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comments5.xml" ContentType="application/vnd.openxmlformats-officedocument.spreadsheetml.comments+xml"/>
  <Override PartName="/xl/threadedComments/threadedComment5.xml" ContentType="application/vnd.ms-excel.threadedcomments+xml"/>
  <Override PartName="/xl/comments6.xml" ContentType="application/vnd.openxmlformats-officedocument.spreadsheetml.comments+xml"/>
  <Override PartName="/xl/threadedComments/threadedComment6.xml" ContentType="application/vnd.ms-excel.threadedcomments+xml"/>
  <Override PartName="/xl/comments7.xml" ContentType="application/vnd.openxmlformats-officedocument.spreadsheetml.comments+xml"/>
  <Override PartName="/xl/threadedComments/threadedComment7.xml" ContentType="application/vnd.ms-excel.threadedcomments+xml"/>
  <Override PartName="/xl/comments8.xml" ContentType="application/vnd.openxmlformats-officedocument.spreadsheetml.comments+xml"/>
  <Override PartName="/xl/threadedComments/threadedComment8.xml" ContentType="application/vnd.ms-excel.threadedcomments+xml"/>
  <Override PartName="/xl/comments9.xml" ContentType="application/vnd.openxmlformats-officedocument.spreadsheetml.comments+xml"/>
  <Override PartName="/xl/threadedComments/threadedComment9.xml" ContentType="application/vnd.ms-excel.threadedcomments+xml"/>
  <Override PartName="/xl/comments10.xml" ContentType="application/vnd.openxmlformats-officedocument.spreadsheetml.comments+xml"/>
  <Override PartName="/xl/threadedComments/threadedComment10.xml" ContentType="application/vnd.ms-excel.threadedcomments+xml"/>
  <Override PartName="/xl/comments11.xml" ContentType="application/vnd.openxmlformats-officedocument.spreadsheetml.comments+xml"/>
  <Override PartName="/xl/threadedComments/threadedComment11.xml" ContentType="application/vnd.ms-excel.threadedcomments+xml"/>
  <Override PartName="/xl/comments12.xml" ContentType="application/vnd.openxmlformats-officedocument.spreadsheetml.comments+xml"/>
  <Override PartName="/xl/threadedComments/threadedComment12.xml" ContentType="application/vnd.ms-excel.threadedcomments+xml"/>
  <Override PartName="/xl/comments13.xml" ContentType="application/vnd.openxmlformats-officedocument.spreadsheetml.comments+xml"/>
  <Override PartName="/xl/threadedComments/threadedComment13.xml" ContentType="application/vnd.ms-excel.threadedcomments+xml"/>
  <Override PartName="/xl/comments14.xml" ContentType="application/vnd.openxmlformats-officedocument.spreadsheetml.comments+xml"/>
  <Override PartName="/xl/threadedComments/threadedComment14.xml" ContentType="application/vnd.ms-excel.threadedcomments+xml"/>
  <Override PartName="/xl/comments15.xml" ContentType="application/vnd.openxmlformats-officedocument.spreadsheetml.comments+xml"/>
  <Override PartName="/xl/threadedComments/threadedComment15.xml" ContentType="application/vnd.ms-excel.threadedcomments+xml"/>
  <Override PartName="/xl/comments16.xml" ContentType="application/vnd.openxmlformats-officedocument.spreadsheetml.comments+xml"/>
  <Override PartName="/xl/threadedComments/threadedComment16.xml" ContentType="application/vnd.ms-excel.threadedcomments+xml"/>
  <Override PartName="/xl/comments17.xml" ContentType="application/vnd.openxmlformats-officedocument.spreadsheetml.comments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129"/>
  <workbookPr/>
  <mc:AlternateContent xmlns:mc="http://schemas.openxmlformats.org/markup-compatibility/2006">
    <mc:Choice Requires="x15">
      <x15ac:absPath xmlns:x15ac="http://schemas.microsoft.com/office/spreadsheetml/2010/11/ac" url="https://kuntaliittofi-my.sharepoint.com/personal/olli_riikonen_kuntaliitto_fi/Documents/VOS-laskelmat 2024/"/>
    </mc:Choice>
  </mc:AlternateContent>
  <xr:revisionPtr revIDLastSave="0" documentId="8_{090FF04D-F0C6-4C68-BE70-CDA4BEA445AA}" xr6:coauthVersionLast="47" xr6:coauthVersionMax="47" xr10:uidLastSave="{00000000-0000-0000-0000-000000000000}"/>
  <bookViews>
    <workbookView xWindow="-120" yWindow="-120" windowWidth="29040" windowHeight="15720" tabRatio="924" activeTab="1" xr2:uid="{00000000-000D-0000-FFFF-FFFF00000000}"/>
  </bookViews>
  <sheets>
    <sheet name="Tietoa aineistosta" sheetId="4" r:id="rId1"/>
    <sheet name="Vos-laskelma" sheetId="3" r:id="rId2"/>
    <sheet name="Vos-laskelma_€as" sheetId="21" r:id="rId3"/>
    <sheet name="Vos-muutos2023-24" sheetId="29" r:id="rId4"/>
    <sheet name="Kotikuntakorvaukset" sheetId="5" r:id="rId5"/>
    <sheet name="Vos-laskelma, €as" sheetId="13" state="hidden" r:id="rId6"/>
    <sheet name="Vertailu_1" sheetId="15" state="hidden" r:id="rId7"/>
    <sheet name="Vertailu_2" sheetId="16" state="hidden" r:id="rId8"/>
    <sheet name="Vertailu_3" sheetId="20" state="hidden" r:id="rId9"/>
    <sheet name="Vuodet_2024-27" sheetId="23" state="hidden" r:id="rId10"/>
    <sheet name="Vuodet_2024-27_€as" sheetId="24" state="hidden" r:id="rId11"/>
    <sheet name="Mk-hva" sheetId="25" state="hidden" r:id="rId12"/>
    <sheet name="Mk-hva_€as" sheetId="26" state="hidden" r:id="rId13"/>
    <sheet name="Kuntakoko" sheetId="27" state="hidden" r:id="rId14"/>
    <sheet name="Muutos2023-24-mk-hva-kuntakoko" sheetId="28" state="hidden" r:id="rId15"/>
    <sheet name="Pp-vos-erittely" sheetId="9" state="hidden" r:id="rId16"/>
    <sheet name="Siirtolaskelmavertailu" sheetId="10" state="hidden" r:id="rId17"/>
    <sheet name="Siirtolaskelmavertailu2" sheetId="12" state="hidden" r:id="rId18"/>
    <sheet name="VMpp-vos-erittely" sheetId="11" state="hidden" r:id="rId19"/>
    <sheet name="Perushinnat" sheetId="14" state="hidden" r:id="rId20"/>
  </sheets>
  <definedNames>
    <definedName name="_xlnm._FilterDatabase" localSheetId="4" hidden="1">Kotikuntakorvaukset!$A$10:$E$10</definedName>
    <definedName name="_xlnm._FilterDatabase" localSheetId="13" hidden="1">Kuntakoko!$A$10:$AA$10</definedName>
    <definedName name="_xlnm._FilterDatabase" localSheetId="11" hidden="1">'Mk-hva'!$A$10:$AJ$10</definedName>
    <definedName name="_xlnm._FilterDatabase" localSheetId="12" hidden="1">'Mk-hva_€as'!$A$10:$AA$10</definedName>
    <definedName name="_xlnm._FilterDatabase" localSheetId="14" hidden="1">'Muutos2023-24-mk-hva-kuntakoko'!$A$4:$M$4</definedName>
    <definedName name="_xlnm._FilterDatabase" localSheetId="16" hidden="1">Siirtolaskelmavertailu!$A$14:$R$14</definedName>
    <definedName name="_xlnm._FilterDatabase" localSheetId="17" hidden="1">Siirtolaskelmavertailu2!$A$10:$AF$10</definedName>
    <definedName name="_xlnm._FilterDatabase" localSheetId="6" hidden="1">Vertailu_1!$A$10:$AI$10</definedName>
    <definedName name="_xlnm._FilterDatabase" localSheetId="7" hidden="1">Vertailu_2!$A$10:$AG$10</definedName>
    <definedName name="_xlnm._FilterDatabase" localSheetId="8" hidden="1">Vertailu_3!$A$312:$AN$312</definedName>
    <definedName name="_xlnm._FilterDatabase" localSheetId="18" hidden="1">'VMpp-vos-erittely'!$A$10:$Z$10</definedName>
    <definedName name="_xlnm._FilterDatabase" localSheetId="1" hidden="1">'Vos-laskelma'!$A$10:$AJ$10</definedName>
    <definedName name="_xlnm._FilterDatabase" localSheetId="5" hidden="1">'Vos-laskelma, €as'!$A$10:$AC$10</definedName>
    <definedName name="_xlnm._FilterDatabase" localSheetId="2" hidden="1">'Vos-laskelma_€as'!$A$10:$AF$10</definedName>
    <definedName name="_xlnm._FilterDatabase" localSheetId="3" hidden="1">'Vos-muutos2023-24'!$A$5:$O$5</definedName>
    <definedName name="_xlnm._FilterDatabase" localSheetId="9" hidden="1">'Vuodet_2024-27'!$A$10:$AN$10</definedName>
    <definedName name="_xlnm._FilterDatabase" localSheetId="10" hidden="1">'Vuodet_2024-27_€as'!$A$10:$AN$10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10" i="3" l="1"/>
  <c r="D5" i="29"/>
  <c r="K10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K32" i="21"/>
  <c r="K33" i="21"/>
  <c r="K34" i="21"/>
  <c r="K35" i="21"/>
  <c r="K36" i="21"/>
  <c r="K37" i="21"/>
  <c r="K38" i="21"/>
  <c r="K39" i="21"/>
  <c r="K40" i="21"/>
  <c r="K41" i="21"/>
  <c r="K42" i="21"/>
  <c r="K43" i="21"/>
  <c r="K44" i="21"/>
  <c r="K45" i="21"/>
  <c r="K46" i="21"/>
  <c r="K47" i="21"/>
  <c r="K48" i="21"/>
  <c r="K49" i="21"/>
  <c r="K50" i="21"/>
  <c r="K51" i="21"/>
  <c r="K52" i="21"/>
  <c r="K53" i="21"/>
  <c r="K54" i="21"/>
  <c r="K55" i="21"/>
  <c r="K56" i="21"/>
  <c r="K57" i="21"/>
  <c r="K58" i="21"/>
  <c r="K59" i="21"/>
  <c r="K60" i="21"/>
  <c r="K61" i="21"/>
  <c r="K62" i="21"/>
  <c r="K63" i="21"/>
  <c r="K64" i="21"/>
  <c r="K65" i="21"/>
  <c r="K66" i="21"/>
  <c r="K67" i="21"/>
  <c r="K68" i="21"/>
  <c r="K69" i="21"/>
  <c r="K70" i="21"/>
  <c r="K71" i="21"/>
  <c r="K72" i="21"/>
  <c r="K73" i="21"/>
  <c r="K74" i="21"/>
  <c r="K75" i="21"/>
  <c r="K76" i="21"/>
  <c r="K77" i="21"/>
  <c r="K78" i="21"/>
  <c r="K79" i="21"/>
  <c r="K80" i="21"/>
  <c r="K81" i="21"/>
  <c r="K82" i="21"/>
  <c r="K83" i="21"/>
  <c r="K84" i="21"/>
  <c r="K85" i="21"/>
  <c r="K86" i="21"/>
  <c r="K87" i="21"/>
  <c r="K88" i="21"/>
  <c r="K89" i="21"/>
  <c r="K90" i="21"/>
  <c r="K91" i="21"/>
  <c r="K92" i="21"/>
  <c r="K93" i="21"/>
  <c r="K94" i="21"/>
  <c r="K95" i="21"/>
  <c r="K96" i="21"/>
  <c r="K97" i="21"/>
  <c r="K98" i="21"/>
  <c r="K99" i="21"/>
  <c r="K100" i="21"/>
  <c r="K101" i="21"/>
  <c r="K102" i="21"/>
  <c r="K103" i="21"/>
  <c r="K104" i="21"/>
  <c r="K105" i="21"/>
  <c r="K106" i="21"/>
  <c r="K107" i="21"/>
  <c r="K108" i="21"/>
  <c r="K109" i="21"/>
  <c r="K110" i="21"/>
  <c r="K111" i="21"/>
  <c r="K112" i="21"/>
  <c r="K113" i="21"/>
  <c r="K114" i="21"/>
  <c r="K115" i="21"/>
  <c r="K116" i="21"/>
  <c r="K117" i="21"/>
  <c r="K118" i="21"/>
  <c r="K119" i="21"/>
  <c r="K120" i="21"/>
  <c r="K121" i="21"/>
  <c r="K122" i="21"/>
  <c r="K123" i="21"/>
  <c r="K124" i="21"/>
  <c r="K125" i="21"/>
  <c r="K126" i="21"/>
  <c r="K127" i="21"/>
  <c r="K128" i="21"/>
  <c r="K129" i="21"/>
  <c r="K130" i="21"/>
  <c r="K131" i="21"/>
  <c r="K132" i="21"/>
  <c r="K133" i="21"/>
  <c r="K134" i="21"/>
  <c r="K135" i="21"/>
  <c r="K136" i="21"/>
  <c r="K137" i="21"/>
  <c r="K138" i="21"/>
  <c r="K139" i="21"/>
  <c r="K140" i="21"/>
  <c r="K141" i="21"/>
  <c r="K142" i="21"/>
  <c r="K143" i="21"/>
  <c r="K144" i="21"/>
  <c r="K145" i="21"/>
  <c r="K146" i="21"/>
  <c r="K147" i="21"/>
  <c r="K148" i="21"/>
  <c r="K149" i="21"/>
  <c r="K150" i="21"/>
  <c r="K151" i="21"/>
  <c r="K152" i="21"/>
  <c r="K153" i="21"/>
  <c r="K154" i="21"/>
  <c r="K155" i="21"/>
  <c r="K156" i="21"/>
  <c r="K157" i="21"/>
  <c r="K158" i="21"/>
  <c r="K159" i="21"/>
  <c r="K160" i="21"/>
  <c r="K161" i="21"/>
  <c r="K162" i="21"/>
  <c r="K163" i="21"/>
  <c r="K164" i="21"/>
  <c r="K165" i="21"/>
  <c r="K166" i="21"/>
  <c r="K167" i="21"/>
  <c r="K168" i="21"/>
  <c r="K169" i="21"/>
  <c r="K170" i="21"/>
  <c r="K171" i="21"/>
  <c r="K172" i="21"/>
  <c r="K173" i="21"/>
  <c r="K174" i="21"/>
  <c r="K175" i="21"/>
  <c r="K176" i="21"/>
  <c r="K177" i="21"/>
  <c r="K178" i="21"/>
  <c r="K179" i="21"/>
  <c r="K180" i="21"/>
  <c r="K181" i="21"/>
  <c r="K182" i="21"/>
  <c r="K183" i="21"/>
  <c r="K184" i="21"/>
  <c r="K185" i="21"/>
  <c r="K186" i="21"/>
  <c r="K187" i="21"/>
  <c r="K188" i="21"/>
  <c r="K189" i="21"/>
  <c r="K190" i="21"/>
  <c r="K191" i="21"/>
  <c r="K192" i="21"/>
  <c r="K193" i="21"/>
  <c r="K194" i="21"/>
  <c r="K195" i="21"/>
  <c r="K196" i="21"/>
  <c r="K197" i="21"/>
  <c r="K198" i="21"/>
  <c r="K199" i="21"/>
  <c r="K200" i="21"/>
  <c r="K201" i="21"/>
  <c r="K202" i="21"/>
  <c r="K203" i="21"/>
  <c r="K204" i="21"/>
  <c r="K205" i="21"/>
  <c r="K206" i="21"/>
  <c r="K207" i="21"/>
  <c r="K208" i="21"/>
  <c r="K209" i="21"/>
  <c r="K210" i="21"/>
  <c r="K211" i="21"/>
  <c r="K212" i="21"/>
  <c r="K213" i="21"/>
  <c r="K214" i="21"/>
  <c r="K215" i="21"/>
  <c r="K216" i="21"/>
  <c r="K217" i="21"/>
  <c r="K218" i="21"/>
  <c r="K219" i="21"/>
  <c r="K220" i="21"/>
  <c r="K221" i="21"/>
  <c r="K222" i="21"/>
  <c r="K223" i="21"/>
  <c r="K224" i="21"/>
  <c r="K225" i="21"/>
  <c r="K226" i="21"/>
  <c r="K227" i="21"/>
  <c r="K228" i="21"/>
  <c r="K229" i="21"/>
  <c r="K230" i="21"/>
  <c r="K231" i="21"/>
  <c r="K232" i="21"/>
  <c r="K233" i="21"/>
  <c r="K234" i="21"/>
  <c r="K235" i="21"/>
  <c r="K236" i="21"/>
  <c r="K237" i="21"/>
  <c r="K238" i="21"/>
  <c r="K239" i="21"/>
  <c r="K240" i="21"/>
  <c r="K241" i="21"/>
  <c r="K242" i="21"/>
  <c r="K243" i="21"/>
  <c r="K244" i="21"/>
  <c r="K245" i="21"/>
  <c r="K246" i="21"/>
  <c r="K247" i="21"/>
  <c r="K248" i="21"/>
  <c r="K249" i="21"/>
  <c r="K250" i="21"/>
  <c r="K251" i="21"/>
  <c r="K252" i="21"/>
  <c r="K253" i="21"/>
  <c r="K254" i="21"/>
  <c r="K255" i="21"/>
  <c r="K256" i="21"/>
  <c r="K257" i="21"/>
  <c r="K258" i="21"/>
  <c r="K259" i="21"/>
  <c r="K260" i="21"/>
  <c r="K261" i="21"/>
  <c r="K262" i="21"/>
  <c r="K263" i="21"/>
  <c r="K264" i="21"/>
  <c r="K265" i="21"/>
  <c r="K266" i="21"/>
  <c r="K267" i="21"/>
  <c r="K268" i="21"/>
  <c r="K269" i="21"/>
  <c r="K270" i="21"/>
  <c r="K271" i="21"/>
  <c r="K272" i="21"/>
  <c r="K273" i="21"/>
  <c r="K274" i="21"/>
  <c r="K275" i="21"/>
  <c r="K276" i="21"/>
  <c r="K277" i="21"/>
  <c r="K278" i="21"/>
  <c r="K279" i="21"/>
  <c r="K280" i="21"/>
  <c r="K281" i="21"/>
  <c r="K282" i="21"/>
  <c r="K283" i="21"/>
  <c r="K284" i="21"/>
  <c r="K285" i="21"/>
  <c r="K286" i="21"/>
  <c r="K287" i="21"/>
  <c r="K288" i="21"/>
  <c r="K289" i="21"/>
  <c r="K290" i="21"/>
  <c r="K291" i="21"/>
  <c r="K292" i="21"/>
  <c r="K293" i="21"/>
  <c r="K294" i="21"/>
  <c r="K295" i="21"/>
  <c r="K296" i="21"/>
  <c r="K297" i="21"/>
  <c r="K298" i="21"/>
  <c r="K299" i="21"/>
  <c r="K300" i="21"/>
  <c r="K301" i="21"/>
  <c r="K302" i="21"/>
  <c r="K303" i="21"/>
  <c r="K10" i="3"/>
  <c r="M11" i="21" l="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38" i="21"/>
  <c r="M39" i="21"/>
  <c r="M40" i="21"/>
  <c r="M41" i="21"/>
  <c r="M42" i="21"/>
  <c r="M43" i="21"/>
  <c r="M44" i="21"/>
  <c r="M45" i="21"/>
  <c r="M46" i="21"/>
  <c r="M47" i="21"/>
  <c r="M48" i="21"/>
  <c r="M49" i="21"/>
  <c r="M50" i="21"/>
  <c r="M51" i="21"/>
  <c r="M52" i="21"/>
  <c r="M53" i="21"/>
  <c r="M54" i="21"/>
  <c r="M55" i="21"/>
  <c r="M56" i="21"/>
  <c r="M57" i="21"/>
  <c r="M58" i="21"/>
  <c r="M59" i="21"/>
  <c r="M60" i="21"/>
  <c r="M61" i="21"/>
  <c r="M62" i="21"/>
  <c r="M63" i="21"/>
  <c r="M64" i="21"/>
  <c r="M65" i="21"/>
  <c r="M66" i="21"/>
  <c r="M67" i="21"/>
  <c r="M68" i="21"/>
  <c r="M69" i="21"/>
  <c r="M70" i="21"/>
  <c r="M71" i="21"/>
  <c r="M72" i="21"/>
  <c r="M73" i="21"/>
  <c r="M74" i="21"/>
  <c r="M75" i="21"/>
  <c r="M76" i="21"/>
  <c r="M77" i="21"/>
  <c r="M78" i="21"/>
  <c r="M79" i="21"/>
  <c r="M80" i="21"/>
  <c r="M81" i="21"/>
  <c r="M82" i="21"/>
  <c r="M83" i="21"/>
  <c r="M84" i="21"/>
  <c r="M85" i="21"/>
  <c r="M86" i="21"/>
  <c r="M87" i="21"/>
  <c r="M88" i="21"/>
  <c r="M89" i="21"/>
  <c r="M90" i="21"/>
  <c r="M91" i="21"/>
  <c r="M92" i="21"/>
  <c r="M93" i="21"/>
  <c r="M94" i="21"/>
  <c r="M95" i="21"/>
  <c r="M96" i="21"/>
  <c r="M97" i="21"/>
  <c r="M98" i="21"/>
  <c r="M99" i="21"/>
  <c r="M100" i="21"/>
  <c r="M101" i="21"/>
  <c r="M102" i="21"/>
  <c r="M103" i="21"/>
  <c r="M104" i="21"/>
  <c r="M105" i="21"/>
  <c r="M106" i="21"/>
  <c r="M107" i="21"/>
  <c r="M108" i="21"/>
  <c r="M109" i="21"/>
  <c r="M110" i="21"/>
  <c r="M111" i="21"/>
  <c r="M112" i="21"/>
  <c r="M113" i="21"/>
  <c r="M114" i="21"/>
  <c r="M115" i="21"/>
  <c r="M116" i="21"/>
  <c r="M117" i="21"/>
  <c r="M118" i="21"/>
  <c r="M119" i="21"/>
  <c r="M120" i="21"/>
  <c r="M121" i="21"/>
  <c r="M122" i="21"/>
  <c r="M123" i="21"/>
  <c r="M124" i="21"/>
  <c r="M125" i="21"/>
  <c r="M126" i="21"/>
  <c r="M127" i="21"/>
  <c r="M128" i="21"/>
  <c r="M129" i="21"/>
  <c r="M130" i="21"/>
  <c r="M131" i="21"/>
  <c r="M132" i="21"/>
  <c r="M133" i="21"/>
  <c r="M134" i="21"/>
  <c r="M135" i="21"/>
  <c r="M136" i="21"/>
  <c r="M137" i="21"/>
  <c r="M138" i="21"/>
  <c r="M139" i="21"/>
  <c r="M140" i="21"/>
  <c r="M141" i="21"/>
  <c r="M142" i="21"/>
  <c r="M143" i="21"/>
  <c r="M144" i="21"/>
  <c r="M145" i="21"/>
  <c r="M146" i="21"/>
  <c r="M147" i="21"/>
  <c r="M148" i="21"/>
  <c r="M149" i="21"/>
  <c r="M150" i="21"/>
  <c r="M151" i="21"/>
  <c r="M152" i="21"/>
  <c r="M153" i="21"/>
  <c r="M154" i="21"/>
  <c r="M155" i="21"/>
  <c r="M156" i="21"/>
  <c r="M157" i="21"/>
  <c r="M158" i="21"/>
  <c r="M159" i="21"/>
  <c r="M160" i="21"/>
  <c r="M161" i="21"/>
  <c r="M162" i="21"/>
  <c r="M163" i="21"/>
  <c r="M164" i="21"/>
  <c r="M165" i="21"/>
  <c r="M166" i="21"/>
  <c r="M167" i="21"/>
  <c r="M168" i="21"/>
  <c r="M169" i="21"/>
  <c r="M170" i="21"/>
  <c r="M171" i="21"/>
  <c r="M172" i="21"/>
  <c r="M173" i="21"/>
  <c r="M174" i="21"/>
  <c r="M175" i="21"/>
  <c r="M176" i="21"/>
  <c r="M177" i="21"/>
  <c r="M178" i="21"/>
  <c r="M179" i="21"/>
  <c r="M180" i="21"/>
  <c r="M181" i="21"/>
  <c r="M182" i="21"/>
  <c r="M183" i="21"/>
  <c r="M184" i="21"/>
  <c r="M185" i="21"/>
  <c r="M186" i="21"/>
  <c r="M187" i="21"/>
  <c r="M188" i="21"/>
  <c r="M189" i="21"/>
  <c r="M190" i="21"/>
  <c r="M191" i="21"/>
  <c r="M192" i="21"/>
  <c r="M193" i="21"/>
  <c r="M194" i="21"/>
  <c r="M195" i="21"/>
  <c r="M196" i="21"/>
  <c r="M197" i="21"/>
  <c r="M198" i="21"/>
  <c r="M199" i="21"/>
  <c r="M200" i="21"/>
  <c r="M201" i="21"/>
  <c r="M202" i="21"/>
  <c r="M203" i="21"/>
  <c r="M204" i="21"/>
  <c r="M205" i="21"/>
  <c r="M206" i="21"/>
  <c r="M207" i="21"/>
  <c r="M208" i="21"/>
  <c r="M209" i="21"/>
  <c r="M210" i="21"/>
  <c r="M211" i="21"/>
  <c r="M212" i="21"/>
  <c r="M213" i="21"/>
  <c r="M214" i="21"/>
  <c r="M215" i="21"/>
  <c r="M216" i="21"/>
  <c r="M217" i="21"/>
  <c r="M218" i="21"/>
  <c r="M219" i="21"/>
  <c r="M220" i="21"/>
  <c r="M221" i="21"/>
  <c r="M222" i="21"/>
  <c r="M223" i="21"/>
  <c r="M224" i="21"/>
  <c r="M225" i="21"/>
  <c r="M226" i="21"/>
  <c r="M227" i="21"/>
  <c r="M228" i="21"/>
  <c r="M229" i="21"/>
  <c r="M230" i="21"/>
  <c r="M231" i="21"/>
  <c r="M232" i="21"/>
  <c r="M233" i="21"/>
  <c r="M234" i="21"/>
  <c r="M235" i="21"/>
  <c r="M236" i="21"/>
  <c r="M237" i="21"/>
  <c r="M238" i="21"/>
  <c r="M239" i="21"/>
  <c r="M240" i="21"/>
  <c r="M241" i="21"/>
  <c r="M242" i="21"/>
  <c r="M243" i="21"/>
  <c r="M244" i="21"/>
  <c r="M245" i="21"/>
  <c r="M246" i="21"/>
  <c r="M247" i="21"/>
  <c r="M248" i="21"/>
  <c r="M249" i="21"/>
  <c r="M250" i="21"/>
  <c r="M251" i="21"/>
  <c r="M252" i="21"/>
  <c r="M253" i="21"/>
  <c r="M254" i="21"/>
  <c r="M255" i="21"/>
  <c r="M256" i="21"/>
  <c r="M257" i="21"/>
  <c r="M258" i="21"/>
  <c r="M259" i="21"/>
  <c r="M260" i="21"/>
  <c r="M261" i="21"/>
  <c r="M262" i="21"/>
  <c r="M263" i="21"/>
  <c r="M264" i="21"/>
  <c r="M265" i="21"/>
  <c r="M266" i="21"/>
  <c r="M267" i="21"/>
  <c r="M268" i="21"/>
  <c r="M269" i="21"/>
  <c r="M270" i="21"/>
  <c r="M271" i="21"/>
  <c r="M272" i="21"/>
  <c r="M273" i="21"/>
  <c r="M274" i="21"/>
  <c r="M275" i="21"/>
  <c r="M276" i="21"/>
  <c r="M277" i="21"/>
  <c r="M278" i="21"/>
  <c r="M279" i="21"/>
  <c r="M280" i="21"/>
  <c r="M281" i="21"/>
  <c r="M282" i="21"/>
  <c r="M283" i="21"/>
  <c r="M284" i="21"/>
  <c r="M285" i="21"/>
  <c r="M286" i="21"/>
  <c r="M287" i="21"/>
  <c r="M288" i="21"/>
  <c r="M289" i="21"/>
  <c r="M290" i="21"/>
  <c r="M291" i="21"/>
  <c r="M292" i="21"/>
  <c r="M293" i="21"/>
  <c r="M294" i="21"/>
  <c r="M295" i="21"/>
  <c r="M296" i="21"/>
  <c r="M297" i="21"/>
  <c r="M298" i="21"/>
  <c r="M299" i="21"/>
  <c r="M300" i="21"/>
  <c r="M301" i="21"/>
  <c r="M302" i="21"/>
  <c r="M303" i="21"/>
  <c r="E11" i="21"/>
  <c r="F11" i="21"/>
  <c r="G11" i="21"/>
  <c r="I11" i="21"/>
  <c r="K11" i="21"/>
  <c r="E12" i="21"/>
  <c r="F12" i="21"/>
  <c r="G12" i="21"/>
  <c r="I12" i="21"/>
  <c r="E13" i="21"/>
  <c r="F13" i="21"/>
  <c r="G13" i="21"/>
  <c r="I13" i="21"/>
  <c r="E14" i="21"/>
  <c r="F14" i="21"/>
  <c r="G14" i="21"/>
  <c r="I14" i="21"/>
  <c r="E15" i="21"/>
  <c r="F15" i="21"/>
  <c r="G15" i="21"/>
  <c r="I15" i="21"/>
  <c r="E16" i="21"/>
  <c r="F16" i="21"/>
  <c r="G16" i="21"/>
  <c r="I16" i="21"/>
  <c r="E17" i="21"/>
  <c r="F17" i="21"/>
  <c r="G17" i="21"/>
  <c r="I17" i="21"/>
  <c r="E18" i="21"/>
  <c r="F18" i="21"/>
  <c r="G18" i="21"/>
  <c r="I18" i="21"/>
  <c r="E19" i="21"/>
  <c r="F19" i="21"/>
  <c r="G19" i="21"/>
  <c r="I19" i="21"/>
  <c r="E20" i="21"/>
  <c r="F20" i="21"/>
  <c r="G20" i="21"/>
  <c r="I20" i="21"/>
  <c r="E21" i="21"/>
  <c r="F21" i="21"/>
  <c r="G21" i="21"/>
  <c r="I21" i="21"/>
  <c r="E22" i="21"/>
  <c r="F22" i="21"/>
  <c r="G22" i="21"/>
  <c r="I22" i="21"/>
  <c r="E23" i="21"/>
  <c r="F23" i="21"/>
  <c r="G23" i="21"/>
  <c r="I23" i="21"/>
  <c r="E24" i="21"/>
  <c r="F24" i="21"/>
  <c r="G24" i="21"/>
  <c r="I24" i="21"/>
  <c r="E25" i="21"/>
  <c r="F25" i="21"/>
  <c r="G25" i="21"/>
  <c r="I25" i="21"/>
  <c r="E26" i="21"/>
  <c r="F26" i="21"/>
  <c r="G26" i="21"/>
  <c r="I26" i="21"/>
  <c r="E27" i="21"/>
  <c r="F27" i="21"/>
  <c r="G27" i="21"/>
  <c r="I27" i="21"/>
  <c r="E28" i="21"/>
  <c r="F28" i="21"/>
  <c r="G28" i="21"/>
  <c r="I28" i="21"/>
  <c r="E29" i="21"/>
  <c r="F29" i="21"/>
  <c r="G29" i="21"/>
  <c r="I29" i="21"/>
  <c r="E30" i="21"/>
  <c r="F30" i="21"/>
  <c r="G30" i="21"/>
  <c r="I30" i="21"/>
  <c r="E31" i="21"/>
  <c r="F31" i="21"/>
  <c r="G31" i="21"/>
  <c r="I31" i="21"/>
  <c r="E32" i="21"/>
  <c r="F32" i="21"/>
  <c r="G32" i="21"/>
  <c r="I32" i="21"/>
  <c r="E33" i="21"/>
  <c r="F33" i="21"/>
  <c r="G33" i="21"/>
  <c r="I33" i="21"/>
  <c r="E34" i="21"/>
  <c r="F34" i="21"/>
  <c r="G34" i="21"/>
  <c r="I34" i="21"/>
  <c r="E35" i="21"/>
  <c r="F35" i="21"/>
  <c r="G35" i="21"/>
  <c r="I35" i="21"/>
  <c r="E36" i="21"/>
  <c r="F36" i="21"/>
  <c r="G36" i="21"/>
  <c r="I36" i="21"/>
  <c r="E37" i="21"/>
  <c r="F37" i="21"/>
  <c r="G37" i="21"/>
  <c r="I37" i="21"/>
  <c r="E38" i="21"/>
  <c r="F38" i="21"/>
  <c r="G38" i="21"/>
  <c r="I38" i="21"/>
  <c r="E39" i="21"/>
  <c r="F39" i="21"/>
  <c r="G39" i="21"/>
  <c r="I39" i="21"/>
  <c r="E40" i="21"/>
  <c r="F40" i="21"/>
  <c r="G40" i="21"/>
  <c r="I40" i="21"/>
  <c r="E41" i="21"/>
  <c r="F41" i="21"/>
  <c r="G41" i="21"/>
  <c r="I41" i="21"/>
  <c r="E42" i="21"/>
  <c r="F42" i="21"/>
  <c r="G42" i="21"/>
  <c r="I42" i="21"/>
  <c r="E43" i="21"/>
  <c r="F43" i="21"/>
  <c r="G43" i="21"/>
  <c r="I43" i="21"/>
  <c r="E44" i="21"/>
  <c r="F44" i="21"/>
  <c r="G44" i="21"/>
  <c r="I44" i="21"/>
  <c r="E45" i="21"/>
  <c r="F45" i="21"/>
  <c r="G45" i="21"/>
  <c r="I45" i="21"/>
  <c r="E46" i="21"/>
  <c r="F46" i="21"/>
  <c r="G46" i="21"/>
  <c r="I46" i="21"/>
  <c r="E47" i="21"/>
  <c r="F47" i="21"/>
  <c r="G47" i="21"/>
  <c r="I47" i="21"/>
  <c r="E48" i="21"/>
  <c r="F48" i="21"/>
  <c r="G48" i="21"/>
  <c r="I48" i="21"/>
  <c r="E49" i="21"/>
  <c r="F49" i="21"/>
  <c r="G49" i="21"/>
  <c r="I49" i="21"/>
  <c r="E50" i="21"/>
  <c r="F50" i="21"/>
  <c r="G50" i="21"/>
  <c r="I50" i="21"/>
  <c r="E51" i="21"/>
  <c r="F51" i="21"/>
  <c r="G51" i="21"/>
  <c r="I51" i="21"/>
  <c r="E52" i="21"/>
  <c r="F52" i="21"/>
  <c r="G52" i="21"/>
  <c r="I52" i="21"/>
  <c r="E53" i="21"/>
  <c r="F53" i="21"/>
  <c r="G53" i="21"/>
  <c r="I53" i="21"/>
  <c r="E54" i="21"/>
  <c r="F54" i="21"/>
  <c r="G54" i="21"/>
  <c r="I54" i="21"/>
  <c r="E55" i="21"/>
  <c r="F55" i="21"/>
  <c r="G55" i="21"/>
  <c r="I55" i="21"/>
  <c r="E56" i="21"/>
  <c r="F56" i="21"/>
  <c r="G56" i="21"/>
  <c r="I56" i="21"/>
  <c r="E57" i="21"/>
  <c r="F57" i="21"/>
  <c r="G57" i="21"/>
  <c r="I57" i="21"/>
  <c r="E58" i="21"/>
  <c r="F58" i="21"/>
  <c r="G58" i="21"/>
  <c r="I58" i="21"/>
  <c r="E59" i="21"/>
  <c r="F59" i="21"/>
  <c r="G59" i="21"/>
  <c r="I59" i="21"/>
  <c r="E60" i="21"/>
  <c r="F60" i="21"/>
  <c r="G60" i="21"/>
  <c r="I60" i="21"/>
  <c r="E61" i="21"/>
  <c r="F61" i="21"/>
  <c r="G61" i="21"/>
  <c r="I61" i="21"/>
  <c r="E62" i="21"/>
  <c r="F62" i="21"/>
  <c r="G62" i="21"/>
  <c r="I62" i="21"/>
  <c r="E63" i="21"/>
  <c r="F63" i="21"/>
  <c r="G63" i="21"/>
  <c r="I63" i="21"/>
  <c r="E64" i="21"/>
  <c r="F64" i="21"/>
  <c r="G64" i="21"/>
  <c r="I64" i="21"/>
  <c r="E65" i="21"/>
  <c r="F65" i="21"/>
  <c r="G65" i="21"/>
  <c r="I65" i="21"/>
  <c r="E66" i="21"/>
  <c r="F66" i="21"/>
  <c r="G66" i="21"/>
  <c r="I66" i="21"/>
  <c r="E67" i="21"/>
  <c r="F67" i="21"/>
  <c r="G67" i="21"/>
  <c r="I67" i="21"/>
  <c r="E68" i="21"/>
  <c r="F68" i="21"/>
  <c r="G68" i="21"/>
  <c r="I68" i="21"/>
  <c r="E69" i="21"/>
  <c r="F69" i="21"/>
  <c r="G69" i="21"/>
  <c r="I69" i="21"/>
  <c r="E70" i="21"/>
  <c r="F70" i="21"/>
  <c r="G70" i="21"/>
  <c r="I70" i="21"/>
  <c r="E71" i="21"/>
  <c r="F71" i="21"/>
  <c r="G71" i="21"/>
  <c r="I71" i="21"/>
  <c r="E72" i="21"/>
  <c r="F72" i="21"/>
  <c r="G72" i="21"/>
  <c r="I72" i="21"/>
  <c r="E73" i="21"/>
  <c r="F73" i="21"/>
  <c r="G73" i="21"/>
  <c r="I73" i="21"/>
  <c r="E74" i="21"/>
  <c r="F74" i="21"/>
  <c r="G74" i="21"/>
  <c r="I74" i="21"/>
  <c r="E75" i="21"/>
  <c r="F75" i="21"/>
  <c r="G75" i="21"/>
  <c r="I75" i="21"/>
  <c r="E76" i="21"/>
  <c r="F76" i="21"/>
  <c r="G76" i="21"/>
  <c r="I76" i="21"/>
  <c r="E77" i="21"/>
  <c r="F77" i="21"/>
  <c r="G77" i="21"/>
  <c r="I77" i="21"/>
  <c r="E78" i="21"/>
  <c r="F78" i="21"/>
  <c r="G78" i="21"/>
  <c r="I78" i="21"/>
  <c r="E79" i="21"/>
  <c r="F79" i="21"/>
  <c r="G79" i="21"/>
  <c r="I79" i="21"/>
  <c r="E80" i="21"/>
  <c r="F80" i="21"/>
  <c r="G80" i="21"/>
  <c r="I80" i="21"/>
  <c r="E81" i="21"/>
  <c r="F81" i="21"/>
  <c r="G81" i="21"/>
  <c r="I81" i="21"/>
  <c r="E82" i="21"/>
  <c r="F82" i="21"/>
  <c r="G82" i="21"/>
  <c r="I82" i="21"/>
  <c r="E83" i="21"/>
  <c r="F83" i="21"/>
  <c r="G83" i="21"/>
  <c r="I83" i="21"/>
  <c r="E84" i="21"/>
  <c r="F84" i="21"/>
  <c r="G84" i="21"/>
  <c r="I84" i="21"/>
  <c r="E85" i="21"/>
  <c r="F85" i="21"/>
  <c r="G85" i="21"/>
  <c r="I85" i="21"/>
  <c r="E86" i="21"/>
  <c r="F86" i="21"/>
  <c r="G86" i="21"/>
  <c r="I86" i="21"/>
  <c r="E87" i="21"/>
  <c r="F87" i="21"/>
  <c r="G87" i="21"/>
  <c r="I87" i="21"/>
  <c r="E88" i="21"/>
  <c r="F88" i="21"/>
  <c r="G88" i="21"/>
  <c r="I88" i="21"/>
  <c r="E89" i="21"/>
  <c r="F89" i="21"/>
  <c r="G89" i="21"/>
  <c r="I89" i="21"/>
  <c r="E90" i="21"/>
  <c r="F90" i="21"/>
  <c r="G90" i="21"/>
  <c r="I90" i="21"/>
  <c r="E91" i="21"/>
  <c r="F91" i="21"/>
  <c r="G91" i="21"/>
  <c r="I91" i="21"/>
  <c r="E92" i="21"/>
  <c r="F92" i="21"/>
  <c r="G92" i="21"/>
  <c r="I92" i="21"/>
  <c r="E93" i="21"/>
  <c r="F93" i="21"/>
  <c r="G93" i="21"/>
  <c r="I93" i="21"/>
  <c r="E94" i="21"/>
  <c r="F94" i="21"/>
  <c r="G94" i="21"/>
  <c r="I94" i="21"/>
  <c r="E95" i="21"/>
  <c r="F95" i="21"/>
  <c r="G95" i="21"/>
  <c r="I95" i="21"/>
  <c r="E96" i="21"/>
  <c r="F96" i="21"/>
  <c r="G96" i="21"/>
  <c r="I96" i="21"/>
  <c r="E97" i="21"/>
  <c r="F97" i="21"/>
  <c r="G97" i="21"/>
  <c r="I97" i="21"/>
  <c r="E98" i="21"/>
  <c r="F98" i="21"/>
  <c r="G98" i="21"/>
  <c r="I98" i="21"/>
  <c r="E99" i="21"/>
  <c r="F99" i="21"/>
  <c r="G99" i="21"/>
  <c r="I99" i="21"/>
  <c r="E100" i="21"/>
  <c r="F100" i="21"/>
  <c r="G100" i="21"/>
  <c r="I100" i="21"/>
  <c r="E101" i="21"/>
  <c r="F101" i="21"/>
  <c r="G101" i="21"/>
  <c r="I101" i="21"/>
  <c r="E102" i="21"/>
  <c r="F102" i="21"/>
  <c r="G102" i="21"/>
  <c r="I102" i="21"/>
  <c r="E103" i="21"/>
  <c r="F103" i="21"/>
  <c r="G103" i="21"/>
  <c r="I103" i="21"/>
  <c r="E104" i="21"/>
  <c r="F104" i="21"/>
  <c r="G104" i="21"/>
  <c r="I104" i="21"/>
  <c r="E105" i="21"/>
  <c r="F105" i="21"/>
  <c r="G105" i="21"/>
  <c r="I105" i="21"/>
  <c r="E106" i="21"/>
  <c r="F106" i="21"/>
  <c r="G106" i="21"/>
  <c r="I106" i="21"/>
  <c r="E107" i="21"/>
  <c r="F107" i="21"/>
  <c r="G107" i="21"/>
  <c r="I107" i="21"/>
  <c r="E108" i="21"/>
  <c r="F108" i="21"/>
  <c r="G108" i="21"/>
  <c r="I108" i="21"/>
  <c r="E109" i="21"/>
  <c r="F109" i="21"/>
  <c r="G109" i="21"/>
  <c r="I109" i="21"/>
  <c r="E110" i="21"/>
  <c r="F110" i="21"/>
  <c r="G110" i="21"/>
  <c r="I110" i="21"/>
  <c r="E111" i="21"/>
  <c r="F111" i="21"/>
  <c r="G111" i="21"/>
  <c r="I111" i="21"/>
  <c r="E112" i="21"/>
  <c r="F112" i="21"/>
  <c r="G112" i="21"/>
  <c r="I112" i="21"/>
  <c r="E113" i="21"/>
  <c r="F113" i="21"/>
  <c r="G113" i="21"/>
  <c r="I113" i="21"/>
  <c r="E114" i="21"/>
  <c r="F114" i="21"/>
  <c r="G114" i="21"/>
  <c r="I114" i="21"/>
  <c r="E115" i="21"/>
  <c r="F115" i="21"/>
  <c r="G115" i="21"/>
  <c r="I115" i="21"/>
  <c r="E116" i="21"/>
  <c r="F116" i="21"/>
  <c r="G116" i="21"/>
  <c r="I116" i="21"/>
  <c r="E117" i="21"/>
  <c r="F117" i="21"/>
  <c r="G117" i="21"/>
  <c r="I117" i="21"/>
  <c r="E118" i="21"/>
  <c r="F118" i="21"/>
  <c r="G118" i="21"/>
  <c r="I118" i="21"/>
  <c r="E119" i="21"/>
  <c r="F119" i="21"/>
  <c r="G119" i="21"/>
  <c r="I119" i="21"/>
  <c r="E120" i="21"/>
  <c r="F120" i="21"/>
  <c r="G120" i="21"/>
  <c r="I120" i="21"/>
  <c r="E121" i="21"/>
  <c r="F121" i="21"/>
  <c r="G121" i="21"/>
  <c r="I121" i="21"/>
  <c r="E122" i="21"/>
  <c r="F122" i="21"/>
  <c r="G122" i="21"/>
  <c r="I122" i="21"/>
  <c r="E123" i="21"/>
  <c r="F123" i="21"/>
  <c r="G123" i="21"/>
  <c r="I123" i="21"/>
  <c r="E124" i="21"/>
  <c r="F124" i="21"/>
  <c r="G124" i="21"/>
  <c r="I124" i="21"/>
  <c r="E125" i="21"/>
  <c r="F125" i="21"/>
  <c r="G125" i="21"/>
  <c r="I125" i="21"/>
  <c r="E126" i="21"/>
  <c r="F126" i="21"/>
  <c r="G126" i="21"/>
  <c r="I126" i="21"/>
  <c r="E127" i="21"/>
  <c r="F127" i="21"/>
  <c r="G127" i="21"/>
  <c r="I127" i="21"/>
  <c r="E128" i="21"/>
  <c r="F128" i="21"/>
  <c r="G128" i="21"/>
  <c r="I128" i="21"/>
  <c r="E129" i="21"/>
  <c r="F129" i="21"/>
  <c r="G129" i="21"/>
  <c r="I129" i="21"/>
  <c r="E130" i="21"/>
  <c r="F130" i="21"/>
  <c r="G130" i="21"/>
  <c r="I130" i="21"/>
  <c r="E131" i="21"/>
  <c r="F131" i="21"/>
  <c r="G131" i="21"/>
  <c r="I131" i="21"/>
  <c r="E132" i="21"/>
  <c r="F132" i="21"/>
  <c r="G132" i="21"/>
  <c r="I132" i="21"/>
  <c r="E133" i="21"/>
  <c r="F133" i="21"/>
  <c r="G133" i="21"/>
  <c r="I133" i="21"/>
  <c r="E134" i="21"/>
  <c r="F134" i="21"/>
  <c r="G134" i="21"/>
  <c r="I134" i="21"/>
  <c r="E135" i="21"/>
  <c r="F135" i="21"/>
  <c r="G135" i="21"/>
  <c r="I135" i="21"/>
  <c r="E136" i="21"/>
  <c r="F136" i="21"/>
  <c r="G136" i="21"/>
  <c r="I136" i="21"/>
  <c r="E137" i="21"/>
  <c r="F137" i="21"/>
  <c r="G137" i="21"/>
  <c r="I137" i="21"/>
  <c r="E138" i="21"/>
  <c r="F138" i="21"/>
  <c r="G138" i="21"/>
  <c r="I138" i="21"/>
  <c r="E139" i="21"/>
  <c r="F139" i="21"/>
  <c r="G139" i="21"/>
  <c r="I139" i="21"/>
  <c r="E140" i="21"/>
  <c r="F140" i="21"/>
  <c r="G140" i="21"/>
  <c r="I140" i="21"/>
  <c r="E141" i="21"/>
  <c r="F141" i="21"/>
  <c r="G141" i="21"/>
  <c r="I141" i="21"/>
  <c r="E142" i="21"/>
  <c r="F142" i="21"/>
  <c r="G142" i="21"/>
  <c r="I142" i="21"/>
  <c r="E143" i="21"/>
  <c r="F143" i="21"/>
  <c r="G143" i="21"/>
  <c r="I143" i="21"/>
  <c r="E144" i="21"/>
  <c r="F144" i="21"/>
  <c r="G144" i="21"/>
  <c r="I144" i="21"/>
  <c r="E145" i="21"/>
  <c r="F145" i="21"/>
  <c r="G145" i="21"/>
  <c r="I145" i="21"/>
  <c r="E146" i="21"/>
  <c r="F146" i="21"/>
  <c r="G146" i="21"/>
  <c r="I146" i="21"/>
  <c r="E147" i="21"/>
  <c r="F147" i="21"/>
  <c r="G147" i="21"/>
  <c r="I147" i="21"/>
  <c r="E148" i="21"/>
  <c r="F148" i="21"/>
  <c r="G148" i="21"/>
  <c r="I148" i="21"/>
  <c r="E149" i="21"/>
  <c r="F149" i="21"/>
  <c r="G149" i="21"/>
  <c r="I149" i="21"/>
  <c r="E150" i="21"/>
  <c r="F150" i="21"/>
  <c r="G150" i="21"/>
  <c r="I150" i="21"/>
  <c r="E151" i="21"/>
  <c r="F151" i="21"/>
  <c r="G151" i="21"/>
  <c r="I151" i="21"/>
  <c r="E152" i="21"/>
  <c r="F152" i="21"/>
  <c r="G152" i="21"/>
  <c r="I152" i="21"/>
  <c r="E153" i="21"/>
  <c r="F153" i="21"/>
  <c r="G153" i="21"/>
  <c r="I153" i="21"/>
  <c r="E154" i="21"/>
  <c r="F154" i="21"/>
  <c r="G154" i="21"/>
  <c r="I154" i="21"/>
  <c r="E155" i="21"/>
  <c r="F155" i="21"/>
  <c r="G155" i="21"/>
  <c r="I155" i="21"/>
  <c r="E156" i="21"/>
  <c r="F156" i="21"/>
  <c r="G156" i="21"/>
  <c r="I156" i="21"/>
  <c r="E157" i="21"/>
  <c r="F157" i="21"/>
  <c r="G157" i="21"/>
  <c r="I157" i="21"/>
  <c r="E158" i="21"/>
  <c r="F158" i="21"/>
  <c r="G158" i="21"/>
  <c r="I158" i="21"/>
  <c r="E159" i="21"/>
  <c r="F159" i="21"/>
  <c r="G159" i="21"/>
  <c r="I159" i="21"/>
  <c r="E160" i="21"/>
  <c r="F160" i="21"/>
  <c r="G160" i="21"/>
  <c r="I160" i="21"/>
  <c r="E161" i="21"/>
  <c r="F161" i="21"/>
  <c r="G161" i="21"/>
  <c r="I161" i="21"/>
  <c r="E162" i="21"/>
  <c r="F162" i="21"/>
  <c r="G162" i="21"/>
  <c r="I162" i="21"/>
  <c r="E163" i="21"/>
  <c r="F163" i="21"/>
  <c r="G163" i="21"/>
  <c r="I163" i="21"/>
  <c r="E164" i="21"/>
  <c r="F164" i="21"/>
  <c r="G164" i="21"/>
  <c r="I164" i="21"/>
  <c r="E165" i="21"/>
  <c r="F165" i="21"/>
  <c r="G165" i="21"/>
  <c r="I165" i="21"/>
  <c r="E166" i="21"/>
  <c r="F166" i="21"/>
  <c r="G166" i="21"/>
  <c r="I166" i="21"/>
  <c r="E167" i="21"/>
  <c r="F167" i="21"/>
  <c r="G167" i="21"/>
  <c r="I167" i="21"/>
  <c r="E168" i="21"/>
  <c r="F168" i="21"/>
  <c r="G168" i="21"/>
  <c r="I168" i="21"/>
  <c r="E169" i="21"/>
  <c r="F169" i="21"/>
  <c r="G169" i="21"/>
  <c r="I169" i="21"/>
  <c r="E170" i="21"/>
  <c r="F170" i="21"/>
  <c r="G170" i="21"/>
  <c r="I170" i="21"/>
  <c r="E171" i="21"/>
  <c r="F171" i="21"/>
  <c r="G171" i="21"/>
  <c r="I171" i="21"/>
  <c r="E172" i="21"/>
  <c r="F172" i="21"/>
  <c r="G172" i="21"/>
  <c r="I172" i="21"/>
  <c r="E173" i="21"/>
  <c r="F173" i="21"/>
  <c r="G173" i="21"/>
  <c r="I173" i="21"/>
  <c r="E174" i="21"/>
  <c r="F174" i="21"/>
  <c r="G174" i="21"/>
  <c r="I174" i="21"/>
  <c r="E175" i="21"/>
  <c r="F175" i="21"/>
  <c r="G175" i="21"/>
  <c r="I175" i="21"/>
  <c r="E176" i="21"/>
  <c r="F176" i="21"/>
  <c r="G176" i="21"/>
  <c r="I176" i="21"/>
  <c r="E177" i="21"/>
  <c r="F177" i="21"/>
  <c r="G177" i="21"/>
  <c r="I177" i="21"/>
  <c r="E178" i="21"/>
  <c r="F178" i="21"/>
  <c r="G178" i="21"/>
  <c r="I178" i="21"/>
  <c r="E179" i="21"/>
  <c r="F179" i="21"/>
  <c r="G179" i="21"/>
  <c r="I179" i="21"/>
  <c r="E180" i="21"/>
  <c r="F180" i="21"/>
  <c r="G180" i="21"/>
  <c r="I180" i="21"/>
  <c r="E181" i="21"/>
  <c r="F181" i="21"/>
  <c r="G181" i="21"/>
  <c r="I181" i="21"/>
  <c r="E182" i="21"/>
  <c r="F182" i="21"/>
  <c r="G182" i="21"/>
  <c r="I182" i="21"/>
  <c r="E183" i="21"/>
  <c r="F183" i="21"/>
  <c r="G183" i="21"/>
  <c r="I183" i="21"/>
  <c r="E184" i="21"/>
  <c r="F184" i="21"/>
  <c r="G184" i="21"/>
  <c r="I184" i="21"/>
  <c r="E185" i="21"/>
  <c r="F185" i="21"/>
  <c r="G185" i="21"/>
  <c r="I185" i="21"/>
  <c r="E186" i="21"/>
  <c r="F186" i="21"/>
  <c r="G186" i="21"/>
  <c r="I186" i="21"/>
  <c r="E187" i="21"/>
  <c r="F187" i="21"/>
  <c r="G187" i="21"/>
  <c r="I187" i="21"/>
  <c r="E188" i="21"/>
  <c r="F188" i="21"/>
  <c r="G188" i="21"/>
  <c r="I188" i="21"/>
  <c r="E189" i="21"/>
  <c r="F189" i="21"/>
  <c r="G189" i="21"/>
  <c r="I189" i="21"/>
  <c r="E190" i="21"/>
  <c r="F190" i="21"/>
  <c r="G190" i="21"/>
  <c r="I190" i="21"/>
  <c r="E191" i="21"/>
  <c r="F191" i="21"/>
  <c r="G191" i="21"/>
  <c r="I191" i="21"/>
  <c r="E192" i="21"/>
  <c r="F192" i="21"/>
  <c r="G192" i="21"/>
  <c r="I192" i="21"/>
  <c r="E193" i="21"/>
  <c r="F193" i="21"/>
  <c r="G193" i="21"/>
  <c r="I193" i="21"/>
  <c r="E194" i="21"/>
  <c r="F194" i="21"/>
  <c r="G194" i="21"/>
  <c r="I194" i="21"/>
  <c r="E195" i="21"/>
  <c r="F195" i="21"/>
  <c r="G195" i="21"/>
  <c r="I195" i="21"/>
  <c r="E196" i="21"/>
  <c r="F196" i="21"/>
  <c r="G196" i="21"/>
  <c r="I196" i="21"/>
  <c r="E197" i="21"/>
  <c r="F197" i="21"/>
  <c r="G197" i="21"/>
  <c r="I197" i="21"/>
  <c r="E198" i="21"/>
  <c r="F198" i="21"/>
  <c r="G198" i="21"/>
  <c r="I198" i="21"/>
  <c r="E199" i="21"/>
  <c r="F199" i="21"/>
  <c r="G199" i="21"/>
  <c r="I199" i="21"/>
  <c r="E200" i="21"/>
  <c r="F200" i="21"/>
  <c r="G200" i="21"/>
  <c r="I200" i="21"/>
  <c r="E201" i="21"/>
  <c r="F201" i="21"/>
  <c r="G201" i="21"/>
  <c r="I201" i="21"/>
  <c r="E202" i="21"/>
  <c r="F202" i="21"/>
  <c r="G202" i="21"/>
  <c r="I202" i="21"/>
  <c r="E203" i="21"/>
  <c r="F203" i="21"/>
  <c r="G203" i="21"/>
  <c r="I203" i="21"/>
  <c r="E204" i="21"/>
  <c r="F204" i="21"/>
  <c r="G204" i="21"/>
  <c r="I204" i="21"/>
  <c r="E205" i="21"/>
  <c r="F205" i="21"/>
  <c r="G205" i="21"/>
  <c r="I205" i="21"/>
  <c r="E206" i="21"/>
  <c r="F206" i="21"/>
  <c r="G206" i="21"/>
  <c r="I206" i="21"/>
  <c r="E207" i="21"/>
  <c r="F207" i="21"/>
  <c r="G207" i="21"/>
  <c r="I207" i="21"/>
  <c r="E208" i="21"/>
  <c r="F208" i="21"/>
  <c r="G208" i="21"/>
  <c r="I208" i="21"/>
  <c r="E209" i="21"/>
  <c r="F209" i="21"/>
  <c r="G209" i="21"/>
  <c r="I209" i="21"/>
  <c r="E210" i="21"/>
  <c r="F210" i="21"/>
  <c r="G210" i="21"/>
  <c r="I210" i="21"/>
  <c r="E211" i="21"/>
  <c r="F211" i="21"/>
  <c r="G211" i="21"/>
  <c r="I211" i="21"/>
  <c r="E212" i="21"/>
  <c r="F212" i="21"/>
  <c r="G212" i="21"/>
  <c r="I212" i="21"/>
  <c r="E213" i="21"/>
  <c r="F213" i="21"/>
  <c r="G213" i="21"/>
  <c r="I213" i="21"/>
  <c r="E214" i="21"/>
  <c r="F214" i="21"/>
  <c r="G214" i="21"/>
  <c r="I214" i="21"/>
  <c r="E215" i="21"/>
  <c r="F215" i="21"/>
  <c r="G215" i="21"/>
  <c r="I215" i="21"/>
  <c r="E216" i="21"/>
  <c r="F216" i="21"/>
  <c r="G216" i="21"/>
  <c r="I216" i="21"/>
  <c r="E217" i="21"/>
  <c r="F217" i="21"/>
  <c r="G217" i="21"/>
  <c r="I217" i="21"/>
  <c r="E218" i="21"/>
  <c r="F218" i="21"/>
  <c r="G218" i="21"/>
  <c r="I218" i="21"/>
  <c r="E219" i="21"/>
  <c r="F219" i="21"/>
  <c r="G219" i="21"/>
  <c r="I219" i="21"/>
  <c r="E220" i="21"/>
  <c r="F220" i="21"/>
  <c r="G220" i="21"/>
  <c r="I220" i="21"/>
  <c r="E221" i="21"/>
  <c r="F221" i="21"/>
  <c r="G221" i="21"/>
  <c r="I221" i="21"/>
  <c r="E222" i="21"/>
  <c r="F222" i="21"/>
  <c r="G222" i="21"/>
  <c r="I222" i="21"/>
  <c r="E223" i="21"/>
  <c r="F223" i="21"/>
  <c r="G223" i="21"/>
  <c r="I223" i="21"/>
  <c r="E224" i="21"/>
  <c r="F224" i="21"/>
  <c r="G224" i="21"/>
  <c r="I224" i="21"/>
  <c r="E225" i="21"/>
  <c r="F225" i="21"/>
  <c r="G225" i="21"/>
  <c r="I225" i="21"/>
  <c r="E226" i="21"/>
  <c r="F226" i="21"/>
  <c r="G226" i="21"/>
  <c r="I226" i="21"/>
  <c r="E227" i="21"/>
  <c r="F227" i="21"/>
  <c r="G227" i="21"/>
  <c r="I227" i="21"/>
  <c r="E228" i="21"/>
  <c r="F228" i="21"/>
  <c r="G228" i="21"/>
  <c r="I228" i="21"/>
  <c r="E229" i="21"/>
  <c r="F229" i="21"/>
  <c r="G229" i="21"/>
  <c r="I229" i="21"/>
  <c r="E230" i="21"/>
  <c r="F230" i="21"/>
  <c r="G230" i="21"/>
  <c r="I230" i="21"/>
  <c r="E231" i="21"/>
  <c r="F231" i="21"/>
  <c r="G231" i="21"/>
  <c r="I231" i="21"/>
  <c r="E232" i="21"/>
  <c r="F232" i="21"/>
  <c r="G232" i="21"/>
  <c r="I232" i="21"/>
  <c r="E233" i="21"/>
  <c r="F233" i="21"/>
  <c r="G233" i="21"/>
  <c r="I233" i="21"/>
  <c r="E234" i="21"/>
  <c r="F234" i="21"/>
  <c r="G234" i="21"/>
  <c r="I234" i="21"/>
  <c r="E235" i="21"/>
  <c r="F235" i="21"/>
  <c r="G235" i="21"/>
  <c r="I235" i="21"/>
  <c r="E236" i="21"/>
  <c r="F236" i="21"/>
  <c r="G236" i="21"/>
  <c r="I236" i="21"/>
  <c r="E237" i="21"/>
  <c r="F237" i="21"/>
  <c r="G237" i="21"/>
  <c r="I237" i="21"/>
  <c r="E238" i="21"/>
  <c r="F238" i="21"/>
  <c r="G238" i="21"/>
  <c r="I238" i="21"/>
  <c r="E239" i="21"/>
  <c r="F239" i="21"/>
  <c r="G239" i="21"/>
  <c r="I239" i="21"/>
  <c r="E240" i="21"/>
  <c r="F240" i="21"/>
  <c r="G240" i="21"/>
  <c r="I240" i="21"/>
  <c r="E241" i="21"/>
  <c r="F241" i="21"/>
  <c r="G241" i="21"/>
  <c r="I241" i="21"/>
  <c r="E242" i="21"/>
  <c r="F242" i="21"/>
  <c r="G242" i="21"/>
  <c r="I242" i="21"/>
  <c r="E243" i="21"/>
  <c r="F243" i="21"/>
  <c r="G243" i="21"/>
  <c r="I243" i="21"/>
  <c r="E244" i="21"/>
  <c r="F244" i="21"/>
  <c r="G244" i="21"/>
  <c r="I244" i="21"/>
  <c r="E245" i="21"/>
  <c r="F245" i="21"/>
  <c r="G245" i="21"/>
  <c r="I245" i="21"/>
  <c r="E246" i="21"/>
  <c r="F246" i="21"/>
  <c r="G246" i="21"/>
  <c r="I246" i="21"/>
  <c r="E247" i="21"/>
  <c r="F247" i="21"/>
  <c r="G247" i="21"/>
  <c r="I247" i="21"/>
  <c r="E248" i="21"/>
  <c r="F248" i="21"/>
  <c r="G248" i="21"/>
  <c r="I248" i="21"/>
  <c r="E249" i="21"/>
  <c r="F249" i="21"/>
  <c r="G249" i="21"/>
  <c r="I249" i="21"/>
  <c r="E250" i="21"/>
  <c r="F250" i="21"/>
  <c r="G250" i="21"/>
  <c r="I250" i="21"/>
  <c r="E251" i="21"/>
  <c r="F251" i="21"/>
  <c r="G251" i="21"/>
  <c r="I251" i="21"/>
  <c r="E252" i="21"/>
  <c r="F252" i="21"/>
  <c r="G252" i="21"/>
  <c r="I252" i="21"/>
  <c r="E253" i="21"/>
  <c r="F253" i="21"/>
  <c r="G253" i="21"/>
  <c r="I253" i="21"/>
  <c r="E254" i="21"/>
  <c r="F254" i="21"/>
  <c r="G254" i="21"/>
  <c r="I254" i="21"/>
  <c r="E255" i="21"/>
  <c r="F255" i="21"/>
  <c r="G255" i="21"/>
  <c r="I255" i="21"/>
  <c r="E256" i="21"/>
  <c r="F256" i="21"/>
  <c r="G256" i="21"/>
  <c r="I256" i="21"/>
  <c r="E257" i="21"/>
  <c r="F257" i="21"/>
  <c r="G257" i="21"/>
  <c r="I257" i="21"/>
  <c r="E258" i="21"/>
  <c r="F258" i="21"/>
  <c r="G258" i="21"/>
  <c r="I258" i="21"/>
  <c r="E259" i="21"/>
  <c r="F259" i="21"/>
  <c r="G259" i="21"/>
  <c r="I259" i="21"/>
  <c r="E260" i="21"/>
  <c r="F260" i="21"/>
  <c r="G260" i="21"/>
  <c r="I260" i="21"/>
  <c r="E261" i="21"/>
  <c r="F261" i="21"/>
  <c r="G261" i="21"/>
  <c r="I261" i="21"/>
  <c r="E262" i="21"/>
  <c r="F262" i="21"/>
  <c r="G262" i="21"/>
  <c r="I262" i="21"/>
  <c r="E263" i="21"/>
  <c r="F263" i="21"/>
  <c r="G263" i="21"/>
  <c r="I263" i="21"/>
  <c r="E264" i="21"/>
  <c r="F264" i="21"/>
  <c r="G264" i="21"/>
  <c r="I264" i="21"/>
  <c r="E265" i="21"/>
  <c r="F265" i="21"/>
  <c r="G265" i="21"/>
  <c r="I265" i="21"/>
  <c r="E266" i="21"/>
  <c r="F266" i="21"/>
  <c r="G266" i="21"/>
  <c r="I266" i="21"/>
  <c r="E267" i="21"/>
  <c r="F267" i="21"/>
  <c r="G267" i="21"/>
  <c r="I267" i="21"/>
  <c r="E268" i="21"/>
  <c r="F268" i="21"/>
  <c r="G268" i="21"/>
  <c r="I268" i="21"/>
  <c r="E269" i="21"/>
  <c r="F269" i="21"/>
  <c r="G269" i="21"/>
  <c r="I269" i="21"/>
  <c r="E270" i="21"/>
  <c r="F270" i="21"/>
  <c r="G270" i="21"/>
  <c r="I270" i="21"/>
  <c r="E271" i="21"/>
  <c r="F271" i="21"/>
  <c r="G271" i="21"/>
  <c r="I271" i="21"/>
  <c r="E272" i="21"/>
  <c r="F272" i="21"/>
  <c r="G272" i="21"/>
  <c r="I272" i="21"/>
  <c r="E273" i="21"/>
  <c r="F273" i="21"/>
  <c r="G273" i="21"/>
  <c r="I273" i="21"/>
  <c r="E274" i="21"/>
  <c r="F274" i="21"/>
  <c r="G274" i="21"/>
  <c r="I274" i="21"/>
  <c r="E275" i="21"/>
  <c r="F275" i="21"/>
  <c r="G275" i="21"/>
  <c r="I275" i="21"/>
  <c r="E276" i="21"/>
  <c r="F276" i="21"/>
  <c r="G276" i="21"/>
  <c r="I276" i="21"/>
  <c r="E277" i="21"/>
  <c r="F277" i="21"/>
  <c r="G277" i="21"/>
  <c r="I277" i="21"/>
  <c r="E278" i="21"/>
  <c r="F278" i="21"/>
  <c r="G278" i="21"/>
  <c r="I278" i="21"/>
  <c r="E279" i="21"/>
  <c r="F279" i="21"/>
  <c r="G279" i="21"/>
  <c r="I279" i="21"/>
  <c r="E280" i="21"/>
  <c r="F280" i="21"/>
  <c r="G280" i="21"/>
  <c r="I280" i="21"/>
  <c r="E281" i="21"/>
  <c r="F281" i="21"/>
  <c r="G281" i="21"/>
  <c r="I281" i="21"/>
  <c r="E282" i="21"/>
  <c r="F282" i="21"/>
  <c r="G282" i="21"/>
  <c r="I282" i="21"/>
  <c r="E283" i="21"/>
  <c r="F283" i="21"/>
  <c r="G283" i="21"/>
  <c r="I283" i="21"/>
  <c r="E284" i="21"/>
  <c r="F284" i="21"/>
  <c r="G284" i="21"/>
  <c r="I284" i="21"/>
  <c r="E285" i="21"/>
  <c r="F285" i="21"/>
  <c r="G285" i="21"/>
  <c r="I285" i="21"/>
  <c r="E286" i="21"/>
  <c r="F286" i="21"/>
  <c r="G286" i="21"/>
  <c r="I286" i="21"/>
  <c r="E287" i="21"/>
  <c r="F287" i="21"/>
  <c r="G287" i="21"/>
  <c r="I287" i="21"/>
  <c r="E288" i="21"/>
  <c r="F288" i="21"/>
  <c r="G288" i="21"/>
  <c r="I288" i="21"/>
  <c r="E289" i="21"/>
  <c r="F289" i="21"/>
  <c r="G289" i="21"/>
  <c r="I289" i="21"/>
  <c r="E290" i="21"/>
  <c r="F290" i="21"/>
  <c r="G290" i="21"/>
  <c r="I290" i="21"/>
  <c r="E291" i="21"/>
  <c r="F291" i="21"/>
  <c r="G291" i="21"/>
  <c r="I291" i="21"/>
  <c r="E292" i="21"/>
  <c r="F292" i="21"/>
  <c r="G292" i="21"/>
  <c r="I292" i="21"/>
  <c r="E293" i="21"/>
  <c r="F293" i="21"/>
  <c r="G293" i="21"/>
  <c r="I293" i="21"/>
  <c r="E294" i="21"/>
  <c r="F294" i="21"/>
  <c r="G294" i="21"/>
  <c r="I294" i="21"/>
  <c r="E295" i="21"/>
  <c r="F295" i="21"/>
  <c r="G295" i="21"/>
  <c r="I295" i="21"/>
  <c r="E296" i="21"/>
  <c r="F296" i="21"/>
  <c r="G296" i="21"/>
  <c r="I296" i="21"/>
  <c r="E297" i="21"/>
  <c r="F297" i="21"/>
  <c r="G297" i="21"/>
  <c r="I297" i="21"/>
  <c r="E298" i="21"/>
  <c r="F298" i="21"/>
  <c r="G298" i="21"/>
  <c r="I298" i="21"/>
  <c r="E299" i="21"/>
  <c r="F299" i="21"/>
  <c r="G299" i="21"/>
  <c r="I299" i="21"/>
  <c r="E300" i="21"/>
  <c r="F300" i="21"/>
  <c r="G300" i="21"/>
  <c r="I300" i="21"/>
  <c r="E301" i="21"/>
  <c r="F301" i="21"/>
  <c r="G301" i="21"/>
  <c r="I301" i="21"/>
  <c r="E302" i="21"/>
  <c r="F302" i="21"/>
  <c r="G302" i="21"/>
  <c r="I302" i="21"/>
  <c r="E303" i="21"/>
  <c r="F303" i="21"/>
  <c r="G303" i="21"/>
  <c r="I303" i="21"/>
  <c r="G10" i="21"/>
  <c r="F10" i="21"/>
  <c r="E10" i="21"/>
  <c r="F25" i="28" l="1"/>
  <c r="F26" i="28"/>
  <c r="F27" i="28"/>
  <c r="F28" i="28"/>
  <c r="F29" i="28"/>
  <c r="F5" i="28"/>
  <c r="F6" i="28"/>
  <c r="F7" i="28"/>
  <c r="F8" i="28"/>
  <c r="F9" i="28"/>
  <c r="F10" i="28"/>
  <c r="F11" i="28"/>
  <c r="F12" i="28"/>
  <c r="F13" i="28"/>
  <c r="F14" i="28"/>
  <c r="F15" i="28"/>
  <c r="F16" i="28"/>
  <c r="F17" i="28"/>
  <c r="F18" i="28"/>
  <c r="F19" i="28"/>
  <c r="F20" i="28"/>
  <c r="F21" i="28"/>
  <c r="F22" i="28"/>
  <c r="F4" i="28"/>
  <c r="AF10" i="3"/>
  <c r="AD10" i="3"/>
  <c r="AC10" i="3"/>
  <c r="N21" i="27"/>
  <c r="N22" i="27"/>
  <c r="N23" i="27"/>
  <c r="N24" i="27"/>
  <c r="N25" i="27"/>
  <c r="N26" i="27"/>
  <c r="N27" i="27"/>
  <c r="N20" i="27"/>
  <c r="N11" i="27"/>
  <c r="N12" i="27"/>
  <c r="N13" i="27"/>
  <c r="N14" i="27"/>
  <c r="N15" i="27"/>
  <c r="N16" i="27"/>
  <c r="N17" i="27"/>
  <c r="AI10" i="25"/>
  <c r="AH10" i="25"/>
  <c r="G6" i="29"/>
  <c r="H6" i="29"/>
  <c r="I6" i="29" s="1"/>
  <c r="G7" i="29"/>
  <c r="H7" i="29"/>
  <c r="I7" i="29" s="1"/>
  <c r="G8" i="29"/>
  <c r="H8" i="29"/>
  <c r="I8" i="29" s="1"/>
  <c r="G9" i="29"/>
  <c r="H9" i="29"/>
  <c r="I9" i="29" s="1"/>
  <c r="G10" i="29"/>
  <c r="H10" i="29"/>
  <c r="I10" i="29" s="1"/>
  <c r="G11" i="29"/>
  <c r="H11" i="29"/>
  <c r="I11" i="29" s="1"/>
  <c r="G12" i="29"/>
  <c r="H12" i="29"/>
  <c r="I12" i="29" s="1"/>
  <c r="G13" i="29"/>
  <c r="H13" i="29"/>
  <c r="I13" i="29" s="1"/>
  <c r="G14" i="29"/>
  <c r="H14" i="29"/>
  <c r="I14" i="29" s="1"/>
  <c r="G15" i="29"/>
  <c r="H15" i="29"/>
  <c r="I15" i="29" s="1"/>
  <c r="G16" i="29"/>
  <c r="H16" i="29"/>
  <c r="I16" i="29" s="1"/>
  <c r="G17" i="29"/>
  <c r="H17" i="29"/>
  <c r="I17" i="29" s="1"/>
  <c r="G18" i="29"/>
  <c r="H18" i="29"/>
  <c r="I18" i="29" s="1"/>
  <c r="G19" i="29"/>
  <c r="H19" i="29"/>
  <c r="I19" i="29" s="1"/>
  <c r="G20" i="29"/>
  <c r="H20" i="29"/>
  <c r="I20" i="29" s="1"/>
  <c r="G21" i="29"/>
  <c r="H21" i="29"/>
  <c r="I21" i="29" s="1"/>
  <c r="G22" i="29"/>
  <c r="H22" i="29"/>
  <c r="I22" i="29" s="1"/>
  <c r="G23" i="29"/>
  <c r="H23" i="29"/>
  <c r="I23" i="29" s="1"/>
  <c r="G24" i="29"/>
  <c r="H24" i="29"/>
  <c r="I24" i="29" s="1"/>
  <c r="G25" i="29"/>
  <c r="H25" i="29"/>
  <c r="I25" i="29" s="1"/>
  <c r="G26" i="29"/>
  <c r="H26" i="29"/>
  <c r="I26" i="29" s="1"/>
  <c r="G27" i="29"/>
  <c r="H27" i="29"/>
  <c r="I27" i="29" s="1"/>
  <c r="G28" i="29"/>
  <c r="H28" i="29"/>
  <c r="I28" i="29" s="1"/>
  <c r="G29" i="29"/>
  <c r="H29" i="29"/>
  <c r="I29" i="29" s="1"/>
  <c r="G30" i="29"/>
  <c r="H30" i="29"/>
  <c r="I30" i="29" s="1"/>
  <c r="G31" i="29"/>
  <c r="H31" i="29"/>
  <c r="I31" i="29" s="1"/>
  <c r="G32" i="29"/>
  <c r="H32" i="29"/>
  <c r="I32" i="29" s="1"/>
  <c r="G33" i="29"/>
  <c r="H33" i="29"/>
  <c r="I33" i="29" s="1"/>
  <c r="G34" i="29"/>
  <c r="H34" i="29"/>
  <c r="I34" i="29" s="1"/>
  <c r="G35" i="29"/>
  <c r="H35" i="29"/>
  <c r="I35" i="29" s="1"/>
  <c r="G36" i="29"/>
  <c r="H36" i="29"/>
  <c r="I36" i="29" s="1"/>
  <c r="G37" i="29"/>
  <c r="H37" i="29"/>
  <c r="I37" i="29" s="1"/>
  <c r="G38" i="29"/>
  <c r="H38" i="29"/>
  <c r="I38" i="29" s="1"/>
  <c r="G39" i="29"/>
  <c r="H39" i="29"/>
  <c r="I39" i="29" s="1"/>
  <c r="G40" i="29"/>
  <c r="H40" i="29"/>
  <c r="I40" i="29" s="1"/>
  <c r="G41" i="29"/>
  <c r="H41" i="29"/>
  <c r="I41" i="29" s="1"/>
  <c r="G42" i="29"/>
  <c r="H42" i="29"/>
  <c r="I42" i="29" s="1"/>
  <c r="G43" i="29"/>
  <c r="H43" i="29"/>
  <c r="I43" i="29" s="1"/>
  <c r="G44" i="29"/>
  <c r="H44" i="29"/>
  <c r="I44" i="29" s="1"/>
  <c r="G45" i="29"/>
  <c r="H45" i="29"/>
  <c r="I45" i="29" s="1"/>
  <c r="G46" i="29"/>
  <c r="H46" i="29"/>
  <c r="I46" i="29" s="1"/>
  <c r="G47" i="29"/>
  <c r="H47" i="29"/>
  <c r="I47" i="29" s="1"/>
  <c r="G48" i="29"/>
  <c r="H48" i="29"/>
  <c r="I48" i="29" s="1"/>
  <c r="G49" i="29"/>
  <c r="H49" i="29"/>
  <c r="I49" i="29" s="1"/>
  <c r="G50" i="29"/>
  <c r="H50" i="29"/>
  <c r="I50" i="29" s="1"/>
  <c r="G51" i="29"/>
  <c r="H51" i="29"/>
  <c r="I51" i="29" s="1"/>
  <c r="G52" i="29"/>
  <c r="H52" i="29"/>
  <c r="I52" i="29" s="1"/>
  <c r="G53" i="29"/>
  <c r="H53" i="29"/>
  <c r="I53" i="29" s="1"/>
  <c r="G54" i="29"/>
  <c r="H54" i="29"/>
  <c r="I54" i="29" s="1"/>
  <c r="G55" i="29"/>
  <c r="H55" i="29"/>
  <c r="I55" i="29" s="1"/>
  <c r="G56" i="29"/>
  <c r="H56" i="29"/>
  <c r="I56" i="29" s="1"/>
  <c r="G57" i="29"/>
  <c r="H57" i="29"/>
  <c r="I57" i="29" s="1"/>
  <c r="G58" i="29"/>
  <c r="H58" i="29"/>
  <c r="I58" i="29" s="1"/>
  <c r="G59" i="29"/>
  <c r="H59" i="29"/>
  <c r="I59" i="29" s="1"/>
  <c r="G60" i="29"/>
  <c r="H60" i="29"/>
  <c r="I60" i="29" s="1"/>
  <c r="G61" i="29"/>
  <c r="H61" i="29"/>
  <c r="I61" i="29" s="1"/>
  <c r="G62" i="29"/>
  <c r="H62" i="29"/>
  <c r="I62" i="29" s="1"/>
  <c r="G63" i="29"/>
  <c r="H63" i="29"/>
  <c r="I63" i="29" s="1"/>
  <c r="G64" i="29"/>
  <c r="H64" i="29"/>
  <c r="I64" i="29" s="1"/>
  <c r="G65" i="29"/>
  <c r="H65" i="29"/>
  <c r="I65" i="29" s="1"/>
  <c r="G66" i="29"/>
  <c r="H66" i="29"/>
  <c r="I66" i="29" s="1"/>
  <c r="G67" i="29"/>
  <c r="H67" i="29"/>
  <c r="I67" i="29" s="1"/>
  <c r="G68" i="29"/>
  <c r="H68" i="29"/>
  <c r="I68" i="29" s="1"/>
  <c r="G69" i="29"/>
  <c r="H69" i="29"/>
  <c r="I69" i="29" s="1"/>
  <c r="G70" i="29"/>
  <c r="H70" i="29"/>
  <c r="I70" i="29" s="1"/>
  <c r="G71" i="29"/>
  <c r="H71" i="29"/>
  <c r="I71" i="29" s="1"/>
  <c r="G72" i="29"/>
  <c r="H72" i="29"/>
  <c r="I72" i="29" s="1"/>
  <c r="G73" i="29"/>
  <c r="H73" i="29"/>
  <c r="I73" i="29" s="1"/>
  <c r="G74" i="29"/>
  <c r="H74" i="29"/>
  <c r="I74" i="29" s="1"/>
  <c r="G75" i="29"/>
  <c r="H75" i="29"/>
  <c r="I75" i="29" s="1"/>
  <c r="G76" i="29"/>
  <c r="H76" i="29"/>
  <c r="I76" i="29" s="1"/>
  <c r="G77" i="29"/>
  <c r="H77" i="29"/>
  <c r="I77" i="29" s="1"/>
  <c r="G78" i="29"/>
  <c r="H78" i="29"/>
  <c r="I78" i="29" s="1"/>
  <c r="G79" i="29"/>
  <c r="H79" i="29"/>
  <c r="I79" i="29" s="1"/>
  <c r="G80" i="29"/>
  <c r="H80" i="29"/>
  <c r="I80" i="29" s="1"/>
  <c r="G81" i="29"/>
  <c r="H81" i="29"/>
  <c r="I81" i="29" s="1"/>
  <c r="G82" i="29"/>
  <c r="H82" i="29"/>
  <c r="I82" i="29" s="1"/>
  <c r="G83" i="29"/>
  <c r="H83" i="29"/>
  <c r="I83" i="29" s="1"/>
  <c r="G84" i="29"/>
  <c r="H84" i="29"/>
  <c r="I84" i="29" s="1"/>
  <c r="G85" i="29"/>
  <c r="H85" i="29"/>
  <c r="I85" i="29" s="1"/>
  <c r="G86" i="29"/>
  <c r="H86" i="29"/>
  <c r="I86" i="29" s="1"/>
  <c r="G87" i="29"/>
  <c r="H87" i="29"/>
  <c r="I87" i="29" s="1"/>
  <c r="G88" i="29"/>
  <c r="H88" i="29"/>
  <c r="I88" i="29" s="1"/>
  <c r="G89" i="29"/>
  <c r="H89" i="29"/>
  <c r="I89" i="29" s="1"/>
  <c r="G90" i="29"/>
  <c r="H90" i="29"/>
  <c r="I90" i="29" s="1"/>
  <c r="G91" i="29"/>
  <c r="H91" i="29"/>
  <c r="I91" i="29" s="1"/>
  <c r="G92" i="29"/>
  <c r="H92" i="29"/>
  <c r="I92" i="29" s="1"/>
  <c r="G93" i="29"/>
  <c r="H93" i="29"/>
  <c r="I93" i="29" s="1"/>
  <c r="G94" i="29"/>
  <c r="H94" i="29"/>
  <c r="I94" i="29" s="1"/>
  <c r="G95" i="29"/>
  <c r="H95" i="29"/>
  <c r="I95" i="29" s="1"/>
  <c r="G96" i="29"/>
  <c r="H96" i="29"/>
  <c r="I96" i="29" s="1"/>
  <c r="G97" i="29"/>
  <c r="H97" i="29"/>
  <c r="I97" i="29" s="1"/>
  <c r="G98" i="29"/>
  <c r="H98" i="29"/>
  <c r="I98" i="29" s="1"/>
  <c r="G99" i="29"/>
  <c r="H99" i="29"/>
  <c r="I99" i="29" s="1"/>
  <c r="G100" i="29"/>
  <c r="H100" i="29"/>
  <c r="I100" i="29" s="1"/>
  <c r="G101" i="29"/>
  <c r="H101" i="29"/>
  <c r="I101" i="29" s="1"/>
  <c r="G102" i="29"/>
  <c r="H102" i="29"/>
  <c r="I102" i="29" s="1"/>
  <c r="G103" i="29"/>
  <c r="H103" i="29"/>
  <c r="I103" i="29" s="1"/>
  <c r="G104" i="29"/>
  <c r="H104" i="29"/>
  <c r="I104" i="29" s="1"/>
  <c r="G105" i="29"/>
  <c r="H105" i="29"/>
  <c r="I105" i="29" s="1"/>
  <c r="G106" i="29"/>
  <c r="H106" i="29"/>
  <c r="I106" i="29" s="1"/>
  <c r="G107" i="29"/>
  <c r="H107" i="29"/>
  <c r="I107" i="29" s="1"/>
  <c r="G108" i="29"/>
  <c r="H108" i="29"/>
  <c r="I108" i="29" s="1"/>
  <c r="G109" i="29"/>
  <c r="H109" i="29"/>
  <c r="I109" i="29" s="1"/>
  <c r="G110" i="29"/>
  <c r="H110" i="29"/>
  <c r="I110" i="29" s="1"/>
  <c r="G111" i="29"/>
  <c r="H111" i="29"/>
  <c r="I111" i="29" s="1"/>
  <c r="G112" i="29"/>
  <c r="H112" i="29"/>
  <c r="I112" i="29" s="1"/>
  <c r="G113" i="29"/>
  <c r="H113" i="29"/>
  <c r="I113" i="29" s="1"/>
  <c r="G114" i="29"/>
  <c r="H114" i="29"/>
  <c r="I114" i="29" s="1"/>
  <c r="G115" i="29"/>
  <c r="H115" i="29"/>
  <c r="I115" i="29" s="1"/>
  <c r="G116" i="29"/>
  <c r="H116" i="29"/>
  <c r="I116" i="29" s="1"/>
  <c r="G117" i="29"/>
  <c r="H117" i="29"/>
  <c r="I117" i="29" s="1"/>
  <c r="G118" i="29"/>
  <c r="H118" i="29"/>
  <c r="I118" i="29" s="1"/>
  <c r="G119" i="29"/>
  <c r="H119" i="29"/>
  <c r="I119" i="29" s="1"/>
  <c r="G120" i="29"/>
  <c r="H120" i="29"/>
  <c r="I120" i="29" s="1"/>
  <c r="G121" i="29"/>
  <c r="H121" i="29"/>
  <c r="I121" i="29" s="1"/>
  <c r="G122" i="29"/>
  <c r="H122" i="29"/>
  <c r="I122" i="29" s="1"/>
  <c r="G123" i="29"/>
  <c r="H123" i="29"/>
  <c r="I123" i="29" s="1"/>
  <c r="G124" i="29"/>
  <c r="H124" i="29"/>
  <c r="I124" i="29" s="1"/>
  <c r="G125" i="29"/>
  <c r="H125" i="29"/>
  <c r="I125" i="29" s="1"/>
  <c r="G126" i="29"/>
  <c r="H126" i="29"/>
  <c r="I126" i="29" s="1"/>
  <c r="G127" i="29"/>
  <c r="H127" i="29"/>
  <c r="I127" i="29" s="1"/>
  <c r="G128" i="29"/>
  <c r="H128" i="29"/>
  <c r="I128" i="29" s="1"/>
  <c r="G129" i="29"/>
  <c r="H129" i="29"/>
  <c r="I129" i="29" s="1"/>
  <c r="G130" i="29"/>
  <c r="H130" i="29"/>
  <c r="I130" i="29" s="1"/>
  <c r="G131" i="29"/>
  <c r="H131" i="29"/>
  <c r="I131" i="29" s="1"/>
  <c r="G132" i="29"/>
  <c r="H132" i="29"/>
  <c r="I132" i="29" s="1"/>
  <c r="G133" i="29"/>
  <c r="H133" i="29"/>
  <c r="I133" i="29" s="1"/>
  <c r="G134" i="29"/>
  <c r="H134" i="29"/>
  <c r="I134" i="29" s="1"/>
  <c r="G135" i="29"/>
  <c r="H135" i="29"/>
  <c r="I135" i="29" s="1"/>
  <c r="G136" i="29"/>
  <c r="H136" i="29"/>
  <c r="I136" i="29" s="1"/>
  <c r="G137" i="29"/>
  <c r="H137" i="29"/>
  <c r="I137" i="29" s="1"/>
  <c r="G138" i="29"/>
  <c r="H138" i="29"/>
  <c r="I138" i="29" s="1"/>
  <c r="G139" i="29"/>
  <c r="H139" i="29"/>
  <c r="I139" i="29" s="1"/>
  <c r="G140" i="29"/>
  <c r="H140" i="29"/>
  <c r="I140" i="29" s="1"/>
  <c r="G141" i="29"/>
  <c r="H141" i="29"/>
  <c r="I141" i="29" s="1"/>
  <c r="G142" i="29"/>
  <c r="H142" i="29"/>
  <c r="I142" i="29" s="1"/>
  <c r="G143" i="29"/>
  <c r="H143" i="29"/>
  <c r="I143" i="29" s="1"/>
  <c r="G144" i="29"/>
  <c r="H144" i="29"/>
  <c r="I144" i="29" s="1"/>
  <c r="G145" i="29"/>
  <c r="H145" i="29"/>
  <c r="I145" i="29" s="1"/>
  <c r="G146" i="29"/>
  <c r="H146" i="29"/>
  <c r="I146" i="29" s="1"/>
  <c r="G147" i="29"/>
  <c r="H147" i="29"/>
  <c r="I147" i="29" s="1"/>
  <c r="G148" i="29"/>
  <c r="H148" i="29"/>
  <c r="I148" i="29" s="1"/>
  <c r="G149" i="29"/>
  <c r="H149" i="29"/>
  <c r="I149" i="29" s="1"/>
  <c r="G150" i="29"/>
  <c r="H150" i="29"/>
  <c r="I150" i="29" s="1"/>
  <c r="G151" i="29"/>
  <c r="H151" i="29"/>
  <c r="I151" i="29" s="1"/>
  <c r="G152" i="29"/>
  <c r="H152" i="29"/>
  <c r="I152" i="29" s="1"/>
  <c r="G153" i="29"/>
  <c r="H153" i="29"/>
  <c r="I153" i="29" s="1"/>
  <c r="G154" i="29"/>
  <c r="H154" i="29"/>
  <c r="I154" i="29" s="1"/>
  <c r="G155" i="29"/>
  <c r="H155" i="29"/>
  <c r="I155" i="29" s="1"/>
  <c r="G156" i="29"/>
  <c r="H156" i="29"/>
  <c r="I156" i="29" s="1"/>
  <c r="G157" i="29"/>
  <c r="H157" i="29"/>
  <c r="I157" i="29" s="1"/>
  <c r="G158" i="29"/>
  <c r="H158" i="29"/>
  <c r="I158" i="29" s="1"/>
  <c r="G159" i="29"/>
  <c r="H159" i="29"/>
  <c r="I159" i="29" s="1"/>
  <c r="G160" i="29"/>
  <c r="H160" i="29"/>
  <c r="I160" i="29" s="1"/>
  <c r="G161" i="29"/>
  <c r="H161" i="29"/>
  <c r="I161" i="29" s="1"/>
  <c r="G162" i="29"/>
  <c r="H162" i="29"/>
  <c r="I162" i="29" s="1"/>
  <c r="G163" i="29"/>
  <c r="H163" i="29"/>
  <c r="I163" i="29" s="1"/>
  <c r="G164" i="29"/>
  <c r="H164" i="29"/>
  <c r="I164" i="29" s="1"/>
  <c r="G165" i="29"/>
  <c r="H165" i="29"/>
  <c r="I165" i="29" s="1"/>
  <c r="G166" i="29"/>
  <c r="H166" i="29"/>
  <c r="I166" i="29" s="1"/>
  <c r="G167" i="29"/>
  <c r="H167" i="29"/>
  <c r="I167" i="29" s="1"/>
  <c r="G168" i="29"/>
  <c r="H168" i="29"/>
  <c r="I168" i="29" s="1"/>
  <c r="G169" i="29"/>
  <c r="H169" i="29"/>
  <c r="I169" i="29" s="1"/>
  <c r="G170" i="29"/>
  <c r="H170" i="29"/>
  <c r="I170" i="29" s="1"/>
  <c r="G171" i="29"/>
  <c r="H171" i="29"/>
  <c r="I171" i="29" s="1"/>
  <c r="G172" i="29"/>
  <c r="H172" i="29"/>
  <c r="I172" i="29" s="1"/>
  <c r="G173" i="29"/>
  <c r="H173" i="29"/>
  <c r="I173" i="29" s="1"/>
  <c r="G174" i="29"/>
  <c r="H174" i="29"/>
  <c r="I174" i="29" s="1"/>
  <c r="G175" i="29"/>
  <c r="H175" i="29"/>
  <c r="I175" i="29" s="1"/>
  <c r="G176" i="29"/>
  <c r="H176" i="29"/>
  <c r="I176" i="29" s="1"/>
  <c r="G177" i="29"/>
  <c r="H177" i="29"/>
  <c r="I177" i="29" s="1"/>
  <c r="G178" i="29"/>
  <c r="H178" i="29"/>
  <c r="I178" i="29" s="1"/>
  <c r="G179" i="29"/>
  <c r="H179" i="29"/>
  <c r="I179" i="29" s="1"/>
  <c r="G180" i="29"/>
  <c r="H180" i="29"/>
  <c r="I180" i="29" s="1"/>
  <c r="G181" i="29"/>
  <c r="H181" i="29"/>
  <c r="I181" i="29" s="1"/>
  <c r="G182" i="29"/>
  <c r="H182" i="29"/>
  <c r="I182" i="29" s="1"/>
  <c r="G183" i="29"/>
  <c r="H183" i="29"/>
  <c r="I183" i="29" s="1"/>
  <c r="G184" i="29"/>
  <c r="H184" i="29"/>
  <c r="I184" i="29" s="1"/>
  <c r="G185" i="29"/>
  <c r="H185" i="29"/>
  <c r="I185" i="29" s="1"/>
  <c r="G186" i="29"/>
  <c r="H186" i="29"/>
  <c r="I186" i="29" s="1"/>
  <c r="G187" i="29"/>
  <c r="H187" i="29"/>
  <c r="I187" i="29" s="1"/>
  <c r="G188" i="29"/>
  <c r="H188" i="29"/>
  <c r="I188" i="29" s="1"/>
  <c r="G189" i="29"/>
  <c r="H189" i="29"/>
  <c r="I189" i="29" s="1"/>
  <c r="G190" i="29"/>
  <c r="H190" i="29"/>
  <c r="I190" i="29" s="1"/>
  <c r="G191" i="29"/>
  <c r="H191" i="29"/>
  <c r="I191" i="29" s="1"/>
  <c r="G192" i="29"/>
  <c r="H192" i="29"/>
  <c r="I192" i="29" s="1"/>
  <c r="G193" i="29"/>
  <c r="H193" i="29"/>
  <c r="I193" i="29" s="1"/>
  <c r="G194" i="29"/>
  <c r="H194" i="29"/>
  <c r="I194" i="29" s="1"/>
  <c r="G195" i="29"/>
  <c r="H195" i="29"/>
  <c r="I195" i="29" s="1"/>
  <c r="G196" i="29"/>
  <c r="H196" i="29"/>
  <c r="I196" i="29" s="1"/>
  <c r="G197" i="29"/>
  <c r="H197" i="29"/>
  <c r="I197" i="29" s="1"/>
  <c r="G198" i="29"/>
  <c r="H198" i="29"/>
  <c r="I198" i="29" s="1"/>
  <c r="G199" i="29"/>
  <c r="H199" i="29"/>
  <c r="I199" i="29" s="1"/>
  <c r="G200" i="29"/>
  <c r="H200" i="29"/>
  <c r="I200" i="29" s="1"/>
  <c r="G201" i="29"/>
  <c r="H201" i="29"/>
  <c r="I201" i="29" s="1"/>
  <c r="G202" i="29"/>
  <c r="H202" i="29"/>
  <c r="I202" i="29" s="1"/>
  <c r="G203" i="29"/>
  <c r="H203" i="29"/>
  <c r="I203" i="29" s="1"/>
  <c r="G204" i="29"/>
  <c r="H204" i="29"/>
  <c r="I204" i="29" s="1"/>
  <c r="G205" i="29"/>
  <c r="H205" i="29"/>
  <c r="I205" i="29" s="1"/>
  <c r="G206" i="29"/>
  <c r="H206" i="29"/>
  <c r="I206" i="29" s="1"/>
  <c r="G207" i="29"/>
  <c r="H207" i="29"/>
  <c r="I207" i="29" s="1"/>
  <c r="G208" i="29"/>
  <c r="H208" i="29"/>
  <c r="I208" i="29" s="1"/>
  <c r="G209" i="29"/>
  <c r="H209" i="29"/>
  <c r="I209" i="29" s="1"/>
  <c r="G210" i="29"/>
  <c r="H210" i="29"/>
  <c r="I210" i="29" s="1"/>
  <c r="G211" i="29"/>
  <c r="H211" i="29"/>
  <c r="I211" i="29" s="1"/>
  <c r="G212" i="29"/>
  <c r="H212" i="29"/>
  <c r="I212" i="29" s="1"/>
  <c r="G213" i="29"/>
  <c r="H213" i="29"/>
  <c r="I213" i="29" s="1"/>
  <c r="G214" i="29"/>
  <c r="H214" i="29"/>
  <c r="I214" i="29" s="1"/>
  <c r="G215" i="29"/>
  <c r="H215" i="29"/>
  <c r="I215" i="29" s="1"/>
  <c r="G216" i="29"/>
  <c r="H216" i="29"/>
  <c r="I216" i="29" s="1"/>
  <c r="G217" i="29"/>
  <c r="H217" i="29"/>
  <c r="I217" i="29" s="1"/>
  <c r="G218" i="29"/>
  <c r="H218" i="29"/>
  <c r="I218" i="29" s="1"/>
  <c r="G219" i="29"/>
  <c r="H219" i="29"/>
  <c r="I219" i="29" s="1"/>
  <c r="G220" i="29"/>
  <c r="H220" i="29"/>
  <c r="I220" i="29" s="1"/>
  <c r="G221" i="29"/>
  <c r="H221" i="29"/>
  <c r="I221" i="29" s="1"/>
  <c r="G222" i="29"/>
  <c r="H222" i="29"/>
  <c r="I222" i="29" s="1"/>
  <c r="G223" i="29"/>
  <c r="H223" i="29"/>
  <c r="I223" i="29" s="1"/>
  <c r="G224" i="29"/>
  <c r="H224" i="29"/>
  <c r="I224" i="29" s="1"/>
  <c r="G225" i="29"/>
  <c r="H225" i="29"/>
  <c r="I225" i="29" s="1"/>
  <c r="G226" i="29"/>
  <c r="H226" i="29"/>
  <c r="I226" i="29" s="1"/>
  <c r="G227" i="29"/>
  <c r="H227" i="29"/>
  <c r="I227" i="29" s="1"/>
  <c r="G228" i="29"/>
  <c r="H228" i="29"/>
  <c r="I228" i="29" s="1"/>
  <c r="G229" i="29"/>
  <c r="H229" i="29"/>
  <c r="I229" i="29" s="1"/>
  <c r="G230" i="29"/>
  <c r="H230" i="29"/>
  <c r="I230" i="29" s="1"/>
  <c r="G231" i="29"/>
  <c r="H231" i="29"/>
  <c r="I231" i="29" s="1"/>
  <c r="G232" i="29"/>
  <c r="H232" i="29"/>
  <c r="I232" i="29" s="1"/>
  <c r="G233" i="29"/>
  <c r="H233" i="29"/>
  <c r="I233" i="29" s="1"/>
  <c r="G234" i="29"/>
  <c r="H234" i="29"/>
  <c r="I234" i="29" s="1"/>
  <c r="G235" i="29"/>
  <c r="H235" i="29"/>
  <c r="I235" i="29" s="1"/>
  <c r="G236" i="29"/>
  <c r="H236" i="29"/>
  <c r="I236" i="29" s="1"/>
  <c r="G237" i="29"/>
  <c r="H237" i="29"/>
  <c r="I237" i="29" s="1"/>
  <c r="G238" i="29"/>
  <c r="H238" i="29"/>
  <c r="I238" i="29" s="1"/>
  <c r="G239" i="29"/>
  <c r="H239" i="29"/>
  <c r="I239" i="29" s="1"/>
  <c r="G240" i="29"/>
  <c r="H240" i="29"/>
  <c r="I240" i="29" s="1"/>
  <c r="G241" i="29"/>
  <c r="H241" i="29"/>
  <c r="I241" i="29" s="1"/>
  <c r="G242" i="29"/>
  <c r="H242" i="29"/>
  <c r="I242" i="29" s="1"/>
  <c r="G243" i="29"/>
  <c r="H243" i="29"/>
  <c r="I243" i="29" s="1"/>
  <c r="G244" i="29"/>
  <c r="H244" i="29"/>
  <c r="I244" i="29" s="1"/>
  <c r="G245" i="29"/>
  <c r="H245" i="29"/>
  <c r="I245" i="29" s="1"/>
  <c r="G246" i="29"/>
  <c r="H246" i="29"/>
  <c r="I246" i="29" s="1"/>
  <c r="G247" i="29"/>
  <c r="H247" i="29"/>
  <c r="I247" i="29" s="1"/>
  <c r="G248" i="29"/>
  <c r="H248" i="29"/>
  <c r="I248" i="29" s="1"/>
  <c r="G249" i="29"/>
  <c r="H249" i="29"/>
  <c r="I249" i="29" s="1"/>
  <c r="G250" i="29"/>
  <c r="H250" i="29"/>
  <c r="I250" i="29" s="1"/>
  <c r="G251" i="29"/>
  <c r="H251" i="29"/>
  <c r="I251" i="29" s="1"/>
  <c r="G252" i="29"/>
  <c r="H252" i="29"/>
  <c r="I252" i="29" s="1"/>
  <c r="G253" i="29"/>
  <c r="H253" i="29"/>
  <c r="I253" i="29" s="1"/>
  <c r="G254" i="29"/>
  <c r="H254" i="29"/>
  <c r="I254" i="29" s="1"/>
  <c r="G255" i="29"/>
  <c r="H255" i="29"/>
  <c r="I255" i="29" s="1"/>
  <c r="G256" i="29"/>
  <c r="H256" i="29"/>
  <c r="I256" i="29" s="1"/>
  <c r="G257" i="29"/>
  <c r="H257" i="29"/>
  <c r="I257" i="29" s="1"/>
  <c r="G258" i="29"/>
  <c r="H258" i="29"/>
  <c r="I258" i="29" s="1"/>
  <c r="G259" i="29"/>
  <c r="H259" i="29"/>
  <c r="I259" i="29" s="1"/>
  <c r="G260" i="29"/>
  <c r="H260" i="29"/>
  <c r="I260" i="29" s="1"/>
  <c r="G261" i="29"/>
  <c r="H261" i="29"/>
  <c r="I261" i="29" s="1"/>
  <c r="G262" i="29"/>
  <c r="H262" i="29"/>
  <c r="I262" i="29" s="1"/>
  <c r="G263" i="29"/>
  <c r="H263" i="29"/>
  <c r="I263" i="29" s="1"/>
  <c r="G264" i="29"/>
  <c r="H264" i="29"/>
  <c r="I264" i="29" s="1"/>
  <c r="G265" i="29"/>
  <c r="H265" i="29"/>
  <c r="I265" i="29" s="1"/>
  <c r="G266" i="29"/>
  <c r="H266" i="29"/>
  <c r="I266" i="29" s="1"/>
  <c r="G267" i="29"/>
  <c r="H267" i="29"/>
  <c r="I267" i="29" s="1"/>
  <c r="G268" i="29"/>
  <c r="H268" i="29"/>
  <c r="I268" i="29" s="1"/>
  <c r="G269" i="29"/>
  <c r="H269" i="29"/>
  <c r="I269" i="29" s="1"/>
  <c r="G270" i="29"/>
  <c r="H270" i="29"/>
  <c r="I270" i="29" s="1"/>
  <c r="G271" i="29"/>
  <c r="H271" i="29"/>
  <c r="I271" i="29" s="1"/>
  <c r="G272" i="29"/>
  <c r="H272" i="29"/>
  <c r="I272" i="29" s="1"/>
  <c r="G273" i="29"/>
  <c r="H273" i="29"/>
  <c r="I273" i="29" s="1"/>
  <c r="G274" i="29"/>
  <c r="H274" i="29"/>
  <c r="I274" i="29" s="1"/>
  <c r="G275" i="29"/>
  <c r="H275" i="29"/>
  <c r="I275" i="29" s="1"/>
  <c r="G276" i="29"/>
  <c r="H276" i="29"/>
  <c r="I276" i="29" s="1"/>
  <c r="G277" i="29"/>
  <c r="H277" i="29"/>
  <c r="I277" i="29" s="1"/>
  <c r="G278" i="29"/>
  <c r="H278" i="29"/>
  <c r="I278" i="29" s="1"/>
  <c r="G279" i="29"/>
  <c r="H279" i="29"/>
  <c r="I279" i="29" s="1"/>
  <c r="G280" i="29"/>
  <c r="H280" i="29"/>
  <c r="I280" i="29" s="1"/>
  <c r="G281" i="29"/>
  <c r="H281" i="29"/>
  <c r="I281" i="29" s="1"/>
  <c r="G282" i="29"/>
  <c r="H282" i="29"/>
  <c r="I282" i="29" s="1"/>
  <c r="G283" i="29"/>
  <c r="H283" i="29"/>
  <c r="I283" i="29" s="1"/>
  <c r="G284" i="29"/>
  <c r="H284" i="29"/>
  <c r="I284" i="29" s="1"/>
  <c r="G285" i="29"/>
  <c r="H285" i="29"/>
  <c r="I285" i="29" s="1"/>
  <c r="G286" i="29"/>
  <c r="H286" i="29"/>
  <c r="I286" i="29" s="1"/>
  <c r="G287" i="29"/>
  <c r="H287" i="29"/>
  <c r="I287" i="29" s="1"/>
  <c r="G288" i="29"/>
  <c r="H288" i="29"/>
  <c r="I288" i="29" s="1"/>
  <c r="G289" i="29"/>
  <c r="H289" i="29"/>
  <c r="I289" i="29" s="1"/>
  <c r="G290" i="29"/>
  <c r="H290" i="29"/>
  <c r="I290" i="29" s="1"/>
  <c r="G291" i="29"/>
  <c r="H291" i="29"/>
  <c r="I291" i="29" s="1"/>
  <c r="G292" i="29"/>
  <c r="H292" i="29"/>
  <c r="I292" i="29" s="1"/>
  <c r="G293" i="29"/>
  <c r="H293" i="29"/>
  <c r="I293" i="29" s="1"/>
  <c r="G294" i="29"/>
  <c r="H294" i="29"/>
  <c r="I294" i="29" s="1"/>
  <c r="G295" i="29"/>
  <c r="H295" i="29"/>
  <c r="I295" i="29" s="1"/>
  <c r="G296" i="29"/>
  <c r="H296" i="29"/>
  <c r="I296" i="29" s="1"/>
  <c r="G297" i="29"/>
  <c r="H297" i="29"/>
  <c r="I297" i="29" s="1"/>
  <c r="G298" i="29"/>
  <c r="H298" i="29"/>
  <c r="I298" i="29" s="1"/>
  <c r="G5" i="29"/>
  <c r="E6" i="29"/>
  <c r="E7" i="29"/>
  <c r="E8" i="29"/>
  <c r="E9" i="29"/>
  <c r="E10" i="29"/>
  <c r="E11" i="29"/>
  <c r="E12" i="29"/>
  <c r="E13" i="29"/>
  <c r="E14" i="29"/>
  <c r="E15" i="29"/>
  <c r="E16" i="29"/>
  <c r="E17" i="29"/>
  <c r="E18" i="29"/>
  <c r="E19" i="29"/>
  <c r="E20" i="29"/>
  <c r="E21" i="29"/>
  <c r="E22" i="29"/>
  <c r="E23" i="29"/>
  <c r="E24" i="29"/>
  <c r="E25" i="29"/>
  <c r="E26" i="29"/>
  <c r="E27" i="29"/>
  <c r="E28" i="29"/>
  <c r="E29" i="29"/>
  <c r="E30" i="29"/>
  <c r="E31" i="29"/>
  <c r="E32" i="29"/>
  <c r="E33" i="29"/>
  <c r="E34" i="29"/>
  <c r="E35" i="29"/>
  <c r="E36" i="29"/>
  <c r="E37" i="29"/>
  <c r="E38" i="29"/>
  <c r="E39" i="29"/>
  <c r="E40" i="29"/>
  <c r="E41" i="29"/>
  <c r="E42" i="29"/>
  <c r="E43" i="29"/>
  <c r="E44" i="29"/>
  <c r="E45" i="29"/>
  <c r="E46" i="29"/>
  <c r="E47" i="29"/>
  <c r="E48" i="29"/>
  <c r="E49" i="29"/>
  <c r="E50" i="29"/>
  <c r="E51" i="29"/>
  <c r="E52" i="29"/>
  <c r="E53" i="29"/>
  <c r="E54" i="29"/>
  <c r="E55" i="29"/>
  <c r="E56" i="29"/>
  <c r="E57" i="29"/>
  <c r="E58" i="29"/>
  <c r="E59" i="29"/>
  <c r="E60" i="29"/>
  <c r="E61" i="29"/>
  <c r="E62" i="29"/>
  <c r="E63" i="29"/>
  <c r="E64" i="29"/>
  <c r="E65" i="29"/>
  <c r="E66" i="29"/>
  <c r="E67" i="29"/>
  <c r="E68" i="29"/>
  <c r="E69" i="29"/>
  <c r="E70" i="29"/>
  <c r="E71" i="29"/>
  <c r="E72" i="29"/>
  <c r="E73" i="29"/>
  <c r="E74" i="29"/>
  <c r="E75" i="29"/>
  <c r="E76" i="29"/>
  <c r="E77" i="29"/>
  <c r="E78" i="29"/>
  <c r="E79" i="29"/>
  <c r="E80" i="29"/>
  <c r="E81" i="29"/>
  <c r="E82" i="29"/>
  <c r="E83" i="29"/>
  <c r="E84" i="29"/>
  <c r="E85" i="29"/>
  <c r="E86" i="29"/>
  <c r="E87" i="29"/>
  <c r="E88" i="29"/>
  <c r="E89" i="29"/>
  <c r="E90" i="29"/>
  <c r="E91" i="29"/>
  <c r="E92" i="29"/>
  <c r="E93" i="29"/>
  <c r="E94" i="29"/>
  <c r="E95" i="29"/>
  <c r="E96" i="29"/>
  <c r="E97" i="29"/>
  <c r="E98" i="29"/>
  <c r="E99" i="29"/>
  <c r="E100" i="29"/>
  <c r="E101" i="29"/>
  <c r="E102" i="29"/>
  <c r="E103" i="29"/>
  <c r="E104" i="29"/>
  <c r="E105" i="29"/>
  <c r="E106" i="29"/>
  <c r="E107" i="29"/>
  <c r="E108" i="29"/>
  <c r="E109" i="29"/>
  <c r="E110" i="29"/>
  <c r="E111" i="29"/>
  <c r="E112" i="29"/>
  <c r="E113" i="29"/>
  <c r="E114" i="29"/>
  <c r="E115" i="29"/>
  <c r="E116" i="29"/>
  <c r="E117" i="29"/>
  <c r="E118" i="29"/>
  <c r="E119" i="29"/>
  <c r="E120" i="29"/>
  <c r="E121" i="29"/>
  <c r="E122" i="29"/>
  <c r="E123" i="29"/>
  <c r="E124" i="29"/>
  <c r="E125" i="29"/>
  <c r="E126" i="29"/>
  <c r="E127" i="29"/>
  <c r="E128" i="29"/>
  <c r="E129" i="29"/>
  <c r="E130" i="29"/>
  <c r="E131" i="29"/>
  <c r="E132" i="29"/>
  <c r="E133" i="29"/>
  <c r="E134" i="29"/>
  <c r="E135" i="29"/>
  <c r="E136" i="29"/>
  <c r="E137" i="29"/>
  <c r="E138" i="29"/>
  <c r="E139" i="29"/>
  <c r="E140" i="29"/>
  <c r="E141" i="29"/>
  <c r="E142" i="29"/>
  <c r="E143" i="29"/>
  <c r="E144" i="29"/>
  <c r="E145" i="29"/>
  <c r="E146" i="29"/>
  <c r="E147" i="29"/>
  <c r="E148" i="29"/>
  <c r="E149" i="29"/>
  <c r="E150" i="29"/>
  <c r="E151" i="29"/>
  <c r="E152" i="29"/>
  <c r="E153" i="29"/>
  <c r="E154" i="29"/>
  <c r="E155" i="29"/>
  <c r="E156" i="29"/>
  <c r="E157" i="29"/>
  <c r="E158" i="29"/>
  <c r="E159" i="29"/>
  <c r="E160" i="29"/>
  <c r="E161" i="29"/>
  <c r="E162" i="29"/>
  <c r="E163" i="29"/>
  <c r="E164" i="29"/>
  <c r="E165" i="29"/>
  <c r="E166" i="29"/>
  <c r="E167" i="29"/>
  <c r="E168" i="29"/>
  <c r="E169" i="29"/>
  <c r="E170" i="29"/>
  <c r="E171" i="29"/>
  <c r="E172" i="29"/>
  <c r="E173" i="29"/>
  <c r="E174" i="29"/>
  <c r="E175" i="29"/>
  <c r="E176" i="29"/>
  <c r="E177" i="29"/>
  <c r="E178" i="29"/>
  <c r="E179" i="29"/>
  <c r="E180" i="29"/>
  <c r="E181" i="29"/>
  <c r="E182" i="29"/>
  <c r="E183" i="29"/>
  <c r="E184" i="29"/>
  <c r="E185" i="29"/>
  <c r="E186" i="29"/>
  <c r="E187" i="29"/>
  <c r="E188" i="29"/>
  <c r="E189" i="29"/>
  <c r="E190" i="29"/>
  <c r="E191" i="29"/>
  <c r="E192" i="29"/>
  <c r="E193" i="29"/>
  <c r="E194" i="29"/>
  <c r="E195" i="29"/>
  <c r="E196" i="29"/>
  <c r="E197" i="29"/>
  <c r="E198" i="29"/>
  <c r="E199" i="29"/>
  <c r="E200" i="29"/>
  <c r="E201" i="29"/>
  <c r="E202" i="29"/>
  <c r="E203" i="29"/>
  <c r="E204" i="29"/>
  <c r="E205" i="29"/>
  <c r="E206" i="29"/>
  <c r="E207" i="29"/>
  <c r="E208" i="29"/>
  <c r="E209" i="29"/>
  <c r="E210" i="29"/>
  <c r="E211" i="29"/>
  <c r="E212" i="29"/>
  <c r="E213" i="29"/>
  <c r="E214" i="29"/>
  <c r="E215" i="29"/>
  <c r="E216" i="29"/>
  <c r="E217" i="29"/>
  <c r="E218" i="29"/>
  <c r="E219" i="29"/>
  <c r="E220" i="29"/>
  <c r="E221" i="29"/>
  <c r="E222" i="29"/>
  <c r="E223" i="29"/>
  <c r="E224" i="29"/>
  <c r="E225" i="29"/>
  <c r="E226" i="29"/>
  <c r="E227" i="29"/>
  <c r="E228" i="29"/>
  <c r="E229" i="29"/>
  <c r="E230" i="29"/>
  <c r="E231" i="29"/>
  <c r="E232" i="29"/>
  <c r="E233" i="29"/>
  <c r="E234" i="29"/>
  <c r="E235" i="29"/>
  <c r="E236" i="29"/>
  <c r="E237" i="29"/>
  <c r="E238" i="29"/>
  <c r="E239" i="29"/>
  <c r="E240" i="29"/>
  <c r="E241" i="29"/>
  <c r="E242" i="29"/>
  <c r="E243" i="29"/>
  <c r="E244" i="29"/>
  <c r="E245" i="29"/>
  <c r="E246" i="29"/>
  <c r="E247" i="29"/>
  <c r="E248" i="29"/>
  <c r="E249" i="29"/>
  <c r="E250" i="29"/>
  <c r="E251" i="29"/>
  <c r="E252" i="29"/>
  <c r="E253" i="29"/>
  <c r="E254" i="29"/>
  <c r="E255" i="29"/>
  <c r="E256" i="29"/>
  <c r="E257" i="29"/>
  <c r="E258" i="29"/>
  <c r="E259" i="29"/>
  <c r="E260" i="29"/>
  <c r="E261" i="29"/>
  <c r="E262" i="29"/>
  <c r="E263" i="29"/>
  <c r="E264" i="29"/>
  <c r="E265" i="29"/>
  <c r="E266" i="29"/>
  <c r="E267" i="29"/>
  <c r="E268" i="29"/>
  <c r="E269" i="29"/>
  <c r="E270" i="29"/>
  <c r="E271" i="29"/>
  <c r="E272" i="29"/>
  <c r="E273" i="29"/>
  <c r="E274" i="29"/>
  <c r="E275" i="29"/>
  <c r="E276" i="29"/>
  <c r="E277" i="29"/>
  <c r="E278" i="29"/>
  <c r="E279" i="29"/>
  <c r="E280" i="29"/>
  <c r="E281" i="29"/>
  <c r="E282" i="29"/>
  <c r="E283" i="29"/>
  <c r="E284" i="29"/>
  <c r="E285" i="29"/>
  <c r="E286" i="29"/>
  <c r="E287" i="29"/>
  <c r="E288" i="29"/>
  <c r="E289" i="29"/>
  <c r="E290" i="29"/>
  <c r="E291" i="29"/>
  <c r="E292" i="29"/>
  <c r="E293" i="29"/>
  <c r="E294" i="29"/>
  <c r="E295" i="29"/>
  <c r="E296" i="29"/>
  <c r="E297" i="29"/>
  <c r="E298" i="29"/>
  <c r="D12" i="23" l="1"/>
  <c r="D13" i="23"/>
  <c r="D14" i="23"/>
  <c r="D15" i="23"/>
  <c r="D16" i="23"/>
  <c r="D17" i="23"/>
  <c r="D18" i="23"/>
  <c r="D19" i="23"/>
  <c r="D20" i="23"/>
  <c r="D21" i="23"/>
  <c r="D22" i="23"/>
  <c r="D23" i="23"/>
  <c r="D24" i="23"/>
  <c r="D25" i="23"/>
  <c r="D26" i="23"/>
  <c r="D27" i="23"/>
  <c r="D28" i="23"/>
  <c r="D29" i="23"/>
  <c r="D30" i="23"/>
  <c r="D31" i="23"/>
  <c r="D32" i="23"/>
  <c r="D33" i="23"/>
  <c r="D34" i="23"/>
  <c r="D35" i="23"/>
  <c r="D36" i="23"/>
  <c r="D37" i="23"/>
  <c r="D38" i="23"/>
  <c r="D39" i="23"/>
  <c r="D40" i="23"/>
  <c r="D41" i="23"/>
  <c r="D42" i="23"/>
  <c r="D43" i="23"/>
  <c r="D44" i="23"/>
  <c r="D45" i="23"/>
  <c r="D46" i="23"/>
  <c r="D47" i="23"/>
  <c r="D48" i="23"/>
  <c r="D49" i="23"/>
  <c r="D50" i="23"/>
  <c r="D51" i="23"/>
  <c r="D52" i="23"/>
  <c r="D53" i="23"/>
  <c r="D54" i="23"/>
  <c r="D55" i="23"/>
  <c r="D56" i="23"/>
  <c r="D57" i="23"/>
  <c r="D58" i="23"/>
  <c r="D59" i="23"/>
  <c r="D60" i="23"/>
  <c r="D61" i="23"/>
  <c r="D62" i="23"/>
  <c r="D63" i="23"/>
  <c r="D64" i="23"/>
  <c r="D65" i="23"/>
  <c r="D66" i="23"/>
  <c r="D67" i="23"/>
  <c r="D68" i="23"/>
  <c r="D69" i="23"/>
  <c r="D70" i="23"/>
  <c r="D71" i="23"/>
  <c r="D72" i="23"/>
  <c r="D73" i="23"/>
  <c r="D74" i="23"/>
  <c r="D75" i="23"/>
  <c r="D76" i="23"/>
  <c r="D77" i="23"/>
  <c r="D78" i="23"/>
  <c r="D79" i="23"/>
  <c r="D80" i="23"/>
  <c r="D81" i="23"/>
  <c r="D82" i="23"/>
  <c r="D83" i="23"/>
  <c r="D84" i="23"/>
  <c r="D85" i="23"/>
  <c r="D86" i="23"/>
  <c r="D87" i="23"/>
  <c r="D88" i="23"/>
  <c r="D89" i="23"/>
  <c r="D90" i="23"/>
  <c r="D91" i="23"/>
  <c r="D92" i="23"/>
  <c r="D93" i="23"/>
  <c r="D94" i="23"/>
  <c r="D95" i="23"/>
  <c r="D96" i="23"/>
  <c r="D97" i="23"/>
  <c r="D98" i="23"/>
  <c r="D99" i="23"/>
  <c r="D100" i="23"/>
  <c r="D101" i="23"/>
  <c r="D102" i="23"/>
  <c r="D103" i="23"/>
  <c r="D104" i="23"/>
  <c r="D105" i="23"/>
  <c r="D106" i="23"/>
  <c r="D107" i="23"/>
  <c r="D108" i="23"/>
  <c r="D109" i="23"/>
  <c r="D110" i="23"/>
  <c r="D111" i="23"/>
  <c r="D112" i="23"/>
  <c r="D113" i="23"/>
  <c r="D114" i="23"/>
  <c r="D115" i="23"/>
  <c r="D116" i="23"/>
  <c r="D117" i="23"/>
  <c r="D118" i="23"/>
  <c r="D119" i="23"/>
  <c r="D120" i="23"/>
  <c r="D121" i="23"/>
  <c r="D122" i="23"/>
  <c r="D123" i="23"/>
  <c r="D124" i="23"/>
  <c r="D125" i="23"/>
  <c r="D126" i="23"/>
  <c r="D127" i="23"/>
  <c r="D128" i="23"/>
  <c r="D129" i="23"/>
  <c r="D130" i="23"/>
  <c r="D131" i="23"/>
  <c r="D132" i="23"/>
  <c r="D133" i="23"/>
  <c r="D134" i="23"/>
  <c r="D135" i="23"/>
  <c r="D136" i="23"/>
  <c r="D137" i="23"/>
  <c r="D138" i="23"/>
  <c r="D139" i="23"/>
  <c r="D140" i="23"/>
  <c r="D141" i="23"/>
  <c r="D142" i="23"/>
  <c r="D143" i="23"/>
  <c r="D144" i="23"/>
  <c r="D145" i="23"/>
  <c r="D146" i="23"/>
  <c r="D147" i="23"/>
  <c r="D148" i="23"/>
  <c r="D149" i="23"/>
  <c r="D150" i="23"/>
  <c r="D151" i="23"/>
  <c r="D152" i="23"/>
  <c r="D153" i="23"/>
  <c r="D154" i="23"/>
  <c r="D155" i="23"/>
  <c r="D156" i="23"/>
  <c r="D157" i="23"/>
  <c r="D158" i="23"/>
  <c r="D159" i="23"/>
  <c r="D160" i="23"/>
  <c r="D161" i="23"/>
  <c r="D162" i="23"/>
  <c r="D163" i="23"/>
  <c r="D164" i="23"/>
  <c r="D165" i="23"/>
  <c r="D166" i="23"/>
  <c r="D167" i="23"/>
  <c r="D168" i="23"/>
  <c r="D169" i="23"/>
  <c r="D170" i="23"/>
  <c r="D171" i="23"/>
  <c r="D172" i="23"/>
  <c r="D173" i="23"/>
  <c r="D174" i="23"/>
  <c r="D175" i="23"/>
  <c r="D176" i="23"/>
  <c r="D177" i="23"/>
  <c r="D178" i="23"/>
  <c r="D179" i="23"/>
  <c r="D180" i="23"/>
  <c r="D181" i="23"/>
  <c r="D182" i="23"/>
  <c r="D183" i="23"/>
  <c r="D184" i="23"/>
  <c r="D185" i="23"/>
  <c r="D186" i="23"/>
  <c r="D187" i="23"/>
  <c r="D188" i="23"/>
  <c r="D189" i="23"/>
  <c r="D190" i="23"/>
  <c r="D191" i="23"/>
  <c r="D192" i="23"/>
  <c r="D193" i="23"/>
  <c r="D194" i="23"/>
  <c r="D195" i="23"/>
  <c r="D196" i="23"/>
  <c r="D197" i="23"/>
  <c r="D198" i="23"/>
  <c r="D199" i="23"/>
  <c r="D200" i="23"/>
  <c r="D201" i="23"/>
  <c r="D202" i="23"/>
  <c r="D203" i="23"/>
  <c r="D204" i="23"/>
  <c r="D205" i="23"/>
  <c r="D206" i="23"/>
  <c r="D207" i="23"/>
  <c r="D208" i="23"/>
  <c r="D209" i="23"/>
  <c r="D210" i="23"/>
  <c r="D211" i="23"/>
  <c r="D212" i="23"/>
  <c r="D213" i="23"/>
  <c r="D214" i="23"/>
  <c r="D215" i="23"/>
  <c r="D216" i="23"/>
  <c r="D217" i="23"/>
  <c r="D218" i="23"/>
  <c r="D219" i="23"/>
  <c r="D220" i="23"/>
  <c r="D221" i="23"/>
  <c r="D222" i="23"/>
  <c r="D223" i="23"/>
  <c r="D224" i="23"/>
  <c r="D225" i="23"/>
  <c r="D226" i="23"/>
  <c r="D227" i="23"/>
  <c r="D228" i="23"/>
  <c r="D229" i="23"/>
  <c r="D230" i="23"/>
  <c r="D231" i="23"/>
  <c r="D232" i="23"/>
  <c r="D233" i="23"/>
  <c r="D234" i="23"/>
  <c r="D235" i="23"/>
  <c r="D236" i="23"/>
  <c r="D237" i="23"/>
  <c r="D238" i="23"/>
  <c r="D239" i="23"/>
  <c r="D240" i="23"/>
  <c r="D241" i="23"/>
  <c r="D242" i="23"/>
  <c r="D243" i="23"/>
  <c r="D244" i="23"/>
  <c r="D245" i="23"/>
  <c r="D246" i="23"/>
  <c r="D247" i="23"/>
  <c r="D248" i="23"/>
  <c r="D249" i="23"/>
  <c r="D250" i="23"/>
  <c r="D251" i="23"/>
  <c r="D252" i="23"/>
  <c r="D253" i="23"/>
  <c r="D254" i="23"/>
  <c r="D255" i="23"/>
  <c r="D256" i="23"/>
  <c r="D257" i="23"/>
  <c r="D258" i="23"/>
  <c r="D259" i="23"/>
  <c r="D260" i="23"/>
  <c r="D261" i="23"/>
  <c r="D262" i="23"/>
  <c r="D263" i="23"/>
  <c r="D264" i="23"/>
  <c r="D265" i="23"/>
  <c r="D266" i="23"/>
  <c r="D267" i="23"/>
  <c r="D268" i="23"/>
  <c r="D269" i="23"/>
  <c r="D270" i="23"/>
  <c r="D271" i="23"/>
  <c r="D272" i="23"/>
  <c r="D273" i="23"/>
  <c r="D274" i="23"/>
  <c r="D275" i="23"/>
  <c r="D276" i="23"/>
  <c r="D277" i="23"/>
  <c r="D278" i="23"/>
  <c r="D279" i="23"/>
  <c r="D280" i="23"/>
  <c r="D281" i="23"/>
  <c r="D282" i="23"/>
  <c r="D283" i="23"/>
  <c r="D284" i="23"/>
  <c r="D285" i="23"/>
  <c r="D286" i="23"/>
  <c r="D287" i="23"/>
  <c r="D288" i="23"/>
  <c r="D289" i="23"/>
  <c r="D290" i="23"/>
  <c r="D291" i="23"/>
  <c r="D292" i="23"/>
  <c r="D293" i="23"/>
  <c r="D294" i="23"/>
  <c r="D295" i="23"/>
  <c r="D296" i="23"/>
  <c r="D297" i="23"/>
  <c r="D298" i="23"/>
  <c r="D299" i="23"/>
  <c r="D300" i="23"/>
  <c r="D301" i="23"/>
  <c r="D302" i="23"/>
  <c r="D303" i="23"/>
  <c r="D11" i="23"/>
  <c r="D10" i="23"/>
  <c r="AD10" i="23"/>
  <c r="L11" i="23"/>
  <c r="L12" i="23"/>
  <c r="L13" i="23"/>
  <c r="L14" i="23"/>
  <c r="L15" i="23"/>
  <c r="L16" i="23"/>
  <c r="L17" i="23"/>
  <c r="L18" i="23"/>
  <c r="L19" i="23"/>
  <c r="L20" i="23"/>
  <c r="L21" i="23"/>
  <c r="L22" i="23"/>
  <c r="L23" i="23"/>
  <c r="L24" i="23"/>
  <c r="L25" i="23"/>
  <c r="L26" i="23"/>
  <c r="L27" i="23"/>
  <c r="L28" i="23"/>
  <c r="L29" i="23"/>
  <c r="L30" i="23"/>
  <c r="L31" i="23"/>
  <c r="L32" i="23"/>
  <c r="L33" i="23"/>
  <c r="L34" i="23"/>
  <c r="L35" i="23"/>
  <c r="L36" i="23"/>
  <c r="L37" i="23"/>
  <c r="L38" i="23"/>
  <c r="L39" i="23"/>
  <c r="L40" i="23"/>
  <c r="L41" i="23"/>
  <c r="L42" i="23"/>
  <c r="L43" i="23"/>
  <c r="L44" i="23"/>
  <c r="L45" i="23"/>
  <c r="L46" i="23"/>
  <c r="L47" i="23"/>
  <c r="L48" i="23"/>
  <c r="L49" i="23"/>
  <c r="L50" i="23"/>
  <c r="L51" i="23"/>
  <c r="L52" i="23"/>
  <c r="L53" i="23"/>
  <c r="L54" i="23"/>
  <c r="L55" i="23"/>
  <c r="L56" i="23"/>
  <c r="L57" i="23"/>
  <c r="L58" i="23"/>
  <c r="L59" i="23"/>
  <c r="L60" i="23"/>
  <c r="L61" i="23"/>
  <c r="L62" i="23"/>
  <c r="L63" i="23"/>
  <c r="L64" i="23"/>
  <c r="L65" i="23"/>
  <c r="L66" i="23"/>
  <c r="L67" i="23"/>
  <c r="L68" i="23"/>
  <c r="L69" i="23"/>
  <c r="L70" i="23"/>
  <c r="L71" i="23"/>
  <c r="L72" i="23"/>
  <c r="L73" i="23"/>
  <c r="L74" i="23"/>
  <c r="L75" i="23"/>
  <c r="L76" i="23"/>
  <c r="L77" i="23"/>
  <c r="L78" i="23"/>
  <c r="L79" i="23"/>
  <c r="L80" i="23"/>
  <c r="L81" i="23"/>
  <c r="L82" i="23"/>
  <c r="L83" i="23"/>
  <c r="L84" i="23"/>
  <c r="L85" i="23"/>
  <c r="L86" i="23"/>
  <c r="L87" i="23"/>
  <c r="L88" i="23"/>
  <c r="L89" i="23"/>
  <c r="L90" i="23"/>
  <c r="L91" i="23"/>
  <c r="L92" i="23"/>
  <c r="L93" i="23"/>
  <c r="L94" i="23"/>
  <c r="L95" i="23"/>
  <c r="L96" i="23"/>
  <c r="L97" i="23"/>
  <c r="L98" i="23"/>
  <c r="L99" i="23"/>
  <c r="L100" i="23"/>
  <c r="L101" i="23"/>
  <c r="L102" i="23"/>
  <c r="L103" i="23"/>
  <c r="L104" i="23"/>
  <c r="L105" i="23"/>
  <c r="L106" i="23"/>
  <c r="L107" i="23"/>
  <c r="L108" i="23"/>
  <c r="L109" i="23"/>
  <c r="L110" i="23"/>
  <c r="L111" i="23"/>
  <c r="L112" i="23"/>
  <c r="L113" i="23"/>
  <c r="L114" i="23"/>
  <c r="L115" i="23"/>
  <c r="L116" i="23"/>
  <c r="L117" i="23"/>
  <c r="L118" i="23"/>
  <c r="L119" i="23"/>
  <c r="L120" i="23"/>
  <c r="L121" i="23"/>
  <c r="L122" i="23"/>
  <c r="L123" i="23"/>
  <c r="L124" i="23"/>
  <c r="L125" i="23"/>
  <c r="L126" i="23"/>
  <c r="L127" i="23"/>
  <c r="L128" i="23"/>
  <c r="L129" i="23"/>
  <c r="L130" i="23"/>
  <c r="L131" i="23"/>
  <c r="L132" i="23"/>
  <c r="L133" i="23"/>
  <c r="L134" i="23"/>
  <c r="L135" i="23"/>
  <c r="L136" i="23"/>
  <c r="L137" i="23"/>
  <c r="L138" i="23"/>
  <c r="L139" i="23"/>
  <c r="L140" i="23"/>
  <c r="L141" i="23"/>
  <c r="L142" i="23"/>
  <c r="L143" i="23"/>
  <c r="L144" i="23"/>
  <c r="L145" i="23"/>
  <c r="L146" i="23"/>
  <c r="L147" i="23"/>
  <c r="L148" i="23"/>
  <c r="L149" i="23"/>
  <c r="L150" i="23"/>
  <c r="L151" i="23"/>
  <c r="L152" i="23"/>
  <c r="L153" i="23"/>
  <c r="L154" i="23"/>
  <c r="L155" i="23"/>
  <c r="L156" i="23"/>
  <c r="L157" i="23"/>
  <c r="L158" i="23"/>
  <c r="L159" i="23"/>
  <c r="L160" i="23"/>
  <c r="L161" i="23"/>
  <c r="L162" i="23"/>
  <c r="L163" i="23"/>
  <c r="L164" i="23"/>
  <c r="L165" i="23"/>
  <c r="L166" i="23"/>
  <c r="L167" i="23"/>
  <c r="L168" i="23"/>
  <c r="L169" i="23"/>
  <c r="L170" i="23"/>
  <c r="L171" i="23"/>
  <c r="L172" i="23"/>
  <c r="L173" i="23"/>
  <c r="L174" i="23"/>
  <c r="L175" i="23"/>
  <c r="L176" i="23"/>
  <c r="L177" i="23"/>
  <c r="L178" i="23"/>
  <c r="L179" i="23"/>
  <c r="L180" i="23"/>
  <c r="L181" i="23"/>
  <c r="L182" i="23"/>
  <c r="L183" i="23"/>
  <c r="L184" i="23"/>
  <c r="L185" i="23"/>
  <c r="L186" i="23"/>
  <c r="L187" i="23"/>
  <c r="L188" i="23"/>
  <c r="L189" i="23"/>
  <c r="L190" i="23"/>
  <c r="L191" i="23"/>
  <c r="L192" i="23"/>
  <c r="L193" i="23"/>
  <c r="L194" i="23"/>
  <c r="L195" i="23"/>
  <c r="L196" i="23"/>
  <c r="L197" i="23"/>
  <c r="L198" i="23"/>
  <c r="L199" i="23"/>
  <c r="L200" i="23"/>
  <c r="L201" i="23"/>
  <c r="L202" i="23"/>
  <c r="L203" i="23"/>
  <c r="L204" i="23"/>
  <c r="L205" i="23"/>
  <c r="L206" i="23"/>
  <c r="L207" i="23"/>
  <c r="L208" i="23"/>
  <c r="L209" i="23"/>
  <c r="L210" i="23"/>
  <c r="L211" i="23"/>
  <c r="L212" i="23"/>
  <c r="L213" i="23"/>
  <c r="L214" i="23"/>
  <c r="L215" i="23"/>
  <c r="L216" i="23"/>
  <c r="L217" i="23"/>
  <c r="L218" i="23"/>
  <c r="L219" i="23"/>
  <c r="L220" i="23"/>
  <c r="L221" i="23"/>
  <c r="L222" i="23"/>
  <c r="L223" i="23"/>
  <c r="L224" i="23"/>
  <c r="L225" i="23"/>
  <c r="L226" i="23"/>
  <c r="L227" i="23"/>
  <c r="L228" i="23"/>
  <c r="L229" i="23"/>
  <c r="L230" i="23"/>
  <c r="L231" i="23"/>
  <c r="L232" i="23"/>
  <c r="L233" i="23"/>
  <c r="L234" i="23"/>
  <c r="L235" i="23"/>
  <c r="L236" i="23"/>
  <c r="L237" i="23"/>
  <c r="L238" i="23"/>
  <c r="L239" i="23"/>
  <c r="L240" i="23"/>
  <c r="L241" i="23"/>
  <c r="L242" i="23"/>
  <c r="L243" i="23"/>
  <c r="L244" i="23"/>
  <c r="L245" i="23"/>
  <c r="L246" i="23"/>
  <c r="L247" i="23"/>
  <c r="L248" i="23"/>
  <c r="L249" i="23"/>
  <c r="L250" i="23"/>
  <c r="L251" i="23"/>
  <c r="L252" i="23"/>
  <c r="L253" i="23"/>
  <c r="L254" i="23"/>
  <c r="L255" i="23"/>
  <c r="L256" i="23"/>
  <c r="L257" i="23"/>
  <c r="L258" i="23"/>
  <c r="L259" i="23"/>
  <c r="L260" i="23"/>
  <c r="L261" i="23"/>
  <c r="L262" i="23"/>
  <c r="L263" i="23"/>
  <c r="L264" i="23"/>
  <c r="L265" i="23"/>
  <c r="L266" i="23"/>
  <c r="L267" i="23"/>
  <c r="L268" i="23"/>
  <c r="L269" i="23"/>
  <c r="L270" i="23"/>
  <c r="L271" i="23"/>
  <c r="L272" i="23"/>
  <c r="L273" i="23"/>
  <c r="L274" i="23"/>
  <c r="L275" i="23"/>
  <c r="L276" i="23"/>
  <c r="L277" i="23"/>
  <c r="L278" i="23"/>
  <c r="L279" i="23"/>
  <c r="L280" i="23"/>
  <c r="L281" i="23"/>
  <c r="L282" i="23"/>
  <c r="L283" i="23"/>
  <c r="L284" i="23"/>
  <c r="L285" i="23"/>
  <c r="L286" i="23"/>
  <c r="L287" i="23"/>
  <c r="L288" i="23"/>
  <c r="L289" i="23"/>
  <c r="L290" i="23"/>
  <c r="L291" i="23"/>
  <c r="L292" i="23"/>
  <c r="L293" i="23"/>
  <c r="L294" i="23"/>
  <c r="L295" i="23"/>
  <c r="L296" i="23"/>
  <c r="L297" i="23"/>
  <c r="L298" i="23"/>
  <c r="L299" i="23"/>
  <c r="L300" i="23"/>
  <c r="L301" i="23"/>
  <c r="L302" i="23"/>
  <c r="L303" i="23"/>
  <c r="T10" i="23"/>
  <c r="H33" i="28" l="1"/>
  <c r="I33" i="28"/>
  <c r="J33" i="28"/>
  <c r="H34" i="28"/>
  <c r="I34" i="28"/>
  <c r="J34" i="28"/>
  <c r="H35" i="28"/>
  <c r="I35" i="28"/>
  <c r="J35" i="28"/>
  <c r="H36" i="28"/>
  <c r="I36" i="28"/>
  <c r="J36" i="28"/>
  <c r="H37" i="28"/>
  <c r="I37" i="28"/>
  <c r="J37" i="28"/>
  <c r="H38" i="28"/>
  <c r="I38" i="28"/>
  <c r="J38" i="28"/>
  <c r="H39" i="28"/>
  <c r="I39" i="28"/>
  <c r="J39" i="28"/>
  <c r="D33" i="28"/>
  <c r="E33" i="28" s="1"/>
  <c r="D34" i="28"/>
  <c r="E34" i="28" s="1"/>
  <c r="D35" i="28"/>
  <c r="E35" i="28" s="1"/>
  <c r="D36" i="28"/>
  <c r="E36" i="28" s="1"/>
  <c r="D37" i="28"/>
  <c r="E37" i="28" s="1"/>
  <c r="D38" i="28"/>
  <c r="E38" i="28" s="1"/>
  <c r="D39" i="28"/>
  <c r="E39" i="28" s="1"/>
  <c r="I28" i="28"/>
  <c r="I29" i="28"/>
  <c r="I27" i="28"/>
  <c r="I26" i="28"/>
  <c r="I5" i="28"/>
  <c r="I6" i="28"/>
  <c r="I7" i="28"/>
  <c r="I8" i="28"/>
  <c r="I9" i="28"/>
  <c r="I10" i="28"/>
  <c r="I11" i="28"/>
  <c r="I12" i="28"/>
  <c r="I13" i="28"/>
  <c r="I14" i="28"/>
  <c r="I15" i="28"/>
  <c r="I16" i="28"/>
  <c r="I17" i="28"/>
  <c r="I18" i="28"/>
  <c r="I19" i="28"/>
  <c r="I20" i="28"/>
  <c r="I21" i="28"/>
  <c r="I22" i="28"/>
  <c r="I4" i="28"/>
  <c r="H5" i="28"/>
  <c r="H6" i="28"/>
  <c r="H7" i="28"/>
  <c r="H8" i="28"/>
  <c r="H9" i="28"/>
  <c r="H10" i="28"/>
  <c r="H11" i="28"/>
  <c r="H12" i="28"/>
  <c r="H13" i="28"/>
  <c r="H14" i="28"/>
  <c r="H15" i="28"/>
  <c r="H16" i="28"/>
  <c r="H17" i="28"/>
  <c r="H18" i="28"/>
  <c r="H19" i="28"/>
  <c r="H20" i="28"/>
  <c r="H21" i="28"/>
  <c r="H22" i="28"/>
  <c r="H28" i="28"/>
  <c r="H29" i="28"/>
  <c r="H27" i="28"/>
  <c r="H26" i="28"/>
  <c r="H4" i="28"/>
  <c r="D5" i="28"/>
  <c r="E5" i="28" s="1"/>
  <c r="D6" i="28"/>
  <c r="E6" i="28" s="1"/>
  <c r="D7" i="28"/>
  <c r="E7" i="28" s="1"/>
  <c r="D8" i="28"/>
  <c r="E8" i="28" s="1"/>
  <c r="D9" i="28"/>
  <c r="E9" i="28" s="1"/>
  <c r="D10" i="28"/>
  <c r="E10" i="28" s="1"/>
  <c r="D11" i="28"/>
  <c r="E11" i="28" s="1"/>
  <c r="D12" i="28"/>
  <c r="E12" i="28" s="1"/>
  <c r="D13" i="28"/>
  <c r="E13" i="28" s="1"/>
  <c r="D14" i="28"/>
  <c r="E14" i="28" s="1"/>
  <c r="D15" i="28"/>
  <c r="E15" i="28" s="1"/>
  <c r="D16" i="28"/>
  <c r="E16" i="28" s="1"/>
  <c r="D17" i="28"/>
  <c r="E17" i="28" s="1"/>
  <c r="D18" i="28"/>
  <c r="E18" i="28" s="1"/>
  <c r="D19" i="28"/>
  <c r="E19" i="28" s="1"/>
  <c r="D20" i="28"/>
  <c r="E20" i="28" s="1"/>
  <c r="D21" i="28"/>
  <c r="E21" i="28" s="1"/>
  <c r="D22" i="28"/>
  <c r="E22" i="28" s="1"/>
  <c r="D28" i="28"/>
  <c r="E28" i="28" s="1"/>
  <c r="D29" i="28"/>
  <c r="E29" i="28" s="1"/>
  <c r="D27" i="28"/>
  <c r="E27" i="28" s="1"/>
  <c r="D26" i="28"/>
  <c r="E26" i="28" s="1"/>
  <c r="D4" i="28"/>
  <c r="E4" i="28" s="1"/>
  <c r="I25" i="28"/>
  <c r="K5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K32" i="29"/>
  <c r="K33" i="29"/>
  <c r="K34" i="29"/>
  <c r="K35" i="29"/>
  <c r="K36" i="29"/>
  <c r="K37" i="29"/>
  <c r="K38" i="29"/>
  <c r="K39" i="29"/>
  <c r="K40" i="29"/>
  <c r="K41" i="29"/>
  <c r="K42" i="29"/>
  <c r="K43" i="29"/>
  <c r="K44" i="29"/>
  <c r="K45" i="29"/>
  <c r="K46" i="29"/>
  <c r="K47" i="29"/>
  <c r="K48" i="29"/>
  <c r="K49" i="29"/>
  <c r="K50" i="29"/>
  <c r="K51" i="29"/>
  <c r="K52" i="29"/>
  <c r="K53" i="29"/>
  <c r="K54" i="29"/>
  <c r="K55" i="29"/>
  <c r="K56" i="29"/>
  <c r="K57" i="29"/>
  <c r="K58" i="29"/>
  <c r="K59" i="29"/>
  <c r="K60" i="29"/>
  <c r="K61" i="29"/>
  <c r="K62" i="29"/>
  <c r="K63" i="29"/>
  <c r="K64" i="29"/>
  <c r="K65" i="29"/>
  <c r="K66" i="29"/>
  <c r="K67" i="29"/>
  <c r="K68" i="29"/>
  <c r="K69" i="29"/>
  <c r="K70" i="29"/>
  <c r="K71" i="29"/>
  <c r="K72" i="29"/>
  <c r="K73" i="29"/>
  <c r="K74" i="29"/>
  <c r="K75" i="29"/>
  <c r="K76" i="29"/>
  <c r="K77" i="29"/>
  <c r="K78" i="29"/>
  <c r="K79" i="29"/>
  <c r="K80" i="29"/>
  <c r="K81" i="29"/>
  <c r="K82" i="29"/>
  <c r="K83" i="29"/>
  <c r="K84" i="29"/>
  <c r="K85" i="29"/>
  <c r="K86" i="29"/>
  <c r="K87" i="29"/>
  <c r="K88" i="29"/>
  <c r="K89" i="29"/>
  <c r="K90" i="29"/>
  <c r="K91" i="29"/>
  <c r="K92" i="29"/>
  <c r="K93" i="29"/>
  <c r="K94" i="29"/>
  <c r="K95" i="29"/>
  <c r="K96" i="29"/>
  <c r="K97" i="29"/>
  <c r="K98" i="29"/>
  <c r="K99" i="29"/>
  <c r="K100" i="29"/>
  <c r="K101" i="29"/>
  <c r="K102" i="29"/>
  <c r="K103" i="29"/>
  <c r="K104" i="29"/>
  <c r="K105" i="29"/>
  <c r="K106" i="29"/>
  <c r="K107" i="29"/>
  <c r="K108" i="29"/>
  <c r="K109" i="29"/>
  <c r="K110" i="29"/>
  <c r="K111" i="29"/>
  <c r="K112" i="29"/>
  <c r="K113" i="29"/>
  <c r="K114" i="29"/>
  <c r="K115" i="29"/>
  <c r="K116" i="29"/>
  <c r="K117" i="29"/>
  <c r="K118" i="29"/>
  <c r="K119" i="29"/>
  <c r="K120" i="29"/>
  <c r="K121" i="29"/>
  <c r="K122" i="29"/>
  <c r="K123" i="29"/>
  <c r="K124" i="29"/>
  <c r="K125" i="29"/>
  <c r="K126" i="29"/>
  <c r="K127" i="29"/>
  <c r="K128" i="29"/>
  <c r="K129" i="29"/>
  <c r="K130" i="29"/>
  <c r="K131" i="29"/>
  <c r="K132" i="29"/>
  <c r="K133" i="29"/>
  <c r="K134" i="29"/>
  <c r="K135" i="29"/>
  <c r="K136" i="29"/>
  <c r="K137" i="29"/>
  <c r="K138" i="29"/>
  <c r="K139" i="29"/>
  <c r="K140" i="29"/>
  <c r="K141" i="29"/>
  <c r="K142" i="29"/>
  <c r="K143" i="29"/>
  <c r="K144" i="29"/>
  <c r="K145" i="29"/>
  <c r="K146" i="29"/>
  <c r="K147" i="29"/>
  <c r="K148" i="29"/>
  <c r="K149" i="29"/>
  <c r="K150" i="29"/>
  <c r="K151" i="29"/>
  <c r="K152" i="29"/>
  <c r="K153" i="29"/>
  <c r="K154" i="29"/>
  <c r="K155" i="29"/>
  <c r="K156" i="29"/>
  <c r="K157" i="29"/>
  <c r="K158" i="29"/>
  <c r="K159" i="29"/>
  <c r="K160" i="29"/>
  <c r="K161" i="29"/>
  <c r="K162" i="29"/>
  <c r="K163" i="29"/>
  <c r="K164" i="29"/>
  <c r="K165" i="29"/>
  <c r="K166" i="29"/>
  <c r="K167" i="29"/>
  <c r="K168" i="29"/>
  <c r="K169" i="29"/>
  <c r="K170" i="29"/>
  <c r="K171" i="29"/>
  <c r="K172" i="29"/>
  <c r="K173" i="29"/>
  <c r="K174" i="29"/>
  <c r="K175" i="29"/>
  <c r="K176" i="29"/>
  <c r="K177" i="29"/>
  <c r="K178" i="29"/>
  <c r="K179" i="29"/>
  <c r="K180" i="29"/>
  <c r="K181" i="29"/>
  <c r="K182" i="29"/>
  <c r="K183" i="29"/>
  <c r="K184" i="29"/>
  <c r="K185" i="29"/>
  <c r="K186" i="29"/>
  <c r="K187" i="29"/>
  <c r="K188" i="29"/>
  <c r="K189" i="29"/>
  <c r="K190" i="29"/>
  <c r="K191" i="29"/>
  <c r="K192" i="29"/>
  <c r="K193" i="29"/>
  <c r="K194" i="29"/>
  <c r="K195" i="29"/>
  <c r="K196" i="29"/>
  <c r="K197" i="29"/>
  <c r="K198" i="29"/>
  <c r="K199" i="29"/>
  <c r="K200" i="29"/>
  <c r="K201" i="29"/>
  <c r="K202" i="29"/>
  <c r="K203" i="29"/>
  <c r="K204" i="29"/>
  <c r="K205" i="29"/>
  <c r="K206" i="29"/>
  <c r="K207" i="29"/>
  <c r="K208" i="29"/>
  <c r="K209" i="29"/>
  <c r="K210" i="29"/>
  <c r="K211" i="29"/>
  <c r="K212" i="29"/>
  <c r="K213" i="29"/>
  <c r="K214" i="29"/>
  <c r="K215" i="29"/>
  <c r="K216" i="29"/>
  <c r="K217" i="29"/>
  <c r="K218" i="29"/>
  <c r="K219" i="29"/>
  <c r="K220" i="29"/>
  <c r="K221" i="29"/>
  <c r="K222" i="29"/>
  <c r="K223" i="29"/>
  <c r="K224" i="29"/>
  <c r="K225" i="29"/>
  <c r="K226" i="29"/>
  <c r="K227" i="29"/>
  <c r="K228" i="29"/>
  <c r="K229" i="29"/>
  <c r="K230" i="29"/>
  <c r="K231" i="29"/>
  <c r="K232" i="29"/>
  <c r="K233" i="29"/>
  <c r="K234" i="29"/>
  <c r="K235" i="29"/>
  <c r="K236" i="29"/>
  <c r="K237" i="29"/>
  <c r="K238" i="29"/>
  <c r="K239" i="29"/>
  <c r="K240" i="29"/>
  <c r="K241" i="29"/>
  <c r="K242" i="29"/>
  <c r="K243" i="29"/>
  <c r="K244" i="29"/>
  <c r="K245" i="29"/>
  <c r="K246" i="29"/>
  <c r="K247" i="29"/>
  <c r="K248" i="29"/>
  <c r="K249" i="29"/>
  <c r="K250" i="29"/>
  <c r="K251" i="29"/>
  <c r="K252" i="29"/>
  <c r="K253" i="29"/>
  <c r="K254" i="29"/>
  <c r="K255" i="29"/>
  <c r="K256" i="29"/>
  <c r="K257" i="29"/>
  <c r="K258" i="29"/>
  <c r="K259" i="29"/>
  <c r="K260" i="29"/>
  <c r="K261" i="29"/>
  <c r="K262" i="29"/>
  <c r="K263" i="29"/>
  <c r="K264" i="29"/>
  <c r="K265" i="29"/>
  <c r="K266" i="29"/>
  <c r="K267" i="29"/>
  <c r="K268" i="29"/>
  <c r="K269" i="29"/>
  <c r="K270" i="29"/>
  <c r="K271" i="29"/>
  <c r="K272" i="29"/>
  <c r="K273" i="29"/>
  <c r="K274" i="29"/>
  <c r="K275" i="29"/>
  <c r="K276" i="29"/>
  <c r="K277" i="29"/>
  <c r="K278" i="29"/>
  <c r="K279" i="29"/>
  <c r="K280" i="29"/>
  <c r="K281" i="29"/>
  <c r="K282" i="29"/>
  <c r="K283" i="29"/>
  <c r="K284" i="29"/>
  <c r="K285" i="29"/>
  <c r="K286" i="29"/>
  <c r="K287" i="29"/>
  <c r="K288" i="29"/>
  <c r="K289" i="29"/>
  <c r="K290" i="29"/>
  <c r="K291" i="29"/>
  <c r="K292" i="29"/>
  <c r="K293" i="29"/>
  <c r="K294" i="29"/>
  <c r="K295" i="29"/>
  <c r="K296" i="29"/>
  <c r="K297" i="29"/>
  <c r="K298" i="29"/>
  <c r="K6" i="29"/>
  <c r="F293" i="29"/>
  <c r="F288" i="29"/>
  <c r="F286" i="29"/>
  <c r="F285" i="29"/>
  <c r="F269" i="29"/>
  <c r="F264" i="29"/>
  <c r="F262" i="29"/>
  <c r="F261" i="29"/>
  <c r="F251" i="29"/>
  <c r="F243" i="29"/>
  <c r="F237" i="29"/>
  <c r="F231" i="29"/>
  <c r="F221" i="29"/>
  <c r="F208" i="29"/>
  <c r="F207" i="29"/>
  <c r="F189" i="29"/>
  <c r="F188" i="29"/>
  <c r="F181" i="29"/>
  <c r="F180" i="29"/>
  <c r="F178" i="29"/>
  <c r="F162" i="29"/>
  <c r="F161" i="29"/>
  <c r="F157" i="29"/>
  <c r="F154" i="29"/>
  <c r="F153" i="29"/>
  <c r="F142" i="29"/>
  <c r="F141" i="29"/>
  <c r="F133" i="29"/>
  <c r="F125" i="29"/>
  <c r="F122" i="29"/>
  <c r="F117" i="29"/>
  <c r="F114" i="29"/>
  <c r="F111" i="29"/>
  <c r="F109" i="29"/>
  <c r="F105" i="29"/>
  <c r="F102" i="29"/>
  <c r="F88" i="29"/>
  <c r="F86" i="29"/>
  <c r="F79" i="29"/>
  <c r="F78" i="29"/>
  <c r="F66" i="29"/>
  <c r="F53" i="29"/>
  <c r="F50" i="29"/>
  <c r="F49" i="29"/>
  <c r="F45" i="29"/>
  <c r="F43" i="29"/>
  <c r="F41" i="29"/>
  <c r="F38" i="29"/>
  <c r="F35" i="29"/>
  <c r="F32" i="29"/>
  <c r="F31" i="29"/>
  <c r="F30" i="29"/>
  <c r="J26" i="28"/>
  <c r="J27" i="28"/>
  <c r="J29" i="28"/>
  <c r="J28" i="28"/>
  <c r="J25" i="28"/>
  <c r="J22" i="28"/>
  <c r="J21" i="28"/>
  <c r="J20" i="28"/>
  <c r="J19" i="28"/>
  <c r="J18" i="28"/>
  <c r="J17" i="28"/>
  <c r="J16" i="28"/>
  <c r="J15" i="28"/>
  <c r="J14" i="28"/>
  <c r="J13" i="28"/>
  <c r="J12" i="28"/>
  <c r="J11" i="28"/>
  <c r="J10" i="28"/>
  <c r="J9" i="28"/>
  <c r="J8" i="28"/>
  <c r="J7" i="28"/>
  <c r="J6" i="28"/>
  <c r="J5" i="28"/>
  <c r="J4" i="28"/>
  <c r="D25" i="28" l="1"/>
  <c r="E25" i="28" s="1"/>
  <c r="F8" i="29"/>
  <c r="F24" i="29"/>
  <c r="F29" i="29"/>
  <c r="F74" i="29"/>
  <c r="F83" i="29"/>
  <c r="F19" i="29"/>
  <c r="F28" i="29"/>
  <c r="F7" i="29"/>
  <c r="F16" i="29"/>
  <c r="F11" i="29"/>
  <c r="F14" i="29"/>
  <c r="F26" i="29"/>
  <c r="F34" i="29"/>
  <c r="F10" i="29"/>
  <c r="F23" i="29"/>
  <c r="F67" i="29"/>
  <c r="F25" i="29"/>
  <c r="F47" i="29"/>
  <c r="F56" i="29"/>
  <c r="F22" i="29"/>
  <c r="F40" i="29"/>
  <c r="F46" i="29"/>
  <c r="F48" i="29"/>
  <c r="F70" i="29"/>
  <c r="F76" i="29"/>
  <c r="F13" i="29"/>
  <c r="F27" i="29"/>
  <c r="F65" i="29"/>
  <c r="F82" i="29"/>
  <c r="F9" i="29"/>
  <c r="F12" i="29"/>
  <c r="F20" i="29"/>
  <c r="F39" i="29"/>
  <c r="F15" i="29"/>
  <c r="F17" i="29"/>
  <c r="F18" i="29"/>
  <c r="F21" i="29"/>
  <c r="F33" i="29"/>
  <c r="F44" i="29"/>
  <c r="F58" i="29"/>
  <c r="F106" i="29"/>
  <c r="F36" i="29"/>
  <c r="F68" i="29"/>
  <c r="F69" i="29"/>
  <c r="F77" i="29"/>
  <c r="F84" i="29"/>
  <c r="F85" i="29"/>
  <c r="F95" i="29"/>
  <c r="F97" i="29"/>
  <c r="F103" i="29"/>
  <c r="F57" i="29"/>
  <c r="F60" i="29"/>
  <c r="F63" i="29"/>
  <c r="F81" i="29"/>
  <c r="F100" i="29"/>
  <c r="F137" i="29"/>
  <c r="F6" i="29"/>
  <c r="F42" i="29"/>
  <c r="F75" i="29"/>
  <c r="F172" i="29"/>
  <c r="F55" i="29"/>
  <c r="F107" i="29"/>
  <c r="F112" i="29"/>
  <c r="F128" i="29"/>
  <c r="F59" i="29"/>
  <c r="F61" i="29"/>
  <c r="F62" i="29"/>
  <c r="F80" i="29"/>
  <c r="F90" i="29"/>
  <c r="F96" i="29"/>
  <c r="F99" i="29"/>
  <c r="F118" i="29"/>
  <c r="F126" i="29"/>
  <c r="F54" i="29"/>
  <c r="F119" i="29"/>
  <c r="F37" i="29"/>
  <c r="F51" i="29"/>
  <c r="F52" i="29"/>
  <c r="F64" i="29"/>
  <c r="F71" i="29"/>
  <c r="F72" i="29"/>
  <c r="F73" i="29"/>
  <c r="F92" i="29"/>
  <c r="F93" i="29"/>
  <c r="F110" i="29"/>
  <c r="F87" i="29"/>
  <c r="F89" i="29"/>
  <c r="F91" i="29"/>
  <c r="F98" i="29"/>
  <c r="F113" i="29"/>
  <c r="F134" i="29"/>
  <c r="F115" i="29"/>
  <c r="F123" i="29"/>
  <c r="F155" i="29"/>
  <c r="F160" i="29"/>
  <c r="F222" i="29"/>
  <c r="F226" i="29"/>
  <c r="F297" i="29"/>
  <c r="F120" i="29"/>
  <c r="F130" i="29"/>
  <c r="F164" i="29"/>
  <c r="F201" i="29"/>
  <c r="F94" i="29"/>
  <c r="F166" i="29"/>
  <c r="F203" i="29"/>
  <c r="F101" i="29"/>
  <c r="F127" i="29"/>
  <c r="F150" i="29"/>
  <c r="F163" i="29"/>
  <c r="F104" i="29"/>
  <c r="F116" i="29"/>
  <c r="F158" i="29"/>
  <c r="F173" i="29"/>
  <c r="F175" i="29"/>
  <c r="F249" i="29"/>
  <c r="F124" i="29"/>
  <c r="F131" i="29"/>
  <c r="F147" i="29"/>
  <c r="F148" i="29"/>
  <c r="F191" i="29"/>
  <c r="F192" i="29"/>
  <c r="F200" i="29"/>
  <c r="F246" i="29"/>
  <c r="F129" i="29"/>
  <c r="F132" i="29"/>
  <c r="F146" i="29"/>
  <c r="F151" i="29"/>
  <c r="F152" i="29"/>
  <c r="F159" i="29"/>
  <c r="F174" i="29"/>
  <c r="F177" i="29"/>
  <c r="F139" i="29"/>
  <c r="F140" i="29"/>
  <c r="F165" i="29"/>
  <c r="F168" i="29"/>
  <c r="F169" i="29"/>
  <c r="F170" i="29"/>
  <c r="F171" i="29"/>
  <c r="F199" i="29"/>
  <c r="F235" i="29"/>
  <c r="F121" i="29"/>
  <c r="F135" i="29"/>
  <c r="F138" i="29"/>
  <c r="F143" i="29"/>
  <c r="F144" i="29"/>
  <c r="F149" i="29"/>
  <c r="F185" i="29"/>
  <c r="F190" i="29"/>
  <c r="F108" i="29"/>
  <c r="F136" i="29"/>
  <c r="F145" i="29"/>
  <c r="F167" i="29"/>
  <c r="F193" i="29"/>
  <c r="F197" i="29"/>
  <c r="F186" i="29"/>
  <c r="F187" i="29"/>
  <c r="F241" i="29"/>
  <c r="F289" i="29"/>
  <c r="F198" i="29"/>
  <c r="F211" i="29"/>
  <c r="F232" i="29"/>
  <c r="F176" i="29"/>
  <c r="F194" i="29"/>
  <c r="F195" i="29"/>
  <c r="F202" i="29"/>
  <c r="F220" i="29"/>
  <c r="F234" i="29"/>
  <c r="F240" i="29"/>
  <c r="F156" i="29"/>
  <c r="F179" i="29"/>
  <c r="F210" i="29"/>
  <c r="F280" i="29"/>
  <c r="F183" i="29"/>
  <c r="F184" i="29"/>
  <c r="F196" i="29"/>
  <c r="F204" i="29"/>
  <c r="F271" i="29"/>
  <c r="F274" i="29"/>
  <c r="F182" i="29"/>
  <c r="F227" i="29"/>
  <c r="F225" i="29"/>
  <c r="F236" i="29"/>
  <c r="F238" i="29"/>
  <c r="F239" i="29"/>
  <c r="F258" i="29"/>
  <c r="F212" i="29"/>
  <c r="F213" i="29"/>
  <c r="F214" i="29"/>
  <c r="F218" i="29"/>
  <c r="F219" i="29"/>
  <c r="F248" i="29"/>
  <c r="F270" i="29"/>
  <c r="F273" i="29"/>
  <c r="F276" i="29"/>
  <c r="F205" i="29"/>
  <c r="F206" i="29"/>
  <c r="F217" i="29"/>
  <c r="F223" i="29"/>
  <c r="F247" i="29"/>
  <c r="F253" i="29"/>
  <c r="F265" i="29"/>
  <c r="F292" i="29"/>
  <c r="F224" i="29"/>
  <c r="F272" i="29"/>
  <c r="F275" i="29"/>
  <c r="F209" i="29"/>
  <c r="F215" i="29"/>
  <c r="F228" i="29"/>
  <c r="F229" i="29"/>
  <c r="F230" i="29"/>
  <c r="F233" i="29"/>
  <c r="F245" i="29"/>
  <c r="F250" i="29"/>
  <c r="F257" i="29"/>
  <c r="F281" i="29"/>
  <c r="F284" i="29"/>
  <c r="F216" i="29"/>
  <c r="F242" i="29"/>
  <c r="F244" i="29"/>
  <c r="F296" i="29"/>
  <c r="F255" i="29"/>
  <c r="F259" i="29"/>
  <c r="F260" i="29"/>
  <c r="F279" i="29"/>
  <c r="F282" i="29"/>
  <c r="F283" i="29"/>
  <c r="F295" i="29"/>
  <c r="F298" i="29"/>
  <c r="F254" i="29"/>
  <c r="F256" i="29"/>
  <c r="F277" i="29"/>
  <c r="F263" i="29"/>
  <c r="F266" i="29"/>
  <c r="F267" i="29"/>
  <c r="F278" i="29"/>
  <c r="F294" i="29"/>
  <c r="F252" i="29"/>
  <c r="F268" i="29"/>
  <c r="F287" i="29"/>
  <c r="F290" i="29"/>
  <c r="F291" i="29"/>
  <c r="H25" i="28" l="1"/>
  <c r="O25" i="27" l="1"/>
  <c r="S10" i="27"/>
  <c r="T10" i="27"/>
  <c r="U10" i="27"/>
  <c r="V10" i="27"/>
  <c r="W10" i="27"/>
  <c r="X10" i="27"/>
  <c r="Y10" i="27"/>
  <c r="R10" i="27"/>
  <c r="O11" i="27"/>
  <c r="O12" i="27"/>
  <c r="O13" i="27"/>
  <c r="O14" i="27"/>
  <c r="O15" i="27"/>
  <c r="O16" i="27"/>
  <c r="O17" i="27"/>
  <c r="D10" i="27"/>
  <c r="E10" i="27"/>
  <c r="F10" i="27"/>
  <c r="G10" i="27"/>
  <c r="H10" i="27"/>
  <c r="I10" i="27"/>
  <c r="J10" i="27"/>
  <c r="K10" i="27"/>
  <c r="L10" i="27"/>
  <c r="O20" i="27" s="1"/>
  <c r="C10" i="27"/>
  <c r="O22" i="27"/>
  <c r="O23" i="27"/>
  <c r="O24" i="27"/>
  <c r="O26" i="27"/>
  <c r="O27" i="27"/>
  <c r="O21" i="27"/>
  <c r="N11" i="26"/>
  <c r="O11" i="26" s="1"/>
  <c r="N12" i="26"/>
  <c r="O12" i="26" s="1"/>
  <c r="N13" i="26"/>
  <c r="O13" i="26" s="1"/>
  <c r="N14" i="26"/>
  <c r="O14" i="26" s="1"/>
  <c r="N15" i="26"/>
  <c r="O15" i="26" s="1"/>
  <c r="N16" i="26"/>
  <c r="O16" i="26" s="1"/>
  <c r="N17" i="26"/>
  <c r="O17" i="26" s="1"/>
  <c r="N18" i="26"/>
  <c r="O18" i="26" s="1"/>
  <c r="N19" i="26"/>
  <c r="O19" i="26" s="1"/>
  <c r="N20" i="26"/>
  <c r="O20" i="26" s="1"/>
  <c r="N21" i="26"/>
  <c r="O21" i="26" s="1"/>
  <c r="N22" i="26"/>
  <c r="O22" i="26" s="1"/>
  <c r="N23" i="26"/>
  <c r="O23" i="26" s="1"/>
  <c r="N24" i="26"/>
  <c r="O24" i="26" s="1"/>
  <c r="N25" i="26"/>
  <c r="O25" i="26" s="1"/>
  <c r="N26" i="26"/>
  <c r="O26" i="26" s="1"/>
  <c r="N27" i="26"/>
  <c r="O27" i="26" s="1"/>
  <c r="N28" i="26"/>
  <c r="O28" i="26" s="1"/>
  <c r="N31" i="26"/>
  <c r="O31" i="26" s="1"/>
  <c r="N34" i="26"/>
  <c r="O34" i="26" s="1"/>
  <c r="N35" i="26"/>
  <c r="O35" i="26" s="1"/>
  <c r="N33" i="26"/>
  <c r="O33" i="26" s="1"/>
  <c r="N32" i="26"/>
  <c r="O32" i="26" s="1"/>
  <c r="N10" i="26"/>
  <c r="O10" i="26" s="1"/>
  <c r="D31" i="25"/>
  <c r="H31" i="25"/>
  <c r="J31" i="25" s="1"/>
  <c r="L31" i="25" s="1"/>
  <c r="AA31" i="25"/>
  <c r="AE31" i="25"/>
  <c r="AG31" i="25" s="1"/>
  <c r="AJ31" i="25" s="1"/>
  <c r="N31" i="25" l="1"/>
  <c r="O31" i="25"/>
  <c r="V31" i="25" s="1"/>
  <c r="T31" i="25"/>
  <c r="U31" i="25" s="1"/>
  <c r="N10" i="27" l="1"/>
  <c r="O10" i="27" s="1"/>
  <c r="P31" i="25"/>
  <c r="AA12" i="16" l="1"/>
  <c r="AA13" i="16"/>
  <c r="AA14" i="16"/>
  <c r="AA15" i="16"/>
  <c r="AA16" i="16"/>
  <c r="AA17" i="16"/>
  <c r="AA18" i="16"/>
  <c r="AA19" i="16"/>
  <c r="AA20" i="16"/>
  <c r="AA21" i="16"/>
  <c r="AA22" i="16"/>
  <c r="AA23" i="16"/>
  <c r="AA24" i="16"/>
  <c r="AA25" i="16"/>
  <c r="AA26" i="16"/>
  <c r="AA27" i="16"/>
  <c r="AA28" i="16"/>
  <c r="AA29" i="16"/>
  <c r="AA30" i="16"/>
  <c r="AA31" i="16"/>
  <c r="AA32" i="16"/>
  <c r="AA33" i="16"/>
  <c r="AA34" i="16"/>
  <c r="AA35" i="16"/>
  <c r="AA36" i="16"/>
  <c r="AA37" i="16"/>
  <c r="AA38" i="16"/>
  <c r="AA39" i="16"/>
  <c r="AA40" i="16"/>
  <c r="AA41" i="16"/>
  <c r="AA42" i="16"/>
  <c r="AA43" i="16"/>
  <c r="AA44" i="16"/>
  <c r="AA45" i="16"/>
  <c r="AA46" i="16"/>
  <c r="AA47" i="16"/>
  <c r="AA48" i="16"/>
  <c r="AA49" i="16"/>
  <c r="AA50" i="16"/>
  <c r="AA51" i="16"/>
  <c r="AA52" i="16"/>
  <c r="AA53" i="16"/>
  <c r="AA54" i="16"/>
  <c r="AA55" i="16"/>
  <c r="AA56" i="16"/>
  <c r="AA57" i="16"/>
  <c r="AA58" i="16"/>
  <c r="AA59" i="16"/>
  <c r="AA60" i="16"/>
  <c r="AA61" i="16"/>
  <c r="AA62" i="16"/>
  <c r="AA63" i="16"/>
  <c r="AA64" i="16"/>
  <c r="AA65" i="16"/>
  <c r="AA66" i="16"/>
  <c r="AA67" i="16"/>
  <c r="AA68" i="16"/>
  <c r="AA69" i="16"/>
  <c r="AA70" i="16"/>
  <c r="AA71" i="16"/>
  <c r="AA72" i="16"/>
  <c r="AA73" i="16"/>
  <c r="AA74" i="16"/>
  <c r="AA75" i="16"/>
  <c r="AA76" i="16"/>
  <c r="AA77" i="16"/>
  <c r="AA78" i="16"/>
  <c r="AA79" i="16"/>
  <c r="AA80" i="16"/>
  <c r="AA81" i="16"/>
  <c r="AA82" i="16"/>
  <c r="AA83" i="16"/>
  <c r="AA84" i="16"/>
  <c r="AA85" i="16"/>
  <c r="AA86" i="16"/>
  <c r="AA87" i="16"/>
  <c r="AA88" i="16"/>
  <c r="AA89" i="16"/>
  <c r="AA90" i="16"/>
  <c r="AA91" i="16"/>
  <c r="AA92" i="16"/>
  <c r="AA93" i="16"/>
  <c r="AA94" i="16"/>
  <c r="AA95" i="16"/>
  <c r="AA96" i="16"/>
  <c r="AA97" i="16"/>
  <c r="AA98" i="16"/>
  <c r="AA99" i="16"/>
  <c r="AA100" i="16"/>
  <c r="AA101" i="16"/>
  <c r="AA102" i="16"/>
  <c r="AA103" i="16"/>
  <c r="AA104" i="16"/>
  <c r="AA105" i="16"/>
  <c r="AA106" i="16"/>
  <c r="AA107" i="16"/>
  <c r="AA108" i="16"/>
  <c r="AA109" i="16"/>
  <c r="AA110" i="16"/>
  <c r="AA111" i="16"/>
  <c r="AA112" i="16"/>
  <c r="AA113" i="16"/>
  <c r="AA114" i="16"/>
  <c r="AA115" i="16"/>
  <c r="AA116" i="16"/>
  <c r="AA117" i="16"/>
  <c r="AA118" i="16"/>
  <c r="AA119" i="16"/>
  <c r="AA120" i="16"/>
  <c r="AA121" i="16"/>
  <c r="AA122" i="16"/>
  <c r="AA123" i="16"/>
  <c r="AA124" i="16"/>
  <c r="AA125" i="16"/>
  <c r="AA126" i="16"/>
  <c r="AA127" i="16"/>
  <c r="AA128" i="16"/>
  <c r="AA129" i="16"/>
  <c r="AA130" i="16"/>
  <c r="AA131" i="16"/>
  <c r="AA132" i="16"/>
  <c r="AA133" i="16"/>
  <c r="AA134" i="16"/>
  <c r="AA135" i="16"/>
  <c r="AA136" i="16"/>
  <c r="AA137" i="16"/>
  <c r="AA138" i="16"/>
  <c r="AA139" i="16"/>
  <c r="AA140" i="16"/>
  <c r="AA141" i="16"/>
  <c r="AA142" i="16"/>
  <c r="AA143" i="16"/>
  <c r="AA144" i="16"/>
  <c r="AA145" i="16"/>
  <c r="AA146" i="16"/>
  <c r="AA147" i="16"/>
  <c r="AA148" i="16"/>
  <c r="AA149" i="16"/>
  <c r="AA150" i="16"/>
  <c r="AA151" i="16"/>
  <c r="AA152" i="16"/>
  <c r="AA153" i="16"/>
  <c r="AA154" i="16"/>
  <c r="AA155" i="16"/>
  <c r="AA156" i="16"/>
  <c r="AA157" i="16"/>
  <c r="AA158" i="16"/>
  <c r="AA159" i="16"/>
  <c r="AA160" i="16"/>
  <c r="AA161" i="16"/>
  <c r="AA162" i="16"/>
  <c r="AA163" i="16"/>
  <c r="AA164" i="16"/>
  <c r="AA165" i="16"/>
  <c r="AA166" i="16"/>
  <c r="AA167" i="16"/>
  <c r="AA168" i="16"/>
  <c r="AA169" i="16"/>
  <c r="AA170" i="16"/>
  <c r="AA171" i="16"/>
  <c r="AA172" i="16"/>
  <c r="AA173" i="16"/>
  <c r="AA174" i="16"/>
  <c r="AA175" i="16"/>
  <c r="AA176" i="16"/>
  <c r="AA177" i="16"/>
  <c r="AA178" i="16"/>
  <c r="AA179" i="16"/>
  <c r="AA180" i="16"/>
  <c r="AA181" i="16"/>
  <c r="AA182" i="16"/>
  <c r="AA183" i="16"/>
  <c r="AA184" i="16"/>
  <c r="AA185" i="16"/>
  <c r="AA186" i="16"/>
  <c r="AA187" i="16"/>
  <c r="AA188" i="16"/>
  <c r="AA189" i="16"/>
  <c r="AA190" i="16"/>
  <c r="AA191" i="16"/>
  <c r="AA192" i="16"/>
  <c r="AA193" i="16"/>
  <c r="AA194" i="16"/>
  <c r="AA195" i="16"/>
  <c r="AA196" i="16"/>
  <c r="AA197" i="16"/>
  <c r="AA198" i="16"/>
  <c r="AA199" i="16"/>
  <c r="AA200" i="16"/>
  <c r="AA201" i="16"/>
  <c r="AA202" i="16"/>
  <c r="AA203" i="16"/>
  <c r="AA204" i="16"/>
  <c r="AA205" i="16"/>
  <c r="AA206" i="16"/>
  <c r="AA207" i="16"/>
  <c r="AA208" i="16"/>
  <c r="AA209" i="16"/>
  <c r="AA210" i="16"/>
  <c r="AA211" i="16"/>
  <c r="AA212" i="16"/>
  <c r="AA213" i="16"/>
  <c r="AA214" i="16"/>
  <c r="AA215" i="16"/>
  <c r="AA216" i="16"/>
  <c r="AA217" i="16"/>
  <c r="AA218" i="16"/>
  <c r="AA219" i="16"/>
  <c r="AA220" i="16"/>
  <c r="AA221" i="16"/>
  <c r="AA222" i="16"/>
  <c r="AA223" i="16"/>
  <c r="AA224" i="16"/>
  <c r="AA225" i="16"/>
  <c r="AA226" i="16"/>
  <c r="AA227" i="16"/>
  <c r="AA228" i="16"/>
  <c r="AA229" i="16"/>
  <c r="AA230" i="16"/>
  <c r="AA231" i="16"/>
  <c r="AA232" i="16"/>
  <c r="AA233" i="16"/>
  <c r="AA234" i="16"/>
  <c r="AA235" i="16"/>
  <c r="AA236" i="16"/>
  <c r="AA237" i="16"/>
  <c r="AA238" i="16"/>
  <c r="AA239" i="16"/>
  <c r="AA240" i="16"/>
  <c r="AA241" i="16"/>
  <c r="AA242" i="16"/>
  <c r="AA243" i="16"/>
  <c r="AA244" i="16"/>
  <c r="AA245" i="16"/>
  <c r="AA246" i="16"/>
  <c r="AA247" i="16"/>
  <c r="AA248" i="16"/>
  <c r="AA249" i="16"/>
  <c r="AA250" i="16"/>
  <c r="AA251" i="16"/>
  <c r="AA252" i="16"/>
  <c r="AA253" i="16"/>
  <c r="AA254" i="16"/>
  <c r="AA255" i="16"/>
  <c r="AA256" i="16"/>
  <c r="AA257" i="16"/>
  <c r="AA258" i="16"/>
  <c r="AA259" i="16"/>
  <c r="AA260" i="16"/>
  <c r="AA261" i="16"/>
  <c r="AA262" i="16"/>
  <c r="AA263" i="16"/>
  <c r="AA264" i="16"/>
  <c r="AA265" i="16"/>
  <c r="AA266" i="16"/>
  <c r="AA267" i="16"/>
  <c r="AA268" i="16"/>
  <c r="AA269" i="16"/>
  <c r="AA270" i="16"/>
  <c r="AA271" i="16"/>
  <c r="AA272" i="16"/>
  <c r="AA273" i="16"/>
  <c r="AA274" i="16"/>
  <c r="AA275" i="16"/>
  <c r="AA276" i="16"/>
  <c r="AA277" i="16"/>
  <c r="AA278" i="16"/>
  <c r="AA279" i="16"/>
  <c r="AA280" i="16"/>
  <c r="AA281" i="16"/>
  <c r="AA282" i="16"/>
  <c r="AA283" i="16"/>
  <c r="AA284" i="16"/>
  <c r="AA285" i="16"/>
  <c r="AA286" i="16"/>
  <c r="AA287" i="16"/>
  <c r="AA288" i="16"/>
  <c r="AA289" i="16"/>
  <c r="AA290" i="16"/>
  <c r="AA291" i="16"/>
  <c r="AA292" i="16"/>
  <c r="AA293" i="16"/>
  <c r="AA294" i="16"/>
  <c r="AA295" i="16"/>
  <c r="AA296" i="16"/>
  <c r="AA297" i="16"/>
  <c r="AA298" i="16"/>
  <c r="AA299" i="16"/>
  <c r="AA300" i="16"/>
  <c r="AA301" i="16"/>
  <c r="AA302" i="16"/>
  <c r="AA303" i="16"/>
  <c r="AA11" i="16"/>
  <c r="Y10" i="16"/>
  <c r="AK313" i="20"/>
  <c r="AK314" i="20"/>
  <c r="AK315" i="20"/>
  <c r="AK316" i="20"/>
  <c r="AK317" i="20"/>
  <c r="AK318" i="20"/>
  <c r="AK319" i="20"/>
  <c r="AK320" i="20"/>
  <c r="AL320" i="20" s="1"/>
  <c r="AK321" i="20"/>
  <c r="AK322" i="20"/>
  <c r="AK323" i="20"/>
  <c r="AK324" i="20"/>
  <c r="AK325" i="20"/>
  <c r="AK326" i="20"/>
  <c r="AK327" i="20"/>
  <c r="AK328" i="20"/>
  <c r="AL328" i="20" s="1"/>
  <c r="AK329" i="20"/>
  <c r="AK330" i="20"/>
  <c r="AK331" i="20"/>
  <c r="AK332" i="20"/>
  <c r="AK333" i="20"/>
  <c r="AK334" i="20"/>
  <c r="AK335" i="20"/>
  <c r="AK336" i="20"/>
  <c r="AL336" i="20" s="1"/>
  <c r="AK337" i="20"/>
  <c r="AK338" i="20"/>
  <c r="AK339" i="20"/>
  <c r="AK340" i="20"/>
  <c r="AK341" i="20"/>
  <c r="AK342" i="20"/>
  <c r="AK343" i="20"/>
  <c r="AK344" i="20"/>
  <c r="AL344" i="20" s="1"/>
  <c r="AK345" i="20"/>
  <c r="AK346" i="20"/>
  <c r="AK347" i="20"/>
  <c r="AK348" i="20"/>
  <c r="AK349" i="20"/>
  <c r="AK350" i="20"/>
  <c r="AK351" i="20"/>
  <c r="AK352" i="20"/>
  <c r="AL352" i="20" s="1"/>
  <c r="AK353" i="20"/>
  <c r="AK354" i="20"/>
  <c r="AK355" i="20"/>
  <c r="AK356" i="20"/>
  <c r="AK357" i="20"/>
  <c r="AK358" i="20"/>
  <c r="AK359" i="20"/>
  <c r="AK360" i="20"/>
  <c r="AL360" i="20" s="1"/>
  <c r="AK361" i="20"/>
  <c r="AK362" i="20"/>
  <c r="AK363" i="20"/>
  <c r="AK364" i="20"/>
  <c r="AK365" i="20"/>
  <c r="AK366" i="20"/>
  <c r="AK367" i="20"/>
  <c r="AK368" i="20"/>
  <c r="AL368" i="20" s="1"/>
  <c r="AK369" i="20"/>
  <c r="AK370" i="20"/>
  <c r="AK371" i="20"/>
  <c r="AK372" i="20"/>
  <c r="AK373" i="20"/>
  <c r="AK374" i="20"/>
  <c r="AK375" i="20"/>
  <c r="AK376" i="20"/>
  <c r="AL376" i="20" s="1"/>
  <c r="AK377" i="20"/>
  <c r="AK378" i="20"/>
  <c r="AK379" i="20"/>
  <c r="AK380" i="20"/>
  <c r="AK381" i="20"/>
  <c r="AK382" i="20"/>
  <c r="AK383" i="20"/>
  <c r="AK384" i="20"/>
  <c r="AL384" i="20" s="1"/>
  <c r="AK385" i="20"/>
  <c r="AK386" i="20"/>
  <c r="AK387" i="20"/>
  <c r="AK388" i="20"/>
  <c r="AK389" i="20"/>
  <c r="AK390" i="20"/>
  <c r="AK391" i="20"/>
  <c r="AK392" i="20"/>
  <c r="AL392" i="20" s="1"/>
  <c r="AK393" i="20"/>
  <c r="AK394" i="20"/>
  <c r="AK395" i="20"/>
  <c r="AK396" i="20"/>
  <c r="AK397" i="20"/>
  <c r="AK398" i="20"/>
  <c r="AK399" i="20"/>
  <c r="AK400" i="20"/>
  <c r="AL400" i="20" s="1"/>
  <c r="AK401" i="20"/>
  <c r="AK402" i="20"/>
  <c r="AK403" i="20"/>
  <c r="AK404" i="20"/>
  <c r="AK405" i="20"/>
  <c r="AK406" i="20"/>
  <c r="AK407" i="20"/>
  <c r="AK408" i="20"/>
  <c r="AL408" i="20" s="1"/>
  <c r="AK409" i="20"/>
  <c r="AK410" i="20"/>
  <c r="AK411" i="20"/>
  <c r="AK412" i="20"/>
  <c r="AK413" i="20"/>
  <c r="AK414" i="20"/>
  <c r="AK415" i="20"/>
  <c r="AK416" i="20"/>
  <c r="AL416" i="20" s="1"/>
  <c r="AK417" i="20"/>
  <c r="AK418" i="20"/>
  <c r="AK419" i="20"/>
  <c r="AK420" i="20"/>
  <c r="AK421" i="20"/>
  <c r="AK422" i="20"/>
  <c r="AK423" i="20"/>
  <c r="AK424" i="20"/>
  <c r="AL424" i="20" s="1"/>
  <c r="AK425" i="20"/>
  <c r="AK426" i="20"/>
  <c r="AK427" i="20"/>
  <c r="AK428" i="20"/>
  <c r="AK429" i="20"/>
  <c r="AK430" i="20"/>
  <c r="AK431" i="20"/>
  <c r="AK432" i="20"/>
  <c r="AL432" i="20" s="1"/>
  <c r="AK433" i="20"/>
  <c r="AK434" i="20"/>
  <c r="AK435" i="20"/>
  <c r="AK436" i="20"/>
  <c r="AK437" i="20"/>
  <c r="AK438" i="20"/>
  <c r="AK439" i="20"/>
  <c r="AK440" i="20"/>
  <c r="AL440" i="20" s="1"/>
  <c r="AK441" i="20"/>
  <c r="AK442" i="20"/>
  <c r="AK443" i="20"/>
  <c r="AK444" i="20"/>
  <c r="AK445" i="20"/>
  <c r="AK446" i="20"/>
  <c r="AK447" i="20"/>
  <c r="AK448" i="20"/>
  <c r="AL448" i="20" s="1"/>
  <c r="AK449" i="20"/>
  <c r="AK450" i="20"/>
  <c r="AK451" i="20"/>
  <c r="AK452" i="20"/>
  <c r="AK453" i="20"/>
  <c r="AK454" i="20"/>
  <c r="AK455" i="20"/>
  <c r="AK456" i="20"/>
  <c r="AL456" i="20" s="1"/>
  <c r="AK457" i="20"/>
  <c r="AK458" i="20"/>
  <c r="AK459" i="20"/>
  <c r="AK460" i="20"/>
  <c r="AK461" i="20"/>
  <c r="AK462" i="20"/>
  <c r="AK463" i="20"/>
  <c r="AK464" i="20"/>
  <c r="AL464" i="20" s="1"/>
  <c r="AK465" i="20"/>
  <c r="AK466" i="20"/>
  <c r="AK467" i="20"/>
  <c r="AK468" i="20"/>
  <c r="AK469" i="20"/>
  <c r="AK470" i="20"/>
  <c r="AK471" i="20"/>
  <c r="AK472" i="20"/>
  <c r="AL472" i="20" s="1"/>
  <c r="AK473" i="20"/>
  <c r="AK474" i="20"/>
  <c r="AK475" i="20"/>
  <c r="AK476" i="20"/>
  <c r="AK477" i="20"/>
  <c r="AK478" i="20"/>
  <c r="AK479" i="20"/>
  <c r="AK480" i="20"/>
  <c r="AL480" i="20" s="1"/>
  <c r="AK481" i="20"/>
  <c r="AK482" i="20"/>
  <c r="AK483" i="20"/>
  <c r="AK484" i="20"/>
  <c r="AK485" i="20"/>
  <c r="AK486" i="20"/>
  <c r="AK487" i="20"/>
  <c r="AL487" i="20" s="1"/>
  <c r="AK488" i="20"/>
  <c r="AL488" i="20" s="1"/>
  <c r="AK489" i="20"/>
  <c r="AK490" i="20"/>
  <c r="AK491" i="20"/>
  <c r="AK492" i="20"/>
  <c r="AK493" i="20"/>
  <c r="AK494" i="20"/>
  <c r="AK495" i="20"/>
  <c r="AL495" i="20" s="1"/>
  <c r="AK496" i="20"/>
  <c r="AL496" i="20" s="1"/>
  <c r="AK497" i="20"/>
  <c r="AK498" i="20"/>
  <c r="AK499" i="20"/>
  <c r="AK500" i="20"/>
  <c r="AK501" i="20"/>
  <c r="AK502" i="20"/>
  <c r="AK503" i="20"/>
  <c r="AL503" i="20" s="1"/>
  <c r="AK504" i="20"/>
  <c r="AL504" i="20" s="1"/>
  <c r="AK505" i="20"/>
  <c r="AK506" i="20"/>
  <c r="AK507" i="20"/>
  <c r="AK508" i="20"/>
  <c r="AK509" i="20"/>
  <c r="AK510" i="20"/>
  <c r="AK511" i="20"/>
  <c r="AL511" i="20" s="1"/>
  <c r="AK512" i="20"/>
  <c r="AL512" i="20" s="1"/>
  <c r="AK513" i="20"/>
  <c r="AK514" i="20"/>
  <c r="AK515" i="20"/>
  <c r="AK516" i="20"/>
  <c r="AK517" i="20"/>
  <c r="AK518" i="20"/>
  <c r="AK519" i="20"/>
  <c r="AL519" i="20" s="1"/>
  <c r="AK520" i="20"/>
  <c r="AL520" i="20" s="1"/>
  <c r="AK521" i="20"/>
  <c r="AK522" i="20"/>
  <c r="AK523" i="20"/>
  <c r="AK524" i="20"/>
  <c r="AK525" i="20"/>
  <c r="AK526" i="20"/>
  <c r="AK527" i="20"/>
  <c r="AL527" i="20" s="1"/>
  <c r="AK528" i="20"/>
  <c r="AL528" i="20" s="1"/>
  <c r="AK529" i="20"/>
  <c r="AK530" i="20"/>
  <c r="AK531" i="20"/>
  <c r="AK532" i="20"/>
  <c r="AK533" i="20"/>
  <c r="AK534" i="20"/>
  <c r="AK535" i="20"/>
  <c r="AL535" i="20" s="1"/>
  <c r="AK536" i="20"/>
  <c r="AL536" i="20" s="1"/>
  <c r="AK537" i="20"/>
  <c r="AK538" i="20"/>
  <c r="AK539" i="20"/>
  <c r="AK540" i="20"/>
  <c r="AK541" i="20"/>
  <c r="AK542" i="20"/>
  <c r="AK543" i="20"/>
  <c r="AL543" i="20" s="1"/>
  <c r="AK544" i="20"/>
  <c r="AL544" i="20" s="1"/>
  <c r="AK545" i="20"/>
  <c r="AK546" i="20"/>
  <c r="AK547" i="20"/>
  <c r="AK548" i="20"/>
  <c r="AK549" i="20"/>
  <c r="AK550" i="20"/>
  <c r="AK551" i="20"/>
  <c r="AL551" i="20" s="1"/>
  <c r="AK552" i="20"/>
  <c r="AL552" i="20" s="1"/>
  <c r="AK553" i="20"/>
  <c r="AK554" i="20"/>
  <c r="AK555" i="20"/>
  <c r="AK556" i="20"/>
  <c r="AK557" i="20"/>
  <c r="AK558" i="20"/>
  <c r="AK559" i="20"/>
  <c r="AL559" i="20" s="1"/>
  <c r="AK560" i="20"/>
  <c r="AL560" i="20" s="1"/>
  <c r="AK561" i="20"/>
  <c r="AK562" i="20"/>
  <c r="AK563" i="20"/>
  <c r="AK564" i="20"/>
  <c r="AK565" i="20"/>
  <c r="AK566" i="20"/>
  <c r="AK567" i="20"/>
  <c r="AL567" i="20" s="1"/>
  <c r="AK568" i="20"/>
  <c r="AL568" i="20" s="1"/>
  <c r="AK569" i="20"/>
  <c r="AK570" i="20"/>
  <c r="AK571" i="20"/>
  <c r="AK572" i="20"/>
  <c r="AK573" i="20"/>
  <c r="AK574" i="20"/>
  <c r="AK575" i="20"/>
  <c r="AL575" i="20" s="1"/>
  <c r="AK576" i="20"/>
  <c r="AL576" i="20" s="1"/>
  <c r="AK577" i="20"/>
  <c r="AK578" i="20"/>
  <c r="AK579" i="20"/>
  <c r="AK580" i="20"/>
  <c r="AK581" i="20"/>
  <c r="AK582" i="20"/>
  <c r="AK583" i="20"/>
  <c r="AL583" i="20" s="1"/>
  <c r="AK584" i="20"/>
  <c r="AL584" i="20" s="1"/>
  <c r="AK585" i="20"/>
  <c r="AK586" i="20"/>
  <c r="AK587" i="20"/>
  <c r="AK588" i="20"/>
  <c r="AK589" i="20"/>
  <c r="AK590" i="20"/>
  <c r="AK591" i="20"/>
  <c r="AL591" i="20" s="1"/>
  <c r="AK592" i="20"/>
  <c r="AL592" i="20" s="1"/>
  <c r="AK593" i="20"/>
  <c r="AK594" i="20"/>
  <c r="AK595" i="20"/>
  <c r="AK596" i="20"/>
  <c r="AK597" i="20"/>
  <c r="AK598" i="20"/>
  <c r="AK599" i="20"/>
  <c r="AL599" i="20" s="1"/>
  <c r="AK600" i="20"/>
  <c r="AL600" i="20" s="1"/>
  <c r="AK601" i="20"/>
  <c r="AK602" i="20"/>
  <c r="AK603" i="20"/>
  <c r="AK604" i="20"/>
  <c r="AK605" i="20"/>
  <c r="AK312" i="20"/>
  <c r="AF313" i="20"/>
  <c r="AF314" i="20"/>
  <c r="AF315" i="20"/>
  <c r="AF316" i="20"/>
  <c r="AF317" i="20"/>
  <c r="AF318" i="20"/>
  <c r="AF319" i="20"/>
  <c r="AF320" i="20"/>
  <c r="AG320" i="20" s="1"/>
  <c r="AF321" i="20"/>
  <c r="AF322" i="20"/>
  <c r="AF323" i="20"/>
  <c r="AF324" i="20"/>
  <c r="AF325" i="20"/>
  <c r="AF326" i="20"/>
  <c r="AF327" i="20"/>
  <c r="AF328" i="20"/>
  <c r="AG328" i="20" s="1"/>
  <c r="AF329" i="20"/>
  <c r="AF330" i="20"/>
  <c r="AF331" i="20"/>
  <c r="AF332" i="20"/>
  <c r="AF333" i="20"/>
  <c r="AF334" i="20"/>
  <c r="AF335" i="20"/>
  <c r="AF336" i="20"/>
  <c r="AG336" i="20" s="1"/>
  <c r="AF337" i="20"/>
  <c r="AF338" i="20"/>
  <c r="AF339" i="20"/>
  <c r="AF340" i="20"/>
  <c r="AF341" i="20"/>
  <c r="AF342" i="20"/>
  <c r="AF343" i="20"/>
  <c r="AF344" i="20"/>
  <c r="AG344" i="20" s="1"/>
  <c r="AF345" i="20"/>
  <c r="AF346" i="20"/>
  <c r="AF347" i="20"/>
  <c r="AF348" i="20"/>
  <c r="AF349" i="20"/>
  <c r="AF350" i="20"/>
  <c r="AF351" i="20"/>
  <c r="AF352" i="20"/>
  <c r="AG352" i="20" s="1"/>
  <c r="AF353" i="20"/>
  <c r="AF354" i="20"/>
  <c r="AF355" i="20"/>
  <c r="AF356" i="20"/>
  <c r="AF357" i="20"/>
  <c r="AF358" i="20"/>
  <c r="AF359" i="20"/>
  <c r="AF360" i="20"/>
  <c r="AG360" i="20" s="1"/>
  <c r="AF361" i="20"/>
  <c r="AF362" i="20"/>
  <c r="AF363" i="20"/>
  <c r="AF364" i="20"/>
  <c r="AF365" i="20"/>
  <c r="AF366" i="20"/>
  <c r="AF367" i="20"/>
  <c r="AF368" i="20"/>
  <c r="AG368" i="20" s="1"/>
  <c r="AF369" i="20"/>
  <c r="AF370" i="20"/>
  <c r="AF371" i="20"/>
  <c r="AF372" i="20"/>
  <c r="AF373" i="20"/>
  <c r="AF374" i="20"/>
  <c r="AF375" i="20"/>
  <c r="AF376" i="20"/>
  <c r="AG376" i="20" s="1"/>
  <c r="AF377" i="20"/>
  <c r="AF378" i="20"/>
  <c r="AF379" i="20"/>
  <c r="AF380" i="20"/>
  <c r="AF381" i="20"/>
  <c r="AF382" i="20"/>
  <c r="AF383" i="20"/>
  <c r="AF384" i="20"/>
  <c r="AG384" i="20" s="1"/>
  <c r="AF385" i="20"/>
  <c r="AF386" i="20"/>
  <c r="AF387" i="20"/>
  <c r="AF388" i="20"/>
  <c r="AF389" i="20"/>
  <c r="AF390" i="20"/>
  <c r="AF391" i="20"/>
  <c r="AF392" i="20"/>
  <c r="AG392" i="20" s="1"/>
  <c r="AF393" i="20"/>
  <c r="AF394" i="20"/>
  <c r="AF395" i="20"/>
  <c r="AF396" i="20"/>
  <c r="AF397" i="20"/>
  <c r="AF398" i="20"/>
  <c r="AF399" i="20"/>
  <c r="AF400" i="20"/>
  <c r="AG400" i="20" s="1"/>
  <c r="AF401" i="20"/>
  <c r="AF402" i="20"/>
  <c r="AF403" i="20"/>
  <c r="AF404" i="20"/>
  <c r="AF405" i="20"/>
  <c r="AF406" i="20"/>
  <c r="AF407" i="20"/>
  <c r="AF408" i="20"/>
  <c r="AG408" i="20" s="1"/>
  <c r="AF409" i="20"/>
  <c r="AF410" i="20"/>
  <c r="AF411" i="20"/>
  <c r="AF412" i="20"/>
  <c r="AF413" i="20"/>
  <c r="AF414" i="20"/>
  <c r="AF415" i="20"/>
  <c r="AF416" i="20"/>
  <c r="AG416" i="20" s="1"/>
  <c r="AF417" i="20"/>
  <c r="AF418" i="20"/>
  <c r="AF419" i="20"/>
  <c r="AF420" i="20"/>
  <c r="AF421" i="20"/>
  <c r="AF422" i="20"/>
  <c r="AF423" i="20"/>
  <c r="AF424" i="20"/>
  <c r="AG424" i="20" s="1"/>
  <c r="AF425" i="20"/>
  <c r="AF426" i="20"/>
  <c r="AF427" i="20"/>
  <c r="AF428" i="20"/>
  <c r="AF429" i="20"/>
  <c r="AF430" i="20"/>
  <c r="AF431" i="20"/>
  <c r="AF432" i="20"/>
  <c r="AG432" i="20" s="1"/>
  <c r="AF433" i="20"/>
  <c r="AF434" i="20"/>
  <c r="AF435" i="20"/>
  <c r="AF436" i="20"/>
  <c r="AF437" i="20"/>
  <c r="AF438" i="20"/>
  <c r="AF439" i="20"/>
  <c r="AF440" i="20"/>
  <c r="AG440" i="20" s="1"/>
  <c r="AF441" i="20"/>
  <c r="AF442" i="20"/>
  <c r="AF443" i="20"/>
  <c r="AF444" i="20"/>
  <c r="AF445" i="20"/>
  <c r="AF446" i="20"/>
  <c r="AF447" i="20"/>
  <c r="AF448" i="20"/>
  <c r="AG448" i="20" s="1"/>
  <c r="AF449" i="20"/>
  <c r="AF450" i="20"/>
  <c r="AF451" i="20"/>
  <c r="AF452" i="20"/>
  <c r="AF453" i="20"/>
  <c r="AF454" i="20"/>
  <c r="AF455" i="20"/>
  <c r="AF456" i="20"/>
  <c r="AG456" i="20" s="1"/>
  <c r="AF457" i="20"/>
  <c r="AF458" i="20"/>
  <c r="AF459" i="20"/>
  <c r="AF460" i="20"/>
  <c r="AF461" i="20"/>
  <c r="AF462" i="20"/>
  <c r="AF463" i="20"/>
  <c r="AF464" i="20"/>
  <c r="AG464" i="20" s="1"/>
  <c r="AF465" i="20"/>
  <c r="AF466" i="20"/>
  <c r="AF467" i="20"/>
  <c r="AF468" i="20"/>
  <c r="AF469" i="20"/>
  <c r="AF470" i="20"/>
  <c r="AF471" i="20"/>
  <c r="AF472" i="20"/>
  <c r="AG472" i="20" s="1"/>
  <c r="AF473" i="20"/>
  <c r="AF474" i="20"/>
  <c r="AF475" i="20"/>
  <c r="AF476" i="20"/>
  <c r="AF477" i="20"/>
  <c r="AF478" i="20"/>
  <c r="AF479" i="20"/>
  <c r="AF480" i="20"/>
  <c r="AG480" i="20" s="1"/>
  <c r="AF481" i="20"/>
  <c r="AF482" i="20"/>
  <c r="AF483" i="20"/>
  <c r="AF484" i="20"/>
  <c r="AF485" i="20"/>
  <c r="AF486" i="20"/>
  <c r="AF487" i="20"/>
  <c r="AF488" i="20"/>
  <c r="AG488" i="20" s="1"/>
  <c r="AF489" i="20"/>
  <c r="AF490" i="20"/>
  <c r="AF491" i="20"/>
  <c r="AF492" i="20"/>
  <c r="AF493" i="20"/>
  <c r="AF494" i="20"/>
  <c r="AF495" i="20"/>
  <c r="AG495" i="20" s="1"/>
  <c r="AF496" i="20"/>
  <c r="AG496" i="20" s="1"/>
  <c r="AF497" i="20"/>
  <c r="AF498" i="20"/>
  <c r="AF499" i="20"/>
  <c r="AF500" i="20"/>
  <c r="AF501" i="20"/>
  <c r="AF502" i="20"/>
  <c r="AF503" i="20"/>
  <c r="AG503" i="20" s="1"/>
  <c r="AF504" i="20"/>
  <c r="AG504" i="20" s="1"/>
  <c r="AF505" i="20"/>
  <c r="AF506" i="20"/>
  <c r="AF507" i="20"/>
  <c r="AF508" i="20"/>
  <c r="AF509" i="20"/>
  <c r="AF510" i="20"/>
  <c r="AF511" i="20"/>
  <c r="AG511" i="20" s="1"/>
  <c r="AF512" i="20"/>
  <c r="AG512" i="20" s="1"/>
  <c r="AF513" i="20"/>
  <c r="AF514" i="20"/>
  <c r="AF515" i="20"/>
  <c r="AF516" i="20"/>
  <c r="AF517" i="20"/>
  <c r="AF518" i="20"/>
  <c r="AF519" i="20"/>
  <c r="AG519" i="20" s="1"/>
  <c r="AF520" i="20"/>
  <c r="AG520" i="20" s="1"/>
  <c r="AF521" i="20"/>
  <c r="AF522" i="20"/>
  <c r="AF523" i="20"/>
  <c r="AF524" i="20"/>
  <c r="AF525" i="20"/>
  <c r="AF526" i="20"/>
  <c r="AF527" i="20"/>
  <c r="AG527" i="20" s="1"/>
  <c r="AF528" i="20"/>
  <c r="AG528" i="20" s="1"/>
  <c r="AF529" i="20"/>
  <c r="AF530" i="20"/>
  <c r="AF531" i="20"/>
  <c r="AF532" i="20"/>
  <c r="AF533" i="20"/>
  <c r="AF534" i="20"/>
  <c r="AF535" i="20"/>
  <c r="AG535" i="20" s="1"/>
  <c r="AF536" i="20"/>
  <c r="AG536" i="20" s="1"/>
  <c r="AF537" i="20"/>
  <c r="AF538" i="20"/>
  <c r="AF539" i="20"/>
  <c r="AF540" i="20"/>
  <c r="AF541" i="20"/>
  <c r="AF542" i="20"/>
  <c r="AF543" i="20"/>
  <c r="AG543" i="20" s="1"/>
  <c r="AF544" i="20"/>
  <c r="AG544" i="20" s="1"/>
  <c r="AF545" i="20"/>
  <c r="AF546" i="20"/>
  <c r="AF547" i="20"/>
  <c r="AF548" i="20"/>
  <c r="AF549" i="20"/>
  <c r="AF550" i="20"/>
  <c r="AF551" i="20"/>
  <c r="AG551" i="20" s="1"/>
  <c r="AF552" i="20"/>
  <c r="AG552" i="20" s="1"/>
  <c r="AF553" i="20"/>
  <c r="AF554" i="20"/>
  <c r="AF555" i="20"/>
  <c r="AF556" i="20"/>
  <c r="AF557" i="20"/>
  <c r="AF558" i="20"/>
  <c r="AF559" i="20"/>
  <c r="AG559" i="20" s="1"/>
  <c r="AF560" i="20"/>
  <c r="AG560" i="20" s="1"/>
  <c r="AF561" i="20"/>
  <c r="AF562" i="20"/>
  <c r="AF563" i="20"/>
  <c r="AF564" i="20"/>
  <c r="AF565" i="20"/>
  <c r="AF566" i="20"/>
  <c r="AF567" i="20"/>
  <c r="AG567" i="20" s="1"/>
  <c r="AF568" i="20"/>
  <c r="AG568" i="20" s="1"/>
  <c r="AF569" i="20"/>
  <c r="AF570" i="20"/>
  <c r="AF571" i="20"/>
  <c r="AF572" i="20"/>
  <c r="AF573" i="20"/>
  <c r="AF574" i="20"/>
  <c r="AF575" i="20"/>
  <c r="AG575" i="20" s="1"/>
  <c r="AF576" i="20"/>
  <c r="AG576" i="20" s="1"/>
  <c r="AF577" i="20"/>
  <c r="AF578" i="20"/>
  <c r="AF579" i="20"/>
  <c r="AF580" i="20"/>
  <c r="AF581" i="20"/>
  <c r="AF582" i="20"/>
  <c r="AF583" i="20"/>
  <c r="AG583" i="20" s="1"/>
  <c r="AF584" i="20"/>
  <c r="AG584" i="20" s="1"/>
  <c r="AF585" i="20"/>
  <c r="AF586" i="20"/>
  <c r="AF587" i="20"/>
  <c r="AF588" i="20"/>
  <c r="AF589" i="20"/>
  <c r="AF590" i="20"/>
  <c r="AF591" i="20"/>
  <c r="AG591" i="20" s="1"/>
  <c r="AF592" i="20"/>
  <c r="AG592" i="20" s="1"/>
  <c r="AF593" i="20"/>
  <c r="AF594" i="20"/>
  <c r="AF595" i="20"/>
  <c r="AF596" i="20"/>
  <c r="AF597" i="20"/>
  <c r="AF598" i="20"/>
  <c r="AF599" i="20"/>
  <c r="AG599" i="20" s="1"/>
  <c r="AF600" i="20"/>
  <c r="AG600" i="20" s="1"/>
  <c r="AF601" i="20"/>
  <c r="AF602" i="20"/>
  <c r="AF603" i="20"/>
  <c r="AF604" i="20"/>
  <c r="AF605" i="20"/>
  <c r="AF312" i="20"/>
  <c r="AL605" i="20"/>
  <c r="AL604" i="20"/>
  <c r="AL603" i="20"/>
  <c r="AL602" i="20"/>
  <c r="AL601" i="20"/>
  <c r="AL598" i="20"/>
  <c r="AL597" i="20"/>
  <c r="AL596" i="20"/>
  <c r="AL595" i="20"/>
  <c r="AL594" i="20"/>
  <c r="AL593" i="20"/>
  <c r="AL590" i="20"/>
  <c r="AL589" i="20"/>
  <c r="AL588" i="20"/>
  <c r="AL587" i="20"/>
  <c r="AL586" i="20"/>
  <c r="AL585" i="20"/>
  <c r="AL582" i="20"/>
  <c r="AL581" i="20"/>
  <c r="AL580" i="20"/>
  <c r="AL579" i="20"/>
  <c r="AL578" i="20"/>
  <c r="AL577" i="20"/>
  <c r="AL574" i="20"/>
  <c r="AL573" i="20"/>
  <c r="AL572" i="20"/>
  <c r="AL571" i="20"/>
  <c r="AL570" i="20"/>
  <c r="AL569" i="20"/>
  <c r="AL566" i="20"/>
  <c r="AL565" i="20"/>
  <c r="AL564" i="20"/>
  <c r="AL563" i="20"/>
  <c r="AL562" i="20"/>
  <c r="AL561" i="20"/>
  <c r="AL558" i="20"/>
  <c r="AL557" i="20"/>
  <c r="AL556" i="20"/>
  <c r="AL555" i="20"/>
  <c r="AL554" i="20"/>
  <c r="AL553" i="20"/>
  <c r="AL550" i="20"/>
  <c r="AL549" i="20"/>
  <c r="AL548" i="20"/>
  <c r="AL547" i="20"/>
  <c r="AL546" i="20"/>
  <c r="AL545" i="20"/>
  <c r="AL542" i="20"/>
  <c r="AL541" i="20"/>
  <c r="AL540" i="20"/>
  <c r="AL539" i="20"/>
  <c r="AL538" i="20"/>
  <c r="AL537" i="20"/>
  <c r="AL534" i="20"/>
  <c r="AL533" i="20"/>
  <c r="AL532" i="20"/>
  <c r="AL531" i="20"/>
  <c r="AL530" i="20"/>
  <c r="AL529" i="20"/>
  <c r="AL526" i="20"/>
  <c r="AL525" i="20"/>
  <c r="AL524" i="20"/>
  <c r="AL523" i="20"/>
  <c r="AL522" i="20"/>
  <c r="AL521" i="20"/>
  <c r="AL518" i="20"/>
  <c r="AL517" i="20"/>
  <c r="AL516" i="20"/>
  <c r="AL515" i="20"/>
  <c r="AL514" i="20"/>
  <c r="AL513" i="20"/>
  <c r="AL510" i="20"/>
  <c r="AL509" i="20"/>
  <c r="AL508" i="20"/>
  <c r="AL507" i="20"/>
  <c r="AL506" i="20"/>
  <c r="AL505" i="20"/>
  <c r="AL502" i="20"/>
  <c r="AL501" i="20"/>
  <c r="AL500" i="20"/>
  <c r="AL499" i="20"/>
  <c r="AL498" i="20"/>
  <c r="AL497" i="20"/>
  <c r="AL494" i="20"/>
  <c r="AL493" i="20"/>
  <c r="AL492" i="20"/>
  <c r="AL491" i="20"/>
  <c r="AL490" i="20"/>
  <c r="AL489" i="20"/>
  <c r="AL486" i="20"/>
  <c r="AL485" i="20"/>
  <c r="AL484" i="20"/>
  <c r="AL483" i="20"/>
  <c r="AL482" i="20"/>
  <c r="AL481" i="20"/>
  <c r="AL479" i="20"/>
  <c r="AL478" i="20"/>
  <c r="AL477" i="20"/>
  <c r="AL476" i="20"/>
  <c r="AL475" i="20"/>
  <c r="AL474" i="20"/>
  <c r="AL473" i="20"/>
  <c r="AL471" i="20"/>
  <c r="AL470" i="20"/>
  <c r="AL469" i="20"/>
  <c r="AL468" i="20"/>
  <c r="AL467" i="20"/>
  <c r="AL466" i="20"/>
  <c r="AL465" i="20"/>
  <c r="AL463" i="20"/>
  <c r="AL462" i="20"/>
  <c r="AL461" i="20"/>
  <c r="AL460" i="20"/>
  <c r="AL459" i="20"/>
  <c r="AL458" i="20"/>
  <c r="AL457" i="20"/>
  <c r="AL455" i="20"/>
  <c r="AL454" i="20"/>
  <c r="AL453" i="20"/>
  <c r="AL452" i="20"/>
  <c r="AL451" i="20"/>
  <c r="AL450" i="20"/>
  <c r="AL449" i="20"/>
  <c r="AL447" i="20"/>
  <c r="AL446" i="20"/>
  <c r="AL445" i="20"/>
  <c r="AL444" i="20"/>
  <c r="AL443" i="20"/>
  <c r="AL442" i="20"/>
  <c r="AL441" i="20"/>
  <c r="AL439" i="20"/>
  <c r="AL438" i="20"/>
  <c r="AL437" i="20"/>
  <c r="AL436" i="20"/>
  <c r="AL435" i="20"/>
  <c r="AL434" i="20"/>
  <c r="AL433" i="20"/>
  <c r="AL431" i="20"/>
  <c r="AL430" i="20"/>
  <c r="AL429" i="20"/>
  <c r="AL428" i="20"/>
  <c r="AL427" i="20"/>
  <c r="AL426" i="20"/>
  <c r="AL425" i="20"/>
  <c r="AL423" i="20"/>
  <c r="AL422" i="20"/>
  <c r="AL421" i="20"/>
  <c r="AL420" i="20"/>
  <c r="AL419" i="20"/>
  <c r="AL418" i="20"/>
  <c r="AL417" i="20"/>
  <c r="AL415" i="20"/>
  <c r="AL414" i="20"/>
  <c r="AL413" i="20"/>
  <c r="AL412" i="20"/>
  <c r="AL411" i="20"/>
  <c r="AL410" i="20"/>
  <c r="AL409" i="20"/>
  <c r="AL407" i="20"/>
  <c r="AL406" i="20"/>
  <c r="AL405" i="20"/>
  <c r="AL404" i="20"/>
  <c r="AL403" i="20"/>
  <c r="AL402" i="20"/>
  <c r="AL401" i="20"/>
  <c r="AL399" i="20"/>
  <c r="AL398" i="20"/>
  <c r="AL397" i="20"/>
  <c r="AL396" i="20"/>
  <c r="AL395" i="20"/>
  <c r="AL394" i="20"/>
  <c r="AL393" i="20"/>
  <c r="AL391" i="20"/>
  <c r="AL390" i="20"/>
  <c r="AL389" i="20"/>
  <c r="AL388" i="20"/>
  <c r="AL387" i="20"/>
  <c r="AL386" i="20"/>
  <c r="AL385" i="20"/>
  <c r="AL383" i="20"/>
  <c r="AL382" i="20"/>
  <c r="AL381" i="20"/>
  <c r="AL380" i="20"/>
  <c r="AL379" i="20"/>
  <c r="AL378" i="20"/>
  <c r="AL377" i="20"/>
  <c r="AL375" i="20"/>
  <c r="AL374" i="20"/>
  <c r="AL373" i="20"/>
  <c r="AL372" i="20"/>
  <c r="AL371" i="20"/>
  <c r="AL370" i="20"/>
  <c r="AL369" i="20"/>
  <c r="AL367" i="20"/>
  <c r="AL366" i="20"/>
  <c r="AL365" i="20"/>
  <c r="AL364" i="20"/>
  <c r="AL363" i="20"/>
  <c r="AL362" i="20"/>
  <c r="AL361" i="20"/>
  <c r="AL359" i="20"/>
  <c r="AL358" i="20"/>
  <c r="AL357" i="20"/>
  <c r="AL356" i="20"/>
  <c r="AL355" i="20"/>
  <c r="AL354" i="20"/>
  <c r="AL353" i="20"/>
  <c r="AL351" i="20"/>
  <c r="AL350" i="20"/>
  <c r="AL349" i="20"/>
  <c r="AL348" i="20"/>
  <c r="AL347" i="20"/>
  <c r="AL346" i="20"/>
  <c r="AL345" i="20"/>
  <c r="AL343" i="20"/>
  <c r="AL342" i="20"/>
  <c r="AL341" i="20"/>
  <c r="AL340" i="20"/>
  <c r="AL339" i="20"/>
  <c r="AL338" i="20"/>
  <c r="AL337" i="20"/>
  <c r="AL335" i="20"/>
  <c r="AL334" i="20"/>
  <c r="AL333" i="20"/>
  <c r="AL332" i="20"/>
  <c r="AL331" i="20"/>
  <c r="AL330" i="20"/>
  <c r="AL329" i="20"/>
  <c r="AL327" i="20"/>
  <c r="AL326" i="20"/>
  <c r="AL325" i="20"/>
  <c r="AL324" i="20"/>
  <c r="AL323" i="20"/>
  <c r="AL322" i="20"/>
  <c r="AL321" i="20"/>
  <c r="AL319" i="20"/>
  <c r="AL318" i="20"/>
  <c r="AL317" i="20"/>
  <c r="AL316" i="20"/>
  <c r="AL315" i="20"/>
  <c r="AL314" i="20"/>
  <c r="AL313" i="20"/>
  <c r="AL312" i="20"/>
  <c r="AG605" i="20"/>
  <c r="AG604" i="20"/>
  <c r="AG603" i="20"/>
  <c r="AG602" i="20"/>
  <c r="AG601" i="20"/>
  <c r="AG598" i="20"/>
  <c r="AG597" i="20"/>
  <c r="AG596" i="20"/>
  <c r="AG595" i="20"/>
  <c r="AG594" i="20"/>
  <c r="AG593" i="20"/>
  <c r="AG590" i="20"/>
  <c r="AG589" i="20"/>
  <c r="AG588" i="20"/>
  <c r="AG587" i="20"/>
  <c r="AG586" i="20"/>
  <c r="AG585" i="20"/>
  <c r="AG582" i="20"/>
  <c r="AG581" i="20"/>
  <c r="AG580" i="20"/>
  <c r="AG579" i="20"/>
  <c r="AG578" i="20"/>
  <c r="AG577" i="20"/>
  <c r="AG574" i="20"/>
  <c r="AG573" i="20"/>
  <c r="AG572" i="20"/>
  <c r="AG571" i="20"/>
  <c r="AG570" i="20"/>
  <c r="AG569" i="20"/>
  <c r="AG566" i="20"/>
  <c r="AG565" i="20"/>
  <c r="AG564" i="20"/>
  <c r="AG563" i="20"/>
  <c r="AG562" i="20"/>
  <c r="AG561" i="20"/>
  <c r="AG558" i="20"/>
  <c r="AG557" i="20"/>
  <c r="AG556" i="20"/>
  <c r="AG555" i="20"/>
  <c r="AG554" i="20"/>
  <c r="AG553" i="20"/>
  <c r="AG550" i="20"/>
  <c r="AG549" i="20"/>
  <c r="AG548" i="20"/>
  <c r="AG547" i="20"/>
  <c r="AG546" i="20"/>
  <c r="AG545" i="20"/>
  <c r="AG542" i="20"/>
  <c r="AG541" i="20"/>
  <c r="AG540" i="20"/>
  <c r="AG539" i="20"/>
  <c r="AG538" i="20"/>
  <c r="AG537" i="20"/>
  <c r="AG534" i="20"/>
  <c r="AG533" i="20"/>
  <c r="AG532" i="20"/>
  <c r="AG531" i="20"/>
  <c r="AG530" i="20"/>
  <c r="AG529" i="20"/>
  <c r="AG526" i="20"/>
  <c r="AG525" i="20"/>
  <c r="AG524" i="20"/>
  <c r="AG523" i="20"/>
  <c r="AG522" i="20"/>
  <c r="AG521" i="20"/>
  <c r="AG518" i="20"/>
  <c r="AG517" i="20"/>
  <c r="AG516" i="20"/>
  <c r="AG515" i="20"/>
  <c r="AG514" i="20"/>
  <c r="AG513" i="20"/>
  <c r="AG510" i="20"/>
  <c r="AG509" i="20"/>
  <c r="AG508" i="20"/>
  <c r="AG507" i="20"/>
  <c r="AG506" i="20"/>
  <c r="AG505" i="20"/>
  <c r="AG502" i="20"/>
  <c r="AG501" i="20"/>
  <c r="AG500" i="20"/>
  <c r="AG499" i="20"/>
  <c r="AG498" i="20"/>
  <c r="AG497" i="20"/>
  <c r="AG494" i="20"/>
  <c r="AG493" i="20"/>
  <c r="AG492" i="20"/>
  <c r="AG491" i="20"/>
  <c r="AG490" i="20"/>
  <c r="AG489" i="20"/>
  <c r="AG487" i="20"/>
  <c r="AG486" i="20"/>
  <c r="AG485" i="20"/>
  <c r="AG484" i="20"/>
  <c r="AG483" i="20"/>
  <c r="AG482" i="20"/>
  <c r="AG481" i="20"/>
  <c r="AG479" i="20"/>
  <c r="AG478" i="20"/>
  <c r="AG477" i="20"/>
  <c r="AG476" i="20"/>
  <c r="AG475" i="20"/>
  <c r="AG474" i="20"/>
  <c r="AG473" i="20"/>
  <c r="AG471" i="20"/>
  <c r="AG470" i="20"/>
  <c r="AG469" i="20"/>
  <c r="AG468" i="20"/>
  <c r="AG467" i="20"/>
  <c r="AG466" i="20"/>
  <c r="AG465" i="20"/>
  <c r="AG463" i="20"/>
  <c r="AG462" i="20"/>
  <c r="AG461" i="20"/>
  <c r="AG460" i="20"/>
  <c r="AG459" i="20"/>
  <c r="AG458" i="20"/>
  <c r="AG457" i="20"/>
  <c r="AG455" i="20"/>
  <c r="AG454" i="20"/>
  <c r="AG453" i="20"/>
  <c r="AG452" i="20"/>
  <c r="AG451" i="20"/>
  <c r="AG450" i="20"/>
  <c r="AG449" i="20"/>
  <c r="AG447" i="20"/>
  <c r="AG446" i="20"/>
  <c r="AG445" i="20"/>
  <c r="AG444" i="20"/>
  <c r="AG443" i="20"/>
  <c r="AG442" i="20"/>
  <c r="AG441" i="20"/>
  <c r="AG439" i="20"/>
  <c r="AG438" i="20"/>
  <c r="AG437" i="20"/>
  <c r="AG436" i="20"/>
  <c r="AG435" i="20"/>
  <c r="AG434" i="20"/>
  <c r="AG433" i="20"/>
  <c r="AG431" i="20"/>
  <c r="AG430" i="20"/>
  <c r="AG429" i="20"/>
  <c r="AG428" i="20"/>
  <c r="AG427" i="20"/>
  <c r="AG426" i="20"/>
  <c r="AG425" i="20"/>
  <c r="AG423" i="20"/>
  <c r="AG422" i="20"/>
  <c r="AG421" i="20"/>
  <c r="AG420" i="20"/>
  <c r="AG419" i="20"/>
  <c r="AG418" i="20"/>
  <c r="AG417" i="20"/>
  <c r="AG415" i="20"/>
  <c r="AG414" i="20"/>
  <c r="AG413" i="20"/>
  <c r="AG412" i="20"/>
  <c r="AG411" i="20"/>
  <c r="AG410" i="20"/>
  <c r="AG409" i="20"/>
  <c r="AG407" i="20"/>
  <c r="AG406" i="20"/>
  <c r="AG405" i="20"/>
  <c r="AG404" i="20"/>
  <c r="AG403" i="20"/>
  <c r="AG402" i="20"/>
  <c r="AG401" i="20"/>
  <c r="AG399" i="20"/>
  <c r="AG398" i="20"/>
  <c r="AG397" i="20"/>
  <c r="AG396" i="20"/>
  <c r="AG395" i="20"/>
  <c r="AG394" i="20"/>
  <c r="AG393" i="20"/>
  <c r="AG391" i="20"/>
  <c r="AG390" i="20"/>
  <c r="AG389" i="20"/>
  <c r="AG388" i="20"/>
  <c r="AG387" i="20"/>
  <c r="AG386" i="20"/>
  <c r="AG385" i="20"/>
  <c r="AG383" i="20"/>
  <c r="AG382" i="20"/>
  <c r="AG381" i="20"/>
  <c r="AG380" i="20"/>
  <c r="AG379" i="20"/>
  <c r="AG378" i="20"/>
  <c r="AG377" i="20"/>
  <c r="AG375" i="20"/>
  <c r="AG374" i="20"/>
  <c r="AG373" i="20"/>
  <c r="AG372" i="20"/>
  <c r="AG371" i="20"/>
  <c r="AG370" i="20"/>
  <c r="AG369" i="20"/>
  <c r="AG367" i="20"/>
  <c r="AG366" i="20"/>
  <c r="AG365" i="20"/>
  <c r="AG364" i="20"/>
  <c r="AG363" i="20"/>
  <c r="AG362" i="20"/>
  <c r="AG361" i="20"/>
  <c r="AG359" i="20"/>
  <c r="AG358" i="20"/>
  <c r="AG357" i="20"/>
  <c r="AG356" i="20"/>
  <c r="AG355" i="20"/>
  <c r="AG354" i="20"/>
  <c r="AG353" i="20"/>
  <c r="AG351" i="20"/>
  <c r="AG350" i="20"/>
  <c r="AG349" i="20"/>
  <c r="AG348" i="20"/>
  <c r="AG347" i="20"/>
  <c r="AG346" i="20"/>
  <c r="AG345" i="20"/>
  <c r="AG343" i="20"/>
  <c r="AG342" i="20"/>
  <c r="AG341" i="20"/>
  <c r="AG340" i="20"/>
  <c r="AG339" i="20"/>
  <c r="AG338" i="20"/>
  <c r="AG337" i="20"/>
  <c r="AG335" i="20"/>
  <c r="AG334" i="20"/>
  <c r="AG333" i="20"/>
  <c r="AG332" i="20"/>
  <c r="AG331" i="20"/>
  <c r="AG330" i="20"/>
  <c r="AG329" i="20"/>
  <c r="AG327" i="20"/>
  <c r="AG326" i="20"/>
  <c r="AG325" i="20"/>
  <c r="AG324" i="20"/>
  <c r="AG323" i="20"/>
  <c r="AG322" i="20"/>
  <c r="AG321" i="20"/>
  <c r="AG319" i="20"/>
  <c r="AG318" i="20"/>
  <c r="AG317" i="20"/>
  <c r="AG316" i="20"/>
  <c r="AG315" i="20"/>
  <c r="AG314" i="20"/>
  <c r="AG313" i="20"/>
  <c r="AG312" i="20"/>
  <c r="AB605" i="20"/>
  <c r="AB604" i="20"/>
  <c r="AB603" i="20"/>
  <c r="AB602" i="20"/>
  <c r="AB601" i="20"/>
  <c r="AB600" i="20"/>
  <c r="AB599" i="20"/>
  <c r="AB598" i="20"/>
  <c r="AB597" i="20"/>
  <c r="AB596" i="20"/>
  <c r="AB595" i="20"/>
  <c r="AB594" i="20"/>
  <c r="AB593" i="20"/>
  <c r="AB592" i="20"/>
  <c r="AB591" i="20"/>
  <c r="AB590" i="20"/>
  <c r="AB589" i="20"/>
  <c r="AB588" i="20"/>
  <c r="AB587" i="20"/>
  <c r="AB586" i="20"/>
  <c r="AB585" i="20"/>
  <c r="AB584" i="20"/>
  <c r="AB583" i="20"/>
  <c r="AB582" i="20"/>
  <c r="AB581" i="20"/>
  <c r="AB580" i="20"/>
  <c r="AB579" i="20"/>
  <c r="AB578" i="20"/>
  <c r="AB577" i="20"/>
  <c r="AB576" i="20"/>
  <c r="AB575" i="20"/>
  <c r="AB574" i="20"/>
  <c r="AB573" i="20"/>
  <c r="AB572" i="20"/>
  <c r="AB571" i="20"/>
  <c r="AB570" i="20"/>
  <c r="AB569" i="20"/>
  <c r="AB568" i="20"/>
  <c r="AB567" i="20"/>
  <c r="AB566" i="20"/>
  <c r="AB565" i="20"/>
  <c r="AB564" i="20"/>
  <c r="AB563" i="20"/>
  <c r="AB562" i="20"/>
  <c r="AB561" i="20"/>
  <c r="AB560" i="20"/>
  <c r="AB559" i="20"/>
  <c r="AB558" i="20"/>
  <c r="AB557" i="20"/>
  <c r="AB556" i="20"/>
  <c r="AB555" i="20"/>
  <c r="AB554" i="20"/>
  <c r="AB553" i="20"/>
  <c r="AB552" i="20"/>
  <c r="AB551" i="20"/>
  <c r="AB550" i="20"/>
  <c r="AB549" i="20"/>
  <c r="AB548" i="20"/>
  <c r="AB547" i="20"/>
  <c r="AB546" i="20"/>
  <c r="AB545" i="20"/>
  <c r="AB544" i="20"/>
  <c r="AB543" i="20"/>
  <c r="AB542" i="20"/>
  <c r="AB541" i="20"/>
  <c r="AB540" i="20"/>
  <c r="AB539" i="20"/>
  <c r="AB538" i="20"/>
  <c r="AB537" i="20"/>
  <c r="AB536" i="20"/>
  <c r="AB535" i="20"/>
  <c r="AB534" i="20"/>
  <c r="AB533" i="20"/>
  <c r="AB532" i="20"/>
  <c r="AB531" i="20"/>
  <c r="AB530" i="20"/>
  <c r="AB529" i="20"/>
  <c r="AB528" i="20"/>
  <c r="AB527" i="20"/>
  <c r="AB526" i="20"/>
  <c r="AB525" i="20"/>
  <c r="AB524" i="20"/>
  <c r="AB523" i="20"/>
  <c r="AB522" i="20"/>
  <c r="AB521" i="20"/>
  <c r="AB520" i="20"/>
  <c r="AB519" i="20"/>
  <c r="AB518" i="20"/>
  <c r="AB517" i="20"/>
  <c r="AB516" i="20"/>
  <c r="AB515" i="20"/>
  <c r="AB514" i="20"/>
  <c r="AB513" i="20"/>
  <c r="AB512" i="20"/>
  <c r="AB511" i="20"/>
  <c r="AB510" i="20"/>
  <c r="AB509" i="20"/>
  <c r="AB508" i="20"/>
  <c r="AB507" i="20"/>
  <c r="AB506" i="20"/>
  <c r="AB505" i="20"/>
  <c r="AB504" i="20"/>
  <c r="AB503" i="20"/>
  <c r="AB502" i="20"/>
  <c r="AB501" i="20"/>
  <c r="AB500" i="20"/>
  <c r="AB499" i="20"/>
  <c r="AB498" i="20"/>
  <c r="AB497" i="20"/>
  <c r="AB496" i="20"/>
  <c r="AB495" i="20"/>
  <c r="AB494" i="20"/>
  <c r="AB493" i="20"/>
  <c r="AB492" i="20"/>
  <c r="AB491" i="20"/>
  <c r="AB490" i="20"/>
  <c r="AB489" i="20"/>
  <c r="AB488" i="20"/>
  <c r="AB487" i="20"/>
  <c r="AB486" i="20"/>
  <c r="AB485" i="20"/>
  <c r="AB484" i="20"/>
  <c r="AB483" i="20"/>
  <c r="AB482" i="20"/>
  <c r="AB481" i="20"/>
  <c r="AB480" i="20"/>
  <c r="AB479" i="20"/>
  <c r="AB478" i="20"/>
  <c r="AB477" i="20"/>
  <c r="AB476" i="20"/>
  <c r="AB475" i="20"/>
  <c r="AB474" i="20"/>
  <c r="AB473" i="20"/>
  <c r="AB472" i="20"/>
  <c r="AB471" i="20"/>
  <c r="AB470" i="20"/>
  <c r="AB469" i="20"/>
  <c r="AB468" i="20"/>
  <c r="AB467" i="20"/>
  <c r="AB466" i="20"/>
  <c r="AB465" i="20"/>
  <c r="AB464" i="20"/>
  <c r="AB463" i="20"/>
  <c r="AB462" i="20"/>
  <c r="AB461" i="20"/>
  <c r="AB460" i="20"/>
  <c r="AB459" i="20"/>
  <c r="AB458" i="20"/>
  <c r="AB457" i="20"/>
  <c r="AB456" i="20"/>
  <c r="AB455" i="20"/>
  <c r="AB454" i="20"/>
  <c r="AB453" i="20"/>
  <c r="AB452" i="20"/>
  <c r="AB451" i="20"/>
  <c r="AB450" i="20"/>
  <c r="AB449" i="20"/>
  <c r="AB448" i="20"/>
  <c r="AB447" i="20"/>
  <c r="AB446" i="20"/>
  <c r="AB445" i="20"/>
  <c r="AB444" i="20"/>
  <c r="AB443" i="20"/>
  <c r="AB442" i="20"/>
  <c r="AB441" i="20"/>
  <c r="AB440" i="20"/>
  <c r="AB439" i="20"/>
  <c r="AB438" i="20"/>
  <c r="AB437" i="20"/>
  <c r="AB436" i="20"/>
  <c r="AB435" i="20"/>
  <c r="AB434" i="20"/>
  <c r="AB433" i="20"/>
  <c r="AB432" i="20"/>
  <c r="AB431" i="20"/>
  <c r="AB430" i="20"/>
  <c r="AB429" i="20"/>
  <c r="AB428" i="20"/>
  <c r="AB427" i="20"/>
  <c r="AB426" i="20"/>
  <c r="AB425" i="20"/>
  <c r="AB424" i="20"/>
  <c r="AB423" i="20"/>
  <c r="AB422" i="20"/>
  <c r="AB421" i="20"/>
  <c r="AB420" i="20"/>
  <c r="AB419" i="20"/>
  <c r="AB418" i="20"/>
  <c r="AB417" i="20"/>
  <c r="AB416" i="20"/>
  <c r="AB415" i="20"/>
  <c r="AB414" i="20"/>
  <c r="AB413" i="20"/>
  <c r="AB412" i="20"/>
  <c r="AB411" i="20"/>
  <c r="AB410" i="20"/>
  <c r="AB409" i="20"/>
  <c r="AB408" i="20"/>
  <c r="AB407" i="20"/>
  <c r="AB406" i="20"/>
  <c r="AB405" i="20"/>
  <c r="AB404" i="20"/>
  <c r="AB403" i="20"/>
  <c r="AB402" i="20"/>
  <c r="AB401" i="20"/>
  <c r="AB400" i="20"/>
  <c r="AB399" i="20"/>
  <c r="AB398" i="20"/>
  <c r="AB397" i="20"/>
  <c r="AB396" i="20"/>
  <c r="AB395" i="20"/>
  <c r="AB394" i="20"/>
  <c r="AB393" i="20"/>
  <c r="AB392" i="20"/>
  <c r="AB391" i="20"/>
  <c r="AB390" i="20"/>
  <c r="AB389" i="20"/>
  <c r="AB388" i="20"/>
  <c r="AB387" i="20"/>
  <c r="AB386" i="20"/>
  <c r="AB385" i="20"/>
  <c r="AB384" i="20"/>
  <c r="AB383" i="20"/>
  <c r="AB382" i="20"/>
  <c r="AB381" i="20"/>
  <c r="AB380" i="20"/>
  <c r="AB379" i="20"/>
  <c r="AB378" i="20"/>
  <c r="AB377" i="20"/>
  <c r="AB376" i="20"/>
  <c r="AB375" i="20"/>
  <c r="AB374" i="20"/>
  <c r="AB373" i="20"/>
  <c r="AB372" i="20"/>
  <c r="AB371" i="20"/>
  <c r="AB370" i="20"/>
  <c r="AB369" i="20"/>
  <c r="AB368" i="20"/>
  <c r="AB367" i="20"/>
  <c r="AB366" i="20"/>
  <c r="AB365" i="20"/>
  <c r="AB364" i="20"/>
  <c r="AB363" i="20"/>
  <c r="AB362" i="20"/>
  <c r="AB361" i="20"/>
  <c r="AB360" i="20"/>
  <c r="AB359" i="20"/>
  <c r="AB358" i="20"/>
  <c r="AB357" i="20"/>
  <c r="AB356" i="20"/>
  <c r="AB355" i="20"/>
  <c r="AB354" i="20"/>
  <c r="AB353" i="20"/>
  <c r="AB352" i="20"/>
  <c r="AB351" i="20"/>
  <c r="AB350" i="20"/>
  <c r="AB349" i="20"/>
  <c r="AB348" i="20"/>
  <c r="AB347" i="20"/>
  <c r="AB346" i="20"/>
  <c r="AB345" i="20"/>
  <c r="AB344" i="20"/>
  <c r="AB343" i="20"/>
  <c r="AB342" i="20"/>
  <c r="AB341" i="20"/>
  <c r="AB340" i="20"/>
  <c r="AB339" i="20"/>
  <c r="AB338" i="20"/>
  <c r="AB337" i="20"/>
  <c r="AB336" i="20"/>
  <c r="AB335" i="20"/>
  <c r="AB334" i="20"/>
  <c r="AB333" i="20"/>
  <c r="AB332" i="20"/>
  <c r="AB331" i="20"/>
  <c r="AB330" i="20"/>
  <c r="AB329" i="20"/>
  <c r="AB328" i="20"/>
  <c r="AB327" i="20"/>
  <c r="AB326" i="20"/>
  <c r="AB325" i="20"/>
  <c r="AB324" i="20"/>
  <c r="AB323" i="20"/>
  <c r="AB322" i="20"/>
  <c r="AB321" i="20"/>
  <c r="AB320" i="20"/>
  <c r="AB319" i="20"/>
  <c r="AB318" i="20"/>
  <c r="AB317" i="20"/>
  <c r="AB316" i="20"/>
  <c r="AB315" i="20"/>
  <c r="AB314" i="20"/>
  <c r="AB313" i="20"/>
  <c r="AB312" i="20"/>
  <c r="W605" i="20"/>
  <c r="W604" i="20"/>
  <c r="W603" i="20"/>
  <c r="W602" i="20"/>
  <c r="W601" i="20"/>
  <c r="W600" i="20"/>
  <c r="W599" i="20"/>
  <c r="W598" i="20"/>
  <c r="W597" i="20"/>
  <c r="W596" i="20"/>
  <c r="W595" i="20"/>
  <c r="W594" i="20"/>
  <c r="W593" i="20"/>
  <c r="W592" i="20"/>
  <c r="W591" i="20"/>
  <c r="W590" i="20"/>
  <c r="W589" i="20"/>
  <c r="W588" i="20"/>
  <c r="W587" i="20"/>
  <c r="W586" i="20"/>
  <c r="W585" i="20"/>
  <c r="W584" i="20"/>
  <c r="W583" i="20"/>
  <c r="W582" i="20"/>
  <c r="W581" i="20"/>
  <c r="W580" i="20"/>
  <c r="W579" i="20"/>
  <c r="W578" i="20"/>
  <c r="W577" i="20"/>
  <c r="W576" i="20"/>
  <c r="W575" i="20"/>
  <c r="W574" i="20"/>
  <c r="W573" i="20"/>
  <c r="W572" i="20"/>
  <c r="W571" i="20"/>
  <c r="W570" i="20"/>
  <c r="W569" i="20"/>
  <c r="W568" i="20"/>
  <c r="W567" i="20"/>
  <c r="W566" i="20"/>
  <c r="W565" i="20"/>
  <c r="W564" i="20"/>
  <c r="W563" i="20"/>
  <c r="W562" i="20"/>
  <c r="W561" i="20"/>
  <c r="W560" i="20"/>
  <c r="W559" i="20"/>
  <c r="W558" i="20"/>
  <c r="W557" i="20"/>
  <c r="W556" i="20"/>
  <c r="W555" i="20"/>
  <c r="W554" i="20"/>
  <c r="W553" i="20"/>
  <c r="W552" i="20"/>
  <c r="W551" i="20"/>
  <c r="W550" i="20"/>
  <c r="W549" i="20"/>
  <c r="W548" i="20"/>
  <c r="W547" i="20"/>
  <c r="W546" i="20"/>
  <c r="W545" i="20"/>
  <c r="W544" i="20"/>
  <c r="W543" i="20"/>
  <c r="W542" i="20"/>
  <c r="W541" i="20"/>
  <c r="W540" i="20"/>
  <c r="W539" i="20"/>
  <c r="W538" i="20"/>
  <c r="W537" i="20"/>
  <c r="W536" i="20"/>
  <c r="W535" i="20"/>
  <c r="W534" i="20"/>
  <c r="W533" i="20"/>
  <c r="W532" i="20"/>
  <c r="W531" i="20"/>
  <c r="W530" i="20"/>
  <c r="W529" i="20"/>
  <c r="W528" i="20"/>
  <c r="W527" i="20"/>
  <c r="W526" i="20"/>
  <c r="W525" i="20"/>
  <c r="W524" i="20"/>
  <c r="W523" i="20"/>
  <c r="W522" i="20"/>
  <c r="W521" i="20"/>
  <c r="W520" i="20"/>
  <c r="W519" i="20"/>
  <c r="W518" i="20"/>
  <c r="W517" i="20"/>
  <c r="W516" i="20"/>
  <c r="W515" i="20"/>
  <c r="W514" i="20"/>
  <c r="W513" i="20"/>
  <c r="W512" i="20"/>
  <c r="W511" i="20"/>
  <c r="W510" i="20"/>
  <c r="W509" i="20"/>
  <c r="W508" i="20"/>
  <c r="W507" i="20"/>
  <c r="W506" i="20"/>
  <c r="W505" i="20"/>
  <c r="W504" i="20"/>
  <c r="W503" i="20"/>
  <c r="W502" i="20"/>
  <c r="W501" i="20"/>
  <c r="W500" i="20"/>
  <c r="W499" i="20"/>
  <c r="W498" i="20"/>
  <c r="W497" i="20"/>
  <c r="W496" i="20"/>
  <c r="W495" i="20"/>
  <c r="W494" i="20"/>
  <c r="W493" i="20"/>
  <c r="W492" i="20"/>
  <c r="W491" i="20"/>
  <c r="W490" i="20"/>
  <c r="W489" i="20"/>
  <c r="W488" i="20"/>
  <c r="W487" i="20"/>
  <c r="W486" i="20"/>
  <c r="W485" i="20"/>
  <c r="W484" i="20"/>
  <c r="W483" i="20"/>
  <c r="W482" i="20"/>
  <c r="W481" i="20"/>
  <c r="W480" i="20"/>
  <c r="W479" i="20"/>
  <c r="W478" i="20"/>
  <c r="W477" i="20"/>
  <c r="W476" i="20"/>
  <c r="W475" i="20"/>
  <c r="W474" i="20"/>
  <c r="W473" i="20"/>
  <c r="W472" i="20"/>
  <c r="W471" i="20"/>
  <c r="W470" i="20"/>
  <c r="W469" i="20"/>
  <c r="W468" i="20"/>
  <c r="W467" i="20"/>
  <c r="W466" i="20"/>
  <c r="W465" i="20"/>
  <c r="W464" i="20"/>
  <c r="W463" i="20"/>
  <c r="W462" i="20"/>
  <c r="W461" i="20"/>
  <c r="W460" i="20"/>
  <c r="W459" i="20"/>
  <c r="W458" i="20"/>
  <c r="W457" i="20"/>
  <c r="W456" i="20"/>
  <c r="W455" i="20"/>
  <c r="W454" i="20"/>
  <c r="W453" i="20"/>
  <c r="W452" i="20"/>
  <c r="W451" i="20"/>
  <c r="W450" i="20"/>
  <c r="W449" i="20"/>
  <c r="W448" i="20"/>
  <c r="W447" i="20"/>
  <c r="W446" i="20"/>
  <c r="W445" i="20"/>
  <c r="W444" i="20"/>
  <c r="W443" i="20"/>
  <c r="W442" i="20"/>
  <c r="W441" i="20"/>
  <c r="W440" i="20"/>
  <c r="W439" i="20"/>
  <c r="W438" i="20"/>
  <c r="W437" i="20"/>
  <c r="W436" i="20"/>
  <c r="W435" i="20"/>
  <c r="W434" i="20"/>
  <c r="W433" i="20"/>
  <c r="W432" i="20"/>
  <c r="W431" i="20"/>
  <c r="W430" i="20"/>
  <c r="W429" i="20"/>
  <c r="W428" i="20"/>
  <c r="W427" i="20"/>
  <c r="W426" i="20"/>
  <c r="W425" i="20"/>
  <c r="W424" i="20"/>
  <c r="W423" i="20"/>
  <c r="W422" i="20"/>
  <c r="W421" i="20"/>
  <c r="W420" i="20"/>
  <c r="W419" i="20"/>
  <c r="W418" i="20"/>
  <c r="W417" i="20"/>
  <c r="W416" i="20"/>
  <c r="W415" i="20"/>
  <c r="W414" i="20"/>
  <c r="W413" i="20"/>
  <c r="W412" i="20"/>
  <c r="W411" i="20"/>
  <c r="W410" i="20"/>
  <c r="W409" i="20"/>
  <c r="W408" i="20"/>
  <c r="W407" i="20"/>
  <c r="W406" i="20"/>
  <c r="W405" i="20"/>
  <c r="W404" i="20"/>
  <c r="W403" i="20"/>
  <c r="W402" i="20"/>
  <c r="W401" i="20"/>
  <c r="W400" i="20"/>
  <c r="W399" i="20"/>
  <c r="W398" i="20"/>
  <c r="W397" i="20"/>
  <c r="W396" i="20"/>
  <c r="W395" i="20"/>
  <c r="W394" i="20"/>
  <c r="W393" i="20"/>
  <c r="W392" i="20"/>
  <c r="W391" i="20"/>
  <c r="W390" i="20"/>
  <c r="W389" i="20"/>
  <c r="W388" i="20"/>
  <c r="W387" i="20"/>
  <c r="W386" i="20"/>
  <c r="W385" i="20"/>
  <c r="W384" i="20"/>
  <c r="W383" i="20"/>
  <c r="W382" i="20"/>
  <c r="W381" i="20"/>
  <c r="W380" i="20"/>
  <c r="W379" i="20"/>
  <c r="W378" i="20"/>
  <c r="W377" i="20"/>
  <c r="W376" i="20"/>
  <c r="W375" i="20"/>
  <c r="W374" i="20"/>
  <c r="W373" i="20"/>
  <c r="W372" i="20"/>
  <c r="W371" i="20"/>
  <c r="W370" i="20"/>
  <c r="W369" i="20"/>
  <c r="W368" i="20"/>
  <c r="W367" i="20"/>
  <c r="W366" i="20"/>
  <c r="W365" i="20"/>
  <c r="W364" i="20"/>
  <c r="W363" i="20"/>
  <c r="W362" i="20"/>
  <c r="W361" i="20"/>
  <c r="W360" i="20"/>
  <c r="W359" i="20"/>
  <c r="W358" i="20"/>
  <c r="W357" i="20"/>
  <c r="W356" i="20"/>
  <c r="W355" i="20"/>
  <c r="W354" i="20"/>
  <c r="W353" i="20"/>
  <c r="W352" i="20"/>
  <c r="W351" i="20"/>
  <c r="W350" i="20"/>
  <c r="W349" i="20"/>
  <c r="W348" i="20"/>
  <c r="W347" i="20"/>
  <c r="W346" i="20"/>
  <c r="W345" i="20"/>
  <c r="W344" i="20"/>
  <c r="W343" i="20"/>
  <c r="W342" i="20"/>
  <c r="W341" i="20"/>
  <c r="W340" i="20"/>
  <c r="W339" i="20"/>
  <c r="W338" i="20"/>
  <c r="W337" i="20"/>
  <c r="W336" i="20"/>
  <c r="W335" i="20"/>
  <c r="W334" i="20"/>
  <c r="W333" i="20"/>
  <c r="W332" i="20"/>
  <c r="W331" i="20"/>
  <c r="W330" i="20"/>
  <c r="W329" i="20"/>
  <c r="W328" i="20"/>
  <c r="W327" i="20"/>
  <c r="W326" i="20"/>
  <c r="W325" i="20"/>
  <c r="W324" i="20"/>
  <c r="W323" i="20"/>
  <c r="W322" i="20"/>
  <c r="W321" i="20"/>
  <c r="W320" i="20"/>
  <c r="W319" i="20"/>
  <c r="W318" i="20"/>
  <c r="W317" i="20"/>
  <c r="W316" i="20"/>
  <c r="W315" i="20"/>
  <c r="W314" i="20"/>
  <c r="W313" i="20"/>
  <c r="W312" i="20"/>
  <c r="R605" i="20"/>
  <c r="R604" i="20"/>
  <c r="R603" i="20"/>
  <c r="R602" i="20"/>
  <c r="R601" i="20"/>
  <c r="R600" i="20"/>
  <c r="R599" i="20"/>
  <c r="R598" i="20"/>
  <c r="R597" i="20"/>
  <c r="R596" i="20"/>
  <c r="R595" i="20"/>
  <c r="R594" i="20"/>
  <c r="R593" i="20"/>
  <c r="R592" i="20"/>
  <c r="R591" i="20"/>
  <c r="R590" i="20"/>
  <c r="R589" i="20"/>
  <c r="R588" i="20"/>
  <c r="R587" i="20"/>
  <c r="R586" i="20"/>
  <c r="R585" i="20"/>
  <c r="R584" i="20"/>
  <c r="R583" i="20"/>
  <c r="R582" i="20"/>
  <c r="R581" i="20"/>
  <c r="R580" i="20"/>
  <c r="R579" i="20"/>
  <c r="R578" i="20"/>
  <c r="R577" i="20"/>
  <c r="R576" i="20"/>
  <c r="R575" i="20"/>
  <c r="R574" i="20"/>
  <c r="R573" i="20"/>
  <c r="R572" i="20"/>
  <c r="R571" i="20"/>
  <c r="R570" i="20"/>
  <c r="R569" i="20"/>
  <c r="R568" i="20"/>
  <c r="R567" i="20"/>
  <c r="R566" i="20"/>
  <c r="R565" i="20"/>
  <c r="R564" i="20"/>
  <c r="R563" i="20"/>
  <c r="R562" i="20"/>
  <c r="R561" i="20"/>
  <c r="R560" i="20"/>
  <c r="R559" i="20"/>
  <c r="R558" i="20"/>
  <c r="R557" i="20"/>
  <c r="R556" i="20"/>
  <c r="R555" i="20"/>
  <c r="R554" i="20"/>
  <c r="R553" i="20"/>
  <c r="R552" i="20"/>
  <c r="R551" i="20"/>
  <c r="R550" i="20"/>
  <c r="R549" i="20"/>
  <c r="R548" i="20"/>
  <c r="R547" i="20"/>
  <c r="R546" i="20"/>
  <c r="R545" i="20"/>
  <c r="R544" i="20"/>
  <c r="R543" i="20"/>
  <c r="R542" i="20"/>
  <c r="R541" i="20"/>
  <c r="R540" i="20"/>
  <c r="R539" i="20"/>
  <c r="R538" i="20"/>
  <c r="R537" i="20"/>
  <c r="R536" i="20"/>
  <c r="R535" i="20"/>
  <c r="R534" i="20"/>
  <c r="R533" i="20"/>
  <c r="R532" i="20"/>
  <c r="R531" i="20"/>
  <c r="R530" i="20"/>
  <c r="R529" i="20"/>
  <c r="R528" i="20"/>
  <c r="R527" i="20"/>
  <c r="R526" i="20"/>
  <c r="R525" i="20"/>
  <c r="R524" i="20"/>
  <c r="R523" i="20"/>
  <c r="R522" i="20"/>
  <c r="R521" i="20"/>
  <c r="R520" i="20"/>
  <c r="R519" i="20"/>
  <c r="R518" i="20"/>
  <c r="R517" i="20"/>
  <c r="R516" i="20"/>
  <c r="R515" i="20"/>
  <c r="R514" i="20"/>
  <c r="R513" i="20"/>
  <c r="R512" i="20"/>
  <c r="R511" i="20"/>
  <c r="R510" i="20"/>
  <c r="R509" i="20"/>
  <c r="R508" i="20"/>
  <c r="R507" i="20"/>
  <c r="R506" i="20"/>
  <c r="R505" i="20"/>
  <c r="R504" i="20"/>
  <c r="R503" i="20"/>
  <c r="R502" i="20"/>
  <c r="R501" i="20"/>
  <c r="R500" i="20"/>
  <c r="R499" i="20"/>
  <c r="R498" i="20"/>
  <c r="R497" i="20"/>
  <c r="R496" i="20"/>
  <c r="R495" i="20"/>
  <c r="R494" i="20"/>
  <c r="R493" i="20"/>
  <c r="R492" i="20"/>
  <c r="R491" i="20"/>
  <c r="R490" i="20"/>
  <c r="R489" i="20"/>
  <c r="R488" i="20"/>
  <c r="R487" i="20"/>
  <c r="R486" i="20"/>
  <c r="R485" i="20"/>
  <c r="R484" i="20"/>
  <c r="R483" i="20"/>
  <c r="R482" i="20"/>
  <c r="R481" i="20"/>
  <c r="R480" i="20"/>
  <c r="R479" i="20"/>
  <c r="R478" i="20"/>
  <c r="R477" i="20"/>
  <c r="R476" i="20"/>
  <c r="R475" i="20"/>
  <c r="R474" i="20"/>
  <c r="R473" i="20"/>
  <c r="R472" i="20"/>
  <c r="R471" i="20"/>
  <c r="R470" i="20"/>
  <c r="R469" i="20"/>
  <c r="R468" i="20"/>
  <c r="R467" i="20"/>
  <c r="R466" i="20"/>
  <c r="R465" i="20"/>
  <c r="R464" i="20"/>
  <c r="R463" i="20"/>
  <c r="R462" i="20"/>
  <c r="R461" i="20"/>
  <c r="R460" i="20"/>
  <c r="R459" i="20"/>
  <c r="R458" i="20"/>
  <c r="R457" i="20"/>
  <c r="R456" i="20"/>
  <c r="R455" i="20"/>
  <c r="R454" i="20"/>
  <c r="R453" i="20"/>
  <c r="R452" i="20"/>
  <c r="R451" i="20"/>
  <c r="R450" i="20"/>
  <c r="R449" i="20"/>
  <c r="R448" i="20"/>
  <c r="R447" i="20"/>
  <c r="R446" i="20"/>
  <c r="R445" i="20"/>
  <c r="R444" i="20"/>
  <c r="R443" i="20"/>
  <c r="R442" i="20"/>
  <c r="R441" i="20"/>
  <c r="R440" i="20"/>
  <c r="R439" i="20"/>
  <c r="R438" i="20"/>
  <c r="R437" i="20"/>
  <c r="R436" i="20"/>
  <c r="R435" i="20"/>
  <c r="R434" i="20"/>
  <c r="R433" i="20"/>
  <c r="R432" i="20"/>
  <c r="R431" i="20"/>
  <c r="R430" i="20"/>
  <c r="R429" i="20"/>
  <c r="R428" i="20"/>
  <c r="R427" i="20"/>
  <c r="R426" i="20"/>
  <c r="R425" i="20"/>
  <c r="R424" i="20"/>
  <c r="R423" i="20"/>
  <c r="R422" i="20"/>
  <c r="R421" i="20"/>
  <c r="R420" i="20"/>
  <c r="R419" i="20"/>
  <c r="R418" i="20"/>
  <c r="R417" i="20"/>
  <c r="R416" i="20"/>
  <c r="R415" i="20"/>
  <c r="R414" i="20"/>
  <c r="R413" i="20"/>
  <c r="R412" i="20"/>
  <c r="R411" i="20"/>
  <c r="R410" i="20"/>
  <c r="R409" i="20"/>
  <c r="R408" i="20"/>
  <c r="R407" i="20"/>
  <c r="R406" i="20"/>
  <c r="R405" i="20"/>
  <c r="R404" i="20"/>
  <c r="R403" i="20"/>
  <c r="R402" i="20"/>
  <c r="R401" i="20"/>
  <c r="R400" i="20"/>
  <c r="R399" i="20"/>
  <c r="R398" i="20"/>
  <c r="R397" i="20"/>
  <c r="R396" i="20"/>
  <c r="R395" i="20"/>
  <c r="R394" i="20"/>
  <c r="R393" i="20"/>
  <c r="R392" i="20"/>
  <c r="R391" i="20"/>
  <c r="R390" i="20"/>
  <c r="R389" i="20"/>
  <c r="R388" i="20"/>
  <c r="R387" i="20"/>
  <c r="R386" i="20"/>
  <c r="R385" i="20"/>
  <c r="R384" i="20"/>
  <c r="R383" i="20"/>
  <c r="R382" i="20"/>
  <c r="R381" i="20"/>
  <c r="R380" i="20"/>
  <c r="R379" i="20"/>
  <c r="R378" i="20"/>
  <c r="R377" i="20"/>
  <c r="R376" i="20"/>
  <c r="R375" i="20"/>
  <c r="R374" i="20"/>
  <c r="R373" i="20"/>
  <c r="R372" i="20"/>
  <c r="R371" i="20"/>
  <c r="R370" i="20"/>
  <c r="R369" i="20"/>
  <c r="R368" i="20"/>
  <c r="R367" i="20"/>
  <c r="R366" i="20"/>
  <c r="R365" i="20"/>
  <c r="R364" i="20"/>
  <c r="R363" i="20"/>
  <c r="R362" i="20"/>
  <c r="R361" i="20"/>
  <c r="R360" i="20"/>
  <c r="R359" i="20"/>
  <c r="R358" i="20"/>
  <c r="R357" i="20"/>
  <c r="R356" i="20"/>
  <c r="R355" i="20"/>
  <c r="R354" i="20"/>
  <c r="R353" i="20"/>
  <c r="R352" i="20"/>
  <c r="R351" i="20"/>
  <c r="R350" i="20"/>
  <c r="R349" i="20"/>
  <c r="R348" i="20"/>
  <c r="R347" i="20"/>
  <c r="R346" i="20"/>
  <c r="R345" i="20"/>
  <c r="R344" i="20"/>
  <c r="R343" i="20"/>
  <c r="R342" i="20"/>
  <c r="R341" i="20"/>
  <c r="R340" i="20"/>
  <c r="R339" i="20"/>
  <c r="R338" i="20"/>
  <c r="R337" i="20"/>
  <c r="R336" i="20"/>
  <c r="R335" i="20"/>
  <c r="R334" i="20"/>
  <c r="R333" i="20"/>
  <c r="R332" i="20"/>
  <c r="R331" i="20"/>
  <c r="R330" i="20"/>
  <c r="R329" i="20"/>
  <c r="R328" i="20"/>
  <c r="R327" i="20"/>
  <c r="R326" i="20"/>
  <c r="R325" i="20"/>
  <c r="R324" i="20"/>
  <c r="R323" i="20"/>
  <c r="R322" i="20"/>
  <c r="R321" i="20"/>
  <c r="R320" i="20"/>
  <c r="R319" i="20"/>
  <c r="R318" i="20"/>
  <c r="R317" i="20"/>
  <c r="R316" i="20"/>
  <c r="R315" i="20"/>
  <c r="R314" i="20"/>
  <c r="R313" i="20"/>
  <c r="R312" i="20"/>
  <c r="M605" i="20"/>
  <c r="M604" i="20"/>
  <c r="M603" i="20"/>
  <c r="M602" i="20"/>
  <c r="M601" i="20"/>
  <c r="M600" i="20"/>
  <c r="M599" i="20"/>
  <c r="M598" i="20"/>
  <c r="M597" i="20"/>
  <c r="M596" i="20"/>
  <c r="M595" i="20"/>
  <c r="M594" i="20"/>
  <c r="M593" i="20"/>
  <c r="M592" i="20"/>
  <c r="M591" i="20"/>
  <c r="M590" i="20"/>
  <c r="M589" i="20"/>
  <c r="M588" i="20"/>
  <c r="M587" i="20"/>
  <c r="M586" i="20"/>
  <c r="M585" i="20"/>
  <c r="M584" i="20"/>
  <c r="M583" i="20"/>
  <c r="M582" i="20"/>
  <c r="M581" i="20"/>
  <c r="M580" i="20"/>
  <c r="M579" i="20"/>
  <c r="M578" i="20"/>
  <c r="M577" i="20"/>
  <c r="M576" i="20"/>
  <c r="M575" i="20"/>
  <c r="M574" i="20"/>
  <c r="M573" i="20"/>
  <c r="M572" i="20"/>
  <c r="M571" i="20"/>
  <c r="M570" i="20"/>
  <c r="M569" i="20"/>
  <c r="M568" i="20"/>
  <c r="M567" i="20"/>
  <c r="M566" i="20"/>
  <c r="M565" i="20"/>
  <c r="M564" i="20"/>
  <c r="M563" i="20"/>
  <c r="M562" i="20"/>
  <c r="M561" i="20"/>
  <c r="M560" i="20"/>
  <c r="M559" i="20"/>
  <c r="M558" i="20"/>
  <c r="M557" i="20"/>
  <c r="M556" i="20"/>
  <c r="M555" i="20"/>
  <c r="M554" i="20"/>
  <c r="M553" i="20"/>
  <c r="M552" i="20"/>
  <c r="M551" i="20"/>
  <c r="M550" i="20"/>
  <c r="M549" i="20"/>
  <c r="M548" i="20"/>
  <c r="M547" i="20"/>
  <c r="M546" i="20"/>
  <c r="M545" i="20"/>
  <c r="M544" i="20"/>
  <c r="M543" i="20"/>
  <c r="M542" i="20"/>
  <c r="M541" i="20"/>
  <c r="M540" i="20"/>
  <c r="M539" i="20"/>
  <c r="M538" i="20"/>
  <c r="M537" i="20"/>
  <c r="M536" i="20"/>
  <c r="M535" i="20"/>
  <c r="M534" i="20"/>
  <c r="M533" i="20"/>
  <c r="M532" i="20"/>
  <c r="M531" i="20"/>
  <c r="M530" i="20"/>
  <c r="M529" i="20"/>
  <c r="M528" i="20"/>
  <c r="M527" i="20"/>
  <c r="M526" i="20"/>
  <c r="M525" i="20"/>
  <c r="M524" i="20"/>
  <c r="M523" i="20"/>
  <c r="M522" i="20"/>
  <c r="M521" i="20"/>
  <c r="M520" i="20"/>
  <c r="M519" i="20"/>
  <c r="M518" i="20"/>
  <c r="M517" i="20"/>
  <c r="M516" i="20"/>
  <c r="M515" i="20"/>
  <c r="M514" i="20"/>
  <c r="M513" i="20"/>
  <c r="M512" i="20"/>
  <c r="M511" i="20"/>
  <c r="M510" i="20"/>
  <c r="M509" i="20"/>
  <c r="M508" i="20"/>
  <c r="M507" i="20"/>
  <c r="M506" i="20"/>
  <c r="M505" i="20"/>
  <c r="M504" i="20"/>
  <c r="M503" i="20"/>
  <c r="M502" i="20"/>
  <c r="M501" i="20"/>
  <c r="M500" i="20"/>
  <c r="M499" i="20"/>
  <c r="M498" i="20"/>
  <c r="M497" i="20"/>
  <c r="M496" i="20"/>
  <c r="M495" i="20"/>
  <c r="M494" i="20"/>
  <c r="M493" i="20"/>
  <c r="M492" i="20"/>
  <c r="M491" i="20"/>
  <c r="M490" i="20"/>
  <c r="M489" i="20"/>
  <c r="M488" i="20"/>
  <c r="M487" i="20"/>
  <c r="M486" i="20"/>
  <c r="M485" i="20"/>
  <c r="M484" i="20"/>
  <c r="M483" i="20"/>
  <c r="M482" i="20"/>
  <c r="M481" i="20"/>
  <c r="M480" i="20"/>
  <c r="M479" i="20"/>
  <c r="M478" i="20"/>
  <c r="M477" i="20"/>
  <c r="M476" i="20"/>
  <c r="M475" i="20"/>
  <c r="M474" i="20"/>
  <c r="M473" i="20"/>
  <c r="M472" i="20"/>
  <c r="M471" i="20"/>
  <c r="M470" i="20"/>
  <c r="M469" i="20"/>
  <c r="M468" i="20"/>
  <c r="M467" i="20"/>
  <c r="M466" i="20"/>
  <c r="M465" i="20"/>
  <c r="M464" i="20"/>
  <c r="M463" i="20"/>
  <c r="M462" i="20"/>
  <c r="M461" i="20"/>
  <c r="M460" i="20"/>
  <c r="M459" i="20"/>
  <c r="M458" i="20"/>
  <c r="M457" i="20"/>
  <c r="M456" i="20"/>
  <c r="M455" i="20"/>
  <c r="M454" i="20"/>
  <c r="M453" i="20"/>
  <c r="M452" i="20"/>
  <c r="M451" i="20"/>
  <c r="M450" i="20"/>
  <c r="M449" i="20"/>
  <c r="M448" i="20"/>
  <c r="M447" i="20"/>
  <c r="M446" i="20"/>
  <c r="M445" i="20"/>
  <c r="M444" i="20"/>
  <c r="M443" i="20"/>
  <c r="M442" i="20"/>
  <c r="M441" i="20"/>
  <c r="M440" i="20"/>
  <c r="M439" i="20"/>
  <c r="M438" i="20"/>
  <c r="M437" i="20"/>
  <c r="M436" i="20"/>
  <c r="M435" i="20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M344" i="20"/>
  <c r="M343" i="20"/>
  <c r="M342" i="20"/>
  <c r="M341" i="20"/>
  <c r="M340" i="20"/>
  <c r="M339" i="20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312" i="20"/>
  <c r="AK11" i="20"/>
  <c r="AK12" i="20"/>
  <c r="AK13" i="20"/>
  <c r="AK14" i="20"/>
  <c r="AK15" i="20"/>
  <c r="AK16" i="20"/>
  <c r="AK17" i="20"/>
  <c r="AL17" i="20" s="1"/>
  <c r="AK18" i="20"/>
  <c r="AL18" i="20" s="1"/>
  <c r="AK19" i="20"/>
  <c r="AK20" i="20"/>
  <c r="AK21" i="20"/>
  <c r="AK22" i="20"/>
  <c r="AK23" i="20"/>
  <c r="AK24" i="20"/>
  <c r="AK25" i="20"/>
  <c r="AK26" i="20"/>
  <c r="AL26" i="20" s="1"/>
  <c r="AK27" i="20"/>
  <c r="AK28" i="20"/>
  <c r="AK29" i="20"/>
  <c r="AK30" i="20"/>
  <c r="AK31" i="20"/>
  <c r="AK32" i="20"/>
  <c r="AK33" i="20"/>
  <c r="AK34" i="20"/>
  <c r="AL34" i="20" s="1"/>
  <c r="AK35" i="20"/>
  <c r="AK36" i="20"/>
  <c r="AK37" i="20"/>
  <c r="AK38" i="20"/>
  <c r="AK39" i="20"/>
  <c r="AK40" i="20"/>
  <c r="AK41" i="20"/>
  <c r="AK42" i="20"/>
  <c r="AL42" i="20" s="1"/>
  <c r="AK43" i="20"/>
  <c r="AK44" i="20"/>
  <c r="AK45" i="20"/>
  <c r="AK46" i="20"/>
  <c r="AK47" i="20"/>
  <c r="AK48" i="20"/>
  <c r="AK49" i="20"/>
  <c r="AK50" i="20"/>
  <c r="AL50" i="20" s="1"/>
  <c r="AK51" i="20"/>
  <c r="AK52" i="20"/>
  <c r="AK53" i="20"/>
  <c r="AK54" i="20"/>
  <c r="AK55" i="20"/>
  <c r="AK56" i="20"/>
  <c r="AK57" i="20"/>
  <c r="AL57" i="20" s="1"/>
  <c r="AK58" i="20"/>
  <c r="AL58" i="20" s="1"/>
  <c r="AK59" i="20"/>
  <c r="AK60" i="20"/>
  <c r="AK61" i="20"/>
  <c r="AK62" i="20"/>
  <c r="AK63" i="20"/>
  <c r="AK64" i="20"/>
  <c r="AK65" i="20"/>
  <c r="AL65" i="20" s="1"/>
  <c r="AK66" i="20"/>
  <c r="AL66" i="20" s="1"/>
  <c r="AK67" i="20"/>
  <c r="AK68" i="20"/>
  <c r="AK69" i="20"/>
  <c r="AK70" i="20"/>
  <c r="AK71" i="20"/>
  <c r="AK72" i="20"/>
  <c r="AK73" i="20"/>
  <c r="AL73" i="20" s="1"/>
  <c r="AK74" i="20"/>
  <c r="AL74" i="20" s="1"/>
  <c r="AK75" i="20"/>
  <c r="AK76" i="20"/>
  <c r="AK77" i="20"/>
  <c r="AK78" i="20"/>
  <c r="AK79" i="20"/>
  <c r="AK80" i="20"/>
  <c r="AK81" i="20"/>
  <c r="AL81" i="20" s="1"/>
  <c r="AK82" i="20"/>
  <c r="AL82" i="20" s="1"/>
  <c r="AK83" i="20"/>
  <c r="AK84" i="20"/>
  <c r="AK85" i="20"/>
  <c r="AK86" i="20"/>
  <c r="AK87" i="20"/>
  <c r="AK88" i="20"/>
  <c r="AK89" i="20"/>
  <c r="AL89" i="20" s="1"/>
  <c r="AK90" i="20"/>
  <c r="AL90" i="20" s="1"/>
  <c r="AK91" i="20"/>
  <c r="AK92" i="20"/>
  <c r="AK93" i="20"/>
  <c r="AK94" i="20"/>
  <c r="AK95" i="20"/>
  <c r="AK96" i="20"/>
  <c r="AK97" i="20"/>
  <c r="AL97" i="20" s="1"/>
  <c r="AK98" i="20"/>
  <c r="AL98" i="20" s="1"/>
  <c r="AK99" i="20"/>
  <c r="AK100" i="20"/>
  <c r="AK101" i="20"/>
  <c r="AK102" i="20"/>
  <c r="AK103" i="20"/>
  <c r="AK104" i="20"/>
  <c r="AK105" i="20"/>
  <c r="AL105" i="20" s="1"/>
  <c r="AK106" i="20"/>
  <c r="AL106" i="20" s="1"/>
  <c r="AK107" i="20"/>
  <c r="AK108" i="20"/>
  <c r="AK109" i="20"/>
  <c r="AK110" i="20"/>
  <c r="AK111" i="20"/>
  <c r="AK112" i="20"/>
  <c r="AK113" i="20"/>
  <c r="AL113" i="20" s="1"/>
  <c r="AK114" i="20"/>
  <c r="AL114" i="20" s="1"/>
  <c r="AK115" i="20"/>
  <c r="AK116" i="20"/>
  <c r="AK117" i="20"/>
  <c r="AK118" i="20"/>
  <c r="AK119" i="20"/>
  <c r="AK120" i="20"/>
  <c r="AK121" i="20"/>
  <c r="AL121" i="20" s="1"/>
  <c r="AK122" i="20"/>
  <c r="AL122" i="20" s="1"/>
  <c r="AK123" i="20"/>
  <c r="AK124" i="20"/>
  <c r="AK125" i="20"/>
  <c r="AK126" i="20"/>
  <c r="AK127" i="20"/>
  <c r="AK128" i="20"/>
  <c r="AK129" i="20"/>
  <c r="AL129" i="20" s="1"/>
  <c r="AK130" i="20"/>
  <c r="AL130" i="20" s="1"/>
  <c r="AK131" i="20"/>
  <c r="AK132" i="20"/>
  <c r="AK133" i="20"/>
  <c r="AK134" i="20"/>
  <c r="AK135" i="20"/>
  <c r="AK136" i="20"/>
  <c r="AK137" i="20"/>
  <c r="AL137" i="20" s="1"/>
  <c r="AK138" i="20"/>
  <c r="AL138" i="20" s="1"/>
  <c r="AK139" i="20"/>
  <c r="AK140" i="20"/>
  <c r="AK141" i="20"/>
  <c r="AK142" i="20"/>
  <c r="AK143" i="20"/>
  <c r="AK144" i="20"/>
  <c r="AK145" i="20"/>
  <c r="AL145" i="20" s="1"/>
  <c r="AK146" i="20"/>
  <c r="AL146" i="20" s="1"/>
  <c r="AK147" i="20"/>
  <c r="AK148" i="20"/>
  <c r="AK149" i="20"/>
  <c r="AK150" i="20"/>
  <c r="AK151" i="20"/>
  <c r="AK152" i="20"/>
  <c r="AK153" i="20"/>
  <c r="AL153" i="20" s="1"/>
  <c r="AK154" i="20"/>
  <c r="AL154" i="20" s="1"/>
  <c r="AK155" i="20"/>
  <c r="AK156" i="20"/>
  <c r="AK157" i="20"/>
  <c r="AK158" i="20"/>
  <c r="AK159" i="20"/>
  <c r="AK160" i="20"/>
  <c r="AK161" i="20"/>
  <c r="AL161" i="20" s="1"/>
  <c r="AK162" i="20"/>
  <c r="AL162" i="20" s="1"/>
  <c r="AK163" i="20"/>
  <c r="AK164" i="20"/>
  <c r="AK165" i="20"/>
  <c r="AK166" i="20"/>
  <c r="AK167" i="20"/>
  <c r="AK168" i="20"/>
  <c r="AK169" i="20"/>
  <c r="AL169" i="20" s="1"/>
  <c r="AK170" i="20"/>
  <c r="AL170" i="20" s="1"/>
  <c r="AK171" i="20"/>
  <c r="AK172" i="20"/>
  <c r="AK173" i="20"/>
  <c r="AK174" i="20"/>
  <c r="AK175" i="20"/>
  <c r="AK176" i="20"/>
  <c r="AK177" i="20"/>
  <c r="AL177" i="20" s="1"/>
  <c r="AK178" i="20"/>
  <c r="AL178" i="20" s="1"/>
  <c r="AK179" i="20"/>
  <c r="AK180" i="20"/>
  <c r="AK181" i="20"/>
  <c r="AK182" i="20"/>
  <c r="AK183" i="20"/>
  <c r="AK184" i="20"/>
  <c r="AK185" i="20"/>
  <c r="AL185" i="20" s="1"/>
  <c r="AK186" i="20"/>
  <c r="AL186" i="20" s="1"/>
  <c r="AK187" i="20"/>
  <c r="AK188" i="20"/>
  <c r="AK189" i="20"/>
  <c r="AK190" i="20"/>
  <c r="AK191" i="20"/>
  <c r="AK192" i="20"/>
  <c r="AK193" i="20"/>
  <c r="AL193" i="20" s="1"/>
  <c r="AK194" i="20"/>
  <c r="AL194" i="20" s="1"/>
  <c r="AK195" i="20"/>
  <c r="AK196" i="20"/>
  <c r="AK197" i="20"/>
  <c r="AK198" i="20"/>
  <c r="AK199" i="20"/>
  <c r="AK200" i="20"/>
  <c r="AK201" i="20"/>
  <c r="AL201" i="20" s="1"/>
  <c r="AK202" i="20"/>
  <c r="AL202" i="20" s="1"/>
  <c r="AK203" i="20"/>
  <c r="AK204" i="20"/>
  <c r="AK205" i="20"/>
  <c r="AK206" i="20"/>
  <c r="AK207" i="20"/>
  <c r="AK208" i="20"/>
  <c r="AK209" i="20"/>
  <c r="AL209" i="20" s="1"/>
  <c r="AK210" i="20"/>
  <c r="AL210" i="20" s="1"/>
  <c r="AK211" i="20"/>
  <c r="AK212" i="20"/>
  <c r="AK213" i="20"/>
  <c r="AK214" i="20"/>
  <c r="AK215" i="20"/>
  <c r="AK216" i="20"/>
  <c r="AK217" i="20"/>
  <c r="AL217" i="20" s="1"/>
  <c r="AK218" i="20"/>
  <c r="AL218" i="20" s="1"/>
  <c r="AK219" i="20"/>
  <c r="AK220" i="20"/>
  <c r="AK221" i="20"/>
  <c r="AK222" i="20"/>
  <c r="AK223" i="20"/>
  <c r="AK224" i="20"/>
  <c r="AK225" i="20"/>
  <c r="AL225" i="20" s="1"/>
  <c r="AK226" i="20"/>
  <c r="AL226" i="20" s="1"/>
  <c r="AK227" i="20"/>
  <c r="AK228" i="20"/>
  <c r="AK229" i="20"/>
  <c r="AK230" i="20"/>
  <c r="AK231" i="20"/>
  <c r="AK232" i="20"/>
  <c r="AK233" i="20"/>
  <c r="AL233" i="20" s="1"/>
  <c r="AK234" i="20"/>
  <c r="AL234" i="20" s="1"/>
  <c r="AK235" i="20"/>
  <c r="AK236" i="20"/>
  <c r="AK237" i="20"/>
  <c r="AK238" i="20"/>
  <c r="AK239" i="20"/>
  <c r="AK240" i="20"/>
  <c r="AK241" i="20"/>
  <c r="AL241" i="20" s="1"/>
  <c r="AK242" i="20"/>
  <c r="AL242" i="20" s="1"/>
  <c r="AK243" i="20"/>
  <c r="AK244" i="20"/>
  <c r="AK245" i="20"/>
  <c r="AK246" i="20"/>
  <c r="AK247" i="20"/>
  <c r="AK248" i="20"/>
  <c r="AK249" i="20"/>
  <c r="AL249" i="20" s="1"/>
  <c r="AK250" i="20"/>
  <c r="AL250" i="20" s="1"/>
  <c r="AK251" i="20"/>
  <c r="AK252" i="20"/>
  <c r="AK253" i="20"/>
  <c r="AK254" i="20"/>
  <c r="AK255" i="20"/>
  <c r="AK256" i="20"/>
  <c r="AK257" i="20"/>
  <c r="AL257" i="20" s="1"/>
  <c r="AK258" i="20"/>
  <c r="AL258" i="20" s="1"/>
  <c r="AK259" i="20"/>
  <c r="AK260" i="20"/>
  <c r="AK261" i="20"/>
  <c r="AK262" i="20"/>
  <c r="AK263" i="20"/>
  <c r="AK264" i="20"/>
  <c r="AK265" i="20"/>
  <c r="AL265" i="20" s="1"/>
  <c r="AK266" i="20"/>
  <c r="AL266" i="20" s="1"/>
  <c r="AK267" i="20"/>
  <c r="AK268" i="20"/>
  <c r="AK269" i="20"/>
  <c r="AK270" i="20"/>
  <c r="AK271" i="20"/>
  <c r="AK272" i="20"/>
  <c r="AK273" i="20"/>
  <c r="AL273" i="20" s="1"/>
  <c r="AK274" i="20"/>
  <c r="AL274" i="20" s="1"/>
  <c r="AK275" i="20"/>
  <c r="AK276" i="20"/>
  <c r="AK277" i="20"/>
  <c r="AK278" i="20"/>
  <c r="AK279" i="20"/>
  <c r="AK280" i="20"/>
  <c r="AK281" i="20"/>
  <c r="AL281" i="20" s="1"/>
  <c r="AK282" i="20"/>
  <c r="AL282" i="20" s="1"/>
  <c r="AK283" i="20"/>
  <c r="AK284" i="20"/>
  <c r="AK285" i="20"/>
  <c r="AK286" i="20"/>
  <c r="AK287" i="20"/>
  <c r="AK288" i="20"/>
  <c r="AK289" i="20"/>
  <c r="AL289" i="20" s="1"/>
  <c r="AK290" i="20"/>
  <c r="AL290" i="20" s="1"/>
  <c r="AK291" i="20"/>
  <c r="AK292" i="20"/>
  <c r="AK293" i="20"/>
  <c r="AK294" i="20"/>
  <c r="AK295" i="20"/>
  <c r="AK296" i="20"/>
  <c r="AK297" i="20"/>
  <c r="AL297" i="20" s="1"/>
  <c r="AK298" i="20"/>
  <c r="AL298" i="20" s="1"/>
  <c r="AK299" i="20"/>
  <c r="AK300" i="20"/>
  <c r="AK301" i="20"/>
  <c r="AK302" i="20"/>
  <c r="AK303" i="20"/>
  <c r="AK10" i="20"/>
  <c r="AL11" i="20"/>
  <c r="AL12" i="20"/>
  <c r="AL13" i="20"/>
  <c r="AL14" i="20"/>
  <c r="AL15" i="20"/>
  <c r="AL16" i="20"/>
  <c r="AL19" i="20"/>
  <c r="AL20" i="20"/>
  <c r="AL21" i="20"/>
  <c r="AL22" i="20"/>
  <c r="AL23" i="20"/>
  <c r="AL24" i="20"/>
  <c r="AL25" i="20"/>
  <c r="AL27" i="20"/>
  <c r="AL28" i="20"/>
  <c r="AL29" i="20"/>
  <c r="AL30" i="20"/>
  <c r="AL31" i="20"/>
  <c r="AL32" i="20"/>
  <c r="AL33" i="20"/>
  <c r="AL35" i="20"/>
  <c r="AL36" i="20"/>
  <c r="AL37" i="20"/>
  <c r="AL38" i="20"/>
  <c r="AL39" i="20"/>
  <c r="AL40" i="20"/>
  <c r="AL41" i="20"/>
  <c r="AL43" i="20"/>
  <c r="AL44" i="20"/>
  <c r="AL45" i="20"/>
  <c r="AL46" i="20"/>
  <c r="AL47" i="20"/>
  <c r="AL48" i="20"/>
  <c r="AL49" i="20"/>
  <c r="AL51" i="20"/>
  <c r="AL52" i="20"/>
  <c r="AL53" i="20"/>
  <c r="AL54" i="20"/>
  <c r="AL55" i="20"/>
  <c r="AL56" i="20"/>
  <c r="AL59" i="20"/>
  <c r="AL60" i="20"/>
  <c r="AL61" i="20"/>
  <c r="AL62" i="20"/>
  <c r="AL63" i="20"/>
  <c r="AL64" i="20"/>
  <c r="AL67" i="20"/>
  <c r="AL68" i="20"/>
  <c r="AL69" i="20"/>
  <c r="AL70" i="20"/>
  <c r="AL71" i="20"/>
  <c r="AL72" i="20"/>
  <c r="AL75" i="20"/>
  <c r="AL76" i="20"/>
  <c r="AL77" i="20"/>
  <c r="AL78" i="20"/>
  <c r="AL79" i="20"/>
  <c r="AL80" i="20"/>
  <c r="AL83" i="20"/>
  <c r="AL84" i="20"/>
  <c r="AL85" i="20"/>
  <c r="AL86" i="20"/>
  <c r="AL87" i="20"/>
  <c r="AL88" i="20"/>
  <c r="AL91" i="20"/>
  <c r="AL92" i="20"/>
  <c r="AL93" i="20"/>
  <c r="AL94" i="20"/>
  <c r="AL95" i="20"/>
  <c r="AL96" i="20"/>
  <c r="AL99" i="20"/>
  <c r="AL100" i="20"/>
  <c r="AL101" i="20"/>
  <c r="AL102" i="20"/>
  <c r="AL103" i="20"/>
  <c r="AL104" i="20"/>
  <c r="AL107" i="20"/>
  <c r="AL108" i="20"/>
  <c r="AL109" i="20"/>
  <c r="AL110" i="20"/>
  <c r="AL111" i="20"/>
  <c r="AL112" i="20"/>
  <c r="AL115" i="20"/>
  <c r="AL116" i="20"/>
  <c r="AL117" i="20"/>
  <c r="AL118" i="20"/>
  <c r="AL119" i="20"/>
  <c r="AL120" i="20"/>
  <c r="AL123" i="20"/>
  <c r="AL124" i="20"/>
  <c r="AL125" i="20"/>
  <c r="AL126" i="20"/>
  <c r="AL127" i="20"/>
  <c r="AL128" i="20"/>
  <c r="AL131" i="20"/>
  <c r="AL132" i="20"/>
  <c r="AL133" i="20"/>
  <c r="AL134" i="20"/>
  <c r="AL135" i="20"/>
  <c r="AL136" i="20"/>
  <c r="AL139" i="20"/>
  <c r="AL140" i="20"/>
  <c r="AL141" i="20"/>
  <c r="AL142" i="20"/>
  <c r="AL143" i="20"/>
  <c r="AL144" i="20"/>
  <c r="AL147" i="20"/>
  <c r="AL148" i="20"/>
  <c r="AL149" i="20"/>
  <c r="AL150" i="20"/>
  <c r="AL151" i="20"/>
  <c r="AL152" i="20"/>
  <c r="AL155" i="20"/>
  <c r="AL156" i="20"/>
  <c r="AL157" i="20"/>
  <c r="AL158" i="20"/>
  <c r="AL159" i="20"/>
  <c r="AL160" i="20"/>
  <c r="AL163" i="20"/>
  <c r="AL164" i="20"/>
  <c r="AL165" i="20"/>
  <c r="AL166" i="20"/>
  <c r="AL167" i="20"/>
  <c r="AL168" i="20"/>
  <c r="AL171" i="20"/>
  <c r="AL172" i="20"/>
  <c r="AL173" i="20"/>
  <c r="AL174" i="20"/>
  <c r="AL175" i="20"/>
  <c r="AL176" i="20"/>
  <c r="AL179" i="20"/>
  <c r="AL180" i="20"/>
  <c r="AL181" i="20"/>
  <c r="AL182" i="20"/>
  <c r="AL183" i="20"/>
  <c r="AL184" i="20"/>
  <c r="AL187" i="20"/>
  <c r="AL188" i="20"/>
  <c r="AL189" i="20"/>
  <c r="AL190" i="20"/>
  <c r="AL191" i="20"/>
  <c r="AL192" i="20"/>
  <c r="AL195" i="20"/>
  <c r="AL196" i="20"/>
  <c r="AL197" i="20"/>
  <c r="AL198" i="20"/>
  <c r="AL199" i="20"/>
  <c r="AL200" i="20"/>
  <c r="AL203" i="20"/>
  <c r="AL204" i="20"/>
  <c r="AL205" i="20"/>
  <c r="AL206" i="20"/>
  <c r="AL207" i="20"/>
  <c r="AL208" i="20"/>
  <c r="AL211" i="20"/>
  <c r="AL212" i="20"/>
  <c r="AL213" i="20"/>
  <c r="AL214" i="20"/>
  <c r="AL215" i="20"/>
  <c r="AL216" i="20"/>
  <c r="AL219" i="20"/>
  <c r="AL220" i="20"/>
  <c r="AL221" i="20"/>
  <c r="AL222" i="20"/>
  <c r="AL223" i="20"/>
  <c r="AL224" i="20"/>
  <c r="AL227" i="20"/>
  <c r="AL228" i="20"/>
  <c r="AL229" i="20"/>
  <c r="AL230" i="20"/>
  <c r="AL231" i="20"/>
  <c r="AL232" i="20"/>
  <c r="AL235" i="20"/>
  <c r="AL236" i="20"/>
  <c r="AL237" i="20"/>
  <c r="AL238" i="20"/>
  <c r="AL239" i="20"/>
  <c r="AL240" i="20"/>
  <c r="AL243" i="20"/>
  <c r="AL244" i="20"/>
  <c r="AL245" i="20"/>
  <c r="AL246" i="20"/>
  <c r="AL247" i="20"/>
  <c r="AL248" i="20"/>
  <c r="AL251" i="20"/>
  <c r="AL252" i="20"/>
  <c r="AL253" i="20"/>
  <c r="AL254" i="20"/>
  <c r="AL255" i="20"/>
  <c r="AL256" i="20"/>
  <c r="AL259" i="20"/>
  <c r="AL260" i="20"/>
  <c r="AL261" i="20"/>
  <c r="AL262" i="20"/>
  <c r="AL263" i="20"/>
  <c r="AL264" i="20"/>
  <c r="AL267" i="20"/>
  <c r="AL268" i="20"/>
  <c r="AL269" i="20"/>
  <c r="AL270" i="20"/>
  <c r="AL271" i="20"/>
  <c r="AL272" i="20"/>
  <c r="AL275" i="20"/>
  <c r="AL276" i="20"/>
  <c r="AL277" i="20"/>
  <c r="AL278" i="20"/>
  <c r="AL279" i="20"/>
  <c r="AL280" i="20"/>
  <c r="AL283" i="20"/>
  <c r="AL284" i="20"/>
  <c r="AL285" i="20"/>
  <c r="AL286" i="20"/>
  <c r="AL287" i="20"/>
  <c r="AL288" i="20"/>
  <c r="AL291" i="20"/>
  <c r="AL292" i="20"/>
  <c r="AL293" i="20"/>
  <c r="AL294" i="20"/>
  <c r="AL295" i="20"/>
  <c r="AL296" i="20"/>
  <c r="AL299" i="20"/>
  <c r="AL300" i="20"/>
  <c r="AL301" i="20"/>
  <c r="AL302" i="20"/>
  <c r="AL303" i="20"/>
  <c r="AL10" i="20"/>
  <c r="AG11" i="20"/>
  <c r="AG12" i="20"/>
  <c r="AG13" i="20"/>
  <c r="AG14" i="20"/>
  <c r="AG15" i="20"/>
  <c r="AG16" i="20"/>
  <c r="AG17" i="20"/>
  <c r="AG18" i="20"/>
  <c r="AG19" i="20"/>
  <c r="AG20" i="20"/>
  <c r="AG21" i="20"/>
  <c r="AG22" i="20"/>
  <c r="AG23" i="20"/>
  <c r="AG24" i="20"/>
  <c r="AG25" i="20"/>
  <c r="AG26" i="20"/>
  <c r="AG27" i="20"/>
  <c r="AG28" i="20"/>
  <c r="AG29" i="20"/>
  <c r="AG30" i="20"/>
  <c r="AG31" i="20"/>
  <c r="AG32" i="20"/>
  <c r="AG33" i="20"/>
  <c r="AG34" i="20"/>
  <c r="AG35" i="20"/>
  <c r="AG36" i="20"/>
  <c r="AG37" i="20"/>
  <c r="AG38" i="20"/>
  <c r="AG39" i="20"/>
  <c r="AG40" i="20"/>
  <c r="AG41" i="20"/>
  <c r="AG42" i="20"/>
  <c r="AG43" i="20"/>
  <c r="AG44" i="20"/>
  <c r="AG45" i="20"/>
  <c r="AG46" i="20"/>
  <c r="AG47" i="20"/>
  <c r="AG48" i="20"/>
  <c r="AG49" i="20"/>
  <c r="AG50" i="20"/>
  <c r="AG51" i="20"/>
  <c r="AG52" i="20"/>
  <c r="AG53" i="20"/>
  <c r="AG54" i="20"/>
  <c r="AG55" i="20"/>
  <c r="AG56" i="20"/>
  <c r="AG57" i="20"/>
  <c r="AG58" i="20"/>
  <c r="AG59" i="20"/>
  <c r="AG60" i="20"/>
  <c r="AG61" i="20"/>
  <c r="AG62" i="20"/>
  <c r="AG63" i="20"/>
  <c r="AG64" i="20"/>
  <c r="AG65" i="20"/>
  <c r="AG66" i="20"/>
  <c r="AG67" i="20"/>
  <c r="AG68" i="20"/>
  <c r="AG69" i="20"/>
  <c r="AG70" i="20"/>
  <c r="AG71" i="20"/>
  <c r="AG72" i="20"/>
  <c r="AG73" i="20"/>
  <c r="AG74" i="20"/>
  <c r="AG75" i="20"/>
  <c r="AG76" i="20"/>
  <c r="AG77" i="20"/>
  <c r="AG78" i="20"/>
  <c r="AG79" i="20"/>
  <c r="AG80" i="20"/>
  <c r="AG81" i="20"/>
  <c r="AG82" i="20"/>
  <c r="AG83" i="20"/>
  <c r="AG84" i="20"/>
  <c r="AG85" i="20"/>
  <c r="AG86" i="20"/>
  <c r="AG87" i="20"/>
  <c r="AG88" i="20"/>
  <c r="AG89" i="20"/>
  <c r="AG90" i="20"/>
  <c r="AG91" i="20"/>
  <c r="AG92" i="20"/>
  <c r="AG93" i="20"/>
  <c r="AG94" i="20"/>
  <c r="AG95" i="20"/>
  <c r="AG96" i="20"/>
  <c r="AG97" i="20"/>
  <c r="AG98" i="20"/>
  <c r="AG99" i="20"/>
  <c r="AG100" i="20"/>
  <c r="AG101" i="20"/>
  <c r="AG102" i="20"/>
  <c r="AG103" i="20"/>
  <c r="AG104" i="20"/>
  <c r="AG105" i="20"/>
  <c r="AG106" i="20"/>
  <c r="AG107" i="20"/>
  <c r="AG108" i="20"/>
  <c r="AG109" i="20"/>
  <c r="AG110" i="20"/>
  <c r="AG111" i="20"/>
  <c r="AG112" i="20"/>
  <c r="AG113" i="20"/>
  <c r="AG114" i="20"/>
  <c r="AG115" i="20"/>
  <c r="AG116" i="20"/>
  <c r="AG117" i="20"/>
  <c r="AG118" i="20"/>
  <c r="AG119" i="20"/>
  <c r="AG120" i="20"/>
  <c r="AG121" i="20"/>
  <c r="AG122" i="20"/>
  <c r="AG123" i="20"/>
  <c r="AG124" i="20"/>
  <c r="AG125" i="20"/>
  <c r="AG126" i="20"/>
  <c r="AG127" i="20"/>
  <c r="AG128" i="20"/>
  <c r="AG129" i="20"/>
  <c r="AG130" i="20"/>
  <c r="AG131" i="20"/>
  <c r="AG132" i="20"/>
  <c r="AG133" i="20"/>
  <c r="AG134" i="20"/>
  <c r="AG135" i="20"/>
  <c r="AG136" i="20"/>
  <c r="AG137" i="20"/>
  <c r="AG138" i="20"/>
  <c r="AG139" i="20"/>
  <c r="AG140" i="20"/>
  <c r="AG141" i="20"/>
  <c r="AG142" i="20"/>
  <c r="AG143" i="20"/>
  <c r="AG144" i="20"/>
  <c r="AG145" i="20"/>
  <c r="AG146" i="20"/>
  <c r="AG147" i="20"/>
  <c r="AG148" i="20"/>
  <c r="AG149" i="20"/>
  <c r="AG150" i="20"/>
  <c r="AG151" i="20"/>
  <c r="AG152" i="20"/>
  <c r="AG153" i="20"/>
  <c r="AG154" i="20"/>
  <c r="AG155" i="20"/>
  <c r="AG156" i="20"/>
  <c r="AG157" i="20"/>
  <c r="AG158" i="20"/>
  <c r="AG159" i="20"/>
  <c r="AG160" i="20"/>
  <c r="AG161" i="20"/>
  <c r="AG162" i="20"/>
  <c r="AG163" i="20"/>
  <c r="AG164" i="20"/>
  <c r="AG165" i="20"/>
  <c r="AG166" i="20"/>
  <c r="AG167" i="20"/>
  <c r="AG168" i="20"/>
  <c r="AG169" i="20"/>
  <c r="AG170" i="20"/>
  <c r="AG171" i="20"/>
  <c r="AG172" i="20"/>
  <c r="AG173" i="20"/>
  <c r="AG174" i="20"/>
  <c r="AG175" i="20"/>
  <c r="AG176" i="20"/>
  <c r="AG177" i="20"/>
  <c r="AG178" i="20"/>
  <c r="AG179" i="20"/>
  <c r="AG180" i="20"/>
  <c r="AG181" i="20"/>
  <c r="AG182" i="20"/>
  <c r="AG183" i="20"/>
  <c r="AG184" i="20"/>
  <c r="AG185" i="20"/>
  <c r="AG186" i="20"/>
  <c r="AG187" i="20"/>
  <c r="AG188" i="20"/>
  <c r="AG189" i="20"/>
  <c r="AG190" i="20"/>
  <c r="AG191" i="20"/>
  <c r="AG192" i="20"/>
  <c r="AG193" i="20"/>
  <c r="AG194" i="20"/>
  <c r="AG195" i="20"/>
  <c r="AG196" i="20"/>
  <c r="AG197" i="20"/>
  <c r="AG198" i="20"/>
  <c r="AG199" i="20"/>
  <c r="AG200" i="20"/>
  <c r="AG201" i="20"/>
  <c r="AG202" i="20"/>
  <c r="AG203" i="20"/>
  <c r="AG204" i="20"/>
  <c r="AG205" i="20"/>
  <c r="AG206" i="20"/>
  <c r="AG207" i="20"/>
  <c r="AG208" i="20"/>
  <c r="AG209" i="20"/>
  <c r="AG210" i="20"/>
  <c r="AG211" i="20"/>
  <c r="AG212" i="20"/>
  <c r="AG213" i="20"/>
  <c r="AG214" i="20"/>
  <c r="AG215" i="20"/>
  <c r="AG216" i="20"/>
  <c r="AG217" i="20"/>
  <c r="AG218" i="20"/>
  <c r="AG219" i="20"/>
  <c r="AG220" i="20"/>
  <c r="AG221" i="20"/>
  <c r="AG222" i="20"/>
  <c r="AG223" i="20"/>
  <c r="AG224" i="20"/>
  <c r="AG225" i="20"/>
  <c r="AG226" i="20"/>
  <c r="AG227" i="20"/>
  <c r="AG228" i="20"/>
  <c r="AG229" i="20"/>
  <c r="AG230" i="20"/>
  <c r="AG231" i="20"/>
  <c r="AG232" i="20"/>
  <c r="AG233" i="20"/>
  <c r="AG234" i="20"/>
  <c r="AG235" i="20"/>
  <c r="AG236" i="20"/>
  <c r="AG237" i="20"/>
  <c r="AG238" i="20"/>
  <c r="AG239" i="20"/>
  <c r="AG240" i="20"/>
  <c r="AG241" i="20"/>
  <c r="AG242" i="20"/>
  <c r="AG243" i="20"/>
  <c r="AG244" i="20"/>
  <c r="AG245" i="20"/>
  <c r="AG246" i="20"/>
  <c r="AG247" i="20"/>
  <c r="AG248" i="20"/>
  <c r="AG249" i="20"/>
  <c r="AG250" i="20"/>
  <c r="AG251" i="20"/>
  <c r="AG252" i="20"/>
  <c r="AG253" i="20"/>
  <c r="AG254" i="20"/>
  <c r="AG255" i="20"/>
  <c r="AG256" i="20"/>
  <c r="AG257" i="20"/>
  <c r="AG258" i="20"/>
  <c r="AG259" i="20"/>
  <c r="AG260" i="20"/>
  <c r="AG261" i="20"/>
  <c r="AG262" i="20"/>
  <c r="AG263" i="20"/>
  <c r="AG264" i="20"/>
  <c r="AG265" i="20"/>
  <c r="AG266" i="20"/>
  <c r="AG267" i="20"/>
  <c r="AG268" i="20"/>
  <c r="AG269" i="20"/>
  <c r="AG270" i="20"/>
  <c r="AG271" i="20"/>
  <c r="AG272" i="20"/>
  <c r="AG273" i="20"/>
  <c r="AG274" i="20"/>
  <c r="AG275" i="20"/>
  <c r="AG276" i="20"/>
  <c r="AG277" i="20"/>
  <c r="AG278" i="20"/>
  <c r="AG279" i="20"/>
  <c r="AG280" i="20"/>
  <c r="AG281" i="20"/>
  <c r="AG282" i="20"/>
  <c r="AG283" i="20"/>
  <c r="AG284" i="20"/>
  <c r="AG285" i="20"/>
  <c r="AG286" i="20"/>
  <c r="AG287" i="20"/>
  <c r="AG288" i="20"/>
  <c r="AG289" i="20"/>
  <c r="AG290" i="20"/>
  <c r="AG291" i="20"/>
  <c r="AG292" i="20"/>
  <c r="AG293" i="20"/>
  <c r="AG294" i="20"/>
  <c r="AG295" i="20"/>
  <c r="AG296" i="20"/>
  <c r="AG297" i="20"/>
  <c r="AG298" i="20"/>
  <c r="AG299" i="20"/>
  <c r="AG300" i="20"/>
  <c r="AG301" i="20"/>
  <c r="AG302" i="20"/>
  <c r="AG303" i="20"/>
  <c r="AG10" i="20"/>
  <c r="AF10" i="20"/>
  <c r="AB11" i="20"/>
  <c r="AB12" i="20"/>
  <c r="AB13" i="20"/>
  <c r="AB14" i="20"/>
  <c r="AB15" i="20"/>
  <c r="AB16" i="20"/>
  <c r="AB17" i="20"/>
  <c r="AB18" i="20"/>
  <c r="AB19" i="20"/>
  <c r="AB20" i="20"/>
  <c r="AB21" i="20"/>
  <c r="AB22" i="20"/>
  <c r="AB23" i="20"/>
  <c r="AB24" i="20"/>
  <c r="AB25" i="20"/>
  <c r="AB26" i="20"/>
  <c r="AB27" i="20"/>
  <c r="AB28" i="20"/>
  <c r="AB29" i="20"/>
  <c r="AB30" i="20"/>
  <c r="AB31" i="20"/>
  <c r="AB32" i="20"/>
  <c r="AB33" i="20"/>
  <c r="AB34" i="20"/>
  <c r="AB35" i="20"/>
  <c r="AB36" i="20"/>
  <c r="AB37" i="20"/>
  <c r="AB38" i="20"/>
  <c r="AB39" i="20"/>
  <c r="AB40" i="20"/>
  <c r="AB41" i="20"/>
  <c r="AB42" i="20"/>
  <c r="AB43" i="20"/>
  <c r="AB44" i="20"/>
  <c r="AB45" i="20"/>
  <c r="AB46" i="20"/>
  <c r="AB47" i="20"/>
  <c r="AB48" i="20"/>
  <c r="AB49" i="20"/>
  <c r="AB50" i="20"/>
  <c r="AB51" i="20"/>
  <c r="AB52" i="20"/>
  <c r="AB53" i="20"/>
  <c r="AB54" i="20"/>
  <c r="AB55" i="20"/>
  <c r="AB56" i="20"/>
  <c r="AB57" i="20"/>
  <c r="AB58" i="20"/>
  <c r="AB59" i="20"/>
  <c r="AB60" i="20"/>
  <c r="AB61" i="20"/>
  <c r="AB62" i="20"/>
  <c r="AB63" i="20"/>
  <c r="AB64" i="20"/>
  <c r="AB65" i="20"/>
  <c r="AB66" i="20"/>
  <c r="AB67" i="20"/>
  <c r="AB68" i="20"/>
  <c r="AB69" i="20"/>
  <c r="AB70" i="20"/>
  <c r="AB71" i="20"/>
  <c r="AB72" i="20"/>
  <c r="AB73" i="20"/>
  <c r="AB74" i="20"/>
  <c r="AB75" i="20"/>
  <c r="AB76" i="20"/>
  <c r="AB77" i="20"/>
  <c r="AB78" i="20"/>
  <c r="AB79" i="20"/>
  <c r="AB80" i="20"/>
  <c r="AB81" i="20"/>
  <c r="AB82" i="20"/>
  <c r="AB83" i="20"/>
  <c r="AB84" i="20"/>
  <c r="AB85" i="20"/>
  <c r="AB86" i="20"/>
  <c r="AB87" i="20"/>
  <c r="AB88" i="20"/>
  <c r="AB89" i="20"/>
  <c r="AB90" i="20"/>
  <c r="AB91" i="20"/>
  <c r="AB92" i="20"/>
  <c r="AB93" i="20"/>
  <c r="AB94" i="20"/>
  <c r="AB95" i="20"/>
  <c r="AB96" i="20"/>
  <c r="AB97" i="20"/>
  <c r="AB98" i="20"/>
  <c r="AB99" i="20"/>
  <c r="AB100" i="20"/>
  <c r="AB101" i="20"/>
  <c r="AB102" i="20"/>
  <c r="AB103" i="20"/>
  <c r="AB104" i="20"/>
  <c r="AB105" i="20"/>
  <c r="AB106" i="20"/>
  <c r="AB107" i="20"/>
  <c r="AB108" i="20"/>
  <c r="AB109" i="20"/>
  <c r="AB110" i="20"/>
  <c r="AB111" i="20"/>
  <c r="AB112" i="20"/>
  <c r="AB113" i="20"/>
  <c r="AB114" i="20"/>
  <c r="AB115" i="20"/>
  <c r="AB116" i="20"/>
  <c r="AB117" i="20"/>
  <c r="AB118" i="20"/>
  <c r="AB119" i="20"/>
  <c r="AB120" i="20"/>
  <c r="AB121" i="20"/>
  <c r="AB122" i="20"/>
  <c r="AB123" i="20"/>
  <c r="AB124" i="20"/>
  <c r="AB125" i="20"/>
  <c r="AB126" i="20"/>
  <c r="AB127" i="20"/>
  <c r="AB128" i="20"/>
  <c r="AB129" i="20"/>
  <c r="AB130" i="20"/>
  <c r="AB131" i="20"/>
  <c r="AB132" i="20"/>
  <c r="AB133" i="20"/>
  <c r="AB134" i="20"/>
  <c r="AB135" i="20"/>
  <c r="AB136" i="20"/>
  <c r="AB137" i="20"/>
  <c r="AB138" i="20"/>
  <c r="AB139" i="20"/>
  <c r="AB140" i="20"/>
  <c r="AB141" i="20"/>
  <c r="AB142" i="20"/>
  <c r="AB143" i="20"/>
  <c r="AB144" i="20"/>
  <c r="AB145" i="20"/>
  <c r="AB146" i="20"/>
  <c r="AB147" i="20"/>
  <c r="AB148" i="20"/>
  <c r="AB149" i="20"/>
  <c r="AB150" i="20"/>
  <c r="AB151" i="20"/>
  <c r="AB152" i="20"/>
  <c r="AB153" i="20"/>
  <c r="AB154" i="20"/>
  <c r="AB155" i="20"/>
  <c r="AB156" i="20"/>
  <c r="AB157" i="20"/>
  <c r="AB158" i="20"/>
  <c r="AB159" i="20"/>
  <c r="AB160" i="20"/>
  <c r="AB161" i="20"/>
  <c r="AB162" i="20"/>
  <c r="AB163" i="20"/>
  <c r="AB164" i="20"/>
  <c r="AB165" i="20"/>
  <c r="AB166" i="20"/>
  <c r="AB167" i="20"/>
  <c r="AB168" i="20"/>
  <c r="AB169" i="20"/>
  <c r="AB170" i="20"/>
  <c r="AB171" i="20"/>
  <c r="AB172" i="20"/>
  <c r="AB173" i="20"/>
  <c r="AB174" i="20"/>
  <c r="AB175" i="20"/>
  <c r="AB176" i="20"/>
  <c r="AB177" i="20"/>
  <c r="AB178" i="20"/>
  <c r="AB179" i="20"/>
  <c r="AB180" i="20"/>
  <c r="AB181" i="20"/>
  <c r="AB182" i="20"/>
  <c r="AB183" i="20"/>
  <c r="AB184" i="20"/>
  <c r="AB185" i="20"/>
  <c r="AB186" i="20"/>
  <c r="AB187" i="20"/>
  <c r="AB188" i="20"/>
  <c r="AB189" i="20"/>
  <c r="AB190" i="20"/>
  <c r="AB191" i="20"/>
  <c r="AB192" i="20"/>
  <c r="AB193" i="20"/>
  <c r="AB194" i="20"/>
  <c r="AB195" i="20"/>
  <c r="AB196" i="20"/>
  <c r="AB197" i="20"/>
  <c r="AB198" i="20"/>
  <c r="AB199" i="20"/>
  <c r="AB200" i="20"/>
  <c r="AB201" i="20"/>
  <c r="AB202" i="20"/>
  <c r="AB203" i="20"/>
  <c r="AB204" i="20"/>
  <c r="AB205" i="20"/>
  <c r="AB206" i="20"/>
  <c r="AB207" i="20"/>
  <c r="AB208" i="20"/>
  <c r="AB209" i="20"/>
  <c r="AB210" i="20"/>
  <c r="AB211" i="20"/>
  <c r="AB212" i="20"/>
  <c r="AB213" i="20"/>
  <c r="AB214" i="20"/>
  <c r="AB215" i="20"/>
  <c r="AB216" i="20"/>
  <c r="AB217" i="20"/>
  <c r="AB218" i="20"/>
  <c r="AB219" i="20"/>
  <c r="AB220" i="20"/>
  <c r="AB221" i="20"/>
  <c r="AB222" i="20"/>
  <c r="AB223" i="20"/>
  <c r="AB224" i="20"/>
  <c r="AB225" i="20"/>
  <c r="AB226" i="20"/>
  <c r="AB227" i="20"/>
  <c r="AB228" i="20"/>
  <c r="AB229" i="20"/>
  <c r="AB230" i="20"/>
  <c r="AB231" i="20"/>
  <c r="AB232" i="20"/>
  <c r="AB233" i="20"/>
  <c r="AB234" i="20"/>
  <c r="AB235" i="20"/>
  <c r="AB236" i="20"/>
  <c r="AB237" i="20"/>
  <c r="AB238" i="20"/>
  <c r="AB239" i="20"/>
  <c r="AB240" i="20"/>
  <c r="AB241" i="20"/>
  <c r="AB242" i="20"/>
  <c r="AB243" i="20"/>
  <c r="AB244" i="20"/>
  <c r="AB245" i="20"/>
  <c r="AB246" i="20"/>
  <c r="AB247" i="20"/>
  <c r="AB248" i="20"/>
  <c r="AB249" i="20"/>
  <c r="AB250" i="20"/>
  <c r="AB251" i="20"/>
  <c r="AB252" i="20"/>
  <c r="AB253" i="20"/>
  <c r="AB254" i="20"/>
  <c r="AB255" i="20"/>
  <c r="AB256" i="20"/>
  <c r="AB257" i="20"/>
  <c r="AB258" i="20"/>
  <c r="AB259" i="20"/>
  <c r="AB260" i="20"/>
  <c r="AB261" i="20"/>
  <c r="AB262" i="20"/>
  <c r="AB263" i="20"/>
  <c r="AB264" i="20"/>
  <c r="AB265" i="20"/>
  <c r="AB266" i="20"/>
  <c r="AB267" i="20"/>
  <c r="AB268" i="20"/>
  <c r="AB269" i="20"/>
  <c r="AB270" i="20"/>
  <c r="AB271" i="20"/>
  <c r="AB272" i="20"/>
  <c r="AB273" i="20"/>
  <c r="AB274" i="20"/>
  <c r="AB275" i="20"/>
  <c r="AB276" i="20"/>
  <c r="AB277" i="20"/>
  <c r="AB278" i="20"/>
  <c r="AB279" i="20"/>
  <c r="AB280" i="20"/>
  <c r="AB281" i="20"/>
  <c r="AB282" i="20"/>
  <c r="AB283" i="20"/>
  <c r="AB284" i="20"/>
  <c r="AB285" i="20"/>
  <c r="AB286" i="20"/>
  <c r="AB287" i="20"/>
  <c r="AB288" i="20"/>
  <c r="AB289" i="20"/>
  <c r="AB290" i="20"/>
  <c r="AB291" i="20"/>
  <c r="AB292" i="20"/>
  <c r="AB293" i="20"/>
  <c r="AB294" i="20"/>
  <c r="AB295" i="20"/>
  <c r="AB296" i="20"/>
  <c r="AB297" i="20"/>
  <c r="AB298" i="20"/>
  <c r="AB299" i="20"/>
  <c r="AB300" i="20"/>
  <c r="AB301" i="20"/>
  <c r="AB302" i="20"/>
  <c r="AB303" i="20"/>
  <c r="AB10" i="20"/>
  <c r="W11" i="20"/>
  <c r="W12" i="20"/>
  <c r="W13" i="20"/>
  <c r="W14" i="20"/>
  <c r="W15" i="20"/>
  <c r="W16" i="20"/>
  <c r="W17" i="20"/>
  <c r="W18" i="20"/>
  <c r="W19" i="20"/>
  <c r="W20" i="20"/>
  <c r="W21" i="20"/>
  <c r="W22" i="20"/>
  <c r="W23" i="20"/>
  <c r="W24" i="20"/>
  <c r="W25" i="20"/>
  <c r="W26" i="20"/>
  <c r="W27" i="20"/>
  <c r="W28" i="20"/>
  <c r="W29" i="20"/>
  <c r="W30" i="20"/>
  <c r="W31" i="20"/>
  <c r="W32" i="20"/>
  <c r="W33" i="20"/>
  <c r="W34" i="20"/>
  <c r="W35" i="20"/>
  <c r="W36" i="20"/>
  <c r="W37" i="20"/>
  <c r="W38" i="20"/>
  <c r="W39" i="20"/>
  <c r="W40" i="20"/>
  <c r="W41" i="20"/>
  <c r="W42" i="20"/>
  <c r="W43" i="20"/>
  <c r="W44" i="20"/>
  <c r="W45" i="20"/>
  <c r="W46" i="20"/>
  <c r="W47" i="20"/>
  <c r="W48" i="20"/>
  <c r="W49" i="20"/>
  <c r="W50" i="20"/>
  <c r="W51" i="20"/>
  <c r="W52" i="20"/>
  <c r="W53" i="20"/>
  <c r="W54" i="20"/>
  <c r="W55" i="20"/>
  <c r="W56" i="20"/>
  <c r="W57" i="20"/>
  <c r="W58" i="20"/>
  <c r="W59" i="20"/>
  <c r="W60" i="20"/>
  <c r="W61" i="20"/>
  <c r="W62" i="20"/>
  <c r="W63" i="20"/>
  <c r="W64" i="20"/>
  <c r="W65" i="20"/>
  <c r="W66" i="20"/>
  <c r="W67" i="20"/>
  <c r="W68" i="20"/>
  <c r="W69" i="20"/>
  <c r="W70" i="20"/>
  <c r="W71" i="20"/>
  <c r="W72" i="20"/>
  <c r="W73" i="20"/>
  <c r="W74" i="20"/>
  <c r="W75" i="20"/>
  <c r="W76" i="20"/>
  <c r="W77" i="20"/>
  <c r="W78" i="20"/>
  <c r="W79" i="20"/>
  <c r="W80" i="20"/>
  <c r="W81" i="20"/>
  <c r="W82" i="20"/>
  <c r="W83" i="20"/>
  <c r="W84" i="20"/>
  <c r="W85" i="20"/>
  <c r="W86" i="20"/>
  <c r="W87" i="20"/>
  <c r="W88" i="20"/>
  <c r="W89" i="20"/>
  <c r="W90" i="20"/>
  <c r="W91" i="20"/>
  <c r="W92" i="20"/>
  <c r="W93" i="20"/>
  <c r="W94" i="20"/>
  <c r="W95" i="20"/>
  <c r="W96" i="20"/>
  <c r="W97" i="20"/>
  <c r="W98" i="20"/>
  <c r="W99" i="20"/>
  <c r="W100" i="20"/>
  <c r="W101" i="20"/>
  <c r="W102" i="20"/>
  <c r="W103" i="20"/>
  <c r="W104" i="20"/>
  <c r="W105" i="20"/>
  <c r="W106" i="20"/>
  <c r="W107" i="20"/>
  <c r="W108" i="20"/>
  <c r="W109" i="20"/>
  <c r="W110" i="20"/>
  <c r="W111" i="20"/>
  <c r="W112" i="20"/>
  <c r="W113" i="20"/>
  <c r="W114" i="20"/>
  <c r="W115" i="20"/>
  <c r="W116" i="20"/>
  <c r="W117" i="20"/>
  <c r="W118" i="20"/>
  <c r="W119" i="20"/>
  <c r="W120" i="20"/>
  <c r="W121" i="20"/>
  <c r="W122" i="20"/>
  <c r="W123" i="20"/>
  <c r="W124" i="20"/>
  <c r="W125" i="20"/>
  <c r="W126" i="20"/>
  <c r="W127" i="20"/>
  <c r="W128" i="20"/>
  <c r="W129" i="20"/>
  <c r="W130" i="20"/>
  <c r="W131" i="20"/>
  <c r="W132" i="20"/>
  <c r="W133" i="20"/>
  <c r="W134" i="20"/>
  <c r="W135" i="20"/>
  <c r="W136" i="20"/>
  <c r="W137" i="20"/>
  <c r="W138" i="20"/>
  <c r="W139" i="20"/>
  <c r="W140" i="20"/>
  <c r="W141" i="20"/>
  <c r="W142" i="20"/>
  <c r="W143" i="20"/>
  <c r="W144" i="20"/>
  <c r="W145" i="20"/>
  <c r="W146" i="20"/>
  <c r="W147" i="20"/>
  <c r="W148" i="20"/>
  <c r="W149" i="20"/>
  <c r="W150" i="20"/>
  <c r="W151" i="20"/>
  <c r="W152" i="20"/>
  <c r="W153" i="20"/>
  <c r="W154" i="20"/>
  <c r="W155" i="20"/>
  <c r="W156" i="20"/>
  <c r="W157" i="20"/>
  <c r="W158" i="20"/>
  <c r="W159" i="20"/>
  <c r="W160" i="20"/>
  <c r="W161" i="20"/>
  <c r="W162" i="20"/>
  <c r="W163" i="20"/>
  <c r="W164" i="20"/>
  <c r="W165" i="20"/>
  <c r="W166" i="20"/>
  <c r="W167" i="20"/>
  <c r="W168" i="20"/>
  <c r="W169" i="20"/>
  <c r="W170" i="20"/>
  <c r="W171" i="20"/>
  <c r="W172" i="20"/>
  <c r="W173" i="20"/>
  <c r="W174" i="20"/>
  <c r="W175" i="20"/>
  <c r="W176" i="20"/>
  <c r="W177" i="20"/>
  <c r="W178" i="20"/>
  <c r="W179" i="20"/>
  <c r="W180" i="20"/>
  <c r="W181" i="20"/>
  <c r="W182" i="20"/>
  <c r="W183" i="20"/>
  <c r="W184" i="20"/>
  <c r="W185" i="20"/>
  <c r="W186" i="20"/>
  <c r="W187" i="20"/>
  <c r="W188" i="20"/>
  <c r="W189" i="20"/>
  <c r="W190" i="20"/>
  <c r="W191" i="20"/>
  <c r="W192" i="20"/>
  <c r="W193" i="20"/>
  <c r="W194" i="20"/>
  <c r="W195" i="20"/>
  <c r="W196" i="20"/>
  <c r="W197" i="20"/>
  <c r="W198" i="20"/>
  <c r="W199" i="20"/>
  <c r="W200" i="20"/>
  <c r="W201" i="20"/>
  <c r="W202" i="20"/>
  <c r="W203" i="20"/>
  <c r="W204" i="20"/>
  <c r="W205" i="20"/>
  <c r="W206" i="20"/>
  <c r="W207" i="20"/>
  <c r="W208" i="20"/>
  <c r="W209" i="20"/>
  <c r="W210" i="20"/>
  <c r="W211" i="20"/>
  <c r="W212" i="20"/>
  <c r="W213" i="20"/>
  <c r="W214" i="20"/>
  <c r="W215" i="20"/>
  <c r="W216" i="20"/>
  <c r="W217" i="20"/>
  <c r="W218" i="20"/>
  <c r="W219" i="20"/>
  <c r="W220" i="20"/>
  <c r="W221" i="20"/>
  <c r="W222" i="20"/>
  <c r="W223" i="20"/>
  <c r="W224" i="20"/>
  <c r="W225" i="20"/>
  <c r="W226" i="20"/>
  <c r="W227" i="20"/>
  <c r="W228" i="20"/>
  <c r="W229" i="20"/>
  <c r="W230" i="20"/>
  <c r="W231" i="20"/>
  <c r="W232" i="20"/>
  <c r="W233" i="20"/>
  <c r="W234" i="20"/>
  <c r="W235" i="20"/>
  <c r="W236" i="20"/>
  <c r="W237" i="20"/>
  <c r="W238" i="20"/>
  <c r="W239" i="20"/>
  <c r="W240" i="20"/>
  <c r="W241" i="20"/>
  <c r="W242" i="20"/>
  <c r="W243" i="20"/>
  <c r="W244" i="20"/>
  <c r="W245" i="20"/>
  <c r="W246" i="20"/>
  <c r="W247" i="20"/>
  <c r="W248" i="20"/>
  <c r="W249" i="20"/>
  <c r="W250" i="20"/>
  <c r="W251" i="20"/>
  <c r="W252" i="20"/>
  <c r="W253" i="20"/>
  <c r="W254" i="20"/>
  <c r="W255" i="20"/>
  <c r="W256" i="20"/>
  <c r="W257" i="20"/>
  <c r="W258" i="20"/>
  <c r="W259" i="20"/>
  <c r="W260" i="20"/>
  <c r="W261" i="20"/>
  <c r="W262" i="20"/>
  <c r="W263" i="20"/>
  <c r="W264" i="20"/>
  <c r="W265" i="20"/>
  <c r="W266" i="20"/>
  <c r="W267" i="20"/>
  <c r="W268" i="20"/>
  <c r="W269" i="20"/>
  <c r="W270" i="20"/>
  <c r="W271" i="20"/>
  <c r="W272" i="20"/>
  <c r="W273" i="20"/>
  <c r="W274" i="20"/>
  <c r="W275" i="20"/>
  <c r="W276" i="20"/>
  <c r="W277" i="20"/>
  <c r="W278" i="20"/>
  <c r="W279" i="20"/>
  <c r="W280" i="20"/>
  <c r="W281" i="20"/>
  <c r="W282" i="20"/>
  <c r="W283" i="20"/>
  <c r="W284" i="20"/>
  <c r="W285" i="20"/>
  <c r="W286" i="20"/>
  <c r="W287" i="20"/>
  <c r="W288" i="20"/>
  <c r="W289" i="20"/>
  <c r="W290" i="20"/>
  <c r="W291" i="20"/>
  <c r="W292" i="20"/>
  <c r="W293" i="20"/>
  <c r="W294" i="20"/>
  <c r="W295" i="20"/>
  <c r="W296" i="20"/>
  <c r="W297" i="20"/>
  <c r="W298" i="20"/>
  <c r="W299" i="20"/>
  <c r="W300" i="20"/>
  <c r="W301" i="20"/>
  <c r="W302" i="20"/>
  <c r="W303" i="20"/>
  <c r="W10" i="20"/>
  <c r="V10" i="20"/>
  <c r="R67" i="20"/>
  <c r="R75" i="20"/>
  <c r="R131" i="20"/>
  <c r="R139" i="20"/>
  <c r="R195" i="20"/>
  <c r="R203" i="20"/>
  <c r="R259" i="20"/>
  <c r="R267" i="20"/>
  <c r="Q11" i="20"/>
  <c r="R11" i="20" s="1"/>
  <c r="Q12" i="20"/>
  <c r="R12" i="20" s="1"/>
  <c r="Q13" i="20"/>
  <c r="R13" i="20" s="1"/>
  <c r="Q14" i="20"/>
  <c r="R14" i="20" s="1"/>
  <c r="Q15" i="20"/>
  <c r="R15" i="20" s="1"/>
  <c r="Q16" i="20"/>
  <c r="R16" i="20" s="1"/>
  <c r="Q17" i="20"/>
  <c r="R17" i="20" s="1"/>
  <c r="Q18" i="20"/>
  <c r="R18" i="20" s="1"/>
  <c r="Q19" i="20"/>
  <c r="R19" i="20" s="1"/>
  <c r="Q20" i="20"/>
  <c r="R20" i="20" s="1"/>
  <c r="Q21" i="20"/>
  <c r="R21" i="20" s="1"/>
  <c r="Q22" i="20"/>
  <c r="R22" i="20" s="1"/>
  <c r="Q23" i="20"/>
  <c r="R23" i="20" s="1"/>
  <c r="Q24" i="20"/>
  <c r="R24" i="20" s="1"/>
  <c r="Q25" i="20"/>
  <c r="R25" i="20" s="1"/>
  <c r="Q26" i="20"/>
  <c r="R26" i="20" s="1"/>
  <c r="Q27" i="20"/>
  <c r="R27" i="20" s="1"/>
  <c r="Q28" i="20"/>
  <c r="R28" i="20" s="1"/>
  <c r="Q29" i="20"/>
  <c r="R29" i="20" s="1"/>
  <c r="Q30" i="20"/>
  <c r="R30" i="20" s="1"/>
  <c r="Q31" i="20"/>
  <c r="R31" i="20" s="1"/>
  <c r="Q32" i="20"/>
  <c r="R32" i="20" s="1"/>
  <c r="Q33" i="20"/>
  <c r="R33" i="20" s="1"/>
  <c r="Q34" i="20"/>
  <c r="R34" i="20" s="1"/>
  <c r="Q35" i="20"/>
  <c r="R35" i="20" s="1"/>
  <c r="Q36" i="20"/>
  <c r="R36" i="20" s="1"/>
  <c r="Q37" i="20"/>
  <c r="R37" i="20" s="1"/>
  <c r="Q38" i="20"/>
  <c r="R38" i="20" s="1"/>
  <c r="Q39" i="20"/>
  <c r="R39" i="20" s="1"/>
  <c r="Q40" i="20"/>
  <c r="R40" i="20" s="1"/>
  <c r="Q41" i="20"/>
  <c r="R41" i="20" s="1"/>
  <c r="Q42" i="20"/>
  <c r="R42" i="20" s="1"/>
  <c r="Q43" i="20"/>
  <c r="R43" i="20" s="1"/>
  <c r="Q44" i="20"/>
  <c r="R44" i="20" s="1"/>
  <c r="Q45" i="20"/>
  <c r="R45" i="20" s="1"/>
  <c r="Q46" i="20"/>
  <c r="R46" i="20" s="1"/>
  <c r="Q47" i="20"/>
  <c r="R47" i="20" s="1"/>
  <c r="Q48" i="20"/>
  <c r="R48" i="20" s="1"/>
  <c r="Q49" i="20"/>
  <c r="R49" i="20" s="1"/>
  <c r="Q50" i="20"/>
  <c r="R50" i="20" s="1"/>
  <c r="Q51" i="20"/>
  <c r="R51" i="20" s="1"/>
  <c r="Q52" i="20"/>
  <c r="R52" i="20" s="1"/>
  <c r="Q53" i="20"/>
  <c r="R53" i="20" s="1"/>
  <c r="Q54" i="20"/>
  <c r="R54" i="20" s="1"/>
  <c r="Q55" i="20"/>
  <c r="R55" i="20" s="1"/>
  <c r="Q56" i="20"/>
  <c r="R56" i="20" s="1"/>
  <c r="Q57" i="20"/>
  <c r="R57" i="20" s="1"/>
  <c r="Q58" i="20"/>
  <c r="R58" i="20" s="1"/>
  <c r="Q59" i="20"/>
  <c r="R59" i="20" s="1"/>
  <c r="Q60" i="20"/>
  <c r="R60" i="20" s="1"/>
  <c r="Q61" i="20"/>
  <c r="R61" i="20" s="1"/>
  <c r="Q62" i="20"/>
  <c r="R62" i="20" s="1"/>
  <c r="Q63" i="20"/>
  <c r="R63" i="20" s="1"/>
  <c r="Q64" i="20"/>
  <c r="R64" i="20" s="1"/>
  <c r="Q65" i="20"/>
  <c r="R65" i="20" s="1"/>
  <c r="Q66" i="20"/>
  <c r="R66" i="20" s="1"/>
  <c r="Q67" i="20"/>
  <c r="Q68" i="20"/>
  <c r="R68" i="20" s="1"/>
  <c r="Q69" i="20"/>
  <c r="R69" i="20" s="1"/>
  <c r="Q70" i="20"/>
  <c r="R70" i="20" s="1"/>
  <c r="Q71" i="20"/>
  <c r="R71" i="20" s="1"/>
  <c r="Q72" i="20"/>
  <c r="R72" i="20" s="1"/>
  <c r="Q73" i="20"/>
  <c r="R73" i="20" s="1"/>
  <c r="Q74" i="20"/>
  <c r="R74" i="20" s="1"/>
  <c r="Q75" i="20"/>
  <c r="Q76" i="20"/>
  <c r="R76" i="20" s="1"/>
  <c r="Q77" i="20"/>
  <c r="R77" i="20" s="1"/>
  <c r="Q78" i="20"/>
  <c r="R78" i="20" s="1"/>
  <c r="Q79" i="20"/>
  <c r="R79" i="20" s="1"/>
  <c r="Q80" i="20"/>
  <c r="R80" i="20" s="1"/>
  <c r="Q81" i="20"/>
  <c r="R81" i="20" s="1"/>
  <c r="Q82" i="20"/>
  <c r="R82" i="20" s="1"/>
  <c r="Q83" i="20"/>
  <c r="R83" i="20" s="1"/>
  <c r="Q84" i="20"/>
  <c r="R84" i="20" s="1"/>
  <c r="Q85" i="20"/>
  <c r="R85" i="20" s="1"/>
  <c r="Q86" i="20"/>
  <c r="R86" i="20" s="1"/>
  <c r="Q87" i="20"/>
  <c r="R87" i="20" s="1"/>
  <c r="Q88" i="20"/>
  <c r="R88" i="20" s="1"/>
  <c r="Q89" i="20"/>
  <c r="R89" i="20" s="1"/>
  <c r="Q90" i="20"/>
  <c r="R90" i="20" s="1"/>
  <c r="Q91" i="20"/>
  <c r="R91" i="20" s="1"/>
  <c r="Q92" i="20"/>
  <c r="R92" i="20" s="1"/>
  <c r="Q93" i="20"/>
  <c r="R93" i="20" s="1"/>
  <c r="Q94" i="20"/>
  <c r="R94" i="20" s="1"/>
  <c r="Q95" i="20"/>
  <c r="R95" i="20" s="1"/>
  <c r="Q96" i="20"/>
  <c r="R96" i="20" s="1"/>
  <c r="Q97" i="20"/>
  <c r="R97" i="20" s="1"/>
  <c r="Q98" i="20"/>
  <c r="R98" i="20" s="1"/>
  <c r="Q99" i="20"/>
  <c r="R99" i="20" s="1"/>
  <c r="Q100" i="20"/>
  <c r="R100" i="20" s="1"/>
  <c r="Q101" i="20"/>
  <c r="R101" i="20" s="1"/>
  <c r="Q102" i="20"/>
  <c r="R102" i="20" s="1"/>
  <c r="Q103" i="20"/>
  <c r="R103" i="20" s="1"/>
  <c r="Q104" i="20"/>
  <c r="R104" i="20" s="1"/>
  <c r="Q105" i="20"/>
  <c r="R105" i="20" s="1"/>
  <c r="Q106" i="20"/>
  <c r="R106" i="20" s="1"/>
  <c r="Q107" i="20"/>
  <c r="R107" i="20" s="1"/>
  <c r="Q108" i="20"/>
  <c r="R108" i="20" s="1"/>
  <c r="Q109" i="20"/>
  <c r="R109" i="20" s="1"/>
  <c r="Q110" i="20"/>
  <c r="R110" i="20" s="1"/>
  <c r="Q111" i="20"/>
  <c r="R111" i="20" s="1"/>
  <c r="Q112" i="20"/>
  <c r="R112" i="20" s="1"/>
  <c r="Q113" i="20"/>
  <c r="R113" i="20" s="1"/>
  <c r="Q114" i="20"/>
  <c r="R114" i="20" s="1"/>
  <c r="Q115" i="20"/>
  <c r="R115" i="20" s="1"/>
  <c r="Q116" i="20"/>
  <c r="R116" i="20" s="1"/>
  <c r="Q117" i="20"/>
  <c r="R117" i="20" s="1"/>
  <c r="Q118" i="20"/>
  <c r="R118" i="20" s="1"/>
  <c r="Q119" i="20"/>
  <c r="R119" i="20" s="1"/>
  <c r="Q120" i="20"/>
  <c r="R120" i="20" s="1"/>
  <c r="Q121" i="20"/>
  <c r="R121" i="20" s="1"/>
  <c r="Q122" i="20"/>
  <c r="R122" i="20" s="1"/>
  <c r="Q123" i="20"/>
  <c r="R123" i="20" s="1"/>
  <c r="Q124" i="20"/>
  <c r="R124" i="20" s="1"/>
  <c r="Q125" i="20"/>
  <c r="R125" i="20" s="1"/>
  <c r="Q126" i="20"/>
  <c r="R126" i="20" s="1"/>
  <c r="Q127" i="20"/>
  <c r="R127" i="20" s="1"/>
  <c r="Q128" i="20"/>
  <c r="R128" i="20" s="1"/>
  <c r="Q129" i="20"/>
  <c r="R129" i="20" s="1"/>
  <c r="Q130" i="20"/>
  <c r="R130" i="20" s="1"/>
  <c r="Q131" i="20"/>
  <c r="Q132" i="20"/>
  <c r="R132" i="20" s="1"/>
  <c r="Q133" i="20"/>
  <c r="R133" i="20" s="1"/>
  <c r="Q134" i="20"/>
  <c r="R134" i="20" s="1"/>
  <c r="Q135" i="20"/>
  <c r="R135" i="20" s="1"/>
  <c r="Q136" i="20"/>
  <c r="R136" i="20" s="1"/>
  <c r="Q137" i="20"/>
  <c r="R137" i="20" s="1"/>
  <c r="Q138" i="20"/>
  <c r="R138" i="20" s="1"/>
  <c r="Q139" i="20"/>
  <c r="Q140" i="20"/>
  <c r="R140" i="20" s="1"/>
  <c r="Q141" i="20"/>
  <c r="R141" i="20" s="1"/>
  <c r="Q142" i="20"/>
  <c r="R142" i="20" s="1"/>
  <c r="Q143" i="20"/>
  <c r="R143" i="20" s="1"/>
  <c r="Q144" i="20"/>
  <c r="R144" i="20" s="1"/>
  <c r="Q145" i="20"/>
  <c r="R145" i="20" s="1"/>
  <c r="Q146" i="20"/>
  <c r="R146" i="20" s="1"/>
  <c r="Q147" i="20"/>
  <c r="R147" i="20" s="1"/>
  <c r="Q148" i="20"/>
  <c r="R148" i="20" s="1"/>
  <c r="Q149" i="20"/>
  <c r="R149" i="20" s="1"/>
  <c r="Q150" i="20"/>
  <c r="R150" i="20" s="1"/>
  <c r="Q151" i="20"/>
  <c r="R151" i="20" s="1"/>
  <c r="Q152" i="20"/>
  <c r="R152" i="20" s="1"/>
  <c r="Q153" i="20"/>
  <c r="R153" i="20" s="1"/>
  <c r="Q154" i="20"/>
  <c r="R154" i="20" s="1"/>
  <c r="Q155" i="20"/>
  <c r="R155" i="20" s="1"/>
  <c r="Q156" i="20"/>
  <c r="R156" i="20" s="1"/>
  <c r="Q157" i="20"/>
  <c r="R157" i="20" s="1"/>
  <c r="Q158" i="20"/>
  <c r="R158" i="20" s="1"/>
  <c r="Q159" i="20"/>
  <c r="R159" i="20" s="1"/>
  <c r="Q160" i="20"/>
  <c r="R160" i="20" s="1"/>
  <c r="Q161" i="20"/>
  <c r="R161" i="20" s="1"/>
  <c r="Q162" i="20"/>
  <c r="R162" i="20" s="1"/>
  <c r="Q163" i="20"/>
  <c r="R163" i="20" s="1"/>
  <c r="Q164" i="20"/>
  <c r="R164" i="20" s="1"/>
  <c r="Q165" i="20"/>
  <c r="R165" i="20" s="1"/>
  <c r="Q166" i="20"/>
  <c r="R166" i="20" s="1"/>
  <c r="Q167" i="20"/>
  <c r="R167" i="20" s="1"/>
  <c r="Q168" i="20"/>
  <c r="R168" i="20" s="1"/>
  <c r="Q169" i="20"/>
  <c r="R169" i="20" s="1"/>
  <c r="Q170" i="20"/>
  <c r="R170" i="20" s="1"/>
  <c r="Q171" i="20"/>
  <c r="R171" i="20" s="1"/>
  <c r="Q172" i="20"/>
  <c r="R172" i="20" s="1"/>
  <c r="Q173" i="20"/>
  <c r="R173" i="20" s="1"/>
  <c r="Q174" i="20"/>
  <c r="R174" i="20" s="1"/>
  <c r="Q175" i="20"/>
  <c r="R175" i="20" s="1"/>
  <c r="Q176" i="20"/>
  <c r="R176" i="20" s="1"/>
  <c r="Q177" i="20"/>
  <c r="R177" i="20" s="1"/>
  <c r="Q178" i="20"/>
  <c r="R178" i="20" s="1"/>
  <c r="Q179" i="20"/>
  <c r="R179" i="20" s="1"/>
  <c r="Q180" i="20"/>
  <c r="R180" i="20" s="1"/>
  <c r="Q181" i="20"/>
  <c r="R181" i="20" s="1"/>
  <c r="Q182" i="20"/>
  <c r="R182" i="20" s="1"/>
  <c r="Q183" i="20"/>
  <c r="R183" i="20" s="1"/>
  <c r="Q184" i="20"/>
  <c r="R184" i="20" s="1"/>
  <c r="Q185" i="20"/>
  <c r="R185" i="20" s="1"/>
  <c r="Q186" i="20"/>
  <c r="R186" i="20" s="1"/>
  <c r="Q187" i="20"/>
  <c r="R187" i="20" s="1"/>
  <c r="Q188" i="20"/>
  <c r="R188" i="20" s="1"/>
  <c r="Q189" i="20"/>
  <c r="R189" i="20" s="1"/>
  <c r="Q190" i="20"/>
  <c r="R190" i="20" s="1"/>
  <c r="Q191" i="20"/>
  <c r="R191" i="20" s="1"/>
  <c r="Q192" i="20"/>
  <c r="R192" i="20" s="1"/>
  <c r="Q193" i="20"/>
  <c r="R193" i="20" s="1"/>
  <c r="Q194" i="20"/>
  <c r="R194" i="20" s="1"/>
  <c r="Q195" i="20"/>
  <c r="Q196" i="20"/>
  <c r="R196" i="20" s="1"/>
  <c r="Q197" i="20"/>
  <c r="R197" i="20" s="1"/>
  <c r="Q198" i="20"/>
  <c r="R198" i="20" s="1"/>
  <c r="Q199" i="20"/>
  <c r="R199" i="20" s="1"/>
  <c r="Q200" i="20"/>
  <c r="R200" i="20" s="1"/>
  <c r="Q201" i="20"/>
  <c r="R201" i="20" s="1"/>
  <c r="Q202" i="20"/>
  <c r="R202" i="20" s="1"/>
  <c r="Q203" i="20"/>
  <c r="Q204" i="20"/>
  <c r="R204" i="20" s="1"/>
  <c r="Q205" i="20"/>
  <c r="R205" i="20" s="1"/>
  <c r="Q206" i="20"/>
  <c r="R206" i="20" s="1"/>
  <c r="Q207" i="20"/>
  <c r="R207" i="20" s="1"/>
  <c r="Q208" i="20"/>
  <c r="R208" i="20" s="1"/>
  <c r="Q209" i="20"/>
  <c r="R209" i="20" s="1"/>
  <c r="Q210" i="20"/>
  <c r="R210" i="20" s="1"/>
  <c r="Q211" i="20"/>
  <c r="R211" i="20" s="1"/>
  <c r="Q212" i="20"/>
  <c r="R212" i="20" s="1"/>
  <c r="Q213" i="20"/>
  <c r="R213" i="20" s="1"/>
  <c r="Q214" i="20"/>
  <c r="R214" i="20" s="1"/>
  <c r="Q215" i="20"/>
  <c r="R215" i="20" s="1"/>
  <c r="Q216" i="20"/>
  <c r="R216" i="20" s="1"/>
  <c r="Q217" i="20"/>
  <c r="R217" i="20" s="1"/>
  <c r="Q218" i="20"/>
  <c r="R218" i="20" s="1"/>
  <c r="Q219" i="20"/>
  <c r="R219" i="20" s="1"/>
  <c r="Q220" i="20"/>
  <c r="R220" i="20" s="1"/>
  <c r="Q221" i="20"/>
  <c r="R221" i="20" s="1"/>
  <c r="Q222" i="20"/>
  <c r="R222" i="20" s="1"/>
  <c r="Q223" i="20"/>
  <c r="R223" i="20" s="1"/>
  <c r="Q224" i="20"/>
  <c r="R224" i="20" s="1"/>
  <c r="Q225" i="20"/>
  <c r="R225" i="20" s="1"/>
  <c r="Q226" i="20"/>
  <c r="R226" i="20" s="1"/>
  <c r="Q227" i="20"/>
  <c r="R227" i="20" s="1"/>
  <c r="Q228" i="20"/>
  <c r="R228" i="20" s="1"/>
  <c r="Q229" i="20"/>
  <c r="R229" i="20" s="1"/>
  <c r="Q230" i="20"/>
  <c r="R230" i="20" s="1"/>
  <c r="Q231" i="20"/>
  <c r="R231" i="20" s="1"/>
  <c r="Q232" i="20"/>
  <c r="R232" i="20" s="1"/>
  <c r="Q233" i="20"/>
  <c r="R233" i="20" s="1"/>
  <c r="Q234" i="20"/>
  <c r="R234" i="20" s="1"/>
  <c r="Q235" i="20"/>
  <c r="R235" i="20" s="1"/>
  <c r="Q236" i="20"/>
  <c r="R236" i="20" s="1"/>
  <c r="Q237" i="20"/>
  <c r="R237" i="20" s="1"/>
  <c r="Q238" i="20"/>
  <c r="R238" i="20" s="1"/>
  <c r="Q239" i="20"/>
  <c r="R239" i="20" s="1"/>
  <c r="Q240" i="20"/>
  <c r="R240" i="20" s="1"/>
  <c r="Q241" i="20"/>
  <c r="R241" i="20" s="1"/>
  <c r="Q242" i="20"/>
  <c r="R242" i="20" s="1"/>
  <c r="Q243" i="20"/>
  <c r="R243" i="20" s="1"/>
  <c r="Q244" i="20"/>
  <c r="R244" i="20" s="1"/>
  <c r="Q245" i="20"/>
  <c r="R245" i="20" s="1"/>
  <c r="Q246" i="20"/>
  <c r="R246" i="20" s="1"/>
  <c r="Q247" i="20"/>
  <c r="R247" i="20" s="1"/>
  <c r="Q248" i="20"/>
  <c r="R248" i="20" s="1"/>
  <c r="Q249" i="20"/>
  <c r="R249" i="20" s="1"/>
  <c r="Q250" i="20"/>
  <c r="R250" i="20" s="1"/>
  <c r="Q251" i="20"/>
  <c r="R251" i="20" s="1"/>
  <c r="Q252" i="20"/>
  <c r="R252" i="20" s="1"/>
  <c r="Q253" i="20"/>
  <c r="R253" i="20" s="1"/>
  <c r="Q254" i="20"/>
  <c r="R254" i="20" s="1"/>
  <c r="Q255" i="20"/>
  <c r="R255" i="20" s="1"/>
  <c r="Q256" i="20"/>
  <c r="R256" i="20" s="1"/>
  <c r="Q257" i="20"/>
  <c r="R257" i="20" s="1"/>
  <c r="Q258" i="20"/>
  <c r="R258" i="20" s="1"/>
  <c r="Q259" i="20"/>
  <c r="Q260" i="20"/>
  <c r="R260" i="20" s="1"/>
  <c r="Q261" i="20"/>
  <c r="R261" i="20" s="1"/>
  <c r="Q262" i="20"/>
  <c r="R262" i="20" s="1"/>
  <c r="Q263" i="20"/>
  <c r="R263" i="20" s="1"/>
  <c r="Q264" i="20"/>
  <c r="R264" i="20" s="1"/>
  <c r="Q265" i="20"/>
  <c r="R265" i="20" s="1"/>
  <c r="Q266" i="20"/>
  <c r="R266" i="20" s="1"/>
  <c r="Q267" i="20"/>
  <c r="Q268" i="20"/>
  <c r="R268" i="20" s="1"/>
  <c r="Q269" i="20"/>
  <c r="R269" i="20" s="1"/>
  <c r="Q270" i="20"/>
  <c r="R270" i="20" s="1"/>
  <c r="Q271" i="20"/>
  <c r="R271" i="20" s="1"/>
  <c r="Q272" i="20"/>
  <c r="R272" i="20" s="1"/>
  <c r="Q273" i="20"/>
  <c r="R273" i="20" s="1"/>
  <c r="Q274" i="20"/>
  <c r="R274" i="20" s="1"/>
  <c r="Q275" i="20"/>
  <c r="R275" i="20" s="1"/>
  <c r="Q276" i="20"/>
  <c r="R276" i="20" s="1"/>
  <c r="Q277" i="20"/>
  <c r="R277" i="20" s="1"/>
  <c r="Q278" i="20"/>
  <c r="R278" i="20" s="1"/>
  <c r="Q279" i="20"/>
  <c r="R279" i="20" s="1"/>
  <c r="Q280" i="20"/>
  <c r="R280" i="20" s="1"/>
  <c r="Q281" i="20"/>
  <c r="R281" i="20" s="1"/>
  <c r="Q282" i="20"/>
  <c r="R282" i="20" s="1"/>
  <c r="Q283" i="20"/>
  <c r="R283" i="20" s="1"/>
  <c r="Q284" i="20"/>
  <c r="R284" i="20" s="1"/>
  <c r="Q285" i="20"/>
  <c r="R285" i="20" s="1"/>
  <c r="Q286" i="20"/>
  <c r="R286" i="20" s="1"/>
  <c r="Q287" i="20"/>
  <c r="R287" i="20" s="1"/>
  <c r="Q288" i="20"/>
  <c r="R288" i="20" s="1"/>
  <c r="Q289" i="20"/>
  <c r="R289" i="20" s="1"/>
  <c r="Q290" i="20"/>
  <c r="R290" i="20" s="1"/>
  <c r="Q291" i="20"/>
  <c r="R291" i="20" s="1"/>
  <c r="Q292" i="20"/>
  <c r="R292" i="20" s="1"/>
  <c r="Q293" i="20"/>
  <c r="R293" i="20" s="1"/>
  <c r="Q294" i="20"/>
  <c r="R294" i="20" s="1"/>
  <c r="Q295" i="20"/>
  <c r="R295" i="20" s="1"/>
  <c r="Q296" i="20"/>
  <c r="R296" i="20" s="1"/>
  <c r="Q297" i="20"/>
  <c r="R297" i="20" s="1"/>
  <c r="Q298" i="20"/>
  <c r="R298" i="20" s="1"/>
  <c r="Q299" i="20"/>
  <c r="R299" i="20" s="1"/>
  <c r="Q300" i="20"/>
  <c r="R300" i="20" s="1"/>
  <c r="Q301" i="20"/>
  <c r="R301" i="20" s="1"/>
  <c r="Q302" i="20"/>
  <c r="R302" i="20" s="1"/>
  <c r="Q303" i="20"/>
  <c r="R303" i="20" s="1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M50" i="20"/>
  <c r="M51" i="20"/>
  <c r="M52" i="20"/>
  <c r="M53" i="20"/>
  <c r="M54" i="20"/>
  <c r="M55" i="20"/>
  <c r="M56" i="20"/>
  <c r="M57" i="20"/>
  <c r="M58" i="20"/>
  <c r="M59" i="20"/>
  <c r="M60" i="20"/>
  <c r="M61" i="20"/>
  <c r="M62" i="20"/>
  <c r="M63" i="20"/>
  <c r="M64" i="20"/>
  <c r="M65" i="20"/>
  <c r="M66" i="20"/>
  <c r="M67" i="20"/>
  <c r="M68" i="20"/>
  <c r="M69" i="20"/>
  <c r="M70" i="20"/>
  <c r="M71" i="20"/>
  <c r="M72" i="20"/>
  <c r="M73" i="20"/>
  <c r="M74" i="20"/>
  <c r="M75" i="20"/>
  <c r="M76" i="20"/>
  <c r="M77" i="20"/>
  <c r="M78" i="20"/>
  <c r="M79" i="20"/>
  <c r="M80" i="20"/>
  <c r="M81" i="20"/>
  <c r="M82" i="20"/>
  <c r="M83" i="20"/>
  <c r="M84" i="20"/>
  <c r="M85" i="20"/>
  <c r="M86" i="20"/>
  <c r="M87" i="20"/>
  <c r="M88" i="20"/>
  <c r="M89" i="20"/>
  <c r="M90" i="20"/>
  <c r="M91" i="20"/>
  <c r="M92" i="20"/>
  <c r="M93" i="20"/>
  <c r="M94" i="20"/>
  <c r="M95" i="20"/>
  <c r="M96" i="20"/>
  <c r="M97" i="20"/>
  <c r="M98" i="20"/>
  <c r="M99" i="20"/>
  <c r="M100" i="20"/>
  <c r="M101" i="20"/>
  <c r="M102" i="20"/>
  <c r="M103" i="20"/>
  <c r="M104" i="20"/>
  <c r="M105" i="20"/>
  <c r="M106" i="20"/>
  <c r="M107" i="20"/>
  <c r="M108" i="20"/>
  <c r="M109" i="20"/>
  <c r="M110" i="20"/>
  <c r="M111" i="20"/>
  <c r="M112" i="20"/>
  <c r="M113" i="20"/>
  <c r="M114" i="20"/>
  <c r="M115" i="20"/>
  <c r="M116" i="20"/>
  <c r="M117" i="20"/>
  <c r="M118" i="20"/>
  <c r="M119" i="20"/>
  <c r="M120" i="20"/>
  <c r="M121" i="20"/>
  <c r="M122" i="20"/>
  <c r="M123" i="20"/>
  <c r="M124" i="20"/>
  <c r="M125" i="20"/>
  <c r="M126" i="20"/>
  <c r="M127" i="20"/>
  <c r="M128" i="20"/>
  <c r="M129" i="20"/>
  <c r="M130" i="20"/>
  <c r="M131" i="20"/>
  <c r="M132" i="20"/>
  <c r="M133" i="20"/>
  <c r="M134" i="20"/>
  <c r="M135" i="20"/>
  <c r="M136" i="20"/>
  <c r="M137" i="20"/>
  <c r="M138" i="20"/>
  <c r="M139" i="20"/>
  <c r="M140" i="20"/>
  <c r="M141" i="20"/>
  <c r="M142" i="20"/>
  <c r="M143" i="20"/>
  <c r="M144" i="20"/>
  <c r="M145" i="20"/>
  <c r="M146" i="20"/>
  <c r="M147" i="20"/>
  <c r="M148" i="20"/>
  <c r="M149" i="20"/>
  <c r="M150" i="20"/>
  <c r="M151" i="20"/>
  <c r="M152" i="20"/>
  <c r="M153" i="20"/>
  <c r="M154" i="20"/>
  <c r="M155" i="20"/>
  <c r="M156" i="20"/>
  <c r="M157" i="20"/>
  <c r="M158" i="20"/>
  <c r="M159" i="20"/>
  <c r="M160" i="20"/>
  <c r="M161" i="20"/>
  <c r="M162" i="20"/>
  <c r="M163" i="20"/>
  <c r="M164" i="20"/>
  <c r="M165" i="20"/>
  <c r="M166" i="20"/>
  <c r="M167" i="20"/>
  <c r="M168" i="20"/>
  <c r="M169" i="20"/>
  <c r="M170" i="20"/>
  <c r="M171" i="20"/>
  <c r="M172" i="20"/>
  <c r="M173" i="20"/>
  <c r="M174" i="20"/>
  <c r="M175" i="20"/>
  <c r="M176" i="20"/>
  <c r="M177" i="20"/>
  <c r="M178" i="20"/>
  <c r="M179" i="20"/>
  <c r="M180" i="20"/>
  <c r="M181" i="20"/>
  <c r="M182" i="20"/>
  <c r="M183" i="20"/>
  <c r="M184" i="20"/>
  <c r="M185" i="20"/>
  <c r="M186" i="20"/>
  <c r="M187" i="20"/>
  <c r="M188" i="20"/>
  <c r="M189" i="20"/>
  <c r="M190" i="20"/>
  <c r="M191" i="20"/>
  <c r="M192" i="20"/>
  <c r="M193" i="20"/>
  <c r="M194" i="20"/>
  <c r="M195" i="20"/>
  <c r="M196" i="20"/>
  <c r="M197" i="20"/>
  <c r="M198" i="20"/>
  <c r="M199" i="20"/>
  <c r="M200" i="20"/>
  <c r="M201" i="20"/>
  <c r="M202" i="20"/>
  <c r="M203" i="20"/>
  <c r="M204" i="20"/>
  <c r="M205" i="20"/>
  <c r="M206" i="20"/>
  <c r="M207" i="20"/>
  <c r="M208" i="20"/>
  <c r="M209" i="20"/>
  <c r="M210" i="20"/>
  <c r="M211" i="20"/>
  <c r="M212" i="20"/>
  <c r="M213" i="20"/>
  <c r="M214" i="20"/>
  <c r="M215" i="20"/>
  <c r="M216" i="20"/>
  <c r="M217" i="20"/>
  <c r="M218" i="20"/>
  <c r="M219" i="20"/>
  <c r="M220" i="20"/>
  <c r="M221" i="20"/>
  <c r="M222" i="20"/>
  <c r="M223" i="20"/>
  <c r="M224" i="20"/>
  <c r="M225" i="20"/>
  <c r="M226" i="20"/>
  <c r="M227" i="20"/>
  <c r="M228" i="20"/>
  <c r="M229" i="20"/>
  <c r="M230" i="20"/>
  <c r="M231" i="20"/>
  <c r="M232" i="20"/>
  <c r="M233" i="20"/>
  <c r="M234" i="20"/>
  <c r="M235" i="20"/>
  <c r="M236" i="20"/>
  <c r="M237" i="20"/>
  <c r="M238" i="20"/>
  <c r="M239" i="20"/>
  <c r="M240" i="20"/>
  <c r="M241" i="20"/>
  <c r="M242" i="20"/>
  <c r="M243" i="20"/>
  <c r="M244" i="20"/>
  <c r="M245" i="20"/>
  <c r="M246" i="20"/>
  <c r="M247" i="20"/>
  <c r="M248" i="20"/>
  <c r="M249" i="20"/>
  <c r="M250" i="20"/>
  <c r="M251" i="20"/>
  <c r="M252" i="20"/>
  <c r="M253" i="20"/>
  <c r="M254" i="20"/>
  <c r="M255" i="20"/>
  <c r="M256" i="20"/>
  <c r="M257" i="20"/>
  <c r="M258" i="20"/>
  <c r="M259" i="20"/>
  <c r="M260" i="20"/>
  <c r="M261" i="20"/>
  <c r="M262" i="20"/>
  <c r="M263" i="20"/>
  <c r="M264" i="20"/>
  <c r="M265" i="20"/>
  <c r="M266" i="20"/>
  <c r="M267" i="20"/>
  <c r="M268" i="20"/>
  <c r="M269" i="20"/>
  <c r="M270" i="20"/>
  <c r="M271" i="20"/>
  <c r="M272" i="20"/>
  <c r="M273" i="20"/>
  <c r="M274" i="20"/>
  <c r="M275" i="20"/>
  <c r="M276" i="20"/>
  <c r="M277" i="20"/>
  <c r="M278" i="20"/>
  <c r="M279" i="20"/>
  <c r="M280" i="20"/>
  <c r="M281" i="20"/>
  <c r="M282" i="20"/>
  <c r="M283" i="20"/>
  <c r="M284" i="20"/>
  <c r="M285" i="20"/>
  <c r="M286" i="20"/>
  <c r="M287" i="20"/>
  <c r="M288" i="20"/>
  <c r="M289" i="20"/>
  <c r="M290" i="20"/>
  <c r="M291" i="20"/>
  <c r="M292" i="20"/>
  <c r="M293" i="20"/>
  <c r="M294" i="20"/>
  <c r="M295" i="20"/>
  <c r="M296" i="20"/>
  <c r="M297" i="20"/>
  <c r="M298" i="20"/>
  <c r="M299" i="20"/>
  <c r="M300" i="20"/>
  <c r="M301" i="20"/>
  <c r="M302" i="20"/>
  <c r="M303" i="20"/>
  <c r="M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G10" i="20"/>
  <c r="H10" i="20" s="1"/>
  <c r="AA10" i="16" l="1"/>
  <c r="Q10" i="20"/>
  <c r="R10" i="20" s="1"/>
  <c r="AE12" i="3" l="1"/>
  <c r="AG12" i="3" s="1"/>
  <c r="AE13" i="3"/>
  <c r="AG13" i="3" s="1"/>
  <c r="AE14" i="3"/>
  <c r="AE15" i="3"/>
  <c r="AE16" i="3"/>
  <c r="AE17" i="3"/>
  <c r="AE18" i="3"/>
  <c r="AE19" i="3"/>
  <c r="AE20" i="3"/>
  <c r="AE21" i="3"/>
  <c r="AE22" i="3"/>
  <c r="AE23" i="3"/>
  <c r="AE24" i="3"/>
  <c r="AE25" i="3"/>
  <c r="AE26" i="3"/>
  <c r="AE27" i="3"/>
  <c r="AE28" i="3"/>
  <c r="AE29" i="3"/>
  <c r="AE30" i="3"/>
  <c r="AE31" i="3"/>
  <c r="AE32" i="3"/>
  <c r="AE33" i="3"/>
  <c r="AE34" i="3"/>
  <c r="AE35" i="3"/>
  <c r="AE36" i="3"/>
  <c r="AE37" i="3"/>
  <c r="AE38" i="3"/>
  <c r="AE39" i="3"/>
  <c r="AE40" i="3"/>
  <c r="AE41" i="3"/>
  <c r="AE42" i="3"/>
  <c r="AE43" i="3"/>
  <c r="AE44" i="3"/>
  <c r="AE45" i="3"/>
  <c r="AE46" i="3"/>
  <c r="AE47" i="3"/>
  <c r="AE48" i="3"/>
  <c r="AE49" i="3"/>
  <c r="AE50" i="3"/>
  <c r="AE51" i="3"/>
  <c r="AE52" i="3"/>
  <c r="AE53" i="3"/>
  <c r="AE54" i="3"/>
  <c r="AE55" i="3"/>
  <c r="AE56" i="3"/>
  <c r="AE57" i="3"/>
  <c r="AE58" i="3"/>
  <c r="AE59" i="3"/>
  <c r="AE60" i="3"/>
  <c r="AE61" i="3"/>
  <c r="AE62" i="3"/>
  <c r="AE63" i="3"/>
  <c r="AE64" i="3"/>
  <c r="AE65" i="3"/>
  <c r="AE66" i="3"/>
  <c r="AE67" i="3"/>
  <c r="AE68" i="3"/>
  <c r="AE69" i="3"/>
  <c r="AE70" i="3"/>
  <c r="AE71" i="3"/>
  <c r="AE72" i="3"/>
  <c r="AE73" i="3"/>
  <c r="AE74" i="3"/>
  <c r="AE75" i="3"/>
  <c r="AE76" i="3"/>
  <c r="AE77" i="3"/>
  <c r="AE78" i="3"/>
  <c r="AE79" i="3"/>
  <c r="AE80" i="3"/>
  <c r="AE81" i="3"/>
  <c r="AE82" i="3"/>
  <c r="AE83" i="3"/>
  <c r="AE84" i="3"/>
  <c r="AE85" i="3"/>
  <c r="AE86" i="3"/>
  <c r="AE87" i="3"/>
  <c r="AE88" i="3"/>
  <c r="AE89" i="3"/>
  <c r="AE90" i="3"/>
  <c r="AE91" i="3"/>
  <c r="AE92" i="3"/>
  <c r="AE93" i="3"/>
  <c r="AE94" i="3"/>
  <c r="AE95" i="3"/>
  <c r="AE96" i="3"/>
  <c r="AE97" i="3"/>
  <c r="AE98" i="3"/>
  <c r="AE99" i="3"/>
  <c r="AE100" i="3"/>
  <c r="AE101" i="3"/>
  <c r="AE102" i="3"/>
  <c r="AE103" i="3"/>
  <c r="AE104" i="3"/>
  <c r="AE105" i="3"/>
  <c r="AE106" i="3"/>
  <c r="AE107" i="3"/>
  <c r="AE108" i="3"/>
  <c r="AE109" i="3"/>
  <c r="AE110" i="3"/>
  <c r="AE111" i="3"/>
  <c r="AE112" i="3"/>
  <c r="AE113" i="3"/>
  <c r="AE114" i="3"/>
  <c r="AE115" i="3"/>
  <c r="AE116" i="3"/>
  <c r="AE117" i="3"/>
  <c r="AE118" i="3"/>
  <c r="AE119" i="3"/>
  <c r="AE120" i="3"/>
  <c r="AE121" i="3"/>
  <c r="AE122" i="3"/>
  <c r="AE123" i="3"/>
  <c r="AE124" i="3"/>
  <c r="AE125" i="3"/>
  <c r="AE126" i="3"/>
  <c r="AE127" i="3"/>
  <c r="AE128" i="3"/>
  <c r="AE129" i="3"/>
  <c r="AE130" i="3"/>
  <c r="AE131" i="3"/>
  <c r="AE132" i="3"/>
  <c r="AE133" i="3"/>
  <c r="AE134" i="3"/>
  <c r="AE135" i="3"/>
  <c r="AE136" i="3"/>
  <c r="AE137" i="3"/>
  <c r="AE138" i="3"/>
  <c r="AE139" i="3"/>
  <c r="AE140" i="3"/>
  <c r="AE141" i="3"/>
  <c r="AE142" i="3"/>
  <c r="AE143" i="3"/>
  <c r="AE144" i="3"/>
  <c r="AE145" i="3"/>
  <c r="AE146" i="3"/>
  <c r="AE147" i="3"/>
  <c r="AE148" i="3"/>
  <c r="AE149" i="3"/>
  <c r="AE150" i="3"/>
  <c r="AE151" i="3"/>
  <c r="AE152" i="3"/>
  <c r="AE153" i="3"/>
  <c r="AE154" i="3"/>
  <c r="AE155" i="3"/>
  <c r="AE156" i="3"/>
  <c r="AE157" i="3"/>
  <c r="AE158" i="3"/>
  <c r="AE159" i="3"/>
  <c r="AE160" i="3"/>
  <c r="AE161" i="3"/>
  <c r="AE162" i="3"/>
  <c r="AE163" i="3"/>
  <c r="AE164" i="3"/>
  <c r="AE165" i="3"/>
  <c r="AE166" i="3"/>
  <c r="AE167" i="3"/>
  <c r="AE168" i="3"/>
  <c r="AE169" i="3"/>
  <c r="AE170" i="3"/>
  <c r="AE171" i="3"/>
  <c r="AE172" i="3"/>
  <c r="AE173" i="3"/>
  <c r="AE174" i="3"/>
  <c r="AE175" i="3"/>
  <c r="AE176" i="3"/>
  <c r="AE177" i="3"/>
  <c r="AE178" i="3"/>
  <c r="AE179" i="3"/>
  <c r="AE180" i="3"/>
  <c r="AE181" i="3"/>
  <c r="AE182" i="3"/>
  <c r="AE183" i="3"/>
  <c r="AE184" i="3"/>
  <c r="AE185" i="3"/>
  <c r="AE186" i="3"/>
  <c r="AE187" i="3"/>
  <c r="AE188" i="3"/>
  <c r="AE189" i="3"/>
  <c r="AE190" i="3"/>
  <c r="AE191" i="3"/>
  <c r="AE192" i="3"/>
  <c r="AE193" i="3"/>
  <c r="AE194" i="3"/>
  <c r="AE195" i="3"/>
  <c r="AE196" i="3"/>
  <c r="AE197" i="3"/>
  <c r="AE198" i="3"/>
  <c r="AE199" i="3"/>
  <c r="AE200" i="3"/>
  <c r="AE201" i="3"/>
  <c r="AE202" i="3"/>
  <c r="AE203" i="3"/>
  <c r="AE204" i="3"/>
  <c r="AE205" i="3"/>
  <c r="AE206" i="3"/>
  <c r="AE207" i="3"/>
  <c r="AE208" i="3"/>
  <c r="AE209" i="3"/>
  <c r="AE210" i="3"/>
  <c r="AE211" i="3"/>
  <c r="AE212" i="3"/>
  <c r="AE213" i="3"/>
  <c r="AE214" i="3"/>
  <c r="AE215" i="3"/>
  <c r="AE216" i="3"/>
  <c r="AE217" i="3"/>
  <c r="AE218" i="3"/>
  <c r="AE219" i="3"/>
  <c r="AE220" i="3"/>
  <c r="AE221" i="3"/>
  <c r="AE222" i="3"/>
  <c r="AE223" i="3"/>
  <c r="AE224" i="3"/>
  <c r="AE225" i="3"/>
  <c r="AE226" i="3"/>
  <c r="AE227" i="3"/>
  <c r="AE228" i="3"/>
  <c r="AE229" i="3"/>
  <c r="AE230" i="3"/>
  <c r="AE231" i="3"/>
  <c r="AE232" i="3"/>
  <c r="AE233" i="3"/>
  <c r="AE234" i="3"/>
  <c r="AE235" i="3"/>
  <c r="AE236" i="3"/>
  <c r="AE237" i="3"/>
  <c r="AE238" i="3"/>
  <c r="AE239" i="3"/>
  <c r="AE240" i="3"/>
  <c r="AE241" i="3"/>
  <c r="AE242" i="3"/>
  <c r="AE243" i="3"/>
  <c r="AE244" i="3"/>
  <c r="AE245" i="3"/>
  <c r="AE246" i="3"/>
  <c r="AE247" i="3"/>
  <c r="AE248" i="3"/>
  <c r="AE249" i="3"/>
  <c r="AE250" i="3"/>
  <c r="AE251" i="3"/>
  <c r="AE252" i="3"/>
  <c r="AE253" i="3"/>
  <c r="AE254" i="3"/>
  <c r="AE255" i="3"/>
  <c r="AE256" i="3"/>
  <c r="AE257" i="3"/>
  <c r="AE258" i="3"/>
  <c r="AE259" i="3"/>
  <c r="AE260" i="3"/>
  <c r="AE261" i="3"/>
  <c r="AE262" i="3"/>
  <c r="AE263" i="3"/>
  <c r="AE264" i="3"/>
  <c r="AE265" i="3"/>
  <c r="AE266" i="3"/>
  <c r="AE267" i="3"/>
  <c r="AE268" i="3"/>
  <c r="AE269" i="3"/>
  <c r="AE270" i="3"/>
  <c r="AE271" i="3"/>
  <c r="AE272" i="3"/>
  <c r="AE273" i="3"/>
  <c r="AE274" i="3"/>
  <c r="AE275" i="3"/>
  <c r="AE276" i="3"/>
  <c r="AE277" i="3"/>
  <c r="AE278" i="3"/>
  <c r="AE279" i="3"/>
  <c r="AE280" i="3"/>
  <c r="AE281" i="3"/>
  <c r="AE282" i="3"/>
  <c r="AE283" i="3"/>
  <c r="AE284" i="3"/>
  <c r="AE285" i="3"/>
  <c r="AE286" i="3"/>
  <c r="AE287" i="3"/>
  <c r="AE288" i="3"/>
  <c r="AE289" i="3"/>
  <c r="AE290" i="3"/>
  <c r="AE291" i="3"/>
  <c r="AE292" i="3"/>
  <c r="AE293" i="3"/>
  <c r="AE294" i="3"/>
  <c r="AE295" i="3"/>
  <c r="AE296" i="3"/>
  <c r="AE297" i="3"/>
  <c r="AE298" i="3"/>
  <c r="AE299" i="3"/>
  <c r="AE300" i="3"/>
  <c r="AE301" i="3"/>
  <c r="AE302" i="3"/>
  <c r="AE303" i="3"/>
  <c r="AE11" i="3"/>
  <c r="AE10" i="3" l="1"/>
  <c r="O10" i="15"/>
  <c r="V10" i="15"/>
  <c r="N10" i="15"/>
  <c r="U10" i="15"/>
  <c r="AA11" i="15"/>
  <c r="AA12" i="15"/>
  <c r="AA13" i="15"/>
  <c r="AA14" i="15"/>
  <c r="AA15" i="15"/>
  <c r="AA16" i="15"/>
  <c r="AA17" i="15"/>
  <c r="AA18" i="15"/>
  <c r="AA19" i="15"/>
  <c r="AA20" i="15"/>
  <c r="AA21" i="15"/>
  <c r="AA22" i="15"/>
  <c r="AA23" i="15"/>
  <c r="AA24" i="15"/>
  <c r="AA25" i="15"/>
  <c r="AA26" i="15"/>
  <c r="AA27" i="15"/>
  <c r="AA28" i="15"/>
  <c r="AA29" i="15"/>
  <c r="AA30" i="15"/>
  <c r="AA31" i="15"/>
  <c r="AA32" i="15"/>
  <c r="AA33" i="15"/>
  <c r="AA34" i="15"/>
  <c r="AA35" i="15"/>
  <c r="AA36" i="15"/>
  <c r="AA37" i="15"/>
  <c r="AA38" i="15"/>
  <c r="AA39" i="15"/>
  <c r="AA40" i="15"/>
  <c r="AA41" i="15"/>
  <c r="AA42" i="15"/>
  <c r="AA43" i="15"/>
  <c r="AA44" i="15"/>
  <c r="AA45" i="15"/>
  <c r="AA46" i="15"/>
  <c r="AA47" i="15"/>
  <c r="AA48" i="15"/>
  <c r="AA49" i="15"/>
  <c r="AA50" i="15"/>
  <c r="AA51" i="15"/>
  <c r="AA52" i="15"/>
  <c r="AA53" i="15"/>
  <c r="AA54" i="15"/>
  <c r="AA55" i="15"/>
  <c r="AA56" i="15"/>
  <c r="AA57" i="15"/>
  <c r="AA58" i="15"/>
  <c r="AA59" i="15"/>
  <c r="AA60" i="15"/>
  <c r="AA61" i="15"/>
  <c r="AA62" i="15"/>
  <c r="AA63" i="15"/>
  <c r="AA64" i="15"/>
  <c r="AA65" i="15"/>
  <c r="AA66" i="15"/>
  <c r="AA67" i="15"/>
  <c r="AA68" i="15"/>
  <c r="AA69" i="15"/>
  <c r="AA70" i="15"/>
  <c r="AA71" i="15"/>
  <c r="AA72" i="15"/>
  <c r="AA73" i="15"/>
  <c r="AA74" i="15"/>
  <c r="AA75" i="15"/>
  <c r="AA76" i="15"/>
  <c r="AA77" i="15"/>
  <c r="AA78" i="15"/>
  <c r="AA79" i="15"/>
  <c r="AA80" i="15"/>
  <c r="AA81" i="15"/>
  <c r="AA82" i="15"/>
  <c r="AA83" i="15"/>
  <c r="AA84" i="15"/>
  <c r="AA85" i="15"/>
  <c r="AA86" i="15"/>
  <c r="AA87" i="15"/>
  <c r="AA88" i="15"/>
  <c r="AA89" i="15"/>
  <c r="AA90" i="15"/>
  <c r="AA91" i="15"/>
  <c r="AA92" i="15"/>
  <c r="AA93" i="15"/>
  <c r="AA94" i="15"/>
  <c r="AA95" i="15"/>
  <c r="AA96" i="15"/>
  <c r="AA97" i="15"/>
  <c r="AA98" i="15"/>
  <c r="AA99" i="15"/>
  <c r="AA100" i="15"/>
  <c r="AA101" i="15"/>
  <c r="AA102" i="15"/>
  <c r="AA103" i="15"/>
  <c r="AA104" i="15"/>
  <c r="AA105" i="15"/>
  <c r="AA106" i="15"/>
  <c r="AA107" i="15"/>
  <c r="AA108" i="15"/>
  <c r="AA109" i="15"/>
  <c r="AA110" i="15"/>
  <c r="AA111" i="15"/>
  <c r="AA112" i="15"/>
  <c r="AA113" i="15"/>
  <c r="AA114" i="15"/>
  <c r="AA115" i="15"/>
  <c r="AA116" i="15"/>
  <c r="AA117" i="15"/>
  <c r="AA118" i="15"/>
  <c r="AA119" i="15"/>
  <c r="AA120" i="15"/>
  <c r="AA121" i="15"/>
  <c r="AA122" i="15"/>
  <c r="AA123" i="15"/>
  <c r="AA124" i="15"/>
  <c r="AA125" i="15"/>
  <c r="AA126" i="15"/>
  <c r="AA127" i="15"/>
  <c r="AA128" i="15"/>
  <c r="AA129" i="15"/>
  <c r="AA130" i="15"/>
  <c r="AA131" i="15"/>
  <c r="AA132" i="15"/>
  <c r="AA133" i="15"/>
  <c r="AA134" i="15"/>
  <c r="AA135" i="15"/>
  <c r="AA136" i="15"/>
  <c r="AA137" i="15"/>
  <c r="AA138" i="15"/>
  <c r="AA139" i="15"/>
  <c r="AA140" i="15"/>
  <c r="AA141" i="15"/>
  <c r="AA142" i="15"/>
  <c r="AA143" i="15"/>
  <c r="AA144" i="15"/>
  <c r="AA145" i="15"/>
  <c r="AA146" i="15"/>
  <c r="AA147" i="15"/>
  <c r="AA148" i="15"/>
  <c r="AA149" i="15"/>
  <c r="AA150" i="15"/>
  <c r="AA151" i="15"/>
  <c r="AA152" i="15"/>
  <c r="AA153" i="15"/>
  <c r="AA154" i="15"/>
  <c r="AA155" i="15"/>
  <c r="AA156" i="15"/>
  <c r="AA157" i="15"/>
  <c r="AA158" i="15"/>
  <c r="AA159" i="15"/>
  <c r="AA160" i="15"/>
  <c r="AA161" i="15"/>
  <c r="AA162" i="15"/>
  <c r="AA163" i="15"/>
  <c r="AA164" i="15"/>
  <c r="AA165" i="15"/>
  <c r="AA166" i="15"/>
  <c r="AA167" i="15"/>
  <c r="AA168" i="15"/>
  <c r="AA169" i="15"/>
  <c r="AA170" i="15"/>
  <c r="AA171" i="15"/>
  <c r="AA172" i="15"/>
  <c r="AA173" i="15"/>
  <c r="AA174" i="15"/>
  <c r="AA175" i="15"/>
  <c r="AA176" i="15"/>
  <c r="AA177" i="15"/>
  <c r="AA178" i="15"/>
  <c r="AA179" i="15"/>
  <c r="AA180" i="15"/>
  <c r="AA181" i="15"/>
  <c r="AA182" i="15"/>
  <c r="AA183" i="15"/>
  <c r="AA184" i="15"/>
  <c r="AA185" i="15"/>
  <c r="AA186" i="15"/>
  <c r="AA187" i="15"/>
  <c r="AA188" i="15"/>
  <c r="AA189" i="15"/>
  <c r="AA190" i="15"/>
  <c r="AA191" i="15"/>
  <c r="AA192" i="15"/>
  <c r="AA193" i="15"/>
  <c r="AA194" i="15"/>
  <c r="AA195" i="15"/>
  <c r="AA196" i="15"/>
  <c r="AA197" i="15"/>
  <c r="AA198" i="15"/>
  <c r="AA199" i="15"/>
  <c r="AA200" i="15"/>
  <c r="AA201" i="15"/>
  <c r="AA202" i="15"/>
  <c r="AA203" i="15"/>
  <c r="AA204" i="15"/>
  <c r="AA205" i="15"/>
  <c r="AA206" i="15"/>
  <c r="AA207" i="15"/>
  <c r="AA208" i="15"/>
  <c r="AA209" i="15"/>
  <c r="AA210" i="15"/>
  <c r="AA211" i="15"/>
  <c r="AA212" i="15"/>
  <c r="AA213" i="15"/>
  <c r="AA214" i="15"/>
  <c r="AA215" i="15"/>
  <c r="AA216" i="15"/>
  <c r="AA217" i="15"/>
  <c r="AA218" i="15"/>
  <c r="AA219" i="15"/>
  <c r="AA220" i="15"/>
  <c r="AA221" i="15"/>
  <c r="AA222" i="15"/>
  <c r="AA223" i="15"/>
  <c r="AA224" i="15"/>
  <c r="AA225" i="15"/>
  <c r="AA226" i="15"/>
  <c r="AA227" i="15"/>
  <c r="AA228" i="15"/>
  <c r="AA229" i="15"/>
  <c r="AA230" i="15"/>
  <c r="AA231" i="15"/>
  <c r="AA232" i="15"/>
  <c r="AA233" i="15"/>
  <c r="AA234" i="15"/>
  <c r="AA235" i="15"/>
  <c r="AA236" i="15"/>
  <c r="AA237" i="15"/>
  <c r="AA238" i="15"/>
  <c r="AA239" i="15"/>
  <c r="AA240" i="15"/>
  <c r="AA241" i="15"/>
  <c r="AA242" i="15"/>
  <c r="AA243" i="15"/>
  <c r="AA244" i="15"/>
  <c r="AA245" i="15"/>
  <c r="AA246" i="15"/>
  <c r="AA247" i="15"/>
  <c r="AA248" i="15"/>
  <c r="AA249" i="15"/>
  <c r="AA250" i="15"/>
  <c r="AA251" i="15"/>
  <c r="AA252" i="15"/>
  <c r="AA253" i="15"/>
  <c r="AA254" i="15"/>
  <c r="AA255" i="15"/>
  <c r="AA256" i="15"/>
  <c r="AA257" i="15"/>
  <c r="AA258" i="15"/>
  <c r="AA259" i="15"/>
  <c r="AA260" i="15"/>
  <c r="AA261" i="15"/>
  <c r="AA262" i="15"/>
  <c r="AA263" i="15"/>
  <c r="AA264" i="15"/>
  <c r="AA265" i="15"/>
  <c r="AA266" i="15"/>
  <c r="AA267" i="15"/>
  <c r="AA268" i="15"/>
  <c r="AA269" i="15"/>
  <c r="AA270" i="15"/>
  <c r="AA271" i="15"/>
  <c r="AA272" i="15"/>
  <c r="AA273" i="15"/>
  <c r="AA274" i="15"/>
  <c r="AA275" i="15"/>
  <c r="AA276" i="15"/>
  <c r="AA277" i="15"/>
  <c r="AA278" i="15"/>
  <c r="AA279" i="15"/>
  <c r="AA280" i="15"/>
  <c r="AA281" i="15"/>
  <c r="AA282" i="15"/>
  <c r="AA283" i="15"/>
  <c r="AA284" i="15"/>
  <c r="AA285" i="15"/>
  <c r="AA286" i="15"/>
  <c r="AA287" i="15"/>
  <c r="AA288" i="15"/>
  <c r="AA289" i="15"/>
  <c r="AA290" i="15"/>
  <c r="AA291" i="15"/>
  <c r="AA292" i="15"/>
  <c r="AA293" i="15"/>
  <c r="AA294" i="15"/>
  <c r="AA295" i="15"/>
  <c r="AA296" i="15"/>
  <c r="AA297" i="15"/>
  <c r="AA298" i="15"/>
  <c r="AA299" i="15"/>
  <c r="AA300" i="15"/>
  <c r="AA301" i="15"/>
  <c r="AA302" i="15"/>
  <c r="AA303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88" i="15"/>
  <c r="R89" i="15"/>
  <c r="R90" i="15"/>
  <c r="R91" i="15"/>
  <c r="R92" i="15"/>
  <c r="R93" i="15"/>
  <c r="R94" i="15"/>
  <c r="R95" i="15"/>
  <c r="R96" i="15"/>
  <c r="R97" i="15"/>
  <c r="R98" i="15"/>
  <c r="R99" i="15"/>
  <c r="R100" i="15"/>
  <c r="R101" i="15"/>
  <c r="R102" i="15"/>
  <c r="R103" i="15"/>
  <c r="R104" i="15"/>
  <c r="R105" i="15"/>
  <c r="R106" i="15"/>
  <c r="R107" i="15"/>
  <c r="R108" i="15"/>
  <c r="R109" i="15"/>
  <c r="R110" i="15"/>
  <c r="R111" i="15"/>
  <c r="R112" i="15"/>
  <c r="R113" i="15"/>
  <c r="R114" i="15"/>
  <c r="R115" i="15"/>
  <c r="R116" i="15"/>
  <c r="R117" i="15"/>
  <c r="R118" i="15"/>
  <c r="R119" i="15"/>
  <c r="R120" i="15"/>
  <c r="R121" i="15"/>
  <c r="R122" i="15"/>
  <c r="R123" i="15"/>
  <c r="R124" i="15"/>
  <c r="R125" i="15"/>
  <c r="R126" i="15"/>
  <c r="R127" i="15"/>
  <c r="R128" i="15"/>
  <c r="R129" i="15"/>
  <c r="R130" i="15"/>
  <c r="R131" i="15"/>
  <c r="R132" i="15"/>
  <c r="R133" i="15"/>
  <c r="R134" i="15"/>
  <c r="R135" i="15"/>
  <c r="R136" i="15"/>
  <c r="R137" i="15"/>
  <c r="R138" i="15"/>
  <c r="R139" i="15"/>
  <c r="R140" i="15"/>
  <c r="R141" i="15"/>
  <c r="R142" i="15"/>
  <c r="R143" i="15"/>
  <c r="R144" i="15"/>
  <c r="R145" i="15"/>
  <c r="R146" i="15"/>
  <c r="R147" i="15"/>
  <c r="R148" i="15"/>
  <c r="R149" i="15"/>
  <c r="R150" i="15"/>
  <c r="R151" i="15"/>
  <c r="R152" i="15"/>
  <c r="R153" i="15"/>
  <c r="R154" i="15"/>
  <c r="R155" i="15"/>
  <c r="R156" i="15"/>
  <c r="R157" i="15"/>
  <c r="R158" i="15"/>
  <c r="R159" i="15"/>
  <c r="R160" i="15"/>
  <c r="R161" i="15"/>
  <c r="R162" i="15"/>
  <c r="R163" i="15"/>
  <c r="R164" i="15"/>
  <c r="R165" i="15"/>
  <c r="R166" i="15"/>
  <c r="R167" i="15"/>
  <c r="R168" i="15"/>
  <c r="R169" i="15"/>
  <c r="R170" i="15"/>
  <c r="R171" i="15"/>
  <c r="R172" i="15"/>
  <c r="R173" i="15"/>
  <c r="R174" i="15"/>
  <c r="R175" i="15"/>
  <c r="R176" i="15"/>
  <c r="R177" i="15"/>
  <c r="R178" i="15"/>
  <c r="R179" i="15"/>
  <c r="R180" i="15"/>
  <c r="R181" i="15"/>
  <c r="R182" i="15"/>
  <c r="R183" i="15"/>
  <c r="R184" i="15"/>
  <c r="R185" i="15"/>
  <c r="R186" i="15"/>
  <c r="R187" i="15"/>
  <c r="R188" i="15"/>
  <c r="R189" i="15"/>
  <c r="R190" i="15"/>
  <c r="R191" i="15"/>
  <c r="R192" i="15"/>
  <c r="R193" i="15"/>
  <c r="R194" i="15"/>
  <c r="R195" i="15"/>
  <c r="R196" i="15"/>
  <c r="R197" i="15"/>
  <c r="R198" i="15"/>
  <c r="R199" i="15"/>
  <c r="R200" i="15"/>
  <c r="R201" i="15"/>
  <c r="R202" i="15"/>
  <c r="R203" i="15"/>
  <c r="R204" i="15"/>
  <c r="R205" i="15"/>
  <c r="R206" i="15"/>
  <c r="R207" i="15"/>
  <c r="R208" i="15"/>
  <c r="R209" i="15"/>
  <c r="R210" i="15"/>
  <c r="R211" i="15"/>
  <c r="R212" i="15"/>
  <c r="R213" i="15"/>
  <c r="R214" i="15"/>
  <c r="R215" i="15"/>
  <c r="R216" i="15"/>
  <c r="R217" i="15"/>
  <c r="R218" i="15"/>
  <c r="R219" i="15"/>
  <c r="R220" i="15"/>
  <c r="R221" i="15"/>
  <c r="R222" i="15"/>
  <c r="R223" i="15"/>
  <c r="R224" i="15"/>
  <c r="R225" i="15"/>
  <c r="R226" i="15"/>
  <c r="R227" i="15"/>
  <c r="R228" i="15"/>
  <c r="R229" i="15"/>
  <c r="R230" i="15"/>
  <c r="R231" i="15"/>
  <c r="R232" i="15"/>
  <c r="R233" i="15"/>
  <c r="R234" i="15"/>
  <c r="R235" i="15"/>
  <c r="R236" i="15"/>
  <c r="R237" i="15"/>
  <c r="R238" i="15"/>
  <c r="R239" i="15"/>
  <c r="R240" i="15"/>
  <c r="R241" i="15"/>
  <c r="R242" i="15"/>
  <c r="R243" i="15"/>
  <c r="R244" i="15"/>
  <c r="R245" i="15"/>
  <c r="R246" i="15"/>
  <c r="R247" i="15"/>
  <c r="R248" i="15"/>
  <c r="R249" i="15"/>
  <c r="R250" i="15"/>
  <c r="R251" i="15"/>
  <c r="R252" i="15"/>
  <c r="R253" i="15"/>
  <c r="R254" i="15"/>
  <c r="R255" i="15"/>
  <c r="R256" i="15"/>
  <c r="R257" i="15"/>
  <c r="R258" i="15"/>
  <c r="R259" i="15"/>
  <c r="R260" i="15"/>
  <c r="R261" i="15"/>
  <c r="R262" i="15"/>
  <c r="R263" i="15"/>
  <c r="R264" i="15"/>
  <c r="R265" i="15"/>
  <c r="R266" i="15"/>
  <c r="R267" i="15"/>
  <c r="R268" i="15"/>
  <c r="R269" i="15"/>
  <c r="R270" i="15"/>
  <c r="R271" i="15"/>
  <c r="R272" i="15"/>
  <c r="R273" i="15"/>
  <c r="R274" i="15"/>
  <c r="R275" i="15"/>
  <c r="R276" i="15"/>
  <c r="R277" i="15"/>
  <c r="R278" i="15"/>
  <c r="R279" i="15"/>
  <c r="R280" i="15"/>
  <c r="R281" i="15"/>
  <c r="R282" i="15"/>
  <c r="R283" i="15"/>
  <c r="R284" i="15"/>
  <c r="R285" i="15"/>
  <c r="R286" i="15"/>
  <c r="R287" i="15"/>
  <c r="R288" i="15"/>
  <c r="R289" i="15"/>
  <c r="R290" i="15"/>
  <c r="R291" i="15"/>
  <c r="R292" i="15"/>
  <c r="R293" i="15"/>
  <c r="R294" i="15"/>
  <c r="R295" i="15"/>
  <c r="R296" i="15"/>
  <c r="R297" i="15"/>
  <c r="R298" i="15"/>
  <c r="R299" i="15"/>
  <c r="R300" i="15"/>
  <c r="R301" i="15"/>
  <c r="R302" i="15"/>
  <c r="R303" i="15"/>
  <c r="R10" i="15"/>
  <c r="X10" i="15" l="1"/>
  <c r="AA10" i="15" s="1"/>
  <c r="E11" i="15"/>
  <c r="F11" i="15" s="1"/>
  <c r="E12" i="15"/>
  <c r="F12" i="15" s="1"/>
  <c r="E13" i="15"/>
  <c r="F13" i="15" s="1"/>
  <c r="E14" i="15"/>
  <c r="F14" i="15" s="1"/>
  <c r="E15" i="15"/>
  <c r="F15" i="15" s="1"/>
  <c r="E16" i="15"/>
  <c r="F16" i="15" s="1"/>
  <c r="E17" i="15"/>
  <c r="F17" i="15" s="1"/>
  <c r="E18" i="15"/>
  <c r="F18" i="15" s="1"/>
  <c r="E19" i="15"/>
  <c r="F19" i="15" s="1"/>
  <c r="E20" i="15"/>
  <c r="F20" i="15" s="1"/>
  <c r="E21" i="15"/>
  <c r="F21" i="15" s="1"/>
  <c r="E22" i="15"/>
  <c r="F22" i="15" s="1"/>
  <c r="E23" i="15"/>
  <c r="F23" i="15" s="1"/>
  <c r="E24" i="15"/>
  <c r="F24" i="15" s="1"/>
  <c r="E25" i="15"/>
  <c r="F25" i="15" s="1"/>
  <c r="E26" i="15"/>
  <c r="F26" i="15" s="1"/>
  <c r="E27" i="15"/>
  <c r="F27" i="15" s="1"/>
  <c r="E28" i="15"/>
  <c r="F28" i="15" s="1"/>
  <c r="E29" i="15"/>
  <c r="F29" i="15" s="1"/>
  <c r="E30" i="15"/>
  <c r="F30" i="15" s="1"/>
  <c r="E31" i="15"/>
  <c r="F31" i="15" s="1"/>
  <c r="E32" i="15"/>
  <c r="F32" i="15" s="1"/>
  <c r="E33" i="15"/>
  <c r="F33" i="15" s="1"/>
  <c r="E34" i="15"/>
  <c r="F34" i="15" s="1"/>
  <c r="E35" i="15"/>
  <c r="F35" i="15" s="1"/>
  <c r="E36" i="15"/>
  <c r="F36" i="15" s="1"/>
  <c r="E37" i="15"/>
  <c r="F37" i="15" s="1"/>
  <c r="E38" i="15"/>
  <c r="F38" i="15" s="1"/>
  <c r="E39" i="15"/>
  <c r="F39" i="15" s="1"/>
  <c r="E40" i="15"/>
  <c r="F40" i="15" s="1"/>
  <c r="E41" i="15"/>
  <c r="F41" i="15" s="1"/>
  <c r="E42" i="15"/>
  <c r="F42" i="15" s="1"/>
  <c r="E43" i="15"/>
  <c r="F43" i="15" s="1"/>
  <c r="E44" i="15"/>
  <c r="F44" i="15" s="1"/>
  <c r="E45" i="15"/>
  <c r="F45" i="15" s="1"/>
  <c r="E46" i="15"/>
  <c r="F46" i="15" s="1"/>
  <c r="E47" i="15"/>
  <c r="F47" i="15" s="1"/>
  <c r="E48" i="15"/>
  <c r="F48" i="15" s="1"/>
  <c r="E49" i="15"/>
  <c r="F49" i="15" s="1"/>
  <c r="E50" i="15"/>
  <c r="F50" i="15" s="1"/>
  <c r="E51" i="15"/>
  <c r="F51" i="15" s="1"/>
  <c r="E52" i="15"/>
  <c r="F52" i="15" s="1"/>
  <c r="E53" i="15"/>
  <c r="F53" i="15" s="1"/>
  <c r="E54" i="15"/>
  <c r="F54" i="15" s="1"/>
  <c r="E55" i="15"/>
  <c r="F55" i="15" s="1"/>
  <c r="E56" i="15"/>
  <c r="F56" i="15" s="1"/>
  <c r="E57" i="15"/>
  <c r="F57" i="15" s="1"/>
  <c r="E58" i="15"/>
  <c r="F58" i="15" s="1"/>
  <c r="E59" i="15"/>
  <c r="F59" i="15" s="1"/>
  <c r="E60" i="15"/>
  <c r="F60" i="15" s="1"/>
  <c r="E61" i="15"/>
  <c r="F61" i="15" s="1"/>
  <c r="E62" i="15"/>
  <c r="F62" i="15" s="1"/>
  <c r="E63" i="15"/>
  <c r="F63" i="15" s="1"/>
  <c r="E64" i="15"/>
  <c r="F64" i="15" s="1"/>
  <c r="E65" i="15"/>
  <c r="F65" i="15" s="1"/>
  <c r="E66" i="15"/>
  <c r="F66" i="15" s="1"/>
  <c r="E67" i="15"/>
  <c r="F67" i="15" s="1"/>
  <c r="E68" i="15"/>
  <c r="F68" i="15" s="1"/>
  <c r="E69" i="15"/>
  <c r="F69" i="15" s="1"/>
  <c r="E70" i="15"/>
  <c r="F70" i="15" s="1"/>
  <c r="E71" i="15"/>
  <c r="F71" i="15" s="1"/>
  <c r="E72" i="15"/>
  <c r="F72" i="15" s="1"/>
  <c r="E73" i="15"/>
  <c r="F73" i="15" s="1"/>
  <c r="E74" i="15"/>
  <c r="F74" i="15" s="1"/>
  <c r="E75" i="15"/>
  <c r="F75" i="15" s="1"/>
  <c r="E76" i="15"/>
  <c r="F76" i="15" s="1"/>
  <c r="E77" i="15"/>
  <c r="F77" i="15" s="1"/>
  <c r="E78" i="15"/>
  <c r="F78" i="15" s="1"/>
  <c r="E79" i="15"/>
  <c r="F79" i="15" s="1"/>
  <c r="E80" i="15"/>
  <c r="F80" i="15" s="1"/>
  <c r="E81" i="15"/>
  <c r="F81" i="15" s="1"/>
  <c r="E82" i="15"/>
  <c r="F82" i="15" s="1"/>
  <c r="E83" i="15"/>
  <c r="F83" i="15" s="1"/>
  <c r="E84" i="15"/>
  <c r="F84" i="15" s="1"/>
  <c r="E85" i="15"/>
  <c r="F85" i="15" s="1"/>
  <c r="E86" i="15"/>
  <c r="F86" i="15" s="1"/>
  <c r="E87" i="15"/>
  <c r="F87" i="15" s="1"/>
  <c r="E88" i="15"/>
  <c r="F88" i="15" s="1"/>
  <c r="E89" i="15"/>
  <c r="F89" i="15" s="1"/>
  <c r="E90" i="15"/>
  <c r="F90" i="15" s="1"/>
  <c r="E91" i="15"/>
  <c r="F91" i="15" s="1"/>
  <c r="E92" i="15"/>
  <c r="F92" i="15" s="1"/>
  <c r="E93" i="15"/>
  <c r="F93" i="15" s="1"/>
  <c r="E94" i="15"/>
  <c r="F94" i="15" s="1"/>
  <c r="E95" i="15"/>
  <c r="F95" i="15" s="1"/>
  <c r="E96" i="15"/>
  <c r="F96" i="15" s="1"/>
  <c r="E97" i="15"/>
  <c r="F97" i="15" s="1"/>
  <c r="E98" i="15"/>
  <c r="F98" i="15" s="1"/>
  <c r="E99" i="15"/>
  <c r="F99" i="15" s="1"/>
  <c r="E100" i="15"/>
  <c r="F100" i="15" s="1"/>
  <c r="E101" i="15"/>
  <c r="F101" i="15" s="1"/>
  <c r="E102" i="15"/>
  <c r="F102" i="15" s="1"/>
  <c r="E103" i="15"/>
  <c r="F103" i="15" s="1"/>
  <c r="E104" i="15"/>
  <c r="F104" i="15" s="1"/>
  <c r="E105" i="15"/>
  <c r="F105" i="15" s="1"/>
  <c r="E106" i="15"/>
  <c r="F106" i="15" s="1"/>
  <c r="E107" i="15"/>
  <c r="F107" i="15" s="1"/>
  <c r="E108" i="15"/>
  <c r="F108" i="15" s="1"/>
  <c r="E109" i="15"/>
  <c r="F109" i="15" s="1"/>
  <c r="E110" i="15"/>
  <c r="F110" i="15" s="1"/>
  <c r="E111" i="15"/>
  <c r="F111" i="15" s="1"/>
  <c r="E112" i="15"/>
  <c r="F112" i="15" s="1"/>
  <c r="E113" i="15"/>
  <c r="F113" i="15" s="1"/>
  <c r="E114" i="15"/>
  <c r="F114" i="15" s="1"/>
  <c r="E115" i="15"/>
  <c r="F115" i="15" s="1"/>
  <c r="E116" i="15"/>
  <c r="F116" i="15" s="1"/>
  <c r="E117" i="15"/>
  <c r="F117" i="15" s="1"/>
  <c r="E118" i="15"/>
  <c r="F118" i="15" s="1"/>
  <c r="E119" i="15"/>
  <c r="F119" i="15" s="1"/>
  <c r="E120" i="15"/>
  <c r="F120" i="15" s="1"/>
  <c r="E121" i="15"/>
  <c r="F121" i="15" s="1"/>
  <c r="E122" i="15"/>
  <c r="F122" i="15" s="1"/>
  <c r="E123" i="15"/>
  <c r="F123" i="15" s="1"/>
  <c r="E124" i="15"/>
  <c r="F124" i="15" s="1"/>
  <c r="E125" i="15"/>
  <c r="F125" i="15" s="1"/>
  <c r="E126" i="15"/>
  <c r="F126" i="15" s="1"/>
  <c r="E127" i="15"/>
  <c r="F127" i="15" s="1"/>
  <c r="E128" i="15"/>
  <c r="F128" i="15" s="1"/>
  <c r="E129" i="15"/>
  <c r="F129" i="15" s="1"/>
  <c r="E130" i="15"/>
  <c r="F130" i="15" s="1"/>
  <c r="E131" i="15"/>
  <c r="F131" i="15" s="1"/>
  <c r="E132" i="15"/>
  <c r="F132" i="15" s="1"/>
  <c r="E133" i="15"/>
  <c r="F133" i="15" s="1"/>
  <c r="E134" i="15"/>
  <c r="F134" i="15" s="1"/>
  <c r="E135" i="15"/>
  <c r="F135" i="15" s="1"/>
  <c r="E136" i="15"/>
  <c r="F136" i="15" s="1"/>
  <c r="E137" i="15"/>
  <c r="F137" i="15" s="1"/>
  <c r="E138" i="15"/>
  <c r="F138" i="15" s="1"/>
  <c r="E139" i="15"/>
  <c r="F139" i="15" s="1"/>
  <c r="E140" i="15"/>
  <c r="F140" i="15" s="1"/>
  <c r="E141" i="15"/>
  <c r="F141" i="15" s="1"/>
  <c r="E142" i="15"/>
  <c r="F142" i="15" s="1"/>
  <c r="E143" i="15"/>
  <c r="F143" i="15" s="1"/>
  <c r="E144" i="15"/>
  <c r="F144" i="15" s="1"/>
  <c r="E145" i="15"/>
  <c r="F145" i="15" s="1"/>
  <c r="E146" i="15"/>
  <c r="F146" i="15" s="1"/>
  <c r="E147" i="15"/>
  <c r="F147" i="15" s="1"/>
  <c r="E148" i="15"/>
  <c r="F148" i="15" s="1"/>
  <c r="E149" i="15"/>
  <c r="F149" i="15" s="1"/>
  <c r="E150" i="15"/>
  <c r="F150" i="15" s="1"/>
  <c r="E151" i="15"/>
  <c r="F151" i="15" s="1"/>
  <c r="E152" i="15"/>
  <c r="F152" i="15" s="1"/>
  <c r="E153" i="15"/>
  <c r="F153" i="15" s="1"/>
  <c r="E154" i="15"/>
  <c r="F154" i="15" s="1"/>
  <c r="E155" i="15"/>
  <c r="F155" i="15" s="1"/>
  <c r="E156" i="15"/>
  <c r="F156" i="15" s="1"/>
  <c r="E157" i="15"/>
  <c r="F157" i="15" s="1"/>
  <c r="E158" i="15"/>
  <c r="F158" i="15" s="1"/>
  <c r="E159" i="15"/>
  <c r="F159" i="15" s="1"/>
  <c r="E160" i="15"/>
  <c r="F160" i="15" s="1"/>
  <c r="E161" i="15"/>
  <c r="F161" i="15" s="1"/>
  <c r="E162" i="15"/>
  <c r="F162" i="15" s="1"/>
  <c r="E163" i="15"/>
  <c r="F163" i="15" s="1"/>
  <c r="E164" i="15"/>
  <c r="F164" i="15" s="1"/>
  <c r="E165" i="15"/>
  <c r="F165" i="15" s="1"/>
  <c r="E166" i="15"/>
  <c r="F166" i="15" s="1"/>
  <c r="E167" i="15"/>
  <c r="F167" i="15" s="1"/>
  <c r="E168" i="15"/>
  <c r="F168" i="15" s="1"/>
  <c r="E169" i="15"/>
  <c r="F169" i="15" s="1"/>
  <c r="E170" i="15"/>
  <c r="F170" i="15" s="1"/>
  <c r="E171" i="15"/>
  <c r="F171" i="15" s="1"/>
  <c r="E172" i="15"/>
  <c r="F172" i="15" s="1"/>
  <c r="E173" i="15"/>
  <c r="F173" i="15" s="1"/>
  <c r="E174" i="15"/>
  <c r="F174" i="15" s="1"/>
  <c r="E175" i="15"/>
  <c r="F175" i="15" s="1"/>
  <c r="E176" i="15"/>
  <c r="F176" i="15" s="1"/>
  <c r="E177" i="15"/>
  <c r="F177" i="15" s="1"/>
  <c r="E178" i="15"/>
  <c r="F178" i="15" s="1"/>
  <c r="E179" i="15"/>
  <c r="F179" i="15" s="1"/>
  <c r="E180" i="15"/>
  <c r="F180" i="15" s="1"/>
  <c r="E181" i="15"/>
  <c r="F181" i="15" s="1"/>
  <c r="E182" i="15"/>
  <c r="F182" i="15" s="1"/>
  <c r="E183" i="15"/>
  <c r="F183" i="15" s="1"/>
  <c r="E184" i="15"/>
  <c r="F184" i="15" s="1"/>
  <c r="E185" i="15"/>
  <c r="F185" i="15" s="1"/>
  <c r="E186" i="15"/>
  <c r="F186" i="15" s="1"/>
  <c r="E187" i="15"/>
  <c r="F187" i="15" s="1"/>
  <c r="E188" i="15"/>
  <c r="F188" i="15" s="1"/>
  <c r="E189" i="15"/>
  <c r="F189" i="15" s="1"/>
  <c r="E190" i="15"/>
  <c r="F190" i="15" s="1"/>
  <c r="E191" i="15"/>
  <c r="F191" i="15" s="1"/>
  <c r="E192" i="15"/>
  <c r="F192" i="15" s="1"/>
  <c r="E193" i="15"/>
  <c r="F193" i="15" s="1"/>
  <c r="E194" i="15"/>
  <c r="F194" i="15" s="1"/>
  <c r="E195" i="15"/>
  <c r="F195" i="15" s="1"/>
  <c r="E196" i="15"/>
  <c r="F196" i="15" s="1"/>
  <c r="E197" i="15"/>
  <c r="F197" i="15" s="1"/>
  <c r="E198" i="15"/>
  <c r="F198" i="15" s="1"/>
  <c r="E199" i="15"/>
  <c r="F199" i="15" s="1"/>
  <c r="E200" i="15"/>
  <c r="F200" i="15" s="1"/>
  <c r="E201" i="15"/>
  <c r="F201" i="15" s="1"/>
  <c r="E202" i="15"/>
  <c r="F202" i="15" s="1"/>
  <c r="E203" i="15"/>
  <c r="F203" i="15" s="1"/>
  <c r="E204" i="15"/>
  <c r="F204" i="15" s="1"/>
  <c r="E205" i="15"/>
  <c r="F205" i="15" s="1"/>
  <c r="E206" i="15"/>
  <c r="F206" i="15" s="1"/>
  <c r="E207" i="15"/>
  <c r="F207" i="15" s="1"/>
  <c r="E208" i="15"/>
  <c r="F208" i="15" s="1"/>
  <c r="E209" i="15"/>
  <c r="F209" i="15" s="1"/>
  <c r="E210" i="15"/>
  <c r="F210" i="15" s="1"/>
  <c r="E211" i="15"/>
  <c r="F211" i="15" s="1"/>
  <c r="E212" i="15"/>
  <c r="F212" i="15" s="1"/>
  <c r="E213" i="15"/>
  <c r="F213" i="15" s="1"/>
  <c r="E214" i="15"/>
  <c r="F214" i="15" s="1"/>
  <c r="E215" i="15"/>
  <c r="F215" i="15" s="1"/>
  <c r="E216" i="15"/>
  <c r="F216" i="15" s="1"/>
  <c r="E217" i="15"/>
  <c r="F217" i="15" s="1"/>
  <c r="E218" i="15"/>
  <c r="F218" i="15" s="1"/>
  <c r="E219" i="15"/>
  <c r="F219" i="15" s="1"/>
  <c r="E220" i="15"/>
  <c r="F220" i="15" s="1"/>
  <c r="E221" i="15"/>
  <c r="F221" i="15" s="1"/>
  <c r="E222" i="15"/>
  <c r="F222" i="15" s="1"/>
  <c r="E223" i="15"/>
  <c r="F223" i="15" s="1"/>
  <c r="E224" i="15"/>
  <c r="F224" i="15" s="1"/>
  <c r="E225" i="15"/>
  <c r="F225" i="15" s="1"/>
  <c r="E226" i="15"/>
  <c r="F226" i="15" s="1"/>
  <c r="E227" i="15"/>
  <c r="F227" i="15" s="1"/>
  <c r="E228" i="15"/>
  <c r="F228" i="15" s="1"/>
  <c r="E229" i="15"/>
  <c r="F229" i="15" s="1"/>
  <c r="E230" i="15"/>
  <c r="F230" i="15" s="1"/>
  <c r="E231" i="15"/>
  <c r="F231" i="15" s="1"/>
  <c r="E232" i="15"/>
  <c r="F232" i="15" s="1"/>
  <c r="E233" i="15"/>
  <c r="F233" i="15" s="1"/>
  <c r="E234" i="15"/>
  <c r="F234" i="15" s="1"/>
  <c r="E235" i="15"/>
  <c r="F235" i="15" s="1"/>
  <c r="E236" i="15"/>
  <c r="F236" i="15" s="1"/>
  <c r="E237" i="15"/>
  <c r="F237" i="15" s="1"/>
  <c r="E238" i="15"/>
  <c r="F238" i="15" s="1"/>
  <c r="E239" i="15"/>
  <c r="F239" i="15" s="1"/>
  <c r="E240" i="15"/>
  <c r="F240" i="15" s="1"/>
  <c r="E241" i="15"/>
  <c r="F241" i="15" s="1"/>
  <c r="E242" i="15"/>
  <c r="F242" i="15" s="1"/>
  <c r="E243" i="15"/>
  <c r="F243" i="15" s="1"/>
  <c r="E244" i="15"/>
  <c r="F244" i="15" s="1"/>
  <c r="E245" i="15"/>
  <c r="F245" i="15" s="1"/>
  <c r="E246" i="15"/>
  <c r="F246" i="15" s="1"/>
  <c r="E247" i="15"/>
  <c r="F247" i="15" s="1"/>
  <c r="E248" i="15"/>
  <c r="F248" i="15" s="1"/>
  <c r="E249" i="15"/>
  <c r="F249" i="15" s="1"/>
  <c r="E250" i="15"/>
  <c r="F250" i="15" s="1"/>
  <c r="E251" i="15"/>
  <c r="F251" i="15" s="1"/>
  <c r="E252" i="15"/>
  <c r="F252" i="15" s="1"/>
  <c r="E253" i="15"/>
  <c r="F253" i="15" s="1"/>
  <c r="E254" i="15"/>
  <c r="F254" i="15" s="1"/>
  <c r="E255" i="15"/>
  <c r="F255" i="15" s="1"/>
  <c r="E256" i="15"/>
  <c r="F256" i="15" s="1"/>
  <c r="E257" i="15"/>
  <c r="F257" i="15" s="1"/>
  <c r="E258" i="15"/>
  <c r="F258" i="15" s="1"/>
  <c r="E259" i="15"/>
  <c r="F259" i="15" s="1"/>
  <c r="E260" i="15"/>
  <c r="F260" i="15" s="1"/>
  <c r="E261" i="15"/>
  <c r="F261" i="15" s="1"/>
  <c r="E262" i="15"/>
  <c r="F262" i="15" s="1"/>
  <c r="E263" i="15"/>
  <c r="F263" i="15" s="1"/>
  <c r="E264" i="15"/>
  <c r="F264" i="15" s="1"/>
  <c r="E265" i="15"/>
  <c r="F265" i="15" s="1"/>
  <c r="E266" i="15"/>
  <c r="F266" i="15" s="1"/>
  <c r="E267" i="15"/>
  <c r="F267" i="15" s="1"/>
  <c r="E268" i="15"/>
  <c r="F268" i="15" s="1"/>
  <c r="E269" i="15"/>
  <c r="F269" i="15" s="1"/>
  <c r="E270" i="15"/>
  <c r="F270" i="15" s="1"/>
  <c r="E271" i="15"/>
  <c r="F271" i="15" s="1"/>
  <c r="E272" i="15"/>
  <c r="F272" i="15" s="1"/>
  <c r="E273" i="15"/>
  <c r="F273" i="15" s="1"/>
  <c r="E274" i="15"/>
  <c r="F274" i="15" s="1"/>
  <c r="E275" i="15"/>
  <c r="F275" i="15" s="1"/>
  <c r="E276" i="15"/>
  <c r="F276" i="15" s="1"/>
  <c r="E277" i="15"/>
  <c r="F277" i="15" s="1"/>
  <c r="E278" i="15"/>
  <c r="F278" i="15" s="1"/>
  <c r="E279" i="15"/>
  <c r="F279" i="15" s="1"/>
  <c r="E280" i="15"/>
  <c r="F280" i="15" s="1"/>
  <c r="E281" i="15"/>
  <c r="F281" i="15" s="1"/>
  <c r="E282" i="15"/>
  <c r="F282" i="15" s="1"/>
  <c r="E283" i="15"/>
  <c r="F283" i="15" s="1"/>
  <c r="E284" i="15"/>
  <c r="F284" i="15" s="1"/>
  <c r="E285" i="15"/>
  <c r="F285" i="15" s="1"/>
  <c r="E286" i="15"/>
  <c r="F286" i="15" s="1"/>
  <c r="E287" i="15"/>
  <c r="F287" i="15" s="1"/>
  <c r="E288" i="15"/>
  <c r="F288" i="15" s="1"/>
  <c r="E289" i="15"/>
  <c r="F289" i="15" s="1"/>
  <c r="E290" i="15"/>
  <c r="F290" i="15" s="1"/>
  <c r="E291" i="15"/>
  <c r="F291" i="15" s="1"/>
  <c r="E292" i="15"/>
  <c r="F292" i="15" s="1"/>
  <c r="E293" i="15"/>
  <c r="F293" i="15" s="1"/>
  <c r="E294" i="15"/>
  <c r="F294" i="15" s="1"/>
  <c r="E295" i="15"/>
  <c r="F295" i="15" s="1"/>
  <c r="E296" i="15"/>
  <c r="F296" i="15" s="1"/>
  <c r="E297" i="15"/>
  <c r="F297" i="15" s="1"/>
  <c r="E298" i="15"/>
  <c r="F298" i="15" s="1"/>
  <c r="E299" i="15"/>
  <c r="F299" i="15" s="1"/>
  <c r="E300" i="15"/>
  <c r="F300" i="15" s="1"/>
  <c r="E301" i="15"/>
  <c r="F301" i="15" s="1"/>
  <c r="E302" i="15"/>
  <c r="F302" i="15" s="1"/>
  <c r="E303" i="15"/>
  <c r="F303" i="15" s="1"/>
  <c r="J11" i="15"/>
  <c r="K11" i="15" s="1"/>
  <c r="J12" i="15"/>
  <c r="K12" i="15" s="1"/>
  <c r="J13" i="15"/>
  <c r="K13" i="15" s="1"/>
  <c r="J14" i="15"/>
  <c r="K14" i="15" s="1"/>
  <c r="J15" i="15"/>
  <c r="K15" i="15" s="1"/>
  <c r="J16" i="15"/>
  <c r="K16" i="15" s="1"/>
  <c r="J17" i="15"/>
  <c r="K17" i="15" s="1"/>
  <c r="J18" i="15"/>
  <c r="K18" i="15" s="1"/>
  <c r="J19" i="15"/>
  <c r="K19" i="15" s="1"/>
  <c r="J20" i="15"/>
  <c r="K20" i="15" s="1"/>
  <c r="J21" i="15"/>
  <c r="K21" i="15" s="1"/>
  <c r="J22" i="15"/>
  <c r="K22" i="15" s="1"/>
  <c r="J23" i="15"/>
  <c r="K23" i="15" s="1"/>
  <c r="J24" i="15"/>
  <c r="K24" i="15" s="1"/>
  <c r="J25" i="15"/>
  <c r="K25" i="15" s="1"/>
  <c r="J26" i="15"/>
  <c r="K26" i="15" s="1"/>
  <c r="J27" i="15"/>
  <c r="K27" i="15" s="1"/>
  <c r="J28" i="15"/>
  <c r="K28" i="15" s="1"/>
  <c r="J29" i="15"/>
  <c r="K29" i="15" s="1"/>
  <c r="J30" i="15"/>
  <c r="K30" i="15" s="1"/>
  <c r="J31" i="15"/>
  <c r="K31" i="15" s="1"/>
  <c r="J32" i="15"/>
  <c r="K32" i="15" s="1"/>
  <c r="J33" i="15"/>
  <c r="K33" i="15" s="1"/>
  <c r="J34" i="15"/>
  <c r="K34" i="15" s="1"/>
  <c r="J35" i="15"/>
  <c r="K35" i="15" s="1"/>
  <c r="J36" i="15"/>
  <c r="K36" i="15" s="1"/>
  <c r="J37" i="15"/>
  <c r="K37" i="15" s="1"/>
  <c r="J38" i="15"/>
  <c r="K38" i="15" s="1"/>
  <c r="J39" i="15"/>
  <c r="K39" i="15" s="1"/>
  <c r="J40" i="15"/>
  <c r="K40" i="15" s="1"/>
  <c r="J41" i="15"/>
  <c r="K41" i="15" s="1"/>
  <c r="J42" i="15"/>
  <c r="K42" i="15" s="1"/>
  <c r="J43" i="15"/>
  <c r="K43" i="15" s="1"/>
  <c r="J44" i="15"/>
  <c r="K44" i="15" s="1"/>
  <c r="J45" i="15"/>
  <c r="K45" i="15" s="1"/>
  <c r="J46" i="15"/>
  <c r="K46" i="15" s="1"/>
  <c r="J47" i="15"/>
  <c r="K47" i="15" s="1"/>
  <c r="J48" i="15"/>
  <c r="K48" i="15" s="1"/>
  <c r="J49" i="15"/>
  <c r="K49" i="15" s="1"/>
  <c r="J50" i="15"/>
  <c r="K50" i="15" s="1"/>
  <c r="J51" i="15"/>
  <c r="K51" i="15" s="1"/>
  <c r="J52" i="15"/>
  <c r="K52" i="15" s="1"/>
  <c r="J53" i="15"/>
  <c r="K53" i="15" s="1"/>
  <c r="J54" i="15"/>
  <c r="K54" i="15" s="1"/>
  <c r="J55" i="15"/>
  <c r="K55" i="15" s="1"/>
  <c r="J56" i="15"/>
  <c r="K56" i="15" s="1"/>
  <c r="J57" i="15"/>
  <c r="K57" i="15" s="1"/>
  <c r="J58" i="15"/>
  <c r="K58" i="15" s="1"/>
  <c r="J59" i="15"/>
  <c r="K59" i="15" s="1"/>
  <c r="J60" i="15"/>
  <c r="K60" i="15" s="1"/>
  <c r="J61" i="15"/>
  <c r="K61" i="15" s="1"/>
  <c r="J62" i="15"/>
  <c r="K62" i="15" s="1"/>
  <c r="J63" i="15"/>
  <c r="K63" i="15" s="1"/>
  <c r="J64" i="15"/>
  <c r="K64" i="15" s="1"/>
  <c r="J65" i="15"/>
  <c r="K65" i="15" s="1"/>
  <c r="J66" i="15"/>
  <c r="K66" i="15" s="1"/>
  <c r="J67" i="15"/>
  <c r="K67" i="15" s="1"/>
  <c r="J68" i="15"/>
  <c r="K68" i="15" s="1"/>
  <c r="J69" i="15"/>
  <c r="K69" i="15" s="1"/>
  <c r="J70" i="15"/>
  <c r="K70" i="15" s="1"/>
  <c r="J71" i="15"/>
  <c r="K71" i="15" s="1"/>
  <c r="J72" i="15"/>
  <c r="K72" i="15" s="1"/>
  <c r="J73" i="15"/>
  <c r="K73" i="15" s="1"/>
  <c r="J74" i="15"/>
  <c r="K74" i="15" s="1"/>
  <c r="J75" i="15"/>
  <c r="K75" i="15" s="1"/>
  <c r="J76" i="15"/>
  <c r="K76" i="15" s="1"/>
  <c r="J77" i="15"/>
  <c r="K77" i="15" s="1"/>
  <c r="J78" i="15"/>
  <c r="K78" i="15" s="1"/>
  <c r="J79" i="15"/>
  <c r="K79" i="15" s="1"/>
  <c r="J80" i="15"/>
  <c r="K80" i="15" s="1"/>
  <c r="J81" i="15"/>
  <c r="K81" i="15" s="1"/>
  <c r="J82" i="15"/>
  <c r="K82" i="15" s="1"/>
  <c r="J83" i="15"/>
  <c r="K83" i="15" s="1"/>
  <c r="J84" i="15"/>
  <c r="K84" i="15" s="1"/>
  <c r="J85" i="15"/>
  <c r="K85" i="15" s="1"/>
  <c r="J86" i="15"/>
  <c r="K86" i="15" s="1"/>
  <c r="J87" i="15"/>
  <c r="K87" i="15" s="1"/>
  <c r="J88" i="15"/>
  <c r="K88" i="15" s="1"/>
  <c r="J89" i="15"/>
  <c r="K89" i="15" s="1"/>
  <c r="J90" i="15"/>
  <c r="K90" i="15" s="1"/>
  <c r="J91" i="15"/>
  <c r="K91" i="15" s="1"/>
  <c r="J92" i="15"/>
  <c r="K92" i="15" s="1"/>
  <c r="J93" i="15"/>
  <c r="K93" i="15" s="1"/>
  <c r="J94" i="15"/>
  <c r="K94" i="15" s="1"/>
  <c r="J95" i="15"/>
  <c r="K95" i="15" s="1"/>
  <c r="J96" i="15"/>
  <c r="K96" i="15" s="1"/>
  <c r="J97" i="15"/>
  <c r="K97" i="15" s="1"/>
  <c r="J98" i="15"/>
  <c r="K98" i="15" s="1"/>
  <c r="J99" i="15"/>
  <c r="K99" i="15" s="1"/>
  <c r="J100" i="15"/>
  <c r="K100" i="15" s="1"/>
  <c r="J101" i="15"/>
  <c r="K101" i="15" s="1"/>
  <c r="J102" i="15"/>
  <c r="K102" i="15" s="1"/>
  <c r="J103" i="15"/>
  <c r="K103" i="15" s="1"/>
  <c r="J104" i="15"/>
  <c r="K104" i="15" s="1"/>
  <c r="J105" i="15"/>
  <c r="K105" i="15" s="1"/>
  <c r="J106" i="15"/>
  <c r="K106" i="15" s="1"/>
  <c r="J107" i="15"/>
  <c r="K107" i="15" s="1"/>
  <c r="J108" i="15"/>
  <c r="K108" i="15" s="1"/>
  <c r="J109" i="15"/>
  <c r="K109" i="15" s="1"/>
  <c r="J110" i="15"/>
  <c r="K110" i="15" s="1"/>
  <c r="J111" i="15"/>
  <c r="K111" i="15" s="1"/>
  <c r="J112" i="15"/>
  <c r="K112" i="15" s="1"/>
  <c r="J113" i="15"/>
  <c r="K113" i="15" s="1"/>
  <c r="J114" i="15"/>
  <c r="K114" i="15" s="1"/>
  <c r="J115" i="15"/>
  <c r="K115" i="15" s="1"/>
  <c r="J116" i="15"/>
  <c r="K116" i="15" s="1"/>
  <c r="J117" i="15"/>
  <c r="K117" i="15" s="1"/>
  <c r="J118" i="15"/>
  <c r="K118" i="15" s="1"/>
  <c r="J119" i="15"/>
  <c r="K119" i="15" s="1"/>
  <c r="J120" i="15"/>
  <c r="K120" i="15" s="1"/>
  <c r="J121" i="15"/>
  <c r="K121" i="15" s="1"/>
  <c r="J122" i="15"/>
  <c r="K122" i="15" s="1"/>
  <c r="J123" i="15"/>
  <c r="K123" i="15" s="1"/>
  <c r="J124" i="15"/>
  <c r="K124" i="15" s="1"/>
  <c r="J125" i="15"/>
  <c r="K125" i="15" s="1"/>
  <c r="J126" i="15"/>
  <c r="K126" i="15" s="1"/>
  <c r="J127" i="15"/>
  <c r="K127" i="15" s="1"/>
  <c r="J128" i="15"/>
  <c r="K128" i="15" s="1"/>
  <c r="J129" i="15"/>
  <c r="K129" i="15" s="1"/>
  <c r="J130" i="15"/>
  <c r="K130" i="15" s="1"/>
  <c r="J131" i="15"/>
  <c r="K131" i="15" s="1"/>
  <c r="J132" i="15"/>
  <c r="K132" i="15" s="1"/>
  <c r="J133" i="15"/>
  <c r="K133" i="15" s="1"/>
  <c r="J134" i="15"/>
  <c r="K134" i="15" s="1"/>
  <c r="J135" i="15"/>
  <c r="K135" i="15" s="1"/>
  <c r="J136" i="15"/>
  <c r="K136" i="15" s="1"/>
  <c r="J137" i="15"/>
  <c r="K137" i="15" s="1"/>
  <c r="J138" i="15"/>
  <c r="K138" i="15" s="1"/>
  <c r="J139" i="15"/>
  <c r="K139" i="15" s="1"/>
  <c r="J140" i="15"/>
  <c r="K140" i="15" s="1"/>
  <c r="J141" i="15"/>
  <c r="K141" i="15" s="1"/>
  <c r="J142" i="15"/>
  <c r="K142" i="15" s="1"/>
  <c r="J143" i="15"/>
  <c r="K143" i="15" s="1"/>
  <c r="J144" i="15"/>
  <c r="K144" i="15" s="1"/>
  <c r="J145" i="15"/>
  <c r="K145" i="15" s="1"/>
  <c r="J146" i="15"/>
  <c r="K146" i="15" s="1"/>
  <c r="J147" i="15"/>
  <c r="K147" i="15" s="1"/>
  <c r="J148" i="15"/>
  <c r="K148" i="15" s="1"/>
  <c r="J149" i="15"/>
  <c r="K149" i="15" s="1"/>
  <c r="J150" i="15"/>
  <c r="K150" i="15" s="1"/>
  <c r="J151" i="15"/>
  <c r="K151" i="15" s="1"/>
  <c r="J152" i="15"/>
  <c r="K152" i="15" s="1"/>
  <c r="J153" i="15"/>
  <c r="K153" i="15" s="1"/>
  <c r="J154" i="15"/>
  <c r="K154" i="15" s="1"/>
  <c r="J155" i="15"/>
  <c r="K155" i="15" s="1"/>
  <c r="J156" i="15"/>
  <c r="K156" i="15" s="1"/>
  <c r="J157" i="15"/>
  <c r="K157" i="15" s="1"/>
  <c r="J158" i="15"/>
  <c r="K158" i="15" s="1"/>
  <c r="J159" i="15"/>
  <c r="K159" i="15" s="1"/>
  <c r="J160" i="15"/>
  <c r="K160" i="15" s="1"/>
  <c r="J161" i="15"/>
  <c r="K161" i="15" s="1"/>
  <c r="J162" i="15"/>
  <c r="K162" i="15" s="1"/>
  <c r="J163" i="15"/>
  <c r="K163" i="15" s="1"/>
  <c r="J164" i="15"/>
  <c r="K164" i="15" s="1"/>
  <c r="J165" i="15"/>
  <c r="K165" i="15" s="1"/>
  <c r="J166" i="15"/>
  <c r="K166" i="15" s="1"/>
  <c r="J167" i="15"/>
  <c r="K167" i="15" s="1"/>
  <c r="J168" i="15"/>
  <c r="K168" i="15" s="1"/>
  <c r="J169" i="15"/>
  <c r="K169" i="15" s="1"/>
  <c r="J170" i="15"/>
  <c r="K170" i="15" s="1"/>
  <c r="J171" i="15"/>
  <c r="K171" i="15" s="1"/>
  <c r="J172" i="15"/>
  <c r="K172" i="15" s="1"/>
  <c r="J173" i="15"/>
  <c r="K173" i="15" s="1"/>
  <c r="J174" i="15"/>
  <c r="K174" i="15" s="1"/>
  <c r="J175" i="15"/>
  <c r="K175" i="15" s="1"/>
  <c r="J176" i="15"/>
  <c r="K176" i="15" s="1"/>
  <c r="J177" i="15"/>
  <c r="K177" i="15" s="1"/>
  <c r="J178" i="15"/>
  <c r="K178" i="15" s="1"/>
  <c r="J179" i="15"/>
  <c r="K179" i="15" s="1"/>
  <c r="J180" i="15"/>
  <c r="K180" i="15" s="1"/>
  <c r="J181" i="15"/>
  <c r="K181" i="15" s="1"/>
  <c r="J182" i="15"/>
  <c r="K182" i="15" s="1"/>
  <c r="J183" i="15"/>
  <c r="K183" i="15" s="1"/>
  <c r="J184" i="15"/>
  <c r="K184" i="15" s="1"/>
  <c r="J185" i="15"/>
  <c r="K185" i="15" s="1"/>
  <c r="J186" i="15"/>
  <c r="K186" i="15" s="1"/>
  <c r="J187" i="15"/>
  <c r="K187" i="15" s="1"/>
  <c r="J188" i="15"/>
  <c r="K188" i="15" s="1"/>
  <c r="J189" i="15"/>
  <c r="K189" i="15" s="1"/>
  <c r="J190" i="15"/>
  <c r="K190" i="15" s="1"/>
  <c r="J191" i="15"/>
  <c r="K191" i="15" s="1"/>
  <c r="J192" i="15"/>
  <c r="K192" i="15" s="1"/>
  <c r="J193" i="15"/>
  <c r="K193" i="15" s="1"/>
  <c r="J194" i="15"/>
  <c r="K194" i="15" s="1"/>
  <c r="J195" i="15"/>
  <c r="K195" i="15" s="1"/>
  <c r="J196" i="15"/>
  <c r="K196" i="15" s="1"/>
  <c r="J197" i="15"/>
  <c r="K197" i="15" s="1"/>
  <c r="J198" i="15"/>
  <c r="K198" i="15" s="1"/>
  <c r="J199" i="15"/>
  <c r="K199" i="15" s="1"/>
  <c r="J200" i="15"/>
  <c r="K200" i="15" s="1"/>
  <c r="J201" i="15"/>
  <c r="K201" i="15" s="1"/>
  <c r="J202" i="15"/>
  <c r="K202" i="15" s="1"/>
  <c r="J203" i="15"/>
  <c r="K203" i="15" s="1"/>
  <c r="J204" i="15"/>
  <c r="K204" i="15" s="1"/>
  <c r="J205" i="15"/>
  <c r="K205" i="15" s="1"/>
  <c r="J206" i="15"/>
  <c r="K206" i="15" s="1"/>
  <c r="J207" i="15"/>
  <c r="K207" i="15" s="1"/>
  <c r="J208" i="15"/>
  <c r="K208" i="15" s="1"/>
  <c r="J209" i="15"/>
  <c r="K209" i="15" s="1"/>
  <c r="J210" i="15"/>
  <c r="K210" i="15" s="1"/>
  <c r="J211" i="15"/>
  <c r="K211" i="15" s="1"/>
  <c r="J212" i="15"/>
  <c r="K212" i="15" s="1"/>
  <c r="J213" i="15"/>
  <c r="K213" i="15" s="1"/>
  <c r="J214" i="15"/>
  <c r="K214" i="15" s="1"/>
  <c r="J215" i="15"/>
  <c r="K215" i="15" s="1"/>
  <c r="J216" i="15"/>
  <c r="K216" i="15" s="1"/>
  <c r="J217" i="15"/>
  <c r="K217" i="15" s="1"/>
  <c r="J218" i="15"/>
  <c r="K218" i="15" s="1"/>
  <c r="J219" i="15"/>
  <c r="K219" i="15" s="1"/>
  <c r="J220" i="15"/>
  <c r="K220" i="15" s="1"/>
  <c r="J221" i="15"/>
  <c r="K221" i="15" s="1"/>
  <c r="J222" i="15"/>
  <c r="K222" i="15" s="1"/>
  <c r="J223" i="15"/>
  <c r="K223" i="15" s="1"/>
  <c r="J224" i="15"/>
  <c r="K224" i="15" s="1"/>
  <c r="J225" i="15"/>
  <c r="K225" i="15" s="1"/>
  <c r="J226" i="15"/>
  <c r="K226" i="15" s="1"/>
  <c r="J227" i="15"/>
  <c r="K227" i="15" s="1"/>
  <c r="J228" i="15"/>
  <c r="K228" i="15" s="1"/>
  <c r="J229" i="15"/>
  <c r="K229" i="15" s="1"/>
  <c r="J230" i="15"/>
  <c r="K230" i="15" s="1"/>
  <c r="J231" i="15"/>
  <c r="K231" i="15" s="1"/>
  <c r="J232" i="15"/>
  <c r="K232" i="15" s="1"/>
  <c r="J233" i="15"/>
  <c r="K233" i="15" s="1"/>
  <c r="J234" i="15"/>
  <c r="K234" i="15" s="1"/>
  <c r="J235" i="15"/>
  <c r="K235" i="15" s="1"/>
  <c r="J236" i="15"/>
  <c r="K236" i="15" s="1"/>
  <c r="J237" i="15"/>
  <c r="K237" i="15" s="1"/>
  <c r="J238" i="15"/>
  <c r="K238" i="15" s="1"/>
  <c r="J239" i="15"/>
  <c r="K239" i="15" s="1"/>
  <c r="J240" i="15"/>
  <c r="K240" i="15" s="1"/>
  <c r="J241" i="15"/>
  <c r="K241" i="15" s="1"/>
  <c r="J242" i="15"/>
  <c r="K242" i="15" s="1"/>
  <c r="J243" i="15"/>
  <c r="K243" i="15" s="1"/>
  <c r="J244" i="15"/>
  <c r="K244" i="15" s="1"/>
  <c r="J245" i="15"/>
  <c r="K245" i="15" s="1"/>
  <c r="J246" i="15"/>
  <c r="K246" i="15" s="1"/>
  <c r="J247" i="15"/>
  <c r="K247" i="15" s="1"/>
  <c r="J248" i="15"/>
  <c r="K248" i="15" s="1"/>
  <c r="J249" i="15"/>
  <c r="K249" i="15" s="1"/>
  <c r="J250" i="15"/>
  <c r="K250" i="15" s="1"/>
  <c r="J251" i="15"/>
  <c r="K251" i="15" s="1"/>
  <c r="J252" i="15"/>
  <c r="K252" i="15" s="1"/>
  <c r="J253" i="15"/>
  <c r="K253" i="15" s="1"/>
  <c r="J254" i="15"/>
  <c r="K254" i="15" s="1"/>
  <c r="J255" i="15"/>
  <c r="K255" i="15" s="1"/>
  <c r="J256" i="15"/>
  <c r="K256" i="15" s="1"/>
  <c r="J257" i="15"/>
  <c r="K257" i="15" s="1"/>
  <c r="J258" i="15"/>
  <c r="K258" i="15" s="1"/>
  <c r="J259" i="15"/>
  <c r="K259" i="15" s="1"/>
  <c r="J260" i="15"/>
  <c r="K260" i="15" s="1"/>
  <c r="J261" i="15"/>
  <c r="K261" i="15" s="1"/>
  <c r="J262" i="15"/>
  <c r="K262" i="15" s="1"/>
  <c r="J263" i="15"/>
  <c r="K263" i="15" s="1"/>
  <c r="J264" i="15"/>
  <c r="K264" i="15" s="1"/>
  <c r="J265" i="15"/>
  <c r="K265" i="15" s="1"/>
  <c r="J266" i="15"/>
  <c r="K266" i="15" s="1"/>
  <c r="J267" i="15"/>
  <c r="K267" i="15" s="1"/>
  <c r="J268" i="15"/>
  <c r="K268" i="15" s="1"/>
  <c r="J269" i="15"/>
  <c r="K269" i="15" s="1"/>
  <c r="J270" i="15"/>
  <c r="K270" i="15" s="1"/>
  <c r="J271" i="15"/>
  <c r="K271" i="15" s="1"/>
  <c r="J272" i="15"/>
  <c r="K272" i="15" s="1"/>
  <c r="J273" i="15"/>
  <c r="K273" i="15" s="1"/>
  <c r="J274" i="15"/>
  <c r="K274" i="15" s="1"/>
  <c r="J275" i="15"/>
  <c r="K275" i="15" s="1"/>
  <c r="J276" i="15"/>
  <c r="K276" i="15" s="1"/>
  <c r="J277" i="15"/>
  <c r="K277" i="15" s="1"/>
  <c r="J278" i="15"/>
  <c r="K278" i="15" s="1"/>
  <c r="J279" i="15"/>
  <c r="K279" i="15" s="1"/>
  <c r="J280" i="15"/>
  <c r="K280" i="15" s="1"/>
  <c r="J281" i="15"/>
  <c r="K281" i="15" s="1"/>
  <c r="J282" i="15"/>
  <c r="K282" i="15" s="1"/>
  <c r="J283" i="15"/>
  <c r="K283" i="15" s="1"/>
  <c r="J284" i="15"/>
  <c r="K284" i="15" s="1"/>
  <c r="J285" i="15"/>
  <c r="K285" i="15" s="1"/>
  <c r="J286" i="15"/>
  <c r="K286" i="15" s="1"/>
  <c r="J287" i="15"/>
  <c r="K287" i="15" s="1"/>
  <c r="J288" i="15"/>
  <c r="K288" i="15" s="1"/>
  <c r="J289" i="15"/>
  <c r="K289" i="15" s="1"/>
  <c r="J290" i="15"/>
  <c r="K290" i="15" s="1"/>
  <c r="J291" i="15"/>
  <c r="K291" i="15" s="1"/>
  <c r="J292" i="15"/>
  <c r="K292" i="15" s="1"/>
  <c r="J293" i="15"/>
  <c r="K293" i="15" s="1"/>
  <c r="J294" i="15"/>
  <c r="K294" i="15" s="1"/>
  <c r="J295" i="15"/>
  <c r="K295" i="15" s="1"/>
  <c r="J296" i="15"/>
  <c r="K296" i="15" s="1"/>
  <c r="J297" i="15"/>
  <c r="K297" i="15" s="1"/>
  <c r="J298" i="15"/>
  <c r="K298" i="15" s="1"/>
  <c r="J299" i="15"/>
  <c r="K299" i="15" s="1"/>
  <c r="J300" i="15"/>
  <c r="K300" i="15" s="1"/>
  <c r="J301" i="15"/>
  <c r="K301" i="15" s="1"/>
  <c r="J302" i="15"/>
  <c r="K302" i="15" s="1"/>
  <c r="J303" i="15"/>
  <c r="K303" i="15" s="1"/>
  <c r="AC11" i="15" l="1"/>
  <c r="AC12" i="15"/>
  <c r="AC13" i="15"/>
  <c r="AC14" i="15"/>
  <c r="AC15" i="15"/>
  <c r="AC16" i="15"/>
  <c r="AC17" i="15"/>
  <c r="AC18" i="15"/>
  <c r="AC19" i="15"/>
  <c r="AC20" i="15"/>
  <c r="AC21" i="15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40" i="15"/>
  <c r="AC41" i="15"/>
  <c r="AC42" i="15"/>
  <c r="AC43" i="15"/>
  <c r="AC44" i="15"/>
  <c r="AC45" i="15"/>
  <c r="AC46" i="15"/>
  <c r="AC47" i="15"/>
  <c r="AC48" i="15"/>
  <c r="AC49" i="15"/>
  <c r="AC50" i="15"/>
  <c r="AC51" i="15"/>
  <c r="AC52" i="15"/>
  <c r="AC53" i="15"/>
  <c r="AC54" i="15"/>
  <c r="AC55" i="15"/>
  <c r="AC56" i="15"/>
  <c r="AC57" i="15"/>
  <c r="AC58" i="15"/>
  <c r="AC59" i="15"/>
  <c r="AC60" i="15"/>
  <c r="AC61" i="15"/>
  <c r="AC62" i="15"/>
  <c r="AC63" i="15"/>
  <c r="AC64" i="15"/>
  <c r="AC65" i="15"/>
  <c r="AC66" i="15"/>
  <c r="AC67" i="15"/>
  <c r="AC68" i="15"/>
  <c r="AC69" i="15"/>
  <c r="AC70" i="15"/>
  <c r="AC71" i="15"/>
  <c r="AC72" i="15"/>
  <c r="AC73" i="15"/>
  <c r="AC74" i="15"/>
  <c r="AC75" i="15"/>
  <c r="AC76" i="15"/>
  <c r="AC77" i="15"/>
  <c r="AC78" i="15"/>
  <c r="AC79" i="15"/>
  <c r="AC80" i="15"/>
  <c r="AC81" i="15"/>
  <c r="AC82" i="15"/>
  <c r="AC83" i="15"/>
  <c r="AC84" i="15"/>
  <c r="AC85" i="15"/>
  <c r="AC86" i="15"/>
  <c r="AC87" i="15"/>
  <c r="AC88" i="15"/>
  <c r="AC89" i="15"/>
  <c r="AC90" i="15"/>
  <c r="AC91" i="15"/>
  <c r="AC92" i="15"/>
  <c r="AC93" i="15"/>
  <c r="AC94" i="15"/>
  <c r="AC95" i="15"/>
  <c r="AC96" i="15"/>
  <c r="AC97" i="15"/>
  <c r="AC98" i="15"/>
  <c r="AC99" i="15"/>
  <c r="AC100" i="15"/>
  <c r="AC101" i="15"/>
  <c r="AC102" i="15"/>
  <c r="AC103" i="15"/>
  <c r="AC104" i="15"/>
  <c r="AC105" i="15"/>
  <c r="AC106" i="15"/>
  <c r="AC107" i="15"/>
  <c r="AC108" i="15"/>
  <c r="AC109" i="15"/>
  <c r="AC110" i="15"/>
  <c r="AC111" i="15"/>
  <c r="AC112" i="15"/>
  <c r="AC113" i="15"/>
  <c r="AC114" i="15"/>
  <c r="AC115" i="15"/>
  <c r="AC116" i="15"/>
  <c r="AC117" i="15"/>
  <c r="AC118" i="15"/>
  <c r="AC119" i="15"/>
  <c r="AC120" i="15"/>
  <c r="AC121" i="15"/>
  <c r="AC122" i="15"/>
  <c r="AC123" i="15"/>
  <c r="AC124" i="15"/>
  <c r="AC125" i="15"/>
  <c r="AC126" i="15"/>
  <c r="AC127" i="15"/>
  <c r="AC128" i="15"/>
  <c r="AC129" i="15"/>
  <c r="AC130" i="15"/>
  <c r="AC131" i="15"/>
  <c r="AC132" i="15"/>
  <c r="AC133" i="15"/>
  <c r="AC134" i="15"/>
  <c r="AC135" i="15"/>
  <c r="AC136" i="15"/>
  <c r="AC137" i="15"/>
  <c r="AC138" i="15"/>
  <c r="AC139" i="15"/>
  <c r="AC140" i="15"/>
  <c r="AC141" i="15"/>
  <c r="AC142" i="15"/>
  <c r="AC143" i="15"/>
  <c r="AC144" i="15"/>
  <c r="AC145" i="15"/>
  <c r="AC146" i="15"/>
  <c r="AC147" i="15"/>
  <c r="AC148" i="15"/>
  <c r="AC149" i="15"/>
  <c r="AC150" i="15"/>
  <c r="AC151" i="15"/>
  <c r="AC152" i="15"/>
  <c r="AC153" i="15"/>
  <c r="AC154" i="15"/>
  <c r="AC155" i="15"/>
  <c r="AC156" i="15"/>
  <c r="AC157" i="15"/>
  <c r="AC158" i="15"/>
  <c r="AC159" i="15"/>
  <c r="AC160" i="15"/>
  <c r="AC161" i="15"/>
  <c r="AC162" i="15"/>
  <c r="AC163" i="15"/>
  <c r="AC164" i="15"/>
  <c r="AC165" i="15"/>
  <c r="AC166" i="15"/>
  <c r="AC167" i="15"/>
  <c r="AC168" i="15"/>
  <c r="AC169" i="15"/>
  <c r="AC170" i="15"/>
  <c r="AC171" i="15"/>
  <c r="AC172" i="15"/>
  <c r="AC173" i="15"/>
  <c r="AC174" i="15"/>
  <c r="AC175" i="15"/>
  <c r="AC176" i="15"/>
  <c r="AC177" i="15"/>
  <c r="AC178" i="15"/>
  <c r="AC179" i="15"/>
  <c r="AC180" i="15"/>
  <c r="AC181" i="15"/>
  <c r="AC182" i="15"/>
  <c r="AC183" i="15"/>
  <c r="AC184" i="15"/>
  <c r="AC185" i="15"/>
  <c r="AC186" i="15"/>
  <c r="AC187" i="15"/>
  <c r="AC188" i="15"/>
  <c r="AC189" i="15"/>
  <c r="AC190" i="15"/>
  <c r="AC191" i="15"/>
  <c r="AC192" i="15"/>
  <c r="AC193" i="15"/>
  <c r="AC194" i="15"/>
  <c r="AC195" i="15"/>
  <c r="AC196" i="15"/>
  <c r="AC197" i="15"/>
  <c r="AC198" i="15"/>
  <c r="AC199" i="15"/>
  <c r="AC200" i="15"/>
  <c r="AC201" i="15"/>
  <c r="AC202" i="15"/>
  <c r="AC203" i="15"/>
  <c r="AC204" i="15"/>
  <c r="AC205" i="15"/>
  <c r="AC206" i="15"/>
  <c r="AC207" i="15"/>
  <c r="AC208" i="15"/>
  <c r="AC209" i="15"/>
  <c r="AC210" i="15"/>
  <c r="AC211" i="15"/>
  <c r="AC212" i="15"/>
  <c r="AC213" i="15"/>
  <c r="AC214" i="15"/>
  <c r="AC215" i="15"/>
  <c r="AC216" i="15"/>
  <c r="AC217" i="15"/>
  <c r="AC218" i="15"/>
  <c r="AC219" i="15"/>
  <c r="AC220" i="15"/>
  <c r="AC221" i="15"/>
  <c r="AC222" i="15"/>
  <c r="AC223" i="15"/>
  <c r="AC224" i="15"/>
  <c r="AC225" i="15"/>
  <c r="AC226" i="15"/>
  <c r="AC227" i="15"/>
  <c r="AC228" i="15"/>
  <c r="AC229" i="15"/>
  <c r="AC230" i="15"/>
  <c r="AC231" i="15"/>
  <c r="AC232" i="15"/>
  <c r="AC233" i="15"/>
  <c r="AC234" i="15"/>
  <c r="AC235" i="15"/>
  <c r="AC236" i="15"/>
  <c r="AC237" i="15"/>
  <c r="AC238" i="15"/>
  <c r="AC239" i="15"/>
  <c r="AC240" i="15"/>
  <c r="AC241" i="15"/>
  <c r="AC242" i="15"/>
  <c r="AC243" i="15"/>
  <c r="AC244" i="15"/>
  <c r="AC245" i="15"/>
  <c r="AC246" i="15"/>
  <c r="AC247" i="15"/>
  <c r="AC248" i="15"/>
  <c r="AC249" i="15"/>
  <c r="AC250" i="15"/>
  <c r="AC251" i="15"/>
  <c r="AC252" i="15"/>
  <c r="AC253" i="15"/>
  <c r="AC254" i="15"/>
  <c r="AC255" i="15"/>
  <c r="AC256" i="15"/>
  <c r="AC257" i="15"/>
  <c r="AC258" i="15"/>
  <c r="AC259" i="15"/>
  <c r="AC260" i="15"/>
  <c r="AC261" i="15"/>
  <c r="AC262" i="15"/>
  <c r="AC263" i="15"/>
  <c r="AC264" i="15"/>
  <c r="AC265" i="15"/>
  <c r="AC266" i="15"/>
  <c r="AC267" i="15"/>
  <c r="AC268" i="15"/>
  <c r="AC269" i="15"/>
  <c r="AC270" i="15"/>
  <c r="AC271" i="15"/>
  <c r="AC272" i="15"/>
  <c r="AC273" i="15"/>
  <c r="AC274" i="15"/>
  <c r="AC275" i="15"/>
  <c r="AC276" i="15"/>
  <c r="AC277" i="15"/>
  <c r="AC278" i="15"/>
  <c r="AC279" i="15"/>
  <c r="AC280" i="15"/>
  <c r="AC281" i="15"/>
  <c r="AC282" i="15"/>
  <c r="AC283" i="15"/>
  <c r="AC284" i="15"/>
  <c r="AC285" i="15"/>
  <c r="AC286" i="15"/>
  <c r="AC287" i="15"/>
  <c r="AC288" i="15"/>
  <c r="AC289" i="15"/>
  <c r="AC290" i="15"/>
  <c r="AC291" i="15"/>
  <c r="AC292" i="15"/>
  <c r="AC293" i="15"/>
  <c r="AC294" i="15"/>
  <c r="AC295" i="15"/>
  <c r="AC296" i="15"/>
  <c r="AC297" i="15"/>
  <c r="AC298" i="15"/>
  <c r="AC299" i="15"/>
  <c r="AC300" i="15"/>
  <c r="AC301" i="15"/>
  <c r="AC302" i="15"/>
  <c r="AC303" i="15"/>
  <c r="AC10" i="15"/>
  <c r="T12" i="15"/>
  <c r="T13" i="15"/>
  <c r="T14" i="15"/>
  <c r="T15" i="15"/>
  <c r="T16" i="15"/>
  <c r="T17" i="15"/>
  <c r="T18" i="15"/>
  <c r="T19" i="15"/>
  <c r="T20" i="15"/>
  <c r="T21" i="15"/>
  <c r="T22" i="15"/>
  <c r="T23" i="15"/>
  <c r="T24" i="15"/>
  <c r="T25" i="15"/>
  <c r="T26" i="15"/>
  <c r="T27" i="15"/>
  <c r="T28" i="15"/>
  <c r="T29" i="15"/>
  <c r="T30" i="15"/>
  <c r="T31" i="15"/>
  <c r="T32" i="15"/>
  <c r="T33" i="15"/>
  <c r="T34" i="15"/>
  <c r="T35" i="15"/>
  <c r="T36" i="15"/>
  <c r="T37" i="15"/>
  <c r="T38" i="15"/>
  <c r="T39" i="15"/>
  <c r="T40" i="15"/>
  <c r="T41" i="15"/>
  <c r="T42" i="15"/>
  <c r="T43" i="15"/>
  <c r="T44" i="15"/>
  <c r="T45" i="15"/>
  <c r="T46" i="15"/>
  <c r="T47" i="15"/>
  <c r="T48" i="15"/>
  <c r="T49" i="15"/>
  <c r="T50" i="15"/>
  <c r="T51" i="15"/>
  <c r="T52" i="15"/>
  <c r="T53" i="15"/>
  <c r="T54" i="15"/>
  <c r="T55" i="15"/>
  <c r="T56" i="15"/>
  <c r="T57" i="15"/>
  <c r="T58" i="15"/>
  <c r="T59" i="15"/>
  <c r="T60" i="15"/>
  <c r="T61" i="15"/>
  <c r="T62" i="15"/>
  <c r="T63" i="15"/>
  <c r="T64" i="15"/>
  <c r="T65" i="15"/>
  <c r="T66" i="15"/>
  <c r="T67" i="15"/>
  <c r="T68" i="15"/>
  <c r="T69" i="15"/>
  <c r="T70" i="15"/>
  <c r="T71" i="15"/>
  <c r="T72" i="15"/>
  <c r="T73" i="15"/>
  <c r="T74" i="15"/>
  <c r="T75" i="15"/>
  <c r="T76" i="15"/>
  <c r="T77" i="15"/>
  <c r="T78" i="15"/>
  <c r="T79" i="15"/>
  <c r="T80" i="15"/>
  <c r="T81" i="15"/>
  <c r="T82" i="15"/>
  <c r="T83" i="15"/>
  <c r="T84" i="15"/>
  <c r="T85" i="15"/>
  <c r="T86" i="15"/>
  <c r="T87" i="15"/>
  <c r="T88" i="15"/>
  <c r="T89" i="15"/>
  <c r="T90" i="15"/>
  <c r="T91" i="15"/>
  <c r="T92" i="15"/>
  <c r="T93" i="15"/>
  <c r="T94" i="15"/>
  <c r="T95" i="15"/>
  <c r="T96" i="15"/>
  <c r="T97" i="15"/>
  <c r="T98" i="15"/>
  <c r="T99" i="15"/>
  <c r="T100" i="15"/>
  <c r="T101" i="15"/>
  <c r="T102" i="15"/>
  <c r="T103" i="15"/>
  <c r="T104" i="15"/>
  <c r="T105" i="15"/>
  <c r="T106" i="15"/>
  <c r="T107" i="15"/>
  <c r="T108" i="15"/>
  <c r="T109" i="15"/>
  <c r="T110" i="15"/>
  <c r="T111" i="15"/>
  <c r="T112" i="15"/>
  <c r="T113" i="15"/>
  <c r="T114" i="15"/>
  <c r="T115" i="15"/>
  <c r="T116" i="15"/>
  <c r="T117" i="15"/>
  <c r="T118" i="15"/>
  <c r="T119" i="15"/>
  <c r="T120" i="15"/>
  <c r="T121" i="15"/>
  <c r="T122" i="15"/>
  <c r="T123" i="15"/>
  <c r="T124" i="15"/>
  <c r="T125" i="15"/>
  <c r="T126" i="15"/>
  <c r="T127" i="15"/>
  <c r="T128" i="15"/>
  <c r="T129" i="15"/>
  <c r="T130" i="15"/>
  <c r="T131" i="15"/>
  <c r="T132" i="15"/>
  <c r="T133" i="15"/>
  <c r="T134" i="15"/>
  <c r="T135" i="15"/>
  <c r="T136" i="15"/>
  <c r="T137" i="15"/>
  <c r="T138" i="15"/>
  <c r="T139" i="15"/>
  <c r="T140" i="15"/>
  <c r="T141" i="15"/>
  <c r="T142" i="15"/>
  <c r="T143" i="15"/>
  <c r="T144" i="15"/>
  <c r="T145" i="15"/>
  <c r="T146" i="15"/>
  <c r="T147" i="15"/>
  <c r="T148" i="15"/>
  <c r="T149" i="15"/>
  <c r="T150" i="15"/>
  <c r="T151" i="15"/>
  <c r="T152" i="15"/>
  <c r="T153" i="15"/>
  <c r="T154" i="15"/>
  <c r="T155" i="15"/>
  <c r="T156" i="15"/>
  <c r="T157" i="15"/>
  <c r="T158" i="15"/>
  <c r="T159" i="15"/>
  <c r="T160" i="15"/>
  <c r="T161" i="15"/>
  <c r="T162" i="15"/>
  <c r="T163" i="15"/>
  <c r="T164" i="15"/>
  <c r="T165" i="15"/>
  <c r="T166" i="15"/>
  <c r="T167" i="15"/>
  <c r="T168" i="15"/>
  <c r="T169" i="15"/>
  <c r="T170" i="15"/>
  <c r="T171" i="15"/>
  <c r="T172" i="15"/>
  <c r="T173" i="15"/>
  <c r="T174" i="15"/>
  <c r="T175" i="15"/>
  <c r="T176" i="15"/>
  <c r="T177" i="15"/>
  <c r="T178" i="15"/>
  <c r="T179" i="15"/>
  <c r="T180" i="15"/>
  <c r="T181" i="15"/>
  <c r="T182" i="15"/>
  <c r="T183" i="15"/>
  <c r="T184" i="15"/>
  <c r="T185" i="15"/>
  <c r="T186" i="15"/>
  <c r="T187" i="15"/>
  <c r="T188" i="15"/>
  <c r="T189" i="15"/>
  <c r="T190" i="15"/>
  <c r="T191" i="15"/>
  <c r="T192" i="15"/>
  <c r="T193" i="15"/>
  <c r="T194" i="15"/>
  <c r="T195" i="15"/>
  <c r="T196" i="15"/>
  <c r="T197" i="15"/>
  <c r="T198" i="15"/>
  <c r="T199" i="15"/>
  <c r="T200" i="15"/>
  <c r="T201" i="15"/>
  <c r="T202" i="15"/>
  <c r="T203" i="15"/>
  <c r="T204" i="15"/>
  <c r="T205" i="15"/>
  <c r="T206" i="15"/>
  <c r="T207" i="15"/>
  <c r="T208" i="15"/>
  <c r="T209" i="15"/>
  <c r="T210" i="15"/>
  <c r="T211" i="15"/>
  <c r="T212" i="15"/>
  <c r="T213" i="15"/>
  <c r="T214" i="15"/>
  <c r="T215" i="15"/>
  <c r="T216" i="15"/>
  <c r="T217" i="15"/>
  <c r="T218" i="15"/>
  <c r="T219" i="15"/>
  <c r="T220" i="15"/>
  <c r="T221" i="15"/>
  <c r="T222" i="15"/>
  <c r="T223" i="15"/>
  <c r="T224" i="15"/>
  <c r="T225" i="15"/>
  <c r="T226" i="15"/>
  <c r="T227" i="15"/>
  <c r="T228" i="15"/>
  <c r="T229" i="15"/>
  <c r="T230" i="15"/>
  <c r="T231" i="15"/>
  <c r="T232" i="15"/>
  <c r="T233" i="15"/>
  <c r="T234" i="15"/>
  <c r="T235" i="15"/>
  <c r="T236" i="15"/>
  <c r="T237" i="15"/>
  <c r="T238" i="15"/>
  <c r="T239" i="15"/>
  <c r="T240" i="15"/>
  <c r="T241" i="15"/>
  <c r="T242" i="15"/>
  <c r="T243" i="15"/>
  <c r="T244" i="15"/>
  <c r="T245" i="15"/>
  <c r="T246" i="15"/>
  <c r="T247" i="15"/>
  <c r="T248" i="15"/>
  <c r="T249" i="15"/>
  <c r="T250" i="15"/>
  <c r="T251" i="15"/>
  <c r="T252" i="15"/>
  <c r="T253" i="15"/>
  <c r="T254" i="15"/>
  <c r="T255" i="15"/>
  <c r="T256" i="15"/>
  <c r="T257" i="15"/>
  <c r="T258" i="15"/>
  <c r="T259" i="15"/>
  <c r="T260" i="15"/>
  <c r="T261" i="15"/>
  <c r="T262" i="15"/>
  <c r="T263" i="15"/>
  <c r="T264" i="15"/>
  <c r="T265" i="15"/>
  <c r="T266" i="15"/>
  <c r="T267" i="15"/>
  <c r="T268" i="15"/>
  <c r="T269" i="15"/>
  <c r="T270" i="15"/>
  <c r="T271" i="15"/>
  <c r="T272" i="15"/>
  <c r="T273" i="15"/>
  <c r="T274" i="15"/>
  <c r="T275" i="15"/>
  <c r="T276" i="15"/>
  <c r="T277" i="15"/>
  <c r="T278" i="15"/>
  <c r="T279" i="15"/>
  <c r="T280" i="15"/>
  <c r="T281" i="15"/>
  <c r="T282" i="15"/>
  <c r="T283" i="15"/>
  <c r="T284" i="15"/>
  <c r="T285" i="15"/>
  <c r="T286" i="15"/>
  <c r="T287" i="15"/>
  <c r="T288" i="15"/>
  <c r="T289" i="15"/>
  <c r="T290" i="15"/>
  <c r="T291" i="15"/>
  <c r="T292" i="15"/>
  <c r="T293" i="15"/>
  <c r="T294" i="15"/>
  <c r="T295" i="15"/>
  <c r="T296" i="15"/>
  <c r="T297" i="15"/>
  <c r="T298" i="15"/>
  <c r="T299" i="15"/>
  <c r="T300" i="15"/>
  <c r="T301" i="15"/>
  <c r="T302" i="15"/>
  <c r="T303" i="15"/>
  <c r="T11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T10" i="15" l="1"/>
  <c r="M10" i="15"/>
  <c r="C10" i="23"/>
  <c r="E10" i="23"/>
  <c r="F10" i="23"/>
  <c r="G10" i="23"/>
  <c r="H10" i="23"/>
  <c r="I10" i="23"/>
  <c r="M10" i="23"/>
  <c r="N10" i="23"/>
  <c r="O10" i="23"/>
  <c r="P10" i="23"/>
  <c r="Q10" i="23"/>
  <c r="R10" i="23"/>
  <c r="W10" i="23"/>
  <c r="X10" i="23"/>
  <c r="Y10" i="23"/>
  <c r="Z10" i="23"/>
  <c r="AA10" i="23"/>
  <c r="AB10" i="23"/>
  <c r="AG10" i="23"/>
  <c r="AH10" i="23"/>
  <c r="AI10" i="23"/>
  <c r="AJ10" i="23"/>
  <c r="AK10" i="23"/>
  <c r="AL10" i="23"/>
  <c r="AF10" i="23"/>
  <c r="AN10" i="23"/>
  <c r="V11" i="23"/>
  <c r="V12" i="23"/>
  <c r="V13" i="23"/>
  <c r="V14" i="23"/>
  <c r="V15" i="23"/>
  <c r="V16" i="23"/>
  <c r="V17" i="23"/>
  <c r="V18" i="23"/>
  <c r="V19" i="23"/>
  <c r="V20" i="23"/>
  <c r="V21" i="23"/>
  <c r="V22" i="23"/>
  <c r="V23" i="23"/>
  <c r="V24" i="23"/>
  <c r="V25" i="23"/>
  <c r="V26" i="23"/>
  <c r="V27" i="23"/>
  <c r="V28" i="23"/>
  <c r="V29" i="23"/>
  <c r="V30" i="23"/>
  <c r="V31" i="23"/>
  <c r="V32" i="23"/>
  <c r="V33" i="23"/>
  <c r="V34" i="23"/>
  <c r="V35" i="23"/>
  <c r="V36" i="23"/>
  <c r="V37" i="23"/>
  <c r="V38" i="23"/>
  <c r="V39" i="23"/>
  <c r="V40" i="23"/>
  <c r="V41" i="23"/>
  <c r="V42" i="23"/>
  <c r="V43" i="23"/>
  <c r="V44" i="23"/>
  <c r="V45" i="23"/>
  <c r="V46" i="23"/>
  <c r="V47" i="23"/>
  <c r="V48" i="23"/>
  <c r="V49" i="23"/>
  <c r="V50" i="23"/>
  <c r="V51" i="23"/>
  <c r="V52" i="23"/>
  <c r="V53" i="23"/>
  <c r="V54" i="23"/>
  <c r="V55" i="23"/>
  <c r="V56" i="23"/>
  <c r="V57" i="23"/>
  <c r="V58" i="23"/>
  <c r="V59" i="23"/>
  <c r="V60" i="23"/>
  <c r="V61" i="23"/>
  <c r="V62" i="23"/>
  <c r="V63" i="23"/>
  <c r="V64" i="23"/>
  <c r="V65" i="23"/>
  <c r="V66" i="23"/>
  <c r="V67" i="23"/>
  <c r="V68" i="23"/>
  <c r="V69" i="23"/>
  <c r="V70" i="23"/>
  <c r="V71" i="23"/>
  <c r="V72" i="23"/>
  <c r="V73" i="23"/>
  <c r="V74" i="23"/>
  <c r="V75" i="23"/>
  <c r="V76" i="23"/>
  <c r="V77" i="23"/>
  <c r="V78" i="23"/>
  <c r="V79" i="23"/>
  <c r="V80" i="23"/>
  <c r="V81" i="23"/>
  <c r="V82" i="23"/>
  <c r="V83" i="23"/>
  <c r="V84" i="23"/>
  <c r="V85" i="23"/>
  <c r="V86" i="23"/>
  <c r="V87" i="23"/>
  <c r="V88" i="23"/>
  <c r="V89" i="23"/>
  <c r="V90" i="23"/>
  <c r="V91" i="23"/>
  <c r="V92" i="23"/>
  <c r="V93" i="23"/>
  <c r="V94" i="23"/>
  <c r="V95" i="23"/>
  <c r="V96" i="23"/>
  <c r="V97" i="23"/>
  <c r="V98" i="23"/>
  <c r="V99" i="23"/>
  <c r="V100" i="23"/>
  <c r="V101" i="23"/>
  <c r="V102" i="23"/>
  <c r="V103" i="23"/>
  <c r="V104" i="23"/>
  <c r="V105" i="23"/>
  <c r="V106" i="23"/>
  <c r="V107" i="23"/>
  <c r="V108" i="23"/>
  <c r="V109" i="23"/>
  <c r="V110" i="23"/>
  <c r="V111" i="23"/>
  <c r="V112" i="23"/>
  <c r="V113" i="23"/>
  <c r="V114" i="23"/>
  <c r="V115" i="23"/>
  <c r="V116" i="23"/>
  <c r="V117" i="23"/>
  <c r="V118" i="23"/>
  <c r="V119" i="23"/>
  <c r="V120" i="23"/>
  <c r="V121" i="23"/>
  <c r="V122" i="23"/>
  <c r="V123" i="23"/>
  <c r="V124" i="23"/>
  <c r="V125" i="23"/>
  <c r="V126" i="23"/>
  <c r="V127" i="23"/>
  <c r="V128" i="23"/>
  <c r="V129" i="23"/>
  <c r="V130" i="23"/>
  <c r="V131" i="23"/>
  <c r="V132" i="23"/>
  <c r="V133" i="23"/>
  <c r="V134" i="23"/>
  <c r="V135" i="23"/>
  <c r="V136" i="23"/>
  <c r="V137" i="23"/>
  <c r="V138" i="23"/>
  <c r="V139" i="23"/>
  <c r="V140" i="23"/>
  <c r="V141" i="23"/>
  <c r="V142" i="23"/>
  <c r="V143" i="23"/>
  <c r="V144" i="23"/>
  <c r="V145" i="23"/>
  <c r="V146" i="23"/>
  <c r="V147" i="23"/>
  <c r="V148" i="23"/>
  <c r="V149" i="23"/>
  <c r="V150" i="23"/>
  <c r="V151" i="23"/>
  <c r="V152" i="23"/>
  <c r="V153" i="23"/>
  <c r="V154" i="23"/>
  <c r="V155" i="23"/>
  <c r="V156" i="23"/>
  <c r="V157" i="23"/>
  <c r="V158" i="23"/>
  <c r="V159" i="23"/>
  <c r="V160" i="23"/>
  <c r="V161" i="23"/>
  <c r="V162" i="23"/>
  <c r="V163" i="23"/>
  <c r="V164" i="23"/>
  <c r="V165" i="23"/>
  <c r="V166" i="23"/>
  <c r="V167" i="23"/>
  <c r="V168" i="23"/>
  <c r="V169" i="23"/>
  <c r="V170" i="23"/>
  <c r="V171" i="23"/>
  <c r="V172" i="23"/>
  <c r="V173" i="23"/>
  <c r="V174" i="23"/>
  <c r="V175" i="23"/>
  <c r="V176" i="23"/>
  <c r="V177" i="23"/>
  <c r="V178" i="23"/>
  <c r="V179" i="23"/>
  <c r="V180" i="23"/>
  <c r="V181" i="23"/>
  <c r="V182" i="23"/>
  <c r="V183" i="23"/>
  <c r="V184" i="23"/>
  <c r="V185" i="23"/>
  <c r="V186" i="23"/>
  <c r="V187" i="23"/>
  <c r="V188" i="23"/>
  <c r="V189" i="23"/>
  <c r="V190" i="23"/>
  <c r="V191" i="23"/>
  <c r="V192" i="23"/>
  <c r="V193" i="23"/>
  <c r="V194" i="23"/>
  <c r="V195" i="23"/>
  <c r="V196" i="23"/>
  <c r="V197" i="23"/>
  <c r="V198" i="23"/>
  <c r="V199" i="23"/>
  <c r="V200" i="23"/>
  <c r="V201" i="23"/>
  <c r="V202" i="23"/>
  <c r="V203" i="23"/>
  <c r="V204" i="23"/>
  <c r="V205" i="23"/>
  <c r="V206" i="23"/>
  <c r="V207" i="23"/>
  <c r="V208" i="23"/>
  <c r="V209" i="23"/>
  <c r="V210" i="23"/>
  <c r="V211" i="23"/>
  <c r="V212" i="23"/>
  <c r="V213" i="23"/>
  <c r="V214" i="23"/>
  <c r="V215" i="23"/>
  <c r="V216" i="23"/>
  <c r="V217" i="23"/>
  <c r="V218" i="23"/>
  <c r="V219" i="23"/>
  <c r="V220" i="23"/>
  <c r="V221" i="23"/>
  <c r="V222" i="23"/>
  <c r="V223" i="23"/>
  <c r="V224" i="23"/>
  <c r="V225" i="23"/>
  <c r="V226" i="23"/>
  <c r="V227" i="23"/>
  <c r="V228" i="23"/>
  <c r="V229" i="23"/>
  <c r="V230" i="23"/>
  <c r="V231" i="23"/>
  <c r="V232" i="23"/>
  <c r="V233" i="23"/>
  <c r="V234" i="23"/>
  <c r="V235" i="23"/>
  <c r="V236" i="23"/>
  <c r="V237" i="23"/>
  <c r="V238" i="23"/>
  <c r="V239" i="23"/>
  <c r="V240" i="23"/>
  <c r="V241" i="23"/>
  <c r="V242" i="23"/>
  <c r="V243" i="23"/>
  <c r="V244" i="23"/>
  <c r="V245" i="23"/>
  <c r="V246" i="23"/>
  <c r="V247" i="23"/>
  <c r="V248" i="23"/>
  <c r="V249" i="23"/>
  <c r="V250" i="23"/>
  <c r="V251" i="23"/>
  <c r="V252" i="23"/>
  <c r="V253" i="23"/>
  <c r="V254" i="23"/>
  <c r="V255" i="23"/>
  <c r="V256" i="23"/>
  <c r="V257" i="23"/>
  <c r="V258" i="23"/>
  <c r="V259" i="23"/>
  <c r="V260" i="23"/>
  <c r="V261" i="23"/>
  <c r="V262" i="23"/>
  <c r="V263" i="23"/>
  <c r="V264" i="23"/>
  <c r="V265" i="23"/>
  <c r="V266" i="23"/>
  <c r="V267" i="23"/>
  <c r="V268" i="23"/>
  <c r="V269" i="23"/>
  <c r="V270" i="23"/>
  <c r="V271" i="23"/>
  <c r="V272" i="23"/>
  <c r="V273" i="23"/>
  <c r="V274" i="23"/>
  <c r="V275" i="23"/>
  <c r="V276" i="23"/>
  <c r="V277" i="23"/>
  <c r="V278" i="23"/>
  <c r="V279" i="23"/>
  <c r="V280" i="23"/>
  <c r="V281" i="23"/>
  <c r="V282" i="23"/>
  <c r="V283" i="23"/>
  <c r="V284" i="23"/>
  <c r="V285" i="23"/>
  <c r="V286" i="23"/>
  <c r="V287" i="23"/>
  <c r="V288" i="23"/>
  <c r="V289" i="23"/>
  <c r="V290" i="23"/>
  <c r="V291" i="23"/>
  <c r="V292" i="23"/>
  <c r="V293" i="23"/>
  <c r="V294" i="23"/>
  <c r="V295" i="23"/>
  <c r="V296" i="23"/>
  <c r="V297" i="23"/>
  <c r="V298" i="23"/>
  <c r="V299" i="23"/>
  <c r="V300" i="23"/>
  <c r="V301" i="23"/>
  <c r="V302" i="23"/>
  <c r="V303" i="23"/>
  <c r="L10" i="23" l="1"/>
  <c r="V10" i="23"/>
  <c r="N10" i="16" l="1"/>
  <c r="U10" i="20" l="1"/>
  <c r="H303" i="3"/>
  <c r="D303" i="3"/>
  <c r="D303" i="21" s="1"/>
  <c r="H302" i="3"/>
  <c r="D302" i="3"/>
  <c r="D302" i="21" s="1"/>
  <c r="H301" i="3"/>
  <c r="D301" i="3"/>
  <c r="D301" i="21" s="1"/>
  <c r="H300" i="3"/>
  <c r="D300" i="3"/>
  <c r="D300" i="21" s="1"/>
  <c r="H299" i="3"/>
  <c r="D299" i="3"/>
  <c r="D299" i="21" s="1"/>
  <c r="H298" i="3"/>
  <c r="D298" i="3"/>
  <c r="D298" i="21" s="1"/>
  <c r="H297" i="3"/>
  <c r="D297" i="3"/>
  <c r="D297" i="21" s="1"/>
  <c r="H296" i="3"/>
  <c r="D296" i="3"/>
  <c r="D296" i="21" s="1"/>
  <c r="H295" i="3"/>
  <c r="D295" i="3"/>
  <c r="D295" i="21" s="1"/>
  <c r="H294" i="3"/>
  <c r="D294" i="3"/>
  <c r="D294" i="21" s="1"/>
  <c r="H293" i="3"/>
  <c r="D293" i="3"/>
  <c r="D293" i="21" s="1"/>
  <c r="H292" i="3"/>
  <c r="D292" i="3"/>
  <c r="D292" i="21" s="1"/>
  <c r="H291" i="3"/>
  <c r="D291" i="3"/>
  <c r="D291" i="21" s="1"/>
  <c r="H290" i="3"/>
  <c r="D290" i="3"/>
  <c r="D290" i="21" s="1"/>
  <c r="H289" i="3"/>
  <c r="D289" i="3"/>
  <c r="D289" i="21" s="1"/>
  <c r="H288" i="3"/>
  <c r="D288" i="3"/>
  <c r="D288" i="21" s="1"/>
  <c r="H287" i="3"/>
  <c r="D287" i="3"/>
  <c r="D287" i="21" s="1"/>
  <c r="H286" i="3"/>
  <c r="D286" i="3"/>
  <c r="D286" i="21" s="1"/>
  <c r="H285" i="3"/>
  <c r="D285" i="3"/>
  <c r="D285" i="21" s="1"/>
  <c r="H284" i="3"/>
  <c r="D284" i="3"/>
  <c r="D284" i="21" s="1"/>
  <c r="H283" i="3"/>
  <c r="D283" i="3"/>
  <c r="D283" i="21" s="1"/>
  <c r="H282" i="3"/>
  <c r="D282" i="3"/>
  <c r="D282" i="21" s="1"/>
  <c r="H281" i="3"/>
  <c r="D281" i="3"/>
  <c r="D281" i="21" s="1"/>
  <c r="H280" i="3"/>
  <c r="D280" i="3"/>
  <c r="D280" i="21" s="1"/>
  <c r="H279" i="3"/>
  <c r="D279" i="3"/>
  <c r="D279" i="21" s="1"/>
  <c r="H278" i="3"/>
  <c r="D278" i="3"/>
  <c r="D278" i="21" s="1"/>
  <c r="H277" i="3"/>
  <c r="D277" i="3"/>
  <c r="D277" i="21" s="1"/>
  <c r="H276" i="3"/>
  <c r="D276" i="3"/>
  <c r="D276" i="21" s="1"/>
  <c r="H275" i="3"/>
  <c r="D275" i="3"/>
  <c r="D275" i="21" s="1"/>
  <c r="H274" i="3"/>
  <c r="D274" i="3"/>
  <c r="D274" i="21" s="1"/>
  <c r="H273" i="3"/>
  <c r="D273" i="3"/>
  <c r="D273" i="21" s="1"/>
  <c r="H272" i="3"/>
  <c r="D272" i="3"/>
  <c r="D272" i="21" s="1"/>
  <c r="H271" i="3"/>
  <c r="D271" i="3"/>
  <c r="D271" i="21" s="1"/>
  <c r="H270" i="3"/>
  <c r="D270" i="3"/>
  <c r="D270" i="21" s="1"/>
  <c r="H269" i="3"/>
  <c r="D269" i="3"/>
  <c r="D269" i="21" s="1"/>
  <c r="H268" i="3"/>
  <c r="D268" i="3"/>
  <c r="D268" i="21" s="1"/>
  <c r="H267" i="3"/>
  <c r="D267" i="3"/>
  <c r="D267" i="21" s="1"/>
  <c r="H266" i="3"/>
  <c r="D266" i="3"/>
  <c r="D266" i="21" s="1"/>
  <c r="H265" i="3"/>
  <c r="D265" i="3"/>
  <c r="D265" i="21" s="1"/>
  <c r="H264" i="3"/>
  <c r="D264" i="3"/>
  <c r="D264" i="21" s="1"/>
  <c r="H263" i="3"/>
  <c r="D263" i="3"/>
  <c r="D263" i="21" s="1"/>
  <c r="H262" i="3"/>
  <c r="D262" i="3"/>
  <c r="D262" i="21" s="1"/>
  <c r="H261" i="3"/>
  <c r="D261" i="3"/>
  <c r="D261" i="21" s="1"/>
  <c r="H260" i="3"/>
  <c r="D260" i="3"/>
  <c r="D260" i="21" s="1"/>
  <c r="H259" i="3"/>
  <c r="D259" i="3"/>
  <c r="D259" i="21" s="1"/>
  <c r="H258" i="3"/>
  <c r="D258" i="3"/>
  <c r="D258" i="21" s="1"/>
  <c r="H257" i="3"/>
  <c r="D257" i="3"/>
  <c r="D257" i="21" s="1"/>
  <c r="H256" i="3"/>
  <c r="D256" i="3"/>
  <c r="D256" i="21" s="1"/>
  <c r="H255" i="3"/>
  <c r="D255" i="3"/>
  <c r="D255" i="21" s="1"/>
  <c r="H254" i="3"/>
  <c r="D254" i="3"/>
  <c r="D254" i="21" s="1"/>
  <c r="H253" i="3"/>
  <c r="D253" i="3"/>
  <c r="D253" i="21" s="1"/>
  <c r="H252" i="3"/>
  <c r="D252" i="3"/>
  <c r="D252" i="21" s="1"/>
  <c r="H251" i="3"/>
  <c r="D251" i="3"/>
  <c r="D251" i="21" s="1"/>
  <c r="H250" i="3"/>
  <c r="D250" i="3"/>
  <c r="D250" i="21" s="1"/>
  <c r="H249" i="3"/>
  <c r="D249" i="3"/>
  <c r="D249" i="21" s="1"/>
  <c r="H248" i="3"/>
  <c r="D248" i="3"/>
  <c r="D248" i="21" s="1"/>
  <c r="H247" i="3"/>
  <c r="D247" i="3"/>
  <c r="D247" i="21" s="1"/>
  <c r="H246" i="3"/>
  <c r="D246" i="3"/>
  <c r="D246" i="21" s="1"/>
  <c r="H245" i="3"/>
  <c r="D245" i="3"/>
  <c r="D245" i="21" s="1"/>
  <c r="H244" i="3"/>
  <c r="D244" i="3"/>
  <c r="D244" i="21" s="1"/>
  <c r="H243" i="3"/>
  <c r="D243" i="3"/>
  <c r="D243" i="21" s="1"/>
  <c r="H242" i="3"/>
  <c r="D242" i="3"/>
  <c r="D242" i="21" s="1"/>
  <c r="H241" i="3"/>
  <c r="D241" i="3"/>
  <c r="D241" i="21" s="1"/>
  <c r="H240" i="3"/>
  <c r="D240" i="3"/>
  <c r="D240" i="21" s="1"/>
  <c r="H239" i="3"/>
  <c r="D239" i="3"/>
  <c r="D239" i="21" s="1"/>
  <c r="H238" i="3"/>
  <c r="D238" i="3"/>
  <c r="D238" i="21" s="1"/>
  <c r="H237" i="3"/>
  <c r="D237" i="3"/>
  <c r="D237" i="21" s="1"/>
  <c r="H236" i="3"/>
  <c r="D236" i="3"/>
  <c r="D236" i="21" s="1"/>
  <c r="H235" i="3"/>
  <c r="D235" i="3"/>
  <c r="D235" i="21" s="1"/>
  <c r="H234" i="3"/>
  <c r="D234" i="3"/>
  <c r="D234" i="21" s="1"/>
  <c r="H233" i="3"/>
  <c r="D233" i="3"/>
  <c r="D233" i="21" s="1"/>
  <c r="H232" i="3"/>
  <c r="D232" i="3"/>
  <c r="D232" i="21" s="1"/>
  <c r="H231" i="3"/>
  <c r="D231" i="3"/>
  <c r="D231" i="21" s="1"/>
  <c r="H230" i="3"/>
  <c r="D230" i="3"/>
  <c r="D230" i="21" s="1"/>
  <c r="H229" i="3"/>
  <c r="D229" i="3"/>
  <c r="D229" i="21" s="1"/>
  <c r="H228" i="3"/>
  <c r="D228" i="3"/>
  <c r="D228" i="21" s="1"/>
  <c r="H227" i="3"/>
  <c r="D227" i="3"/>
  <c r="D227" i="21" s="1"/>
  <c r="H226" i="3"/>
  <c r="D226" i="3"/>
  <c r="D226" i="21" s="1"/>
  <c r="H225" i="3"/>
  <c r="D225" i="3"/>
  <c r="D225" i="21" s="1"/>
  <c r="H224" i="3"/>
  <c r="D224" i="3"/>
  <c r="D224" i="21" s="1"/>
  <c r="H223" i="3"/>
  <c r="D223" i="3"/>
  <c r="D223" i="21" s="1"/>
  <c r="H222" i="3"/>
  <c r="D222" i="3"/>
  <c r="D222" i="21" s="1"/>
  <c r="H221" i="3"/>
  <c r="D221" i="3"/>
  <c r="D221" i="21" s="1"/>
  <c r="H220" i="3"/>
  <c r="D220" i="3"/>
  <c r="D220" i="21" s="1"/>
  <c r="H219" i="3"/>
  <c r="D219" i="3"/>
  <c r="D219" i="21" s="1"/>
  <c r="H218" i="3"/>
  <c r="D218" i="3"/>
  <c r="D218" i="21" s="1"/>
  <c r="H217" i="3"/>
  <c r="D217" i="3"/>
  <c r="D217" i="21" s="1"/>
  <c r="H216" i="3"/>
  <c r="D216" i="3"/>
  <c r="D216" i="21" s="1"/>
  <c r="H215" i="3"/>
  <c r="D215" i="3"/>
  <c r="D215" i="21" s="1"/>
  <c r="H214" i="3"/>
  <c r="D214" i="3"/>
  <c r="D214" i="21" s="1"/>
  <c r="H213" i="3"/>
  <c r="D213" i="3"/>
  <c r="D213" i="21" s="1"/>
  <c r="H212" i="3"/>
  <c r="D212" i="3"/>
  <c r="D212" i="21" s="1"/>
  <c r="H211" i="3"/>
  <c r="D211" i="3"/>
  <c r="D211" i="21" s="1"/>
  <c r="H210" i="3"/>
  <c r="D210" i="3"/>
  <c r="D210" i="21" s="1"/>
  <c r="H209" i="3"/>
  <c r="D209" i="3"/>
  <c r="D209" i="21" s="1"/>
  <c r="H208" i="3"/>
  <c r="D208" i="3"/>
  <c r="D208" i="21" s="1"/>
  <c r="H207" i="3"/>
  <c r="D207" i="3"/>
  <c r="D207" i="21" s="1"/>
  <c r="H206" i="3"/>
  <c r="D206" i="3"/>
  <c r="D206" i="21" s="1"/>
  <c r="H205" i="3"/>
  <c r="D205" i="3"/>
  <c r="D205" i="21" s="1"/>
  <c r="H204" i="3"/>
  <c r="D204" i="3"/>
  <c r="D204" i="21" s="1"/>
  <c r="H203" i="3"/>
  <c r="D203" i="3"/>
  <c r="D203" i="21" s="1"/>
  <c r="H202" i="3"/>
  <c r="D202" i="3"/>
  <c r="D202" i="21" s="1"/>
  <c r="H201" i="3"/>
  <c r="D201" i="3"/>
  <c r="D201" i="21" s="1"/>
  <c r="H200" i="3"/>
  <c r="D200" i="3"/>
  <c r="D200" i="21" s="1"/>
  <c r="H199" i="3"/>
  <c r="D199" i="3"/>
  <c r="D199" i="21" s="1"/>
  <c r="H198" i="3"/>
  <c r="D198" i="3"/>
  <c r="D198" i="21" s="1"/>
  <c r="H197" i="3"/>
  <c r="D197" i="3"/>
  <c r="D197" i="21" s="1"/>
  <c r="H196" i="3"/>
  <c r="D196" i="3"/>
  <c r="D196" i="21" s="1"/>
  <c r="H195" i="3"/>
  <c r="D195" i="3"/>
  <c r="D195" i="21" s="1"/>
  <c r="H194" i="3"/>
  <c r="D194" i="3"/>
  <c r="D194" i="21" s="1"/>
  <c r="H193" i="3"/>
  <c r="D193" i="3"/>
  <c r="D193" i="21" s="1"/>
  <c r="H192" i="3"/>
  <c r="D192" i="3"/>
  <c r="D192" i="21" s="1"/>
  <c r="H191" i="3"/>
  <c r="D191" i="3"/>
  <c r="D191" i="21" s="1"/>
  <c r="H190" i="3"/>
  <c r="D190" i="3"/>
  <c r="D190" i="21" s="1"/>
  <c r="H189" i="3"/>
  <c r="D189" i="3"/>
  <c r="D189" i="21" s="1"/>
  <c r="H188" i="3"/>
  <c r="D188" i="3"/>
  <c r="D188" i="21" s="1"/>
  <c r="H187" i="3"/>
  <c r="D187" i="3"/>
  <c r="D187" i="21" s="1"/>
  <c r="H186" i="3"/>
  <c r="D186" i="3"/>
  <c r="D186" i="21" s="1"/>
  <c r="H185" i="3"/>
  <c r="D185" i="3"/>
  <c r="D185" i="21" s="1"/>
  <c r="H184" i="3"/>
  <c r="D184" i="3"/>
  <c r="D184" i="21" s="1"/>
  <c r="H183" i="3"/>
  <c r="D183" i="3"/>
  <c r="D183" i="21" s="1"/>
  <c r="H182" i="3"/>
  <c r="D182" i="3"/>
  <c r="D182" i="21" s="1"/>
  <c r="H181" i="3"/>
  <c r="D181" i="3"/>
  <c r="D181" i="21" s="1"/>
  <c r="H180" i="3"/>
  <c r="D180" i="3"/>
  <c r="D180" i="21" s="1"/>
  <c r="H179" i="3"/>
  <c r="D179" i="3"/>
  <c r="D179" i="21" s="1"/>
  <c r="H178" i="3"/>
  <c r="D178" i="3"/>
  <c r="D178" i="21" s="1"/>
  <c r="H177" i="3"/>
  <c r="D177" i="3"/>
  <c r="D177" i="21" s="1"/>
  <c r="H176" i="3"/>
  <c r="D176" i="3"/>
  <c r="D176" i="21" s="1"/>
  <c r="H175" i="3"/>
  <c r="D175" i="3"/>
  <c r="D175" i="21" s="1"/>
  <c r="H174" i="3"/>
  <c r="D174" i="3"/>
  <c r="D174" i="21" s="1"/>
  <c r="H173" i="3"/>
  <c r="D173" i="3"/>
  <c r="D173" i="21" s="1"/>
  <c r="H172" i="3"/>
  <c r="D172" i="3"/>
  <c r="D172" i="21" s="1"/>
  <c r="H171" i="3"/>
  <c r="D171" i="3"/>
  <c r="D171" i="21" s="1"/>
  <c r="H170" i="3"/>
  <c r="D170" i="3"/>
  <c r="D170" i="21" s="1"/>
  <c r="H169" i="3"/>
  <c r="D169" i="3"/>
  <c r="D169" i="21" s="1"/>
  <c r="H168" i="3"/>
  <c r="D168" i="3"/>
  <c r="D168" i="21" s="1"/>
  <c r="H167" i="3"/>
  <c r="D167" i="3"/>
  <c r="D167" i="21" s="1"/>
  <c r="H166" i="3"/>
  <c r="D166" i="3"/>
  <c r="D166" i="21" s="1"/>
  <c r="H165" i="3"/>
  <c r="D165" i="3"/>
  <c r="D165" i="21" s="1"/>
  <c r="H164" i="3"/>
  <c r="D164" i="3"/>
  <c r="D164" i="21" s="1"/>
  <c r="H163" i="3"/>
  <c r="D163" i="3"/>
  <c r="D163" i="21" s="1"/>
  <c r="H162" i="3"/>
  <c r="D162" i="3"/>
  <c r="D162" i="21" s="1"/>
  <c r="H161" i="3"/>
  <c r="D161" i="3"/>
  <c r="D161" i="21" s="1"/>
  <c r="H160" i="3"/>
  <c r="D160" i="3"/>
  <c r="D160" i="21" s="1"/>
  <c r="H159" i="3"/>
  <c r="D159" i="3"/>
  <c r="D159" i="21" s="1"/>
  <c r="H158" i="3"/>
  <c r="D158" i="3"/>
  <c r="D158" i="21" s="1"/>
  <c r="H157" i="3"/>
  <c r="D157" i="3"/>
  <c r="D157" i="21" s="1"/>
  <c r="H156" i="3"/>
  <c r="D156" i="3"/>
  <c r="D156" i="21" s="1"/>
  <c r="H155" i="3"/>
  <c r="D155" i="3"/>
  <c r="D155" i="21" s="1"/>
  <c r="H154" i="3"/>
  <c r="D154" i="3"/>
  <c r="D154" i="21" s="1"/>
  <c r="H153" i="3"/>
  <c r="D153" i="3"/>
  <c r="D153" i="21" s="1"/>
  <c r="H152" i="3"/>
  <c r="D152" i="3"/>
  <c r="D152" i="21" s="1"/>
  <c r="H151" i="3"/>
  <c r="D151" i="3"/>
  <c r="D151" i="21" s="1"/>
  <c r="H150" i="3"/>
  <c r="D150" i="3"/>
  <c r="D150" i="21" s="1"/>
  <c r="H149" i="3"/>
  <c r="D149" i="3"/>
  <c r="D149" i="21" s="1"/>
  <c r="H148" i="3"/>
  <c r="D148" i="3"/>
  <c r="D148" i="21" s="1"/>
  <c r="H147" i="3"/>
  <c r="D147" i="3"/>
  <c r="D147" i="21" s="1"/>
  <c r="H146" i="3"/>
  <c r="D146" i="3"/>
  <c r="D146" i="21" s="1"/>
  <c r="H145" i="3"/>
  <c r="D145" i="3"/>
  <c r="D145" i="21" s="1"/>
  <c r="H144" i="3"/>
  <c r="D144" i="3"/>
  <c r="D144" i="21" s="1"/>
  <c r="H143" i="3"/>
  <c r="D143" i="3"/>
  <c r="D143" i="21" s="1"/>
  <c r="H142" i="3"/>
  <c r="D142" i="3"/>
  <c r="D142" i="21" s="1"/>
  <c r="H141" i="3"/>
  <c r="D141" i="3"/>
  <c r="D141" i="21" s="1"/>
  <c r="H140" i="3"/>
  <c r="D140" i="3"/>
  <c r="D140" i="21" s="1"/>
  <c r="H139" i="3"/>
  <c r="D139" i="3"/>
  <c r="D139" i="21" s="1"/>
  <c r="H138" i="3"/>
  <c r="D138" i="3"/>
  <c r="D138" i="21" s="1"/>
  <c r="H137" i="3"/>
  <c r="D137" i="3"/>
  <c r="D137" i="21" s="1"/>
  <c r="H136" i="3"/>
  <c r="D136" i="3"/>
  <c r="D136" i="21" s="1"/>
  <c r="H135" i="3"/>
  <c r="D135" i="3"/>
  <c r="D135" i="21" s="1"/>
  <c r="H134" i="3"/>
  <c r="D134" i="3"/>
  <c r="D134" i="21" s="1"/>
  <c r="H133" i="3"/>
  <c r="D133" i="3"/>
  <c r="D133" i="21" s="1"/>
  <c r="H132" i="3"/>
  <c r="D132" i="3"/>
  <c r="D132" i="21" s="1"/>
  <c r="H131" i="3"/>
  <c r="D131" i="3"/>
  <c r="D131" i="21" s="1"/>
  <c r="H130" i="3"/>
  <c r="D130" i="3"/>
  <c r="D130" i="21" s="1"/>
  <c r="H129" i="3"/>
  <c r="D129" i="3"/>
  <c r="D129" i="21" s="1"/>
  <c r="H128" i="3"/>
  <c r="D128" i="3"/>
  <c r="D128" i="21" s="1"/>
  <c r="H127" i="3"/>
  <c r="D127" i="3"/>
  <c r="D127" i="21" s="1"/>
  <c r="H126" i="3"/>
  <c r="D126" i="3"/>
  <c r="D126" i="21" s="1"/>
  <c r="H125" i="3"/>
  <c r="D125" i="3"/>
  <c r="D125" i="21" s="1"/>
  <c r="H124" i="3"/>
  <c r="D124" i="3"/>
  <c r="D124" i="21" s="1"/>
  <c r="H123" i="3"/>
  <c r="D123" i="3"/>
  <c r="D123" i="21" s="1"/>
  <c r="H122" i="3"/>
  <c r="D122" i="3"/>
  <c r="D122" i="21" s="1"/>
  <c r="H121" i="3"/>
  <c r="D121" i="3"/>
  <c r="D121" i="21" s="1"/>
  <c r="H120" i="3"/>
  <c r="D120" i="3"/>
  <c r="D120" i="21" s="1"/>
  <c r="H119" i="3"/>
  <c r="D119" i="3"/>
  <c r="D119" i="21" s="1"/>
  <c r="H118" i="3"/>
  <c r="D118" i="3"/>
  <c r="D118" i="21" s="1"/>
  <c r="H117" i="3"/>
  <c r="D117" i="3"/>
  <c r="D117" i="21" s="1"/>
  <c r="H116" i="3"/>
  <c r="D116" i="3"/>
  <c r="D116" i="21" s="1"/>
  <c r="H115" i="3"/>
  <c r="D115" i="3"/>
  <c r="D115" i="21" s="1"/>
  <c r="H114" i="3"/>
  <c r="D114" i="3"/>
  <c r="D114" i="21" s="1"/>
  <c r="H113" i="3"/>
  <c r="D113" i="3"/>
  <c r="D113" i="21" s="1"/>
  <c r="H112" i="3"/>
  <c r="D112" i="3"/>
  <c r="D112" i="21" s="1"/>
  <c r="H111" i="3"/>
  <c r="D111" i="3"/>
  <c r="D111" i="21" s="1"/>
  <c r="H110" i="3"/>
  <c r="D110" i="3"/>
  <c r="D110" i="21" s="1"/>
  <c r="H109" i="3"/>
  <c r="D109" i="3"/>
  <c r="D109" i="21" s="1"/>
  <c r="H108" i="3"/>
  <c r="D108" i="3"/>
  <c r="D108" i="21" s="1"/>
  <c r="H107" i="3"/>
  <c r="D107" i="3"/>
  <c r="D107" i="21" s="1"/>
  <c r="H106" i="3"/>
  <c r="D106" i="3"/>
  <c r="D106" i="21" s="1"/>
  <c r="H105" i="3"/>
  <c r="D105" i="3"/>
  <c r="D105" i="21" s="1"/>
  <c r="H104" i="3"/>
  <c r="D104" i="3"/>
  <c r="D104" i="21" s="1"/>
  <c r="H103" i="3"/>
  <c r="D103" i="3"/>
  <c r="D103" i="21" s="1"/>
  <c r="H102" i="3"/>
  <c r="D102" i="3"/>
  <c r="D102" i="21" s="1"/>
  <c r="H101" i="3"/>
  <c r="D101" i="3"/>
  <c r="D101" i="21" s="1"/>
  <c r="H100" i="3"/>
  <c r="D100" i="3"/>
  <c r="D100" i="21" s="1"/>
  <c r="H99" i="3"/>
  <c r="D99" i="3"/>
  <c r="D99" i="21" s="1"/>
  <c r="H98" i="3"/>
  <c r="D98" i="3"/>
  <c r="D98" i="21" s="1"/>
  <c r="H97" i="3"/>
  <c r="D97" i="3"/>
  <c r="D97" i="21" s="1"/>
  <c r="H96" i="3"/>
  <c r="D96" i="3"/>
  <c r="D96" i="21" s="1"/>
  <c r="H95" i="3"/>
  <c r="D95" i="3"/>
  <c r="D95" i="21" s="1"/>
  <c r="H94" i="3"/>
  <c r="D94" i="3"/>
  <c r="D94" i="21" s="1"/>
  <c r="H93" i="3"/>
  <c r="D93" i="3"/>
  <c r="D93" i="21" s="1"/>
  <c r="H92" i="3"/>
  <c r="D92" i="3"/>
  <c r="D92" i="21" s="1"/>
  <c r="H91" i="3"/>
  <c r="D91" i="3"/>
  <c r="D91" i="21" s="1"/>
  <c r="H90" i="3"/>
  <c r="D90" i="3"/>
  <c r="D90" i="21" s="1"/>
  <c r="H89" i="3"/>
  <c r="D89" i="3"/>
  <c r="D89" i="21" s="1"/>
  <c r="H88" i="3"/>
  <c r="D88" i="3"/>
  <c r="D88" i="21" s="1"/>
  <c r="H87" i="3"/>
  <c r="D87" i="3"/>
  <c r="D87" i="21" s="1"/>
  <c r="H86" i="3"/>
  <c r="D86" i="3"/>
  <c r="D86" i="21" s="1"/>
  <c r="H85" i="3"/>
  <c r="D85" i="3"/>
  <c r="D85" i="21" s="1"/>
  <c r="H84" i="3"/>
  <c r="D84" i="3"/>
  <c r="D84" i="21" s="1"/>
  <c r="H83" i="3"/>
  <c r="D83" i="3"/>
  <c r="D83" i="21" s="1"/>
  <c r="H82" i="3"/>
  <c r="D82" i="3"/>
  <c r="D82" i="21" s="1"/>
  <c r="H81" i="3"/>
  <c r="D81" i="3"/>
  <c r="D81" i="21" s="1"/>
  <c r="H80" i="3"/>
  <c r="D80" i="3"/>
  <c r="D80" i="21" s="1"/>
  <c r="H79" i="3"/>
  <c r="D79" i="3"/>
  <c r="D79" i="21" s="1"/>
  <c r="H78" i="3"/>
  <c r="D78" i="3"/>
  <c r="D78" i="21" s="1"/>
  <c r="H77" i="3"/>
  <c r="D77" i="3"/>
  <c r="D77" i="21" s="1"/>
  <c r="H76" i="3"/>
  <c r="D76" i="3"/>
  <c r="D76" i="21" s="1"/>
  <c r="H75" i="3"/>
  <c r="D75" i="3"/>
  <c r="D75" i="21" s="1"/>
  <c r="H74" i="3"/>
  <c r="D74" i="3"/>
  <c r="D74" i="21" s="1"/>
  <c r="H73" i="3"/>
  <c r="D73" i="3"/>
  <c r="D73" i="21" s="1"/>
  <c r="H72" i="3"/>
  <c r="D72" i="3"/>
  <c r="D72" i="21" s="1"/>
  <c r="H71" i="3"/>
  <c r="D71" i="3"/>
  <c r="D71" i="21" s="1"/>
  <c r="H70" i="3"/>
  <c r="D70" i="3"/>
  <c r="D70" i="21" s="1"/>
  <c r="H69" i="3"/>
  <c r="D69" i="3"/>
  <c r="D69" i="21" s="1"/>
  <c r="H68" i="3"/>
  <c r="D68" i="3"/>
  <c r="D68" i="21" s="1"/>
  <c r="H67" i="3"/>
  <c r="D67" i="3"/>
  <c r="D67" i="21" s="1"/>
  <c r="H66" i="3"/>
  <c r="D66" i="3"/>
  <c r="D66" i="21" s="1"/>
  <c r="H65" i="3"/>
  <c r="D65" i="3"/>
  <c r="D65" i="21" s="1"/>
  <c r="H64" i="3"/>
  <c r="D64" i="3"/>
  <c r="D64" i="21" s="1"/>
  <c r="H63" i="3"/>
  <c r="D63" i="3"/>
  <c r="D63" i="21" s="1"/>
  <c r="H62" i="3"/>
  <c r="D62" i="3"/>
  <c r="D62" i="21" s="1"/>
  <c r="H61" i="3"/>
  <c r="D61" i="3"/>
  <c r="D61" i="21" s="1"/>
  <c r="H60" i="3"/>
  <c r="D60" i="3"/>
  <c r="D60" i="21" s="1"/>
  <c r="H59" i="3"/>
  <c r="D59" i="3"/>
  <c r="D59" i="21" s="1"/>
  <c r="H58" i="3"/>
  <c r="D58" i="3"/>
  <c r="D58" i="21" s="1"/>
  <c r="H57" i="3"/>
  <c r="D57" i="3"/>
  <c r="D57" i="21" s="1"/>
  <c r="H56" i="3"/>
  <c r="D56" i="3"/>
  <c r="D56" i="21" s="1"/>
  <c r="H55" i="3"/>
  <c r="D55" i="3"/>
  <c r="D55" i="21" s="1"/>
  <c r="H54" i="3"/>
  <c r="D54" i="3"/>
  <c r="D54" i="21" s="1"/>
  <c r="H53" i="3"/>
  <c r="D53" i="3"/>
  <c r="D53" i="21" s="1"/>
  <c r="H52" i="3"/>
  <c r="D52" i="3"/>
  <c r="D52" i="21" s="1"/>
  <c r="H51" i="3"/>
  <c r="D51" i="3"/>
  <c r="D51" i="21" s="1"/>
  <c r="H50" i="3"/>
  <c r="D50" i="3"/>
  <c r="D50" i="21" s="1"/>
  <c r="H49" i="3"/>
  <c r="D49" i="3"/>
  <c r="D49" i="21" s="1"/>
  <c r="H48" i="3"/>
  <c r="D48" i="3"/>
  <c r="D48" i="21" s="1"/>
  <c r="H47" i="3"/>
  <c r="D47" i="3"/>
  <c r="D47" i="21" s="1"/>
  <c r="H46" i="3"/>
  <c r="D46" i="3"/>
  <c r="D46" i="21" s="1"/>
  <c r="H45" i="3"/>
  <c r="D45" i="3"/>
  <c r="D45" i="21" s="1"/>
  <c r="H44" i="3"/>
  <c r="D44" i="3"/>
  <c r="D44" i="21" s="1"/>
  <c r="H43" i="3"/>
  <c r="D43" i="3"/>
  <c r="D43" i="21" s="1"/>
  <c r="H42" i="3"/>
  <c r="D42" i="3"/>
  <c r="D42" i="21" s="1"/>
  <c r="H41" i="3"/>
  <c r="D41" i="3"/>
  <c r="D41" i="21" s="1"/>
  <c r="H40" i="3"/>
  <c r="D40" i="3"/>
  <c r="D40" i="21" s="1"/>
  <c r="H39" i="3"/>
  <c r="D39" i="3"/>
  <c r="D39" i="21" s="1"/>
  <c r="H38" i="3"/>
  <c r="D38" i="3"/>
  <c r="D38" i="21" s="1"/>
  <c r="H37" i="3"/>
  <c r="D37" i="3"/>
  <c r="D37" i="21" s="1"/>
  <c r="H36" i="3"/>
  <c r="D36" i="3"/>
  <c r="D36" i="21" s="1"/>
  <c r="H35" i="3"/>
  <c r="D35" i="3"/>
  <c r="D35" i="21" s="1"/>
  <c r="H34" i="3"/>
  <c r="D34" i="3"/>
  <c r="D34" i="21" s="1"/>
  <c r="H33" i="3"/>
  <c r="D33" i="3"/>
  <c r="D33" i="21" s="1"/>
  <c r="H32" i="3"/>
  <c r="D32" i="3"/>
  <c r="D32" i="21" s="1"/>
  <c r="H31" i="3"/>
  <c r="D31" i="3"/>
  <c r="D31" i="21" s="1"/>
  <c r="H30" i="3"/>
  <c r="D30" i="3"/>
  <c r="D30" i="21" s="1"/>
  <c r="H29" i="3"/>
  <c r="D29" i="3"/>
  <c r="D29" i="21" s="1"/>
  <c r="H28" i="3"/>
  <c r="D28" i="3"/>
  <c r="D28" i="21" s="1"/>
  <c r="H27" i="3"/>
  <c r="D27" i="3"/>
  <c r="D27" i="21" s="1"/>
  <c r="H26" i="3"/>
  <c r="D26" i="3"/>
  <c r="D26" i="21" s="1"/>
  <c r="H25" i="3"/>
  <c r="D25" i="3"/>
  <c r="D25" i="21" s="1"/>
  <c r="H24" i="3"/>
  <c r="D24" i="3"/>
  <c r="D24" i="21" s="1"/>
  <c r="H23" i="3"/>
  <c r="D23" i="3"/>
  <c r="D23" i="21" s="1"/>
  <c r="H22" i="3"/>
  <c r="D22" i="3"/>
  <c r="D22" i="21" s="1"/>
  <c r="H21" i="3"/>
  <c r="D21" i="3"/>
  <c r="D21" i="21" s="1"/>
  <c r="H20" i="3"/>
  <c r="D20" i="3"/>
  <c r="D20" i="21" s="1"/>
  <c r="H19" i="3"/>
  <c r="D19" i="3"/>
  <c r="D19" i="21" s="1"/>
  <c r="H18" i="3"/>
  <c r="D18" i="3"/>
  <c r="D18" i="21" s="1"/>
  <c r="H17" i="3"/>
  <c r="D17" i="3"/>
  <c r="D17" i="21" s="1"/>
  <c r="H16" i="3"/>
  <c r="D16" i="3"/>
  <c r="D16" i="21" s="1"/>
  <c r="H15" i="3"/>
  <c r="D15" i="3"/>
  <c r="D15" i="21" s="1"/>
  <c r="H14" i="3"/>
  <c r="D14" i="3"/>
  <c r="D14" i="21" s="1"/>
  <c r="H13" i="3"/>
  <c r="D13" i="3"/>
  <c r="D13" i="21" s="1"/>
  <c r="H12" i="3"/>
  <c r="D12" i="3"/>
  <c r="D12" i="21" s="1"/>
  <c r="H11" i="3"/>
  <c r="D11" i="3"/>
  <c r="D11" i="21" s="1"/>
  <c r="M10" i="3"/>
  <c r="M10" i="21" s="1"/>
  <c r="I10" i="3"/>
  <c r="I10" i="21" s="1"/>
  <c r="C10" i="3"/>
  <c r="I11" i="16"/>
  <c r="J10" i="20"/>
  <c r="I10" i="20"/>
  <c r="D10" i="20"/>
  <c r="J14" i="3" l="1"/>
  <c r="H14" i="21"/>
  <c r="J18" i="3"/>
  <c r="H18" i="21"/>
  <c r="J22" i="3"/>
  <c r="H22" i="21"/>
  <c r="J26" i="3"/>
  <c r="H26" i="21"/>
  <c r="J30" i="3"/>
  <c r="H30" i="21"/>
  <c r="J34" i="3"/>
  <c r="H34" i="21"/>
  <c r="J38" i="3"/>
  <c r="H38" i="21"/>
  <c r="J42" i="3"/>
  <c r="H42" i="21"/>
  <c r="J46" i="3"/>
  <c r="H46" i="21"/>
  <c r="J50" i="3"/>
  <c r="H50" i="21"/>
  <c r="J54" i="3"/>
  <c r="H54" i="21"/>
  <c r="J58" i="3"/>
  <c r="H58" i="21"/>
  <c r="J62" i="3"/>
  <c r="H62" i="21"/>
  <c r="J66" i="3"/>
  <c r="H66" i="21"/>
  <c r="J70" i="3"/>
  <c r="H70" i="21"/>
  <c r="J74" i="3"/>
  <c r="H74" i="21"/>
  <c r="J78" i="3"/>
  <c r="H78" i="21"/>
  <c r="J82" i="3"/>
  <c r="H82" i="21"/>
  <c r="J86" i="3"/>
  <c r="H86" i="21"/>
  <c r="J90" i="3"/>
  <c r="H90" i="21"/>
  <c r="J94" i="3"/>
  <c r="H94" i="21"/>
  <c r="J98" i="3"/>
  <c r="H98" i="21"/>
  <c r="J102" i="3"/>
  <c r="H102" i="21"/>
  <c r="J106" i="3"/>
  <c r="H106" i="21"/>
  <c r="J110" i="3"/>
  <c r="H110" i="21"/>
  <c r="J114" i="3"/>
  <c r="H114" i="21"/>
  <c r="J118" i="3"/>
  <c r="H118" i="21"/>
  <c r="J122" i="3"/>
  <c r="H122" i="21"/>
  <c r="J126" i="3"/>
  <c r="H126" i="21"/>
  <c r="J130" i="3"/>
  <c r="H130" i="21"/>
  <c r="J134" i="3"/>
  <c r="H134" i="21"/>
  <c r="J138" i="3"/>
  <c r="H138" i="21"/>
  <c r="J142" i="3"/>
  <c r="H142" i="21"/>
  <c r="J146" i="3"/>
  <c r="H146" i="21"/>
  <c r="J150" i="3"/>
  <c r="H150" i="21"/>
  <c r="J154" i="3"/>
  <c r="H154" i="21"/>
  <c r="J158" i="3"/>
  <c r="H158" i="21"/>
  <c r="J162" i="3"/>
  <c r="H162" i="21"/>
  <c r="J166" i="3"/>
  <c r="H166" i="21"/>
  <c r="J170" i="3"/>
  <c r="H170" i="21"/>
  <c r="J174" i="3"/>
  <c r="H174" i="21"/>
  <c r="J178" i="3"/>
  <c r="H178" i="21"/>
  <c r="J182" i="3"/>
  <c r="H182" i="21"/>
  <c r="J186" i="3"/>
  <c r="H186" i="21"/>
  <c r="J190" i="3"/>
  <c r="H190" i="21"/>
  <c r="J194" i="3"/>
  <c r="H194" i="21"/>
  <c r="J198" i="3"/>
  <c r="H198" i="21"/>
  <c r="J202" i="3"/>
  <c r="H202" i="21"/>
  <c r="J206" i="3"/>
  <c r="H206" i="21"/>
  <c r="J210" i="3"/>
  <c r="H210" i="21"/>
  <c r="J214" i="3"/>
  <c r="H214" i="21"/>
  <c r="J218" i="3"/>
  <c r="H218" i="21"/>
  <c r="J222" i="3"/>
  <c r="H222" i="21"/>
  <c r="J226" i="3"/>
  <c r="H226" i="21"/>
  <c r="J230" i="3"/>
  <c r="H230" i="21"/>
  <c r="J234" i="3"/>
  <c r="H234" i="21"/>
  <c r="J238" i="3"/>
  <c r="H238" i="21"/>
  <c r="J242" i="3"/>
  <c r="H242" i="21"/>
  <c r="J246" i="3"/>
  <c r="H246" i="21"/>
  <c r="J250" i="3"/>
  <c r="H250" i="21"/>
  <c r="J254" i="3"/>
  <c r="H254" i="21"/>
  <c r="J258" i="3"/>
  <c r="H258" i="21"/>
  <c r="J262" i="3"/>
  <c r="H262" i="21"/>
  <c r="J266" i="3"/>
  <c r="H266" i="21"/>
  <c r="J270" i="3"/>
  <c r="H270" i="21"/>
  <c r="J274" i="3"/>
  <c r="H274" i="21"/>
  <c r="J278" i="3"/>
  <c r="H278" i="21"/>
  <c r="J282" i="3"/>
  <c r="H282" i="21"/>
  <c r="J286" i="3"/>
  <c r="H286" i="21"/>
  <c r="J290" i="3"/>
  <c r="H290" i="21"/>
  <c r="J294" i="3"/>
  <c r="H294" i="21"/>
  <c r="J298" i="3"/>
  <c r="H298" i="21"/>
  <c r="J302" i="3"/>
  <c r="H302" i="21"/>
  <c r="J11" i="3"/>
  <c r="H11" i="21"/>
  <c r="J15" i="3"/>
  <c r="H15" i="21"/>
  <c r="J19" i="3"/>
  <c r="H19" i="21"/>
  <c r="J23" i="3"/>
  <c r="H23" i="21"/>
  <c r="J27" i="3"/>
  <c r="H27" i="21"/>
  <c r="J31" i="3"/>
  <c r="H31" i="21"/>
  <c r="J35" i="3"/>
  <c r="H35" i="21"/>
  <c r="J39" i="3"/>
  <c r="H39" i="21"/>
  <c r="J43" i="3"/>
  <c r="H43" i="21"/>
  <c r="J47" i="3"/>
  <c r="H47" i="21"/>
  <c r="J51" i="3"/>
  <c r="H51" i="21"/>
  <c r="J55" i="3"/>
  <c r="H55" i="21"/>
  <c r="J59" i="3"/>
  <c r="H59" i="21"/>
  <c r="J63" i="3"/>
  <c r="H63" i="21"/>
  <c r="J67" i="3"/>
  <c r="H67" i="21"/>
  <c r="J71" i="3"/>
  <c r="H71" i="21"/>
  <c r="J75" i="3"/>
  <c r="H75" i="21"/>
  <c r="J79" i="3"/>
  <c r="H79" i="21"/>
  <c r="J83" i="3"/>
  <c r="H83" i="21"/>
  <c r="J87" i="3"/>
  <c r="H87" i="21"/>
  <c r="J91" i="3"/>
  <c r="H91" i="21"/>
  <c r="J95" i="3"/>
  <c r="H95" i="21"/>
  <c r="J99" i="3"/>
  <c r="H99" i="21"/>
  <c r="J103" i="3"/>
  <c r="H103" i="21"/>
  <c r="J107" i="3"/>
  <c r="H107" i="21"/>
  <c r="J111" i="3"/>
  <c r="H111" i="21"/>
  <c r="J115" i="3"/>
  <c r="H115" i="21"/>
  <c r="J119" i="3"/>
  <c r="H119" i="21"/>
  <c r="J123" i="3"/>
  <c r="H123" i="21"/>
  <c r="J127" i="3"/>
  <c r="H127" i="21"/>
  <c r="J131" i="3"/>
  <c r="H131" i="21"/>
  <c r="J135" i="3"/>
  <c r="H135" i="21"/>
  <c r="J139" i="3"/>
  <c r="H139" i="21"/>
  <c r="J143" i="3"/>
  <c r="H143" i="21"/>
  <c r="J147" i="3"/>
  <c r="H147" i="21"/>
  <c r="J151" i="3"/>
  <c r="H151" i="21"/>
  <c r="J155" i="3"/>
  <c r="H155" i="21"/>
  <c r="J159" i="3"/>
  <c r="H159" i="21"/>
  <c r="J163" i="3"/>
  <c r="H163" i="21"/>
  <c r="J167" i="3"/>
  <c r="H167" i="21"/>
  <c r="J171" i="3"/>
  <c r="H171" i="21"/>
  <c r="J175" i="3"/>
  <c r="H175" i="21"/>
  <c r="J179" i="3"/>
  <c r="H179" i="21"/>
  <c r="J183" i="3"/>
  <c r="H183" i="21"/>
  <c r="J187" i="3"/>
  <c r="H187" i="21"/>
  <c r="J191" i="3"/>
  <c r="H191" i="21"/>
  <c r="J195" i="3"/>
  <c r="H195" i="21"/>
  <c r="J199" i="3"/>
  <c r="H199" i="21"/>
  <c r="J203" i="3"/>
  <c r="H203" i="21"/>
  <c r="J207" i="3"/>
  <c r="H207" i="21"/>
  <c r="J211" i="3"/>
  <c r="H211" i="21"/>
  <c r="J215" i="3"/>
  <c r="H215" i="21"/>
  <c r="J219" i="3"/>
  <c r="H219" i="21"/>
  <c r="J223" i="3"/>
  <c r="H223" i="21"/>
  <c r="J227" i="3"/>
  <c r="H227" i="21"/>
  <c r="J231" i="3"/>
  <c r="H231" i="21"/>
  <c r="J235" i="3"/>
  <c r="H235" i="21"/>
  <c r="J239" i="3"/>
  <c r="H239" i="21"/>
  <c r="J243" i="3"/>
  <c r="H243" i="21"/>
  <c r="J247" i="3"/>
  <c r="H247" i="21"/>
  <c r="J251" i="3"/>
  <c r="H251" i="21"/>
  <c r="J255" i="3"/>
  <c r="H255" i="21"/>
  <c r="J259" i="3"/>
  <c r="H259" i="21"/>
  <c r="J263" i="3"/>
  <c r="H263" i="21"/>
  <c r="J267" i="3"/>
  <c r="H267" i="21"/>
  <c r="J271" i="3"/>
  <c r="H271" i="21"/>
  <c r="J275" i="3"/>
  <c r="H275" i="21"/>
  <c r="J279" i="3"/>
  <c r="H279" i="21"/>
  <c r="J283" i="3"/>
  <c r="H283" i="21"/>
  <c r="J287" i="3"/>
  <c r="H287" i="21"/>
  <c r="J291" i="3"/>
  <c r="H291" i="21"/>
  <c r="J295" i="3"/>
  <c r="H295" i="21"/>
  <c r="J299" i="3"/>
  <c r="H299" i="21"/>
  <c r="J303" i="3"/>
  <c r="H303" i="21"/>
  <c r="J12" i="3"/>
  <c r="H12" i="21"/>
  <c r="J16" i="3"/>
  <c r="H16" i="21"/>
  <c r="J20" i="3"/>
  <c r="H20" i="21"/>
  <c r="J24" i="3"/>
  <c r="H24" i="21"/>
  <c r="J28" i="3"/>
  <c r="H28" i="21"/>
  <c r="J32" i="3"/>
  <c r="H32" i="21"/>
  <c r="J36" i="3"/>
  <c r="H36" i="21"/>
  <c r="J40" i="3"/>
  <c r="H40" i="21"/>
  <c r="J44" i="3"/>
  <c r="H44" i="21"/>
  <c r="J48" i="3"/>
  <c r="H48" i="21"/>
  <c r="J52" i="3"/>
  <c r="H52" i="21"/>
  <c r="J56" i="3"/>
  <c r="H56" i="21"/>
  <c r="J60" i="3"/>
  <c r="H60" i="21"/>
  <c r="J64" i="3"/>
  <c r="H64" i="21"/>
  <c r="J68" i="3"/>
  <c r="H68" i="21"/>
  <c r="J72" i="3"/>
  <c r="H72" i="21"/>
  <c r="J76" i="3"/>
  <c r="H76" i="21"/>
  <c r="J80" i="3"/>
  <c r="H80" i="21"/>
  <c r="J84" i="3"/>
  <c r="H84" i="21"/>
  <c r="J88" i="3"/>
  <c r="H88" i="21"/>
  <c r="J92" i="3"/>
  <c r="H92" i="21"/>
  <c r="J96" i="3"/>
  <c r="H96" i="21"/>
  <c r="J100" i="3"/>
  <c r="H100" i="21"/>
  <c r="J104" i="3"/>
  <c r="H104" i="21"/>
  <c r="J108" i="3"/>
  <c r="H108" i="21"/>
  <c r="J112" i="3"/>
  <c r="H112" i="21"/>
  <c r="J116" i="3"/>
  <c r="H116" i="21"/>
  <c r="J120" i="3"/>
  <c r="H120" i="21"/>
  <c r="J124" i="3"/>
  <c r="H124" i="21"/>
  <c r="J128" i="3"/>
  <c r="H128" i="21"/>
  <c r="J132" i="3"/>
  <c r="H132" i="21"/>
  <c r="J136" i="3"/>
  <c r="H136" i="21"/>
  <c r="J140" i="3"/>
  <c r="H140" i="21"/>
  <c r="J144" i="3"/>
  <c r="H144" i="21"/>
  <c r="J148" i="3"/>
  <c r="H148" i="21"/>
  <c r="J152" i="3"/>
  <c r="H152" i="21"/>
  <c r="J156" i="3"/>
  <c r="H156" i="21"/>
  <c r="J160" i="3"/>
  <c r="H160" i="21"/>
  <c r="J164" i="3"/>
  <c r="H164" i="21"/>
  <c r="J168" i="3"/>
  <c r="H168" i="21"/>
  <c r="J172" i="3"/>
  <c r="H172" i="21"/>
  <c r="J176" i="3"/>
  <c r="H176" i="21"/>
  <c r="J180" i="3"/>
  <c r="H180" i="21"/>
  <c r="J184" i="3"/>
  <c r="H184" i="21"/>
  <c r="J188" i="3"/>
  <c r="H188" i="21"/>
  <c r="J192" i="3"/>
  <c r="H192" i="21"/>
  <c r="J196" i="3"/>
  <c r="H196" i="21"/>
  <c r="J200" i="3"/>
  <c r="H200" i="21"/>
  <c r="J204" i="3"/>
  <c r="H204" i="21"/>
  <c r="J208" i="3"/>
  <c r="H208" i="21"/>
  <c r="J212" i="3"/>
  <c r="H212" i="21"/>
  <c r="J216" i="3"/>
  <c r="H216" i="21"/>
  <c r="J220" i="3"/>
  <c r="H220" i="21"/>
  <c r="J224" i="3"/>
  <c r="H224" i="21"/>
  <c r="J228" i="3"/>
  <c r="H228" i="21"/>
  <c r="J232" i="3"/>
  <c r="H232" i="21"/>
  <c r="J236" i="3"/>
  <c r="H236" i="21"/>
  <c r="J240" i="3"/>
  <c r="H240" i="21"/>
  <c r="J244" i="3"/>
  <c r="H244" i="21"/>
  <c r="J248" i="3"/>
  <c r="H248" i="21"/>
  <c r="J252" i="3"/>
  <c r="H252" i="21"/>
  <c r="J256" i="3"/>
  <c r="H256" i="21"/>
  <c r="J260" i="3"/>
  <c r="H260" i="21"/>
  <c r="J264" i="3"/>
  <c r="H264" i="21"/>
  <c r="J268" i="3"/>
  <c r="H268" i="21"/>
  <c r="J272" i="3"/>
  <c r="H272" i="21"/>
  <c r="J276" i="3"/>
  <c r="H276" i="21"/>
  <c r="J280" i="3"/>
  <c r="H280" i="21"/>
  <c r="J284" i="3"/>
  <c r="H284" i="21"/>
  <c r="J288" i="3"/>
  <c r="H288" i="21"/>
  <c r="J292" i="3"/>
  <c r="H292" i="21"/>
  <c r="J296" i="3"/>
  <c r="H296" i="21"/>
  <c r="J300" i="3"/>
  <c r="H300" i="21"/>
  <c r="J13" i="3"/>
  <c r="H13" i="21"/>
  <c r="J17" i="3"/>
  <c r="H17" i="21"/>
  <c r="J21" i="3"/>
  <c r="H21" i="21"/>
  <c r="J25" i="3"/>
  <c r="H25" i="21"/>
  <c r="J29" i="3"/>
  <c r="H29" i="21"/>
  <c r="J33" i="3"/>
  <c r="H33" i="21"/>
  <c r="J37" i="3"/>
  <c r="H37" i="21"/>
  <c r="J41" i="3"/>
  <c r="H41" i="21"/>
  <c r="J45" i="3"/>
  <c r="H45" i="21"/>
  <c r="J49" i="3"/>
  <c r="H49" i="21"/>
  <c r="J53" i="3"/>
  <c r="H53" i="21"/>
  <c r="J57" i="3"/>
  <c r="H57" i="21"/>
  <c r="J61" i="3"/>
  <c r="H61" i="21"/>
  <c r="J65" i="3"/>
  <c r="H65" i="21"/>
  <c r="J69" i="3"/>
  <c r="H69" i="21"/>
  <c r="J73" i="3"/>
  <c r="H73" i="21"/>
  <c r="J77" i="3"/>
  <c r="H77" i="21"/>
  <c r="J81" i="3"/>
  <c r="H81" i="21"/>
  <c r="J85" i="3"/>
  <c r="H85" i="21"/>
  <c r="J89" i="3"/>
  <c r="H89" i="21"/>
  <c r="J93" i="3"/>
  <c r="H93" i="21"/>
  <c r="J97" i="3"/>
  <c r="H97" i="21"/>
  <c r="J101" i="3"/>
  <c r="H101" i="21"/>
  <c r="J105" i="3"/>
  <c r="H105" i="21"/>
  <c r="J109" i="3"/>
  <c r="H109" i="21"/>
  <c r="J113" i="3"/>
  <c r="H113" i="21"/>
  <c r="J117" i="3"/>
  <c r="H117" i="21"/>
  <c r="J121" i="3"/>
  <c r="H121" i="21"/>
  <c r="J125" i="3"/>
  <c r="H125" i="21"/>
  <c r="J129" i="3"/>
  <c r="H129" i="21"/>
  <c r="J133" i="3"/>
  <c r="H133" i="21"/>
  <c r="J137" i="3"/>
  <c r="H137" i="21"/>
  <c r="J141" i="3"/>
  <c r="H141" i="21"/>
  <c r="J145" i="3"/>
  <c r="H145" i="21"/>
  <c r="J149" i="3"/>
  <c r="H149" i="21"/>
  <c r="J153" i="3"/>
  <c r="H153" i="21"/>
  <c r="J157" i="3"/>
  <c r="H157" i="21"/>
  <c r="J161" i="3"/>
  <c r="H161" i="21"/>
  <c r="J165" i="3"/>
  <c r="H165" i="21"/>
  <c r="J169" i="3"/>
  <c r="H169" i="21"/>
  <c r="J173" i="3"/>
  <c r="H173" i="21"/>
  <c r="J177" i="3"/>
  <c r="H177" i="21"/>
  <c r="J181" i="3"/>
  <c r="H181" i="21"/>
  <c r="J185" i="3"/>
  <c r="H185" i="21"/>
  <c r="J189" i="3"/>
  <c r="H189" i="21"/>
  <c r="J193" i="3"/>
  <c r="H193" i="21"/>
  <c r="J197" i="3"/>
  <c r="H197" i="21"/>
  <c r="J201" i="3"/>
  <c r="H201" i="21"/>
  <c r="J205" i="3"/>
  <c r="H205" i="21"/>
  <c r="J209" i="3"/>
  <c r="H209" i="21"/>
  <c r="J213" i="3"/>
  <c r="H213" i="21"/>
  <c r="J217" i="3"/>
  <c r="H217" i="21"/>
  <c r="J221" i="3"/>
  <c r="H221" i="21"/>
  <c r="J225" i="3"/>
  <c r="H225" i="21"/>
  <c r="J229" i="3"/>
  <c r="H229" i="21"/>
  <c r="J233" i="3"/>
  <c r="H233" i="21"/>
  <c r="J237" i="3"/>
  <c r="H237" i="21"/>
  <c r="J241" i="3"/>
  <c r="H241" i="21"/>
  <c r="J245" i="3"/>
  <c r="H245" i="21"/>
  <c r="J249" i="3"/>
  <c r="H249" i="21"/>
  <c r="J253" i="3"/>
  <c r="H253" i="21"/>
  <c r="J257" i="3"/>
  <c r="H257" i="21"/>
  <c r="J261" i="3"/>
  <c r="H261" i="21"/>
  <c r="J265" i="3"/>
  <c r="H265" i="21"/>
  <c r="J269" i="3"/>
  <c r="H269" i="21"/>
  <c r="J273" i="3"/>
  <c r="H273" i="21"/>
  <c r="J277" i="3"/>
  <c r="H277" i="21"/>
  <c r="J281" i="3"/>
  <c r="H281" i="21"/>
  <c r="J285" i="3"/>
  <c r="H285" i="21"/>
  <c r="J289" i="3"/>
  <c r="H289" i="21"/>
  <c r="J293" i="3"/>
  <c r="H293" i="21"/>
  <c r="J297" i="3"/>
  <c r="H297" i="21"/>
  <c r="J301" i="3"/>
  <c r="H301" i="21"/>
  <c r="D10" i="3"/>
  <c r="D10" i="21" s="1"/>
  <c r="H10" i="3"/>
  <c r="J10" i="3" l="1"/>
  <c r="H10" i="21"/>
  <c r="L297" i="3"/>
  <c r="J297" i="21"/>
  <c r="L281" i="3"/>
  <c r="J281" i="21"/>
  <c r="L265" i="3"/>
  <c r="J265" i="21"/>
  <c r="L249" i="3"/>
  <c r="J249" i="21"/>
  <c r="L233" i="3"/>
  <c r="J233" i="21"/>
  <c r="L217" i="3"/>
  <c r="J217" i="21"/>
  <c r="L201" i="3"/>
  <c r="J201" i="21"/>
  <c r="L185" i="3"/>
  <c r="J185" i="21"/>
  <c r="L169" i="3"/>
  <c r="J169" i="21"/>
  <c r="L153" i="3"/>
  <c r="J153" i="21"/>
  <c r="L137" i="3"/>
  <c r="J137" i="21"/>
  <c r="L121" i="3"/>
  <c r="J121" i="21"/>
  <c r="L105" i="3"/>
  <c r="J105" i="21"/>
  <c r="L89" i="3"/>
  <c r="J89" i="21"/>
  <c r="L73" i="3"/>
  <c r="J73" i="21"/>
  <c r="L57" i="3"/>
  <c r="J57" i="21"/>
  <c r="L41" i="3"/>
  <c r="J41" i="21"/>
  <c r="L25" i="3"/>
  <c r="J25" i="21"/>
  <c r="L300" i="3"/>
  <c r="J300" i="21"/>
  <c r="L284" i="3"/>
  <c r="J284" i="21"/>
  <c r="L268" i="3"/>
  <c r="J268" i="21"/>
  <c r="L252" i="3"/>
  <c r="J252" i="21"/>
  <c r="L236" i="3"/>
  <c r="J236" i="21"/>
  <c r="L220" i="3"/>
  <c r="J220" i="21"/>
  <c r="L204" i="3"/>
  <c r="J204" i="21"/>
  <c r="L188" i="3"/>
  <c r="J188" i="21"/>
  <c r="L172" i="3"/>
  <c r="J172" i="21"/>
  <c r="L156" i="3"/>
  <c r="J156" i="21"/>
  <c r="L140" i="3"/>
  <c r="J140" i="21"/>
  <c r="L124" i="3"/>
  <c r="J124" i="21"/>
  <c r="L108" i="3"/>
  <c r="J108" i="21"/>
  <c r="L92" i="3"/>
  <c r="J92" i="21"/>
  <c r="L76" i="3"/>
  <c r="J76" i="21"/>
  <c r="L60" i="3"/>
  <c r="J60" i="21"/>
  <c r="L44" i="3"/>
  <c r="J44" i="21"/>
  <c r="L28" i="3"/>
  <c r="J28" i="21"/>
  <c r="L12" i="3"/>
  <c r="J12" i="21"/>
  <c r="L291" i="3"/>
  <c r="J291" i="21"/>
  <c r="L275" i="3"/>
  <c r="J275" i="21"/>
  <c r="L259" i="3"/>
  <c r="J259" i="21"/>
  <c r="L243" i="3"/>
  <c r="J243" i="21"/>
  <c r="L227" i="3"/>
  <c r="J227" i="21"/>
  <c r="L211" i="3"/>
  <c r="J211" i="21"/>
  <c r="L195" i="3"/>
  <c r="J195" i="21"/>
  <c r="L179" i="3"/>
  <c r="J179" i="21"/>
  <c r="L163" i="3"/>
  <c r="J163" i="21"/>
  <c r="L147" i="3"/>
  <c r="J147" i="21"/>
  <c r="L131" i="3"/>
  <c r="J131" i="21"/>
  <c r="L115" i="3"/>
  <c r="J115" i="21"/>
  <c r="L99" i="3"/>
  <c r="J99" i="21"/>
  <c r="L83" i="3"/>
  <c r="J83" i="21"/>
  <c r="L67" i="3"/>
  <c r="J67" i="21"/>
  <c r="L51" i="3"/>
  <c r="J51" i="21"/>
  <c r="L35" i="3"/>
  <c r="J35" i="21"/>
  <c r="L19" i="3"/>
  <c r="J19" i="21"/>
  <c r="L298" i="3"/>
  <c r="J298" i="21"/>
  <c r="L282" i="3"/>
  <c r="J282" i="21"/>
  <c r="L266" i="3"/>
  <c r="J266" i="21"/>
  <c r="L250" i="3"/>
  <c r="J250" i="21"/>
  <c r="L234" i="3"/>
  <c r="J234" i="21"/>
  <c r="L218" i="3"/>
  <c r="J218" i="21"/>
  <c r="L202" i="3"/>
  <c r="J202" i="21"/>
  <c r="L186" i="3"/>
  <c r="J186" i="21"/>
  <c r="L170" i="3"/>
  <c r="J170" i="21"/>
  <c r="L154" i="3"/>
  <c r="J154" i="21"/>
  <c r="L138" i="3"/>
  <c r="J138" i="21"/>
  <c r="L122" i="3"/>
  <c r="J122" i="21"/>
  <c r="L106" i="3"/>
  <c r="J106" i="21"/>
  <c r="L90" i="3"/>
  <c r="J90" i="21"/>
  <c r="L74" i="3"/>
  <c r="J74" i="21"/>
  <c r="L58" i="3"/>
  <c r="J58" i="21"/>
  <c r="L42" i="3"/>
  <c r="J42" i="21"/>
  <c r="L26" i="3"/>
  <c r="J26" i="21"/>
  <c r="L293" i="3"/>
  <c r="J293" i="21"/>
  <c r="L277" i="3"/>
  <c r="J277" i="21"/>
  <c r="L261" i="3"/>
  <c r="J261" i="21"/>
  <c r="L245" i="3"/>
  <c r="J245" i="21"/>
  <c r="L229" i="3"/>
  <c r="J229" i="21"/>
  <c r="L213" i="3"/>
  <c r="J213" i="21"/>
  <c r="L197" i="3"/>
  <c r="J197" i="21"/>
  <c r="L181" i="3"/>
  <c r="J181" i="21"/>
  <c r="L165" i="3"/>
  <c r="J165" i="21"/>
  <c r="L149" i="3"/>
  <c r="J149" i="21"/>
  <c r="L133" i="3"/>
  <c r="J133" i="21"/>
  <c r="L117" i="3"/>
  <c r="J117" i="21"/>
  <c r="L101" i="3"/>
  <c r="J101" i="21"/>
  <c r="L85" i="3"/>
  <c r="J85" i="21"/>
  <c r="L69" i="3"/>
  <c r="J69" i="21"/>
  <c r="L53" i="3"/>
  <c r="J53" i="21"/>
  <c r="L37" i="3"/>
  <c r="J37" i="21"/>
  <c r="L21" i="3"/>
  <c r="J21" i="21"/>
  <c r="L296" i="3"/>
  <c r="J296" i="21"/>
  <c r="L280" i="3"/>
  <c r="J280" i="21"/>
  <c r="L264" i="3"/>
  <c r="J264" i="21"/>
  <c r="L248" i="3"/>
  <c r="J248" i="21"/>
  <c r="L232" i="3"/>
  <c r="J232" i="21"/>
  <c r="L216" i="3"/>
  <c r="J216" i="21"/>
  <c r="L200" i="3"/>
  <c r="J200" i="21"/>
  <c r="L184" i="3"/>
  <c r="J184" i="21"/>
  <c r="L168" i="3"/>
  <c r="J168" i="21"/>
  <c r="L152" i="3"/>
  <c r="J152" i="21"/>
  <c r="L136" i="3"/>
  <c r="J136" i="21"/>
  <c r="L120" i="3"/>
  <c r="J120" i="21"/>
  <c r="L104" i="3"/>
  <c r="J104" i="21"/>
  <c r="L88" i="3"/>
  <c r="J88" i="21"/>
  <c r="L72" i="3"/>
  <c r="J72" i="21"/>
  <c r="L56" i="3"/>
  <c r="J56" i="21"/>
  <c r="L40" i="3"/>
  <c r="J40" i="21"/>
  <c r="L24" i="3"/>
  <c r="J24" i="21"/>
  <c r="L303" i="3"/>
  <c r="J303" i="21"/>
  <c r="L287" i="3"/>
  <c r="J287" i="21"/>
  <c r="L271" i="3"/>
  <c r="J271" i="21"/>
  <c r="L255" i="3"/>
  <c r="J255" i="21"/>
  <c r="L239" i="3"/>
  <c r="J239" i="21"/>
  <c r="L223" i="3"/>
  <c r="J223" i="21"/>
  <c r="L207" i="3"/>
  <c r="J207" i="21"/>
  <c r="L191" i="3"/>
  <c r="J191" i="21"/>
  <c r="L175" i="3"/>
  <c r="J175" i="21"/>
  <c r="L159" i="3"/>
  <c r="J159" i="21"/>
  <c r="L143" i="3"/>
  <c r="J143" i="21"/>
  <c r="L127" i="3"/>
  <c r="J127" i="21"/>
  <c r="L111" i="3"/>
  <c r="J111" i="21"/>
  <c r="L95" i="3"/>
  <c r="J95" i="21"/>
  <c r="L79" i="3"/>
  <c r="J79" i="21"/>
  <c r="L63" i="3"/>
  <c r="J63" i="21"/>
  <c r="L47" i="3"/>
  <c r="J47" i="21"/>
  <c r="L31" i="3"/>
  <c r="J31" i="21"/>
  <c r="L15" i="3"/>
  <c r="J15" i="21"/>
  <c r="L294" i="3"/>
  <c r="J294" i="21"/>
  <c r="L278" i="3"/>
  <c r="J278" i="21"/>
  <c r="L262" i="3"/>
  <c r="J262" i="21"/>
  <c r="L246" i="3"/>
  <c r="J246" i="21"/>
  <c r="L230" i="3"/>
  <c r="J230" i="21"/>
  <c r="L214" i="3"/>
  <c r="J214" i="21"/>
  <c r="L198" i="3"/>
  <c r="J198" i="21"/>
  <c r="L182" i="3"/>
  <c r="J182" i="21"/>
  <c r="L166" i="3"/>
  <c r="J166" i="21"/>
  <c r="L150" i="3"/>
  <c r="J150" i="21"/>
  <c r="L134" i="3"/>
  <c r="J134" i="21"/>
  <c r="L118" i="3"/>
  <c r="J118" i="21"/>
  <c r="L102" i="3"/>
  <c r="J102" i="21"/>
  <c r="L86" i="3"/>
  <c r="J86" i="21"/>
  <c r="L70" i="3"/>
  <c r="J70" i="21"/>
  <c r="L54" i="3"/>
  <c r="J54" i="21"/>
  <c r="L38" i="3"/>
  <c r="J38" i="21"/>
  <c r="L22" i="3"/>
  <c r="J22" i="21"/>
  <c r="L289" i="3"/>
  <c r="J289" i="21"/>
  <c r="L273" i="3"/>
  <c r="J273" i="21"/>
  <c r="L257" i="3"/>
  <c r="J257" i="21"/>
  <c r="L241" i="3"/>
  <c r="J241" i="21"/>
  <c r="L225" i="3"/>
  <c r="J225" i="21"/>
  <c r="L209" i="3"/>
  <c r="J209" i="21"/>
  <c r="L193" i="3"/>
  <c r="J193" i="21"/>
  <c r="L177" i="3"/>
  <c r="J177" i="21"/>
  <c r="L161" i="3"/>
  <c r="J161" i="21"/>
  <c r="L145" i="3"/>
  <c r="J145" i="21"/>
  <c r="L129" i="3"/>
  <c r="J129" i="21"/>
  <c r="L113" i="3"/>
  <c r="J113" i="21"/>
  <c r="L97" i="3"/>
  <c r="J97" i="21"/>
  <c r="L81" i="3"/>
  <c r="J81" i="21"/>
  <c r="L65" i="3"/>
  <c r="J65" i="21"/>
  <c r="L49" i="3"/>
  <c r="J49" i="21"/>
  <c r="L33" i="3"/>
  <c r="J33" i="21"/>
  <c r="L17" i="3"/>
  <c r="J17" i="21"/>
  <c r="L292" i="3"/>
  <c r="J292" i="21"/>
  <c r="L276" i="3"/>
  <c r="J276" i="21"/>
  <c r="L260" i="3"/>
  <c r="J260" i="21"/>
  <c r="L244" i="3"/>
  <c r="J244" i="21"/>
  <c r="L228" i="3"/>
  <c r="J228" i="21"/>
  <c r="L212" i="3"/>
  <c r="J212" i="21"/>
  <c r="L196" i="3"/>
  <c r="J196" i="21"/>
  <c r="L180" i="3"/>
  <c r="J180" i="21"/>
  <c r="L164" i="3"/>
  <c r="J164" i="21"/>
  <c r="L148" i="3"/>
  <c r="J148" i="21"/>
  <c r="L132" i="3"/>
  <c r="J132" i="21"/>
  <c r="L116" i="3"/>
  <c r="J116" i="21"/>
  <c r="L100" i="3"/>
  <c r="J100" i="21"/>
  <c r="L84" i="3"/>
  <c r="J84" i="21"/>
  <c r="L68" i="3"/>
  <c r="J68" i="21"/>
  <c r="L52" i="3"/>
  <c r="J52" i="21"/>
  <c r="L36" i="3"/>
  <c r="J36" i="21"/>
  <c r="L20" i="3"/>
  <c r="J20" i="21"/>
  <c r="L299" i="3"/>
  <c r="J299" i="21"/>
  <c r="L283" i="3"/>
  <c r="J283" i="21"/>
  <c r="L267" i="3"/>
  <c r="J267" i="21"/>
  <c r="L251" i="3"/>
  <c r="J251" i="21"/>
  <c r="L235" i="3"/>
  <c r="J235" i="21"/>
  <c r="L219" i="3"/>
  <c r="J219" i="21"/>
  <c r="L203" i="3"/>
  <c r="J203" i="21"/>
  <c r="L187" i="3"/>
  <c r="J187" i="21"/>
  <c r="L171" i="3"/>
  <c r="J171" i="21"/>
  <c r="L155" i="3"/>
  <c r="J155" i="21"/>
  <c r="L139" i="3"/>
  <c r="J139" i="21"/>
  <c r="L123" i="3"/>
  <c r="J123" i="21"/>
  <c r="L107" i="3"/>
  <c r="J107" i="21"/>
  <c r="L91" i="3"/>
  <c r="J91" i="21"/>
  <c r="L75" i="3"/>
  <c r="J75" i="21"/>
  <c r="L59" i="3"/>
  <c r="J59" i="21"/>
  <c r="L43" i="3"/>
  <c r="J43" i="21"/>
  <c r="L27" i="3"/>
  <c r="J27" i="21"/>
  <c r="L11" i="3"/>
  <c r="J11" i="21"/>
  <c r="L290" i="3"/>
  <c r="J290" i="21"/>
  <c r="L274" i="3"/>
  <c r="J274" i="21"/>
  <c r="L258" i="3"/>
  <c r="J258" i="21"/>
  <c r="L242" i="3"/>
  <c r="J242" i="21"/>
  <c r="L226" i="3"/>
  <c r="J226" i="21"/>
  <c r="L210" i="3"/>
  <c r="J210" i="21"/>
  <c r="L194" i="3"/>
  <c r="J194" i="21"/>
  <c r="L178" i="3"/>
  <c r="J178" i="21"/>
  <c r="L162" i="3"/>
  <c r="J162" i="21"/>
  <c r="L146" i="3"/>
  <c r="J146" i="21"/>
  <c r="L130" i="3"/>
  <c r="J130" i="21"/>
  <c r="L114" i="3"/>
  <c r="J114" i="21"/>
  <c r="L98" i="3"/>
  <c r="J98" i="21"/>
  <c r="L82" i="3"/>
  <c r="J82" i="21"/>
  <c r="L66" i="3"/>
  <c r="J66" i="21"/>
  <c r="L50" i="3"/>
  <c r="J50" i="21"/>
  <c r="L34" i="3"/>
  <c r="J34" i="21"/>
  <c r="L18" i="3"/>
  <c r="J18" i="21"/>
  <c r="L301" i="3"/>
  <c r="J301" i="21"/>
  <c r="L285" i="3"/>
  <c r="J285" i="21"/>
  <c r="L269" i="3"/>
  <c r="J269" i="21"/>
  <c r="L253" i="3"/>
  <c r="J253" i="21"/>
  <c r="L237" i="3"/>
  <c r="J237" i="21"/>
  <c r="L221" i="3"/>
  <c r="J221" i="21"/>
  <c r="L205" i="3"/>
  <c r="J205" i="21"/>
  <c r="L189" i="3"/>
  <c r="J189" i="21"/>
  <c r="L173" i="3"/>
  <c r="J173" i="21"/>
  <c r="L157" i="3"/>
  <c r="J157" i="21"/>
  <c r="L141" i="3"/>
  <c r="J141" i="21"/>
  <c r="L125" i="3"/>
  <c r="J125" i="21"/>
  <c r="L109" i="3"/>
  <c r="J109" i="21"/>
  <c r="L93" i="3"/>
  <c r="J93" i="21"/>
  <c r="L77" i="3"/>
  <c r="J77" i="21"/>
  <c r="L61" i="3"/>
  <c r="J61" i="21"/>
  <c r="L45" i="3"/>
  <c r="J45" i="21"/>
  <c r="L29" i="3"/>
  <c r="J29" i="21"/>
  <c r="L13" i="3"/>
  <c r="J13" i="21"/>
  <c r="L288" i="3"/>
  <c r="J288" i="21"/>
  <c r="L272" i="3"/>
  <c r="J272" i="21"/>
  <c r="L256" i="3"/>
  <c r="J256" i="21"/>
  <c r="L240" i="3"/>
  <c r="J240" i="21"/>
  <c r="L224" i="3"/>
  <c r="J224" i="21"/>
  <c r="L208" i="3"/>
  <c r="J208" i="21"/>
  <c r="L192" i="3"/>
  <c r="J192" i="21"/>
  <c r="L176" i="3"/>
  <c r="J176" i="21"/>
  <c r="L160" i="3"/>
  <c r="J160" i="21"/>
  <c r="L144" i="3"/>
  <c r="J144" i="21"/>
  <c r="L128" i="3"/>
  <c r="J128" i="21"/>
  <c r="L112" i="3"/>
  <c r="J112" i="21"/>
  <c r="L96" i="3"/>
  <c r="J96" i="21"/>
  <c r="L80" i="3"/>
  <c r="J80" i="21"/>
  <c r="L64" i="3"/>
  <c r="J64" i="21"/>
  <c r="L48" i="3"/>
  <c r="J48" i="21"/>
  <c r="L32" i="3"/>
  <c r="J32" i="21"/>
  <c r="L16" i="3"/>
  <c r="J16" i="21"/>
  <c r="L295" i="3"/>
  <c r="J295" i="21"/>
  <c r="L279" i="3"/>
  <c r="J279" i="21"/>
  <c r="L263" i="3"/>
  <c r="J263" i="21"/>
  <c r="L247" i="3"/>
  <c r="J247" i="21"/>
  <c r="L231" i="3"/>
  <c r="J231" i="21"/>
  <c r="L215" i="3"/>
  <c r="J215" i="21"/>
  <c r="L199" i="3"/>
  <c r="J199" i="21"/>
  <c r="L183" i="3"/>
  <c r="J183" i="21"/>
  <c r="L167" i="3"/>
  <c r="J167" i="21"/>
  <c r="L151" i="3"/>
  <c r="J151" i="21"/>
  <c r="L135" i="3"/>
  <c r="J135" i="21"/>
  <c r="L119" i="3"/>
  <c r="J119" i="21"/>
  <c r="L103" i="3"/>
  <c r="J103" i="21"/>
  <c r="L87" i="3"/>
  <c r="J87" i="21"/>
  <c r="L71" i="3"/>
  <c r="J71" i="21"/>
  <c r="L55" i="3"/>
  <c r="J55" i="21"/>
  <c r="L39" i="3"/>
  <c r="J39" i="21"/>
  <c r="L23" i="3"/>
  <c r="J23" i="21"/>
  <c r="L302" i="3"/>
  <c r="J302" i="21"/>
  <c r="L286" i="3"/>
  <c r="J286" i="21"/>
  <c r="L270" i="3"/>
  <c r="J270" i="21"/>
  <c r="L254" i="3"/>
  <c r="J254" i="21"/>
  <c r="L238" i="3"/>
  <c r="J238" i="21"/>
  <c r="L222" i="3"/>
  <c r="J222" i="21"/>
  <c r="L206" i="3"/>
  <c r="J206" i="21"/>
  <c r="L190" i="3"/>
  <c r="J190" i="21"/>
  <c r="L174" i="3"/>
  <c r="J174" i="21"/>
  <c r="L158" i="3"/>
  <c r="J158" i="21"/>
  <c r="L142" i="3"/>
  <c r="J142" i="21"/>
  <c r="L126" i="3"/>
  <c r="J126" i="21"/>
  <c r="L110" i="3"/>
  <c r="J110" i="21"/>
  <c r="L94" i="3"/>
  <c r="J94" i="21"/>
  <c r="L78" i="3"/>
  <c r="J78" i="21"/>
  <c r="L62" i="3"/>
  <c r="J62" i="21"/>
  <c r="L46" i="3"/>
  <c r="J46" i="21"/>
  <c r="L30" i="3"/>
  <c r="J30" i="21"/>
  <c r="L14" i="3"/>
  <c r="J14" i="21"/>
  <c r="Z12" i="16"/>
  <c r="Z13" i="16"/>
  <c r="Z14" i="16"/>
  <c r="Z15" i="16"/>
  <c r="Z16" i="16"/>
  <c r="Z17" i="16"/>
  <c r="Z18" i="16"/>
  <c r="Z19" i="16"/>
  <c r="Z20" i="16"/>
  <c r="Z21" i="16"/>
  <c r="Z22" i="16"/>
  <c r="Z23" i="16"/>
  <c r="Z24" i="16"/>
  <c r="Z25" i="16"/>
  <c r="Z26" i="16"/>
  <c r="Z27" i="16"/>
  <c r="Z28" i="16"/>
  <c r="Z29" i="16"/>
  <c r="Z30" i="16"/>
  <c r="Z31" i="16"/>
  <c r="Z32" i="16"/>
  <c r="Z33" i="16"/>
  <c r="Z34" i="16"/>
  <c r="Z35" i="16"/>
  <c r="Z36" i="16"/>
  <c r="Z37" i="16"/>
  <c r="Z38" i="16"/>
  <c r="Z39" i="16"/>
  <c r="Z40" i="16"/>
  <c r="Z41" i="16"/>
  <c r="Z42" i="16"/>
  <c r="Z43" i="16"/>
  <c r="Z44" i="16"/>
  <c r="Z45" i="16"/>
  <c r="Z46" i="16"/>
  <c r="Z47" i="16"/>
  <c r="Z48" i="16"/>
  <c r="Z49" i="16"/>
  <c r="Z50" i="16"/>
  <c r="Z51" i="16"/>
  <c r="Z52" i="16"/>
  <c r="Z53" i="16"/>
  <c r="Z54" i="16"/>
  <c r="Z55" i="16"/>
  <c r="Z56" i="16"/>
  <c r="Z57" i="16"/>
  <c r="Z58" i="16"/>
  <c r="Z59" i="16"/>
  <c r="Z60" i="16"/>
  <c r="Z61" i="16"/>
  <c r="Z62" i="16"/>
  <c r="Z63" i="16"/>
  <c r="Z64" i="16"/>
  <c r="Z65" i="16"/>
  <c r="Z66" i="16"/>
  <c r="Z67" i="16"/>
  <c r="Z68" i="16"/>
  <c r="Z69" i="16"/>
  <c r="Z70" i="16"/>
  <c r="Z71" i="16"/>
  <c r="Z72" i="16"/>
  <c r="Z73" i="16"/>
  <c r="Z74" i="16"/>
  <c r="Z75" i="16"/>
  <c r="Z76" i="16"/>
  <c r="Z77" i="16"/>
  <c r="Z78" i="16"/>
  <c r="Z79" i="16"/>
  <c r="Z80" i="16"/>
  <c r="Z81" i="16"/>
  <c r="Z82" i="16"/>
  <c r="Z83" i="16"/>
  <c r="Z84" i="16"/>
  <c r="Z85" i="16"/>
  <c r="Z86" i="16"/>
  <c r="Z87" i="16"/>
  <c r="Z88" i="16"/>
  <c r="Z89" i="16"/>
  <c r="Z90" i="16"/>
  <c r="Z91" i="16"/>
  <c r="Z92" i="16"/>
  <c r="Z93" i="16"/>
  <c r="Z94" i="16"/>
  <c r="Z95" i="16"/>
  <c r="Z96" i="16"/>
  <c r="Z97" i="16"/>
  <c r="Z98" i="16"/>
  <c r="Z99" i="16"/>
  <c r="Z100" i="16"/>
  <c r="Z101" i="16"/>
  <c r="Z102" i="16"/>
  <c r="Z103" i="16"/>
  <c r="Z104" i="16"/>
  <c r="Z105" i="16"/>
  <c r="Z106" i="16"/>
  <c r="Z107" i="16"/>
  <c r="Z108" i="16"/>
  <c r="Z109" i="16"/>
  <c r="Z110" i="16"/>
  <c r="Z111" i="16"/>
  <c r="Z112" i="16"/>
  <c r="Z113" i="16"/>
  <c r="Z114" i="16"/>
  <c r="Z115" i="16"/>
  <c r="Z116" i="16"/>
  <c r="Z117" i="16"/>
  <c r="Z118" i="16"/>
  <c r="Z119" i="16"/>
  <c r="Z120" i="16"/>
  <c r="Z121" i="16"/>
  <c r="Z122" i="16"/>
  <c r="Z123" i="16"/>
  <c r="Z124" i="16"/>
  <c r="Z125" i="16"/>
  <c r="Z126" i="16"/>
  <c r="Z127" i="16"/>
  <c r="Z128" i="16"/>
  <c r="Z129" i="16"/>
  <c r="Z130" i="16"/>
  <c r="Z131" i="16"/>
  <c r="Z132" i="16"/>
  <c r="Z133" i="16"/>
  <c r="Z134" i="16"/>
  <c r="Z135" i="16"/>
  <c r="Z136" i="16"/>
  <c r="Z137" i="16"/>
  <c r="Z138" i="16"/>
  <c r="Z139" i="16"/>
  <c r="Z140" i="16"/>
  <c r="Z141" i="16"/>
  <c r="Z142" i="16"/>
  <c r="Z143" i="16"/>
  <c r="Z144" i="16"/>
  <c r="Z145" i="16"/>
  <c r="Z146" i="16"/>
  <c r="Z147" i="16"/>
  <c r="Z148" i="16"/>
  <c r="Z149" i="16"/>
  <c r="Z150" i="16"/>
  <c r="Z151" i="16"/>
  <c r="Z152" i="16"/>
  <c r="Z153" i="16"/>
  <c r="Z154" i="16"/>
  <c r="Z155" i="16"/>
  <c r="Z156" i="16"/>
  <c r="Z157" i="16"/>
  <c r="Z158" i="16"/>
  <c r="Z159" i="16"/>
  <c r="Z160" i="16"/>
  <c r="Z161" i="16"/>
  <c r="Z162" i="16"/>
  <c r="Z163" i="16"/>
  <c r="Z164" i="16"/>
  <c r="Z165" i="16"/>
  <c r="Z166" i="16"/>
  <c r="Z167" i="16"/>
  <c r="Z168" i="16"/>
  <c r="Z169" i="16"/>
  <c r="Z170" i="16"/>
  <c r="Z171" i="16"/>
  <c r="Z172" i="16"/>
  <c r="Z173" i="16"/>
  <c r="Z174" i="16"/>
  <c r="Z175" i="16"/>
  <c r="Z176" i="16"/>
  <c r="Z177" i="16"/>
  <c r="Z178" i="16"/>
  <c r="Z179" i="16"/>
  <c r="Z180" i="16"/>
  <c r="Z181" i="16"/>
  <c r="Z182" i="16"/>
  <c r="Z183" i="16"/>
  <c r="Z184" i="16"/>
  <c r="Z185" i="16"/>
  <c r="Z186" i="16"/>
  <c r="Z187" i="16"/>
  <c r="Z188" i="16"/>
  <c r="Z189" i="16"/>
  <c r="Z190" i="16"/>
  <c r="Z191" i="16"/>
  <c r="Z192" i="16"/>
  <c r="Z193" i="16"/>
  <c r="Z194" i="16"/>
  <c r="Z195" i="16"/>
  <c r="Z196" i="16"/>
  <c r="Z197" i="16"/>
  <c r="Z198" i="16"/>
  <c r="Z199" i="16"/>
  <c r="Z200" i="16"/>
  <c r="Z201" i="16"/>
  <c r="Z202" i="16"/>
  <c r="Z203" i="16"/>
  <c r="Z204" i="16"/>
  <c r="Z205" i="16"/>
  <c r="Z206" i="16"/>
  <c r="Z207" i="16"/>
  <c r="Z208" i="16"/>
  <c r="Z209" i="16"/>
  <c r="Z210" i="16"/>
  <c r="Z211" i="16"/>
  <c r="Z212" i="16"/>
  <c r="Z213" i="16"/>
  <c r="Z214" i="16"/>
  <c r="Z215" i="16"/>
  <c r="Z216" i="16"/>
  <c r="Z217" i="16"/>
  <c r="Z218" i="16"/>
  <c r="Z219" i="16"/>
  <c r="Z220" i="16"/>
  <c r="Z221" i="16"/>
  <c r="Z222" i="16"/>
  <c r="Z223" i="16"/>
  <c r="Z224" i="16"/>
  <c r="Z225" i="16"/>
  <c r="Z226" i="16"/>
  <c r="Z227" i="16"/>
  <c r="Z228" i="16"/>
  <c r="Z229" i="16"/>
  <c r="Z230" i="16"/>
  <c r="Z231" i="16"/>
  <c r="Z232" i="16"/>
  <c r="Z233" i="16"/>
  <c r="Z234" i="16"/>
  <c r="Z235" i="16"/>
  <c r="Z236" i="16"/>
  <c r="Z237" i="16"/>
  <c r="Z238" i="16"/>
  <c r="Z239" i="16"/>
  <c r="Z240" i="16"/>
  <c r="Z241" i="16"/>
  <c r="Z242" i="16"/>
  <c r="Z243" i="16"/>
  <c r="Z244" i="16"/>
  <c r="Z245" i="16"/>
  <c r="Z246" i="16"/>
  <c r="Z247" i="16"/>
  <c r="Z248" i="16"/>
  <c r="Z249" i="16"/>
  <c r="Z250" i="16"/>
  <c r="Z251" i="16"/>
  <c r="Z252" i="16"/>
  <c r="Z253" i="16"/>
  <c r="Z254" i="16"/>
  <c r="Z255" i="16"/>
  <c r="Z256" i="16"/>
  <c r="Z257" i="16"/>
  <c r="Z258" i="16"/>
  <c r="Z259" i="16"/>
  <c r="Z260" i="16"/>
  <c r="Z261" i="16"/>
  <c r="Z262" i="16"/>
  <c r="Z263" i="16"/>
  <c r="Z264" i="16"/>
  <c r="Z265" i="16"/>
  <c r="Z266" i="16"/>
  <c r="Z267" i="16"/>
  <c r="Z268" i="16"/>
  <c r="Z269" i="16"/>
  <c r="Z270" i="16"/>
  <c r="Z271" i="16"/>
  <c r="Z272" i="16"/>
  <c r="Z273" i="16"/>
  <c r="Z274" i="16"/>
  <c r="Z275" i="16"/>
  <c r="Z276" i="16"/>
  <c r="Z277" i="16"/>
  <c r="Z278" i="16"/>
  <c r="Z279" i="16"/>
  <c r="Z280" i="16"/>
  <c r="Z281" i="16"/>
  <c r="Z282" i="16"/>
  <c r="Z283" i="16"/>
  <c r="Z284" i="16"/>
  <c r="Z285" i="16"/>
  <c r="Z286" i="16"/>
  <c r="Z287" i="16"/>
  <c r="Z288" i="16"/>
  <c r="Z289" i="16"/>
  <c r="Z290" i="16"/>
  <c r="Z291" i="16"/>
  <c r="Z292" i="16"/>
  <c r="Z293" i="16"/>
  <c r="Z294" i="16"/>
  <c r="Z295" i="16"/>
  <c r="Z296" i="16"/>
  <c r="Z297" i="16"/>
  <c r="Z298" i="16"/>
  <c r="Z299" i="16"/>
  <c r="Z300" i="16"/>
  <c r="Z301" i="16"/>
  <c r="Z302" i="16"/>
  <c r="Z303" i="16"/>
  <c r="Z11" i="16"/>
  <c r="V10" i="16"/>
  <c r="U11" i="16"/>
  <c r="S10" i="16"/>
  <c r="Q10" i="16"/>
  <c r="G10" i="16"/>
  <c r="L46" i="21" l="1"/>
  <c r="S46" i="21" s="1"/>
  <c r="R46" i="21" s="1"/>
  <c r="N46" i="3"/>
  <c r="O46" i="3"/>
  <c r="L199" i="21"/>
  <c r="S199" i="21" s="1"/>
  <c r="R199" i="21" s="1"/>
  <c r="O199" i="3"/>
  <c r="N199" i="3"/>
  <c r="L224" i="21"/>
  <c r="S224" i="21" s="1"/>
  <c r="R224" i="21" s="1"/>
  <c r="O224" i="3"/>
  <c r="N224" i="3"/>
  <c r="L18" i="21"/>
  <c r="S18" i="21" s="1"/>
  <c r="R18" i="21" s="1"/>
  <c r="N18" i="3"/>
  <c r="O18" i="3"/>
  <c r="L43" i="21"/>
  <c r="S43" i="21" s="1"/>
  <c r="R43" i="21" s="1"/>
  <c r="O43" i="3"/>
  <c r="N43" i="3"/>
  <c r="L132" i="21"/>
  <c r="S132" i="21" s="1"/>
  <c r="R132" i="21" s="1"/>
  <c r="O132" i="3"/>
  <c r="N132" i="3"/>
  <c r="L225" i="21"/>
  <c r="S225" i="21" s="1"/>
  <c r="R225" i="21" s="1"/>
  <c r="O225" i="3"/>
  <c r="N225" i="3"/>
  <c r="O262" i="3"/>
  <c r="N262" i="3"/>
  <c r="L262" i="21"/>
  <c r="S262" i="21" s="1"/>
  <c r="R262" i="21" s="1"/>
  <c r="L56" i="21"/>
  <c r="S56" i="21" s="1"/>
  <c r="R56" i="21" s="1"/>
  <c r="O56" i="3"/>
  <c r="N56" i="3"/>
  <c r="L21" i="21"/>
  <c r="S21" i="21" s="1"/>
  <c r="R21" i="21" s="1"/>
  <c r="N21" i="3"/>
  <c r="O21" i="3"/>
  <c r="L58" i="21"/>
  <c r="S58" i="21" s="1"/>
  <c r="R58" i="21" s="1"/>
  <c r="N58" i="3"/>
  <c r="O58" i="3"/>
  <c r="L19" i="21"/>
  <c r="S19" i="21" s="1"/>
  <c r="R19" i="21" s="1"/>
  <c r="O19" i="3"/>
  <c r="N19" i="3"/>
  <c r="L211" i="21"/>
  <c r="S211" i="21" s="1"/>
  <c r="R211" i="21" s="1"/>
  <c r="N211" i="3"/>
  <c r="O211" i="3"/>
  <c r="N172" i="3"/>
  <c r="L172" i="21"/>
  <c r="S172" i="21" s="1"/>
  <c r="R172" i="21" s="1"/>
  <c r="O172" i="3"/>
  <c r="L236" i="21"/>
  <c r="S236" i="21" s="1"/>
  <c r="R236" i="21" s="1"/>
  <c r="O236" i="3"/>
  <c r="N236" i="3"/>
  <c r="L135" i="21"/>
  <c r="S135" i="21" s="1"/>
  <c r="R135" i="21" s="1"/>
  <c r="O135" i="3"/>
  <c r="N135" i="3"/>
  <c r="L288" i="21"/>
  <c r="S288" i="21" s="1"/>
  <c r="R288" i="21" s="1"/>
  <c r="O288" i="3"/>
  <c r="N288" i="3"/>
  <c r="L82" i="21"/>
  <c r="S82" i="21" s="1"/>
  <c r="R82" i="21" s="1"/>
  <c r="N82" i="3"/>
  <c r="O82" i="3"/>
  <c r="L107" i="21"/>
  <c r="S107" i="21" s="1"/>
  <c r="R107" i="21" s="1"/>
  <c r="N107" i="3"/>
  <c r="O107" i="3"/>
  <c r="L196" i="21"/>
  <c r="S196" i="21" s="1"/>
  <c r="R196" i="21" s="1"/>
  <c r="O196" i="3"/>
  <c r="N196" i="3"/>
  <c r="L161" i="21"/>
  <c r="S161" i="21" s="1"/>
  <c r="R161" i="21" s="1"/>
  <c r="O161" i="3"/>
  <c r="N161" i="3"/>
  <c r="L198" i="21"/>
  <c r="S198" i="21" s="1"/>
  <c r="R198" i="21" s="1"/>
  <c r="N198" i="3"/>
  <c r="O198" i="3"/>
  <c r="L223" i="21"/>
  <c r="S223" i="21" s="1"/>
  <c r="R223" i="21" s="1"/>
  <c r="N223" i="3"/>
  <c r="O223" i="3"/>
  <c r="L248" i="21"/>
  <c r="S248" i="21" s="1"/>
  <c r="R248" i="21" s="1"/>
  <c r="N248" i="3"/>
  <c r="O248" i="3"/>
  <c r="L213" i="21"/>
  <c r="S213" i="21" s="1"/>
  <c r="R213" i="21" s="1"/>
  <c r="N213" i="3"/>
  <c r="O213" i="3"/>
  <c r="N122" i="3"/>
  <c r="O122" i="3"/>
  <c r="L122" i="21"/>
  <c r="S122" i="21" s="1"/>
  <c r="R122" i="21" s="1"/>
  <c r="L147" i="21"/>
  <c r="S147" i="21" s="1"/>
  <c r="R147" i="21" s="1"/>
  <c r="O147" i="3"/>
  <c r="N147" i="3"/>
  <c r="L108" i="21"/>
  <c r="S108" i="21" s="1"/>
  <c r="R108" i="21" s="1"/>
  <c r="O108" i="3"/>
  <c r="N108" i="3"/>
  <c r="L73" i="21"/>
  <c r="S73" i="21" s="1"/>
  <c r="R73" i="21" s="1"/>
  <c r="O73" i="3"/>
  <c r="N73" i="3"/>
  <c r="L62" i="21"/>
  <c r="S62" i="21" s="1"/>
  <c r="R62" i="21" s="1"/>
  <c r="N62" i="3"/>
  <c r="O62" i="3"/>
  <c r="L126" i="21"/>
  <c r="S126" i="21" s="1"/>
  <c r="R126" i="21" s="1"/>
  <c r="O126" i="3"/>
  <c r="N126" i="3"/>
  <c r="L190" i="21"/>
  <c r="S190" i="21" s="1"/>
  <c r="R190" i="21" s="1"/>
  <c r="N190" i="3"/>
  <c r="O190" i="3"/>
  <c r="L254" i="21"/>
  <c r="S254" i="21" s="1"/>
  <c r="R254" i="21" s="1"/>
  <c r="O254" i="3"/>
  <c r="N254" i="3"/>
  <c r="L23" i="21"/>
  <c r="S23" i="21" s="1"/>
  <c r="R23" i="21" s="1"/>
  <c r="O23" i="3"/>
  <c r="N23" i="3"/>
  <c r="L87" i="21"/>
  <c r="S87" i="21" s="1"/>
  <c r="R87" i="21" s="1"/>
  <c r="O87" i="3"/>
  <c r="N87" i="3"/>
  <c r="L151" i="21"/>
  <c r="S151" i="21" s="1"/>
  <c r="R151" i="21" s="1"/>
  <c r="O151" i="3"/>
  <c r="N151" i="3"/>
  <c r="L215" i="21"/>
  <c r="S215" i="21" s="1"/>
  <c r="R215" i="21" s="1"/>
  <c r="O215" i="3"/>
  <c r="N215" i="3"/>
  <c r="L279" i="21"/>
  <c r="S279" i="21" s="1"/>
  <c r="R279" i="21" s="1"/>
  <c r="O279" i="3"/>
  <c r="N279" i="3"/>
  <c r="L48" i="21"/>
  <c r="S48" i="21" s="1"/>
  <c r="R48" i="21" s="1"/>
  <c r="O48" i="3"/>
  <c r="N48" i="3"/>
  <c r="L112" i="21"/>
  <c r="S112" i="21" s="1"/>
  <c r="R112" i="21" s="1"/>
  <c r="O112" i="3"/>
  <c r="N112" i="3"/>
  <c r="L176" i="21"/>
  <c r="S176" i="21" s="1"/>
  <c r="R176" i="21" s="1"/>
  <c r="O176" i="3"/>
  <c r="N176" i="3"/>
  <c r="L240" i="21"/>
  <c r="S240" i="21" s="1"/>
  <c r="R240" i="21" s="1"/>
  <c r="N240" i="3"/>
  <c r="O240" i="3"/>
  <c r="L13" i="21"/>
  <c r="S13" i="21" s="1"/>
  <c r="R13" i="21" s="1"/>
  <c r="O13" i="3"/>
  <c r="N13" i="3"/>
  <c r="L77" i="21"/>
  <c r="S77" i="21" s="1"/>
  <c r="R77" i="21" s="1"/>
  <c r="N77" i="3"/>
  <c r="O77" i="3"/>
  <c r="L141" i="21"/>
  <c r="S141" i="21" s="1"/>
  <c r="R141" i="21" s="1"/>
  <c r="N141" i="3"/>
  <c r="O141" i="3"/>
  <c r="N205" i="3"/>
  <c r="O205" i="3"/>
  <c r="L205" i="21"/>
  <c r="S205" i="21" s="1"/>
  <c r="R205" i="21" s="1"/>
  <c r="L269" i="21"/>
  <c r="S269" i="21" s="1"/>
  <c r="R269" i="21" s="1"/>
  <c r="N269" i="3"/>
  <c r="O269" i="3"/>
  <c r="L34" i="21"/>
  <c r="S34" i="21" s="1"/>
  <c r="R34" i="21" s="1"/>
  <c r="O34" i="3"/>
  <c r="N34" i="3"/>
  <c r="L98" i="21"/>
  <c r="S98" i="21" s="1"/>
  <c r="R98" i="21" s="1"/>
  <c r="N98" i="3"/>
  <c r="O98" i="3"/>
  <c r="L162" i="21"/>
  <c r="S162" i="21" s="1"/>
  <c r="R162" i="21" s="1"/>
  <c r="O162" i="3"/>
  <c r="N162" i="3"/>
  <c r="L226" i="21"/>
  <c r="S226" i="21" s="1"/>
  <c r="R226" i="21" s="1"/>
  <c r="O226" i="3"/>
  <c r="N226" i="3"/>
  <c r="L290" i="21"/>
  <c r="S290" i="21" s="1"/>
  <c r="R290" i="21" s="1"/>
  <c r="N290" i="3"/>
  <c r="O290" i="3"/>
  <c r="L59" i="21"/>
  <c r="S59" i="21" s="1"/>
  <c r="R59" i="21" s="1"/>
  <c r="O59" i="3"/>
  <c r="N59" i="3"/>
  <c r="L123" i="21"/>
  <c r="S123" i="21" s="1"/>
  <c r="R123" i="21" s="1"/>
  <c r="O123" i="3"/>
  <c r="N123" i="3"/>
  <c r="L187" i="21"/>
  <c r="S187" i="21" s="1"/>
  <c r="R187" i="21" s="1"/>
  <c r="O187" i="3"/>
  <c r="N187" i="3"/>
  <c r="O251" i="3"/>
  <c r="L251" i="21"/>
  <c r="S251" i="21" s="1"/>
  <c r="R251" i="21" s="1"/>
  <c r="N251" i="3"/>
  <c r="L20" i="21"/>
  <c r="S20" i="21" s="1"/>
  <c r="R20" i="21" s="1"/>
  <c r="O20" i="3"/>
  <c r="N20" i="3"/>
  <c r="L84" i="21"/>
  <c r="S84" i="21" s="1"/>
  <c r="R84" i="21" s="1"/>
  <c r="O84" i="3"/>
  <c r="N84" i="3"/>
  <c r="L148" i="21"/>
  <c r="S148" i="21" s="1"/>
  <c r="R148" i="21" s="1"/>
  <c r="N148" i="3"/>
  <c r="O148" i="3"/>
  <c r="L212" i="21"/>
  <c r="S212" i="21" s="1"/>
  <c r="R212" i="21" s="1"/>
  <c r="N212" i="3"/>
  <c r="O212" i="3"/>
  <c r="N276" i="3"/>
  <c r="L276" i="21"/>
  <c r="S276" i="21" s="1"/>
  <c r="R276" i="21" s="1"/>
  <c r="O276" i="3"/>
  <c r="L49" i="21"/>
  <c r="S49" i="21" s="1"/>
  <c r="R49" i="21" s="1"/>
  <c r="N49" i="3"/>
  <c r="O49" i="3"/>
  <c r="L113" i="21"/>
  <c r="S113" i="21" s="1"/>
  <c r="R113" i="21" s="1"/>
  <c r="O113" i="3"/>
  <c r="N113" i="3"/>
  <c r="L177" i="21"/>
  <c r="S177" i="21" s="1"/>
  <c r="R177" i="21" s="1"/>
  <c r="N177" i="3"/>
  <c r="O177" i="3"/>
  <c r="L241" i="21"/>
  <c r="S241" i="21" s="1"/>
  <c r="R241" i="21" s="1"/>
  <c r="N241" i="3"/>
  <c r="O241" i="3"/>
  <c r="L22" i="21"/>
  <c r="S22" i="21" s="1"/>
  <c r="R22" i="21" s="1"/>
  <c r="N22" i="3"/>
  <c r="O22" i="3"/>
  <c r="L86" i="21"/>
  <c r="S86" i="21" s="1"/>
  <c r="R86" i="21" s="1"/>
  <c r="O86" i="3"/>
  <c r="N86" i="3"/>
  <c r="L150" i="21"/>
  <c r="S150" i="21" s="1"/>
  <c r="R150" i="21" s="1"/>
  <c r="O150" i="3"/>
  <c r="N150" i="3"/>
  <c r="L214" i="21"/>
  <c r="S214" i="21" s="1"/>
  <c r="R214" i="21" s="1"/>
  <c r="N214" i="3"/>
  <c r="O214" i="3"/>
  <c r="L278" i="21"/>
  <c r="S278" i="21" s="1"/>
  <c r="R278" i="21" s="1"/>
  <c r="O278" i="3"/>
  <c r="N278" i="3"/>
  <c r="L47" i="21"/>
  <c r="S47" i="21" s="1"/>
  <c r="R47" i="21" s="1"/>
  <c r="O47" i="3"/>
  <c r="N47" i="3"/>
  <c r="L111" i="21"/>
  <c r="S111" i="21" s="1"/>
  <c r="R111" i="21" s="1"/>
  <c r="O111" i="3"/>
  <c r="N111" i="3"/>
  <c r="L175" i="21"/>
  <c r="S175" i="21" s="1"/>
  <c r="R175" i="21" s="1"/>
  <c r="N175" i="3"/>
  <c r="O175" i="3"/>
  <c r="L239" i="21"/>
  <c r="S239" i="21" s="1"/>
  <c r="R239" i="21" s="1"/>
  <c r="O239" i="3"/>
  <c r="N239" i="3"/>
  <c r="L303" i="21"/>
  <c r="S303" i="21" s="1"/>
  <c r="R303" i="21" s="1"/>
  <c r="O303" i="3"/>
  <c r="N303" i="3"/>
  <c r="L72" i="21"/>
  <c r="S72" i="21" s="1"/>
  <c r="R72" i="21" s="1"/>
  <c r="O72" i="3"/>
  <c r="N72" i="3"/>
  <c r="L136" i="21"/>
  <c r="S136" i="21" s="1"/>
  <c r="R136" i="21" s="1"/>
  <c r="O136" i="3"/>
  <c r="N136" i="3"/>
  <c r="L200" i="21"/>
  <c r="S200" i="21" s="1"/>
  <c r="R200" i="21" s="1"/>
  <c r="O200" i="3"/>
  <c r="N200" i="3"/>
  <c r="L264" i="21"/>
  <c r="S264" i="21" s="1"/>
  <c r="R264" i="21" s="1"/>
  <c r="N264" i="3"/>
  <c r="O264" i="3"/>
  <c r="L37" i="21"/>
  <c r="S37" i="21" s="1"/>
  <c r="R37" i="21" s="1"/>
  <c r="N37" i="3"/>
  <c r="O37" i="3"/>
  <c r="L101" i="21"/>
  <c r="S101" i="21" s="1"/>
  <c r="R101" i="21" s="1"/>
  <c r="O101" i="3"/>
  <c r="N101" i="3"/>
  <c r="L165" i="21"/>
  <c r="S165" i="21" s="1"/>
  <c r="R165" i="21" s="1"/>
  <c r="O165" i="3"/>
  <c r="N165" i="3"/>
  <c r="L229" i="21"/>
  <c r="S229" i="21" s="1"/>
  <c r="R229" i="21" s="1"/>
  <c r="N229" i="3"/>
  <c r="O229" i="3"/>
  <c r="L293" i="21"/>
  <c r="S293" i="21" s="1"/>
  <c r="R293" i="21" s="1"/>
  <c r="N293" i="3"/>
  <c r="O293" i="3"/>
  <c r="L74" i="21"/>
  <c r="S74" i="21" s="1"/>
  <c r="R74" i="21" s="1"/>
  <c r="O74" i="3"/>
  <c r="N74" i="3"/>
  <c r="L138" i="21"/>
  <c r="S138" i="21" s="1"/>
  <c r="R138" i="21" s="1"/>
  <c r="O138" i="3"/>
  <c r="N138" i="3"/>
  <c r="L202" i="21"/>
  <c r="S202" i="21" s="1"/>
  <c r="R202" i="21" s="1"/>
  <c r="O202" i="3"/>
  <c r="N202" i="3"/>
  <c r="N266" i="3"/>
  <c r="L266" i="21"/>
  <c r="S266" i="21" s="1"/>
  <c r="R266" i="21" s="1"/>
  <c r="O266" i="3"/>
  <c r="L35" i="21"/>
  <c r="S35" i="21" s="1"/>
  <c r="R35" i="21" s="1"/>
  <c r="N35" i="3"/>
  <c r="O35" i="3"/>
  <c r="L99" i="21"/>
  <c r="S99" i="21" s="1"/>
  <c r="R99" i="21" s="1"/>
  <c r="O99" i="3"/>
  <c r="N99" i="3"/>
  <c r="L163" i="21"/>
  <c r="S163" i="21" s="1"/>
  <c r="R163" i="21" s="1"/>
  <c r="N163" i="3"/>
  <c r="O163" i="3"/>
  <c r="L227" i="21"/>
  <c r="S227" i="21" s="1"/>
  <c r="R227" i="21" s="1"/>
  <c r="O227" i="3"/>
  <c r="N227" i="3"/>
  <c r="L291" i="21"/>
  <c r="S291" i="21" s="1"/>
  <c r="R291" i="21" s="1"/>
  <c r="O291" i="3"/>
  <c r="N291" i="3"/>
  <c r="L60" i="21"/>
  <c r="S60" i="21" s="1"/>
  <c r="R60" i="21" s="1"/>
  <c r="N60" i="3"/>
  <c r="O60" i="3"/>
  <c r="L124" i="21"/>
  <c r="S124" i="21" s="1"/>
  <c r="R124" i="21" s="1"/>
  <c r="O124" i="3"/>
  <c r="N124" i="3"/>
  <c r="L188" i="21"/>
  <c r="S188" i="21" s="1"/>
  <c r="R188" i="21" s="1"/>
  <c r="O188" i="3"/>
  <c r="N188" i="3"/>
  <c r="L252" i="21"/>
  <c r="S252" i="21" s="1"/>
  <c r="R252" i="21" s="1"/>
  <c r="O252" i="3"/>
  <c r="N252" i="3"/>
  <c r="L25" i="21"/>
  <c r="S25" i="21" s="1"/>
  <c r="R25" i="21" s="1"/>
  <c r="O25" i="3"/>
  <c r="N25" i="3"/>
  <c r="L89" i="21"/>
  <c r="S89" i="21" s="1"/>
  <c r="R89" i="21" s="1"/>
  <c r="O89" i="3"/>
  <c r="N89" i="3"/>
  <c r="L153" i="21"/>
  <c r="S153" i="21" s="1"/>
  <c r="R153" i="21" s="1"/>
  <c r="O153" i="3"/>
  <c r="N153" i="3"/>
  <c r="L217" i="21"/>
  <c r="S217" i="21" s="1"/>
  <c r="R217" i="21" s="1"/>
  <c r="N217" i="3"/>
  <c r="O217" i="3"/>
  <c r="L281" i="21"/>
  <c r="S281" i="21" s="1"/>
  <c r="R281" i="21" s="1"/>
  <c r="O281" i="3"/>
  <c r="N281" i="3"/>
  <c r="L238" i="21"/>
  <c r="S238" i="21" s="1"/>
  <c r="R238" i="21" s="1"/>
  <c r="N238" i="3"/>
  <c r="O238" i="3"/>
  <c r="L253" i="21"/>
  <c r="S253" i="21" s="1"/>
  <c r="R253" i="21" s="1"/>
  <c r="N253" i="3"/>
  <c r="O253" i="3"/>
  <c r="L289" i="21"/>
  <c r="S289" i="21" s="1"/>
  <c r="R289" i="21" s="1"/>
  <c r="N289" i="3"/>
  <c r="O289" i="3"/>
  <c r="L265" i="21"/>
  <c r="S265" i="21" s="1"/>
  <c r="R265" i="21" s="1"/>
  <c r="N265" i="3"/>
  <c r="O265" i="3"/>
  <c r="N110" i="3"/>
  <c r="L110" i="21"/>
  <c r="S110" i="21" s="1"/>
  <c r="R110" i="21" s="1"/>
  <c r="O110" i="3"/>
  <c r="L71" i="21"/>
  <c r="S71" i="21" s="1"/>
  <c r="R71" i="21" s="1"/>
  <c r="O71" i="3"/>
  <c r="N71" i="3"/>
  <c r="L32" i="21"/>
  <c r="S32" i="21" s="1"/>
  <c r="R32" i="21" s="1"/>
  <c r="O32" i="3"/>
  <c r="N32" i="3"/>
  <c r="L125" i="21"/>
  <c r="S125" i="21" s="1"/>
  <c r="R125" i="21" s="1"/>
  <c r="O125" i="3"/>
  <c r="N125" i="3"/>
  <c r="N299" i="3"/>
  <c r="O299" i="3"/>
  <c r="L299" i="21"/>
  <c r="S299" i="21" s="1"/>
  <c r="R299" i="21" s="1"/>
  <c r="L95" i="21"/>
  <c r="S95" i="21" s="1"/>
  <c r="R95" i="21" s="1"/>
  <c r="O95" i="3"/>
  <c r="N95" i="3"/>
  <c r="L201" i="21"/>
  <c r="S201" i="21" s="1"/>
  <c r="R201" i="21" s="1"/>
  <c r="N201" i="3"/>
  <c r="O201" i="3"/>
  <c r="L14" i="21"/>
  <c r="S14" i="21" s="1"/>
  <c r="R14" i="21" s="1"/>
  <c r="O14" i="3"/>
  <c r="N14" i="3"/>
  <c r="L78" i="21"/>
  <c r="S78" i="21" s="1"/>
  <c r="R78" i="21" s="1"/>
  <c r="O78" i="3"/>
  <c r="N78" i="3"/>
  <c r="L142" i="21"/>
  <c r="S142" i="21" s="1"/>
  <c r="R142" i="21" s="1"/>
  <c r="O142" i="3"/>
  <c r="N142" i="3"/>
  <c r="L206" i="21"/>
  <c r="S206" i="21" s="1"/>
  <c r="R206" i="21" s="1"/>
  <c r="N206" i="3"/>
  <c r="O206" i="3"/>
  <c r="L270" i="21"/>
  <c r="S270" i="21" s="1"/>
  <c r="R270" i="21" s="1"/>
  <c r="O270" i="3"/>
  <c r="N270" i="3"/>
  <c r="L39" i="21"/>
  <c r="S39" i="21" s="1"/>
  <c r="R39" i="21" s="1"/>
  <c r="O39" i="3"/>
  <c r="N39" i="3"/>
  <c r="L103" i="21"/>
  <c r="S103" i="21" s="1"/>
  <c r="R103" i="21" s="1"/>
  <c r="N103" i="3"/>
  <c r="O103" i="3"/>
  <c r="L167" i="21"/>
  <c r="S167" i="21" s="1"/>
  <c r="R167" i="21" s="1"/>
  <c r="O167" i="3"/>
  <c r="N167" i="3"/>
  <c r="L231" i="21"/>
  <c r="S231" i="21" s="1"/>
  <c r="R231" i="21" s="1"/>
  <c r="O231" i="3"/>
  <c r="N231" i="3"/>
  <c r="L295" i="21"/>
  <c r="S295" i="21" s="1"/>
  <c r="R295" i="21" s="1"/>
  <c r="O295" i="3"/>
  <c r="N295" i="3"/>
  <c r="L64" i="21"/>
  <c r="S64" i="21" s="1"/>
  <c r="R64" i="21" s="1"/>
  <c r="O64" i="3"/>
  <c r="N64" i="3"/>
  <c r="L128" i="21"/>
  <c r="S128" i="21" s="1"/>
  <c r="R128" i="21" s="1"/>
  <c r="O128" i="3"/>
  <c r="N128" i="3"/>
  <c r="L192" i="21"/>
  <c r="S192" i="21" s="1"/>
  <c r="R192" i="21" s="1"/>
  <c r="O192" i="3"/>
  <c r="N192" i="3"/>
  <c r="L256" i="21"/>
  <c r="S256" i="21" s="1"/>
  <c r="R256" i="21" s="1"/>
  <c r="O256" i="3"/>
  <c r="N256" i="3"/>
  <c r="L29" i="21"/>
  <c r="S29" i="21" s="1"/>
  <c r="R29" i="21" s="1"/>
  <c r="N29" i="3"/>
  <c r="O29" i="3"/>
  <c r="L93" i="21"/>
  <c r="S93" i="21" s="1"/>
  <c r="R93" i="21" s="1"/>
  <c r="O93" i="3"/>
  <c r="N93" i="3"/>
  <c r="L157" i="21"/>
  <c r="S157" i="21" s="1"/>
  <c r="R157" i="21" s="1"/>
  <c r="O157" i="3"/>
  <c r="N157" i="3"/>
  <c r="L221" i="21"/>
  <c r="S221" i="21" s="1"/>
  <c r="R221" i="21" s="1"/>
  <c r="O221" i="3"/>
  <c r="N221" i="3"/>
  <c r="L285" i="21"/>
  <c r="S285" i="21" s="1"/>
  <c r="R285" i="21" s="1"/>
  <c r="O285" i="3"/>
  <c r="N285" i="3"/>
  <c r="L50" i="21"/>
  <c r="S50" i="21" s="1"/>
  <c r="R50" i="21" s="1"/>
  <c r="N50" i="3"/>
  <c r="O50" i="3"/>
  <c r="L114" i="21"/>
  <c r="S114" i="21" s="1"/>
  <c r="R114" i="21" s="1"/>
  <c r="N114" i="3"/>
  <c r="O114" i="3"/>
  <c r="O178" i="3"/>
  <c r="N178" i="3"/>
  <c r="L178" i="21"/>
  <c r="S178" i="21" s="1"/>
  <c r="R178" i="21" s="1"/>
  <c r="L242" i="21"/>
  <c r="S242" i="21" s="1"/>
  <c r="R242" i="21" s="1"/>
  <c r="O242" i="3"/>
  <c r="N242" i="3"/>
  <c r="L11" i="21"/>
  <c r="S11" i="21" s="1"/>
  <c r="R11" i="21" s="1"/>
  <c r="O11" i="3"/>
  <c r="N11" i="3"/>
  <c r="L75" i="21"/>
  <c r="S75" i="21" s="1"/>
  <c r="R75" i="21" s="1"/>
  <c r="O75" i="3"/>
  <c r="N75" i="3"/>
  <c r="L139" i="21"/>
  <c r="S139" i="21" s="1"/>
  <c r="R139" i="21" s="1"/>
  <c r="O139" i="3"/>
  <c r="N139" i="3"/>
  <c r="L203" i="21"/>
  <c r="S203" i="21" s="1"/>
  <c r="R203" i="21" s="1"/>
  <c r="O203" i="3"/>
  <c r="N203" i="3"/>
  <c r="N267" i="3"/>
  <c r="L267" i="21"/>
  <c r="S267" i="21" s="1"/>
  <c r="R267" i="21" s="1"/>
  <c r="O267" i="3"/>
  <c r="L36" i="21"/>
  <c r="S36" i="21" s="1"/>
  <c r="R36" i="21" s="1"/>
  <c r="O36" i="3"/>
  <c r="N36" i="3"/>
  <c r="L100" i="21"/>
  <c r="S100" i="21" s="1"/>
  <c r="R100" i="21" s="1"/>
  <c r="O100" i="3"/>
  <c r="N100" i="3"/>
  <c r="N164" i="3"/>
  <c r="L164" i="21"/>
  <c r="S164" i="21" s="1"/>
  <c r="R164" i="21" s="1"/>
  <c r="O164" i="3"/>
  <c r="L228" i="21"/>
  <c r="S228" i="21" s="1"/>
  <c r="R228" i="21" s="1"/>
  <c r="N228" i="3"/>
  <c r="O228" i="3"/>
  <c r="N292" i="3"/>
  <c r="L292" i="21"/>
  <c r="S292" i="21" s="1"/>
  <c r="R292" i="21" s="1"/>
  <c r="O292" i="3"/>
  <c r="L65" i="21"/>
  <c r="S65" i="21" s="1"/>
  <c r="R65" i="21" s="1"/>
  <c r="N65" i="3"/>
  <c r="O65" i="3"/>
  <c r="L129" i="21"/>
  <c r="S129" i="21" s="1"/>
  <c r="R129" i="21" s="1"/>
  <c r="O129" i="3"/>
  <c r="N129" i="3"/>
  <c r="L193" i="21"/>
  <c r="S193" i="21" s="1"/>
  <c r="R193" i="21" s="1"/>
  <c r="O193" i="3"/>
  <c r="N193" i="3"/>
  <c r="L257" i="21"/>
  <c r="S257" i="21" s="1"/>
  <c r="R257" i="21" s="1"/>
  <c r="N257" i="3"/>
  <c r="O257" i="3"/>
  <c r="N38" i="3"/>
  <c r="O38" i="3"/>
  <c r="L38" i="21"/>
  <c r="S38" i="21" s="1"/>
  <c r="R38" i="21" s="1"/>
  <c r="L102" i="21"/>
  <c r="S102" i="21" s="1"/>
  <c r="R102" i="21" s="1"/>
  <c r="O102" i="3"/>
  <c r="N102" i="3"/>
  <c r="L166" i="21"/>
  <c r="S166" i="21" s="1"/>
  <c r="R166" i="21" s="1"/>
  <c r="N166" i="3"/>
  <c r="O166" i="3"/>
  <c r="L230" i="21"/>
  <c r="S230" i="21" s="1"/>
  <c r="R230" i="21" s="1"/>
  <c r="O230" i="3"/>
  <c r="N230" i="3"/>
  <c r="L294" i="21"/>
  <c r="S294" i="21" s="1"/>
  <c r="R294" i="21" s="1"/>
  <c r="O294" i="3"/>
  <c r="N294" i="3"/>
  <c r="L63" i="21"/>
  <c r="S63" i="21" s="1"/>
  <c r="R63" i="21" s="1"/>
  <c r="N63" i="3"/>
  <c r="O63" i="3"/>
  <c r="L127" i="21"/>
  <c r="S127" i="21" s="1"/>
  <c r="R127" i="21" s="1"/>
  <c r="O127" i="3"/>
  <c r="N127" i="3"/>
  <c r="L191" i="21"/>
  <c r="S191" i="21" s="1"/>
  <c r="R191" i="21" s="1"/>
  <c r="O191" i="3"/>
  <c r="N191" i="3"/>
  <c r="L255" i="21"/>
  <c r="S255" i="21" s="1"/>
  <c r="R255" i="21" s="1"/>
  <c r="O255" i="3"/>
  <c r="N255" i="3"/>
  <c r="L24" i="21"/>
  <c r="S24" i="21" s="1"/>
  <c r="R24" i="21" s="1"/>
  <c r="O24" i="3"/>
  <c r="N24" i="3"/>
  <c r="L88" i="21"/>
  <c r="S88" i="21" s="1"/>
  <c r="R88" i="21" s="1"/>
  <c r="O88" i="3"/>
  <c r="N88" i="3"/>
  <c r="L152" i="21"/>
  <c r="S152" i="21" s="1"/>
  <c r="R152" i="21" s="1"/>
  <c r="O152" i="3"/>
  <c r="N152" i="3"/>
  <c r="L216" i="21"/>
  <c r="S216" i="21" s="1"/>
  <c r="R216" i="21" s="1"/>
  <c r="O216" i="3"/>
  <c r="N216" i="3"/>
  <c r="L280" i="21"/>
  <c r="S280" i="21" s="1"/>
  <c r="R280" i="21" s="1"/>
  <c r="O280" i="3"/>
  <c r="N280" i="3"/>
  <c r="L53" i="21"/>
  <c r="S53" i="21" s="1"/>
  <c r="R53" i="21" s="1"/>
  <c r="N53" i="3"/>
  <c r="O53" i="3"/>
  <c r="L117" i="21"/>
  <c r="S117" i="21" s="1"/>
  <c r="R117" i="21" s="1"/>
  <c r="N117" i="3"/>
  <c r="O117" i="3"/>
  <c r="L181" i="21"/>
  <c r="S181" i="21" s="1"/>
  <c r="R181" i="21" s="1"/>
  <c r="N181" i="3"/>
  <c r="O181" i="3"/>
  <c r="L245" i="21"/>
  <c r="S245" i="21" s="1"/>
  <c r="R245" i="21" s="1"/>
  <c r="N245" i="3"/>
  <c r="O245" i="3"/>
  <c r="L26" i="21"/>
  <c r="S26" i="21" s="1"/>
  <c r="R26" i="21" s="1"/>
  <c r="N26" i="3"/>
  <c r="O26" i="3"/>
  <c r="L90" i="21"/>
  <c r="S90" i="21" s="1"/>
  <c r="R90" i="21" s="1"/>
  <c r="N90" i="3"/>
  <c r="O90" i="3"/>
  <c r="L154" i="21"/>
  <c r="S154" i="21" s="1"/>
  <c r="R154" i="21" s="1"/>
  <c r="N154" i="3"/>
  <c r="O154" i="3"/>
  <c r="L218" i="21"/>
  <c r="S218" i="21" s="1"/>
  <c r="R218" i="21" s="1"/>
  <c r="N218" i="3"/>
  <c r="O218" i="3"/>
  <c r="L282" i="21"/>
  <c r="S282" i="21" s="1"/>
  <c r="R282" i="21" s="1"/>
  <c r="O282" i="3"/>
  <c r="N282" i="3"/>
  <c r="L51" i="21"/>
  <c r="S51" i="21" s="1"/>
  <c r="R51" i="21" s="1"/>
  <c r="O51" i="3"/>
  <c r="N51" i="3"/>
  <c r="N115" i="3"/>
  <c r="L115" i="21"/>
  <c r="S115" i="21" s="1"/>
  <c r="R115" i="21" s="1"/>
  <c r="O115" i="3"/>
  <c r="L179" i="21"/>
  <c r="S179" i="21" s="1"/>
  <c r="R179" i="21" s="1"/>
  <c r="N179" i="3"/>
  <c r="O179" i="3"/>
  <c r="L243" i="21"/>
  <c r="S243" i="21" s="1"/>
  <c r="R243" i="21" s="1"/>
  <c r="O243" i="3"/>
  <c r="N243" i="3"/>
  <c r="L12" i="21"/>
  <c r="S12" i="21" s="1"/>
  <c r="R12" i="21" s="1"/>
  <c r="O12" i="3"/>
  <c r="N12" i="3"/>
  <c r="L76" i="21"/>
  <c r="S76" i="21" s="1"/>
  <c r="R76" i="21" s="1"/>
  <c r="O76" i="3"/>
  <c r="N76" i="3"/>
  <c r="L140" i="21"/>
  <c r="S140" i="21" s="1"/>
  <c r="R140" i="21" s="1"/>
  <c r="O140" i="3"/>
  <c r="N140" i="3"/>
  <c r="L204" i="21"/>
  <c r="S204" i="21" s="1"/>
  <c r="R204" i="21" s="1"/>
  <c r="N204" i="3"/>
  <c r="O204" i="3"/>
  <c r="O268" i="3"/>
  <c r="L268" i="21"/>
  <c r="S268" i="21" s="1"/>
  <c r="R268" i="21" s="1"/>
  <c r="N268" i="3"/>
  <c r="L41" i="21"/>
  <c r="S41" i="21" s="1"/>
  <c r="R41" i="21" s="1"/>
  <c r="O41" i="3"/>
  <c r="N41" i="3"/>
  <c r="L105" i="21"/>
  <c r="S105" i="21" s="1"/>
  <c r="R105" i="21" s="1"/>
  <c r="O105" i="3"/>
  <c r="N105" i="3"/>
  <c r="L169" i="21"/>
  <c r="S169" i="21" s="1"/>
  <c r="R169" i="21" s="1"/>
  <c r="N169" i="3"/>
  <c r="O169" i="3"/>
  <c r="L233" i="21"/>
  <c r="S233" i="21" s="1"/>
  <c r="R233" i="21" s="1"/>
  <c r="N233" i="3"/>
  <c r="O233" i="3"/>
  <c r="L297" i="21"/>
  <c r="S297" i="21" s="1"/>
  <c r="R297" i="21" s="1"/>
  <c r="O297" i="3"/>
  <c r="N297" i="3"/>
  <c r="L174" i="21"/>
  <c r="S174" i="21" s="1"/>
  <c r="R174" i="21" s="1"/>
  <c r="O174" i="3"/>
  <c r="N174" i="3"/>
  <c r="L96" i="21"/>
  <c r="S96" i="21" s="1"/>
  <c r="R96" i="21" s="1"/>
  <c r="O96" i="3"/>
  <c r="N96" i="3"/>
  <c r="L61" i="21"/>
  <c r="S61" i="21" s="1"/>
  <c r="R61" i="21" s="1"/>
  <c r="O61" i="3"/>
  <c r="N61" i="3"/>
  <c r="L210" i="21"/>
  <c r="S210" i="21" s="1"/>
  <c r="R210" i="21" s="1"/>
  <c r="N210" i="3"/>
  <c r="O210" i="3"/>
  <c r="L235" i="21"/>
  <c r="S235" i="21" s="1"/>
  <c r="R235" i="21" s="1"/>
  <c r="O235" i="3"/>
  <c r="N235" i="3"/>
  <c r="L33" i="21"/>
  <c r="S33" i="21" s="1"/>
  <c r="R33" i="21" s="1"/>
  <c r="O33" i="3"/>
  <c r="N33" i="3"/>
  <c r="L134" i="21"/>
  <c r="S134" i="21" s="1"/>
  <c r="R134" i="21" s="1"/>
  <c r="O134" i="3"/>
  <c r="N134" i="3"/>
  <c r="L159" i="21"/>
  <c r="S159" i="21" s="1"/>
  <c r="R159" i="21" s="1"/>
  <c r="O159" i="3"/>
  <c r="N159" i="3"/>
  <c r="L120" i="21"/>
  <c r="S120" i="21" s="1"/>
  <c r="R120" i="21" s="1"/>
  <c r="N120" i="3"/>
  <c r="O120" i="3"/>
  <c r="O149" i="3"/>
  <c r="L149" i="21"/>
  <c r="S149" i="21" s="1"/>
  <c r="R149" i="21" s="1"/>
  <c r="N149" i="3"/>
  <c r="L250" i="21"/>
  <c r="S250" i="21" s="1"/>
  <c r="R250" i="21" s="1"/>
  <c r="O250" i="3"/>
  <c r="N250" i="3"/>
  <c r="L275" i="21"/>
  <c r="S275" i="21" s="1"/>
  <c r="R275" i="21" s="1"/>
  <c r="O275" i="3"/>
  <c r="N275" i="3"/>
  <c r="L137" i="21"/>
  <c r="S137" i="21" s="1"/>
  <c r="R137" i="21" s="1"/>
  <c r="O137" i="3"/>
  <c r="N137" i="3"/>
  <c r="L302" i="21"/>
  <c r="S302" i="21" s="1"/>
  <c r="R302" i="21" s="1"/>
  <c r="O302" i="3"/>
  <c r="N302" i="3"/>
  <c r="L263" i="21"/>
  <c r="S263" i="21" s="1"/>
  <c r="R263" i="21" s="1"/>
  <c r="O263" i="3"/>
  <c r="N263" i="3"/>
  <c r="O160" i="3"/>
  <c r="N160" i="3"/>
  <c r="L160" i="21"/>
  <c r="S160" i="21" s="1"/>
  <c r="R160" i="21" s="1"/>
  <c r="L189" i="21"/>
  <c r="S189" i="21" s="1"/>
  <c r="R189" i="21" s="1"/>
  <c r="O189" i="3"/>
  <c r="N189" i="3"/>
  <c r="O146" i="3"/>
  <c r="N146" i="3"/>
  <c r="L146" i="21"/>
  <c r="S146" i="21" s="1"/>
  <c r="R146" i="21" s="1"/>
  <c r="L274" i="21"/>
  <c r="S274" i="21" s="1"/>
  <c r="R274" i="21" s="1"/>
  <c r="O274" i="3"/>
  <c r="N274" i="3"/>
  <c r="L171" i="21"/>
  <c r="S171" i="21" s="1"/>
  <c r="R171" i="21" s="1"/>
  <c r="N171" i="3"/>
  <c r="O171" i="3"/>
  <c r="L68" i="21"/>
  <c r="S68" i="21" s="1"/>
  <c r="R68" i="21" s="1"/>
  <c r="O68" i="3"/>
  <c r="N68" i="3"/>
  <c r="L260" i="21"/>
  <c r="S260" i="21" s="1"/>
  <c r="R260" i="21" s="1"/>
  <c r="N260" i="3"/>
  <c r="O260" i="3"/>
  <c r="L97" i="21"/>
  <c r="S97" i="21" s="1"/>
  <c r="R97" i="21" s="1"/>
  <c r="O97" i="3"/>
  <c r="N97" i="3"/>
  <c r="N70" i="3"/>
  <c r="O70" i="3"/>
  <c r="L70" i="21"/>
  <c r="S70" i="21" s="1"/>
  <c r="R70" i="21" s="1"/>
  <c r="L31" i="21"/>
  <c r="S31" i="21" s="1"/>
  <c r="R31" i="21" s="1"/>
  <c r="N31" i="3"/>
  <c r="O31" i="3"/>
  <c r="L287" i="21"/>
  <c r="S287" i="21" s="1"/>
  <c r="R287" i="21" s="1"/>
  <c r="O287" i="3"/>
  <c r="N287" i="3"/>
  <c r="L184" i="21"/>
  <c r="S184" i="21" s="1"/>
  <c r="R184" i="21" s="1"/>
  <c r="O184" i="3"/>
  <c r="N184" i="3"/>
  <c r="L85" i="21"/>
  <c r="S85" i="21" s="1"/>
  <c r="R85" i="21" s="1"/>
  <c r="N85" i="3"/>
  <c r="O85" i="3"/>
  <c r="L277" i="21"/>
  <c r="S277" i="21" s="1"/>
  <c r="R277" i="21" s="1"/>
  <c r="N277" i="3"/>
  <c r="O277" i="3"/>
  <c r="L186" i="21"/>
  <c r="S186" i="21" s="1"/>
  <c r="R186" i="21" s="1"/>
  <c r="O186" i="3"/>
  <c r="N186" i="3"/>
  <c r="L83" i="21"/>
  <c r="S83" i="21" s="1"/>
  <c r="R83" i="21" s="1"/>
  <c r="N83" i="3"/>
  <c r="O83" i="3"/>
  <c r="N44" i="3"/>
  <c r="L44" i="21"/>
  <c r="S44" i="21" s="1"/>
  <c r="R44" i="21" s="1"/>
  <c r="O44" i="3"/>
  <c r="L300" i="21"/>
  <c r="S300" i="21" s="1"/>
  <c r="R300" i="21" s="1"/>
  <c r="N300" i="3"/>
  <c r="O300" i="3"/>
  <c r="L30" i="21"/>
  <c r="S30" i="21" s="1"/>
  <c r="R30" i="21" s="1"/>
  <c r="O30" i="3"/>
  <c r="N30" i="3"/>
  <c r="L94" i="21"/>
  <c r="S94" i="21" s="1"/>
  <c r="R94" i="21" s="1"/>
  <c r="O94" i="3"/>
  <c r="N94" i="3"/>
  <c r="L158" i="21"/>
  <c r="S158" i="21" s="1"/>
  <c r="R158" i="21" s="1"/>
  <c r="O158" i="3"/>
  <c r="N158" i="3"/>
  <c r="L222" i="21"/>
  <c r="S222" i="21" s="1"/>
  <c r="R222" i="21" s="1"/>
  <c r="N222" i="3"/>
  <c r="O222" i="3"/>
  <c r="L286" i="21"/>
  <c r="S286" i="21" s="1"/>
  <c r="R286" i="21" s="1"/>
  <c r="O286" i="3"/>
  <c r="N286" i="3"/>
  <c r="L55" i="21"/>
  <c r="S55" i="21" s="1"/>
  <c r="R55" i="21" s="1"/>
  <c r="O55" i="3"/>
  <c r="N55" i="3"/>
  <c r="L119" i="21"/>
  <c r="S119" i="21" s="1"/>
  <c r="R119" i="21" s="1"/>
  <c r="N119" i="3"/>
  <c r="O119" i="3"/>
  <c r="L183" i="21"/>
  <c r="S183" i="21" s="1"/>
  <c r="R183" i="21" s="1"/>
  <c r="O183" i="3"/>
  <c r="N183" i="3"/>
  <c r="L247" i="21"/>
  <c r="S247" i="21" s="1"/>
  <c r="R247" i="21" s="1"/>
  <c r="N247" i="3"/>
  <c r="O247" i="3"/>
  <c r="L16" i="21"/>
  <c r="S16" i="21" s="1"/>
  <c r="R16" i="21" s="1"/>
  <c r="O16" i="3"/>
  <c r="N16" i="3"/>
  <c r="L80" i="21"/>
  <c r="S80" i="21" s="1"/>
  <c r="R80" i="21" s="1"/>
  <c r="O80" i="3"/>
  <c r="N80" i="3"/>
  <c r="L144" i="21"/>
  <c r="S144" i="21" s="1"/>
  <c r="R144" i="21" s="1"/>
  <c r="N144" i="3"/>
  <c r="O144" i="3"/>
  <c r="L208" i="21"/>
  <c r="S208" i="21" s="1"/>
  <c r="R208" i="21" s="1"/>
  <c r="O208" i="3"/>
  <c r="N208" i="3"/>
  <c r="L272" i="21"/>
  <c r="S272" i="21" s="1"/>
  <c r="R272" i="21" s="1"/>
  <c r="O272" i="3"/>
  <c r="N272" i="3"/>
  <c r="L45" i="21"/>
  <c r="S45" i="21" s="1"/>
  <c r="R45" i="21" s="1"/>
  <c r="O45" i="3"/>
  <c r="N45" i="3"/>
  <c r="L109" i="21"/>
  <c r="S109" i="21" s="1"/>
  <c r="R109" i="21" s="1"/>
  <c r="N109" i="3"/>
  <c r="O109" i="3"/>
  <c r="L173" i="21"/>
  <c r="S173" i="21" s="1"/>
  <c r="R173" i="21" s="1"/>
  <c r="N173" i="3"/>
  <c r="O173" i="3"/>
  <c r="L237" i="21"/>
  <c r="S237" i="21" s="1"/>
  <c r="R237" i="21" s="1"/>
  <c r="N237" i="3"/>
  <c r="O237" i="3"/>
  <c r="L301" i="21"/>
  <c r="S301" i="21" s="1"/>
  <c r="R301" i="21" s="1"/>
  <c r="N301" i="3"/>
  <c r="O301" i="3"/>
  <c r="L66" i="21"/>
  <c r="S66" i="21" s="1"/>
  <c r="R66" i="21" s="1"/>
  <c r="O66" i="3"/>
  <c r="N66" i="3"/>
  <c r="L130" i="21"/>
  <c r="S130" i="21" s="1"/>
  <c r="R130" i="21" s="1"/>
  <c r="O130" i="3"/>
  <c r="N130" i="3"/>
  <c r="L194" i="21"/>
  <c r="S194" i="21" s="1"/>
  <c r="R194" i="21" s="1"/>
  <c r="O194" i="3"/>
  <c r="N194" i="3"/>
  <c r="L258" i="21"/>
  <c r="S258" i="21" s="1"/>
  <c r="R258" i="21" s="1"/>
  <c r="O258" i="3"/>
  <c r="N258" i="3"/>
  <c r="L27" i="21"/>
  <c r="S27" i="21" s="1"/>
  <c r="R27" i="21" s="1"/>
  <c r="O27" i="3"/>
  <c r="N27" i="3"/>
  <c r="L91" i="21"/>
  <c r="S91" i="21" s="1"/>
  <c r="R91" i="21" s="1"/>
  <c r="O91" i="3"/>
  <c r="N91" i="3"/>
  <c r="L155" i="21"/>
  <c r="S155" i="21" s="1"/>
  <c r="R155" i="21" s="1"/>
  <c r="O155" i="3"/>
  <c r="N155" i="3"/>
  <c r="L219" i="21"/>
  <c r="S219" i="21" s="1"/>
  <c r="R219" i="21" s="1"/>
  <c r="O219" i="3"/>
  <c r="N219" i="3"/>
  <c r="L283" i="21"/>
  <c r="S283" i="21" s="1"/>
  <c r="R283" i="21" s="1"/>
  <c r="O283" i="3"/>
  <c r="N283" i="3"/>
  <c r="L52" i="21"/>
  <c r="S52" i="21" s="1"/>
  <c r="R52" i="21" s="1"/>
  <c r="O52" i="3"/>
  <c r="N52" i="3"/>
  <c r="L116" i="21"/>
  <c r="S116" i="21" s="1"/>
  <c r="R116" i="21" s="1"/>
  <c r="O116" i="3"/>
  <c r="N116" i="3"/>
  <c r="L180" i="21"/>
  <c r="S180" i="21" s="1"/>
  <c r="R180" i="21" s="1"/>
  <c r="N180" i="3"/>
  <c r="O180" i="3"/>
  <c r="L244" i="21"/>
  <c r="S244" i="21" s="1"/>
  <c r="R244" i="21" s="1"/>
  <c r="O244" i="3"/>
  <c r="N244" i="3"/>
  <c r="L17" i="21"/>
  <c r="S17" i="21" s="1"/>
  <c r="R17" i="21" s="1"/>
  <c r="O17" i="3"/>
  <c r="N17" i="3"/>
  <c r="L81" i="21"/>
  <c r="S81" i="21" s="1"/>
  <c r="R81" i="21" s="1"/>
  <c r="O81" i="3"/>
  <c r="N81" i="3"/>
  <c r="L145" i="21"/>
  <c r="S145" i="21" s="1"/>
  <c r="R145" i="21" s="1"/>
  <c r="N145" i="3"/>
  <c r="O145" i="3"/>
  <c r="L209" i="21"/>
  <c r="S209" i="21" s="1"/>
  <c r="R209" i="21" s="1"/>
  <c r="O209" i="3"/>
  <c r="N209" i="3"/>
  <c r="L273" i="21"/>
  <c r="S273" i="21" s="1"/>
  <c r="R273" i="21" s="1"/>
  <c r="N273" i="3"/>
  <c r="O273" i="3"/>
  <c r="L54" i="21"/>
  <c r="S54" i="21" s="1"/>
  <c r="R54" i="21" s="1"/>
  <c r="N54" i="3"/>
  <c r="O54" i="3"/>
  <c r="L118" i="21"/>
  <c r="S118" i="21" s="1"/>
  <c r="R118" i="21" s="1"/>
  <c r="O118" i="3"/>
  <c r="N118" i="3"/>
  <c r="O182" i="3"/>
  <c r="L182" i="21"/>
  <c r="S182" i="21" s="1"/>
  <c r="R182" i="21" s="1"/>
  <c r="N182" i="3"/>
  <c r="L246" i="21"/>
  <c r="S246" i="21" s="1"/>
  <c r="R246" i="21" s="1"/>
  <c r="O246" i="3"/>
  <c r="N246" i="3"/>
  <c r="L15" i="21"/>
  <c r="S15" i="21" s="1"/>
  <c r="R15" i="21" s="1"/>
  <c r="N15" i="3"/>
  <c r="O15" i="3"/>
  <c r="L79" i="21"/>
  <c r="S79" i="21" s="1"/>
  <c r="R79" i="21" s="1"/>
  <c r="O79" i="3"/>
  <c r="N79" i="3"/>
  <c r="L143" i="21"/>
  <c r="S143" i="21" s="1"/>
  <c r="R143" i="21" s="1"/>
  <c r="N143" i="3"/>
  <c r="O143" i="3"/>
  <c r="L207" i="21"/>
  <c r="S207" i="21" s="1"/>
  <c r="R207" i="21" s="1"/>
  <c r="O207" i="3"/>
  <c r="N207" i="3"/>
  <c r="L271" i="21"/>
  <c r="S271" i="21" s="1"/>
  <c r="R271" i="21" s="1"/>
  <c r="N271" i="3"/>
  <c r="O271" i="3"/>
  <c r="L40" i="21"/>
  <c r="S40" i="21" s="1"/>
  <c r="R40" i="21" s="1"/>
  <c r="N40" i="3"/>
  <c r="O40" i="3"/>
  <c r="O104" i="3"/>
  <c r="N104" i="3"/>
  <c r="L104" i="21"/>
  <c r="S104" i="21" s="1"/>
  <c r="R104" i="21" s="1"/>
  <c r="L168" i="21"/>
  <c r="S168" i="21" s="1"/>
  <c r="R168" i="21" s="1"/>
  <c r="O168" i="3"/>
  <c r="N168" i="3"/>
  <c r="L232" i="21"/>
  <c r="S232" i="21" s="1"/>
  <c r="R232" i="21" s="1"/>
  <c r="N232" i="3"/>
  <c r="O232" i="3"/>
  <c r="L296" i="21"/>
  <c r="S296" i="21" s="1"/>
  <c r="R296" i="21" s="1"/>
  <c r="N296" i="3"/>
  <c r="O296" i="3"/>
  <c r="L69" i="21"/>
  <c r="S69" i="21" s="1"/>
  <c r="R69" i="21" s="1"/>
  <c r="O69" i="3"/>
  <c r="N69" i="3"/>
  <c r="L133" i="21"/>
  <c r="S133" i="21" s="1"/>
  <c r="R133" i="21" s="1"/>
  <c r="N133" i="3"/>
  <c r="O133" i="3"/>
  <c r="L197" i="21"/>
  <c r="S197" i="21" s="1"/>
  <c r="R197" i="21" s="1"/>
  <c r="N197" i="3"/>
  <c r="O197" i="3"/>
  <c r="L261" i="21"/>
  <c r="S261" i="21" s="1"/>
  <c r="R261" i="21" s="1"/>
  <c r="O261" i="3"/>
  <c r="N261" i="3"/>
  <c r="L42" i="21"/>
  <c r="S42" i="21" s="1"/>
  <c r="R42" i="21" s="1"/>
  <c r="O42" i="3"/>
  <c r="N42" i="3"/>
  <c r="L106" i="21"/>
  <c r="S106" i="21" s="1"/>
  <c r="R106" i="21" s="1"/>
  <c r="N106" i="3"/>
  <c r="O106" i="3"/>
  <c r="L170" i="21"/>
  <c r="S170" i="21" s="1"/>
  <c r="R170" i="21" s="1"/>
  <c r="O170" i="3"/>
  <c r="N170" i="3"/>
  <c r="L234" i="21"/>
  <c r="S234" i="21" s="1"/>
  <c r="R234" i="21" s="1"/>
  <c r="O234" i="3"/>
  <c r="N234" i="3"/>
  <c r="N298" i="3"/>
  <c r="L298" i="21"/>
  <c r="S298" i="21" s="1"/>
  <c r="R298" i="21" s="1"/>
  <c r="O298" i="3"/>
  <c r="L67" i="21"/>
  <c r="S67" i="21" s="1"/>
  <c r="R67" i="21" s="1"/>
  <c r="N67" i="3"/>
  <c r="O67" i="3"/>
  <c r="L131" i="21"/>
  <c r="S131" i="21" s="1"/>
  <c r="R131" i="21" s="1"/>
  <c r="O131" i="3"/>
  <c r="N131" i="3"/>
  <c r="L195" i="21"/>
  <c r="S195" i="21" s="1"/>
  <c r="R195" i="21" s="1"/>
  <c r="O195" i="3"/>
  <c r="N195" i="3"/>
  <c r="L259" i="21"/>
  <c r="S259" i="21" s="1"/>
  <c r="R259" i="21" s="1"/>
  <c r="N259" i="3"/>
  <c r="O259" i="3"/>
  <c r="L28" i="21"/>
  <c r="S28" i="21" s="1"/>
  <c r="R28" i="21" s="1"/>
  <c r="N28" i="3"/>
  <c r="O28" i="3"/>
  <c r="N92" i="3"/>
  <c r="L92" i="21"/>
  <c r="S92" i="21" s="1"/>
  <c r="R92" i="21" s="1"/>
  <c r="O92" i="3"/>
  <c r="L156" i="21"/>
  <c r="S156" i="21" s="1"/>
  <c r="R156" i="21" s="1"/>
  <c r="O156" i="3"/>
  <c r="N156" i="3"/>
  <c r="L220" i="21"/>
  <c r="S220" i="21" s="1"/>
  <c r="R220" i="21" s="1"/>
  <c r="O220" i="3"/>
  <c r="N220" i="3"/>
  <c r="N284" i="3"/>
  <c r="L284" i="21"/>
  <c r="S284" i="21" s="1"/>
  <c r="R284" i="21" s="1"/>
  <c r="O284" i="3"/>
  <c r="L57" i="21"/>
  <c r="S57" i="21" s="1"/>
  <c r="R57" i="21" s="1"/>
  <c r="N57" i="3"/>
  <c r="O57" i="3"/>
  <c r="L121" i="21"/>
  <c r="S121" i="21" s="1"/>
  <c r="R121" i="21" s="1"/>
  <c r="O121" i="3"/>
  <c r="N121" i="3"/>
  <c r="L185" i="21"/>
  <c r="S185" i="21" s="1"/>
  <c r="R185" i="21" s="1"/>
  <c r="N185" i="3"/>
  <c r="O185" i="3"/>
  <c r="L249" i="21"/>
  <c r="S249" i="21" s="1"/>
  <c r="R249" i="21" s="1"/>
  <c r="N249" i="3"/>
  <c r="O249" i="3"/>
  <c r="J10" i="21"/>
  <c r="Z10" i="16"/>
  <c r="AA58" i="3"/>
  <c r="AG58" i="3"/>
  <c r="AA131" i="3"/>
  <c r="AG131" i="3"/>
  <c r="AA135" i="3"/>
  <c r="AG135" i="3"/>
  <c r="AA149" i="3"/>
  <c r="AG149" i="3"/>
  <c r="AA185" i="3"/>
  <c r="AG185" i="3"/>
  <c r="AA222" i="3"/>
  <c r="AG222" i="3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100" i="5"/>
  <c r="E101" i="5"/>
  <c r="E102" i="5"/>
  <c r="E103" i="5"/>
  <c r="E104" i="5"/>
  <c r="E105" i="5"/>
  <c r="E106" i="5"/>
  <c r="E107" i="5"/>
  <c r="E108" i="5"/>
  <c r="E109" i="5"/>
  <c r="E110" i="5"/>
  <c r="E111" i="5"/>
  <c r="E112" i="5"/>
  <c r="E113" i="5"/>
  <c r="E114" i="5"/>
  <c r="E115" i="5"/>
  <c r="E116" i="5"/>
  <c r="E117" i="5"/>
  <c r="E118" i="5"/>
  <c r="E119" i="5"/>
  <c r="E120" i="5"/>
  <c r="E121" i="5"/>
  <c r="E122" i="5"/>
  <c r="E123" i="5"/>
  <c r="E124" i="5"/>
  <c r="E125" i="5"/>
  <c r="E126" i="5"/>
  <c r="E127" i="5"/>
  <c r="E128" i="5"/>
  <c r="E129" i="5"/>
  <c r="E130" i="5"/>
  <c r="E131" i="5"/>
  <c r="E132" i="5"/>
  <c r="E133" i="5"/>
  <c r="E134" i="5"/>
  <c r="E135" i="5"/>
  <c r="E136" i="5"/>
  <c r="E137" i="5"/>
  <c r="E138" i="5"/>
  <c r="E139" i="5"/>
  <c r="E140" i="5"/>
  <c r="E141" i="5"/>
  <c r="E142" i="5"/>
  <c r="E143" i="5"/>
  <c r="E144" i="5"/>
  <c r="E145" i="5"/>
  <c r="E146" i="5"/>
  <c r="E147" i="5"/>
  <c r="E148" i="5"/>
  <c r="E149" i="5"/>
  <c r="E150" i="5"/>
  <c r="E151" i="5"/>
  <c r="E152" i="5"/>
  <c r="E153" i="5"/>
  <c r="E154" i="5"/>
  <c r="E155" i="5"/>
  <c r="E156" i="5"/>
  <c r="E157" i="5"/>
  <c r="E158" i="5"/>
  <c r="E159" i="5"/>
  <c r="E160" i="5"/>
  <c r="E161" i="5"/>
  <c r="E162" i="5"/>
  <c r="E163" i="5"/>
  <c r="E164" i="5"/>
  <c r="E165" i="5"/>
  <c r="E166" i="5"/>
  <c r="E167" i="5"/>
  <c r="E168" i="5"/>
  <c r="E169" i="5"/>
  <c r="E170" i="5"/>
  <c r="E171" i="5"/>
  <c r="E172" i="5"/>
  <c r="E173" i="5"/>
  <c r="E174" i="5"/>
  <c r="E175" i="5"/>
  <c r="E176" i="5"/>
  <c r="E177" i="5"/>
  <c r="E178" i="5"/>
  <c r="E179" i="5"/>
  <c r="E180" i="5"/>
  <c r="E181" i="5"/>
  <c r="E182" i="5"/>
  <c r="E183" i="5"/>
  <c r="E184" i="5"/>
  <c r="E185" i="5"/>
  <c r="E186" i="5"/>
  <c r="E187" i="5"/>
  <c r="E188" i="5"/>
  <c r="E189" i="5"/>
  <c r="E190" i="5"/>
  <c r="E191" i="5"/>
  <c r="E192" i="5"/>
  <c r="E193" i="5"/>
  <c r="E194" i="5"/>
  <c r="E195" i="5"/>
  <c r="E196" i="5"/>
  <c r="E197" i="5"/>
  <c r="E198" i="5"/>
  <c r="E199" i="5"/>
  <c r="E200" i="5"/>
  <c r="E201" i="5"/>
  <c r="E202" i="5"/>
  <c r="E203" i="5"/>
  <c r="E204" i="5"/>
  <c r="E205" i="5"/>
  <c r="E206" i="5"/>
  <c r="E207" i="5"/>
  <c r="E208" i="5"/>
  <c r="E209" i="5"/>
  <c r="E210" i="5"/>
  <c r="E211" i="5"/>
  <c r="E212" i="5"/>
  <c r="E213" i="5"/>
  <c r="E214" i="5"/>
  <c r="E215" i="5"/>
  <c r="E216" i="5"/>
  <c r="E217" i="5"/>
  <c r="E218" i="5"/>
  <c r="E219" i="5"/>
  <c r="E220" i="5"/>
  <c r="E221" i="5"/>
  <c r="E222" i="5"/>
  <c r="E223" i="5"/>
  <c r="E224" i="5"/>
  <c r="E225" i="5"/>
  <c r="E226" i="5"/>
  <c r="E227" i="5"/>
  <c r="E228" i="5"/>
  <c r="E229" i="5"/>
  <c r="E230" i="5"/>
  <c r="E231" i="5"/>
  <c r="E232" i="5"/>
  <c r="E233" i="5"/>
  <c r="E234" i="5"/>
  <c r="E235" i="5"/>
  <c r="E236" i="5"/>
  <c r="E237" i="5"/>
  <c r="E238" i="5"/>
  <c r="E239" i="5"/>
  <c r="E240" i="5"/>
  <c r="E241" i="5"/>
  <c r="E242" i="5"/>
  <c r="E243" i="5"/>
  <c r="E244" i="5"/>
  <c r="E245" i="5"/>
  <c r="E246" i="5"/>
  <c r="E247" i="5"/>
  <c r="E248" i="5"/>
  <c r="E249" i="5"/>
  <c r="E250" i="5"/>
  <c r="E251" i="5"/>
  <c r="E252" i="5"/>
  <c r="E253" i="5"/>
  <c r="E254" i="5"/>
  <c r="E255" i="5"/>
  <c r="E256" i="5"/>
  <c r="E257" i="5"/>
  <c r="E258" i="5"/>
  <c r="E259" i="5"/>
  <c r="E260" i="5"/>
  <c r="E261" i="5"/>
  <c r="E262" i="5"/>
  <c r="E263" i="5"/>
  <c r="E264" i="5"/>
  <c r="E265" i="5"/>
  <c r="E266" i="5"/>
  <c r="E267" i="5"/>
  <c r="E268" i="5"/>
  <c r="E269" i="5"/>
  <c r="E270" i="5"/>
  <c r="E271" i="5"/>
  <c r="E272" i="5"/>
  <c r="E273" i="5"/>
  <c r="E274" i="5"/>
  <c r="E275" i="5"/>
  <c r="E276" i="5"/>
  <c r="E277" i="5"/>
  <c r="E278" i="5"/>
  <c r="E279" i="5"/>
  <c r="E280" i="5"/>
  <c r="E281" i="5"/>
  <c r="E282" i="5"/>
  <c r="E283" i="5"/>
  <c r="E284" i="5"/>
  <c r="E285" i="5"/>
  <c r="E286" i="5"/>
  <c r="E287" i="5"/>
  <c r="E288" i="5"/>
  <c r="E289" i="5"/>
  <c r="E290" i="5"/>
  <c r="E291" i="5"/>
  <c r="E292" i="5"/>
  <c r="E293" i="5"/>
  <c r="E294" i="5"/>
  <c r="E295" i="5"/>
  <c r="E296" i="5"/>
  <c r="E297" i="5"/>
  <c r="E298" i="5"/>
  <c r="E299" i="5"/>
  <c r="E300" i="5"/>
  <c r="E301" i="5"/>
  <c r="E302" i="5"/>
  <c r="E303" i="5"/>
  <c r="N10" i="3" l="1"/>
  <c r="L10" i="21"/>
  <c r="S10" i="21" s="1"/>
  <c r="R10" i="21" s="1"/>
  <c r="O10" i="3"/>
  <c r="N40" i="21"/>
  <c r="P40" i="3"/>
  <c r="N209" i="21"/>
  <c r="P209" i="3"/>
  <c r="N160" i="21"/>
  <c r="P160" i="3"/>
  <c r="N154" i="21"/>
  <c r="P154" i="3"/>
  <c r="N34" i="21"/>
  <c r="P34" i="3"/>
  <c r="N168" i="21"/>
  <c r="P168" i="3"/>
  <c r="N143" i="21"/>
  <c r="P143" i="3"/>
  <c r="N246" i="21"/>
  <c r="P246" i="3"/>
  <c r="N17" i="21"/>
  <c r="P17" i="3"/>
  <c r="N91" i="21"/>
  <c r="P91" i="3"/>
  <c r="N144" i="21"/>
  <c r="P144" i="3"/>
  <c r="N222" i="21"/>
  <c r="P222" i="3"/>
  <c r="N30" i="21"/>
  <c r="P30" i="3"/>
  <c r="N44" i="21"/>
  <c r="P44" i="3"/>
  <c r="N277" i="21"/>
  <c r="P277" i="3"/>
  <c r="N287" i="21"/>
  <c r="P287" i="3"/>
  <c r="N70" i="21"/>
  <c r="P70" i="3"/>
  <c r="N149" i="21"/>
  <c r="P149" i="3"/>
  <c r="N96" i="21"/>
  <c r="P96" i="3"/>
  <c r="N179" i="21"/>
  <c r="P179" i="3"/>
  <c r="N282" i="21"/>
  <c r="P282" i="3"/>
  <c r="N245" i="21"/>
  <c r="P245" i="3"/>
  <c r="N127" i="21"/>
  <c r="P127" i="3"/>
  <c r="N193" i="21"/>
  <c r="P193" i="3"/>
  <c r="N29" i="21"/>
  <c r="P29" i="3"/>
  <c r="N128" i="21"/>
  <c r="P128" i="3"/>
  <c r="N103" i="21"/>
  <c r="P103" i="3"/>
  <c r="N32" i="21"/>
  <c r="P32" i="3"/>
  <c r="N110" i="21"/>
  <c r="P110" i="3"/>
  <c r="N253" i="21"/>
  <c r="P253" i="3"/>
  <c r="N291" i="21"/>
  <c r="P291" i="3"/>
  <c r="N74" i="21"/>
  <c r="P74" i="3"/>
  <c r="N37" i="21"/>
  <c r="P37" i="3"/>
  <c r="N136" i="21"/>
  <c r="P136" i="3"/>
  <c r="N177" i="21"/>
  <c r="P177" i="3"/>
  <c r="N59" i="21"/>
  <c r="P59" i="3"/>
  <c r="N215" i="21"/>
  <c r="P215" i="3"/>
  <c r="N190" i="21"/>
  <c r="P190" i="3"/>
  <c r="N73" i="21"/>
  <c r="P73" i="3"/>
  <c r="N248" i="21"/>
  <c r="P248" i="3"/>
  <c r="N161" i="21"/>
  <c r="P161" i="3"/>
  <c r="N262" i="21"/>
  <c r="P262" i="3"/>
  <c r="N43" i="21"/>
  <c r="P43" i="3"/>
  <c r="N220" i="21"/>
  <c r="P220" i="3"/>
  <c r="N92" i="21"/>
  <c r="P92" i="3"/>
  <c r="N69" i="21"/>
  <c r="P69" i="3"/>
  <c r="N66" i="21"/>
  <c r="P66" i="3"/>
  <c r="N119" i="21"/>
  <c r="P119" i="3"/>
  <c r="N137" i="21"/>
  <c r="P137" i="3"/>
  <c r="N105" i="21"/>
  <c r="P105" i="3"/>
  <c r="N65" i="21"/>
  <c r="P65" i="3"/>
  <c r="N242" i="21"/>
  <c r="P242" i="3"/>
  <c r="N229" i="21"/>
  <c r="P229" i="3"/>
  <c r="N148" i="21"/>
  <c r="P148" i="3"/>
  <c r="N107" i="21"/>
  <c r="P107" i="3"/>
  <c r="N135" i="21"/>
  <c r="P135" i="3"/>
  <c r="N249" i="21"/>
  <c r="P249" i="3"/>
  <c r="N28" i="21"/>
  <c r="P28" i="3"/>
  <c r="N131" i="21"/>
  <c r="P131" i="3"/>
  <c r="N298" i="21"/>
  <c r="P298" i="3"/>
  <c r="N106" i="21"/>
  <c r="P106" i="3"/>
  <c r="N116" i="21"/>
  <c r="P116" i="3"/>
  <c r="N194" i="21"/>
  <c r="P194" i="3"/>
  <c r="N173" i="21"/>
  <c r="P173" i="3"/>
  <c r="N272" i="21"/>
  <c r="P272" i="3"/>
  <c r="N247" i="21"/>
  <c r="P247" i="3"/>
  <c r="N55" i="21"/>
  <c r="P55" i="3"/>
  <c r="N97" i="21"/>
  <c r="P97" i="3"/>
  <c r="N146" i="21"/>
  <c r="P146" i="3"/>
  <c r="N263" i="21"/>
  <c r="P263" i="3"/>
  <c r="N134" i="21"/>
  <c r="P134" i="3"/>
  <c r="N204" i="21"/>
  <c r="P204" i="3"/>
  <c r="N12" i="21"/>
  <c r="P12" i="3"/>
  <c r="N53" i="21"/>
  <c r="P53" i="3"/>
  <c r="N152" i="21"/>
  <c r="P152" i="3"/>
  <c r="N230" i="21"/>
  <c r="P230" i="3"/>
  <c r="N164" i="21"/>
  <c r="P164" i="3"/>
  <c r="N75" i="21"/>
  <c r="P75" i="3"/>
  <c r="N50" i="21"/>
  <c r="P50" i="3"/>
  <c r="N157" i="21"/>
  <c r="P157" i="3"/>
  <c r="N231" i="21"/>
  <c r="P231" i="3"/>
  <c r="N206" i="21"/>
  <c r="P206" i="3"/>
  <c r="N14" i="21"/>
  <c r="P14" i="3"/>
  <c r="N217" i="21"/>
  <c r="P217" i="3"/>
  <c r="N25" i="21"/>
  <c r="P25" i="3"/>
  <c r="N99" i="21"/>
  <c r="P99" i="3"/>
  <c r="N266" i="21"/>
  <c r="P266" i="3"/>
  <c r="N165" i="21"/>
  <c r="P165" i="3"/>
  <c r="N239" i="21"/>
  <c r="P239" i="3"/>
  <c r="N214" i="21"/>
  <c r="P214" i="3"/>
  <c r="N84" i="21"/>
  <c r="P84" i="3"/>
  <c r="N162" i="21"/>
  <c r="P162" i="3"/>
  <c r="N141" i="21"/>
  <c r="P141" i="3"/>
  <c r="N23" i="21"/>
  <c r="P23" i="3"/>
  <c r="N211" i="21"/>
  <c r="P211" i="3"/>
  <c r="N199" i="21"/>
  <c r="P199" i="3"/>
  <c r="N95" i="21"/>
  <c r="P95" i="3"/>
  <c r="N188" i="21"/>
  <c r="P188" i="3"/>
  <c r="N163" i="21"/>
  <c r="P163" i="3"/>
  <c r="N111" i="21"/>
  <c r="P111" i="3"/>
  <c r="N205" i="21"/>
  <c r="P205" i="3"/>
  <c r="N58" i="21"/>
  <c r="P58" i="3"/>
  <c r="N57" i="21"/>
  <c r="P57" i="3"/>
  <c r="N156" i="21"/>
  <c r="P156" i="3"/>
  <c r="N234" i="21"/>
  <c r="P234" i="3"/>
  <c r="N197" i="21"/>
  <c r="P197" i="3"/>
  <c r="N271" i="21"/>
  <c r="P271" i="3"/>
  <c r="N79" i="21"/>
  <c r="P79" i="3"/>
  <c r="N54" i="21"/>
  <c r="P54" i="3"/>
  <c r="N219" i="21"/>
  <c r="P219" i="3"/>
  <c r="N80" i="21"/>
  <c r="P80" i="3"/>
  <c r="N158" i="21"/>
  <c r="P158" i="3"/>
  <c r="N83" i="21"/>
  <c r="P83" i="3"/>
  <c r="N275" i="21"/>
  <c r="P275" i="3"/>
  <c r="N233" i="21"/>
  <c r="P233" i="3"/>
  <c r="N41" i="21"/>
  <c r="P41" i="3"/>
  <c r="N90" i="21"/>
  <c r="P90" i="3"/>
  <c r="N255" i="21"/>
  <c r="P255" i="3"/>
  <c r="N100" i="21"/>
  <c r="P100" i="3"/>
  <c r="N267" i="21"/>
  <c r="P267" i="3"/>
  <c r="N256" i="21"/>
  <c r="P256" i="3"/>
  <c r="N39" i="21"/>
  <c r="P39" i="3"/>
  <c r="N265" i="21"/>
  <c r="P265" i="3"/>
  <c r="N124" i="21"/>
  <c r="P124" i="3"/>
  <c r="N202" i="21"/>
  <c r="P202" i="3"/>
  <c r="N47" i="21"/>
  <c r="P47" i="3"/>
  <c r="N22" i="21"/>
  <c r="P22" i="3"/>
  <c r="N113" i="21"/>
  <c r="P113" i="3"/>
  <c r="N276" i="21"/>
  <c r="P276" i="3"/>
  <c r="N187" i="21"/>
  <c r="P187" i="3"/>
  <c r="N240" i="21"/>
  <c r="P240" i="3"/>
  <c r="N48" i="21"/>
  <c r="P48" i="3"/>
  <c r="N126" i="21"/>
  <c r="P126" i="3"/>
  <c r="N82" i="21"/>
  <c r="P82" i="3"/>
  <c r="N236" i="21"/>
  <c r="P236" i="3"/>
  <c r="N21" i="21"/>
  <c r="P21" i="3"/>
  <c r="N225" i="21"/>
  <c r="P225" i="3"/>
  <c r="N235" i="21"/>
  <c r="P235" i="3"/>
  <c r="N24" i="21"/>
  <c r="P24" i="3"/>
  <c r="N102" i="21"/>
  <c r="P102" i="3"/>
  <c r="N172" i="21"/>
  <c r="P172" i="3"/>
  <c r="N42" i="21"/>
  <c r="P42" i="3"/>
  <c r="N296" i="21"/>
  <c r="P296" i="3"/>
  <c r="N182" i="21"/>
  <c r="P182" i="3"/>
  <c r="N145" i="21"/>
  <c r="P145" i="3"/>
  <c r="N244" i="21"/>
  <c r="P244" i="3"/>
  <c r="N27" i="21"/>
  <c r="P27" i="3"/>
  <c r="N301" i="21"/>
  <c r="P301" i="3"/>
  <c r="N183" i="21"/>
  <c r="P183" i="3"/>
  <c r="N85" i="21"/>
  <c r="P85" i="3"/>
  <c r="N171" i="21"/>
  <c r="P171" i="3"/>
  <c r="N189" i="21"/>
  <c r="P189" i="3"/>
  <c r="N210" i="21"/>
  <c r="P210" i="3"/>
  <c r="N174" i="21"/>
  <c r="P174" i="3"/>
  <c r="N140" i="21"/>
  <c r="P140" i="3"/>
  <c r="N181" i="21"/>
  <c r="P181" i="3"/>
  <c r="N280" i="21"/>
  <c r="P280" i="3"/>
  <c r="N129" i="21"/>
  <c r="P129" i="3"/>
  <c r="N292" i="21"/>
  <c r="P292" i="3"/>
  <c r="N203" i="21"/>
  <c r="P203" i="3"/>
  <c r="N178" i="21"/>
  <c r="P178" i="3"/>
  <c r="N285" i="21"/>
  <c r="P285" i="3"/>
  <c r="N64" i="21"/>
  <c r="P64" i="3"/>
  <c r="N142" i="21"/>
  <c r="P142" i="3"/>
  <c r="N71" i="21"/>
  <c r="P71" i="3"/>
  <c r="N238" i="21"/>
  <c r="P238" i="3"/>
  <c r="N153" i="21"/>
  <c r="P153" i="3"/>
  <c r="N227" i="21"/>
  <c r="P227" i="3"/>
  <c r="N264" i="21"/>
  <c r="P264" i="3"/>
  <c r="N72" i="21"/>
  <c r="P72" i="3"/>
  <c r="N150" i="21"/>
  <c r="P150" i="3"/>
  <c r="N269" i="21"/>
  <c r="P269" i="3"/>
  <c r="N151" i="21"/>
  <c r="P151" i="3"/>
  <c r="N108" i="21"/>
  <c r="P108" i="3"/>
  <c r="N122" i="21"/>
  <c r="P122" i="3"/>
  <c r="N223" i="21"/>
  <c r="P223" i="3"/>
  <c r="N196" i="21"/>
  <c r="P196" i="3"/>
  <c r="N19" i="21"/>
  <c r="P19" i="3"/>
  <c r="N180" i="21"/>
  <c r="P180" i="3"/>
  <c r="N283" i="21"/>
  <c r="P283" i="3"/>
  <c r="N68" i="21"/>
  <c r="P68" i="3"/>
  <c r="N251" i="21"/>
  <c r="P251" i="3"/>
  <c r="N112" i="21"/>
  <c r="P112" i="3"/>
  <c r="N185" i="21"/>
  <c r="P185" i="3"/>
  <c r="N259" i="21"/>
  <c r="P259" i="3"/>
  <c r="N104" i="21"/>
  <c r="P104" i="3"/>
  <c r="N207" i="21"/>
  <c r="P207" i="3"/>
  <c r="N52" i="21"/>
  <c r="P52" i="3"/>
  <c r="N130" i="21"/>
  <c r="P130" i="3"/>
  <c r="N109" i="21"/>
  <c r="P109" i="3"/>
  <c r="N208" i="21"/>
  <c r="P208" i="3"/>
  <c r="N286" i="21"/>
  <c r="P286" i="3"/>
  <c r="N300" i="21"/>
  <c r="P300" i="3"/>
  <c r="N186" i="21"/>
  <c r="P186" i="3"/>
  <c r="N31" i="21"/>
  <c r="P31" i="3"/>
  <c r="N302" i="21"/>
  <c r="P302" i="3"/>
  <c r="N120" i="21"/>
  <c r="P120" i="3"/>
  <c r="N33" i="21"/>
  <c r="P33" i="3"/>
  <c r="N243" i="21"/>
  <c r="P243" i="3"/>
  <c r="N115" i="21"/>
  <c r="P115" i="3"/>
  <c r="N218" i="21"/>
  <c r="P218" i="3"/>
  <c r="N88" i="21"/>
  <c r="P88" i="3"/>
  <c r="N63" i="21"/>
  <c r="P63" i="3"/>
  <c r="N38" i="21"/>
  <c r="P38" i="3"/>
  <c r="N11" i="21"/>
  <c r="P11" i="3"/>
  <c r="N93" i="21"/>
  <c r="P93" i="3"/>
  <c r="N167" i="21"/>
  <c r="P167" i="3"/>
  <c r="N299" i="21"/>
  <c r="P299" i="3"/>
  <c r="N252" i="21"/>
  <c r="P252" i="3"/>
  <c r="N293" i="21"/>
  <c r="P293" i="3"/>
  <c r="N101" i="21"/>
  <c r="P101" i="3"/>
  <c r="N212" i="21"/>
  <c r="P212" i="3"/>
  <c r="N20" i="21"/>
  <c r="P20" i="3"/>
  <c r="N290" i="21"/>
  <c r="P290" i="3"/>
  <c r="N77" i="21"/>
  <c r="P77" i="3"/>
  <c r="N176" i="21"/>
  <c r="P176" i="3"/>
  <c r="N254" i="21"/>
  <c r="P254" i="3"/>
  <c r="N288" i="21"/>
  <c r="P288" i="3"/>
  <c r="N56" i="21"/>
  <c r="P56" i="3"/>
  <c r="N18" i="21"/>
  <c r="P18" i="3"/>
  <c r="N67" i="21"/>
  <c r="P67" i="3"/>
  <c r="N170" i="21"/>
  <c r="P170" i="3"/>
  <c r="N133" i="21"/>
  <c r="P133" i="3"/>
  <c r="N273" i="21"/>
  <c r="P273" i="3"/>
  <c r="N81" i="21"/>
  <c r="P81" i="3"/>
  <c r="N94" i="21"/>
  <c r="P94" i="3"/>
  <c r="N250" i="21"/>
  <c r="P250" i="3"/>
  <c r="N169" i="21"/>
  <c r="P169" i="3"/>
  <c r="N268" i="21"/>
  <c r="P268" i="3"/>
  <c r="N51" i="21"/>
  <c r="P51" i="3"/>
  <c r="N26" i="21"/>
  <c r="P26" i="3"/>
  <c r="N191" i="21"/>
  <c r="P191" i="3"/>
  <c r="N166" i="21"/>
  <c r="P166" i="3"/>
  <c r="N228" i="21"/>
  <c r="P228" i="3"/>
  <c r="N36" i="21"/>
  <c r="P36" i="3"/>
  <c r="N192" i="21"/>
  <c r="P192" i="3"/>
  <c r="N270" i="21"/>
  <c r="P270" i="3"/>
  <c r="N201" i="21"/>
  <c r="P201" i="3"/>
  <c r="N125" i="21"/>
  <c r="P125" i="3"/>
  <c r="N289" i="21"/>
  <c r="P289" i="3"/>
  <c r="N281" i="21"/>
  <c r="P281" i="3"/>
  <c r="N35" i="21"/>
  <c r="P35" i="3"/>
  <c r="N138" i="21"/>
  <c r="P138" i="3"/>
  <c r="N200" i="21"/>
  <c r="P200" i="3"/>
  <c r="N175" i="21"/>
  <c r="P175" i="3"/>
  <c r="N278" i="21"/>
  <c r="P278" i="3"/>
  <c r="N241" i="21"/>
  <c r="P241" i="3"/>
  <c r="N123" i="21"/>
  <c r="P123" i="3"/>
  <c r="N98" i="21"/>
  <c r="P98" i="3"/>
  <c r="N279" i="21"/>
  <c r="P279" i="3"/>
  <c r="N213" i="21"/>
  <c r="P213" i="3"/>
  <c r="N132" i="21"/>
  <c r="P132" i="3"/>
  <c r="N46" i="21"/>
  <c r="P46" i="3"/>
  <c r="N155" i="21"/>
  <c r="P155" i="3"/>
  <c r="N16" i="21"/>
  <c r="P16" i="3"/>
  <c r="N184" i="21"/>
  <c r="P184" i="3"/>
  <c r="N260" i="21"/>
  <c r="P260" i="3"/>
  <c r="N274" i="21"/>
  <c r="P274" i="3"/>
  <c r="N61" i="21"/>
  <c r="P61" i="3"/>
  <c r="N121" i="21"/>
  <c r="P121" i="3"/>
  <c r="N284" i="21"/>
  <c r="P284" i="3"/>
  <c r="N195" i="21"/>
  <c r="P195" i="3"/>
  <c r="N261" i="21"/>
  <c r="P261" i="3"/>
  <c r="N232" i="21"/>
  <c r="P232" i="3"/>
  <c r="N15" i="21"/>
  <c r="P15" i="3"/>
  <c r="N118" i="21"/>
  <c r="P118" i="3"/>
  <c r="N258" i="21"/>
  <c r="P258" i="3"/>
  <c r="N237" i="21"/>
  <c r="P237" i="3"/>
  <c r="N45" i="21"/>
  <c r="P45" i="3"/>
  <c r="N159" i="21"/>
  <c r="P159" i="3"/>
  <c r="N297" i="21"/>
  <c r="P297" i="3"/>
  <c r="N76" i="21"/>
  <c r="P76" i="3"/>
  <c r="N117" i="21"/>
  <c r="P117" i="3"/>
  <c r="N216" i="21"/>
  <c r="P216" i="3"/>
  <c r="N294" i="21"/>
  <c r="P294" i="3"/>
  <c r="N257" i="21"/>
  <c r="P257" i="3"/>
  <c r="N139" i="21"/>
  <c r="P139" i="3"/>
  <c r="N114" i="21"/>
  <c r="P114" i="3"/>
  <c r="N221" i="21"/>
  <c r="P221" i="3"/>
  <c r="N295" i="21"/>
  <c r="P295" i="3"/>
  <c r="N78" i="21"/>
  <c r="P78" i="3"/>
  <c r="N89" i="21"/>
  <c r="P89" i="3"/>
  <c r="N60" i="21"/>
  <c r="P60" i="3"/>
  <c r="N303" i="21"/>
  <c r="P303" i="3"/>
  <c r="N86" i="21"/>
  <c r="P86" i="3"/>
  <c r="N49" i="21"/>
  <c r="P49" i="3"/>
  <c r="N226" i="21"/>
  <c r="P226" i="3"/>
  <c r="N13" i="21"/>
  <c r="P13" i="3"/>
  <c r="N87" i="21"/>
  <c r="P87" i="3"/>
  <c r="N62" i="21"/>
  <c r="P62" i="3"/>
  <c r="N147" i="21"/>
  <c r="P147" i="3"/>
  <c r="N198" i="21"/>
  <c r="P198" i="3"/>
  <c r="N224" i="21"/>
  <c r="P224" i="3"/>
  <c r="AI58" i="3"/>
  <c r="AI135" i="3"/>
  <c r="AI222" i="3"/>
  <c r="AI149" i="3"/>
  <c r="AI131" i="3"/>
  <c r="AI185" i="3"/>
  <c r="J54" i="29" l="1"/>
  <c r="J118" i="29"/>
  <c r="J182" i="29"/>
  <c r="J246" i="29"/>
  <c r="J11" i="29"/>
  <c r="J6" i="29"/>
  <c r="J276" i="29"/>
  <c r="J7" i="29"/>
  <c r="J71" i="29"/>
  <c r="J135" i="29"/>
  <c r="J199" i="29"/>
  <c r="J263" i="29"/>
  <c r="J123" i="29"/>
  <c r="J132" i="29"/>
  <c r="J117" i="29"/>
  <c r="J16" i="29"/>
  <c r="J80" i="29"/>
  <c r="J144" i="29"/>
  <c r="J208" i="29"/>
  <c r="J272" i="29"/>
  <c r="J131" i="29"/>
  <c r="J108" i="29"/>
  <c r="J221" i="29"/>
  <c r="J57" i="29"/>
  <c r="J121" i="29"/>
  <c r="J185" i="29"/>
  <c r="J249" i="29"/>
  <c r="J282" i="29"/>
  <c r="J52" i="29"/>
  <c r="J69" i="29"/>
  <c r="J18" i="29"/>
  <c r="J82" i="29"/>
  <c r="J146" i="29"/>
  <c r="J210" i="29"/>
  <c r="J115" i="29"/>
  <c r="J172" i="29"/>
  <c r="J293" i="29"/>
  <c r="J62" i="29"/>
  <c r="J190" i="29"/>
  <c r="J51" i="29"/>
  <c r="J28" i="29"/>
  <c r="J15" i="29"/>
  <c r="J143" i="29"/>
  <c r="J207" i="29"/>
  <c r="J147" i="29"/>
  <c r="J157" i="29"/>
  <c r="J88" i="29"/>
  <c r="J216" i="29"/>
  <c r="J155" i="29"/>
  <c r="J269" i="29"/>
  <c r="J193" i="29"/>
  <c r="J27" i="29"/>
  <c r="J26" i="29"/>
  <c r="J218" i="29"/>
  <c r="J204" i="29"/>
  <c r="J91" i="29"/>
  <c r="J113" i="29"/>
  <c r="J74" i="29"/>
  <c r="H5" i="29"/>
  <c r="I5" i="29" s="1"/>
  <c r="J126" i="29"/>
  <c r="J254" i="29"/>
  <c r="J29" i="29"/>
  <c r="J79" i="29"/>
  <c r="J271" i="29"/>
  <c r="J164" i="29"/>
  <c r="J24" i="29"/>
  <c r="J152" i="29"/>
  <c r="J280" i="29"/>
  <c r="J188" i="29"/>
  <c r="J65" i="29"/>
  <c r="J129" i="29"/>
  <c r="J257" i="29"/>
  <c r="J76" i="29"/>
  <c r="J109" i="29"/>
  <c r="J90" i="29"/>
  <c r="J154" i="29"/>
  <c r="J179" i="29"/>
  <c r="J244" i="29"/>
  <c r="J85" i="29"/>
  <c r="J200" i="29"/>
  <c r="J49" i="29"/>
  <c r="J234" i="29"/>
  <c r="J202" i="29"/>
  <c r="E5" i="29"/>
  <c r="F5" i="29" s="1"/>
  <c r="J70" i="29"/>
  <c r="J134" i="29"/>
  <c r="J198" i="29"/>
  <c r="J262" i="29"/>
  <c r="J75" i="29"/>
  <c r="J60" i="29"/>
  <c r="J61" i="29"/>
  <c r="J23" i="29"/>
  <c r="J87" i="29"/>
  <c r="J151" i="29"/>
  <c r="J215" i="29"/>
  <c r="J279" i="29"/>
  <c r="J163" i="29"/>
  <c r="J196" i="29"/>
  <c r="J205" i="29"/>
  <c r="J32" i="29"/>
  <c r="J96" i="29"/>
  <c r="J160" i="29"/>
  <c r="J224" i="29"/>
  <c r="J288" i="29"/>
  <c r="J187" i="29"/>
  <c r="J228" i="29"/>
  <c r="J9" i="29"/>
  <c r="J73" i="29"/>
  <c r="J137" i="29"/>
  <c r="J201" i="29"/>
  <c r="J265" i="29"/>
  <c r="J59" i="29"/>
  <c r="J124" i="29"/>
  <c r="J149" i="29"/>
  <c r="J34" i="29"/>
  <c r="J98" i="29"/>
  <c r="J162" i="29"/>
  <c r="J226" i="29"/>
  <c r="J235" i="29"/>
  <c r="J268" i="29"/>
  <c r="J48" i="29"/>
  <c r="J171" i="29"/>
  <c r="J114" i="29"/>
  <c r="J250" i="29"/>
  <c r="J174" i="29"/>
  <c r="J63" i="29"/>
  <c r="J8" i="29"/>
  <c r="J264" i="29"/>
  <c r="J177" i="29"/>
  <c r="J53" i="29"/>
  <c r="J67" i="29"/>
  <c r="J14" i="29"/>
  <c r="J78" i="29"/>
  <c r="J142" i="29"/>
  <c r="J206" i="29"/>
  <c r="J270" i="29"/>
  <c r="J107" i="29"/>
  <c r="J100" i="29"/>
  <c r="J101" i="29"/>
  <c r="J31" i="29"/>
  <c r="J95" i="29"/>
  <c r="J159" i="29"/>
  <c r="J223" i="29"/>
  <c r="J287" i="29"/>
  <c r="J203" i="29"/>
  <c r="J220" i="29"/>
  <c r="J229" i="29"/>
  <c r="J40" i="29"/>
  <c r="J104" i="29"/>
  <c r="J168" i="29"/>
  <c r="J232" i="29"/>
  <c r="J296" i="29"/>
  <c r="J211" i="29"/>
  <c r="J260" i="29"/>
  <c r="J17" i="29"/>
  <c r="J81" i="29"/>
  <c r="J145" i="29"/>
  <c r="J209" i="29"/>
  <c r="J273" i="29"/>
  <c r="J99" i="29"/>
  <c r="J156" i="29"/>
  <c r="J181" i="29"/>
  <c r="J42" i="29"/>
  <c r="J106" i="29"/>
  <c r="J170" i="29"/>
  <c r="J242" i="29"/>
  <c r="J275" i="29"/>
  <c r="J13" i="29"/>
  <c r="J112" i="29"/>
  <c r="J213" i="29"/>
  <c r="J44" i="29"/>
  <c r="J46" i="29"/>
  <c r="J255" i="29"/>
  <c r="J68" i="29"/>
  <c r="J10" i="29"/>
  <c r="J22" i="29"/>
  <c r="J86" i="29"/>
  <c r="J150" i="29"/>
  <c r="J214" i="29"/>
  <c r="J278" i="29"/>
  <c r="J139" i="29"/>
  <c r="J140" i="29"/>
  <c r="J141" i="29"/>
  <c r="J39" i="29"/>
  <c r="J103" i="29"/>
  <c r="J167" i="29"/>
  <c r="J231" i="29"/>
  <c r="J295" i="29"/>
  <c r="J251" i="29"/>
  <c r="J252" i="29"/>
  <c r="J237" i="29"/>
  <c r="J176" i="29"/>
  <c r="J240" i="29"/>
  <c r="J266" i="29"/>
  <c r="J243" i="29"/>
  <c r="J45" i="29"/>
  <c r="J25" i="29"/>
  <c r="J89" i="29"/>
  <c r="J153" i="29"/>
  <c r="J217" i="29"/>
  <c r="J281" i="29"/>
  <c r="J236" i="29"/>
  <c r="J50" i="29"/>
  <c r="J178" i="29"/>
  <c r="J77" i="29"/>
  <c r="J30" i="29"/>
  <c r="J94" i="29"/>
  <c r="J158" i="29"/>
  <c r="J222" i="29"/>
  <c r="J286" i="29"/>
  <c r="J195" i="29"/>
  <c r="J180" i="29"/>
  <c r="J173" i="29"/>
  <c r="J47" i="29"/>
  <c r="J111" i="29"/>
  <c r="J175" i="29"/>
  <c r="J239" i="29"/>
  <c r="J274" i="29"/>
  <c r="J283" i="29"/>
  <c r="J292" i="29"/>
  <c r="J277" i="29"/>
  <c r="J56" i="29"/>
  <c r="J120" i="29"/>
  <c r="J184" i="29"/>
  <c r="J248" i="29"/>
  <c r="J298" i="29"/>
  <c r="J291" i="29"/>
  <c r="J93" i="29"/>
  <c r="J33" i="29"/>
  <c r="J97" i="29"/>
  <c r="J161" i="29"/>
  <c r="J225" i="29"/>
  <c r="J289" i="29"/>
  <c r="J219" i="29"/>
  <c r="J284" i="29"/>
  <c r="J245" i="29"/>
  <c r="J58" i="29"/>
  <c r="J122" i="29"/>
  <c r="J186" i="29"/>
  <c r="J290" i="29"/>
  <c r="J84" i="29"/>
  <c r="J133" i="29"/>
  <c r="J110" i="29"/>
  <c r="J238" i="29"/>
  <c r="J259" i="29"/>
  <c r="J261" i="29"/>
  <c r="J127" i="29"/>
  <c r="J92" i="29"/>
  <c r="J136" i="29"/>
  <c r="J165" i="29"/>
  <c r="J12" i="29"/>
  <c r="J148" i="29"/>
  <c r="J38" i="29"/>
  <c r="J102" i="29"/>
  <c r="J166" i="29"/>
  <c r="J230" i="29"/>
  <c r="J294" i="29"/>
  <c r="J227" i="29"/>
  <c r="J212" i="29"/>
  <c r="J197" i="29"/>
  <c r="J55" i="29"/>
  <c r="J119" i="29"/>
  <c r="J183" i="29"/>
  <c r="J247" i="29"/>
  <c r="J43" i="29"/>
  <c r="J36" i="29"/>
  <c r="J37" i="29"/>
  <c r="J5" i="29"/>
  <c r="J64" i="29"/>
  <c r="J128" i="29"/>
  <c r="J192" i="29"/>
  <c r="J256" i="29"/>
  <c r="J19" i="29"/>
  <c r="J20" i="29"/>
  <c r="J125" i="29"/>
  <c r="J41" i="29"/>
  <c r="J105" i="29"/>
  <c r="J169" i="29"/>
  <c r="J233" i="29"/>
  <c r="J297" i="29"/>
  <c r="J267" i="29"/>
  <c r="J21" i="29"/>
  <c r="J285" i="29"/>
  <c r="J66" i="29"/>
  <c r="J130" i="29"/>
  <c r="J194" i="29"/>
  <c r="J35" i="29"/>
  <c r="J116" i="29"/>
  <c r="J189" i="29"/>
  <c r="J258" i="29"/>
  <c r="J191" i="29"/>
  <c r="J72" i="29"/>
  <c r="J83" i="29"/>
  <c r="J241" i="29"/>
  <c r="J138" i="29"/>
  <c r="J253" i="29"/>
  <c r="N10" i="21"/>
  <c r="P10" i="3"/>
  <c r="T149" i="3"/>
  <c r="U149" i="3" s="1"/>
  <c r="T131" i="3"/>
  <c r="U131" i="3" s="1"/>
  <c r="AJ222" i="3"/>
  <c r="T185" i="3"/>
  <c r="U185" i="3" s="1"/>
  <c r="AJ185" i="3"/>
  <c r="V185" i="3" s="1"/>
  <c r="AJ135" i="3"/>
  <c r="V135" i="3" s="1"/>
  <c r="T58" i="3"/>
  <c r="U58" i="3" s="1"/>
  <c r="AJ149" i="3"/>
  <c r="V149" i="3" s="1"/>
  <c r="T135" i="3"/>
  <c r="U135" i="3" s="1"/>
  <c r="AJ131" i="3"/>
  <c r="V131" i="3" s="1"/>
  <c r="AJ58" i="3"/>
  <c r="T222" i="3"/>
  <c r="U222" i="3" s="1"/>
  <c r="V222" i="3"/>
  <c r="V58" i="3" l="1"/>
  <c r="AE211" i="15" l="1"/>
  <c r="AE147" i="15"/>
  <c r="AE108" i="15"/>
  <c r="AE303" i="15"/>
  <c r="AE190" i="15"/>
  <c r="AE186" i="15"/>
  <c r="AE165" i="15"/>
  <c r="AE273" i="15"/>
  <c r="AE298" i="15"/>
  <c r="AE293" i="15"/>
  <c r="AE69" i="15"/>
  <c r="AE11" i="15"/>
  <c r="AE14" i="15"/>
  <c r="AE109" i="15"/>
  <c r="AE27" i="15"/>
  <c r="AE155" i="15"/>
  <c r="AE167" i="15"/>
  <c r="AE29" i="15"/>
  <c r="AE160" i="15"/>
  <c r="AE230" i="15"/>
  <c r="AE110" i="15"/>
  <c r="AE33" i="15"/>
  <c r="AE280" i="15"/>
  <c r="AE134" i="15"/>
  <c r="AE219" i="15"/>
  <c r="AE249" i="15"/>
  <c r="AE180" i="15"/>
  <c r="AE53" i="15"/>
  <c r="AE123" i="15"/>
  <c r="AE207" i="15"/>
  <c r="AE36" i="15"/>
  <c r="AE139" i="15"/>
  <c r="AE98" i="15"/>
  <c r="AE174" i="15"/>
  <c r="AE193" i="15"/>
  <c r="AE121" i="15"/>
  <c r="AE119" i="15"/>
  <c r="AE285" i="15"/>
  <c r="AE56" i="15"/>
  <c r="AE271" i="15"/>
  <c r="AE129" i="15"/>
  <c r="AE195" i="15"/>
  <c r="AE117" i="15"/>
  <c r="AE284" i="15"/>
  <c r="AE130" i="15"/>
  <c r="AE259" i="15"/>
  <c r="AE105" i="15"/>
  <c r="AE142" i="15"/>
  <c r="AE64" i="15"/>
  <c r="AE30" i="15"/>
  <c r="AE82" i="15"/>
  <c r="AE16" i="15"/>
  <c r="AE35" i="15"/>
  <c r="AE153" i="15"/>
  <c r="AE21" i="15"/>
  <c r="AE256" i="15"/>
  <c r="AE267" i="15"/>
  <c r="AE67" i="15"/>
  <c r="AE197" i="15"/>
  <c r="AE237" i="15"/>
  <c r="AE191" i="15"/>
  <c r="AE72" i="15"/>
  <c r="AE189" i="15"/>
  <c r="AE182" i="15"/>
  <c r="AE209" i="15"/>
  <c r="AE268" i="15"/>
  <c r="AE58" i="15"/>
  <c r="AE41" i="15"/>
  <c r="AE120" i="15"/>
  <c r="AE103" i="15"/>
  <c r="AE31" i="15"/>
  <c r="AE250" i="15"/>
  <c r="AE17" i="15"/>
  <c r="AE144" i="15"/>
  <c r="AE151" i="15"/>
  <c r="AE13" i="15"/>
  <c r="AE90" i="15"/>
  <c r="AE128" i="15"/>
  <c r="AE44" i="15"/>
  <c r="AE60" i="15"/>
  <c r="AE91" i="15"/>
  <c r="AE241" i="15"/>
  <c r="AE248" i="15"/>
  <c r="AE276" i="15"/>
  <c r="AE96" i="15"/>
  <c r="AE236" i="15"/>
  <c r="AE80" i="15"/>
  <c r="AE270" i="15"/>
  <c r="AE52" i="15"/>
  <c r="AE95" i="15"/>
  <c r="AE26" i="15"/>
  <c r="AE25" i="15"/>
  <c r="AE224" i="15"/>
  <c r="AE59" i="15"/>
  <c r="AE62" i="15"/>
  <c r="AE74" i="15"/>
  <c r="AE162" i="15"/>
  <c r="AE157" i="15"/>
  <c r="AE51" i="15"/>
  <c r="AE177" i="15"/>
  <c r="AE198" i="15"/>
  <c r="AE70" i="15"/>
  <c r="AE76" i="15"/>
  <c r="AE168" i="15"/>
  <c r="AE232" i="15"/>
  <c r="AE239" i="15"/>
  <c r="AE102" i="15"/>
  <c r="AE77" i="15"/>
  <c r="AE39" i="15"/>
  <c r="AE205" i="15"/>
  <c r="AE242" i="15"/>
  <c r="AE23" i="15"/>
  <c r="AE47" i="15"/>
  <c r="AE286" i="15"/>
  <c r="AE124" i="15"/>
  <c r="AE203" i="15"/>
  <c r="AE261" i="15"/>
  <c r="AE260" i="15"/>
  <c r="AE66" i="15"/>
  <c r="AE24" i="15"/>
  <c r="AE48" i="15"/>
  <c r="AE170" i="15"/>
  <c r="AE133" i="15"/>
  <c r="AE188" i="15"/>
  <c r="AE127" i="15"/>
  <c r="AE201" i="15"/>
  <c r="AE158" i="15"/>
  <c r="AE277" i="15"/>
  <c r="AE19" i="15"/>
  <c r="AE93" i="15"/>
  <c r="AE295" i="15"/>
  <c r="AE278" i="15"/>
  <c r="AE122" i="15"/>
  <c r="AE185" i="15"/>
  <c r="AE79" i="15"/>
  <c r="AE106" i="15"/>
  <c r="AE111" i="15"/>
  <c r="AE299" i="15"/>
  <c r="AE42" i="15"/>
  <c r="AE272" i="15"/>
  <c r="AE233" i="15"/>
  <c r="AE126" i="15"/>
  <c r="AE49" i="15"/>
  <c r="AE135" i="15"/>
  <c r="AE18" i="15"/>
  <c r="AE125" i="15"/>
  <c r="AE208" i="15"/>
  <c r="AE283" i="15"/>
  <c r="AE94" i="15"/>
  <c r="AE296" i="15"/>
  <c r="AE86" i="15"/>
  <c r="AE152" i="15"/>
  <c r="AE199" i="15"/>
  <c r="AE215" i="15"/>
  <c r="AE114" i="15"/>
  <c r="AE100" i="15"/>
  <c r="AE78" i="15"/>
  <c r="AE32" i="15"/>
  <c r="AE171" i="15"/>
  <c r="AE22" i="15"/>
  <c r="AE131" i="15"/>
  <c r="AE222" i="15"/>
  <c r="AE149" i="15"/>
  <c r="AE302" i="15"/>
  <c r="AE288" i="15"/>
  <c r="AE159" i="15"/>
  <c r="AE240" i="15"/>
  <c r="AE57" i="15"/>
  <c r="AE231" i="15"/>
  <c r="AE156" i="15"/>
  <c r="AE115" i="15"/>
  <c r="AE217" i="15"/>
  <c r="AE262" i="15"/>
  <c r="AE212" i="15"/>
  <c r="AE206" i="15"/>
  <c r="AE202" i="15"/>
  <c r="AE75" i="15"/>
  <c r="AE85" i="15"/>
  <c r="AE132" i="15"/>
  <c r="AE101" i="15"/>
  <c r="AE145" i="15"/>
  <c r="AE297" i="15"/>
  <c r="AE269" i="15"/>
  <c r="AE279" i="15"/>
  <c r="AE225" i="15"/>
  <c r="AE192" i="15"/>
  <c r="AE84" i="15"/>
  <c r="AE15" i="15"/>
  <c r="AE65" i="15"/>
  <c r="AE294" i="15"/>
  <c r="AE61" i="15"/>
  <c r="AE38" i="15"/>
  <c r="AE258" i="15"/>
  <c r="AE228" i="15"/>
  <c r="AE255" i="15"/>
  <c r="AE143" i="15"/>
  <c r="AE266" i="15"/>
  <c r="AE223" i="15"/>
  <c r="AE104" i="15"/>
  <c r="AE136" i="15"/>
  <c r="AE40" i="15"/>
  <c r="AE63" i="15"/>
  <c r="AE183" i="15"/>
  <c r="AE274" i="15"/>
  <c r="AE287" i="15"/>
  <c r="AE227" i="15"/>
  <c r="AE178" i="15"/>
  <c r="AE116" i="15"/>
  <c r="AE150" i="15"/>
  <c r="AE204" i="15"/>
  <c r="AE226" i="15"/>
  <c r="AE43" i="15"/>
  <c r="AE235" i="15"/>
  <c r="AE172" i="15"/>
  <c r="AE89" i="15"/>
  <c r="AE243" i="15"/>
  <c r="AE300" i="15"/>
  <c r="AE213" i="15"/>
  <c r="AE164" i="15"/>
  <c r="AE166" i="15"/>
  <c r="AE154" i="15"/>
  <c r="AE214" i="15"/>
  <c r="AE45" i="15"/>
  <c r="AE12" i="15"/>
  <c r="AE200" i="15"/>
  <c r="AE46" i="15"/>
  <c r="AE234" i="15"/>
  <c r="AE194" i="15"/>
  <c r="AE179" i="15"/>
  <c r="AE184" i="15"/>
  <c r="AE216" i="15"/>
  <c r="AE253" i="15"/>
  <c r="AE173" i="15"/>
  <c r="AE281" i="15"/>
  <c r="AE282" i="15"/>
  <c r="AE181" i="15"/>
  <c r="AE291" i="15"/>
  <c r="AE113" i="15"/>
  <c r="AE88" i="15"/>
  <c r="AE83" i="15"/>
  <c r="AE107" i="15"/>
  <c r="AE163" i="15"/>
  <c r="AE265" i="15"/>
  <c r="AE34" i="15"/>
  <c r="AE148" i="15"/>
  <c r="AE50" i="15"/>
  <c r="AE169" i="15"/>
  <c r="AE28" i="15"/>
  <c r="AE252" i="15"/>
  <c r="AE196" i="15"/>
  <c r="AE254" i="15"/>
  <c r="AE68" i="15"/>
  <c r="AE257" i="15"/>
  <c r="AE73" i="15"/>
  <c r="AE220" i="15"/>
  <c r="AE81" i="15"/>
  <c r="AE118" i="15"/>
  <c r="AE289" i="15"/>
  <c r="AE292" i="15"/>
  <c r="AE218" i="15"/>
  <c r="AE37" i="15"/>
  <c r="AE244" i="15"/>
  <c r="AE210" i="15"/>
  <c r="AE97" i="15"/>
  <c r="AE140" i="15"/>
  <c r="AE176" i="15"/>
  <c r="AE275" i="15"/>
  <c r="AE290" i="15"/>
  <c r="AE175" i="15"/>
  <c r="AE112" i="15"/>
  <c r="AE55" i="15"/>
  <c r="AE263" i="15"/>
  <c r="AE245" i="15"/>
  <c r="AE141" i="15"/>
  <c r="AE161" i="15"/>
  <c r="AE264" i="15"/>
  <c r="AE221" i="15"/>
  <c r="AE229" i="15"/>
  <c r="AE54" i="15"/>
  <c r="AE71" i="15"/>
  <c r="AE251" i="15"/>
  <c r="AE301" i="15"/>
  <c r="AE92" i="15"/>
  <c r="AE238" i="15"/>
  <c r="AE146" i="15"/>
  <c r="AE247" i="15"/>
  <c r="AE99" i="15"/>
  <c r="AE20" i="15"/>
  <c r="AE187" i="15"/>
  <c r="AE137" i="15"/>
  <c r="AE246" i="15"/>
  <c r="AE87" i="15"/>
  <c r="AE138" i="15"/>
  <c r="AD10" i="16"/>
  <c r="AD12" i="16"/>
  <c r="AD13" i="16"/>
  <c r="AD14" i="16"/>
  <c r="AD15" i="16"/>
  <c r="AD16" i="16"/>
  <c r="AD17" i="16"/>
  <c r="AD18" i="16"/>
  <c r="AD19" i="16"/>
  <c r="AD20" i="16"/>
  <c r="AD21" i="16"/>
  <c r="AD22" i="16"/>
  <c r="AD23" i="16"/>
  <c r="AD24" i="16"/>
  <c r="AD25" i="16"/>
  <c r="AD26" i="16"/>
  <c r="AD27" i="16"/>
  <c r="AD28" i="16"/>
  <c r="AD29" i="16"/>
  <c r="AD30" i="16"/>
  <c r="AD31" i="16"/>
  <c r="AD32" i="16"/>
  <c r="AD33" i="16"/>
  <c r="AD34" i="16"/>
  <c r="AD35" i="16"/>
  <c r="AD36" i="16"/>
  <c r="AD37" i="16"/>
  <c r="AD38" i="16"/>
  <c r="AD39" i="16"/>
  <c r="AD40" i="16"/>
  <c r="AD41" i="16"/>
  <c r="AD42" i="16"/>
  <c r="AD43" i="16"/>
  <c r="AD44" i="16"/>
  <c r="AD45" i="16"/>
  <c r="AD46" i="16"/>
  <c r="AD47" i="16"/>
  <c r="AD48" i="16"/>
  <c r="AD49" i="16"/>
  <c r="AD50" i="16"/>
  <c r="AD51" i="16"/>
  <c r="AD52" i="16"/>
  <c r="AD53" i="16"/>
  <c r="AD54" i="16"/>
  <c r="AD55" i="16"/>
  <c r="AD56" i="16"/>
  <c r="AD57" i="16"/>
  <c r="AD58" i="16"/>
  <c r="AD59" i="16"/>
  <c r="AD60" i="16"/>
  <c r="AD61" i="16"/>
  <c r="AD62" i="16"/>
  <c r="AD63" i="16"/>
  <c r="AD64" i="16"/>
  <c r="AD65" i="16"/>
  <c r="AD66" i="16"/>
  <c r="AD67" i="16"/>
  <c r="AD68" i="16"/>
  <c r="AD69" i="16"/>
  <c r="AD70" i="16"/>
  <c r="AD71" i="16"/>
  <c r="AD72" i="16"/>
  <c r="AD73" i="16"/>
  <c r="AD74" i="16"/>
  <c r="AD75" i="16"/>
  <c r="AD76" i="16"/>
  <c r="AD77" i="16"/>
  <c r="AD78" i="16"/>
  <c r="AD79" i="16"/>
  <c r="AD80" i="16"/>
  <c r="AD81" i="16"/>
  <c r="AD82" i="16"/>
  <c r="AD83" i="16"/>
  <c r="AD84" i="16"/>
  <c r="AD85" i="16"/>
  <c r="AD86" i="16"/>
  <c r="AD87" i="16"/>
  <c r="AD88" i="16"/>
  <c r="AD89" i="16"/>
  <c r="AD90" i="16"/>
  <c r="AD91" i="16"/>
  <c r="AD92" i="16"/>
  <c r="AD93" i="16"/>
  <c r="AD94" i="16"/>
  <c r="AD95" i="16"/>
  <c r="AD96" i="16"/>
  <c r="AD97" i="16"/>
  <c r="AD98" i="16"/>
  <c r="AD99" i="16"/>
  <c r="AD100" i="16"/>
  <c r="AD101" i="16"/>
  <c r="AD102" i="16"/>
  <c r="AD103" i="16"/>
  <c r="AD104" i="16"/>
  <c r="AD105" i="16"/>
  <c r="AD106" i="16"/>
  <c r="AD107" i="16"/>
  <c r="AD108" i="16"/>
  <c r="AD109" i="16"/>
  <c r="AD110" i="16"/>
  <c r="AD111" i="16"/>
  <c r="AD112" i="16"/>
  <c r="AD113" i="16"/>
  <c r="AD114" i="16"/>
  <c r="AD115" i="16"/>
  <c r="AD116" i="16"/>
  <c r="AD117" i="16"/>
  <c r="AD118" i="16"/>
  <c r="AD119" i="16"/>
  <c r="AD120" i="16"/>
  <c r="AD121" i="16"/>
  <c r="AD122" i="16"/>
  <c r="AD123" i="16"/>
  <c r="AD124" i="16"/>
  <c r="AD125" i="16"/>
  <c r="AD126" i="16"/>
  <c r="AD127" i="16"/>
  <c r="AD128" i="16"/>
  <c r="AD129" i="16"/>
  <c r="AD130" i="16"/>
  <c r="AD131" i="16"/>
  <c r="AD132" i="16"/>
  <c r="AD133" i="16"/>
  <c r="AD134" i="16"/>
  <c r="AD135" i="16"/>
  <c r="AD136" i="16"/>
  <c r="AD137" i="16"/>
  <c r="AD138" i="16"/>
  <c r="AD139" i="16"/>
  <c r="AD140" i="16"/>
  <c r="AD141" i="16"/>
  <c r="AD142" i="16"/>
  <c r="AD143" i="16"/>
  <c r="AD144" i="16"/>
  <c r="AD145" i="16"/>
  <c r="AD146" i="16"/>
  <c r="AD147" i="16"/>
  <c r="AD148" i="16"/>
  <c r="AD149" i="16"/>
  <c r="AD150" i="16"/>
  <c r="AD151" i="16"/>
  <c r="AD152" i="16"/>
  <c r="AD153" i="16"/>
  <c r="AD154" i="16"/>
  <c r="AD155" i="16"/>
  <c r="AD156" i="16"/>
  <c r="AD157" i="16"/>
  <c r="AD158" i="16"/>
  <c r="AD159" i="16"/>
  <c r="AD160" i="16"/>
  <c r="AD161" i="16"/>
  <c r="AD162" i="16"/>
  <c r="AD163" i="16"/>
  <c r="AD164" i="16"/>
  <c r="AD165" i="16"/>
  <c r="AD166" i="16"/>
  <c r="AD167" i="16"/>
  <c r="AD168" i="16"/>
  <c r="AD169" i="16"/>
  <c r="AD170" i="16"/>
  <c r="AD171" i="16"/>
  <c r="AD172" i="16"/>
  <c r="AD173" i="16"/>
  <c r="AD174" i="16"/>
  <c r="AD175" i="16"/>
  <c r="AD176" i="16"/>
  <c r="AD177" i="16"/>
  <c r="AD178" i="16"/>
  <c r="AD179" i="16"/>
  <c r="AD180" i="16"/>
  <c r="AD181" i="16"/>
  <c r="AD182" i="16"/>
  <c r="AD183" i="16"/>
  <c r="AD184" i="16"/>
  <c r="AD185" i="16"/>
  <c r="AD186" i="16"/>
  <c r="AD187" i="16"/>
  <c r="AD188" i="16"/>
  <c r="AD189" i="16"/>
  <c r="AD190" i="16"/>
  <c r="AD191" i="16"/>
  <c r="AD192" i="16"/>
  <c r="AD193" i="16"/>
  <c r="AD194" i="16"/>
  <c r="AD195" i="16"/>
  <c r="AD196" i="16"/>
  <c r="AD197" i="16"/>
  <c r="AD198" i="16"/>
  <c r="AD199" i="16"/>
  <c r="AD200" i="16"/>
  <c r="AD201" i="16"/>
  <c r="AD202" i="16"/>
  <c r="AD203" i="16"/>
  <c r="AD204" i="16"/>
  <c r="AD205" i="16"/>
  <c r="AD206" i="16"/>
  <c r="AD207" i="16"/>
  <c r="AD208" i="16"/>
  <c r="AD209" i="16"/>
  <c r="AD210" i="16"/>
  <c r="AD211" i="16"/>
  <c r="AD212" i="16"/>
  <c r="AD213" i="16"/>
  <c r="AD214" i="16"/>
  <c r="AD215" i="16"/>
  <c r="AD216" i="16"/>
  <c r="AD217" i="16"/>
  <c r="AD218" i="16"/>
  <c r="AD219" i="16"/>
  <c r="AD220" i="16"/>
  <c r="AD221" i="16"/>
  <c r="AD222" i="16"/>
  <c r="AD223" i="16"/>
  <c r="AD224" i="16"/>
  <c r="AD225" i="16"/>
  <c r="AD226" i="16"/>
  <c r="AD227" i="16"/>
  <c r="AD228" i="16"/>
  <c r="AD229" i="16"/>
  <c r="AD230" i="16"/>
  <c r="AD231" i="16"/>
  <c r="AD232" i="16"/>
  <c r="AD233" i="16"/>
  <c r="AD234" i="16"/>
  <c r="AD235" i="16"/>
  <c r="AD236" i="16"/>
  <c r="AD237" i="16"/>
  <c r="AD238" i="16"/>
  <c r="AD239" i="16"/>
  <c r="AD240" i="16"/>
  <c r="AD241" i="16"/>
  <c r="AD242" i="16"/>
  <c r="AD243" i="16"/>
  <c r="AD244" i="16"/>
  <c r="AD245" i="16"/>
  <c r="AD246" i="16"/>
  <c r="AD247" i="16"/>
  <c r="AD248" i="16"/>
  <c r="AD249" i="16"/>
  <c r="AD250" i="16"/>
  <c r="AD251" i="16"/>
  <c r="AD252" i="16"/>
  <c r="AD253" i="16"/>
  <c r="AD254" i="16"/>
  <c r="AD255" i="16"/>
  <c r="AD256" i="16"/>
  <c r="AD257" i="16"/>
  <c r="AD258" i="16"/>
  <c r="AD259" i="16"/>
  <c r="AD260" i="16"/>
  <c r="AD261" i="16"/>
  <c r="AD262" i="16"/>
  <c r="AD263" i="16"/>
  <c r="AD264" i="16"/>
  <c r="AD265" i="16"/>
  <c r="AD266" i="16"/>
  <c r="AD267" i="16"/>
  <c r="AD268" i="16"/>
  <c r="AD269" i="16"/>
  <c r="AD270" i="16"/>
  <c r="AD271" i="16"/>
  <c r="AD272" i="16"/>
  <c r="AD273" i="16"/>
  <c r="AD274" i="16"/>
  <c r="AD275" i="16"/>
  <c r="AD276" i="16"/>
  <c r="AD277" i="16"/>
  <c r="AD278" i="16"/>
  <c r="AD279" i="16"/>
  <c r="AD280" i="16"/>
  <c r="AD281" i="16"/>
  <c r="AD282" i="16"/>
  <c r="AD283" i="16"/>
  <c r="AD284" i="16"/>
  <c r="AD285" i="16"/>
  <c r="AD286" i="16"/>
  <c r="AD287" i="16"/>
  <c r="AD288" i="16"/>
  <c r="AD289" i="16"/>
  <c r="AD290" i="16"/>
  <c r="AD291" i="16"/>
  <c r="AD292" i="16"/>
  <c r="AD293" i="16"/>
  <c r="AD294" i="16"/>
  <c r="AD295" i="16"/>
  <c r="AD296" i="16"/>
  <c r="AD297" i="16"/>
  <c r="AD298" i="16"/>
  <c r="AD299" i="16"/>
  <c r="AD300" i="16"/>
  <c r="AD301" i="16"/>
  <c r="AD302" i="16"/>
  <c r="AD303" i="16"/>
  <c r="AD11" i="16"/>
  <c r="I10" i="16"/>
  <c r="AG10" i="15"/>
  <c r="J10" i="16" l="1"/>
  <c r="AE10" i="15" l="1"/>
  <c r="H10" i="15"/>
  <c r="C10" i="15"/>
  <c r="E10" i="15" l="1"/>
  <c r="F10" i="15" s="1"/>
  <c r="J10" i="15"/>
  <c r="K10" i="15" s="1"/>
  <c r="AA12" i="3" l="1"/>
  <c r="AA13" i="3"/>
  <c r="AA14" i="3"/>
  <c r="AA15" i="3"/>
  <c r="AA16" i="3"/>
  <c r="AA17" i="3"/>
  <c r="AA18" i="3"/>
  <c r="AA19" i="3"/>
  <c r="AA20" i="3"/>
  <c r="AA21" i="3"/>
  <c r="AA22" i="3"/>
  <c r="AA23" i="3"/>
  <c r="AA24" i="3"/>
  <c r="AA25" i="3"/>
  <c r="AA26" i="3"/>
  <c r="AA27" i="3"/>
  <c r="AA28" i="3"/>
  <c r="AA29" i="3"/>
  <c r="AA30" i="3"/>
  <c r="AA31" i="3"/>
  <c r="AA32" i="3"/>
  <c r="AA33" i="3"/>
  <c r="AA34" i="3"/>
  <c r="AA35" i="3"/>
  <c r="AA36" i="3"/>
  <c r="AA37" i="3"/>
  <c r="AA38" i="3"/>
  <c r="AA39" i="3"/>
  <c r="AA40" i="3"/>
  <c r="AA41" i="3"/>
  <c r="AA42" i="3"/>
  <c r="AA43" i="3"/>
  <c r="AA44" i="3"/>
  <c r="AA45" i="3"/>
  <c r="AA46" i="3"/>
  <c r="AA47" i="3"/>
  <c r="AA48" i="3"/>
  <c r="AA49" i="3"/>
  <c r="AA50" i="3"/>
  <c r="AA51" i="3"/>
  <c r="AA52" i="3"/>
  <c r="AA53" i="3"/>
  <c r="AA54" i="3"/>
  <c r="AA55" i="3"/>
  <c r="AA56" i="3"/>
  <c r="AA57" i="3"/>
  <c r="AA59" i="3"/>
  <c r="AA60" i="3"/>
  <c r="AA61" i="3"/>
  <c r="AA62" i="3"/>
  <c r="AA63" i="3"/>
  <c r="AA64" i="3"/>
  <c r="AA65" i="3"/>
  <c r="AA66" i="3"/>
  <c r="AA67" i="3"/>
  <c r="AA68" i="3"/>
  <c r="AA69" i="3"/>
  <c r="AA70" i="3"/>
  <c r="AA71" i="3"/>
  <c r="AA72" i="3"/>
  <c r="AA73" i="3"/>
  <c r="AA74" i="3"/>
  <c r="AA75" i="3"/>
  <c r="AA76" i="3"/>
  <c r="AA77" i="3"/>
  <c r="AA78" i="3"/>
  <c r="AA79" i="3"/>
  <c r="AA80" i="3"/>
  <c r="AA81" i="3"/>
  <c r="AA82" i="3"/>
  <c r="AA83" i="3"/>
  <c r="AA84" i="3"/>
  <c r="AA85" i="3"/>
  <c r="AA86" i="3"/>
  <c r="AA87" i="3"/>
  <c r="AA88" i="3"/>
  <c r="AA89" i="3"/>
  <c r="AA90" i="3"/>
  <c r="AA91" i="3"/>
  <c r="AA92" i="3"/>
  <c r="AA93" i="3"/>
  <c r="AA94" i="3"/>
  <c r="AA95" i="3"/>
  <c r="AA96" i="3"/>
  <c r="AA97" i="3"/>
  <c r="AA98" i="3"/>
  <c r="AA99" i="3"/>
  <c r="AA100" i="3"/>
  <c r="AA101" i="3"/>
  <c r="AA102" i="3"/>
  <c r="AA103" i="3"/>
  <c r="AA104" i="3"/>
  <c r="AA105" i="3"/>
  <c r="AA106" i="3"/>
  <c r="AA107" i="3"/>
  <c r="AA108" i="3"/>
  <c r="AA109" i="3"/>
  <c r="AA110" i="3"/>
  <c r="AA111" i="3"/>
  <c r="AA112" i="3"/>
  <c r="AA113" i="3"/>
  <c r="AA114" i="3"/>
  <c r="AA115" i="3"/>
  <c r="AA116" i="3"/>
  <c r="AA117" i="3"/>
  <c r="AA118" i="3"/>
  <c r="AA119" i="3"/>
  <c r="AA120" i="3"/>
  <c r="AA121" i="3"/>
  <c r="AA122" i="3"/>
  <c r="AA123" i="3"/>
  <c r="AA124" i="3"/>
  <c r="AA125" i="3"/>
  <c r="AA126" i="3"/>
  <c r="AA127" i="3"/>
  <c r="AA128" i="3"/>
  <c r="AA129" i="3"/>
  <c r="AA130" i="3"/>
  <c r="AA132" i="3"/>
  <c r="AA133" i="3"/>
  <c r="AA134" i="3"/>
  <c r="AA136" i="3"/>
  <c r="AA137" i="3"/>
  <c r="AA138" i="3"/>
  <c r="AA139" i="3"/>
  <c r="AA140" i="3"/>
  <c r="AA141" i="3"/>
  <c r="AA142" i="3"/>
  <c r="AA143" i="3"/>
  <c r="AA144" i="3"/>
  <c r="AA145" i="3"/>
  <c r="AA146" i="3"/>
  <c r="AA147" i="3"/>
  <c r="AA148" i="3"/>
  <c r="AA150" i="3"/>
  <c r="AA151" i="3"/>
  <c r="AA152" i="3"/>
  <c r="AA153" i="3"/>
  <c r="AA154" i="3"/>
  <c r="AA155" i="3"/>
  <c r="AA156" i="3"/>
  <c r="AA157" i="3"/>
  <c r="AA158" i="3"/>
  <c r="AA159" i="3"/>
  <c r="AA160" i="3"/>
  <c r="AA161" i="3"/>
  <c r="AA162" i="3"/>
  <c r="AA163" i="3"/>
  <c r="AA164" i="3"/>
  <c r="AA165" i="3"/>
  <c r="AA166" i="3"/>
  <c r="AA167" i="3"/>
  <c r="AA168" i="3"/>
  <c r="AA169" i="3"/>
  <c r="AA170" i="3"/>
  <c r="AA171" i="3"/>
  <c r="AA172" i="3"/>
  <c r="AA173" i="3"/>
  <c r="AA174" i="3"/>
  <c r="AA175" i="3"/>
  <c r="AA176" i="3"/>
  <c r="AA177" i="3"/>
  <c r="AA178" i="3"/>
  <c r="AA179" i="3"/>
  <c r="AA180" i="3"/>
  <c r="AA181" i="3"/>
  <c r="AA182" i="3"/>
  <c r="AA183" i="3"/>
  <c r="AA184" i="3"/>
  <c r="AA186" i="3"/>
  <c r="AA187" i="3"/>
  <c r="AA188" i="3"/>
  <c r="AA189" i="3"/>
  <c r="AA190" i="3"/>
  <c r="AA191" i="3"/>
  <c r="AA192" i="3"/>
  <c r="AA193" i="3"/>
  <c r="AA194" i="3"/>
  <c r="AA195" i="3"/>
  <c r="AA196" i="3"/>
  <c r="AA197" i="3"/>
  <c r="AA198" i="3"/>
  <c r="AA199" i="3"/>
  <c r="AA200" i="3"/>
  <c r="AA201" i="3"/>
  <c r="AA202" i="3"/>
  <c r="AA203" i="3"/>
  <c r="AA204" i="3"/>
  <c r="AA205" i="3"/>
  <c r="AA206" i="3"/>
  <c r="AA207" i="3"/>
  <c r="AA208" i="3"/>
  <c r="AA209" i="3"/>
  <c r="AA210" i="3"/>
  <c r="AA211" i="3"/>
  <c r="AA212" i="3"/>
  <c r="AA213" i="3"/>
  <c r="AA214" i="3"/>
  <c r="AA215" i="3"/>
  <c r="AA216" i="3"/>
  <c r="AA217" i="3"/>
  <c r="AA218" i="3"/>
  <c r="AA219" i="3"/>
  <c r="AA220" i="3"/>
  <c r="AA221" i="3"/>
  <c r="AA223" i="3"/>
  <c r="AA224" i="3"/>
  <c r="AA225" i="3"/>
  <c r="AA226" i="3"/>
  <c r="AA227" i="3"/>
  <c r="AA228" i="3"/>
  <c r="AA229" i="3"/>
  <c r="AA230" i="3"/>
  <c r="AA231" i="3"/>
  <c r="AA232" i="3"/>
  <c r="AA233" i="3"/>
  <c r="AA234" i="3"/>
  <c r="AA235" i="3"/>
  <c r="AA236" i="3"/>
  <c r="AA237" i="3"/>
  <c r="AA238" i="3"/>
  <c r="AA239" i="3"/>
  <c r="AA240" i="3"/>
  <c r="AA241" i="3"/>
  <c r="AA242" i="3"/>
  <c r="AA243" i="3"/>
  <c r="AA244" i="3"/>
  <c r="AA245" i="3"/>
  <c r="AA246" i="3"/>
  <c r="AA247" i="3"/>
  <c r="AA248" i="3"/>
  <c r="AA249" i="3"/>
  <c r="AA250" i="3"/>
  <c r="AA251" i="3"/>
  <c r="AA252" i="3"/>
  <c r="AA253" i="3"/>
  <c r="AA254" i="3"/>
  <c r="AA255" i="3"/>
  <c r="AA256" i="3"/>
  <c r="AA257" i="3"/>
  <c r="AA258" i="3"/>
  <c r="AA259" i="3"/>
  <c r="AA260" i="3"/>
  <c r="AA261" i="3"/>
  <c r="AA262" i="3"/>
  <c r="AA263" i="3"/>
  <c r="AA264" i="3"/>
  <c r="AA265" i="3"/>
  <c r="AA266" i="3"/>
  <c r="AA267" i="3"/>
  <c r="AA268" i="3"/>
  <c r="AA269" i="3"/>
  <c r="AA270" i="3"/>
  <c r="AA271" i="3"/>
  <c r="AA272" i="3"/>
  <c r="AA273" i="3"/>
  <c r="AA274" i="3"/>
  <c r="AA275" i="3"/>
  <c r="AA276" i="3"/>
  <c r="AA277" i="3"/>
  <c r="AA278" i="3"/>
  <c r="AA279" i="3"/>
  <c r="AA280" i="3"/>
  <c r="AA281" i="3"/>
  <c r="AA282" i="3"/>
  <c r="AA283" i="3"/>
  <c r="AA284" i="3"/>
  <c r="AA285" i="3"/>
  <c r="AA286" i="3"/>
  <c r="AA287" i="3"/>
  <c r="AA288" i="3"/>
  <c r="AA289" i="3"/>
  <c r="AA290" i="3"/>
  <c r="AA291" i="3"/>
  <c r="AA292" i="3"/>
  <c r="AA293" i="3"/>
  <c r="AA294" i="3"/>
  <c r="AA295" i="3"/>
  <c r="AA296" i="3"/>
  <c r="AA297" i="3"/>
  <c r="AA298" i="3"/>
  <c r="AA299" i="3"/>
  <c r="AA300" i="3"/>
  <c r="AA301" i="3"/>
  <c r="AA302" i="3"/>
  <c r="AA303" i="3"/>
  <c r="AA11" i="3"/>
  <c r="AA10" i="3"/>
  <c r="C10" i="5"/>
  <c r="E10" i="5" l="1"/>
  <c r="Z10" i="3" l="1"/>
  <c r="AC146" i="16" l="1"/>
  <c r="AE146" i="16" s="1"/>
  <c r="AB146" i="16"/>
  <c r="U146" i="16"/>
  <c r="I146" i="16"/>
  <c r="AC138" i="16"/>
  <c r="AE138" i="16" s="1"/>
  <c r="AB138" i="16"/>
  <c r="U138" i="16"/>
  <c r="I138" i="16"/>
  <c r="AC187" i="16"/>
  <c r="AE187" i="16" s="1"/>
  <c r="AB187" i="16"/>
  <c r="U187" i="16"/>
  <c r="I187" i="16"/>
  <c r="AC118" i="16"/>
  <c r="AE118" i="16" s="1"/>
  <c r="AB118" i="16"/>
  <c r="U118" i="16"/>
  <c r="I118" i="16"/>
  <c r="AC27" i="16"/>
  <c r="AE27" i="16" s="1"/>
  <c r="AB27" i="16"/>
  <c r="U27" i="16"/>
  <c r="I27" i="16"/>
  <c r="AC238" i="16"/>
  <c r="AE238" i="16" s="1"/>
  <c r="AB238" i="16"/>
  <c r="U238" i="16"/>
  <c r="I238" i="16"/>
  <c r="AC28" i="16"/>
  <c r="AE28" i="16" s="1"/>
  <c r="AB28" i="16"/>
  <c r="U28" i="16"/>
  <c r="I28" i="16"/>
  <c r="AC101" i="16"/>
  <c r="AE101" i="16" s="1"/>
  <c r="AB101" i="16"/>
  <c r="U101" i="16"/>
  <c r="I101" i="16"/>
  <c r="AC155" i="16"/>
  <c r="AE155" i="16" s="1"/>
  <c r="AB155" i="16"/>
  <c r="U155" i="16"/>
  <c r="I155" i="16"/>
  <c r="AC225" i="16"/>
  <c r="AE225" i="16" s="1"/>
  <c r="AB225" i="16"/>
  <c r="U225" i="16"/>
  <c r="I225" i="16"/>
  <c r="AC280" i="16"/>
  <c r="AE280" i="16" s="1"/>
  <c r="AB280" i="16"/>
  <c r="U280" i="16"/>
  <c r="I280" i="16"/>
  <c r="AC121" i="16"/>
  <c r="AE121" i="16" s="1"/>
  <c r="AB121" i="16"/>
  <c r="U121" i="16"/>
  <c r="I121" i="16"/>
  <c r="AC80" i="16"/>
  <c r="AE80" i="16" s="1"/>
  <c r="AB80" i="16"/>
  <c r="U80" i="16"/>
  <c r="I80" i="16"/>
  <c r="AC84" i="16"/>
  <c r="AE84" i="16" s="1"/>
  <c r="AB84" i="16"/>
  <c r="U84" i="16"/>
  <c r="I84" i="16"/>
  <c r="AC78" i="16"/>
  <c r="AE78" i="16" s="1"/>
  <c r="AB78" i="16"/>
  <c r="U78" i="16"/>
  <c r="I78" i="16"/>
  <c r="AC241" i="16"/>
  <c r="AE241" i="16" s="1"/>
  <c r="AB241" i="16"/>
  <c r="U241" i="16"/>
  <c r="I241" i="16"/>
  <c r="AC178" i="16"/>
  <c r="AE178" i="16" s="1"/>
  <c r="AB178" i="16"/>
  <c r="U178" i="16"/>
  <c r="I178" i="16"/>
  <c r="AC18" i="16"/>
  <c r="AE18" i="16" s="1"/>
  <c r="AB18" i="16"/>
  <c r="U18" i="16"/>
  <c r="I18" i="16"/>
  <c r="AC265" i="16"/>
  <c r="AE265" i="16" s="1"/>
  <c r="AB265" i="16"/>
  <c r="U265" i="16"/>
  <c r="I265" i="16"/>
  <c r="AC221" i="16"/>
  <c r="AE221" i="16" s="1"/>
  <c r="AB221" i="16"/>
  <c r="U221" i="16"/>
  <c r="I221" i="16"/>
  <c r="AC160" i="16"/>
  <c r="AE160" i="16" s="1"/>
  <c r="AB160" i="16"/>
  <c r="U160" i="16"/>
  <c r="I160" i="16"/>
  <c r="AC96" i="16"/>
  <c r="AE96" i="16" s="1"/>
  <c r="AB96" i="16"/>
  <c r="U96" i="16"/>
  <c r="I96" i="16"/>
  <c r="AC189" i="16"/>
  <c r="AE189" i="16" s="1"/>
  <c r="AB189" i="16"/>
  <c r="U189" i="16"/>
  <c r="I189" i="16"/>
  <c r="AC210" i="16"/>
  <c r="AE210" i="16" s="1"/>
  <c r="AB210" i="16"/>
  <c r="U210" i="16"/>
  <c r="I210" i="16"/>
  <c r="AC68" i="16"/>
  <c r="AE68" i="16" s="1"/>
  <c r="AB68" i="16"/>
  <c r="U68" i="16"/>
  <c r="I68" i="16"/>
  <c r="AC262" i="16"/>
  <c r="AE262" i="16" s="1"/>
  <c r="AB262" i="16"/>
  <c r="U262" i="16"/>
  <c r="I262" i="16"/>
  <c r="AC165" i="16"/>
  <c r="AE165" i="16" s="1"/>
  <c r="AB165" i="16"/>
  <c r="U165" i="16"/>
  <c r="I165" i="16"/>
  <c r="AC65" i="16"/>
  <c r="AE65" i="16" s="1"/>
  <c r="AB65" i="16"/>
  <c r="U65" i="16"/>
  <c r="I65" i="16"/>
  <c r="AC95" i="16"/>
  <c r="AE95" i="16" s="1"/>
  <c r="AB95" i="16"/>
  <c r="U95" i="16"/>
  <c r="I95" i="16"/>
  <c r="AC157" i="16"/>
  <c r="AE157" i="16" s="1"/>
  <c r="AB157" i="16"/>
  <c r="U157" i="16"/>
  <c r="I157" i="16"/>
  <c r="AC203" i="16"/>
  <c r="AE203" i="16" s="1"/>
  <c r="AB203" i="16"/>
  <c r="U203" i="16"/>
  <c r="I203" i="16"/>
  <c r="AC19" i="16"/>
  <c r="AE19" i="16" s="1"/>
  <c r="AB19" i="16"/>
  <c r="U19" i="16"/>
  <c r="I19" i="16"/>
  <c r="AC56" i="16"/>
  <c r="AE56" i="16" s="1"/>
  <c r="AB56" i="16"/>
  <c r="U56" i="16"/>
  <c r="I56" i="16"/>
  <c r="AC288" i="16"/>
  <c r="AE288" i="16" s="1"/>
  <c r="AB288" i="16"/>
  <c r="U288" i="16"/>
  <c r="I288" i="16"/>
  <c r="AC248" i="16"/>
  <c r="AE248" i="16" s="1"/>
  <c r="AB248" i="16"/>
  <c r="U248" i="16"/>
  <c r="I248" i="16"/>
  <c r="AC230" i="16"/>
  <c r="AE230" i="16" s="1"/>
  <c r="AB230" i="16"/>
  <c r="U230" i="16"/>
  <c r="I230" i="16"/>
  <c r="AC211" i="16"/>
  <c r="AE211" i="16" s="1"/>
  <c r="AB211" i="16"/>
  <c r="U211" i="16"/>
  <c r="I211" i="16"/>
  <c r="AC153" i="16"/>
  <c r="AE153" i="16" s="1"/>
  <c r="AB153" i="16"/>
  <c r="U153" i="16"/>
  <c r="I153" i="16"/>
  <c r="AC198" i="16"/>
  <c r="AE198" i="16" s="1"/>
  <c r="AB198" i="16"/>
  <c r="U198" i="16"/>
  <c r="I198" i="16"/>
  <c r="AC147" i="16"/>
  <c r="AE147" i="16" s="1"/>
  <c r="AB147" i="16"/>
  <c r="U147" i="16"/>
  <c r="I147" i="16"/>
  <c r="AC107" i="16"/>
  <c r="AE107" i="16" s="1"/>
  <c r="AB107" i="16"/>
  <c r="U107" i="16"/>
  <c r="I107" i="16"/>
  <c r="AC89" i="16"/>
  <c r="AE89" i="16" s="1"/>
  <c r="AB89" i="16"/>
  <c r="U89" i="16"/>
  <c r="I89" i="16"/>
  <c r="AC39" i="16"/>
  <c r="AE39" i="16" s="1"/>
  <c r="AB39" i="16"/>
  <c r="U39" i="16"/>
  <c r="I39" i="16"/>
  <c r="AC43" i="16"/>
  <c r="AE43" i="16" s="1"/>
  <c r="AB43" i="16"/>
  <c r="U43" i="16"/>
  <c r="I43" i="16"/>
  <c r="AC206" i="16"/>
  <c r="AE206" i="16" s="1"/>
  <c r="AB206" i="16"/>
  <c r="U206" i="16"/>
  <c r="I206" i="16"/>
  <c r="AC114" i="16"/>
  <c r="AE114" i="16" s="1"/>
  <c r="AB114" i="16"/>
  <c r="U114" i="16"/>
  <c r="I114" i="16"/>
  <c r="AC42" i="16"/>
  <c r="AE42" i="16" s="1"/>
  <c r="AB42" i="16"/>
  <c r="U42" i="16"/>
  <c r="I42" i="16"/>
  <c r="AC108" i="16"/>
  <c r="AE108" i="16" s="1"/>
  <c r="AB108" i="16"/>
  <c r="U108" i="16"/>
  <c r="I108" i="16"/>
  <c r="AC287" i="16"/>
  <c r="AE287" i="16" s="1"/>
  <c r="AB287" i="16"/>
  <c r="U287" i="16"/>
  <c r="I287" i="16"/>
  <c r="AC301" i="16"/>
  <c r="AE301" i="16" s="1"/>
  <c r="AB301" i="16"/>
  <c r="U301" i="16"/>
  <c r="I301" i="16"/>
  <c r="AC83" i="16"/>
  <c r="AE83" i="16" s="1"/>
  <c r="AB83" i="16"/>
  <c r="U83" i="16"/>
  <c r="I83" i="16"/>
  <c r="AC161" i="16"/>
  <c r="AE161" i="16" s="1"/>
  <c r="AB161" i="16"/>
  <c r="U161" i="16"/>
  <c r="I161" i="16"/>
  <c r="AC23" i="16"/>
  <c r="AE23" i="16" s="1"/>
  <c r="AB23" i="16"/>
  <c r="U23" i="16"/>
  <c r="I23" i="16"/>
  <c r="AC252" i="16"/>
  <c r="AE252" i="16" s="1"/>
  <c r="AB252" i="16"/>
  <c r="U252" i="16"/>
  <c r="I252" i="16"/>
  <c r="AC205" i="16"/>
  <c r="AE205" i="16" s="1"/>
  <c r="AB205" i="16"/>
  <c r="U205" i="16"/>
  <c r="I205" i="16"/>
  <c r="AC274" i="16"/>
  <c r="AE274" i="16" s="1"/>
  <c r="AB274" i="16"/>
  <c r="U274" i="16"/>
  <c r="I274" i="16"/>
  <c r="AC270" i="16"/>
  <c r="AE270" i="16" s="1"/>
  <c r="AB270" i="16"/>
  <c r="U270" i="16"/>
  <c r="I270" i="16"/>
  <c r="AC12" i="16"/>
  <c r="AE12" i="16" s="1"/>
  <c r="AB12" i="16"/>
  <c r="U12" i="16"/>
  <c r="I12" i="16"/>
  <c r="AC123" i="16"/>
  <c r="AE123" i="16" s="1"/>
  <c r="AB123" i="16"/>
  <c r="U123" i="16"/>
  <c r="I123" i="16"/>
  <c r="AC132" i="16"/>
  <c r="AE132" i="16" s="1"/>
  <c r="AB132" i="16"/>
  <c r="U132" i="16"/>
  <c r="I132" i="16"/>
  <c r="AC105" i="16"/>
  <c r="AE105" i="16" s="1"/>
  <c r="AB105" i="16"/>
  <c r="U105" i="16"/>
  <c r="I105" i="16"/>
  <c r="AC279" i="16"/>
  <c r="AE279" i="16" s="1"/>
  <c r="AB279" i="16"/>
  <c r="U279" i="16"/>
  <c r="I279" i="16"/>
  <c r="AC33" i="16"/>
  <c r="AE33" i="16" s="1"/>
  <c r="AB33" i="16"/>
  <c r="U33" i="16"/>
  <c r="I33" i="16"/>
  <c r="AC257" i="16"/>
  <c r="AE257" i="16" s="1"/>
  <c r="AB257" i="16"/>
  <c r="U257" i="16"/>
  <c r="I257" i="16"/>
  <c r="AC223" i="16"/>
  <c r="AE223" i="16" s="1"/>
  <c r="AB223" i="16"/>
  <c r="U223" i="16"/>
  <c r="I223" i="16"/>
  <c r="AC188" i="16"/>
  <c r="AE188" i="16" s="1"/>
  <c r="AB188" i="16"/>
  <c r="U188" i="16"/>
  <c r="I188" i="16"/>
  <c r="AC294" i="16"/>
  <c r="AE294" i="16" s="1"/>
  <c r="AB294" i="16"/>
  <c r="U294" i="16"/>
  <c r="I294" i="16"/>
  <c r="AC204" i="16"/>
  <c r="AE204" i="16" s="1"/>
  <c r="AB204" i="16"/>
  <c r="U204" i="16"/>
  <c r="I204" i="16"/>
  <c r="AC72" i="16"/>
  <c r="AE72" i="16" s="1"/>
  <c r="AB72" i="16"/>
  <c r="U72" i="16"/>
  <c r="I72" i="16"/>
  <c r="AC182" i="16"/>
  <c r="AE182" i="16" s="1"/>
  <c r="AB182" i="16"/>
  <c r="U182" i="16"/>
  <c r="I182" i="16"/>
  <c r="AC130" i="16"/>
  <c r="AE130" i="16" s="1"/>
  <c r="AB130" i="16"/>
  <c r="U130" i="16"/>
  <c r="I130" i="16"/>
  <c r="AC266" i="16"/>
  <c r="AE266" i="16" s="1"/>
  <c r="AB266" i="16"/>
  <c r="U266" i="16"/>
  <c r="I266" i="16"/>
  <c r="AC244" i="16"/>
  <c r="AE244" i="16" s="1"/>
  <c r="AB244" i="16"/>
  <c r="U244" i="16"/>
  <c r="I244" i="16"/>
  <c r="AC135" i="16"/>
  <c r="AE135" i="16" s="1"/>
  <c r="AB135" i="16"/>
  <c r="U135" i="16"/>
  <c r="I135" i="16"/>
  <c r="AC269" i="16"/>
  <c r="AE269" i="16" s="1"/>
  <c r="AB269" i="16"/>
  <c r="U269" i="16"/>
  <c r="I269" i="16"/>
  <c r="AC235" i="16"/>
  <c r="AE235" i="16" s="1"/>
  <c r="AB235" i="16"/>
  <c r="U235" i="16"/>
  <c r="I235" i="16"/>
  <c r="AC290" i="16"/>
  <c r="AE290" i="16" s="1"/>
  <c r="AB290" i="16"/>
  <c r="U290" i="16"/>
  <c r="I290" i="16"/>
  <c r="AC220" i="16"/>
  <c r="AE220" i="16" s="1"/>
  <c r="AB220" i="16"/>
  <c r="U220" i="16"/>
  <c r="I220" i="16"/>
  <c r="AC156" i="16"/>
  <c r="AE156" i="16" s="1"/>
  <c r="AB156" i="16"/>
  <c r="U156" i="16"/>
  <c r="I156" i="16"/>
  <c r="AC295" i="16"/>
  <c r="AE295" i="16" s="1"/>
  <c r="AB295" i="16"/>
  <c r="U295" i="16"/>
  <c r="I295" i="16"/>
  <c r="AC208" i="16"/>
  <c r="AE208" i="16" s="1"/>
  <c r="AB208" i="16"/>
  <c r="U208" i="16"/>
  <c r="I208" i="16"/>
  <c r="AC201" i="16"/>
  <c r="AE201" i="16" s="1"/>
  <c r="AB201" i="16"/>
  <c r="U201" i="16"/>
  <c r="I201" i="16"/>
  <c r="AC36" i="16"/>
  <c r="AE36" i="16" s="1"/>
  <c r="AB36" i="16"/>
  <c r="U36" i="16"/>
  <c r="I36" i="16"/>
  <c r="AC222" i="16"/>
  <c r="AE222" i="16" s="1"/>
  <c r="AB222" i="16"/>
  <c r="U222" i="16"/>
  <c r="I222" i="16"/>
  <c r="AC184" i="16"/>
  <c r="AE184" i="16" s="1"/>
  <c r="AB184" i="16"/>
  <c r="U184" i="16"/>
  <c r="I184" i="16"/>
  <c r="AC236" i="16"/>
  <c r="AE236" i="16" s="1"/>
  <c r="AB236" i="16"/>
  <c r="U236" i="16"/>
  <c r="I236" i="16"/>
  <c r="AC273" i="16"/>
  <c r="AE273" i="16" s="1"/>
  <c r="AB273" i="16"/>
  <c r="U273" i="16"/>
  <c r="I273" i="16"/>
  <c r="AC217" i="16"/>
  <c r="AE217" i="16" s="1"/>
  <c r="AB217" i="16"/>
  <c r="U217" i="16"/>
  <c r="I217" i="16"/>
  <c r="AC233" i="16"/>
  <c r="AE233" i="16" s="1"/>
  <c r="AB233" i="16"/>
  <c r="U233" i="16"/>
  <c r="I233" i="16"/>
  <c r="AC291" i="16"/>
  <c r="AE291" i="16" s="1"/>
  <c r="AB291" i="16"/>
  <c r="U291" i="16"/>
  <c r="I291" i="16"/>
  <c r="AC116" i="16"/>
  <c r="AE116" i="16" s="1"/>
  <c r="AB116" i="16"/>
  <c r="U116" i="16"/>
  <c r="I116" i="16"/>
  <c r="AC255" i="16"/>
  <c r="AE255" i="16" s="1"/>
  <c r="AB255" i="16"/>
  <c r="U255" i="16"/>
  <c r="I255" i="16"/>
  <c r="AC281" i="16"/>
  <c r="AE281" i="16" s="1"/>
  <c r="AB281" i="16"/>
  <c r="U281" i="16"/>
  <c r="I281" i="16"/>
  <c r="AC218" i="16"/>
  <c r="AE218" i="16" s="1"/>
  <c r="AB218" i="16"/>
  <c r="U218" i="16"/>
  <c r="I218" i="16"/>
  <c r="AC190" i="16"/>
  <c r="AE190" i="16" s="1"/>
  <c r="AB190" i="16"/>
  <c r="U190" i="16"/>
  <c r="I190" i="16"/>
  <c r="AC82" i="16"/>
  <c r="AE82" i="16" s="1"/>
  <c r="AB82" i="16"/>
  <c r="U82" i="16"/>
  <c r="I82" i="16"/>
  <c r="AC250" i="16"/>
  <c r="AE250" i="16" s="1"/>
  <c r="AB250" i="16"/>
  <c r="U250" i="16"/>
  <c r="I250" i="16"/>
  <c r="AC195" i="16"/>
  <c r="AE195" i="16" s="1"/>
  <c r="AB195" i="16"/>
  <c r="U195" i="16"/>
  <c r="I195" i="16"/>
  <c r="AC298" i="16"/>
  <c r="AE298" i="16" s="1"/>
  <c r="AB298" i="16"/>
  <c r="U298" i="16"/>
  <c r="I298" i="16"/>
  <c r="AC261" i="16"/>
  <c r="AE261" i="16" s="1"/>
  <c r="AB261" i="16"/>
  <c r="U261" i="16"/>
  <c r="I261" i="16"/>
  <c r="AC16" i="16"/>
  <c r="AE16" i="16" s="1"/>
  <c r="AB16" i="16"/>
  <c r="U16" i="16"/>
  <c r="I16" i="16"/>
  <c r="AC104" i="16"/>
  <c r="AE104" i="16" s="1"/>
  <c r="AB104" i="16"/>
  <c r="U104" i="16"/>
  <c r="I104" i="16"/>
  <c r="AC197" i="16"/>
  <c r="AE197" i="16" s="1"/>
  <c r="AB197" i="16"/>
  <c r="U197" i="16"/>
  <c r="I197" i="16"/>
  <c r="AC228" i="16"/>
  <c r="AE228" i="16" s="1"/>
  <c r="AB228" i="16"/>
  <c r="U228" i="16"/>
  <c r="I228" i="16"/>
  <c r="AC192" i="16"/>
  <c r="AE192" i="16" s="1"/>
  <c r="AB192" i="16"/>
  <c r="U192" i="16"/>
  <c r="I192" i="16"/>
  <c r="AC268" i="16"/>
  <c r="AE268" i="16" s="1"/>
  <c r="AB268" i="16"/>
  <c r="U268" i="16"/>
  <c r="I268" i="16"/>
  <c r="AC63" i="16"/>
  <c r="AE63" i="16" s="1"/>
  <c r="AB63" i="16"/>
  <c r="U63" i="16"/>
  <c r="I63" i="16"/>
  <c r="AC122" i="16"/>
  <c r="AE122" i="16" s="1"/>
  <c r="AB122" i="16"/>
  <c r="U122" i="16"/>
  <c r="I122" i="16"/>
  <c r="AC88" i="16"/>
  <c r="AE88" i="16" s="1"/>
  <c r="AB88" i="16"/>
  <c r="U88" i="16"/>
  <c r="I88" i="16"/>
  <c r="AC64" i="16"/>
  <c r="AE64" i="16" s="1"/>
  <c r="AB64" i="16"/>
  <c r="U64" i="16"/>
  <c r="I64" i="16"/>
  <c r="AC57" i="16"/>
  <c r="AE57" i="16" s="1"/>
  <c r="AB57" i="16"/>
  <c r="U57" i="16"/>
  <c r="I57" i="16"/>
  <c r="AC149" i="16"/>
  <c r="AE149" i="16" s="1"/>
  <c r="AB149" i="16"/>
  <c r="U149" i="16"/>
  <c r="I149" i="16"/>
  <c r="AC185" i="16"/>
  <c r="AE185" i="16" s="1"/>
  <c r="AB185" i="16"/>
  <c r="U185" i="16"/>
  <c r="I185" i="16"/>
  <c r="AC53" i="16"/>
  <c r="AE53" i="16" s="1"/>
  <c r="AB53" i="16"/>
  <c r="U53" i="16"/>
  <c r="I53" i="16"/>
  <c r="AC289" i="16"/>
  <c r="AE289" i="16" s="1"/>
  <c r="AB289" i="16"/>
  <c r="U289" i="16"/>
  <c r="I289" i="16"/>
  <c r="AC62" i="16"/>
  <c r="AE62" i="16" s="1"/>
  <c r="AB62" i="16"/>
  <c r="U62" i="16"/>
  <c r="I62" i="16"/>
  <c r="AC260" i="16"/>
  <c r="AE260" i="16" s="1"/>
  <c r="AB260" i="16"/>
  <c r="U260" i="16"/>
  <c r="I260" i="16"/>
  <c r="AC278" i="16"/>
  <c r="AE278" i="16" s="1"/>
  <c r="AB278" i="16"/>
  <c r="U278" i="16"/>
  <c r="I278" i="16"/>
  <c r="AC30" i="16"/>
  <c r="AE30" i="16" s="1"/>
  <c r="AB30" i="16"/>
  <c r="U30" i="16"/>
  <c r="I30" i="16"/>
  <c r="AC173" i="16"/>
  <c r="AE173" i="16" s="1"/>
  <c r="AB173" i="16"/>
  <c r="U173" i="16"/>
  <c r="I173" i="16"/>
  <c r="AC240" i="16"/>
  <c r="AE240" i="16" s="1"/>
  <c r="AB240" i="16"/>
  <c r="U240" i="16"/>
  <c r="I240" i="16"/>
  <c r="AC15" i="16"/>
  <c r="AE15" i="16" s="1"/>
  <c r="AB15" i="16"/>
  <c r="U15" i="16"/>
  <c r="I15" i="16"/>
  <c r="AC209" i="16"/>
  <c r="AE209" i="16" s="1"/>
  <c r="AB209" i="16"/>
  <c r="U209" i="16"/>
  <c r="I209" i="16"/>
  <c r="AC227" i="16"/>
  <c r="AE227" i="16" s="1"/>
  <c r="AB227" i="16"/>
  <c r="U227" i="16"/>
  <c r="I227" i="16"/>
  <c r="AC267" i="16"/>
  <c r="AE267" i="16" s="1"/>
  <c r="AB267" i="16"/>
  <c r="U267" i="16"/>
  <c r="I267" i="16"/>
  <c r="AC242" i="16"/>
  <c r="AE242" i="16" s="1"/>
  <c r="AB242" i="16"/>
  <c r="U242" i="16"/>
  <c r="I242" i="16"/>
  <c r="AC61" i="16"/>
  <c r="AE61" i="16" s="1"/>
  <c r="AB61" i="16"/>
  <c r="U61" i="16"/>
  <c r="I61" i="16"/>
  <c r="AC200" i="16"/>
  <c r="AE200" i="16" s="1"/>
  <c r="AB200" i="16"/>
  <c r="U200" i="16"/>
  <c r="I200" i="16"/>
  <c r="AC259" i="16"/>
  <c r="AE259" i="16" s="1"/>
  <c r="AB259" i="16"/>
  <c r="U259" i="16"/>
  <c r="I259" i="16"/>
  <c r="AC170" i="16"/>
  <c r="AE170" i="16" s="1"/>
  <c r="AB170" i="16"/>
  <c r="U170" i="16"/>
  <c r="I170" i="16"/>
  <c r="AC207" i="16"/>
  <c r="AE207" i="16" s="1"/>
  <c r="AB207" i="16"/>
  <c r="U207" i="16"/>
  <c r="I207" i="16"/>
  <c r="AC76" i="16"/>
  <c r="AE76" i="16" s="1"/>
  <c r="AB76" i="16"/>
  <c r="U76" i="16"/>
  <c r="I76" i="16"/>
  <c r="AC79" i="16"/>
  <c r="AE79" i="16" s="1"/>
  <c r="AB79" i="16"/>
  <c r="U79" i="16"/>
  <c r="I79" i="16"/>
  <c r="AC55" i="16"/>
  <c r="AE55" i="16" s="1"/>
  <c r="AB55" i="16"/>
  <c r="U55" i="16"/>
  <c r="I55" i="16"/>
  <c r="AC302" i="16"/>
  <c r="AE302" i="16" s="1"/>
  <c r="AB302" i="16"/>
  <c r="U302" i="16"/>
  <c r="I302" i="16"/>
  <c r="AC152" i="16"/>
  <c r="AE152" i="16" s="1"/>
  <c r="AB152" i="16"/>
  <c r="U152" i="16"/>
  <c r="I152" i="16"/>
  <c r="AC167" i="16"/>
  <c r="AE167" i="16" s="1"/>
  <c r="AB167" i="16"/>
  <c r="U167" i="16"/>
  <c r="I167" i="16"/>
  <c r="AC148" i="16"/>
  <c r="AE148" i="16" s="1"/>
  <c r="AB148" i="16"/>
  <c r="U148" i="16"/>
  <c r="I148" i="16"/>
  <c r="AC66" i="16"/>
  <c r="AE66" i="16" s="1"/>
  <c r="AB66" i="16"/>
  <c r="U66" i="16"/>
  <c r="I66" i="16"/>
  <c r="AC263" i="16"/>
  <c r="AE263" i="16" s="1"/>
  <c r="AB263" i="16"/>
  <c r="U263" i="16"/>
  <c r="I263" i="16"/>
  <c r="AC293" i="16"/>
  <c r="AE293" i="16" s="1"/>
  <c r="AB293" i="16"/>
  <c r="U293" i="16"/>
  <c r="I293" i="16"/>
  <c r="AC246" i="16"/>
  <c r="AE246" i="16" s="1"/>
  <c r="AB246" i="16"/>
  <c r="U246" i="16"/>
  <c r="I246" i="16"/>
  <c r="AC186" i="16"/>
  <c r="AE186" i="16" s="1"/>
  <c r="AB186" i="16"/>
  <c r="U186" i="16"/>
  <c r="I186" i="16"/>
  <c r="AC111" i="16"/>
  <c r="AE111" i="16" s="1"/>
  <c r="AB111" i="16"/>
  <c r="U111" i="16"/>
  <c r="I111" i="16"/>
  <c r="AC297" i="16"/>
  <c r="AE297" i="16" s="1"/>
  <c r="AB297" i="16"/>
  <c r="U297" i="16"/>
  <c r="I297" i="16"/>
  <c r="AC212" i="16"/>
  <c r="AE212" i="16" s="1"/>
  <c r="AB212" i="16"/>
  <c r="U212" i="16"/>
  <c r="I212" i="16"/>
  <c r="AC296" i="16"/>
  <c r="AE296" i="16" s="1"/>
  <c r="AB296" i="16"/>
  <c r="U296" i="16"/>
  <c r="I296" i="16"/>
  <c r="AC112" i="16"/>
  <c r="AE112" i="16" s="1"/>
  <c r="AB112" i="16"/>
  <c r="U112" i="16"/>
  <c r="I112" i="16"/>
  <c r="AC256" i="16"/>
  <c r="AE256" i="16" s="1"/>
  <c r="AB256" i="16"/>
  <c r="U256" i="16"/>
  <c r="I256" i="16"/>
  <c r="AC229" i="16"/>
  <c r="AE229" i="16" s="1"/>
  <c r="AB229" i="16"/>
  <c r="U229" i="16"/>
  <c r="I229" i="16"/>
  <c r="AC120" i="16"/>
  <c r="AE120" i="16" s="1"/>
  <c r="AB120" i="16"/>
  <c r="U120" i="16"/>
  <c r="I120" i="16"/>
  <c r="AC50" i="16"/>
  <c r="AE50" i="16" s="1"/>
  <c r="AB50" i="16"/>
  <c r="U50" i="16"/>
  <c r="I50" i="16"/>
  <c r="AC125" i="16"/>
  <c r="AE125" i="16" s="1"/>
  <c r="AB125" i="16"/>
  <c r="U125" i="16"/>
  <c r="I125" i="16"/>
  <c r="AC276" i="16"/>
  <c r="AE276" i="16" s="1"/>
  <c r="AB276" i="16"/>
  <c r="U276" i="16"/>
  <c r="I276" i="16"/>
  <c r="AC26" i="16"/>
  <c r="AE26" i="16" s="1"/>
  <c r="AB26" i="16"/>
  <c r="U26" i="16"/>
  <c r="I26" i="16"/>
  <c r="AC99" i="16"/>
  <c r="AE99" i="16" s="1"/>
  <c r="AB99" i="16"/>
  <c r="U99" i="16"/>
  <c r="I99" i="16"/>
  <c r="AC25" i="16"/>
  <c r="AE25" i="16" s="1"/>
  <c r="AB25" i="16"/>
  <c r="U25" i="16"/>
  <c r="I25" i="16"/>
  <c r="AC32" i="16"/>
  <c r="AE32" i="16" s="1"/>
  <c r="AB32" i="16"/>
  <c r="U32" i="16"/>
  <c r="I32" i="16"/>
  <c r="AC254" i="16"/>
  <c r="AE254" i="16" s="1"/>
  <c r="AB254" i="16"/>
  <c r="U254" i="16"/>
  <c r="I254" i="16"/>
  <c r="AC51" i="16"/>
  <c r="AE51" i="16" s="1"/>
  <c r="AB51" i="16"/>
  <c r="U51" i="16"/>
  <c r="I51" i="16"/>
  <c r="AC102" i="16"/>
  <c r="AE102" i="16" s="1"/>
  <c r="AB102" i="16"/>
  <c r="U102" i="16"/>
  <c r="I102" i="16"/>
  <c r="AC124" i="16"/>
  <c r="AE124" i="16" s="1"/>
  <c r="AB124" i="16"/>
  <c r="U124" i="16"/>
  <c r="I124" i="16"/>
  <c r="AC180" i="16"/>
  <c r="AE180" i="16" s="1"/>
  <c r="AB180" i="16"/>
  <c r="U180" i="16"/>
  <c r="I180" i="16"/>
  <c r="AC54" i="16"/>
  <c r="AE54" i="16" s="1"/>
  <c r="AB54" i="16"/>
  <c r="U54" i="16"/>
  <c r="I54" i="16"/>
  <c r="AC253" i="16"/>
  <c r="AE253" i="16" s="1"/>
  <c r="AB253" i="16"/>
  <c r="U253" i="16"/>
  <c r="I253" i="16"/>
  <c r="AC282" i="16"/>
  <c r="AE282" i="16" s="1"/>
  <c r="AB282" i="16"/>
  <c r="U282" i="16"/>
  <c r="I282" i="16"/>
  <c r="AC164" i="16"/>
  <c r="AE164" i="16" s="1"/>
  <c r="AB164" i="16"/>
  <c r="U164" i="16"/>
  <c r="I164" i="16"/>
  <c r="AC100" i="16"/>
  <c r="AE100" i="16" s="1"/>
  <c r="AB100" i="16"/>
  <c r="U100" i="16"/>
  <c r="I100" i="16"/>
  <c r="AC202" i="16"/>
  <c r="AE202" i="16" s="1"/>
  <c r="AB202" i="16"/>
  <c r="U202" i="16"/>
  <c r="I202" i="16"/>
  <c r="AC144" i="16"/>
  <c r="AE144" i="16" s="1"/>
  <c r="AB144" i="16"/>
  <c r="U144" i="16"/>
  <c r="I144" i="16"/>
  <c r="AC113" i="16"/>
  <c r="AE113" i="16" s="1"/>
  <c r="AB113" i="16"/>
  <c r="U113" i="16"/>
  <c r="I113" i="16"/>
  <c r="AC91" i="16"/>
  <c r="AE91" i="16" s="1"/>
  <c r="AB91" i="16"/>
  <c r="U91" i="16"/>
  <c r="I91" i="16"/>
  <c r="AC127" i="16"/>
  <c r="AE127" i="16" s="1"/>
  <c r="AB127" i="16"/>
  <c r="U127" i="16"/>
  <c r="I127" i="16"/>
  <c r="AC31" i="16"/>
  <c r="AE31" i="16" s="1"/>
  <c r="AB31" i="16"/>
  <c r="U31" i="16"/>
  <c r="I31" i="16"/>
  <c r="AC14" i="16"/>
  <c r="AE14" i="16" s="1"/>
  <c r="AB14" i="16"/>
  <c r="U14" i="16"/>
  <c r="I14" i="16"/>
  <c r="AC35" i="16"/>
  <c r="AE35" i="16" s="1"/>
  <c r="AB35" i="16"/>
  <c r="U35" i="16"/>
  <c r="I35" i="16"/>
  <c r="AC247" i="16"/>
  <c r="AE247" i="16" s="1"/>
  <c r="AB247" i="16"/>
  <c r="U247" i="16"/>
  <c r="I247" i="16"/>
  <c r="AC213" i="16"/>
  <c r="AE213" i="16" s="1"/>
  <c r="AB213" i="16"/>
  <c r="U213" i="16"/>
  <c r="I213" i="16"/>
  <c r="AC128" i="16"/>
  <c r="AE128" i="16" s="1"/>
  <c r="AB128" i="16"/>
  <c r="U128" i="16"/>
  <c r="I128" i="16"/>
  <c r="AC249" i="16"/>
  <c r="AE249" i="16" s="1"/>
  <c r="AB249" i="16"/>
  <c r="U249" i="16"/>
  <c r="I249" i="16"/>
  <c r="AC81" i="16"/>
  <c r="AE81" i="16" s="1"/>
  <c r="AB81" i="16"/>
  <c r="U81" i="16"/>
  <c r="I81" i="16"/>
  <c r="AC159" i="16"/>
  <c r="AE159" i="16" s="1"/>
  <c r="AB159" i="16"/>
  <c r="U159" i="16"/>
  <c r="I159" i="16"/>
  <c r="AC179" i="16"/>
  <c r="AE179" i="16" s="1"/>
  <c r="AB179" i="16"/>
  <c r="U179" i="16"/>
  <c r="I179" i="16"/>
  <c r="AC232" i="16"/>
  <c r="AE232" i="16" s="1"/>
  <c r="AB232" i="16"/>
  <c r="U232" i="16"/>
  <c r="I232" i="16"/>
  <c r="AC129" i="16"/>
  <c r="AE129" i="16" s="1"/>
  <c r="AB129" i="16"/>
  <c r="U129" i="16"/>
  <c r="I129" i="16"/>
  <c r="AC137" i="16"/>
  <c r="AE137" i="16" s="1"/>
  <c r="AB137" i="16"/>
  <c r="U137" i="16"/>
  <c r="I137" i="16"/>
  <c r="AC11" i="16"/>
  <c r="AE11" i="16" s="1"/>
  <c r="AB11" i="16"/>
  <c r="AC22" i="16"/>
  <c r="AE22" i="16" s="1"/>
  <c r="AB22" i="16"/>
  <c r="U22" i="16"/>
  <c r="I22" i="16"/>
  <c r="AC174" i="16"/>
  <c r="AE174" i="16" s="1"/>
  <c r="AB174" i="16"/>
  <c r="U174" i="16"/>
  <c r="I174" i="16"/>
  <c r="AC94" i="16"/>
  <c r="AE94" i="16" s="1"/>
  <c r="AB94" i="16"/>
  <c r="U94" i="16"/>
  <c r="I94" i="16"/>
  <c r="AC34" i="16"/>
  <c r="AE34" i="16" s="1"/>
  <c r="AB34" i="16"/>
  <c r="U34" i="16"/>
  <c r="I34" i="16"/>
  <c r="AC168" i="16"/>
  <c r="AE168" i="16" s="1"/>
  <c r="AB168" i="16"/>
  <c r="U168" i="16"/>
  <c r="I168" i="16"/>
  <c r="AC176" i="16"/>
  <c r="AE176" i="16" s="1"/>
  <c r="AB176" i="16"/>
  <c r="U176" i="16"/>
  <c r="I176" i="16"/>
  <c r="AC154" i="16"/>
  <c r="AE154" i="16" s="1"/>
  <c r="AB154" i="16"/>
  <c r="U154" i="16"/>
  <c r="I154" i="16"/>
  <c r="AC98" i="16"/>
  <c r="AE98" i="16" s="1"/>
  <c r="AB98" i="16"/>
  <c r="U98" i="16"/>
  <c r="I98" i="16"/>
  <c r="AC41" i="16"/>
  <c r="AE41" i="16" s="1"/>
  <c r="AB41" i="16"/>
  <c r="U41" i="16"/>
  <c r="I41" i="16"/>
  <c r="AC48" i="16"/>
  <c r="AE48" i="16" s="1"/>
  <c r="AB48" i="16"/>
  <c r="U48" i="16"/>
  <c r="I48" i="16"/>
  <c r="AC45" i="16"/>
  <c r="AE45" i="16" s="1"/>
  <c r="AB45" i="16"/>
  <c r="U45" i="16"/>
  <c r="I45" i="16"/>
  <c r="AC141" i="16"/>
  <c r="AE141" i="16" s="1"/>
  <c r="AB141" i="16"/>
  <c r="U141" i="16"/>
  <c r="I141" i="16"/>
  <c r="AC87" i="16"/>
  <c r="AE87" i="16" s="1"/>
  <c r="AB87" i="16"/>
  <c r="U87" i="16"/>
  <c r="I87" i="16"/>
  <c r="AC251" i="16"/>
  <c r="AE251" i="16" s="1"/>
  <c r="AB251" i="16"/>
  <c r="U251" i="16"/>
  <c r="I251" i="16"/>
  <c r="AC139" i="16"/>
  <c r="AE139" i="16" s="1"/>
  <c r="AB139" i="16"/>
  <c r="U139" i="16"/>
  <c r="I139" i="16"/>
  <c r="AC171" i="16"/>
  <c r="AE171" i="16" s="1"/>
  <c r="AB171" i="16"/>
  <c r="U171" i="16"/>
  <c r="I171" i="16"/>
  <c r="AC163" i="16"/>
  <c r="AE163" i="16" s="1"/>
  <c r="AB163" i="16"/>
  <c r="U163" i="16"/>
  <c r="I163" i="16"/>
  <c r="AC13" i="16"/>
  <c r="AE13" i="16" s="1"/>
  <c r="AB13" i="16"/>
  <c r="U13" i="16"/>
  <c r="I13" i="16"/>
  <c r="AC183" i="16"/>
  <c r="AE183" i="16" s="1"/>
  <c r="AB183" i="16"/>
  <c r="U183" i="16"/>
  <c r="I183" i="16"/>
  <c r="AC194" i="16"/>
  <c r="AE194" i="16" s="1"/>
  <c r="AB194" i="16"/>
  <c r="U194" i="16"/>
  <c r="I194" i="16"/>
  <c r="AC21" i="16"/>
  <c r="AE21" i="16" s="1"/>
  <c r="AB21" i="16"/>
  <c r="U21" i="16"/>
  <c r="I21" i="16"/>
  <c r="AC142" i="16"/>
  <c r="AE142" i="16" s="1"/>
  <c r="AB142" i="16"/>
  <c r="U142" i="16"/>
  <c r="I142" i="16"/>
  <c r="AC74" i="16"/>
  <c r="AE74" i="16" s="1"/>
  <c r="AB74" i="16"/>
  <c r="U74" i="16"/>
  <c r="I74" i="16"/>
  <c r="AC52" i="16"/>
  <c r="AE52" i="16" s="1"/>
  <c r="AB52" i="16"/>
  <c r="U52" i="16"/>
  <c r="I52" i="16"/>
  <c r="AC77" i="16"/>
  <c r="AE77" i="16" s="1"/>
  <c r="AB77" i="16"/>
  <c r="U77" i="16"/>
  <c r="I77" i="16"/>
  <c r="AC277" i="16"/>
  <c r="AE277" i="16" s="1"/>
  <c r="AB277" i="16"/>
  <c r="U277" i="16"/>
  <c r="I277" i="16"/>
  <c r="AC85" i="16"/>
  <c r="AE85" i="16" s="1"/>
  <c r="AB85" i="16"/>
  <c r="U85" i="16"/>
  <c r="I85" i="16"/>
  <c r="AC133" i="16"/>
  <c r="AE133" i="16" s="1"/>
  <c r="AB133" i="16"/>
  <c r="U133" i="16"/>
  <c r="I133" i="16"/>
  <c r="AC145" i="16"/>
  <c r="AE145" i="16" s="1"/>
  <c r="AB145" i="16"/>
  <c r="U145" i="16"/>
  <c r="I145" i="16"/>
  <c r="AC151" i="16"/>
  <c r="AE151" i="16" s="1"/>
  <c r="AB151" i="16"/>
  <c r="U151" i="16"/>
  <c r="I151" i="16"/>
  <c r="AC283" i="16"/>
  <c r="AE283" i="16" s="1"/>
  <c r="AB283" i="16"/>
  <c r="U283" i="16"/>
  <c r="I283" i="16"/>
  <c r="AC86" i="16"/>
  <c r="AE86" i="16" s="1"/>
  <c r="AB86" i="16"/>
  <c r="U86" i="16"/>
  <c r="I86" i="16"/>
  <c r="AC119" i="16"/>
  <c r="AE119" i="16" s="1"/>
  <c r="AB119" i="16"/>
  <c r="U119" i="16"/>
  <c r="I119" i="16"/>
  <c r="AC106" i="16"/>
  <c r="AE106" i="16" s="1"/>
  <c r="AB106" i="16"/>
  <c r="U106" i="16"/>
  <c r="I106" i="16"/>
  <c r="AC299" i="16"/>
  <c r="AE299" i="16" s="1"/>
  <c r="AB299" i="16"/>
  <c r="U299" i="16"/>
  <c r="I299" i="16"/>
  <c r="AC143" i="16"/>
  <c r="AE143" i="16" s="1"/>
  <c r="AB143" i="16"/>
  <c r="U143" i="16"/>
  <c r="I143" i="16"/>
  <c r="AC177" i="16"/>
  <c r="AE177" i="16" s="1"/>
  <c r="AB177" i="16"/>
  <c r="U177" i="16"/>
  <c r="I177" i="16"/>
  <c r="AC59" i="16"/>
  <c r="AE59" i="16" s="1"/>
  <c r="AB59" i="16"/>
  <c r="U59" i="16"/>
  <c r="I59" i="16"/>
  <c r="AC24" i="16"/>
  <c r="AE24" i="16" s="1"/>
  <c r="AB24" i="16"/>
  <c r="U24" i="16"/>
  <c r="I24" i="16"/>
  <c r="AC17" i="16"/>
  <c r="AE17" i="16" s="1"/>
  <c r="AB17" i="16"/>
  <c r="U17" i="16"/>
  <c r="I17" i="16"/>
  <c r="AC191" i="16"/>
  <c r="AE191" i="16" s="1"/>
  <c r="AB191" i="16"/>
  <c r="U191" i="16"/>
  <c r="I191" i="16"/>
  <c r="AC303" i="16"/>
  <c r="AE303" i="16" s="1"/>
  <c r="AB303" i="16"/>
  <c r="U303" i="16"/>
  <c r="I303" i="16"/>
  <c r="AC47" i="16"/>
  <c r="AE47" i="16" s="1"/>
  <c r="AB47" i="16"/>
  <c r="U47" i="16"/>
  <c r="I47" i="16"/>
  <c r="AC134" i="16"/>
  <c r="AE134" i="16" s="1"/>
  <c r="AB134" i="16"/>
  <c r="U134" i="16"/>
  <c r="I134" i="16"/>
  <c r="AC193" i="16"/>
  <c r="AE193" i="16" s="1"/>
  <c r="AB193" i="16"/>
  <c r="U193" i="16"/>
  <c r="I193" i="16"/>
  <c r="AC92" i="16"/>
  <c r="AE92" i="16" s="1"/>
  <c r="AB92" i="16"/>
  <c r="U92" i="16"/>
  <c r="I92" i="16"/>
  <c r="AC69" i="16"/>
  <c r="AE69" i="16" s="1"/>
  <c r="AB69" i="16"/>
  <c r="U69" i="16"/>
  <c r="I69" i="16"/>
  <c r="AC90" i="16"/>
  <c r="AE90" i="16" s="1"/>
  <c r="AB90" i="16"/>
  <c r="U90" i="16"/>
  <c r="I90" i="16"/>
  <c r="AC29" i="16"/>
  <c r="AE29" i="16" s="1"/>
  <c r="AB29" i="16"/>
  <c r="U29" i="16"/>
  <c r="I29" i="16"/>
  <c r="AC162" i="16"/>
  <c r="AE162" i="16" s="1"/>
  <c r="AB162" i="16"/>
  <c r="U162" i="16"/>
  <c r="I162" i="16"/>
  <c r="AC286" i="16"/>
  <c r="AE286" i="16" s="1"/>
  <c r="AB286" i="16"/>
  <c r="U286" i="16"/>
  <c r="I286" i="16"/>
  <c r="AC169" i="16"/>
  <c r="AE169" i="16" s="1"/>
  <c r="AB169" i="16"/>
  <c r="U169" i="16"/>
  <c r="I169" i="16"/>
  <c r="AC117" i="16"/>
  <c r="AE117" i="16" s="1"/>
  <c r="AB117" i="16"/>
  <c r="U117" i="16"/>
  <c r="I117" i="16"/>
  <c r="AC196" i="16"/>
  <c r="AE196" i="16" s="1"/>
  <c r="AB196" i="16"/>
  <c r="U196" i="16"/>
  <c r="I196" i="16"/>
  <c r="AC140" i="16"/>
  <c r="AE140" i="16" s="1"/>
  <c r="AB140" i="16"/>
  <c r="U140" i="16"/>
  <c r="I140" i="16"/>
  <c r="AC285" i="16"/>
  <c r="AE285" i="16" s="1"/>
  <c r="AB285" i="16"/>
  <c r="U285" i="16"/>
  <c r="I285" i="16"/>
  <c r="AC49" i="16"/>
  <c r="AE49" i="16" s="1"/>
  <c r="AB49" i="16"/>
  <c r="U49" i="16"/>
  <c r="I49" i="16"/>
  <c r="AC166" i="16"/>
  <c r="AE166" i="16" s="1"/>
  <c r="AB166" i="16"/>
  <c r="U166" i="16"/>
  <c r="I166" i="16"/>
  <c r="AC271" i="16"/>
  <c r="AE271" i="16" s="1"/>
  <c r="AB271" i="16"/>
  <c r="U271" i="16"/>
  <c r="I271" i="16"/>
  <c r="AC243" i="16"/>
  <c r="AE243" i="16" s="1"/>
  <c r="AB243" i="16"/>
  <c r="U243" i="16"/>
  <c r="I243" i="16"/>
  <c r="AC245" i="16"/>
  <c r="AE245" i="16" s="1"/>
  <c r="AB245" i="16"/>
  <c r="U245" i="16"/>
  <c r="I245" i="16"/>
  <c r="AC40" i="16"/>
  <c r="AE40" i="16" s="1"/>
  <c r="AB40" i="16"/>
  <c r="U40" i="16"/>
  <c r="I40" i="16"/>
  <c r="AC258" i="16"/>
  <c r="AE258" i="16" s="1"/>
  <c r="AB258" i="16"/>
  <c r="U258" i="16"/>
  <c r="I258" i="16"/>
  <c r="AC215" i="16"/>
  <c r="AE215" i="16" s="1"/>
  <c r="AB215" i="16"/>
  <c r="U215" i="16"/>
  <c r="I215" i="16"/>
  <c r="AC136" i="16"/>
  <c r="AE136" i="16" s="1"/>
  <c r="AB136" i="16"/>
  <c r="U136" i="16"/>
  <c r="I136" i="16"/>
  <c r="AC216" i="16"/>
  <c r="AE216" i="16" s="1"/>
  <c r="AB216" i="16"/>
  <c r="U216" i="16"/>
  <c r="I216" i="16"/>
  <c r="AC58" i="16"/>
  <c r="AE58" i="16" s="1"/>
  <c r="AB58" i="16"/>
  <c r="U58" i="16"/>
  <c r="I58" i="16"/>
  <c r="AC231" i="16"/>
  <c r="AE231" i="16" s="1"/>
  <c r="AB231" i="16"/>
  <c r="U231" i="16"/>
  <c r="I231" i="16"/>
  <c r="AC224" i="16"/>
  <c r="AE224" i="16" s="1"/>
  <c r="AB224" i="16"/>
  <c r="U224" i="16"/>
  <c r="I224" i="16"/>
  <c r="AC292" i="16"/>
  <c r="AE292" i="16" s="1"/>
  <c r="AB292" i="16"/>
  <c r="U292" i="16"/>
  <c r="I292" i="16"/>
  <c r="AC237" i="16"/>
  <c r="AE237" i="16" s="1"/>
  <c r="AB237" i="16"/>
  <c r="U237" i="16"/>
  <c r="I237" i="16"/>
  <c r="AC75" i="16"/>
  <c r="AE75" i="16" s="1"/>
  <c r="AB75" i="16"/>
  <c r="U75" i="16"/>
  <c r="I75" i="16"/>
  <c r="AC300" i="16"/>
  <c r="AE300" i="16" s="1"/>
  <c r="AB300" i="16"/>
  <c r="U300" i="16"/>
  <c r="I300" i="16"/>
  <c r="AC172" i="16"/>
  <c r="AE172" i="16" s="1"/>
  <c r="AB172" i="16"/>
  <c r="U172" i="16"/>
  <c r="I172" i="16"/>
  <c r="AC71" i="16"/>
  <c r="AE71" i="16" s="1"/>
  <c r="AB71" i="16"/>
  <c r="U71" i="16"/>
  <c r="I71" i="16"/>
  <c r="AC73" i="16"/>
  <c r="AE73" i="16" s="1"/>
  <c r="AB73" i="16"/>
  <c r="U73" i="16"/>
  <c r="I73" i="16"/>
  <c r="AC93" i="16"/>
  <c r="AE93" i="16" s="1"/>
  <c r="AB93" i="16"/>
  <c r="U93" i="16"/>
  <c r="I93" i="16"/>
  <c r="AC219" i="16"/>
  <c r="AE219" i="16" s="1"/>
  <c r="AB219" i="16"/>
  <c r="U219" i="16"/>
  <c r="I219" i="16"/>
  <c r="AC275" i="16"/>
  <c r="AE275" i="16" s="1"/>
  <c r="AB275" i="16"/>
  <c r="U275" i="16"/>
  <c r="I275" i="16"/>
  <c r="AC97" i="16"/>
  <c r="AE97" i="16" s="1"/>
  <c r="AB97" i="16"/>
  <c r="U97" i="16"/>
  <c r="I97" i="16"/>
  <c r="AC175" i="16"/>
  <c r="AE175" i="16" s="1"/>
  <c r="AB175" i="16"/>
  <c r="U175" i="16"/>
  <c r="I175" i="16"/>
  <c r="AC70" i="16"/>
  <c r="AE70" i="16" s="1"/>
  <c r="AB70" i="16"/>
  <c r="U70" i="16"/>
  <c r="I70" i="16"/>
  <c r="AC150" i="16"/>
  <c r="AE150" i="16" s="1"/>
  <c r="AB150" i="16"/>
  <c r="U150" i="16"/>
  <c r="I150" i="16"/>
  <c r="AC44" i="16"/>
  <c r="AE44" i="16" s="1"/>
  <c r="AB44" i="16"/>
  <c r="U44" i="16"/>
  <c r="I44" i="16"/>
  <c r="AC103" i="16"/>
  <c r="AE103" i="16" s="1"/>
  <c r="AB103" i="16"/>
  <c r="U103" i="16"/>
  <c r="I103" i="16"/>
  <c r="AC109" i="16"/>
  <c r="AE109" i="16" s="1"/>
  <c r="AB109" i="16"/>
  <c r="U109" i="16"/>
  <c r="I109" i="16"/>
  <c r="AC234" i="16"/>
  <c r="AE234" i="16" s="1"/>
  <c r="AB234" i="16"/>
  <c r="U234" i="16"/>
  <c r="I234" i="16"/>
  <c r="AC214" i="16"/>
  <c r="AE214" i="16" s="1"/>
  <c r="AB214" i="16"/>
  <c r="U214" i="16"/>
  <c r="I214" i="16"/>
  <c r="AC158" i="16"/>
  <c r="AE158" i="16" s="1"/>
  <c r="AB158" i="16"/>
  <c r="U158" i="16"/>
  <c r="I158" i="16"/>
  <c r="AC226" i="16"/>
  <c r="AE226" i="16" s="1"/>
  <c r="AB226" i="16"/>
  <c r="U226" i="16"/>
  <c r="I226" i="16"/>
  <c r="AC239" i="16"/>
  <c r="AE239" i="16" s="1"/>
  <c r="AB239" i="16"/>
  <c r="U239" i="16"/>
  <c r="I239" i="16"/>
  <c r="AC284" i="16"/>
  <c r="AE284" i="16" s="1"/>
  <c r="AB284" i="16"/>
  <c r="U284" i="16"/>
  <c r="I284" i="16"/>
  <c r="AC46" i="16"/>
  <c r="AE46" i="16" s="1"/>
  <c r="AB46" i="16"/>
  <c r="U46" i="16"/>
  <c r="I46" i="16"/>
  <c r="AC131" i="16"/>
  <c r="AE131" i="16" s="1"/>
  <c r="AB131" i="16"/>
  <c r="U131" i="16"/>
  <c r="I131" i="16"/>
  <c r="AC60" i="16"/>
  <c r="AE60" i="16" s="1"/>
  <c r="AB60" i="16"/>
  <c r="U60" i="16"/>
  <c r="I60" i="16"/>
  <c r="AC110" i="16"/>
  <c r="AE110" i="16" s="1"/>
  <c r="AB110" i="16"/>
  <c r="U110" i="16"/>
  <c r="I110" i="16"/>
  <c r="AC199" i="16"/>
  <c r="AE199" i="16" s="1"/>
  <c r="AB199" i="16"/>
  <c r="U199" i="16"/>
  <c r="I199" i="16"/>
  <c r="AC126" i="16"/>
  <c r="AE126" i="16" s="1"/>
  <c r="AB126" i="16"/>
  <c r="U126" i="16"/>
  <c r="I126" i="16"/>
  <c r="AC115" i="16"/>
  <c r="AE115" i="16" s="1"/>
  <c r="AB115" i="16"/>
  <c r="U115" i="16"/>
  <c r="I115" i="16"/>
  <c r="AC67" i="16"/>
  <c r="AE67" i="16" s="1"/>
  <c r="AB67" i="16"/>
  <c r="U67" i="16"/>
  <c r="I67" i="16"/>
  <c r="AC272" i="16"/>
  <c r="AE272" i="16" s="1"/>
  <c r="AB272" i="16"/>
  <c r="U272" i="16"/>
  <c r="I272" i="16"/>
  <c r="AC181" i="16"/>
  <c r="AE181" i="16" s="1"/>
  <c r="AB181" i="16"/>
  <c r="U181" i="16"/>
  <c r="I181" i="16"/>
  <c r="AC38" i="16"/>
  <c r="AE38" i="16" s="1"/>
  <c r="AB38" i="16"/>
  <c r="U38" i="16"/>
  <c r="I38" i="16"/>
  <c r="AC264" i="16"/>
  <c r="AE264" i="16" s="1"/>
  <c r="AB264" i="16"/>
  <c r="U264" i="16"/>
  <c r="I264" i="16"/>
  <c r="AC20" i="16"/>
  <c r="AE20" i="16" s="1"/>
  <c r="AB20" i="16"/>
  <c r="U20" i="16"/>
  <c r="I20" i="16"/>
  <c r="AC37" i="16"/>
  <c r="AE37" i="16" s="1"/>
  <c r="AB37" i="16"/>
  <c r="U37" i="16"/>
  <c r="I37" i="16"/>
  <c r="AC10" i="16"/>
  <c r="AE10" i="16" s="1"/>
  <c r="AB10" i="16"/>
  <c r="U10" i="16"/>
  <c r="J233" i="16" l="1"/>
  <c r="J206" i="16"/>
  <c r="J237" i="16"/>
  <c r="J208" i="16"/>
  <c r="J17" i="16"/>
  <c r="J143" i="16"/>
  <c r="J86" i="16"/>
  <c r="J133" i="16"/>
  <c r="J52" i="16"/>
  <c r="J194" i="16"/>
  <c r="J171" i="16"/>
  <c r="J141" i="16"/>
  <c r="J98" i="16"/>
  <c r="J34" i="16"/>
  <c r="J11" i="16"/>
  <c r="J179" i="16"/>
  <c r="J128" i="16"/>
  <c r="J14" i="16"/>
  <c r="J254" i="16"/>
  <c r="J26" i="16"/>
  <c r="J296" i="16"/>
  <c r="J186" i="16"/>
  <c r="J66" i="16"/>
  <c r="J302" i="16"/>
  <c r="J207" i="16"/>
  <c r="J61" i="16"/>
  <c r="J120" i="16"/>
  <c r="J184" i="16"/>
  <c r="J202" i="16"/>
  <c r="J253" i="16"/>
  <c r="J102" i="16"/>
  <c r="J125" i="16"/>
  <c r="J256" i="16"/>
  <c r="J297" i="16"/>
  <c r="J293" i="16"/>
  <c r="J167" i="16"/>
  <c r="J79" i="16"/>
  <c r="J42" i="16"/>
  <c r="J142" i="16"/>
  <c r="J13" i="16"/>
  <c r="J251" i="16"/>
  <c r="J48" i="16"/>
  <c r="J176" i="16"/>
  <c r="J174" i="16"/>
  <c r="J129" i="16"/>
  <c r="J81" i="16"/>
  <c r="J247" i="16"/>
  <c r="J127" i="16"/>
  <c r="J25" i="16"/>
  <c r="J259" i="16"/>
  <c r="J267" i="16"/>
  <c r="J15" i="16"/>
  <c r="J117" i="16"/>
  <c r="J29" i="16"/>
  <c r="J62" i="16"/>
  <c r="J190" i="16"/>
  <c r="J116" i="16"/>
  <c r="J273" i="16"/>
  <c r="J36" i="16"/>
  <c r="J156" i="16"/>
  <c r="J165" i="16"/>
  <c r="J189" i="16"/>
  <c r="J265" i="16"/>
  <c r="J78" i="16"/>
  <c r="J280" i="16"/>
  <c r="J28" i="16"/>
  <c r="J228" i="16"/>
  <c r="J258" i="16"/>
  <c r="J136" i="16"/>
  <c r="J63" i="16"/>
  <c r="J262" i="16"/>
  <c r="J96" i="16"/>
  <c r="J18" i="16"/>
  <c r="J84" i="16"/>
  <c r="J225" i="16"/>
  <c r="J238" i="16"/>
  <c r="J138" i="16"/>
  <c r="J149" i="16"/>
  <c r="J187" i="16"/>
  <c r="J44" i="16"/>
  <c r="J199" i="16"/>
  <c r="J46" i="16"/>
  <c r="J140" i="16"/>
  <c r="J113" i="16"/>
  <c r="J164" i="16"/>
  <c r="J180" i="16"/>
  <c r="J234" i="16"/>
  <c r="J173" i="16"/>
  <c r="J57" i="16"/>
  <c r="J195" i="16"/>
  <c r="J236" i="16"/>
  <c r="J201" i="16"/>
  <c r="J303" i="16"/>
  <c r="J205" i="16"/>
  <c r="J83" i="16"/>
  <c r="J39" i="16"/>
  <c r="J198" i="16"/>
  <c r="J248" i="16"/>
  <c r="J203" i="16"/>
  <c r="J175" i="16"/>
  <c r="J261" i="16"/>
  <c r="J82" i="16"/>
  <c r="J255" i="16"/>
  <c r="J217" i="16"/>
  <c r="J222" i="16"/>
  <c r="J38" i="16"/>
  <c r="J93" i="16"/>
  <c r="J270" i="16"/>
  <c r="J73" i="16"/>
  <c r="J289" i="16"/>
  <c r="J250" i="16"/>
  <c r="J266" i="16"/>
  <c r="J204" i="16"/>
  <c r="J257" i="16"/>
  <c r="J132" i="16"/>
  <c r="J274" i="16"/>
  <c r="J161" i="16"/>
  <c r="J43" i="16"/>
  <c r="J147" i="16"/>
  <c r="J230" i="16"/>
  <c r="J244" i="16"/>
  <c r="J211" i="16"/>
  <c r="J95" i="16"/>
  <c r="J122" i="16"/>
  <c r="J298" i="16"/>
  <c r="J220" i="16"/>
  <c r="J182" i="16"/>
  <c r="J301" i="16"/>
  <c r="J114" i="16"/>
  <c r="J288" i="16"/>
  <c r="J67" i="16"/>
  <c r="J284" i="16"/>
  <c r="J245" i="16"/>
  <c r="J94" i="16"/>
  <c r="J137" i="16"/>
  <c r="J159" i="16"/>
  <c r="J213" i="16"/>
  <c r="J31" i="16"/>
  <c r="J144" i="16"/>
  <c r="J282" i="16"/>
  <c r="J124" i="16"/>
  <c r="J276" i="16"/>
  <c r="J229" i="16"/>
  <c r="J212" i="16"/>
  <c r="J246" i="16"/>
  <c r="J148" i="16"/>
  <c r="J55" i="16"/>
  <c r="J269" i="16"/>
  <c r="J130" i="16"/>
  <c r="J294" i="16"/>
  <c r="J123" i="16"/>
  <c r="J60" i="16"/>
  <c r="J224" i="16"/>
  <c r="J193" i="16"/>
  <c r="J192" i="16"/>
  <c r="J279" i="16"/>
  <c r="J19" i="16"/>
  <c r="J22" i="16"/>
  <c r="J232" i="16"/>
  <c r="J249" i="16"/>
  <c r="J35" i="16"/>
  <c r="J91" i="16"/>
  <c r="J100" i="16"/>
  <c r="J54" i="16"/>
  <c r="J51" i="16"/>
  <c r="J99" i="16"/>
  <c r="J50" i="16"/>
  <c r="J112" i="16"/>
  <c r="J111" i="16"/>
  <c r="J263" i="16"/>
  <c r="J152" i="16"/>
  <c r="J76" i="16"/>
  <c r="J200" i="16"/>
  <c r="J227" i="16"/>
  <c r="J53" i="16"/>
  <c r="J268" i="16"/>
  <c r="J218" i="16"/>
  <c r="J235" i="16"/>
  <c r="J33" i="16"/>
  <c r="J12" i="16"/>
  <c r="J252" i="16"/>
  <c r="J107" i="16"/>
  <c r="J210" i="16"/>
  <c r="J221" i="16"/>
  <c r="J241" i="16"/>
  <c r="J121" i="16"/>
  <c r="J101" i="16"/>
  <c r="J118" i="16"/>
  <c r="J272" i="16"/>
  <c r="J287" i="16"/>
  <c r="J65" i="16"/>
  <c r="J240" i="16"/>
  <c r="J291" i="16"/>
  <c r="J290" i="16"/>
  <c r="J56" i="16"/>
  <c r="J275" i="16"/>
  <c r="J185" i="16"/>
  <c r="J16" i="16"/>
  <c r="J89" i="16"/>
  <c r="J153" i="16"/>
  <c r="J260" i="16"/>
  <c r="J88" i="16"/>
  <c r="J104" i="16"/>
  <c r="J72" i="16"/>
  <c r="J157" i="16"/>
  <c r="J295" i="16"/>
  <c r="J188" i="16"/>
  <c r="J49" i="16"/>
  <c r="J32" i="16"/>
  <c r="J170" i="16"/>
  <c r="J242" i="16"/>
  <c r="J278" i="16"/>
  <c r="J64" i="16"/>
  <c r="J223" i="16"/>
  <c r="J105" i="16"/>
  <c r="J103" i="16"/>
  <c r="J20" i="16"/>
  <c r="J158" i="16"/>
  <c r="J300" i="16"/>
  <c r="J209" i="16"/>
  <c r="J30" i="16"/>
  <c r="J197" i="16"/>
  <c r="J281" i="16"/>
  <c r="J135" i="16"/>
  <c r="J23" i="16"/>
  <c r="J108" i="16"/>
  <c r="J181" i="16"/>
  <c r="J131" i="16"/>
  <c r="J109" i="16"/>
  <c r="J219" i="16"/>
  <c r="J292" i="16"/>
  <c r="J40" i="16"/>
  <c r="J196" i="16"/>
  <c r="J92" i="16"/>
  <c r="J69" i="16"/>
  <c r="J191" i="16"/>
  <c r="J177" i="16"/>
  <c r="J119" i="16"/>
  <c r="J145" i="16"/>
  <c r="J77" i="16"/>
  <c r="J21" i="16"/>
  <c r="J163" i="16"/>
  <c r="J87" i="16"/>
  <c r="J41" i="16"/>
  <c r="J168" i="16"/>
  <c r="J264" i="16"/>
  <c r="J110" i="16"/>
  <c r="J214" i="16"/>
  <c r="J97" i="16"/>
  <c r="J75" i="16"/>
  <c r="J215" i="16"/>
  <c r="J285" i="16"/>
  <c r="J90" i="16"/>
  <c r="J68" i="16"/>
  <c r="J160" i="16"/>
  <c r="J178" i="16"/>
  <c r="J80" i="16"/>
  <c r="J155" i="16"/>
  <c r="J27" i="16"/>
  <c r="J146" i="16"/>
  <c r="J126" i="16"/>
  <c r="J226" i="16"/>
  <c r="J70" i="16"/>
  <c r="J172" i="16"/>
  <c r="J216" i="16"/>
  <c r="J166" i="16"/>
  <c r="J162" i="16"/>
  <c r="J37" i="16"/>
  <c r="J115" i="16"/>
  <c r="J239" i="16"/>
  <c r="J150" i="16"/>
  <c r="J71" i="16"/>
  <c r="J58" i="16"/>
  <c r="J271" i="16"/>
  <c r="J286" i="16"/>
  <c r="J24" i="16"/>
  <c r="J299" i="16"/>
  <c r="J283" i="16"/>
  <c r="J85" i="16"/>
  <c r="J74" i="16"/>
  <c r="J183" i="16"/>
  <c r="J139" i="16"/>
  <c r="J45" i="16"/>
  <c r="J154" i="16"/>
  <c r="J231" i="16"/>
  <c r="J243" i="16"/>
  <c r="J169" i="16"/>
  <c r="J47" i="16"/>
  <c r="J59" i="16"/>
  <c r="J106" i="16"/>
  <c r="J151" i="16"/>
  <c r="J277" i="16"/>
  <c r="J134" i="16"/>
  <c r="AG11" i="3" l="1"/>
  <c r="AG14" i="3"/>
  <c r="AG15" i="3"/>
  <c r="AG16" i="3"/>
  <c r="AG17" i="3"/>
  <c r="AG18" i="3"/>
  <c r="AG19" i="3"/>
  <c r="AG20" i="3"/>
  <c r="AG21" i="3"/>
  <c r="AG22" i="3"/>
  <c r="AG23" i="3"/>
  <c r="AG24" i="3"/>
  <c r="AG25" i="3"/>
  <c r="AG26" i="3"/>
  <c r="AG27" i="3"/>
  <c r="AG28" i="3"/>
  <c r="AG29" i="3"/>
  <c r="AG30" i="3"/>
  <c r="AG31" i="3"/>
  <c r="AG32" i="3"/>
  <c r="AG33" i="3"/>
  <c r="AG34" i="3"/>
  <c r="AG35" i="3"/>
  <c r="AG36" i="3"/>
  <c r="AG37" i="3"/>
  <c r="AG38" i="3"/>
  <c r="AG39" i="3"/>
  <c r="AG40" i="3"/>
  <c r="AG41" i="3"/>
  <c r="AG42" i="3"/>
  <c r="AG43" i="3"/>
  <c r="AG44" i="3"/>
  <c r="AG45" i="3"/>
  <c r="AG46" i="3"/>
  <c r="AG47" i="3"/>
  <c r="AG48" i="3"/>
  <c r="AG49" i="3"/>
  <c r="AG50" i="3"/>
  <c r="AG51" i="3"/>
  <c r="AG52" i="3"/>
  <c r="AG53" i="3"/>
  <c r="AG54" i="3"/>
  <c r="AG55" i="3"/>
  <c r="AG56" i="3"/>
  <c r="AG57" i="3"/>
  <c r="AG59" i="3"/>
  <c r="AG60" i="3"/>
  <c r="AG61" i="3"/>
  <c r="AG62" i="3"/>
  <c r="AG63" i="3"/>
  <c r="AG64" i="3"/>
  <c r="AG65" i="3"/>
  <c r="AG66" i="3"/>
  <c r="AG67" i="3"/>
  <c r="AG68" i="3"/>
  <c r="AG69" i="3"/>
  <c r="AG70" i="3"/>
  <c r="AG71" i="3"/>
  <c r="AG72" i="3"/>
  <c r="AG73" i="3"/>
  <c r="AG74" i="3"/>
  <c r="AG75" i="3"/>
  <c r="AG76" i="3"/>
  <c r="AG77" i="3"/>
  <c r="AG78" i="3"/>
  <c r="AG79" i="3"/>
  <c r="AG80" i="3"/>
  <c r="AG81" i="3"/>
  <c r="AG82" i="3"/>
  <c r="AG83" i="3"/>
  <c r="AG84" i="3"/>
  <c r="AG85" i="3"/>
  <c r="AG86" i="3"/>
  <c r="AG87" i="3"/>
  <c r="AG88" i="3"/>
  <c r="AG89" i="3"/>
  <c r="AG90" i="3"/>
  <c r="AG91" i="3"/>
  <c r="AG92" i="3"/>
  <c r="AG93" i="3"/>
  <c r="AG94" i="3"/>
  <c r="AG95" i="3"/>
  <c r="AG96" i="3"/>
  <c r="AG97" i="3"/>
  <c r="AG98" i="3"/>
  <c r="AG99" i="3"/>
  <c r="AG100" i="3"/>
  <c r="AG101" i="3"/>
  <c r="AG102" i="3"/>
  <c r="AG103" i="3"/>
  <c r="AG104" i="3"/>
  <c r="AG105" i="3"/>
  <c r="AG106" i="3"/>
  <c r="AG107" i="3"/>
  <c r="AG108" i="3"/>
  <c r="AG109" i="3"/>
  <c r="AG110" i="3"/>
  <c r="AG111" i="3"/>
  <c r="AG112" i="3"/>
  <c r="AG113" i="3"/>
  <c r="AG114" i="3"/>
  <c r="AG115" i="3"/>
  <c r="AG116" i="3"/>
  <c r="AG117" i="3"/>
  <c r="AG118" i="3"/>
  <c r="AG119" i="3"/>
  <c r="AG120" i="3"/>
  <c r="AG121" i="3"/>
  <c r="AG122" i="3"/>
  <c r="AG123" i="3"/>
  <c r="AG124" i="3"/>
  <c r="AG125" i="3"/>
  <c r="AG126" i="3"/>
  <c r="AG127" i="3"/>
  <c r="AG128" i="3"/>
  <c r="AG129" i="3"/>
  <c r="AG130" i="3"/>
  <c r="AG132" i="3"/>
  <c r="AG133" i="3"/>
  <c r="AG134" i="3"/>
  <c r="AG136" i="3"/>
  <c r="AG137" i="3"/>
  <c r="AG138" i="3"/>
  <c r="AG139" i="3"/>
  <c r="AG140" i="3"/>
  <c r="AG141" i="3"/>
  <c r="AG142" i="3"/>
  <c r="AG143" i="3"/>
  <c r="AG144" i="3"/>
  <c r="AG145" i="3"/>
  <c r="AG146" i="3"/>
  <c r="AG147" i="3"/>
  <c r="AG148" i="3"/>
  <c r="AG150" i="3"/>
  <c r="AG151" i="3"/>
  <c r="AG152" i="3"/>
  <c r="AG153" i="3"/>
  <c r="AG154" i="3"/>
  <c r="AG155" i="3"/>
  <c r="AG156" i="3"/>
  <c r="AG157" i="3"/>
  <c r="AG158" i="3"/>
  <c r="AG159" i="3"/>
  <c r="AG160" i="3"/>
  <c r="AG161" i="3"/>
  <c r="AG162" i="3"/>
  <c r="AG163" i="3"/>
  <c r="AG164" i="3"/>
  <c r="AG165" i="3"/>
  <c r="AG166" i="3"/>
  <c r="AG167" i="3"/>
  <c r="AG168" i="3"/>
  <c r="AG169" i="3"/>
  <c r="AG170" i="3"/>
  <c r="AG171" i="3"/>
  <c r="AG172" i="3"/>
  <c r="AG173" i="3"/>
  <c r="AG174" i="3"/>
  <c r="AG175" i="3"/>
  <c r="AG176" i="3"/>
  <c r="AG177" i="3"/>
  <c r="AG178" i="3"/>
  <c r="AG179" i="3"/>
  <c r="AG180" i="3"/>
  <c r="AG181" i="3"/>
  <c r="AG182" i="3"/>
  <c r="AG183" i="3"/>
  <c r="AG184" i="3"/>
  <c r="AG186" i="3"/>
  <c r="AG187" i="3"/>
  <c r="AG188" i="3"/>
  <c r="AG189" i="3"/>
  <c r="AG190" i="3"/>
  <c r="AG191" i="3"/>
  <c r="AG192" i="3"/>
  <c r="AG193" i="3"/>
  <c r="AG194" i="3"/>
  <c r="AG195" i="3"/>
  <c r="AG196" i="3"/>
  <c r="AG197" i="3"/>
  <c r="AG198" i="3"/>
  <c r="AG199" i="3"/>
  <c r="AG200" i="3"/>
  <c r="AG201" i="3"/>
  <c r="AG202" i="3"/>
  <c r="AG203" i="3"/>
  <c r="AG204" i="3"/>
  <c r="AG205" i="3"/>
  <c r="AG206" i="3"/>
  <c r="AG207" i="3"/>
  <c r="AG208" i="3"/>
  <c r="AG209" i="3"/>
  <c r="AG210" i="3"/>
  <c r="AG211" i="3"/>
  <c r="AG212" i="3"/>
  <c r="AG213" i="3"/>
  <c r="AG214" i="3"/>
  <c r="AG215" i="3"/>
  <c r="AG216" i="3"/>
  <c r="AG217" i="3"/>
  <c r="AG218" i="3"/>
  <c r="AG219" i="3"/>
  <c r="AG220" i="3"/>
  <c r="AG221" i="3"/>
  <c r="AG223" i="3"/>
  <c r="AG224" i="3"/>
  <c r="AG225" i="3"/>
  <c r="AG226" i="3"/>
  <c r="AG227" i="3"/>
  <c r="AG228" i="3"/>
  <c r="AG229" i="3"/>
  <c r="AG230" i="3"/>
  <c r="AG231" i="3"/>
  <c r="AG232" i="3"/>
  <c r="AG233" i="3"/>
  <c r="AG234" i="3"/>
  <c r="AG235" i="3"/>
  <c r="AG236" i="3"/>
  <c r="AG237" i="3"/>
  <c r="AG238" i="3"/>
  <c r="AG239" i="3"/>
  <c r="AG240" i="3"/>
  <c r="AG241" i="3"/>
  <c r="AG242" i="3"/>
  <c r="AG243" i="3"/>
  <c r="AG244" i="3"/>
  <c r="AG245" i="3"/>
  <c r="AG246" i="3"/>
  <c r="AG247" i="3"/>
  <c r="AG248" i="3"/>
  <c r="AG249" i="3"/>
  <c r="AG250" i="3"/>
  <c r="AG251" i="3"/>
  <c r="AG252" i="3"/>
  <c r="AG253" i="3"/>
  <c r="AG254" i="3"/>
  <c r="AG255" i="3"/>
  <c r="AG256" i="3"/>
  <c r="AG257" i="3"/>
  <c r="AG258" i="3"/>
  <c r="AG259" i="3"/>
  <c r="AG260" i="3"/>
  <c r="AG261" i="3"/>
  <c r="AG262" i="3"/>
  <c r="AG263" i="3"/>
  <c r="AG264" i="3"/>
  <c r="AG265" i="3"/>
  <c r="AG266" i="3"/>
  <c r="AG267" i="3"/>
  <c r="AG268" i="3"/>
  <c r="AG269" i="3"/>
  <c r="AG270" i="3"/>
  <c r="AG271" i="3"/>
  <c r="AG272" i="3"/>
  <c r="AG273" i="3"/>
  <c r="AG274" i="3"/>
  <c r="AG275" i="3"/>
  <c r="AG276" i="3"/>
  <c r="AG277" i="3"/>
  <c r="AG278" i="3"/>
  <c r="AG279" i="3"/>
  <c r="AG280" i="3"/>
  <c r="AG281" i="3"/>
  <c r="AG282" i="3"/>
  <c r="AG283" i="3"/>
  <c r="AG284" i="3"/>
  <c r="AG285" i="3"/>
  <c r="AG286" i="3"/>
  <c r="AG287" i="3"/>
  <c r="AG288" i="3"/>
  <c r="AG289" i="3"/>
  <c r="AG290" i="3"/>
  <c r="AG291" i="3"/>
  <c r="AG292" i="3"/>
  <c r="AG293" i="3"/>
  <c r="AG294" i="3"/>
  <c r="AG295" i="3"/>
  <c r="AG296" i="3"/>
  <c r="AG297" i="3"/>
  <c r="AG298" i="3"/>
  <c r="AG299" i="3"/>
  <c r="AG300" i="3"/>
  <c r="AG301" i="3"/>
  <c r="AG302" i="3"/>
  <c r="AG303" i="3"/>
  <c r="AG10" i="3" l="1"/>
  <c r="AI296" i="3"/>
  <c r="T296" i="3" s="1"/>
  <c r="U296" i="3" s="1"/>
  <c r="AI248" i="3"/>
  <c r="AI215" i="3"/>
  <c r="AI166" i="3"/>
  <c r="AI91" i="3"/>
  <c r="AI34" i="3"/>
  <c r="T34" i="3" s="1"/>
  <c r="U34" i="3" s="1"/>
  <c r="AI303" i="3"/>
  <c r="T303" i="3" s="1"/>
  <c r="U303" i="3" s="1"/>
  <c r="AI255" i="3"/>
  <c r="T255" i="3" s="1"/>
  <c r="U255" i="3" s="1"/>
  <c r="AI206" i="3"/>
  <c r="AI148" i="3"/>
  <c r="AI122" i="3"/>
  <c r="AI74" i="3"/>
  <c r="AI57" i="3"/>
  <c r="AI302" i="3"/>
  <c r="T302" i="3" s="1"/>
  <c r="U302" i="3" s="1"/>
  <c r="AI294" i="3"/>
  <c r="AI286" i="3"/>
  <c r="AI278" i="3"/>
  <c r="T278" i="3" s="1"/>
  <c r="U278" i="3" s="1"/>
  <c r="AI270" i="3"/>
  <c r="AI262" i="3"/>
  <c r="AI254" i="3"/>
  <c r="AI246" i="3"/>
  <c r="T246" i="3" s="1"/>
  <c r="U246" i="3" s="1"/>
  <c r="AI238" i="3"/>
  <c r="T238" i="3" s="1"/>
  <c r="U238" i="3" s="1"/>
  <c r="AI230" i="3"/>
  <c r="AI221" i="3"/>
  <c r="AI213" i="3"/>
  <c r="T213" i="3" s="1"/>
  <c r="U213" i="3" s="1"/>
  <c r="AI205" i="3"/>
  <c r="AI197" i="3"/>
  <c r="AI189" i="3"/>
  <c r="AI180" i="3"/>
  <c r="T180" i="3" s="1"/>
  <c r="U180" i="3" s="1"/>
  <c r="AI172" i="3"/>
  <c r="T172" i="3" s="1"/>
  <c r="U172" i="3" s="1"/>
  <c r="AI164" i="3"/>
  <c r="AI156" i="3"/>
  <c r="AI147" i="3"/>
  <c r="T147" i="3" s="1"/>
  <c r="U147" i="3" s="1"/>
  <c r="AI139" i="3"/>
  <c r="AI129" i="3"/>
  <c r="AI121" i="3"/>
  <c r="AI113" i="3"/>
  <c r="T113" i="3" s="1"/>
  <c r="U113" i="3" s="1"/>
  <c r="AI105" i="3"/>
  <c r="T105" i="3" s="1"/>
  <c r="U105" i="3" s="1"/>
  <c r="AI97" i="3"/>
  <c r="AI89" i="3"/>
  <c r="AI81" i="3"/>
  <c r="T81" i="3" s="1"/>
  <c r="U81" i="3" s="1"/>
  <c r="AI73" i="3"/>
  <c r="AI65" i="3"/>
  <c r="AI56" i="3"/>
  <c r="AI48" i="3"/>
  <c r="T48" i="3" s="1"/>
  <c r="U48" i="3" s="1"/>
  <c r="AI40" i="3"/>
  <c r="T40" i="3" s="1"/>
  <c r="U40" i="3" s="1"/>
  <c r="AI32" i="3"/>
  <c r="AI24" i="3"/>
  <c r="T24" i="3" s="1"/>
  <c r="U24" i="3" s="1"/>
  <c r="AI16" i="3"/>
  <c r="T16" i="3" s="1"/>
  <c r="U16" i="3" s="1"/>
  <c r="AI280" i="3"/>
  <c r="AI224" i="3"/>
  <c r="AI174" i="3"/>
  <c r="AI141" i="3"/>
  <c r="AI115" i="3"/>
  <c r="T115" i="3" s="1"/>
  <c r="U115" i="3" s="1"/>
  <c r="AI75" i="3"/>
  <c r="T75" i="3" s="1"/>
  <c r="U75" i="3" s="1"/>
  <c r="AI59" i="3"/>
  <c r="T59" i="3" s="1"/>
  <c r="U59" i="3" s="1"/>
  <c r="AI295" i="3"/>
  <c r="T295" i="3" s="1"/>
  <c r="U295" i="3" s="1"/>
  <c r="AI247" i="3"/>
  <c r="AI190" i="3"/>
  <c r="AI130" i="3"/>
  <c r="AI82" i="3"/>
  <c r="T82" i="3" s="1"/>
  <c r="U82" i="3" s="1"/>
  <c r="AI17" i="3"/>
  <c r="T17" i="3" s="1"/>
  <c r="U17" i="3" s="1"/>
  <c r="AI301" i="3"/>
  <c r="T301" i="3" s="1"/>
  <c r="U301" i="3" s="1"/>
  <c r="AI293" i="3"/>
  <c r="AI285" i="3"/>
  <c r="T285" i="3" s="1"/>
  <c r="U285" i="3" s="1"/>
  <c r="AI277" i="3"/>
  <c r="AI269" i="3"/>
  <c r="AI261" i="3"/>
  <c r="AI253" i="3"/>
  <c r="T253" i="3" s="1"/>
  <c r="U253" i="3" s="1"/>
  <c r="AI245" i="3"/>
  <c r="T245" i="3" s="1"/>
  <c r="U245" i="3" s="1"/>
  <c r="AI237" i="3"/>
  <c r="T237" i="3" s="1"/>
  <c r="U237" i="3" s="1"/>
  <c r="AI229" i="3"/>
  <c r="AI220" i="3"/>
  <c r="T220" i="3" s="1"/>
  <c r="U220" i="3" s="1"/>
  <c r="AI212" i="3"/>
  <c r="AI204" i="3"/>
  <c r="AI196" i="3"/>
  <c r="AI188" i="3"/>
  <c r="AI179" i="3"/>
  <c r="T179" i="3" s="1"/>
  <c r="U179" i="3" s="1"/>
  <c r="AI171" i="3"/>
  <c r="AI163" i="3"/>
  <c r="AI155" i="3"/>
  <c r="T155" i="3" s="1"/>
  <c r="U155" i="3" s="1"/>
  <c r="AI146" i="3"/>
  <c r="AI138" i="3"/>
  <c r="AI128" i="3"/>
  <c r="AI120" i="3"/>
  <c r="T120" i="3" s="1"/>
  <c r="U120" i="3" s="1"/>
  <c r="AI112" i="3"/>
  <c r="T112" i="3" s="1"/>
  <c r="U112" i="3" s="1"/>
  <c r="AI104" i="3"/>
  <c r="AI96" i="3"/>
  <c r="AI88" i="3"/>
  <c r="T88" i="3" s="1"/>
  <c r="U88" i="3" s="1"/>
  <c r="AI80" i="3"/>
  <c r="AI72" i="3"/>
  <c r="AI64" i="3"/>
  <c r="AI55" i="3"/>
  <c r="AI47" i="3"/>
  <c r="T47" i="3" s="1"/>
  <c r="U47" i="3" s="1"/>
  <c r="AI39" i="3"/>
  <c r="AI31" i="3"/>
  <c r="T31" i="3" s="1"/>
  <c r="U31" i="3" s="1"/>
  <c r="AI23" i="3"/>
  <c r="T23" i="3" s="1"/>
  <c r="U23" i="3" s="1"/>
  <c r="AI15" i="3"/>
  <c r="AI288" i="3"/>
  <c r="AI240" i="3"/>
  <c r="AI191" i="3"/>
  <c r="AI132" i="3"/>
  <c r="AI50" i="3"/>
  <c r="AI279" i="3"/>
  <c r="AI223" i="3"/>
  <c r="AI173" i="3"/>
  <c r="AI106" i="3"/>
  <c r="AI33" i="3"/>
  <c r="AI300" i="3"/>
  <c r="T300" i="3" s="1"/>
  <c r="U300" i="3" s="1"/>
  <c r="AI292" i="3"/>
  <c r="AI284" i="3"/>
  <c r="T284" i="3" s="1"/>
  <c r="U284" i="3" s="1"/>
  <c r="AI276" i="3"/>
  <c r="T276" i="3" s="1"/>
  <c r="U276" i="3" s="1"/>
  <c r="AI268" i="3"/>
  <c r="AI260" i="3"/>
  <c r="AI252" i="3"/>
  <c r="AI244" i="3"/>
  <c r="AI236" i="3"/>
  <c r="AI228" i="3"/>
  <c r="T228" i="3" s="1"/>
  <c r="U228" i="3" s="1"/>
  <c r="AI219" i="3"/>
  <c r="T219" i="3" s="1"/>
  <c r="U219" i="3" s="1"/>
  <c r="AI211" i="3"/>
  <c r="T211" i="3" s="1"/>
  <c r="U211" i="3" s="1"/>
  <c r="AI203" i="3"/>
  <c r="AI195" i="3"/>
  <c r="AI187" i="3"/>
  <c r="AI178" i="3"/>
  <c r="AJ178" i="3" s="1"/>
  <c r="AI170" i="3"/>
  <c r="AJ170" i="3" s="1"/>
  <c r="AI162" i="3"/>
  <c r="AJ162" i="3" s="1"/>
  <c r="AI154" i="3"/>
  <c r="AJ154" i="3" s="1"/>
  <c r="AI145" i="3"/>
  <c r="T145" i="3" s="1"/>
  <c r="U145" i="3" s="1"/>
  <c r="AI137" i="3"/>
  <c r="AI127" i="3"/>
  <c r="AI119" i="3"/>
  <c r="AI111" i="3"/>
  <c r="T111" i="3" s="1"/>
  <c r="U111" i="3" s="1"/>
  <c r="AI103" i="3"/>
  <c r="T103" i="3" s="1"/>
  <c r="U103" i="3" s="1"/>
  <c r="AI95" i="3"/>
  <c r="T95" i="3" s="1"/>
  <c r="U95" i="3" s="1"/>
  <c r="AI87" i="3"/>
  <c r="T87" i="3" s="1"/>
  <c r="U87" i="3" s="1"/>
  <c r="AI79" i="3"/>
  <c r="T79" i="3" s="1"/>
  <c r="U79" i="3" s="1"/>
  <c r="AI71" i="3"/>
  <c r="AI63" i="3"/>
  <c r="AI54" i="3"/>
  <c r="AI46" i="3"/>
  <c r="AI38" i="3"/>
  <c r="AI30" i="3"/>
  <c r="T30" i="3" s="1"/>
  <c r="U30" i="3" s="1"/>
  <c r="AI22" i="3"/>
  <c r="T22" i="3" s="1"/>
  <c r="U22" i="3" s="1"/>
  <c r="AI14" i="3"/>
  <c r="T14" i="3" s="1"/>
  <c r="U14" i="3" s="1"/>
  <c r="AI256" i="3"/>
  <c r="AI207" i="3"/>
  <c r="AI158" i="3"/>
  <c r="AI99" i="3"/>
  <c r="AI18" i="3"/>
  <c r="AJ18" i="3" s="1"/>
  <c r="AI263" i="3"/>
  <c r="AI214" i="3"/>
  <c r="T214" i="3" s="1"/>
  <c r="U214" i="3" s="1"/>
  <c r="AI165" i="3"/>
  <c r="T165" i="3" s="1"/>
  <c r="U165" i="3" s="1"/>
  <c r="AI98" i="3"/>
  <c r="T98" i="3" s="1"/>
  <c r="U98" i="3" s="1"/>
  <c r="AI41" i="3"/>
  <c r="AI299" i="3"/>
  <c r="AI291" i="3"/>
  <c r="AI283" i="3"/>
  <c r="AI275" i="3"/>
  <c r="T275" i="3" s="1"/>
  <c r="U275" i="3" s="1"/>
  <c r="AI267" i="3"/>
  <c r="AI259" i="3"/>
  <c r="T259" i="3" s="1"/>
  <c r="U259" i="3" s="1"/>
  <c r="AI251" i="3"/>
  <c r="AI243" i="3"/>
  <c r="AI235" i="3"/>
  <c r="AI227" i="3"/>
  <c r="AI218" i="3"/>
  <c r="AJ218" i="3" s="1"/>
  <c r="AI210" i="3"/>
  <c r="AJ210" i="3" s="1"/>
  <c r="AI202" i="3"/>
  <c r="AI194" i="3"/>
  <c r="T194" i="3" s="1"/>
  <c r="U194" i="3" s="1"/>
  <c r="AI186" i="3"/>
  <c r="AJ186" i="3" s="1"/>
  <c r="AI177" i="3"/>
  <c r="AI169" i="3"/>
  <c r="AI161" i="3"/>
  <c r="AI153" i="3"/>
  <c r="T153" i="3" s="1"/>
  <c r="U153" i="3" s="1"/>
  <c r="AI144" i="3"/>
  <c r="T144" i="3" s="1"/>
  <c r="U144" i="3" s="1"/>
  <c r="AI136" i="3"/>
  <c r="AI126" i="3"/>
  <c r="T126" i="3" s="1"/>
  <c r="U126" i="3" s="1"/>
  <c r="AI118" i="3"/>
  <c r="AI110" i="3"/>
  <c r="AI102" i="3"/>
  <c r="AI94" i="3"/>
  <c r="AI86" i="3"/>
  <c r="T86" i="3" s="1"/>
  <c r="U86" i="3" s="1"/>
  <c r="AI78" i="3"/>
  <c r="T78" i="3" s="1"/>
  <c r="U78" i="3" s="1"/>
  <c r="AI70" i="3"/>
  <c r="T70" i="3" s="1"/>
  <c r="U70" i="3" s="1"/>
  <c r="AI62" i="3"/>
  <c r="AI53" i="3"/>
  <c r="AI45" i="3"/>
  <c r="AI37" i="3"/>
  <c r="AI29" i="3"/>
  <c r="AI21" i="3"/>
  <c r="T21" i="3" s="1"/>
  <c r="U21" i="3" s="1"/>
  <c r="AI13" i="3"/>
  <c r="T13" i="3" s="1"/>
  <c r="U13" i="3" s="1"/>
  <c r="AI272" i="3"/>
  <c r="T272" i="3" s="1"/>
  <c r="U272" i="3" s="1"/>
  <c r="AI232" i="3"/>
  <c r="T232" i="3" s="1"/>
  <c r="U232" i="3" s="1"/>
  <c r="AI182" i="3"/>
  <c r="AI123" i="3"/>
  <c r="AI83" i="3"/>
  <c r="AI26" i="3"/>
  <c r="AJ26" i="3" s="1"/>
  <c r="AI287" i="3"/>
  <c r="AI231" i="3"/>
  <c r="T231" i="3" s="1"/>
  <c r="U231" i="3" s="1"/>
  <c r="AI181" i="3"/>
  <c r="AI140" i="3"/>
  <c r="T140" i="3" s="1"/>
  <c r="U140" i="3" s="1"/>
  <c r="AI90" i="3"/>
  <c r="AJ90" i="3" s="1"/>
  <c r="AI49" i="3"/>
  <c r="AI298" i="3"/>
  <c r="AI290" i="3"/>
  <c r="AJ290" i="3" s="1"/>
  <c r="AI282" i="3"/>
  <c r="AJ282" i="3" s="1"/>
  <c r="AI274" i="3"/>
  <c r="AJ274" i="3" s="1"/>
  <c r="AI266" i="3"/>
  <c r="AI258" i="3"/>
  <c r="T258" i="3" s="1"/>
  <c r="U258" i="3" s="1"/>
  <c r="AI250" i="3"/>
  <c r="AJ250" i="3" s="1"/>
  <c r="AI242" i="3"/>
  <c r="AJ242" i="3" s="1"/>
  <c r="AI234" i="3"/>
  <c r="AJ234" i="3" s="1"/>
  <c r="AI226" i="3"/>
  <c r="AJ226" i="3" s="1"/>
  <c r="AI217" i="3"/>
  <c r="AI209" i="3"/>
  <c r="AI201" i="3"/>
  <c r="T201" i="3" s="1"/>
  <c r="U201" i="3" s="1"/>
  <c r="AI193" i="3"/>
  <c r="T193" i="3" s="1"/>
  <c r="U193" i="3" s="1"/>
  <c r="AI184" i="3"/>
  <c r="AI176" i="3"/>
  <c r="T176" i="3" s="1"/>
  <c r="U176" i="3" s="1"/>
  <c r="AI168" i="3"/>
  <c r="AI160" i="3"/>
  <c r="T160" i="3" s="1"/>
  <c r="U160" i="3" s="1"/>
  <c r="AI152" i="3"/>
  <c r="AI143" i="3"/>
  <c r="T143" i="3" s="1"/>
  <c r="U143" i="3" s="1"/>
  <c r="AI134" i="3"/>
  <c r="AI125" i="3"/>
  <c r="T125" i="3" s="1"/>
  <c r="U125" i="3" s="1"/>
  <c r="AI117" i="3"/>
  <c r="AI109" i="3"/>
  <c r="AI101" i="3"/>
  <c r="AI93" i="3"/>
  <c r="T93" i="3" s="1"/>
  <c r="U93" i="3" s="1"/>
  <c r="AI85" i="3"/>
  <c r="T85" i="3" s="1"/>
  <c r="U85" i="3" s="1"/>
  <c r="AI77" i="3"/>
  <c r="T77" i="3" s="1"/>
  <c r="U77" i="3" s="1"/>
  <c r="AI69" i="3"/>
  <c r="AI61" i="3"/>
  <c r="T61" i="3" s="1"/>
  <c r="U61" i="3" s="1"/>
  <c r="AI52" i="3"/>
  <c r="T52" i="3" s="1"/>
  <c r="U52" i="3" s="1"/>
  <c r="AI44" i="3"/>
  <c r="AI36" i="3"/>
  <c r="AI28" i="3"/>
  <c r="AI20" i="3"/>
  <c r="AI12" i="3"/>
  <c r="AI264" i="3"/>
  <c r="AI199" i="3"/>
  <c r="AI150" i="3"/>
  <c r="AI107" i="3"/>
  <c r="AI67" i="3"/>
  <c r="AI42" i="3"/>
  <c r="AJ42" i="3" s="1"/>
  <c r="AI271" i="3"/>
  <c r="T271" i="3" s="1"/>
  <c r="U271" i="3" s="1"/>
  <c r="AI239" i="3"/>
  <c r="T239" i="3" s="1"/>
  <c r="U239" i="3" s="1"/>
  <c r="AI198" i="3"/>
  <c r="AI157" i="3"/>
  <c r="T157" i="3" s="1"/>
  <c r="U157" i="3" s="1"/>
  <c r="AI114" i="3"/>
  <c r="T114" i="3" s="1"/>
  <c r="U114" i="3" s="1"/>
  <c r="AI66" i="3"/>
  <c r="T66" i="3" s="1"/>
  <c r="U66" i="3" s="1"/>
  <c r="AI25" i="3"/>
  <c r="AI297" i="3"/>
  <c r="T297" i="3" s="1"/>
  <c r="U297" i="3" s="1"/>
  <c r="AI289" i="3"/>
  <c r="T289" i="3" s="1"/>
  <c r="U289" i="3" s="1"/>
  <c r="AI281" i="3"/>
  <c r="AI273" i="3"/>
  <c r="AI265" i="3"/>
  <c r="AI257" i="3"/>
  <c r="AI249" i="3"/>
  <c r="AI241" i="3"/>
  <c r="AI233" i="3"/>
  <c r="T233" i="3" s="1"/>
  <c r="U233" i="3" s="1"/>
  <c r="AI225" i="3"/>
  <c r="T225" i="3" s="1"/>
  <c r="U225" i="3" s="1"/>
  <c r="AI216" i="3"/>
  <c r="T216" i="3" s="1"/>
  <c r="U216" i="3" s="1"/>
  <c r="AI208" i="3"/>
  <c r="AI200" i="3"/>
  <c r="AI192" i="3"/>
  <c r="AI183" i="3"/>
  <c r="AI175" i="3"/>
  <c r="AI167" i="3"/>
  <c r="T167" i="3" s="1"/>
  <c r="U167" i="3" s="1"/>
  <c r="AI159" i="3"/>
  <c r="T159" i="3" s="1"/>
  <c r="U159" i="3" s="1"/>
  <c r="AI151" i="3"/>
  <c r="T151" i="3" s="1"/>
  <c r="U151" i="3" s="1"/>
  <c r="AI142" i="3"/>
  <c r="AI133" i="3"/>
  <c r="T133" i="3" s="1"/>
  <c r="U133" i="3" s="1"/>
  <c r="AI124" i="3"/>
  <c r="T124" i="3" s="1"/>
  <c r="U124" i="3" s="1"/>
  <c r="AI116" i="3"/>
  <c r="T116" i="3" s="1"/>
  <c r="U116" i="3" s="1"/>
  <c r="AI108" i="3"/>
  <c r="AI100" i="3"/>
  <c r="T100" i="3" s="1"/>
  <c r="U100" i="3" s="1"/>
  <c r="AI92" i="3"/>
  <c r="T92" i="3" s="1"/>
  <c r="U92" i="3" s="1"/>
  <c r="AI84" i="3"/>
  <c r="T84" i="3" s="1"/>
  <c r="U84" i="3" s="1"/>
  <c r="AI76" i="3"/>
  <c r="AI68" i="3"/>
  <c r="AI60" i="3"/>
  <c r="AI51" i="3"/>
  <c r="AI43" i="3"/>
  <c r="AI35" i="3"/>
  <c r="T35" i="3" s="1"/>
  <c r="U35" i="3" s="1"/>
  <c r="AI27" i="3"/>
  <c r="T27" i="3" s="1"/>
  <c r="U27" i="3" s="1"/>
  <c r="AI19" i="3"/>
  <c r="T19" i="3" s="1"/>
  <c r="U19" i="3" s="1"/>
  <c r="AI11" i="3"/>
  <c r="AJ11" i="3" s="1"/>
  <c r="T130" i="3"/>
  <c r="U130" i="3" s="1"/>
  <c r="T260" i="3"/>
  <c r="U260" i="3" s="1"/>
  <c r="AJ146" i="3"/>
  <c r="AJ138" i="3"/>
  <c r="AJ122" i="3"/>
  <c r="AJ114" i="3"/>
  <c r="AJ82" i="3"/>
  <c r="V82" i="3" s="1"/>
  <c r="AJ74" i="3"/>
  <c r="AJ66" i="3"/>
  <c r="T247" i="3"/>
  <c r="U247" i="3" s="1"/>
  <c r="T262" i="3"/>
  <c r="U262" i="3" s="1"/>
  <c r="T256" i="3"/>
  <c r="U256" i="3" s="1"/>
  <c r="T265" i="3"/>
  <c r="U265" i="3" s="1"/>
  <c r="T204" i="3"/>
  <c r="U204" i="3" s="1"/>
  <c r="T188" i="3"/>
  <c r="U188" i="3" s="1"/>
  <c r="T243" i="3"/>
  <c r="U243" i="3" s="1"/>
  <c r="T203" i="3"/>
  <c r="U203" i="3" s="1"/>
  <c r="T107" i="3"/>
  <c r="U107" i="3" s="1"/>
  <c r="T250" i="3"/>
  <c r="U250" i="3" s="1"/>
  <c r="T242" i="3"/>
  <c r="U242" i="3" s="1"/>
  <c r="T186" i="3"/>
  <c r="U186" i="3" s="1"/>
  <c r="T146" i="3"/>
  <c r="U146" i="3" s="1"/>
  <c r="T138" i="3"/>
  <c r="U138" i="3" s="1"/>
  <c r="T90" i="3"/>
  <c r="U90" i="3" s="1"/>
  <c r="T212" i="3"/>
  <c r="U212" i="3" s="1"/>
  <c r="T257" i="3"/>
  <c r="U257" i="3" s="1"/>
  <c r="T177" i="3"/>
  <c r="U177" i="3" s="1"/>
  <c r="T169" i="3"/>
  <c r="U169" i="3" s="1"/>
  <c r="T161" i="3"/>
  <c r="U161" i="3" s="1"/>
  <c r="T137" i="3"/>
  <c r="U137" i="3" s="1"/>
  <c r="T129" i="3"/>
  <c r="U129" i="3" s="1"/>
  <c r="T73" i="3"/>
  <c r="U73" i="3" s="1"/>
  <c r="T65" i="3"/>
  <c r="U65" i="3" s="1"/>
  <c r="T41" i="3"/>
  <c r="U41" i="3" s="1"/>
  <c r="T33" i="3"/>
  <c r="U33" i="3" s="1"/>
  <c r="T183" i="3"/>
  <c r="U183" i="3" s="1"/>
  <c r="T280" i="3"/>
  <c r="U280" i="3" s="1"/>
  <c r="T224" i="3"/>
  <c r="U224" i="3" s="1"/>
  <c r="T184" i="3"/>
  <c r="U184" i="3" s="1"/>
  <c r="T80" i="3"/>
  <c r="U80" i="3" s="1"/>
  <c r="T72" i="3"/>
  <c r="U72" i="3" s="1"/>
  <c r="T44" i="3"/>
  <c r="U44" i="3" s="1"/>
  <c r="T268" i="3"/>
  <c r="U268" i="3" s="1"/>
  <c r="T109" i="3"/>
  <c r="U109" i="3" s="1"/>
  <c r="T223" i="3"/>
  <c r="U223" i="3" s="1"/>
  <c r="T207" i="3"/>
  <c r="U207" i="3" s="1"/>
  <c r="T173" i="3"/>
  <c r="U173" i="3" s="1"/>
  <c r="T244" i="3"/>
  <c r="U244" i="3" s="1"/>
  <c r="T148" i="3"/>
  <c r="U148" i="3" s="1"/>
  <c r="T28" i="3"/>
  <c r="U28" i="3" s="1"/>
  <c r="T192" i="3"/>
  <c r="U192" i="3" s="1"/>
  <c r="T121" i="3"/>
  <c r="U121" i="3" s="1"/>
  <c r="T277" i="3"/>
  <c r="U277" i="3" s="1"/>
  <c r="T269" i="3"/>
  <c r="U269" i="3" s="1"/>
  <c r="T205" i="3"/>
  <c r="U205" i="3" s="1"/>
  <c r="T197" i="3"/>
  <c r="U197" i="3" s="1"/>
  <c r="T141" i="3"/>
  <c r="U141" i="3" s="1"/>
  <c r="T117" i="3"/>
  <c r="U117" i="3" s="1"/>
  <c r="T45" i="3"/>
  <c r="U45" i="3" s="1"/>
  <c r="T227" i="3"/>
  <c r="U227" i="3" s="1"/>
  <c r="T29" i="3"/>
  <c r="U29" i="3" s="1"/>
  <c r="T127" i="3"/>
  <c r="U127" i="3" s="1"/>
  <c r="T71" i="3"/>
  <c r="U71" i="3" s="1"/>
  <c r="T63" i="3"/>
  <c r="U63" i="3" s="1"/>
  <c r="T55" i="3"/>
  <c r="U55" i="3" s="1"/>
  <c r="T15" i="3"/>
  <c r="U15" i="3" s="1"/>
  <c r="T270" i="3"/>
  <c r="U270" i="3" s="1"/>
  <c r="T190" i="3"/>
  <c r="U190" i="3" s="1"/>
  <c r="T182" i="3"/>
  <c r="U182" i="3" s="1"/>
  <c r="T150" i="3"/>
  <c r="U150" i="3" s="1"/>
  <c r="T110" i="3"/>
  <c r="U110" i="3" s="1"/>
  <c r="T38" i="3"/>
  <c r="U38" i="3" s="1"/>
  <c r="T94" i="3"/>
  <c r="U94" i="3" s="1"/>
  <c r="T251" i="3"/>
  <c r="U251" i="3" s="1"/>
  <c r="T195" i="3"/>
  <c r="U195" i="3" s="1"/>
  <c r="T139" i="3"/>
  <c r="U139" i="3" s="1"/>
  <c r="T99" i="3"/>
  <c r="U99" i="3" s="1"/>
  <c r="T91" i="3"/>
  <c r="U91" i="3" s="1"/>
  <c r="T83" i="3"/>
  <c r="U83" i="3" s="1"/>
  <c r="T51" i="3"/>
  <c r="U51" i="3" s="1"/>
  <c r="T43" i="3"/>
  <c r="U43" i="3" s="1"/>
  <c r="AJ98" i="3" l="1"/>
  <c r="V98" i="3" s="1"/>
  <c r="AI10" i="3"/>
  <c r="AJ10" i="3" s="1"/>
  <c r="AJ194" i="3"/>
  <c r="T226" i="3"/>
  <c r="U226" i="3" s="1"/>
  <c r="AJ258" i="3"/>
  <c r="T26" i="3"/>
  <c r="U26" i="3" s="1"/>
  <c r="T290" i="3"/>
  <c r="U290" i="3" s="1"/>
  <c r="T42" i="3"/>
  <c r="U42" i="3" s="1"/>
  <c r="T218" i="3"/>
  <c r="U218" i="3" s="1"/>
  <c r="T18" i="3"/>
  <c r="U18" i="3" s="1"/>
  <c r="AJ34" i="3"/>
  <c r="T162" i="3"/>
  <c r="U162" i="3" s="1"/>
  <c r="T170" i="3"/>
  <c r="U170" i="3" s="1"/>
  <c r="T230" i="3"/>
  <c r="U230" i="3" s="1"/>
  <c r="T236" i="3"/>
  <c r="U236" i="3" s="1"/>
  <c r="T249" i="3"/>
  <c r="U249" i="3" s="1"/>
  <c r="T164" i="3"/>
  <c r="U164" i="3" s="1"/>
  <c r="T101" i="3"/>
  <c r="U101" i="3" s="1"/>
  <c r="T37" i="3"/>
  <c r="U37" i="3" s="1"/>
  <c r="T235" i="3"/>
  <c r="U235" i="3" s="1"/>
  <c r="T261" i="3"/>
  <c r="U261" i="3" s="1"/>
  <c r="T283" i="3"/>
  <c r="U283" i="3" s="1"/>
  <c r="T294" i="3"/>
  <c r="U294" i="3" s="1"/>
  <c r="AJ241" i="3"/>
  <c r="V241" i="3" s="1"/>
  <c r="AJ69" i="3"/>
  <c r="V69" i="3" s="1"/>
  <c r="T69" i="3"/>
  <c r="U69" i="3" s="1"/>
  <c r="AJ102" i="3"/>
  <c r="AJ267" i="3"/>
  <c r="T267" i="3"/>
  <c r="U267" i="3" s="1"/>
  <c r="AJ87" i="3"/>
  <c r="V87" i="3" s="1"/>
  <c r="AJ252" i="3"/>
  <c r="V252" i="3" s="1"/>
  <c r="AJ288" i="3"/>
  <c r="V288" i="3" s="1"/>
  <c r="T288" i="3"/>
  <c r="U288" i="3" s="1"/>
  <c r="AJ196" i="3"/>
  <c r="V196" i="3" s="1"/>
  <c r="T196" i="3"/>
  <c r="U196" i="3" s="1"/>
  <c r="AJ255" i="3"/>
  <c r="T53" i="3"/>
  <c r="U53" i="3" s="1"/>
  <c r="T60" i="3"/>
  <c r="U60" i="3" s="1"/>
  <c r="T119" i="3"/>
  <c r="U119" i="3" s="1"/>
  <c r="T240" i="3"/>
  <c r="U240" i="3" s="1"/>
  <c r="T67" i="3"/>
  <c r="U67" i="3" s="1"/>
  <c r="AJ76" i="3"/>
  <c r="V76" i="3" s="1"/>
  <c r="T76" i="3"/>
  <c r="U76" i="3" s="1"/>
  <c r="AJ273" i="3"/>
  <c r="V273" i="3" s="1"/>
  <c r="AJ36" i="3"/>
  <c r="V36" i="3" s="1"/>
  <c r="AJ201" i="3"/>
  <c r="V201" i="3" s="1"/>
  <c r="AJ181" i="3"/>
  <c r="V181" i="3" s="1"/>
  <c r="T181" i="3"/>
  <c r="U181" i="3" s="1"/>
  <c r="AJ158" i="3"/>
  <c r="V158" i="3" s="1"/>
  <c r="AJ187" i="3"/>
  <c r="AJ50" i="3"/>
  <c r="V50" i="3" s="1"/>
  <c r="AJ128" i="3"/>
  <c r="V128" i="3" s="1"/>
  <c r="AJ293" i="3"/>
  <c r="V293" i="3" s="1"/>
  <c r="AJ254" i="3"/>
  <c r="V254" i="3" s="1"/>
  <c r="T252" i="3"/>
  <c r="U252" i="3" s="1"/>
  <c r="T96" i="3"/>
  <c r="U96" i="3" s="1"/>
  <c r="T178" i="3"/>
  <c r="U178" i="3" s="1"/>
  <c r="AJ298" i="3"/>
  <c r="V298" i="3" s="1"/>
  <c r="T279" i="3"/>
  <c r="U279" i="3" s="1"/>
  <c r="T191" i="3"/>
  <c r="U191" i="3" s="1"/>
  <c r="T206" i="3"/>
  <c r="U206" i="3" s="1"/>
  <c r="AJ175" i="3"/>
  <c r="V175" i="3" s="1"/>
  <c r="AJ168" i="3"/>
  <c r="V168" i="3" s="1"/>
  <c r="AJ299" i="3"/>
  <c r="V299" i="3" s="1"/>
  <c r="T49" i="3"/>
  <c r="U49" i="3" s="1"/>
  <c r="T50" i="3"/>
  <c r="U50" i="3" s="1"/>
  <c r="T128" i="3"/>
  <c r="U128" i="3" s="1"/>
  <c r="T106" i="3"/>
  <c r="U106" i="3" s="1"/>
  <c r="T74" i="3"/>
  <c r="U74" i="3" s="1"/>
  <c r="T266" i="3"/>
  <c r="U266" i="3" s="1"/>
  <c r="T163" i="3"/>
  <c r="U163" i="3" s="1"/>
  <c r="T286" i="3"/>
  <c r="U286" i="3" s="1"/>
  <c r="AJ106" i="3"/>
  <c r="V106" i="3" s="1"/>
  <c r="T202" i="3"/>
  <c r="U202" i="3" s="1"/>
  <c r="T62" i="3"/>
  <c r="U62" i="3" s="1"/>
  <c r="T57" i="3"/>
  <c r="U57" i="3" s="1"/>
  <c r="T132" i="3"/>
  <c r="U132" i="3" s="1"/>
  <c r="AJ142" i="3"/>
  <c r="AJ25" i="3"/>
  <c r="V25" i="3" s="1"/>
  <c r="AJ264" i="3"/>
  <c r="V264" i="3" s="1"/>
  <c r="AJ134" i="3"/>
  <c r="V134" i="3" s="1"/>
  <c r="T134" i="3"/>
  <c r="U134" i="3" s="1"/>
  <c r="T234" i="3"/>
  <c r="U234" i="3" s="1"/>
  <c r="AJ37" i="3"/>
  <c r="V37" i="3" s="1"/>
  <c r="AJ169" i="3"/>
  <c r="AJ54" i="3"/>
  <c r="AJ96" i="3"/>
  <c r="AJ261" i="3"/>
  <c r="V261" i="3" s="1"/>
  <c r="AJ286" i="3"/>
  <c r="V286" i="3" s="1"/>
  <c r="T291" i="3"/>
  <c r="U291" i="3" s="1"/>
  <c r="T158" i="3"/>
  <c r="U158" i="3" s="1"/>
  <c r="T154" i="3"/>
  <c r="U154" i="3" s="1"/>
  <c r="V274" i="3"/>
  <c r="T248" i="3"/>
  <c r="U248" i="3" s="1"/>
  <c r="T156" i="3"/>
  <c r="U156" i="3" s="1"/>
  <c r="T198" i="3"/>
  <c r="U198" i="3" s="1"/>
  <c r="T292" i="3"/>
  <c r="U292" i="3" s="1"/>
  <c r="T282" i="3"/>
  <c r="U282" i="3" s="1"/>
  <c r="T108" i="3"/>
  <c r="U108" i="3" s="1"/>
  <c r="T263" i="3"/>
  <c r="U263" i="3" s="1"/>
  <c r="T171" i="3"/>
  <c r="U171" i="3" s="1"/>
  <c r="T215" i="3"/>
  <c r="U215" i="3" s="1"/>
  <c r="AJ108" i="3"/>
  <c r="AJ208" i="3"/>
  <c r="V208" i="3" s="1"/>
  <c r="AJ198" i="3"/>
  <c r="AJ101" i="3"/>
  <c r="V101" i="3" s="1"/>
  <c r="AJ272" i="3"/>
  <c r="V272" i="3" s="1"/>
  <c r="AJ70" i="3"/>
  <c r="V70" i="3" s="1"/>
  <c r="AJ136" i="3"/>
  <c r="V136" i="3" s="1"/>
  <c r="AJ235" i="3"/>
  <c r="AJ214" i="3"/>
  <c r="V214" i="3" s="1"/>
  <c r="AJ22" i="3"/>
  <c r="V22" i="3" s="1"/>
  <c r="AJ119" i="3"/>
  <c r="V119" i="3" s="1"/>
  <c r="AJ219" i="3"/>
  <c r="V219" i="3" s="1"/>
  <c r="AJ284" i="3"/>
  <c r="V284" i="3" s="1"/>
  <c r="AJ31" i="3"/>
  <c r="AJ64" i="3"/>
  <c r="V64" i="3" s="1"/>
  <c r="AJ163" i="3"/>
  <c r="AJ229" i="3"/>
  <c r="AJ130" i="3"/>
  <c r="V130" i="3" s="1"/>
  <c r="AJ59" i="3"/>
  <c r="V59" i="3" s="1"/>
  <c r="AJ174" i="3"/>
  <c r="V174" i="3" s="1"/>
  <c r="AJ24" i="3"/>
  <c r="AJ56" i="3"/>
  <c r="V56" i="3" s="1"/>
  <c r="T56" i="3"/>
  <c r="U56" i="3" s="1"/>
  <c r="AJ89" i="3"/>
  <c r="AJ121" i="3"/>
  <c r="V121" i="3" s="1"/>
  <c r="AJ156" i="3"/>
  <c r="AJ189" i="3"/>
  <c r="V189" i="3" s="1"/>
  <c r="AJ166" i="3"/>
  <c r="V166" i="3" s="1"/>
  <c r="T142" i="3"/>
  <c r="U142" i="3" s="1"/>
  <c r="T39" i="3"/>
  <c r="U39" i="3" s="1"/>
  <c r="T189" i="3"/>
  <c r="U189" i="3" s="1"/>
  <c r="T20" i="3"/>
  <c r="U20" i="3" s="1"/>
  <c r="T208" i="3"/>
  <c r="U208" i="3" s="1"/>
  <c r="T281" i="3"/>
  <c r="U281" i="3" s="1"/>
  <c r="T68" i="3"/>
  <c r="U68" i="3" s="1"/>
  <c r="T32" i="3"/>
  <c r="U32" i="3" s="1"/>
  <c r="T273" i="3"/>
  <c r="U273" i="3" s="1"/>
  <c r="T299" i="3"/>
  <c r="U299" i="3" s="1"/>
  <c r="T166" i="3"/>
  <c r="U166" i="3" s="1"/>
  <c r="T136" i="3"/>
  <c r="U136" i="3" s="1"/>
  <c r="T287" i="3"/>
  <c r="U287" i="3" s="1"/>
  <c r="T46" i="3"/>
  <c r="U46" i="3" s="1"/>
  <c r="T174" i="3"/>
  <c r="U174" i="3" s="1"/>
  <c r="T254" i="3"/>
  <c r="U254" i="3" s="1"/>
  <c r="T221" i="3"/>
  <c r="U221" i="3" s="1"/>
  <c r="T210" i="3"/>
  <c r="U210" i="3" s="1"/>
  <c r="T175" i="3"/>
  <c r="U175" i="3" s="1"/>
  <c r="T64" i="3"/>
  <c r="U64" i="3" s="1"/>
  <c r="T152" i="3"/>
  <c r="U152" i="3" s="1"/>
  <c r="T89" i="3"/>
  <c r="U89" i="3" s="1"/>
  <c r="T11" i="3"/>
  <c r="U11" i="3" s="1"/>
  <c r="T298" i="3"/>
  <c r="U298" i="3" s="1"/>
  <c r="T36" i="3"/>
  <c r="U36" i="3" s="1"/>
  <c r="T264" i="3"/>
  <c r="U264" i="3" s="1"/>
  <c r="T200" i="3"/>
  <c r="U200" i="3" s="1"/>
  <c r="T274" i="3"/>
  <c r="U274" i="3" s="1"/>
  <c r="T122" i="3"/>
  <c r="U122" i="3" s="1"/>
  <c r="T217" i="3"/>
  <c r="U217" i="3" s="1"/>
  <c r="T104" i="3"/>
  <c r="U104" i="3" s="1"/>
  <c r="AJ43" i="3"/>
  <c r="V43" i="3" s="1"/>
  <c r="AJ67" i="3"/>
  <c r="AJ83" i="3"/>
  <c r="V83" i="3" s="1"/>
  <c r="AJ221" i="3"/>
  <c r="V221" i="3" s="1"/>
  <c r="T102" i="3"/>
  <c r="U102" i="3" s="1"/>
  <c r="T25" i="3"/>
  <c r="U25" i="3" s="1"/>
  <c r="T123" i="3"/>
  <c r="U123" i="3" s="1"/>
  <c r="T187" i="3"/>
  <c r="U187" i="3" s="1"/>
  <c r="T54" i="3"/>
  <c r="U54" i="3" s="1"/>
  <c r="T118" i="3"/>
  <c r="U118" i="3" s="1"/>
  <c r="T229" i="3"/>
  <c r="U229" i="3" s="1"/>
  <c r="T293" i="3"/>
  <c r="U293" i="3" s="1"/>
  <c r="T199" i="3"/>
  <c r="U199" i="3" s="1"/>
  <c r="T168" i="3"/>
  <c r="U168" i="3" s="1"/>
  <c r="T97" i="3"/>
  <c r="U97" i="3" s="1"/>
  <c r="T241" i="3"/>
  <c r="U241" i="3" s="1"/>
  <c r="T209" i="3"/>
  <c r="U209" i="3" s="1"/>
  <c r="T12" i="3"/>
  <c r="U12" i="3" s="1"/>
  <c r="AJ202" i="3"/>
  <c r="V202" i="3" s="1"/>
  <c r="AJ266" i="3"/>
  <c r="V266" i="3" s="1"/>
  <c r="AJ19" i="3"/>
  <c r="V19" i="3" s="1"/>
  <c r="AJ51" i="3"/>
  <c r="V51" i="3" s="1"/>
  <c r="AJ84" i="3"/>
  <c r="V84" i="3" s="1"/>
  <c r="AJ116" i="3"/>
  <c r="V116" i="3" s="1"/>
  <c r="AJ151" i="3"/>
  <c r="V151" i="3" s="1"/>
  <c r="AJ183" i="3"/>
  <c r="V183" i="3" s="1"/>
  <c r="AJ216" i="3"/>
  <c r="V216" i="3" s="1"/>
  <c r="AJ249" i="3"/>
  <c r="AJ281" i="3"/>
  <c r="V281" i="3" s="1"/>
  <c r="AJ239" i="3"/>
  <c r="V239" i="3" s="1"/>
  <c r="AJ107" i="3"/>
  <c r="V107" i="3" s="1"/>
  <c r="AJ12" i="3"/>
  <c r="AJ44" i="3"/>
  <c r="AJ77" i="3"/>
  <c r="AJ109" i="3"/>
  <c r="V109" i="3" s="1"/>
  <c r="AJ143" i="3"/>
  <c r="AJ176" i="3"/>
  <c r="V176" i="3" s="1"/>
  <c r="AJ209" i="3"/>
  <c r="AJ49" i="3"/>
  <c r="AJ231" i="3"/>
  <c r="V231" i="3" s="1"/>
  <c r="AJ123" i="3"/>
  <c r="AJ13" i="3"/>
  <c r="V13" i="3" s="1"/>
  <c r="AJ45" i="3"/>
  <c r="V45" i="3" s="1"/>
  <c r="AJ78" i="3"/>
  <c r="V78" i="3" s="1"/>
  <c r="AJ110" i="3"/>
  <c r="V110" i="3" s="1"/>
  <c r="AJ144" i="3"/>
  <c r="V144" i="3" s="1"/>
  <c r="AJ177" i="3"/>
  <c r="V177" i="3" s="1"/>
  <c r="AJ243" i="3"/>
  <c r="V243" i="3" s="1"/>
  <c r="AJ275" i="3"/>
  <c r="V275" i="3" s="1"/>
  <c r="AJ41" i="3"/>
  <c r="V41" i="3" s="1"/>
  <c r="AJ263" i="3"/>
  <c r="V263" i="3" s="1"/>
  <c r="AJ207" i="3"/>
  <c r="V207" i="3" s="1"/>
  <c r="AJ30" i="3"/>
  <c r="V30" i="3" s="1"/>
  <c r="AJ63" i="3"/>
  <c r="V63" i="3" s="1"/>
  <c r="AJ95" i="3"/>
  <c r="V95" i="3" s="1"/>
  <c r="AJ127" i="3"/>
  <c r="V127" i="3" s="1"/>
  <c r="AJ195" i="3"/>
  <c r="V195" i="3" s="1"/>
  <c r="AJ228" i="3"/>
  <c r="V228" i="3" s="1"/>
  <c r="AJ260" i="3"/>
  <c r="AJ292" i="3"/>
  <c r="AJ173" i="3"/>
  <c r="V173" i="3" s="1"/>
  <c r="AJ132" i="3"/>
  <c r="V132" i="3" s="1"/>
  <c r="AJ39" i="3"/>
  <c r="V39" i="3" s="1"/>
  <c r="AJ72" i="3"/>
  <c r="V72" i="3" s="1"/>
  <c r="AJ104" i="3"/>
  <c r="AJ171" i="3"/>
  <c r="AJ204" i="3"/>
  <c r="V204" i="3" s="1"/>
  <c r="AJ237" i="3"/>
  <c r="AJ269" i="3"/>
  <c r="V269" i="3" s="1"/>
  <c r="AJ301" i="3"/>
  <c r="V301" i="3" s="1"/>
  <c r="AJ190" i="3"/>
  <c r="V190" i="3" s="1"/>
  <c r="AJ75" i="3"/>
  <c r="V75" i="3" s="1"/>
  <c r="AJ224" i="3"/>
  <c r="V224" i="3" s="1"/>
  <c r="AJ32" i="3"/>
  <c r="AJ65" i="3"/>
  <c r="V65" i="3" s="1"/>
  <c r="AJ97" i="3"/>
  <c r="AJ129" i="3"/>
  <c r="V129" i="3" s="1"/>
  <c r="AJ164" i="3"/>
  <c r="AJ197" i="3"/>
  <c r="V197" i="3" s="1"/>
  <c r="AJ230" i="3"/>
  <c r="AJ262" i="3"/>
  <c r="V262" i="3" s="1"/>
  <c r="AJ294" i="3"/>
  <c r="AJ303" i="3"/>
  <c r="V303" i="3" s="1"/>
  <c r="AJ215" i="3"/>
  <c r="V102" i="3"/>
  <c r="V218" i="3"/>
  <c r="AJ27" i="3"/>
  <c r="V27" i="3" s="1"/>
  <c r="AJ60" i="3"/>
  <c r="V60" i="3" s="1"/>
  <c r="AJ92" i="3"/>
  <c r="V92" i="3" s="1"/>
  <c r="AJ124" i="3"/>
  <c r="V124" i="3" s="1"/>
  <c r="AJ159" i="3"/>
  <c r="V159" i="3" s="1"/>
  <c r="AJ192" i="3"/>
  <c r="V192" i="3" s="1"/>
  <c r="AJ225" i="3"/>
  <c r="V225" i="3" s="1"/>
  <c r="AJ257" i="3"/>
  <c r="V257" i="3" s="1"/>
  <c r="AJ289" i="3"/>
  <c r="V289" i="3" s="1"/>
  <c r="AJ271" i="3"/>
  <c r="V271" i="3" s="1"/>
  <c r="AJ150" i="3"/>
  <c r="V150" i="3" s="1"/>
  <c r="AJ20" i="3"/>
  <c r="AJ52" i="3"/>
  <c r="V52" i="3" s="1"/>
  <c r="AJ85" i="3"/>
  <c r="AJ117" i="3"/>
  <c r="V117" i="3" s="1"/>
  <c r="AJ152" i="3"/>
  <c r="AJ184" i="3"/>
  <c r="V184" i="3" s="1"/>
  <c r="AJ217" i="3"/>
  <c r="V217" i="3" s="1"/>
  <c r="AJ287" i="3"/>
  <c r="AJ182" i="3"/>
  <c r="V182" i="3" s="1"/>
  <c r="AJ21" i="3"/>
  <c r="V21" i="3" s="1"/>
  <c r="AJ53" i="3"/>
  <c r="AJ86" i="3"/>
  <c r="V86" i="3" s="1"/>
  <c r="AJ118" i="3"/>
  <c r="AJ153" i="3"/>
  <c r="V153" i="3" s="1"/>
  <c r="AJ251" i="3"/>
  <c r="V251" i="3" s="1"/>
  <c r="AJ283" i="3"/>
  <c r="AJ256" i="3"/>
  <c r="V256" i="3" s="1"/>
  <c r="AJ38" i="3"/>
  <c r="V38" i="3" s="1"/>
  <c r="AJ71" i="3"/>
  <c r="V71" i="3" s="1"/>
  <c r="AJ103" i="3"/>
  <c r="V103" i="3" s="1"/>
  <c r="AJ137" i="3"/>
  <c r="V137" i="3" s="1"/>
  <c r="AJ203" i="3"/>
  <c r="V203" i="3" s="1"/>
  <c r="AJ236" i="3"/>
  <c r="V236" i="3" s="1"/>
  <c r="AJ268" i="3"/>
  <c r="V268" i="3" s="1"/>
  <c r="AJ300" i="3"/>
  <c r="V300" i="3" s="1"/>
  <c r="AJ223" i="3"/>
  <c r="V223" i="3" s="1"/>
  <c r="AJ191" i="3"/>
  <c r="AJ15" i="3"/>
  <c r="V15" i="3" s="1"/>
  <c r="AJ47" i="3"/>
  <c r="V47" i="3" s="1"/>
  <c r="AJ80" i="3"/>
  <c r="V80" i="3" s="1"/>
  <c r="AJ112" i="3"/>
  <c r="V112" i="3" s="1"/>
  <c r="AJ179" i="3"/>
  <c r="V179" i="3" s="1"/>
  <c r="AJ212" i="3"/>
  <c r="V212" i="3" s="1"/>
  <c r="AJ245" i="3"/>
  <c r="AJ277" i="3"/>
  <c r="V277" i="3" s="1"/>
  <c r="AJ17" i="3"/>
  <c r="V17" i="3" s="1"/>
  <c r="AJ247" i="3"/>
  <c r="V247" i="3" s="1"/>
  <c r="AJ115" i="3"/>
  <c r="V115" i="3" s="1"/>
  <c r="AJ280" i="3"/>
  <c r="V280" i="3" s="1"/>
  <c r="AJ40" i="3"/>
  <c r="V40" i="3" s="1"/>
  <c r="AJ73" i="3"/>
  <c r="V73" i="3" s="1"/>
  <c r="AJ105" i="3"/>
  <c r="V105" i="3" s="1"/>
  <c r="AJ139" i="3"/>
  <c r="V139" i="3" s="1"/>
  <c r="AJ172" i="3"/>
  <c r="V172" i="3" s="1"/>
  <c r="AJ205" i="3"/>
  <c r="V205" i="3" s="1"/>
  <c r="AJ238" i="3"/>
  <c r="V238" i="3" s="1"/>
  <c r="AJ270" i="3"/>
  <c r="V270" i="3" s="1"/>
  <c r="AJ302" i="3"/>
  <c r="V302" i="3" s="1"/>
  <c r="AJ148" i="3"/>
  <c r="V148" i="3" s="1"/>
  <c r="AJ248" i="3"/>
  <c r="V267" i="3"/>
  <c r="V255" i="3"/>
  <c r="AJ35" i="3"/>
  <c r="V35" i="3" s="1"/>
  <c r="AJ68" i="3"/>
  <c r="V68" i="3" s="1"/>
  <c r="AJ100" i="3"/>
  <c r="V100" i="3" s="1"/>
  <c r="AJ133" i="3"/>
  <c r="V133" i="3" s="1"/>
  <c r="AJ167" i="3"/>
  <c r="V167" i="3" s="1"/>
  <c r="AJ200" i="3"/>
  <c r="AJ233" i="3"/>
  <c r="V233" i="3" s="1"/>
  <c r="AJ265" i="3"/>
  <c r="V265" i="3" s="1"/>
  <c r="AJ297" i="3"/>
  <c r="V297" i="3" s="1"/>
  <c r="AJ157" i="3"/>
  <c r="V157" i="3" s="1"/>
  <c r="AJ199" i="3"/>
  <c r="AJ28" i="3"/>
  <c r="V28" i="3" s="1"/>
  <c r="AJ61" i="3"/>
  <c r="AJ93" i="3"/>
  <c r="V93" i="3" s="1"/>
  <c r="AJ125" i="3"/>
  <c r="AJ160" i="3"/>
  <c r="V160" i="3" s="1"/>
  <c r="AJ193" i="3"/>
  <c r="V193" i="3" s="1"/>
  <c r="AJ140" i="3"/>
  <c r="V140" i="3" s="1"/>
  <c r="AJ232" i="3"/>
  <c r="V232" i="3" s="1"/>
  <c r="AJ29" i="3"/>
  <c r="V29" i="3" s="1"/>
  <c r="AJ62" i="3"/>
  <c r="AJ94" i="3"/>
  <c r="V94" i="3" s="1"/>
  <c r="AJ126" i="3"/>
  <c r="AJ161" i="3"/>
  <c r="AJ227" i="3"/>
  <c r="V227" i="3" s="1"/>
  <c r="AJ259" i="3"/>
  <c r="V259" i="3" s="1"/>
  <c r="AJ291" i="3"/>
  <c r="AJ165" i="3"/>
  <c r="V165" i="3" s="1"/>
  <c r="AJ99" i="3"/>
  <c r="V99" i="3" s="1"/>
  <c r="AJ14" i="3"/>
  <c r="V14" i="3" s="1"/>
  <c r="AJ46" i="3"/>
  <c r="AJ79" i="3"/>
  <c r="V79" i="3" s="1"/>
  <c r="AJ111" i="3"/>
  <c r="AJ145" i="3"/>
  <c r="V145" i="3" s="1"/>
  <c r="AJ211" i="3"/>
  <c r="V211" i="3" s="1"/>
  <c r="AJ244" i="3"/>
  <c r="V244" i="3" s="1"/>
  <c r="AJ276" i="3"/>
  <c r="V276" i="3" s="1"/>
  <c r="AJ33" i="3"/>
  <c r="V33" i="3" s="1"/>
  <c r="AJ279" i="3"/>
  <c r="AJ240" i="3"/>
  <c r="AJ23" i="3"/>
  <c r="V23" i="3" s="1"/>
  <c r="AJ55" i="3"/>
  <c r="V55" i="3" s="1"/>
  <c r="AJ88" i="3"/>
  <c r="V88" i="3" s="1"/>
  <c r="AJ120" i="3"/>
  <c r="V120" i="3" s="1"/>
  <c r="AJ155" i="3"/>
  <c r="V155" i="3" s="1"/>
  <c r="AJ188" i="3"/>
  <c r="V188" i="3" s="1"/>
  <c r="AJ220" i="3"/>
  <c r="V220" i="3" s="1"/>
  <c r="AJ253" i="3"/>
  <c r="V253" i="3" s="1"/>
  <c r="AJ285" i="3"/>
  <c r="V285" i="3" s="1"/>
  <c r="AJ295" i="3"/>
  <c r="V295" i="3" s="1"/>
  <c r="AJ141" i="3"/>
  <c r="V141" i="3" s="1"/>
  <c r="AJ16" i="3"/>
  <c r="V16" i="3" s="1"/>
  <c r="AJ48" i="3"/>
  <c r="V48" i="3" s="1"/>
  <c r="AJ81" i="3"/>
  <c r="V81" i="3" s="1"/>
  <c r="AJ113" i="3"/>
  <c r="V113" i="3" s="1"/>
  <c r="AJ147" i="3"/>
  <c r="V147" i="3" s="1"/>
  <c r="AJ180" i="3"/>
  <c r="V180" i="3" s="1"/>
  <c r="AJ213" i="3"/>
  <c r="V213" i="3" s="1"/>
  <c r="AJ246" i="3"/>
  <c r="V246" i="3" s="1"/>
  <c r="AJ278" i="3"/>
  <c r="V278" i="3" s="1"/>
  <c r="AJ57" i="3"/>
  <c r="AJ206" i="3"/>
  <c r="AJ91" i="3"/>
  <c r="V91" i="3" s="1"/>
  <c r="AJ296" i="3"/>
  <c r="V296" i="3" s="1"/>
  <c r="V210" i="3"/>
  <c r="V18" i="3"/>
  <c r="V234" i="3"/>
  <c r="V282" i="3"/>
  <c r="V42" i="3"/>
  <c r="V34" i="3"/>
  <c r="V90" i="3"/>
  <c r="V170" i="3"/>
  <c r="V226" i="3"/>
  <c r="V290" i="3"/>
  <c r="V122" i="3"/>
  <c r="V162" i="3"/>
  <c r="V138" i="3"/>
  <c r="V154" i="3"/>
  <c r="V74" i="3"/>
  <c r="V26" i="3"/>
  <c r="V186" i="3"/>
  <c r="V146" i="3"/>
  <c r="V194" i="3"/>
  <c r="V250" i="3"/>
  <c r="V242" i="3"/>
  <c r="V178" i="3"/>
  <c r="V66" i="3"/>
  <c r="V114" i="3"/>
  <c r="V258" i="3"/>
  <c r="V11" i="3"/>
  <c r="AC16" i="13"/>
  <c r="AC17" i="13"/>
  <c r="AC18" i="13"/>
  <c r="AC19" i="13"/>
  <c r="AC20" i="13"/>
  <c r="AC21" i="13"/>
  <c r="AC22" i="13"/>
  <c r="AC23" i="13"/>
  <c r="AC24" i="13"/>
  <c r="AC25" i="13"/>
  <c r="AC26" i="13"/>
  <c r="AC27" i="13"/>
  <c r="AC28" i="13"/>
  <c r="AC29" i="13"/>
  <c r="AC30" i="13"/>
  <c r="AC31" i="13"/>
  <c r="AC32" i="13"/>
  <c r="AC33" i="13"/>
  <c r="AC34" i="13"/>
  <c r="AC35" i="13"/>
  <c r="AC36" i="13"/>
  <c r="AC37" i="13"/>
  <c r="AC38" i="13"/>
  <c r="AC39" i="13"/>
  <c r="AC40" i="13"/>
  <c r="AC41" i="13"/>
  <c r="AC42" i="13"/>
  <c r="AC43" i="13"/>
  <c r="AC44" i="13"/>
  <c r="AC45" i="13"/>
  <c r="AC46" i="13"/>
  <c r="AC47" i="13"/>
  <c r="AC48" i="13"/>
  <c r="AC49" i="13"/>
  <c r="AC50" i="13"/>
  <c r="AC51" i="13"/>
  <c r="AC52" i="13"/>
  <c r="AC53" i="13"/>
  <c r="AC54" i="13"/>
  <c r="AC55" i="13"/>
  <c r="AC56" i="13"/>
  <c r="AC57" i="13"/>
  <c r="AC58" i="13"/>
  <c r="AC59" i="13"/>
  <c r="AC60" i="13"/>
  <c r="AC61" i="13"/>
  <c r="AC62" i="13"/>
  <c r="AC63" i="13"/>
  <c r="AC64" i="13"/>
  <c r="AC65" i="13"/>
  <c r="AC66" i="13"/>
  <c r="AC67" i="13"/>
  <c r="AC68" i="13"/>
  <c r="AC69" i="13"/>
  <c r="AC70" i="13"/>
  <c r="AC71" i="13"/>
  <c r="AC72" i="13"/>
  <c r="AC73" i="13"/>
  <c r="AC74" i="13"/>
  <c r="AC75" i="13"/>
  <c r="AC76" i="13"/>
  <c r="AC77" i="13"/>
  <c r="AC78" i="13"/>
  <c r="AC79" i="13"/>
  <c r="AC80" i="13"/>
  <c r="AC81" i="13"/>
  <c r="AC82" i="13"/>
  <c r="AC83" i="13"/>
  <c r="AC84" i="13"/>
  <c r="AC85" i="13"/>
  <c r="AC86" i="13"/>
  <c r="AC87" i="13"/>
  <c r="AC88" i="13"/>
  <c r="AC89" i="13"/>
  <c r="AC90" i="13"/>
  <c r="AC91" i="13"/>
  <c r="AC92" i="13"/>
  <c r="AC93" i="13"/>
  <c r="AC94" i="13"/>
  <c r="AC95" i="13"/>
  <c r="AC96" i="13"/>
  <c r="AC97" i="13"/>
  <c r="AC98" i="13"/>
  <c r="AC99" i="13"/>
  <c r="AC100" i="13"/>
  <c r="AC101" i="13"/>
  <c r="AC102" i="13"/>
  <c r="AC103" i="13"/>
  <c r="AC104" i="13"/>
  <c r="AC105" i="13"/>
  <c r="AC106" i="13"/>
  <c r="AC107" i="13"/>
  <c r="AC108" i="13"/>
  <c r="AC109" i="13"/>
  <c r="AC110" i="13"/>
  <c r="AC111" i="13"/>
  <c r="AC112" i="13"/>
  <c r="AC113" i="13"/>
  <c r="AC114" i="13"/>
  <c r="AC115" i="13"/>
  <c r="AC116" i="13"/>
  <c r="AC117" i="13"/>
  <c r="AC118" i="13"/>
  <c r="AC119" i="13"/>
  <c r="AC120" i="13"/>
  <c r="AC121" i="13"/>
  <c r="AC122" i="13"/>
  <c r="AC123" i="13"/>
  <c r="AC124" i="13"/>
  <c r="AC125" i="13"/>
  <c r="AC126" i="13"/>
  <c r="AC127" i="13"/>
  <c r="AC128" i="13"/>
  <c r="AC129" i="13"/>
  <c r="AC130" i="13"/>
  <c r="AC131" i="13"/>
  <c r="AC132" i="13"/>
  <c r="AC133" i="13"/>
  <c r="AC134" i="13"/>
  <c r="AC135" i="13"/>
  <c r="AC136" i="13"/>
  <c r="AC137" i="13"/>
  <c r="AC138" i="13"/>
  <c r="AC139" i="13"/>
  <c r="AC140" i="13"/>
  <c r="AC141" i="13"/>
  <c r="AC142" i="13"/>
  <c r="AC143" i="13"/>
  <c r="AC144" i="13"/>
  <c r="AC145" i="13"/>
  <c r="AC146" i="13"/>
  <c r="AC147" i="13"/>
  <c r="AC148" i="13"/>
  <c r="AC149" i="13"/>
  <c r="AC150" i="13"/>
  <c r="AC151" i="13"/>
  <c r="AC152" i="13"/>
  <c r="AC153" i="13"/>
  <c r="AC154" i="13"/>
  <c r="AC155" i="13"/>
  <c r="AC156" i="13"/>
  <c r="AC157" i="13"/>
  <c r="AC158" i="13"/>
  <c r="AC159" i="13"/>
  <c r="AC160" i="13"/>
  <c r="AC161" i="13"/>
  <c r="AC162" i="13"/>
  <c r="AC163" i="13"/>
  <c r="AC164" i="13"/>
  <c r="AC165" i="13"/>
  <c r="AC166" i="13"/>
  <c r="AC167" i="13"/>
  <c r="AC168" i="13"/>
  <c r="AC169" i="13"/>
  <c r="AC170" i="13"/>
  <c r="AC171" i="13"/>
  <c r="AC172" i="13"/>
  <c r="AC173" i="13"/>
  <c r="AC174" i="13"/>
  <c r="AC175" i="13"/>
  <c r="AC176" i="13"/>
  <c r="AC177" i="13"/>
  <c r="AC178" i="13"/>
  <c r="AC179" i="13"/>
  <c r="AC180" i="13"/>
  <c r="AC181" i="13"/>
  <c r="AC182" i="13"/>
  <c r="AC183" i="13"/>
  <c r="AC184" i="13"/>
  <c r="AC185" i="13"/>
  <c r="AC186" i="13"/>
  <c r="AC187" i="13"/>
  <c r="AC188" i="13"/>
  <c r="AC189" i="13"/>
  <c r="AC190" i="13"/>
  <c r="AC191" i="13"/>
  <c r="AC192" i="13"/>
  <c r="AC193" i="13"/>
  <c r="AC194" i="13"/>
  <c r="AC195" i="13"/>
  <c r="AC196" i="13"/>
  <c r="AC197" i="13"/>
  <c r="AC198" i="13"/>
  <c r="AC199" i="13"/>
  <c r="AC200" i="13"/>
  <c r="AC201" i="13"/>
  <c r="AC202" i="13"/>
  <c r="AC203" i="13"/>
  <c r="AC204" i="13"/>
  <c r="AC205" i="13"/>
  <c r="AC206" i="13"/>
  <c r="AC207" i="13"/>
  <c r="AC208" i="13"/>
  <c r="AC209" i="13"/>
  <c r="AC210" i="13"/>
  <c r="AC211" i="13"/>
  <c r="AC212" i="13"/>
  <c r="AC213" i="13"/>
  <c r="AC214" i="13"/>
  <c r="AC215" i="13"/>
  <c r="AC216" i="13"/>
  <c r="AC217" i="13"/>
  <c r="AC218" i="13"/>
  <c r="AC219" i="13"/>
  <c r="AC220" i="13"/>
  <c r="AC221" i="13"/>
  <c r="AC222" i="13"/>
  <c r="AC223" i="13"/>
  <c r="AC224" i="13"/>
  <c r="AC225" i="13"/>
  <c r="AC226" i="13"/>
  <c r="AC227" i="13"/>
  <c r="AC228" i="13"/>
  <c r="AC229" i="13"/>
  <c r="AC230" i="13"/>
  <c r="AC231" i="13"/>
  <c r="AC232" i="13"/>
  <c r="AC233" i="13"/>
  <c r="AC234" i="13"/>
  <c r="AC235" i="13"/>
  <c r="AC236" i="13"/>
  <c r="AC237" i="13"/>
  <c r="AC238" i="13"/>
  <c r="AC239" i="13"/>
  <c r="AC240" i="13"/>
  <c r="AC241" i="13"/>
  <c r="AC242" i="13"/>
  <c r="AC243" i="13"/>
  <c r="AC244" i="13"/>
  <c r="AC245" i="13"/>
  <c r="AC246" i="13"/>
  <c r="AC247" i="13"/>
  <c r="AC248" i="13"/>
  <c r="AC249" i="13"/>
  <c r="AC250" i="13"/>
  <c r="AC251" i="13"/>
  <c r="AC252" i="13"/>
  <c r="AC253" i="13"/>
  <c r="AC254" i="13"/>
  <c r="AC255" i="13"/>
  <c r="AC256" i="13"/>
  <c r="AC257" i="13"/>
  <c r="AC258" i="13"/>
  <c r="AC259" i="13"/>
  <c r="AC260" i="13"/>
  <c r="AC261" i="13"/>
  <c r="AC262" i="13"/>
  <c r="AC263" i="13"/>
  <c r="AC264" i="13"/>
  <c r="AC265" i="13"/>
  <c r="AC266" i="13"/>
  <c r="AC267" i="13"/>
  <c r="AC268" i="13"/>
  <c r="AC269" i="13"/>
  <c r="AC270" i="13"/>
  <c r="AC271" i="13"/>
  <c r="AC272" i="13"/>
  <c r="AC273" i="13"/>
  <c r="AC274" i="13"/>
  <c r="AC275" i="13"/>
  <c r="AC276" i="13"/>
  <c r="AC277" i="13"/>
  <c r="AC278" i="13"/>
  <c r="AC279" i="13"/>
  <c r="AC280" i="13"/>
  <c r="AC281" i="13"/>
  <c r="AC282" i="13"/>
  <c r="AC283" i="13"/>
  <c r="AC284" i="13"/>
  <c r="AC285" i="13"/>
  <c r="AC286" i="13"/>
  <c r="AC287" i="13"/>
  <c r="AC288" i="13"/>
  <c r="AC289" i="13"/>
  <c r="AC290" i="13"/>
  <c r="AC291" i="13"/>
  <c r="AC292" i="13"/>
  <c r="AC293" i="13"/>
  <c r="AC294" i="13"/>
  <c r="AC295" i="13"/>
  <c r="AC296" i="13"/>
  <c r="AC297" i="13"/>
  <c r="AC298" i="13"/>
  <c r="AC299" i="13"/>
  <c r="AC300" i="13"/>
  <c r="AC301" i="13"/>
  <c r="AC302" i="13"/>
  <c r="AC303" i="13"/>
  <c r="AC13" i="13"/>
  <c r="AC14" i="13"/>
  <c r="AC15" i="13"/>
  <c r="AC11" i="13"/>
  <c r="AC12" i="13"/>
  <c r="AC10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74" i="13"/>
  <c r="L75" i="13"/>
  <c r="L76" i="13"/>
  <c r="L77" i="13"/>
  <c r="L78" i="13"/>
  <c r="L79" i="13"/>
  <c r="L80" i="13"/>
  <c r="L81" i="13"/>
  <c r="L82" i="13"/>
  <c r="L83" i="13"/>
  <c r="L84" i="13"/>
  <c r="L85" i="13"/>
  <c r="L86" i="13"/>
  <c r="L87" i="13"/>
  <c r="L88" i="13"/>
  <c r="L89" i="13"/>
  <c r="L90" i="13"/>
  <c r="L91" i="13"/>
  <c r="L92" i="13"/>
  <c r="L93" i="13"/>
  <c r="L94" i="13"/>
  <c r="L95" i="13"/>
  <c r="L96" i="13"/>
  <c r="L97" i="13"/>
  <c r="L98" i="13"/>
  <c r="L99" i="13"/>
  <c r="L100" i="13"/>
  <c r="L101" i="13"/>
  <c r="L102" i="13"/>
  <c r="L103" i="13"/>
  <c r="L104" i="13"/>
  <c r="L105" i="13"/>
  <c r="L106" i="13"/>
  <c r="L107" i="13"/>
  <c r="L108" i="13"/>
  <c r="L109" i="13"/>
  <c r="L110" i="13"/>
  <c r="L111" i="13"/>
  <c r="L112" i="13"/>
  <c r="L113" i="13"/>
  <c r="L114" i="13"/>
  <c r="L115" i="13"/>
  <c r="L116" i="13"/>
  <c r="L117" i="13"/>
  <c r="L118" i="13"/>
  <c r="L119" i="13"/>
  <c r="L120" i="13"/>
  <c r="L121" i="13"/>
  <c r="L122" i="13"/>
  <c r="L123" i="13"/>
  <c r="L124" i="13"/>
  <c r="L125" i="13"/>
  <c r="L126" i="13"/>
  <c r="L127" i="13"/>
  <c r="L128" i="13"/>
  <c r="L129" i="13"/>
  <c r="L130" i="13"/>
  <c r="L131" i="13"/>
  <c r="L132" i="13"/>
  <c r="L133" i="13"/>
  <c r="L134" i="13"/>
  <c r="L135" i="13"/>
  <c r="L136" i="13"/>
  <c r="L137" i="13"/>
  <c r="L138" i="13"/>
  <c r="L139" i="13"/>
  <c r="L140" i="13"/>
  <c r="L141" i="13"/>
  <c r="L142" i="13"/>
  <c r="L143" i="13"/>
  <c r="L144" i="13"/>
  <c r="L145" i="13"/>
  <c r="L146" i="13"/>
  <c r="L147" i="13"/>
  <c r="L148" i="13"/>
  <c r="L149" i="13"/>
  <c r="L150" i="13"/>
  <c r="L151" i="13"/>
  <c r="L152" i="13"/>
  <c r="L153" i="13"/>
  <c r="L154" i="13"/>
  <c r="L155" i="13"/>
  <c r="L156" i="13"/>
  <c r="L157" i="13"/>
  <c r="L158" i="13"/>
  <c r="L159" i="13"/>
  <c r="L160" i="13"/>
  <c r="L161" i="13"/>
  <c r="L162" i="13"/>
  <c r="L163" i="13"/>
  <c r="L164" i="13"/>
  <c r="L165" i="13"/>
  <c r="L166" i="13"/>
  <c r="L167" i="13"/>
  <c r="L168" i="13"/>
  <c r="L169" i="13"/>
  <c r="L170" i="13"/>
  <c r="L171" i="13"/>
  <c r="L172" i="13"/>
  <c r="L173" i="13"/>
  <c r="L174" i="13"/>
  <c r="L175" i="13"/>
  <c r="L176" i="13"/>
  <c r="L177" i="13"/>
  <c r="L178" i="13"/>
  <c r="L179" i="13"/>
  <c r="L180" i="13"/>
  <c r="L181" i="13"/>
  <c r="L182" i="13"/>
  <c r="L183" i="13"/>
  <c r="L184" i="13"/>
  <c r="L185" i="13"/>
  <c r="L186" i="13"/>
  <c r="L187" i="13"/>
  <c r="L188" i="13"/>
  <c r="L189" i="13"/>
  <c r="L190" i="13"/>
  <c r="L191" i="13"/>
  <c r="L192" i="13"/>
  <c r="L193" i="13"/>
  <c r="L194" i="13"/>
  <c r="L195" i="13"/>
  <c r="L196" i="13"/>
  <c r="L197" i="13"/>
  <c r="L198" i="13"/>
  <c r="L199" i="13"/>
  <c r="L200" i="13"/>
  <c r="L201" i="13"/>
  <c r="L202" i="13"/>
  <c r="L203" i="13"/>
  <c r="L204" i="13"/>
  <c r="L205" i="13"/>
  <c r="L206" i="13"/>
  <c r="L207" i="13"/>
  <c r="L208" i="13"/>
  <c r="L209" i="13"/>
  <c r="L210" i="13"/>
  <c r="L211" i="13"/>
  <c r="L212" i="13"/>
  <c r="L213" i="13"/>
  <c r="L214" i="13"/>
  <c r="L215" i="13"/>
  <c r="L216" i="13"/>
  <c r="L217" i="13"/>
  <c r="L218" i="13"/>
  <c r="L219" i="13"/>
  <c r="L220" i="13"/>
  <c r="L221" i="13"/>
  <c r="L222" i="13"/>
  <c r="L223" i="13"/>
  <c r="L224" i="13"/>
  <c r="L225" i="13"/>
  <c r="L226" i="13"/>
  <c r="L227" i="13"/>
  <c r="L228" i="13"/>
  <c r="L229" i="13"/>
  <c r="L230" i="13"/>
  <c r="L231" i="13"/>
  <c r="L232" i="13"/>
  <c r="L233" i="13"/>
  <c r="L234" i="13"/>
  <c r="L235" i="13"/>
  <c r="L236" i="13"/>
  <c r="L237" i="13"/>
  <c r="L238" i="13"/>
  <c r="L239" i="13"/>
  <c r="L240" i="13"/>
  <c r="L241" i="13"/>
  <c r="L242" i="13"/>
  <c r="L243" i="13"/>
  <c r="L244" i="13"/>
  <c r="L245" i="13"/>
  <c r="L246" i="13"/>
  <c r="L247" i="13"/>
  <c r="L248" i="13"/>
  <c r="L249" i="13"/>
  <c r="L250" i="13"/>
  <c r="L251" i="13"/>
  <c r="N251" i="13" s="1"/>
  <c r="O251" i="13" s="1"/>
  <c r="L252" i="13"/>
  <c r="L253" i="13"/>
  <c r="L254" i="13"/>
  <c r="L255" i="13"/>
  <c r="L256" i="13"/>
  <c r="L257" i="13"/>
  <c r="L258" i="13"/>
  <c r="L259" i="13"/>
  <c r="L260" i="13"/>
  <c r="L261" i="13"/>
  <c r="L262" i="13"/>
  <c r="L263" i="13"/>
  <c r="L264" i="13"/>
  <c r="L265" i="13"/>
  <c r="L266" i="13"/>
  <c r="L267" i="13"/>
  <c r="L268" i="13"/>
  <c r="L269" i="13"/>
  <c r="L270" i="13"/>
  <c r="L271" i="13"/>
  <c r="L272" i="13"/>
  <c r="L273" i="13"/>
  <c r="L274" i="13"/>
  <c r="L275" i="13"/>
  <c r="L276" i="13"/>
  <c r="L277" i="13"/>
  <c r="L278" i="13"/>
  <c r="L279" i="13"/>
  <c r="L280" i="13"/>
  <c r="L281" i="13"/>
  <c r="L282" i="13"/>
  <c r="L283" i="13"/>
  <c r="L284" i="13"/>
  <c r="L285" i="13"/>
  <c r="L286" i="13"/>
  <c r="L287" i="13"/>
  <c r="L288" i="13"/>
  <c r="L289" i="13"/>
  <c r="L290" i="13"/>
  <c r="L291" i="13"/>
  <c r="L292" i="13"/>
  <c r="L293" i="13"/>
  <c r="L294" i="13"/>
  <c r="L295" i="13"/>
  <c r="L296" i="13"/>
  <c r="L297" i="13"/>
  <c r="L298" i="13"/>
  <c r="L299" i="13"/>
  <c r="L300" i="13"/>
  <c r="L301" i="13"/>
  <c r="L302" i="13"/>
  <c r="L303" i="13"/>
  <c r="L10" i="13"/>
  <c r="L11" i="13"/>
  <c r="Q303" i="13"/>
  <c r="R303" i="13"/>
  <c r="R302" i="13"/>
  <c r="R301" i="13"/>
  <c r="Q300" i="13"/>
  <c r="R300" i="13"/>
  <c r="Q299" i="13"/>
  <c r="R299" i="13"/>
  <c r="R298" i="13"/>
  <c r="R297" i="13"/>
  <c r="R296" i="13"/>
  <c r="Q295" i="13"/>
  <c r="R295" i="13"/>
  <c r="R294" i="13"/>
  <c r="R293" i="13"/>
  <c r="Q292" i="13"/>
  <c r="R292" i="13"/>
  <c r="Q291" i="13"/>
  <c r="R291" i="13"/>
  <c r="Q290" i="13"/>
  <c r="R290" i="13"/>
  <c r="Q289" i="13"/>
  <c r="R289" i="13"/>
  <c r="R288" i="13"/>
  <c r="R287" i="13"/>
  <c r="Q286" i="13"/>
  <c r="R286" i="13"/>
  <c r="R285" i="13"/>
  <c r="Q284" i="13"/>
  <c r="R284" i="13"/>
  <c r="Q283" i="13"/>
  <c r="R283" i="13"/>
  <c r="R282" i="13"/>
  <c r="R281" i="13"/>
  <c r="R280" i="13"/>
  <c r="R279" i="13"/>
  <c r="Q278" i="13"/>
  <c r="R278" i="13"/>
  <c r="R277" i="13"/>
  <c r="Q276" i="13"/>
  <c r="R276" i="13"/>
  <c r="R275" i="13"/>
  <c r="R274" i="13"/>
  <c r="Q273" i="13"/>
  <c r="R273" i="13"/>
  <c r="R272" i="13"/>
  <c r="R271" i="13"/>
  <c r="Q270" i="13"/>
  <c r="R270" i="13"/>
  <c r="R269" i="13"/>
  <c r="R268" i="13"/>
  <c r="Q267" i="13"/>
  <c r="R267" i="13"/>
  <c r="R266" i="13"/>
  <c r="R265" i="13"/>
  <c r="R264" i="13"/>
  <c r="R263" i="13"/>
  <c r="Q262" i="13"/>
  <c r="R262" i="13"/>
  <c r="R261" i="13"/>
  <c r="Q260" i="13"/>
  <c r="R260" i="13"/>
  <c r="R259" i="13"/>
  <c r="R258" i="13"/>
  <c r="Q257" i="13"/>
  <c r="R257" i="13"/>
  <c r="R256" i="13"/>
  <c r="R255" i="13"/>
  <c r="Q254" i="13"/>
  <c r="R254" i="13"/>
  <c r="R253" i="13"/>
  <c r="R252" i="13"/>
  <c r="R251" i="13"/>
  <c r="R250" i="13"/>
  <c r="R249" i="13"/>
  <c r="R248" i="13"/>
  <c r="R247" i="13"/>
  <c r="Q246" i="13"/>
  <c r="R246" i="13"/>
  <c r="R245" i="13"/>
  <c r="Q245" i="13"/>
  <c r="Q244" i="13"/>
  <c r="R244" i="13"/>
  <c r="R243" i="13"/>
  <c r="Q243" i="13"/>
  <c r="R242" i="13"/>
  <c r="Q241" i="13"/>
  <c r="R241" i="13"/>
  <c r="R240" i="13"/>
  <c r="R239" i="13"/>
  <c r="Q238" i="13"/>
  <c r="R238" i="13"/>
  <c r="R237" i="13"/>
  <c r="R236" i="13"/>
  <c r="R235" i="13"/>
  <c r="R234" i="13"/>
  <c r="Q233" i="13"/>
  <c r="R233" i="13"/>
  <c r="R232" i="13"/>
  <c r="R231" i="13"/>
  <c r="Q230" i="13"/>
  <c r="R230" i="13"/>
  <c r="R229" i="13"/>
  <c r="R228" i="13"/>
  <c r="R227" i="13"/>
  <c r="Q226" i="13"/>
  <c r="R226" i="13"/>
  <c r="Q225" i="13"/>
  <c r="R225" i="13"/>
  <c r="N224" i="13"/>
  <c r="O224" i="13" s="1"/>
  <c r="R224" i="13"/>
  <c r="R223" i="13"/>
  <c r="Q222" i="13"/>
  <c r="R222" i="13"/>
  <c r="R221" i="13"/>
  <c r="R220" i="13"/>
  <c r="R219" i="13"/>
  <c r="R218" i="13"/>
  <c r="Q217" i="13"/>
  <c r="R217" i="13"/>
  <c r="R216" i="13"/>
  <c r="Q215" i="13"/>
  <c r="R215" i="13"/>
  <c r="R214" i="13"/>
  <c r="R213" i="13"/>
  <c r="Q212" i="13"/>
  <c r="R212" i="13"/>
  <c r="R211" i="13"/>
  <c r="R210" i="13"/>
  <c r="R209" i="13"/>
  <c r="N208" i="13"/>
  <c r="O208" i="13" s="1"/>
  <c r="R208" i="13"/>
  <c r="R207" i="13"/>
  <c r="Q206" i="13"/>
  <c r="R206" i="13"/>
  <c r="R205" i="13"/>
  <c r="R204" i="13"/>
  <c r="R203" i="13"/>
  <c r="R202" i="13"/>
  <c r="R201" i="13"/>
  <c r="R200" i="13"/>
  <c r="Q199" i="13"/>
  <c r="R199" i="13"/>
  <c r="R198" i="13"/>
  <c r="R197" i="13"/>
  <c r="R196" i="13"/>
  <c r="R195" i="13"/>
  <c r="Q194" i="13"/>
  <c r="R194" i="13"/>
  <c r="Q193" i="13"/>
  <c r="R193" i="13"/>
  <c r="R192" i="13"/>
  <c r="Q191" i="13"/>
  <c r="R191" i="13"/>
  <c r="R190" i="13"/>
  <c r="R189" i="13"/>
  <c r="R188" i="13"/>
  <c r="R187" i="13"/>
  <c r="Q186" i="13"/>
  <c r="R186" i="13"/>
  <c r="Q185" i="13"/>
  <c r="R185" i="13"/>
  <c r="R184" i="13"/>
  <c r="Q184" i="13"/>
  <c r="R183" i="13"/>
  <c r="Q182" i="13"/>
  <c r="R182" i="13"/>
  <c r="R181" i="13"/>
  <c r="R180" i="13"/>
  <c r="Q179" i="13"/>
  <c r="R179" i="13"/>
  <c r="R178" i="13"/>
  <c r="Q177" i="13"/>
  <c r="R177" i="13"/>
  <c r="Q176" i="13"/>
  <c r="R176" i="13"/>
  <c r="Q175" i="13"/>
  <c r="R175" i="13"/>
  <c r="R174" i="13"/>
  <c r="R173" i="13"/>
  <c r="R172" i="13"/>
  <c r="R171" i="13"/>
  <c r="R170" i="13"/>
  <c r="Q169" i="13"/>
  <c r="R169" i="13"/>
  <c r="R168" i="13"/>
  <c r="Q167" i="13"/>
  <c r="R167" i="13"/>
  <c r="Q166" i="13"/>
  <c r="R166" i="13"/>
  <c r="R165" i="13"/>
  <c r="R164" i="13"/>
  <c r="R163" i="13"/>
  <c r="R162" i="13"/>
  <c r="Q161" i="13"/>
  <c r="R161" i="13"/>
  <c r="R160" i="13"/>
  <c r="Q159" i="13"/>
  <c r="R159" i="13"/>
  <c r="R158" i="13"/>
  <c r="Q157" i="13"/>
  <c r="R157" i="13"/>
  <c r="R156" i="13"/>
  <c r="Q156" i="13"/>
  <c r="R155" i="13"/>
  <c r="Q154" i="13"/>
  <c r="R154" i="13"/>
  <c r="R153" i="13"/>
  <c r="R152" i="13"/>
  <c r="Q151" i="13"/>
  <c r="R151" i="13"/>
  <c r="R150" i="13"/>
  <c r="Q149" i="13"/>
  <c r="R149" i="13"/>
  <c r="R148" i="13"/>
  <c r="R147" i="13"/>
  <c r="Q146" i="13"/>
  <c r="R146" i="13"/>
  <c r="R145" i="13"/>
  <c r="R144" i="13"/>
  <c r="Q143" i="13"/>
  <c r="R143" i="13"/>
  <c r="R142" i="13"/>
  <c r="Q141" i="13"/>
  <c r="R141" i="13"/>
  <c r="R140" i="13"/>
  <c r="R139" i="13"/>
  <c r="Q138" i="13"/>
  <c r="R138" i="13"/>
  <c r="R137" i="13"/>
  <c r="R136" i="13"/>
  <c r="R135" i="13"/>
  <c r="R134" i="13"/>
  <c r="Q133" i="13"/>
  <c r="R133" i="13"/>
  <c r="R132" i="13"/>
  <c r="R131" i="13"/>
  <c r="Q130" i="13"/>
  <c r="R130" i="13"/>
  <c r="R129" i="13"/>
  <c r="R128" i="13"/>
  <c r="Q127" i="13"/>
  <c r="R127" i="13"/>
  <c r="R126" i="13"/>
  <c r="Q125" i="13"/>
  <c r="R125" i="13"/>
  <c r="Q124" i="13"/>
  <c r="R124" i="13"/>
  <c r="R123" i="13"/>
  <c r="Q122" i="13"/>
  <c r="R122" i="13"/>
  <c r="R121" i="13"/>
  <c r="R120" i="13"/>
  <c r="R119" i="13"/>
  <c r="R118" i="13"/>
  <c r="Q117" i="13"/>
  <c r="R117" i="13"/>
  <c r="R116" i="13"/>
  <c r="R115" i="13"/>
  <c r="R114" i="13"/>
  <c r="R113" i="13"/>
  <c r="R112" i="13"/>
  <c r="R111" i="13"/>
  <c r="Q110" i="13"/>
  <c r="R110" i="13"/>
  <c r="Q109" i="13"/>
  <c r="R109" i="13"/>
  <c r="R108" i="13"/>
  <c r="R107" i="13"/>
  <c r="Q106" i="13"/>
  <c r="R106" i="13"/>
  <c r="R105" i="13"/>
  <c r="R104" i="13"/>
  <c r="Q104" i="13"/>
  <c r="R103" i="13"/>
  <c r="Q102" i="13"/>
  <c r="R102" i="13"/>
  <c r="R101" i="13"/>
  <c r="R100" i="13"/>
  <c r="R99" i="13"/>
  <c r="Q98" i="13"/>
  <c r="R98" i="13"/>
  <c r="R97" i="13"/>
  <c r="Q96" i="13"/>
  <c r="R96" i="13"/>
  <c r="R95" i="13"/>
  <c r="R94" i="13"/>
  <c r="Q93" i="13"/>
  <c r="R93" i="13"/>
  <c r="Q92" i="13"/>
  <c r="R92" i="13"/>
  <c r="R91" i="13"/>
  <c r="R90" i="13"/>
  <c r="R89" i="13"/>
  <c r="Q88" i="13"/>
  <c r="R88" i="13"/>
  <c r="R87" i="13"/>
  <c r="R86" i="13"/>
  <c r="R85" i="13"/>
  <c r="Q84" i="13"/>
  <c r="R84" i="13"/>
  <c r="Q83" i="13"/>
  <c r="R83" i="13"/>
  <c r="R82" i="13"/>
  <c r="R81" i="13"/>
  <c r="Q80" i="13"/>
  <c r="R80" i="13"/>
  <c r="R79" i="13"/>
  <c r="R78" i="13"/>
  <c r="R77" i="13"/>
  <c r="R76" i="13"/>
  <c r="Q75" i="13"/>
  <c r="R75" i="13"/>
  <c r="R74" i="13"/>
  <c r="R73" i="13"/>
  <c r="Q72" i="13"/>
  <c r="R72" i="13"/>
  <c r="R71" i="13"/>
  <c r="R70" i="13"/>
  <c r="R69" i="13"/>
  <c r="Q68" i="13"/>
  <c r="R68" i="13"/>
  <c r="Q67" i="13"/>
  <c r="R67" i="13"/>
  <c r="R66" i="13"/>
  <c r="R65" i="13"/>
  <c r="Q64" i="13"/>
  <c r="R64" i="13"/>
  <c r="R63" i="13"/>
  <c r="R62" i="13"/>
  <c r="R61" i="13"/>
  <c r="Q60" i="13"/>
  <c r="R60" i="13"/>
  <c r="Q59" i="13"/>
  <c r="R59" i="13"/>
  <c r="N58" i="13"/>
  <c r="O58" i="13" s="1"/>
  <c r="R58" i="13"/>
  <c r="R57" i="13"/>
  <c r="Q56" i="13"/>
  <c r="R56" i="13"/>
  <c r="R55" i="13"/>
  <c r="R54" i="13"/>
  <c r="R53" i="13"/>
  <c r="R52" i="13"/>
  <c r="Q51" i="13"/>
  <c r="R51" i="13"/>
  <c r="R50" i="13"/>
  <c r="R49" i="13"/>
  <c r="Q48" i="13"/>
  <c r="R48" i="13"/>
  <c r="R47" i="13"/>
  <c r="R46" i="13"/>
  <c r="Q45" i="13"/>
  <c r="R45" i="13"/>
  <c r="R44" i="13"/>
  <c r="Q43" i="13"/>
  <c r="R43" i="13"/>
  <c r="R42" i="13"/>
  <c r="R41" i="13"/>
  <c r="Q40" i="13"/>
  <c r="R40" i="13"/>
  <c r="R39" i="13"/>
  <c r="R38" i="13"/>
  <c r="Q37" i="13"/>
  <c r="R37" i="13"/>
  <c r="R36" i="13"/>
  <c r="Q36" i="13"/>
  <c r="Q35" i="13"/>
  <c r="R35" i="13"/>
  <c r="N34" i="13"/>
  <c r="O34" i="13" s="1"/>
  <c r="R34" i="13"/>
  <c r="R33" i="13"/>
  <c r="Q33" i="13"/>
  <c r="Q32" i="13"/>
  <c r="R32" i="13"/>
  <c r="R31" i="13"/>
  <c r="R30" i="13"/>
  <c r="Q29" i="13"/>
  <c r="R29" i="13"/>
  <c r="R28" i="13"/>
  <c r="Q27" i="13"/>
  <c r="R27" i="13"/>
  <c r="R26" i="13"/>
  <c r="R25" i="13"/>
  <c r="Q24" i="13"/>
  <c r="R24" i="13"/>
  <c r="R23" i="13"/>
  <c r="R22" i="13"/>
  <c r="Q21" i="13"/>
  <c r="R21" i="13"/>
  <c r="R20" i="13"/>
  <c r="Q19" i="13"/>
  <c r="R19" i="13"/>
  <c r="R18" i="13"/>
  <c r="R17" i="13"/>
  <c r="Q16" i="13"/>
  <c r="R16" i="13"/>
  <c r="R15" i="13"/>
  <c r="R14" i="13"/>
  <c r="R13" i="13"/>
  <c r="R12" i="13"/>
  <c r="Q11" i="13"/>
  <c r="R11" i="13"/>
  <c r="R10" i="13"/>
  <c r="W10" i="13"/>
  <c r="C10" i="13"/>
  <c r="Y10" i="11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145" i="12"/>
  <c r="R146" i="12"/>
  <c r="R147" i="12"/>
  <c r="R148" i="12"/>
  <c r="R149" i="12"/>
  <c r="R150" i="12"/>
  <c r="R151" i="12"/>
  <c r="R152" i="12"/>
  <c r="R153" i="12"/>
  <c r="R154" i="12"/>
  <c r="R155" i="12"/>
  <c r="R156" i="12"/>
  <c r="R157" i="12"/>
  <c r="R158" i="12"/>
  <c r="R159" i="12"/>
  <c r="R160" i="12"/>
  <c r="R161" i="12"/>
  <c r="R162" i="12"/>
  <c r="R163" i="12"/>
  <c r="R164" i="12"/>
  <c r="R165" i="12"/>
  <c r="R166" i="12"/>
  <c r="R167" i="12"/>
  <c r="R168" i="12"/>
  <c r="R169" i="12"/>
  <c r="R170" i="12"/>
  <c r="R171" i="12"/>
  <c r="R172" i="12"/>
  <c r="R173" i="12"/>
  <c r="R174" i="12"/>
  <c r="R175" i="12"/>
  <c r="R176" i="12"/>
  <c r="R177" i="12"/>
  <c r="R178" i="12"/>
  <c r="R179" i="12"/>
  <c r="R180" i="12"/>
  <c r="R181" i="12"/>
  <c r="R182" i="12"/>
  <c r="R183" i="12"/>
  <c r="R184" i="12"/>
  <c r="R185" i="12"/>
  <c r="R186" i="12"/>
  <c r="R187" i="12"/>
  <c r="R188" i="12"/>
  <c r="R189" i="12"/>
  <c r="R190" i="12"/>
  <c r="R191" i="12"/>
  <c r="R192" i="12"/>
  <c r="R193" i="12"/>
  <c r="R194" i="12"/>
  <c r="R195" i="12"/>
  <c r="R196" i="12"/>
  <c r="R197" i="12"/>
  <c r="R198" i="12"/>
  <c r="R199" i="12"/>
  <c r="R200" i="12"/>
  <c r="R201" i="12"/>
  <c r="R202" i="12"/>
  <c r="R203" i="12"/>
  <c r="R204" i="12"/>
  <c r="R205" i="12"/>
  <c r="R206" i="12"/>
  <c r="R207" i="12"/>
  <c r="R208" i="12"/>
  <c r="R209" i="12"/>
  <c r="R210" i="12"/>
  <c r="R211" i="12"/>
  <c r="R212" i="12"/>
  <c r="R213" i="12"/>
  <c r="R214" i="12"/>
  <c r="R215" i="12"/>
  <c r="R216" i="12"/>
  <c r="R217" i="12"/>
  <c r="R218" i="12"/>
  <c r="R219" i="12"/>
  <c r="R220" i="12"/>
  <c r="R221" i="12"/>
  <c r="R222" i="12"/>
  <c r="R223" i="12"/>
  <c r="R224" i="12"/>
  <c r="R225" i="12"/>
  <c r="R226" i="12"/>
  <c r="R227" i="12"/>
  <c r="R228" i="12"/>
  <c r="R229" i="12"/>
  <c r="R230" i="12"/>
  <c r="R231" i="12"/>
  <c r="R232" i="12"/>
  <c r="R233" i="12"/>
  <c r="R234" i="12"/>
  <c r="R235" i="12"/>
  <c r="R236" i="12"/>
  <c r="R237" i="12"/>
  <c r="R238" i="12"/>
  <c r="R239" i="12"/>
  <c r="R240" i="12"/>
  <c r="R241" i="12"/>
  <c r="R242" i="12"/>
  <c r="R243" i="12"/>
  <c r="R244" i="12"/>
  <c r="R245" i="12"/>
  <c r="R246" i="12"/>
  <c r="R247" i="12"/>
  <c r="R248" i="12"/>
  <c r="R249" i="12"/>
  <c r="R250" i="12"/>
  <c r="R251" i="12"/>
  <c r="R252" i="12"/>
  <c r="R253" i="12"/>
  <c r="R254" i="12"/>
  <c r="R255" i="12"/>
  <c r="R256" i="12"/>
  <c r="R257" i="12"/>
  <c r="R258" i="12"/>
  <c r="R259" i="12"/>
  <c r="R260" i="12"/>
  <c r="R261" i="12"/>
  <c r="R262" i="12"/>
  <c r="R263" i="12"/>
  <c r="R264" i="12"/>
  <c r="R265" i="12"/>
  <c r="R266" i="12"/>
  <c r="R267" i="12"/>
  <c r="R268" i="12"/>
  <c r="R269" i="12"/>
  <c r="R270" i="12"/>
  <c r="R271" i="12"/>
  <c r="R272" i="12"/>
  <c r="R273" i="12"/>
  <c r="R274" i="12"/>
  <c r="R275" i="12"/>
  <c r="R276" i="12"/>
  <c r="R277" i="12"/>
  <c r="R278" i="12"/>
  <c r="R279" i="12"/>
  <c r="R280" i="12"/>
  <c r="R281" i="12"/>
  <c r="R282" i="12"/>
  <c r="R283" i="12"/>
  <c r="R284" i="12"/>
  <c r="R285" i="12"/>
  <c r="R286" i="12"/>
  <c r="R287" i="12"/>
  <c r="R288" i="12"/>
  <c r="R289" i="12"/>
  <c r="R290" i="12"/>
  <c r="R291" i="12"/>
  <c r="R292" i="12"/>
  <c r="R293" i="12"/>
  <c r="R294" i="12"/>
  <c r="R295" i="12"/>
  <c r="R296" i="12"/>
  <c r="R297" i="12"/>
  <c r="R298" i="12"/>
  <c r="R299" i="12"/>
  <c r="R300" i="12"/>
  <c r="R301" i="12"/>
  <c r="R302" i="12"/>
  <c r="R303" i="12"/>
  <c r="R10" i="12"/>
  <c r="R11" i="12"/>
  <c r="V142" i="3" l="1"/>
  <c r="V24" i="3"/>
  <c r="V235" i="3"/>
  <c r="V143" i="3"/>
  <c r="V54" i="3"/>
  <c r="V200" i="3"/>
  <c r="V89" i="3"/>
  <c r="V187" i="3"/>
  <c r="V163" i="3"/>
  <c r="V237" i="3"/>
  <c r="V61" i="3"/>
  <c r="V97" i="3"/>
  <c r="V77" i="3"/>
  <c r="V118" i="3"/>
  <c r="V57" i="3"/>
  <c r="V62" i="3"/>
  <c r="V152" i="3"/>
  <c r="V44" i="3"/>
  <c r="V245" i="3"/>
  <c r="V287" i="3"/>
  <c r="V96" i="3"/>
  <c r="V209" i="3"/>
  <c r="V291" i="3"/>
  <c r="V283" i="3"/>
  <c r="V169" i="3"/>
  <c r="V85" i="3"/>
  <c r="V108" i="3"/>
  <c r="V123" i="3"/>
  <c r="V12" i="3"/>
  <c r="V206" i="3"/>
  <c r="V279" i="3"/>
  <c r="V240" i="3"/>
  <c r="V292" i="3"/>
  <c r="V294" i="3"/>
  <c r="V53" i="3"/>
  <c r="V125" i="3"/>
  <c r="V104" i="3"/>
  <c r="V229" i="3"/>
  <c r="V171" i="3"/>
  <c r="V20" i="3"/>
  <c r="V156" i="3"/>
  <c r="V248" i="3"/>
  <c r="V164" i="3"/>
  <c r="V49" i="3"/>
  <c r="V32" i="3"/>
  <c r="V67" i="3"/>
  <c r="V191" i="3"/>
  <c r="V230" i="3"/>
  <c r="V126" i="3"/>
  <c r="V198" i="3"/>
  <c r="V111" i="3"/>
  <c r="V161" i="3"/>
  <c r="V215" i="3"/>
  <c r="V249" i="3"/>
  <c r="V31" i="3"/>
  <c r="V46" i="3"/>
  <c r="V260" i="3"/>
  <c r="V199" i="3"/>
  <c r="N198" i="13"/>
  <c r="O198" i="13" s="1"/>
  <c r="N190" i="13"/>
  <c r="O190" i="13" s="1"/>
  <c r="Q111" i="13"/>
  <c r="Q30" i="13"/>
  <c r="N120" i="13"/>
  <c r="O120" i="13" s="1"/>
  <c r="Q101" i="13"/>
  <c r="Q99" i="13"/>
  <c r="Q46" i="13"/>
  <c r="Q77" i="13"/>
  <c r="Q121" i="13"/>
  <c r="Q269" i="13"/>
  <c r="Q50" i="13"/>
  <c r="N30" i="13"/>
  <c r="O30" i="13" s="1"/>
  <c r="N33" i="13"/>
  <c r="O33" i="13" s="1"/>
  <c r="N66" i="13"/>
  <c r="O66" i="13" s="1"/>
  <c r="N77" i="13"/>
  <c r="O77" i="13" s="1"/>
  <c r="Q137" i="13"/>
  <c r="Q171" i="13"/>
  <c r="Q240" i="13"/>
  <c r="Q285" i="13"/>
  <c r="Q66" i="13"/>
  <c r="N256" i="13"/>
  <c r="O256" i="13" s="1"/>
  <c r="Q216" i="13"/>
  <c r="Q287" i="13"/>
  <c r="Q15" i="13"/>
  <c r="Q69" i="13"/>
  <c r="Q85" i="13"/>
  <c r="N106" i="13"/>
  <c r="O106" i="13" s="1"/>
  <c r="Q120" i="13"/>
  <c r="Q126" i="13"/>
  <c r="Q129" i="13"/>
  <c r="Q162" i="13"/>
  <c r="Q202" i="13"/>
  <c r="N216" i="13"/>
  <c r="O216" i="13" s="1"/>
  <c r="Q219" i="13"/>
  <c r="Q256" i="13"/>
  <c r="Q259" i="13"/>
  <c r="Q275" i="13"/>
  <c r="Q282" i="13"/>
  <c r="Q272" i="13"/>
  <c r="N160" i="13"/>
  <c r="O160" i="13" s="1"/>
  <c r="N50" i="13"/>
  <c r="O50" i="13" s="1"/>
  <c r="N74" i="13"/>
  <c r="O74" i="13" s="1"/>
  <c r="Q90" i="13"/>
  <c r="Q150" i="13"/>
  <c r="Q160" i="13"/>
  <c r="Q210" i="13"/>
  <c r="Q251" i="13"/>
  <c r="N148" i="13"/>
  <c r="O148" i="13" s="1"/>
  <c r="Q58" i="13"/>
  <c r="Q65" i="13"/>
  <c r="Q131" i="13"/>
  <c r="Q142" i="13"/>
  <c r="Q145" i="13"/>
  <c r="Q148" i="13"/>
  <c r="Q168" i="13"/>
  <c r="Q201" i="13"/>
  <c r="Q221" i="13"/>
  <c r="Q224" i="13"/>
  <c r="Q231" i="13"/>
  <c r="Q258" i="13"/>
  <c r="Q301" i="13"/>
  <c r="N155" i="13"/>
  <c r="O155" i="13" s="1"/>
  <c r="N283" i="13"/>
  <c r="O283" i="13" s="1"/>
  <c r="N286" i="13"/>
  <c r="O286" i="13" s="1"/>
  <c r="N85" i="13"/>
  <c r="O85" i="13" s="1"/>
  <c r="N243" i="13"/>
  <c r="O243" i="13" s="1"/>
  <c r="N73" i="13"/>
  <c r="O73" i="13" s="1"/>
  <c r="N81" i="13"/>
  <c r="O81" i="13" s="1"/>
  <c r="Q115" i="13"/>
  <c r="N124" i="13"/>
  <c r="O124" i="13" s="1"/>
  <c r="Q134" i="13"/>
  <c r="N235" i="13"/>
  <c r="O235" i="13" s="1"/>
  <c r="Q288" i="13"/>
  <c r="Q26" i="13"/>
  <c r="Q34" i="13"/>
  <c r="Q49" i="13"/>
  <c r="N55" i="13"/>
  <c r="O55" i="13" s="1"/>
  <c r="Q73" i="13"/>
  <c r="Q81" i="13"/>
  <c r="Q89" i="13"/>
  <c r="Q155" i="13"/>
  <c r="N232" i="13"/>
  <c r="O232" i="13" s="1"/>
  <c r="Q20" i="13"/>
  <c r="Q42" i="13"/>
  <c r="Q52" i="13"/>
  <c r="Q108" i="13"/>
  <c r="Q132" i="13"/>
  <c r="Q271" i="13"/>
  <c r="N47" i="13"/>
  <c r="O47" i="13" s="1"/>
  <c r="N97" i="13"/>
  <c r="O97" i="13" s="1"/>
  <c r="Q100" i="13"/>
  <c r="Q147" i="13"/>
  <c r="Q170" i="13"/>
  <c r="Q200" i="13"/>
  <c r="Q247" i="13"/>
  <c r="Q274" i="13"/>
  <c r="N183" i="13"/>
  <c r="O183" i="13" s="1"/>
  <c r="Q12" i="13"/>
  <c r="Q31" i="13"/>
  <c r="N65" i="13"/>
  <c r="O65" i="13" s="1"/>
  <c r="N101" i="13"/>
  <c r="O101" i="13" s="1"/>
  <c r="Q118" i="13"/>
  <c r="N163" i="13"/>
  <c r="O163" i="13" s="1"/>
  <c r="Q139" i="13"/>
  <c r="N206" i="13"/>
  <c r="O206" i="13" s="1"/>
  <c r="Q44" i="13"/>
  <c r="Q91" i="13"/>
  <c r="N275" i="13"/>
  <c r="O275" i="13" s="1"/>
  <c r="Q302" i="13"/>
  <c r="Q41" i="13"/>
  <c r="Q61" i="13"/>
  <c r="Q187" i="13"/>
  <c r="Q294" i="13"/>
  <c r="Q174" i="13"/>
  <c r="N23" i="13"/>
  <c r="O23" i="13" s="1"/>
  <c r="N184" i="13"/>
  <c r="O184" i="13" s="1"/>
  <c r="N201" i="13"/>
  <c r="O201" i="13" s="1"/>
  <c r="Q281" i="13"/>
  <c r="N132" i="13"/>
  <c r="O132" i="13" s="1"/>
  <c r="N168" i="13"/>
  <c r="O168" i="13" s="1"/>
  <c r="Q297" i="13"/>
  <c r="N15" i="13"/>
  <c r="O15" i="13" s="1"/>
  <c r="Q38" i="13"/>
  <c r="Q82" i="13"/>
  <c r="N108" i="13"/>
  <c r="O108" i="13" s="1"/>
  <c r="N116" i="13"/>
  <c r="O116" i="13" s="1"/>
  <c r="Q119" i="13"/>
  <c r="Q135" i="13"/>
  <c r="Q140" i="13"/>
  <c r="N53" i="13"/>
  <c r="O53" i="13" s="1"/>
  <c r="N102" i="13"/>
  <c r="O102" i="13" s="1"/>
  <c r="N156" i="13"/>
  <c r="O156" i="13" s="1"/>
  <c r="N171" i="13"/>
  <c r="O171" i="13" s="1"/>
  <c r="N221" i="13"/>
  <c r="O221" i="13" s="1"/>
  <c r="Q239" i="13"/>
  <c r="N259" i="13"/>
  <c r="O259" i="13" s="1"/>
  <c r="Q268" i="13"/>
  <c r="N12" i="13"/>
  <c r="O12" i="13" s="1"/>
  <c r="Q13" i="13"/>
  <c r="Q57" i="13"/>
  <c r="N100" i="13"/>
  <c r="O100" i="13" s="1"/>
  <c r="N176" i="13"/>
  <c r="O176" i="13" s="1"/>
  <c r="Q195" i="13"/>
  <c r="N211" i="13"/>
  <c r="O211" i="13" s="1"/>
  <c r="N227" i="13"/>
  <c r="O227" i="13" s="1"/>
  <c r="N291" i="13"/>
  <c r="O291" i="13" s="1"/>
  <c r="N20" i="13"/>
  <c r="O20" i="13" s="1"/>
  <c r="Q53" i="13"/>
  <c r="Q70" i="13"/>
  <c r="Q97" i="13"/>
  <c r="Q103" i="13"/>
  <c r="Q116" i="13"/>
  <c r="Q163" i="13"/>
  <c r="Q178" i="13"/>
  <c r="N192" i="13"/>
  <c r="O192" i="13" s="1"/>
  <c r="N200" i="13"/>
  <c r="O200" i="13" s="1"/>
  <c r="Q203" i="13"/>
  <c r="Q207" i="13"/>
  <c r="Q227" i="13"/>
  <c r="Q232" i="13"/>
  <c r="Q235" i="13"/>
  <c r="Q279" i="13"/>
  <c r="Q280" i="13"/>
  <c r="Q293" i="13"/>
  <c r="Q296" i="13"/>
  <c r="N46" i="13"/>
  <c r="O46" i="13" s="1"/>
  <c r="N69" i="13"/>
  <c r="O69" i="13" s="1"/>
  <c r="Q76" i="13"/>
  <c r="N99" i="13"/>
  <c r="O99" i="13" s="1"/>
  <c r="Q158" i="13"/>
  <c r="N164" i="13"/>
  <c r="O164" i="13" s="1"/>
  <c r="Q183" i="13"/>
  <c r="Q211" i="13"/>
  <c r="Q23" i="13"/>
  <c r="Q14" i="13"/>
  <c r="Q17" i="13"/>
  <c r="N61" i="13"/>
  <c r="O61" i="13" s="1"/>
  <c r="Q192" i="13"/>
  <c r="N212" i="13"/>
  <c r="O212" i="13" s="1"/>
  <c r="Q22" i="13"/>
  <c r="Q25" i="13"/>
  <c r="Q28" i="13"/>
  <c r="Q113" i="13"/>
  <c r="Q123" i="13"/>
  <c r="Q153" i="13"/>
  <c r="Q229" i="13"/>
  <c r="Q248" i="13"/>
  <c r="N42" i="13"/>
  <c r="O42" i="13" s="1"/>
  <c r="N159" i="13"/>
  <c r="O159" i="13" s="1"/>
  <c r="Q74" i="13"/>
  <c r="N103" i="13"/>
  <c r="O103" i="13" s="1"/>
  <c r="N203" i="13"/>
  <c r="O203" i="13" s="1"/>
  <c r="Q264" i="13"/>
  <c r="N280" i="13"/>
  <c r="O280" i="13" s="1"/>
  <c r="N14" i="13"/>
  <c r="O14" i="13" s="1"/>
  <c r="N17" i="13"/>
  <c r="O17" i="13" s="1"/>
  <c r="N18" i="13"/>
  <c r="O18" i="13" s="1"/>
  <c r="N28" i="13"/>
  <c r="O28" i="13" s="1"/>
  <c r="N22" i="13"/>
  <c r="O22" i="13" s="1"/>
  <c r="N25" i="13"/>
  <c r="O25" i="13" s="1"/>
  <c r="N26" i="13"/>
  <c r="O26" i="13" s="1"/>
  <c r="N37" i="13"/>
  <c r="O37" i="13" s="1"/>
  <c r="N39" i="13"/>
  <c r="O39" i="13" s="1"/>
  <c r="Q114" i="13"/>
  <c r="N54" i="13"/>
  <c r="O54" i="13" s="1"/>
  <c r="Q112" i="13"/>
  <c r="N36" i="13"/>
  <c r="O36" i="13" s="1"/>
  <c r="N62" i="13"/>
  <c r="O62" i="13" s="1"/>
  <c r="N29" i="13"/>
  <c r="O29" i="13" s="1"/>
  <c r="N70" i="13"/>
  <c r="O70" i="13" s="1"/>
  <c r="Q18" i="13"/>
  <c r="N63" i="13"/>
  <c r="O63" i="13" s="1"/>
  <c r="N87" i="13"/>
  <c r="O87" i="13" s="1"/>
  <c r="Q107" i="13"/>
  <c r="Q136" i="13"/>
  <c r="N13" i="13"/>
  <c r="O13" i="13" s="1"/>
  <c r="Q78" i="13"/>
  <c r="N71" i="13"/>
  <c r="O71" i="13" s="1"/>
  <c r="N89" i="13"/>
  <c r="O89" i="13" s="1"/>
  <c r="N90" i="13"/>
  <c r="O90" i="13" s="1"/>
  <c r="N79" i="13"/>
  <c r="O79" i="13" s="1"/>
  <c r="N95" i="13"/>
  <c r="O95" i="13" s="1"/>
  <c r="Q94" i="13"/>
  <c r="Q39" i="13"/>
  <c r="Q54" i="13"/>
  <c r="Q86" i="13"/>
  <c r="Q105" i="13"/>
  <c r="N49" i="13"/>
  <c r="O49" i="13" s="1"/>
  <c r="Q62" i="13"/>
  <c r="N137" i="13"/>
  <c r="O137" i="13" s="1"/>
  <c r="N142" i="13"/>
  <c r="O142" i="13" s="1"/>
  <c r="N247" i="13"/>
  <c r="O247" i="13" s="1"/>
  <c r="N52" i="13"/>
  <c r="O52" i="13" s="1"/>
  <c r="N60" i="13"/>
  <c r="O60" i="13" s="1"/>
  <c r="N68" i="13"/>
  <c r="O68" i="13" s="1"/>
  <c r="N76" i="13"/>
  <c r="O76" i="13" s="1"/>
  <c r="N84" i="13"/>
  <c r="O84" i="13" s="1"/>
  <c r="N92" i="13"/>
  <c r="O92" i="13" s="1"/>
  <c r="N111" i="13"/>
  <c r="O111" i="13" s="1"/>
  <c r="N113" i="13"/>
  <c r="O113" i="13" s="1"/>
  <c r="N121" i="13"/>
  <c r="O121" i="13" s="1"/>
  <c r="N147" i="13"/>
  <c r="O147" i="13" s="1"/>
  <c r="N150" i="13"/>
  <c r="O150" i="13" s="1"/>
  <c r="N202" i="13"/>
  <c r="O202" i="13" s="1"/>
  <c r="Q213" i="13"/>
  <c r="N178" i="13"/>
  <c r="O178" i="13" s="1"/>
  <c r="N231" i="13"/>
  <c r="O231" i="13" s="1"/>
  <c r="N272" i="13"/>
  <c r="O272" i="13" s="1"/>
  <c r="Q47" i="13"/>
  <c r="Q55" i="13"/>
  <c r="Q63" i="13"/>
  <c r="Q71" i="13"/>
  <c r="Q79" i="13"/>
  <c r="Q87" i="13"/>
  <c r="Q95" i="13"/>
  <c r="Q152" i="13"/>
  <c r="N153" i="13"/>
  <c r="O153" i="13" s="1"/>
  <c r="N177" i="13"/>
  <c r="O177" i="13" s="1"/>
  <c r="N207" i="13"/>
  <c r="O207" i="13" s="1"/>
  <c r="Q265" i="13"/>
  <c r="N104" i="13"/>
  <c r="O104" i="13" s="1"/>
  <c r="Q128" i="13"/>
  <c r="N129" i="13"/>
  <c r="O129" i="13" s="1"/>
  <c r="Q218" i="13"/>
  <c r="Q236" i="13"/>
  <c r="N123" i="13"/>
  <c r="O123" i="13" s="1"/>
  <c r="N131" i="13"/>
  <c r="O131" i="13" s="1"/>
  <c r="N134" i="13"/>
  <c r="O134" i="13" s="1"/>
  <c r="Q205" i="13"/>
  <c r="Q261" i="13"/>
  <c r="N115" i="13"/>
  <c r="O115" i="13" s="1"/>
  <c r="N125" i="13"/>
  <c r="O125" i="13" s="1"/>
  <c r="Q144" i="13"/>
  <c r="N145" i="13"/>
  <c r="O145" i="13" s="1"/>
  <c r="Q277" i="13"/>
  <c r="N118" i="13"/>
  <c r="O118" i="13" s="1"/>
  <c r="N126" i="13"/>
  <c r="O126" i="13" s="1"/>
  <c r="Q197" i="13"/>
  <c r="Q214" i="13"/>
  <c r="N162" i="13"/>
  <c r="O162" i="13" s="1"/>
  <c r="N170" i="13"/>
  <c r="O170" i="13" s="1"/>
  <c r="Q196" i="13"/>
  <c r="N234" i="13"/>
  <c r="O234" i="13" s="1"/>
  <c r="N238" i="13"/>
  <c r="O238" i="13" s="1"/>
  <c r="Q249" i="13"/>
  <c r="N288" i="13"/>
  <c r="O288" i="13" s="1"/>
  <c r="Q204" i="13"/>
  <c r="N219" i="13"/>
  <c r="O219" i="13" s="1"/>
  <c r="Q228" i="13"/>
  <c r="Q252" i="13"/>
  <c r="N298" i="13"/>
  <c r="O298" i="13" s="1"/>
  <c r="N185" i="13"/>
  <c r="O185" i="13" s="1"/>
  <c r="Q189" i="13"/>
  <c r="Q220" i="13"/>
  <c r="N158" i="13"/>
  <c r="O158" i="13" s="1"/>
  <c r="Q164" i="13"/>
  <c r="Q172" i="13"/>
  <c r="Q173" i="13"/>
  <c r="Q188" i="13"/>
  <c r="Q250" i="13"/>
  <c r="Q263" i="13"/>
  <c r="Q266" i="13"/>
  <c r="Q165" i="13"/>
  <c r="Q180" i="13"/>
  <c r="Q181" i="13"/>
  <c r="Q208" i="13"/>
  <c r="Q209" i="13"/>
  <c r="N282" i="13"/>
  <c r="O282" i="13" s="1"/>
  <c r="N223" i="13"/>
  <c r="O223" i="13" s="1"/>
  <c r="N237" i="13"/>
  <c r="O237" i="13" s="1"/>
  <c r="Q242" i="13"/>
  <c r="Q253" i="13"/>
  <c r="Q255" i="13"/>
  <c r="N258" i="13"/>
  <c r="O258" i="13" s="1"/>
  <c r="N271" i="13"/>
  <c r="O271" i="13" s="1"/>
  <c r="N281" i="13"/>
  <c r="O281" i="13" s="1"/>
  <c r="N297" i="13"/>
  <c r="O297" i="13" s="1"/>
  <c r="Q298" i="13"/>
  <c r="N253" i="13"/>
  <c r="O253" i="13" s="1"/>
  <c r="N274" i="13"/>
  <c r="O274" i="13" s="1"/>
  <c r="N287" i="13"/>
  <c r="O287" i="13" s="1"/>
  <c r="Q190" i="13"/>
  <c r="Q198" i="13"/>
  <c r="Q223" i="13"/>
  <c r="N229" i="13"/>
  <c r="O229" i="13" s="1"/>
  <c r="Q234" i="13"/>
  <c r="N248" i="13"/>
  <c r="O248" i="13" s="1"/>
  <c r="N293" i="13"/>
  <c r="O293" i="13" s="1"/>
  <c r="N269" i="13"/>
  <c r="O269" i="13" s="1"/>
  <c r="N290" i="13"/>
  <c r="O290" i="13" s="1"/>
  <c r="N296" i="13"/>
  <c r="O296" i="13" s="1"/>
  <c r="N245" i="13"/>
  <c r="O245" i="13" s="1"/>
  <c r="N264" i="13"/>
  <c r="O264" i="13" s="1"/>
  <c r="N266" i="13"/>
  <c r="O266" i="13" s="1"/>
  <c r="N279" i="13"/>
  <c r="O279" i="13" s="1"/>
  <c r="N301" i="13"/>
  <c r="O301" i="13" s="1"/>
  <c r="N210" i="13"/>
  <c r="O210" i="13" s="1"/>
  <c r="Q237" i="13"/>
  <c r="N240" i="13"/>
  <c r="O240" i="13" s="1"/>
  <c r="N242" i="13"/>
  <c r="O242" i="13" s="1"/>
  <c r="N255" i="13"/>
  <c r="O255" i="13" s="1"/>
  <c r="N285" i="13"/>
  <c r="O285" i="13" s="1"/>
  <c r="V12" i="11"/>
  <c r="X12" i="11" s="1"/>
  <c r="Y12" i="11" s="1"/>
  <c r="V20" i="11"/>
  <c r="X20" i="11" s="1"/>
  <c r="Y20" i="11" s="1"/>
  <c r="V28" i="11"/>
  <c r="X28" i="11" s="1"/>
  <c r="Y28" i="11" s="1"/>
  <c r="V36" i="11"/>
  <c r="X36" i="11" s="1"/>
  <c r="Y36" i="11" s="1"/>
  <c r="V44" i="11"/>
  <c r="X44" i="11" s="1"/>
  <c r="Y44" i="11" s="1"/>
  <c r="V52" i="11"/>
  <c r="X52" i="11" s="1"/>
  <c r="Y52" i="11" s="1"/>
  <c r="V60" i="11"/>
  <c r="X60" i="11" s="1"/>
  <c r="Y60" i="11" s="1"/>
  <c r="V68" i="11"/>
  <c r="X68" i="11" s="1"/>
  <c r="Y68" i="11" s="1"/>
  <c r="V76" i="11"/>
  <c r="X76" i="11" s="1"/>
  <c r="Y76" i="11" s="1"/>
  <c r="V84" i="11"/>
  <c r="X84" i="11" s="1"/>
  <c r="Y84" i="11" s="1"/>
  <c r="V92" i="11"/>
  <c r="X92" i="11" s="1"/>
  <c r="Y92" i="11" s="1"/>
  <c r="V100" i="11"/>
  <c r="X100" i="11" s="1"/>
  <c r="Y100" i="11" s="1"/>
  <c r="V108" i="11"/>
  <c r="X108" i="11" s="1"/>
  <c r="Y108" i="11" s="1"/>
  <c r="V116" i="11"/>
  <c r="X116" i="11" s="1"/>
  <c r="Y116" i="11" s="1"/>
  <c r="V124" i="11"/>
  <c r="X124" i="11" s="1"/>
  <c r="Y124" i="11" s="1"/>
  <c r="V132" i="11"/>
  <c r="X132" i="11" s="1"/>
  <c r="Y132" i="11" s="1"/>
  <c r="V140" i="11"/>
  <c r="X140" i="11" s="1"/>
  <c r="Y140" i="11" s="1"/>
  <c r="V148" i="11"/>
  <c r="X148" i="11" s="1"/>
  <c r="Y148" i="11" s="1"/>
  <c r="V156" i="11"/>
  <c r="X156" i="11" s="1"/>
  <c r="Y156" i="11" s="1"/>
  <c r="V164" i="11"/>
  <c r="X164" i="11" s="1"/>
  <c r="Y164" i="11" s="1"/>
  <c r="V172" i="11"/>
  <c r="X172" i="11" s="1"/>
  <c r="Y172" i="11" s="1"/>
  <c r="V180" i="11"/>
  <c r="X180" i="11" s="1"/>
  <c r="Y180" i="11" s="1"/>
  <c r="V188" i="11"/>
  <c r="X188" i="11" s="1"/>
  <c r="Y188" i="11" s="1"/>
  <c r="V196" i="11"/>
  <c r="X196" i="11" s="1"/>
  <c r="Y196" i="11" s="1"/>
  <c r="V204" i="11"/>
  <c r="X204" i="11" s="1"/>
  <c r="Y204" i="11" s="1"/>
  <c r="V212" i="11"/>
  <c r="X212" i="11" s="1"/>
  <c r="Y212" i="11" s="1"/>
  <c r="V220" i="11"/>
  <c r="X220" i="11" s="1"/>
  <c r="Y220" i="11" s="1"/>
  <c r="V228" i="11"/>
  <c r="X228" i="11" s="1"/>
  <c r="Y228" i="11" s="1"/>
  <c r="V236" i="11"/>
  <c r="X236" i="11" s="1"/>
  <c r="Y236" i="11" s="1"/>
  <c r="V244" i="11"/>
  <c r="X244" i="11" s="1"/>
  <c r="Y244" i="11" s="1"/>
  <c r="V252" i="11"/>
  <c r="X252" i="11" s="1"/>
  <c r="Y252" i="11" s="1"/>
  <c r="V260" i="11"/>
  <c r="X260" i="11" s="1"/>
  <c r="Y260" i="11" s="1"/>
  <c r="V268" i="11"/>
  <c r="X268" i="11" s="1"/>
  <c r="Y268" i="11" s="1"/>
  <c r="V276" i="11"/>
  <c r="X276" i="11" s="1"/>
  <c r="Y276" i="11" s="1"/>
  <c r="V284" i="11"/>
  <c r="X284" i="11" s="1"/>
  <c r="Y284" i="11" s="1"/>
  <c r="V292" i="11"/>
  <c r="X292" i="11" s="1"/>
  <c r="Y292" i="11" s="1"/>
  <c r="V300" i="11"/>
  <c r="X300" i="11" s="1"/>
  <c r="Y300" i="11" s="1"/>
  <c r="T11" i="11"/>
  <c r="V11" i="11" s="1"/>
  <c r="X11" i="11" s="1"/>
  <c r="Y11" i="11" s="1"/>
  <c r="T12" i="11"/>
  <c r="T13" i="11"/>
  <c r="V13" i="11" s="1"/>
  <c r="X13" i="11" s="1"/>
  <c r="Y13" i="11" s="1"/>
  <c r="T14" i="11"/>
  <c r="V14" i="11" s="1"/>
  <c r="X14" i="11" s="1"/>
  <c r="Y14" i="11" s="1"/>
  <c r="T15" i="11"/>
  <c r="V15" i="11" s="1"/>
  <c r="X15" i="11" s="1"/>
  <c r="Y15" i="11" s="1"/>
  <c r="T16" i="11"/>
  <c r="V16" i="11" s="1"/>
  <c r="X16" i="11" s="1"/>
  <c r="Y16" i="11" s="1"/>
  <c r="T17" i="11"/>
  <c r="V17" i="11" s="1"/>
  <c r="X17" i="11" s="1"/>
  <c r="Y17" i="11" s="1"/>
  <c r="T18" i="11"/>
  <c r="V18" i="11" s="1"/>
  <c r="X18" i="11" s="1"/>
  <c r="Y18" i="11" s="1"/>
  <c r="T19" i="11"/>
  <c r="V19" i="11" s="1"/>
  <c r="X19" i="11" s="1"/>
  <c r="Y19" i="11" s="1"/>
  <c r="T20" i="11"/>
  <c r="T21" i="11"/>
  <c r="V21" i="11" s="1"/>
  <c r="X21" i="11" s="1"/>
  <c r="Y21" i="11" s="1"/>
  <c r="T22" i="11"/>
  <c r="V22" i="11" s="1"/>
  <c r="X22" i="11" s="1"/>
  <c r="Y22" i="11" s="1"/>
  <c r="T23" i="11"/>
  <c r="V23" i="11" s="1"/>
  <c r="X23" i="11" s="1"/>
  <c r="Y23" i="11" s="1"/>
  <c r="T24" i="11"/>
  <c r="V24" i="11" s="1"/>
  <c r="X24" i="11" s="1"/>
  <c r="Y24" i="11" s="1"/>
  <c r="T25" i="11"/>
  <c r="V25" i="11" s="1"/>
  <c r="X25" i="11" s="1"/>
  <c r="Y25" i="11" s="1"/>
  <c r="T26" i="11"/>
  <c r="V26" i="11" s="1"/>
  <c r="X26" i="11" s="1"/>
  <c r="Y26" i="11" s="1"/>
  <c r="T27" i="11"/>
  <c r="V27" i="11" s="1"/>
  <c r="X27" i="11" s="1"/>
  <c r="Y27" i="11" s="1"/>
  <c r="T28" i="11"/>
  <c r="T29" i="11"/>
  <c r="V29" i="11" s="1"/>
  <c r="X29" i="11" s="1"/>
  <c r="Y29" i="11" s="1"/>
  <c r="T30" i="11"/>
  <c r="V30" i="11" s="1"/>
  <c r="X30" i="11" s="1"/>
  <c r="Y30" i="11" s="1"/>
  <c r="T31" i="11"/>
  <c r="V31" i="11" s="1"/>
  <c r="X31" i="11" s="1"/>
  <c r="Y31" i="11" s="1"/>
  <c r="T32" i="11"/>
  <c r="V32" i="11" s="1"/>
  <c r="X32" i="11" s="1"/>
  <c r="Y32" i="11" s="1"/>
  <c r="T33" i="11"/>
  <c r="V33" i="11" s="1"/>
  <c r="X33" i="11" s="1"/>
  <c r="Y33" i="11" s="1"/>
  <c r="T34" i="11"/>
  <c r="V34" i="11" s="1"/>
  <c r="X34" i="11" s="1"/>
  <c r="Y34" i="11" s="1"/>
  <c r="T35" i="11"/>
  <c r="V35" i="11" s="1"/>
  <c r="X35" i="11" s="1"/>
  <c r="Y35" i="11" s="1"/>
  <c r="T36" i="11"/>
  <c r="T37" i="11"/>
  <c r="V37" i="11" s="1"/>
  <c r="X37" i="11" s="1"/>
  <c r="Y37" i="11" s="1"/>
  <c r="T38" i="11"/>
  <c r="V38" i="11" s="1"/>
  <c r="X38" i="11" s="1"/>
  <c r="Y38" i="11" s="1"/>
  <c r="T39" i="11"/>
  <c r="V39" i="11" s="1"/>
  <c r="X39" i="11" s="1"/>
  <c r="Y39" i="11" s="1"/>
  <c r="T40" i="11"/>
  <c r="V40" i="11" s="1"/>
  <c r="X40" i="11" s="1"/>
  <c r="Y40" i="11" s="1"/>
  <c r="T41" i="11"/>
  <c r="V41" i="11" s="1"/>
  <c r="X41" i="11" s="1"/>
  <c r="Y41" i="11" s="1"/>
  <c r="T42" i="11"/>
  <c r="V42" i="11" s="1"/>
  <c r="X42" i="11" s="1"/>
  <c r="Y42" i="11" s="1"/>
  <c r="T43" i="11"/>
  <c r="V43" i="11" s="1"/>
  <c r="X43" i="11" s="1"/>
  <c r="Y43" i="11" s="1"/>
  <c r="T44" i="11"/>
  <c r="T45" i="11"/>
  <c r="V45" i="11" s="1"/>
  <c r="X45" i="11" s="1"/>
  <c r="Y45" i="11" s="1"/>
  <c r="T46" i="11"/>
  <c r="V46" i="11" s="1"/>
  <c r="X46" i="11" s="1"/>
  <c r="Y46" i="11" s="1"/>
  <c r="T47" i="11"/>
  <c r="V47" i="11" s="1"/>
  <c r="X47" i="11" s="1"/>
  <c r="Y47" i="11" s="1"/>
  <c r="T48" i="11"/>
  <c r="V48" i="11" s="1"/>
  <c r="X48" i="11" s="1"/>
  <c r="Y48" i="11" s="1"/>
  <c r="T49" i="11"/>
  <c r="V49" i="11" s="1"/>
  <c r="X49" i="11" s="1"/>
  <c r="Y49" i="11" s="1"/>
  <c r="T50" i="11"/>
  <c r="V50" i="11" s="1"/>
  <c r="X50" i="11" s="1"/>
  <c r="Y50" i="11" s="1"/>
  <c r="T51" i="11"/>
  <c r="V51" i="11" s="1"/>
  <c r="X51" i="11" s="1"/>
  <c r="Y51" i="11" s="1"/>
  <c r="T52" i="11"/>
  <c r="T53" i="11"/>
  <c r="V53" i="11" s="1"/>
  <c r="X53" i="11" s="1"/>
  <c r="Y53" i="11" s="1"/>
  <c r="T54" i="11"/>
  <c r="V54" i="11" s="1"/>
  <c r="X54" i="11" s="1"/>
  <c r="Y54" i="11" s="1"/>
  <c r="T55" i="11"/>
  <c r="V55" i="11" s="1"/>
  <c r="X55" i="11" s="1"/>
  <c r="Y55" i="11" s="1"/>
  <c r="T56" i="11"/>
  <c r="V56" i="11" s="1"/>
  <c r="X56" i="11" s="1"/>
  <c r="Y56" i="11" s="1"/>
  <c r="T57" i="11"/>
  <c r="V57" i="11" s="1"/>
  <c r="X57" i="11" s="1"/>
  <c r="Y57" i="11" s="1"/>
  <c r="T58" i="11"/>
  <c r="V58" i="11" s="1"/>
  <c r="X58" i="11" s="1"/>
  <c r="Y58" i="11" s="1"/>
  <c r="T59" i="11"/>
  <c r="V59" i="11" s="1"/>
  <c r="X59" i="11" s="1"/>
  <c r="Y59" i="11" s="1"/>
  <c r="T60" i="11"/>
  <c r="T61" i="11"/>
  <c r="V61" i="11" s="1"/>
  <c r="X61" i="11" s="1"/>
  <c r="Y61" i="11" s="1"/>
  <c r="T62" i="11"/>
  <c r="V62" i="11" s="1"/>
  <c r="X62" i="11" s="1"/>
  <c r="Y62" i="11" s="1"/>
  <c r="T63" i="11"/>
  <c r="V63" i="11" s="1"/>
  <c r="X63" i="11" s="1"/>
  <c r="Y63" i="11" s="1"/>
  <c r="T64" i="11"/>
  <c r="V64" i="11" s="1"/>
  <c r="X64" i="11" s="1"/>
  <c r="Y64" i="11" s="1"/>
  <c r="T65" i="11"/>
  <c r="V65" i="11" s="1"/>
  <c r="X65" i="11" s="1"/>
  <c r="Y65" i="11" s="1"/>
  <c r="T66" i="11"/>
  <c r="V66" i="11" s="1"/>
  <c r="X66" i="11" s="1"/>
  <c r="Y66" i="11" s="1"/>
  <c r="T67" i="11"/>
  <c r="V67" i="11" s="1"/>
  <c r="X67" i="11" s="1"/>
  <c r="Y67" i="11" s="1"/>
  <c r="T68" i="11"/>
  <c r="T69" i="11"/>
  <c r="V69" i="11" s="1"/>
  <c r="X69" i="11" s="1"/>
  <c r="Y69" i="11" s="1"/>
  <c r="T70" i="11"/>
  <c r="V70" i="11" s="1"/>
  <c r="X70" i="11" s="1"/>
  <c r="Y70" i="11" s="1"/>
  <c r="T71" i="11"/>
  <c r="V71" i="11" s="1"/>
  <c r="X71" i="11" s="1"/>
  <c r="Y71" i="11" s="1"/>
  <c r="T72" i="11"/>
  <c r="V72" i="11" s="1"/>
  <c r="X72" i="11" s="1"/>
  <c r="Y72" i="11" s="1"/>
  <c r="T73" i="11"/>
  <c r="V73" i="11" s="1"/>
  <c r="X73" i="11" s="1"/>
  <c r="Y73" i="11" s="1"/>
  <c r="T74" i="11"/>
  <c r="V74" i="11" s="1"/>
  <c r="X74" i="11" s="1"/>
  <c r="Y74" i="11" s="1"/>
  <c r="T75" i="11"/>
  <c r="V75" i="11" s="1"/>
  <c r="X75" i="11" s="1"/>
  <c r="Y75" i="11" s="1"/>
  <c r="T76" i="11"/>
  <c r="T77" i="11"/>
  <c r="V77" i="11" s="1"/>
  <c r="X77" i="11" s="1"/>
  <c r="Y77" i="11" s="1"/>
  <c r="T78" i="11"/>
  <c r="V78" i="11" s="1"/>
  <c r="X78" i="11" s="1"/>
  <c r="Y78" i="11" s="1"/>
  <c r="T79" i="11"/>
  <c r="V79" i="11" s="1"/>
  <c r="X79" i="11" s="1"/>
  <c r="Y79" i="11" s="1"/>
  <c r="T80" i="11"/>
  <c r="V80" i="11" s="1"/>
  <c r="X80" i="11" s="1"/>
  <c r="Y80" i="11" s="1"/>
  <c r="T81" i="11"/>
  <c r="V81" i="11" s="1"/>
  <c r="X81" i="11" s="1"/>
  <c r="Y81" i="11" s="1"/>
  <c r="T82" i="11"/>
  <c r="V82" i="11" s="1"/>
  <c r="X82" i="11" s="1"/>
  <c r="Y82" i="11" s="1"/>
  <c r="T83" i="11"/>
  <c r="V83" i="11" s="1"/>
  <c r="X83" i="11" s="1"/>
  <c r="Y83" i="11" s="1"/>
  <c r="T84" i="11"/>
  <c r="T85" i="11"/>
  <c r="V85" i="11" s="1"/>
  <c r="X85" i="11" s="1"/>
  <c r="Y85" i="11" s="1"/>
  <c r="T86" i="11"/>
  <c r="V86" i="11" s="1"/>
  <c r="X86" i="11" s="1"/>
  <c r="Y86" i="11" s="1"/>
  <c r="T87" i="11"/>
  <c r="V87" i="11" s="1"/>
  <c r="X87" i="11" s="1"/>
  <c r="Y87" i="11" s="1"/>
  <c r="T88" i="11"/>
  <c r="V88" i="11" s="1"/>
  <c r="X88" i="11" s="1"/>
  <c r="Y88" i="11" s="1"/>
  <c r="T89" i="11"/>
  <c r="V89" i="11" s="1"/>
  <c r="X89" i="11" s="1"/>
  <c r="Y89" i="11" s="1"/>
  <c r="T90" i="11"/>
  <c r="V90" i="11" s="1"/>
  <c r="X90" i="11" s="1"/>
  <c r="Y90" i="11" s="1"/>
  <c r="T91" i="11"/>
  <c r="V91" i="11" s="1"/>
  <c r="X91" i="11" s="1"/>
  <c r="Y91" i="11" s="1"/>
  <c r="T92" i="11"/>
  <c r="T93" i="11"/>
  <c r="V93" i="11" s="1"/>
  <c r="X93" i="11" s="1"/>
  <c r="Y93" i="11" s="1"/>
  <c r="T94" i="11"/>
  <c r="V94" i="11" s="1"/>
  <c r="X94" i="11" s="1"/>
  <c r="Y94" i="11" s="1"/>
  <c r="T95" i="11"/>
  <c r="V95" i="11" s="1"/>
  <c r="X95" i="11" s="1"/>
  <c r="Y95" i="11" s="1"/>
  <c r="T96" i="11"/>
  <c r="V96" i="11" s="1"/>
  <c r="X96" i="11" s="1"/>
  <c r="Y96" i="11" s="1"/>
  <c r="T97" i="11"/>
  <c r="V97" i="11" s="1"/>
  <c r="X97" i="11" s="1"/>
  <c r="Y97" i="11" s="1"/>
  <c r="T98" i="11"/>
  <c r="V98" i="11" s="1"/>
  <c r="X98" i="11" s="1"/>
  <c r="Y98" i="11" s="1"/>
  <c r="T99" i="11"/>
  <c r="V99" i="11" s="1"/>
  <c r="X99" i="11" s="1"/>
  <c r="Y99" i="11" s="1"/>
  <c r="T100" i="11"/>
  <c r="T101" i="11"/>
  <c r="V101" i="11" s="1"/>
  <c r="X101" i="11" s="1"/>
  <c r="Y101" i="11" s="1"/>
  <c r="T102" i="11"/>
  <c r="V102" i="11" s="1"/>
  <c r="X102" i="11" s="1"/>
  <c r="Y102" i="11" s="1"/>
  <c r="T103" i="11"/>
  <c r="V103" i="11" s="1"/>
  <c r="X103" i="11" s="1"/>
  <c r="Y103" i="11" s="1"/>
  <c r="T104" i="11"/>
  <c r="V104" i="11" s="1"/>
  <c r="X104" i="11" s="1"/>
  <c r="Y104" i="11" s="1"/>
  <c r="T105" i="11"/>
  <c r="V105" i="11" s="1"/>
  <c r="X105" i="11" s="1"/>
  <c r="Y105" i="11" s="1"/>
  <c r="T106" i="11"/>
  <c r="V106" i="11" s="1"/>
  <c r="X106" i="11" s="1"/>
  <c r="Y106" i="11" s="1"/>
  <c r="T107" i="11"/>
  <c r="V107" i="11" s="1"/>
  <c r="X107" i="11" s="1"/>
  <c r="Y107" i="11" s="1"/>
  <c r="T108" i="11"/>
  <c r="T109" i="11"/>
  <c r="V109" i="11" s="1"/>
  <c r="X109" i="11" s="1"/>
  <c r="Y109" i="11" s="1"/>
  <c r="T110" i="11"/>
  <c r="V110" i="11" s="1"/>
  <c r="X110" i="11" s="1"/>
  <c r="Y110" i="11" s="1"/>
  <c r="T111" i="11"/>
  <c r="V111" i="11" s="1"/>
  <c r="X111" i="11" s="1"/>
  <c r="Y111" i="11" s="1"/>
  <c r="T112" i="11"/>
  <c r="V112" i="11" s="1"/>
  <c r="X112" i="11" s="1"/>
  <c r="Y112" i="11" s="1"/>
  <c r="T113" i="11"/>
  <c r="V113" i="11" s="1"/>
  <c r="X113" i="11" s="1"/>
  <c r="Y113" i="11" s="1"/>
  <c r="T114" i="11"/>
  <c r="V114" i="11" s="1"/>
  <c r="X114" i="11" s="1"/>
  <c r="Y114" i="11" s="1"/>
  <c r="T115" i="11"/>
  <c r="V115" i="11" s="1"/>
  <c r="X115" i="11" s="1"/>
  <c r="Y115" i="11" s="1"/>
  <c r="T116" i="11"/>
  <c r="T117" i="11"/>
  <c r="V117" i="11" s="1"/>
  <c r="X117" i="11" s="1"/>
  <c r="Y117" i="11" s="1"/>
  <c r="T118" i="11"/>
  <c r="V118" i="11" s="1"/>
  <c r="X118" i="11" s="1"/>
  <c r="Y118" i="11" s="1"/>
  <c r="T119" i="11"/>
  <c r="V119" i="11" s="1"/>
  <c r="X119" i="11" s="1"/>
  <c r="Y119" i="11" s="1"/>
  <c r="T120" i="11"/>
  <c r="V120" i="11" s="1"/>
  <c r="X120" i="11" s="1"/>
  <c r="Y120" i="11" s="1"/>
  <c r="T121" i="11"/>
  <c r="V121" i="11" s="1"/>
  <c r="X121" i="11" s="1"/>
  <c r="Y121" i="11" s="1"/>
  <c r="T122" i="11"/>
  <c r="V122" i="11" s="1"/>
  <c r="X122" i="11" s="1"/>
  <c r="Y122" i="11" s="1"/>
  <c r="T123" i="11"/>
  <c r="V123" i="11" s="1"/>
  <c r="X123" i="11" s="1"/>
  <c r="Y123" i="11" s="1"/>
  <c r="T124" i="11"/>
  <c r="T125" i="11"/>
  <c r="V125" i="11" s="1"/>
  <c r="X125" i="11" s="1"/>
  <c r="Y125" i="11" s="1"/>
  <c r="T126" i="11"/>
  <c r="V126" i="11" s="1"/>
  <c r="X126" i="11" s="1"/>
  <c r="Y126" i="11" s="1"/>
  <c r="T127" i="11"/>
  <c r="V127" i="11" s="1"/>
  <c r="X127" i="11" s="1"/>
  <c r="Y127" i="11" s="1"/>
  <c r="T128" i="11"/>
  <c r="V128" i="11" s="1"/>
  <c r="X128" i="11" s="1"/>
  <c r="Y128" i="11" s="1"/>
  <c r="T129" i="11"/>
  <c r="V129" i="11" s="1"/>
  <c r="X129" i="11" s="1"/>
  <c r="Y129" i="11" s="1"/>
  <c r="T130" i="11"/>
  <c r="V130" i="11" s="1"/>
  <c r="X130" i="11" s="1"/>
  <c r="Y130" i="11" s="1"/>
  <c r="T131" i="11"/>
  <c r="V131" i="11" s="1"/>
  <c r="X131" i="11" s="1"/>
  <c r="Y131" i="11" s="1"/>
  <c r="T132" i="11"/>
  <c r="T133" i="11"/>
  <c r="V133" i="11" s="1"/>
  <c r="X133" i="11" s="1"/>
  <c r="Y133" i="11" s="1"/>
  <c r="T134" i="11"/>
  <c r="V134" i="11" s="1"/>
  <c r="X134" i="11" s="1"/>
  <c r="Y134" i="11" s="1"/>
  <c r="T135" i="11"/>
  <c r="V135" i="11" s="1"/>
  <c r="X135" i="11" s="1"/>
  <c r="Y135" i="11" s="1"/>
  <c r="T136" i="11"/>
  <c r="V136" i="11" s="1"/>
  <c r="X136" i="11" s="1"/>
  <c r="Y136" i="11" s="1"/>
  <c r="T137" i="11"/>
  <c r="V137" i="11" s="1"/>
  <c r="X137" i="11" s="1"/>
  <c r="Y137" i="11" s="1"/>
  <c r="T138" i="11"/>
  <c r="V138" i="11" s="1"/>
  <c r="X138" i="11" s="1"/>
  <c r="Y138" i="11" s="1"/>
  <c r="T139" i="11"/>
  <c r="V139" i="11" s="1"/>
  <c r="X139" i="11" s="1"/>
  <c r="Y139" i="11" s="1"/>
  <c r="T140" i="11"/>
  <c r="T141" i="11"/>
  <c r="V141" i="11" s="1"/>
  <c r="X141" i="11" s="1"/>
  <c r="Y141" i="11" s="1"/>
  <c r="T142" i="11"/>
  <c r="V142" i="11" s="1"/>
  <c r="X142" i="11" s="1"/>
  <c r="Y142" i="11" s="1"/>
  <c r="T143" i="11"/>
  <c r="V143" i="11" s="1"/>
  <c r="X143" i="11" s="1"/>
  <c r="Y143" i="11" s="1"/>
  <c r="T144" i="11"/>
  <c r="V144" i="11" s="1"/>
  <c r="X144" i="11" s="1"/>
  <c r="Y144" i="11" s="1"/>
  <c r="T145" i="11"/>
  <c r="V145" i="11" s="1"/>
  <c r="X145" i="11" s="1"/>
  <c r="Y145" i="11" s="1"/>
  <c r="T146" i="11"/>
  <c r="V146" i="11" s="1"/>
  <c r="X146" i="11" s="1"/>
  <c r="Y146" i="11" s="1"/>
  <c r="T147" i="11"/>
  <c r="V147" i="11" s="1"/>
  <c r="X147" i="11" s="1"/>
  <c r="Y147" i="11" s="1"/>
  <c r="T148" i="11"/>
  <c r="T149" i="11"/>
  <c r="V149" i="11" s="1"/>
  <c r="X149" i="11" s="1"/>
  <c r="Y149" i="11" s="1"/>
  <c r="T150" i="11"/>
  <c r="V150" i="11" s="1"/>
  <c r="X150" i="11" s="1"/>
  <c r="Y150" i="11" s="1"/>
  <c r="T151" i="11"/>
  <c r="V151" i="11" s="1"/>
  <c r="X151" i="11" s="1"/>
  <c r="Y151" i="11" s="1"/>
  <c r="T152" i="11"/>
  <c r="V152" i="11" s="1"/>
  <c r="X152" i="11" s="1"/>
  <c r="Y152" i="11" s="1"/>
  <c r="T153" i="11"/>
  <c r="V153" i="11" s="1"/>
  <c r="X153" i="11" s="1"/>
  <c r="Y153" i="11" s="1"/>
  <c r="T154" i="11"/>
  <c r="V154" i="11" s="1"/>
  <c r="X154" i="11" s="1"/>
  <c r="Y154" i="11" s="1"/>
  <c r="T155" i="11"/>
  <c r="V155" i="11" s="1"/>
  <c r="X155" i="11" s="1"/>
  <c r="Y155" i="11" s="1"/>
  <c r="T156" i="11"/>
  <c r="T157" i="11"/>
  <c r="V157" i="11" s="1"/>
  <c r="X157" i="11" s="1"/>
  <c r="Y157" i="11" s="1"/>
  <c r="T158" i="11"/>
  <c r="V158" i="11" s="1"/>
  <c r="X158" i="11" s="1"/>
  <c r="Y158" i="11" s="1"/>
  <c r="T159" i="11"/>
  <c r="V159" i="11" s="1"/>
  <c r="X159" i="11" s="1"/>
  <c r="Y159" i="11" s="1"/>
  <c r="T160" i="11"/>
  <c r="V160" i="11" s="1"/>
  <c r="X160" i="11" s="1"/>
  <c r="Y160" i="11" s="1"/>
  <c r="T161" i="11"/>
  <c r="V161" i="11" s="1"/>
  <c r="X161" i="11" s="1"/>
  <c r="Y161" i="11" s="1"/>
  <c r="T162" i="11"/>
  <c r="V162" i="11" s="1"/>
  <c r="X162" i="11" s="1"/>
  <c r="Y162" i="11" s="1"/>
  <c r="T163" i="11"/>
  <c r="V163" i="11" s="1"/>
  <c r="X163" i="11" s="1"/>
  <c r="Y163" i="11" s="1"/>
  <c r="T164" i="11"/>
  <c r="T165" i="11"/>
  <c r="V165" i="11" s="1"/>
  <c r="X165" i="11" s="1"/>
  <c r="Y165" i="11" s="1"/>
  <c r="T166" i="11"/>
  <c r="V166" i="11" s="1"/>
  <c r="X166" i="11" s="1"/>
  <c r="Y166" i="11" s="1"/>
  <c r="T167" i="11"/>
  <c r="V167" i="11" s="1"/>
  <c r="X167" i="11" s="1"/>
  <c r="Y167" i="11" s="1"/>
  <c r="T168" i="11"/>
  <c r="V168" i="11" s="1"/>
  <c r="X168" i="11" s="1"/>
  <c r="Y168" i="11" s="1"/>
  <c r="T169" i="11"/>
  <c r="V169" i="11" s="1"/>
  <c r="X169" i="11" s="1"/>
  <c r="Y169" i="11" s="1"/>
  <c r="T170" i="11"/>
  <c r="V170" i="11" s="1"/>
  <c r="X170" i="11" s="1"/>
  <c r="Y170" i="11" s="1"/>
  <c r="T171" i="11"/>
  <c r="V171" i="11" s="1"/>
  <c r="X171" i="11" s="1"/>
  <c r="Y171" i="11" s="1"/>
  <c r="T172" i="11"/>
  <c r="T173" i="11"/>
  <c r="V173" i="11" s="1"/>
  <c r="X173" i="11" s="1"/>
  <c r="Y173" i="11" s="1"/>
  <c r="T174" i="11"/>
  <c r="V174" i="11" s="1"/>
  <c r="X174" i="11" s="1"/>
  <c r="Y174" i="11" s="1"/>
  <c r="T175" i="11"/>
  <c r="V175" i="11" s="1"/>
  <c r="X175" i="11" s="1"/>
  <c r="Y175" i="11" s="1"/>
  <c r="T176" i="11"/>
  <c r="V176" i="11" s="1"/>
  <c r="X176" i="11" s="1"/>
  <c r="Y176" i="11" s="1"/>
  <c r="T177" i="11"/>
  <c r="V177" i="11" s="1"/>
  <c r="X177" i="11" s="1"/>
  <c r="Y177" i="11" s="1"/>
  <c r="T178" i="11"/>
  <c r="V178" i="11" s="1"/>
  <c r="X178" i="11" s="1"/>
  <c r="Y178" i="11" s="1"/>
  <c r="T179" i="11"/>
  <c r="V179" i="11" s="1"/>
  <c r="X179" i="11" s="1"/>
  <c r="Y179" i="11" s="1"/>
  <c r="T180" i="11"/>
  <c r="T181" i="11"/>
  <c r="V181" i="11" s="1"/>
  <c r="X181" i="11" s="1"/>
  <c r="Y181" i="11" s="1"/>
  <c r="T182" i="11"/>
  <c r="V182" i="11" s="1"/>
  <c r="X182" i="11" s="1"/>
  <c r="Y182" i="11" s="1"/>
  <c r="T183" i="11"/>
  <c r="V183" i="11" s="1"/>
  <c r="X183" i="11" s="1"/>
  <c r="Y183" i="11" s="1"/>
  <c r="T184" i="11"/>
  <c r="V184" i="11" s="1"/>
  <c r="X184" i="11" s="1"/>
  <c r="Y184" i="11" s="1"/>
  <c r="T185" i="11"/>
  <c r="V185" i="11" s="1"/>
  <c r="X185" i="11" s="1"/>
  <c r="Y185" i="11" s="1"/>
  <c r="T186" i="11"/>
  <c r="V186" i="11" s="1"/>
  <c r="X186" i="11" s="1"/>
  <c r="Y186" i="11" s="1"/>
  <c r="T187" i="11"/>
  <c r="V187" i="11" s="1"/>
  <c r="X187" i="11" s="1"/>
  <c r="Y187" i="11" s="1"/>
  <c r="T188" i="11"/>
  <c r="T189" i="11"/>
  <c r="V189" i="11" s="1"/>
  <c r="X189" i="11" s="1"/>
  <c r="Y189" i="11" s="1"/>
  <c r="T190" i="11"/>
  <c r="V190" i="11" s="1"/>
  <c r="X190" i="11" s="1"/>
  <c r="Y190" i="11" s="1"/>
  <c r="T191" i="11"/>
  <c r="V191" i="11" s="1"/>
  <c r="X191" i="11" s="1"/>
  <c r="Y191" i="11" s="1"/>
  <c r="T192" i="11"/>
  <c r="V192" i="11" s="1"/>
  <c r="X192" i="11" s="1"/>
  <c r="Y192" i="11" s="1"/>
  <c r="T193" i="11"/>
  <c r="V193" i="11" s="1"/>
  <c r="X193" i="11" s="1"/>
  <c r="Y193" i="11" s="1"/>
  <c r="T194" i="11"/>
  <c r="V194" i="11" s="1"/>
  <c r="X194" i="11" s="1"/>
  <c r="Y194" i="11" s="1"/>
  <c r="T195" i="11"/>
  <c r="V195" i="11" s="1"/>
  <c r="X195" i="11" s="1"/>
  <c r="Y195" i="11" s="1"/>
  <c r="T196" i="11"/>
  <c r="T197" i="11"/>
  <c r="V197" i="11" s="1"/>
  <c r="X197" i="11" s="1"/>
  <c r="Y197" i="11" s="1"/>
  <c r="T198" i="11"/>
  <c r="V198" i="11" s="1"/>
  <c r="X198" i="11" s="1"/>
  <c r="Y198" i="11" s="1"/>
  <c r="T199" i="11"/>
  <c r="V199" i="11" s="1"/>
  <c r="X199" i="11" s="1"/>
  <c r="Y199" i="11" s="1"/>
  <c r="T200" i="11"/>
  <c r="V200" i="11" s="1"/>
  <c r="X200" i="11" s="1"/>
  <c r="Y200" i="11" s="1"/>
  <c r="T201" i="11"/>
  <c r="V201" i="11" s="1"/>
  <c r="X201" i="11" s="1"/>
  <c r="Y201" i="11" s="1"/>
  <c r="T202" i="11"/>
  <c r="V202" i="11" s="1"/>
  <c r="X202" i="11" s="1"/>
  <c r="Y202" i="11" s="1"/>
  <c r="T203" i="11"/>
  <c r="V203" i="11" s="1"/>
  <c r="X203" i="11" s="1"/>
  <c r="Y203" i="11" s="1"/>
  <c r="T204" i="11"/>
  <c r="T205" i="11"/>
  <c r="V205" i="11" s="1"/>
  <c r="X205" i="11" s="1"/>
  <c r="Y205" i="11" s="1"/>
  <c r="T206" i="11"/>
  <c r="V206" i="11" s="1"/>
  <c r="X206" i="11" s="1"/>
  <c r="Y206" i="11" s="1"/>
  <c r="T207" i="11"/>
  <c r="V207" i="11" s="1"/>
  <c r="X207" i="11" s="1"/>
  <c r="Y207" i="11" s="1"/>
  <c r="T208" i="11"/>
  <c r="V208" i="11" s="1"/>
  <c r="X208" i="11" s="1"/>
  <c r="Y208" i="11" s="1"/>
  <c r="T209" i="11"/>
  <c r="V209" i="11" s="1"/>
  <c r="X209" i="11" s="1"/>
  <c r="Y209" i="11" s="1"/>
  <c r="T210" i="11"/>
  <c r="V210" i="11" s="1"/>
  <c r="X210" i="11" s="1"/>
  <c r="Y210" i="11" s="1"/>
  <c r="T211" i="11"/>
  <c r="V211" i="11" s="1"/>
  <c r="X211" i="11" s="1"/>
  <c r="Y211" i="11" s="1"/>
  <c r="T212" i="11"/>
  <c r="T213" i="11"/>
  <c r="V213" i="11" s="1"/>
  <c r="X213" i="11" s="1"/>
  <c r="Y213" i="11" s="1"/>
  <c r="T214" i="11"/>
  <c r="V214" i="11" s="1"/>
  <c r="X214" i="11" s="1"/>
  <c r="Y214" i="11" s="1"/>
  <c r="T215" i="11"/>
  <c r="V215" i="11" s="1"/>
  <c r="X215" i="11" s="1"/>
  <c r="Y215" i="11" s="1"/>
  <c r="T216" i="11"/>
  <c r="V216" i="11" s="1"/>
  <c r="X216" i="11" s="1"/>
  <c r="Y216" i="11" s="1"/>
  <c r="T217" i="11"/>
  <c r="V217" i="11" s="1"/>
  <c r="X217" i="11" s="1"/>
  <c r="Y217" i="11" s="1"/>
  <c r="T218" i="11"/>
  <c r="V218" i="11" s="1"/>
  <c r="X218" i="11" s="1"/>
  <c r="Y218" i="11" s="1"/>
  <c r="T219" i="11"/>
  <c r="V219" i="11" s="1"/>
  <c r="X219" i="11" s="1"/>
  <c r="Y219" i="11" s="1"/>
  <c r="T220" i="11"/>
  <c r="T221" i="11"/>
  <c r="V221" i="11" s="1"/>
  <c r="X221" i="11" s="1"/>
  <c r="Y221" i="11" s="1"/>
  <c r="T222" i="11"/>
  <c r="V222" i="11" s="1"/>
  <c r="X222" i="11" s="1"/>
  <c r="Y222" i="11" s="1"/>
  <c r="T223" i="11"/>
  <c r="V223" i="11" s="1"/>
  <c r="X223" i="11" s="1"/>
  <c r="Y223" i="11" s="1"/>
  <c r="T224" i="11"/>
  <c r="V224" i="11" s="1"/>
  <c r="X224" i="11" s="1"/>
  <c r="Y224" i="11" s="1"/>
  <c r="T225" i="11"/>
  <c r="V225" i="11" s="1"/>
  <c r="X225" i="11" s="1"/>
  <c r="Y225" i="11" s="1"/>
  <c r="T226" i="11"/>
  <c r="V226" i="11" s="1"/>
  <c r="X226" i="11" s="1"/>
  <c r="Y226" i="11" s="1"/>
  <c r="T227" i="11"/>
  <c r="V227" i="11" s="1"/>
  <c r="X227" i="11" s="1"/>
  <c r="Y227" i="11" s="1"/>
  <c r="T228" i="11"/>
  <c r="T229" i="11"/>
  <c r="V229" i="11" s="1"/>
  <c r="X229" i="11" s="1"/>
  <c r="Y229" i="11" s="1"/>
  <c r="T230" i="11"/>
  <c r="V230" i="11" s="1"/>
  <c r="X230" i="11" s="1"/>
  <c r="Y230" i="11" s="1"/>
  <c r="T231" i="11"/>
  <c r="V231" i="11" s="1"/>
  <c r="X231" i="11" s="1"/>
  <c r="Y231" i="11" s="1"/>
  <c r="T232" i="11"/>
  <c r="V232" i="11" s="1"/>
  <c r="X232" i="11" s="1"/>
  <c r="Y232" i="11" s="1"/>
  <c r="T233" i="11"/>
  <c r="V233" i="11" s="1"/>
  <c r="X233" i="11" s="1"/>
  <c r="Y233" i="11" s="1"/>
  <c r="T234" i="11"/>
  <c r="V234" i="11" s="1"/>
  <c r="X234" i="11" s="1"/>
  <c r="Y234" i="11" s="1"/>
  <c r="T235" i="11"/>
  <c r="V235" i="11" s="1"/>
  <c r="X235" i="11" s="1"/>
  <c r="Y235" i="11" s="1"/>
  <c r="T236" i="11"/>
  <c r="T237" i="11"/>
  <c r="V237" i="11" s="1"/>
  <c r="X237" i="11" s="1"/>
  <c r="Y237" i="11" s="1"/>
  <c r="T238" i="11"/>
  <c r="V238" i="11" s="1"/>
  <c r="X238" i="11" s="1"/>
  <c r="Y238" i="11" s="1"/>
  <c r="T239" i="11"/>
  <c r="V239" i="11" s="1"/>
  <c r="X239" i="11" s="1"/>
  <c r="Y239" i="11" s="1"/>
  <c r="T240" i="11"/>
  <c r="V240" i="11" s="1"/>
  <c r="X240" i="11" s="1"/>
  <c r="Y240" i="11" s="1"/>
  <c r="T241" i="11"/>
  <c r="V241" i="11" s="1"/>
  <c r="X241" i="11" s="1"/>
  <c r="Y241" i="11" s="1"/>
  <c r="T242" i="11"/>
  <c r="V242" i="11" s="1"/>
  <c r="X242" i="11" s="1"/>
  <c r="Y242" i="11" s="1"/>
  <c r="T243" i="11"/>
  <c r="V243" i="11" s="1"/>
  <c r="X243" i="11" s="1"/>
  <c r="Y243" i="11" s="1"/>
  <c r="T244" i="11"/>
  <c r="T245" i="11"/>
  <c r="V245" i="11" s="1"/>
  <c r="X245" i="11" s="1"/>
  <c r="Y245" i="11" s="1"/>
  <c r="T246" i="11"/>
  <c r="V246" i="11" s="1"/>
  <c r="X246" i="11" s="1"/>
  <c r="Y246" i="11" s="1"/>
  <c r="T247" i="11"/>
  <c r="V247" i="11" s="1"/>
  <c r="X247" i="11" s="1"/>
  <c r="Y247" i="11" s="1"/>
  <c r="T248" i="11"/>
  <c r="V248" i="11" s="1"/>
  <c r="X248" i="11" s="1"/>
  <c r="Y248" i="11" s="1"/>
  <c r="T249" i="11"/>
  <c r="V249" i="11" s="1"/>
  <c r="X249" i="11" s="1"/>
  <c r="Y249" i="11" s="1"/>
  <c r="T250" i="11"/>
  <c r="V250" i="11" s="1"/>
  <c r="X250" i="11" s="1"/>
  <c r="Y250" i="11" s="1"/>
  <c r="T251" i="11"/>
  <c r="V251" i="11" s="1"/>
  <c r="X251" i="11" s="1"/>
  <c r="Y251" i="11" s="1"/>
  <c r="T252" i="11"/>
  <c r="T253" i="11"/>
  <c r="V253" i="11" s="1"/>
  <c r="X253" i="11" s="1"/>
  <c r="Y253" i="11" s="1"/>
  <c r="T254" i="11"/>
  <c r="V254" i="11" s="1"/>
  <c r="X254" i="11" s="1"/>
  <c r="Y254" i="11" s="1"/>
  <c r="T255" i="11"/>
  <c r="V255" i="11" s="1"/>
  <c r="X255" i="11" s="1"/>
  <c r="Y255" i="11" s="1"/>
  <c r="T256" i="11"/>
  <c r="V256" i="11" s="1"/>
  <c r="X256" i="11" s="1"/>
  <c r="Y256" i="11" s="1"/>
  <c r="T257" i="11"/>
  <c r="V257" i="11" s="1"/>
  <c r="X257" i="11" s="1"/>
  <c r="Y257" i="11" s="1"/>
  <c r="T258" i="11"/>
  <c r="V258" i="11" s="1"/>
  <c r="X258" i="11" s="1"/>
  <c r="Y258" i="11" s="1"/>
  <c r="T259" i="11"/>
  <c r="V259" i="11" s="1"/>
  <c r="X259" i="11" s="1"/>
  <c r="Y259" i="11" s="1"/>
  <c r="T260" i="11"/>
  <c r="T261" i="11"/>
  <c r="V261" i="11" s="1"/>
  <c r="X261" i="11" s="1"/>
  <c r="Y261" i="11" s="1"/>
  <c r="T262" i="11"/>
  <c r="V262" i="11" s="1"/>
  <c r="X262" i="11" s="1"/>
  <c r="Y262" i="11" s="1"/>
  <c r="T263" i="11"/>
  <c r="V263" i="11" s="1"/>
  <c r="X263" i="11" s="1"/>
  <c r="Y263" i="11" s="1"/>
  <c r="T264" i="11"/>
  <c r="V264" i="11" s="1"/>
  <c r="X264" i="11" s="1"/>
  <c r="Y264" i="11" s="1"/>
  <c r="T265" i="11"/>
  <c r="V265" i="11" s="1"/>
  <c r="X265" i="11" s="1"/>
  <c r="Y265" i="11" s="1"/>
  <c r="T266" i="11"/>
  <c r="V266" i="11" s="1"/>
  <c r="X266" i="11" s="1"/>
  <c r="Y266" i="11" s="1"/>
  <c r="T267" i="11"/>
  <c r="V267" i="11" s="1"/>
  <c r="X267" i="11" s="1"/>
  <c r="Y267" i="11" s="1"/>
  <c r="T268" i="11"/>
  <c r="T269" i="11"/>
  <c r="V269" i="11" s="1"/>
  <c r="X269" i="11" s="1"/>
  <c r="Y269" i="11" s="1"/>
  <c r="T270" i="11"/>
  <c r="V270" i="11" s="1"/>
  <c r="X270" i="11" s="1"/>
  <c r="Y270" i="11" s="1"/>
  <c r="T271" i="11"/>
  <c r="V271" i="11" s="1"/>
  <c r="X271" i="11" s="1"/>
  <c r="Y271" i="11" s="1"/>
  <c r="T272" i="11"/>
  <c r="V272" i="11" s="1"/>
  <c r="X272" i="11" s="1"/>
  <c r="Y272" i="11" s="1"/>
  <c r="T273" i="11"/>
  <c r="V273" i="11" s="1"/>
  <c r="X273" i="11" s="1"/>
  <c r="Y273" i="11" s="1"/>
  <c r="T274" i="11"/>
  <c r="V274" i="11" s="1"/>
  <c r="X274" i="11" s="1"/>
  <c r="Y274" i="11" s="1"/>
  <c r="T275" i="11"/>
  <c r="V275" i="11" s="1"/>
  <c r="X275" i="11" s="1"/>
  <c r="Y275" i="11" s="1"/>
  <c r="T276" i="11"/>
  <c r="T277" i="11"/>
  <c r="V277" i="11" s="1"/>
  <c r="X277" i="11" s="1"/>
  <c r="Y277" i="11" s="1"/>
  <c r="T278" i="11"/>
  <c r="V278" i="11" s="1"/>
  <c r="X278" i="11" s="1"/>
  <c r="Y278" i="11" s="1"/>
  <c r="T279" i="11"/>
  <c r="V279" i="11" s="1"/>
  <c r="X279" i="11" s="1"/>
  <c r="Y279" i="11" s="1"/>
  <c r="T280" i="11"/>
  <c r="V280" i="11" s="1"/>
  <c r="X280" i="11" s="1"/>
  <c r="Y280" i="11" s="1"/>
  <c r="T281" i="11"/>
  <c r="V281" i="11" s="1"/>
  <c r="X281" i="11" s="1"/>
  <c r="Y281" i="11" s="1"/>
  <c r="T282" i="11"/>
  <c r="V282" i="11" s="1"/>
  <c r="X282" i="11" s="1"/>
  <c r="Y282" i="11" s="1"/>
  <c r="T283" i="11"/>
  <c r="V283" i="11" s="1"/>
  <c r="X283" i="11" s="1"/>
  <c r="Y283" i="11" s="1"/>
  <c r="T284" i="11"/>
  <c r="T285" i="11"/>
  <c r="V285" i="11" s="1"/>
  <c r="X285" i="11" s="1"/>
  <c r="Y285" i="11" s="1"/>
  <c r="T286" i="11"/>
  <c r="V286" i="11" s="1"/>
  <c r="X286" i="11" s="1"/>
  <c r="Y286" i="11" s="1"/>
  <c r="T287" i="11"/>
  <c r="V287" i="11" s="1"/>
  <c r="X287" i="11" s="1"/>
  <c r="Y287" i="11" s="1"/>
  <c r="T288" i="11"/>
  <c r="V288" i="11" s="1"/>
  <c r="X288" i="11" s="1"/>
  <c r="Y288" i="11" s="1"/>
  <c r="T289" i="11"/>
  <c r="V289" i="11" s="1"/>
  <c r="X289" i="11" s="1"/>
  <c r="Y289" i="11" s="1"/>
  <c r="T290" i="11"/>
  <c r="V290" i="11" s="1"/>
  <c r="X290" i="11" s="1"/>
  <c r="Y290" i="11" s="1"/>
  <c r="T291" i="11"/>
  <c r="V291" i="11" s="1"/>
  <c r="X291" i="11" s="1"/>
  <c r="Y291" i="11" s="1"/>
  <c r="T292" i="11"/>
  <c r="T293" i="11"/>
  <c r="V293" i="11" s="1"/>
  <c r="X293" i="11" s="1"/>
  <c r="Y293" i="11" s="1"/>
  <c r="T294" i="11"/>
  <c r="V294" i="11" s="1"/>
  <c r="X294" i="11" s="1"/>
  <c r="Y294" i="11" s="1"/>
  <c r="T295" i="11"/>
  <c r="V295" i="11" s="1"/>
  <c r="X295" i="11" s="1"/>
  <c r="Y295" i="11" s="1"/>
  <c r="T296" i="11"/>
  <c r="V296" i="11" s="1"/>
  <c r="X296" i="11" s="1"/>
  <c r="Y296" i="11" s="1"/>
  <c r="T297" i="11"/>
  <c r="V297" i="11" s="1"/>
  <c r="X297" i="11" s="1"/>
  <c r="Y297" i="11" s="1"/>
  <c r="T298" i="11"/>
  <c r="V298" i="11" s="1"/>
  <c r="X298" i="11" s="1"/>
  <c r="Y298" i="11" s="1"/>
  <c r="T299" i="11"/>
  <c r="V299" i="11" s="1"/>
  <c r="X299" i="11" s="1"/>
  <c r="Y299" i="11" s="1"/>
  <c r="T300" i="11"/>
  <c r="T301" i="11"/>
  <c r="V301" i="11" s="1"/>
  <c r="X301" i="11" s="1"/>
  <c r="Y301" i="11" s="1"/>
  <c r="T302" i="11"/>
  <c r="V302" i="11" s="1"/>
  <c r="X302" i="11" s="1"/>
  <c r="Y302" i="11" s="1"/>
  <c r="T303" i="11"/>
  <c r="V303" i="11" s="1"/>
  <c r="X303" i="11" s="1"/>
  <c r="Y303" i="11" s="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30" i="11"/>
  <c r="J31" i="11"/>
  <c r="J32" i="11"/>
  <c r="J33" i="11"/>
  <c r="J34" i="11"/>
  <c r="J35" i="11"/>
  <c r="J36" i="11"/>
  <c r="J37" i="11"/>
  <c r="J38" i="11"/>
  <c r="J39" i="11"/>
  <c r="J40" i="11"/>
  <c r="J41" i="11"/>
  <c r="J42" i="11"/>
  <c r="J43" i="11"/>
  <c r="J44" i="11"/>
  <c r="J45" i="11"/>
  <c r="J46" i="11"/>
  <c r="J47" i="11"/>
  <c r="J48" i="11"/>
  <c r="J49" i="11"/>
  <c r="J50" i="11"/>
  <c r="J51" i="11"/>
  <c r="J52" i="11"/>
  <c r="J53" i="11"/>
  <c r="J54" i="11"/>
  <c r="J55" i="11"/>
  <c r="J56" i="11"/>
  <c r="J57" i="11"/>
  <c r="J58" i="11"/>
  <c r="J59" i="11"/>
  <c r="J60" i="11"/>
  <c r="J61" i="11"/>
  <c r="J62" i="11"/>
  <c r="J63" i="11"/>
  <c r="J64" i="11"/>
  <c r="J65" i="11"/>
  <c r="J66" i="11"/>
  <c r="J67" i="11"/>
  <c r="J68" i="11"/>
  <c r="J69" i="11"/>
  <c r="J70" i="11"/>
  <c r="J71" i="11"/>
  <c r="J72" i="11"/>
  <c r="J73" i="11"/>
  <c r="J74" i="11"/>
  <c r="J75" i="11"/>
  <c r="J76" i="11"/>
  <c r="J77" i="11"/>
  <c r="J78" i="11"/>
  <c r="J79" i="11"/>
  <c r="J80" i="11"/>
  <c r="J81" i="11"/>
  <c r="J82" i="11"/>
  <c r="J83" i="11"/>
  <c r="J84" i="11"/>
  <c r="J85" i="11"/>
  <c r="J86" i="11"/>
  <c r="J87" i="11"/>
  <c r="J88" i="11"/>
  <c r="J89" i="11"/>
  <c r="J90" i="11"/>
  <c r="J91" i="11"/>
  <c r="J92" i="11"/>
  <c r="J93" i="11"/>
  <c r="J94" i="11"/>
  <c r="J95" i="11"/>
  <c r="J96" i="11"/>
  <c r="J97" i="11"/>
  <c r="J98" i="11"/>
  <c r="J99" i="11"/>
  <c r="J100" i="11"/>
  <c r="J101" i="11"/>
  <c r="J102" i="11"/>
  <c r="J103" i="11"/>
  <c r="J104" i="11"/>
  <c r="J105" i="11"/>
  <c r="J106" i="11"/>
  <c r="J107" i="11"/>
  <c r="J108" i="11"/>
  <c r="J109" i="11"/>
  <c r="J110" i="11"/>
  <c r="J111" i="11"/>
  <c r="J112" i="11"/>
  <c r="J113" i="11"/>
  <c r="J114" i="11"/>
  <c r="J115" i="11"/>
  <c r="J116" i="11"/>
  <c r="J117" i="11"/>
  <c r="J118" i="11"/>
  <c r="J119" i="11"/>
  <c r="J120" i="11"/>
  <c r="J121" i="11"/>
  <c r="J122" i="11"/>
  <c r="J123" i="11"/>
  <c r="J124" i="11"/>
  <c r="J125" i="11"/>
  <c r="J126" i="11"/>
  <c r="J127" i="11"/>
  <c r="J128" i="11"/>
  <c r="J129" i="11"/>
  <c r="J130" i="11"/>
  <c r="J131" i="11"/>
  <c r="J132" i="11"/>
  <c r="J133" i="11"/>
  <c r="J134" i="11"/>
  <c r="J135" i="11"/>
  <c r="J136" i="11"/>
  <c r="J137" i="11"/>
  <c r="J138" i="11"/>
  <c r="J139" i="11"/>
  <c r="J140" i="11"/>
  <c r="J141" i="11"/>
  <c r="J142" i="11"/>
  <c r="J143" i="11"/>
  <c r="J144" i="11"/>
  <c r="J145" i="11"/>
  <c r="J146" i="11"/>
  <c r="J147" i="11"/>
  <c r="J148" i="11"/>
  <c r="J149" i="11"/>
  <c r="J150" i="11"/>
  <c r="J151" i="11"/>
  <c r="J152" i="11"/>
  <c r="J153" i="11"/>
  <c r="J154" i="11"/>
  <c r="J155" i="11"/>
  <c r="J156" i="11"/>
  <c r="J157" i="11"/>
  <c r="J158" i="11"/>
  <c r="J159" i="11"/>
  <c r="J160" i="11"/>
  <c r="J161" i="11"/>
  <c r="J162" i="11"/>
  <c r="J163" i="11"/>
  <c r="J164" i="11"/>
  <c r="J165" i="11"/>
  <c r="J166" i="11"/>
  <c r="J167" i="11"/>
  <c r="J168" i="11"/>
  <c r="J169" i="11"/>
  <c r="J170" i="11"/>
  <c r="J171" i="11"/>
  <c r="J172" i="11"/>
  <c r="J173" i="11"/>
  <c r="J174" i="11"/>
  <c r="J175" i="11"/>
  <c r="J176" i="11"/>
  <c r="J177" i="11"/>
  <c r="J178" i="11"/>
  <c r="J179" i="11"/>
  <c r="J180" i="11"/>
  <c r="J181" i="11"/>
  <c r="J182" i="11"/>
  <c r="J183" i="11"/>
  <c r="J184" i="11"/>
  <c r="J185" i="11"/>
  <c r="J186" i="11"/>
  <c r="J187" i="11"/>
  <c r="J188" i="11"/>
  <c r="J189" i="11"/>
  <c r="J190" i="11"/>
  <c r="J191" i="11"/>
  <c r="J192" i="11"/>
  <c r="J193" i="11"/>
  <c r="J194" i="11"/>
  <c r="J195" i="11"/>
  <c r="J196" i="11"/>
  <c r="J197" i="11"/>
  <c r="J198" i="11"/>
  <c r="J199" i="11"/>
  <c r="J200" i="11"/>
  <c r="J201" i="11"/>
  <c r="J202" i="11"/>
  <c r="J203" i="11"/>
  <c r="J204" i="11"/>
  <c r="J205" i="11"/>
  <c r="J206" i="11"/>
  <c r="J207" i="11"/>
  <c r="J208" i="11"/>
  <c r="J209" i="11"/>
  <c r="J210" i="11"/>
  <c r="J211" i="11"/>
  <c r="J212" i="11"/>
  <c r="J213" i="11"/>
  <c r="J214" i="11"/>
  <c r="J215" i="11"/>
  <c r="J216" i="11"/>
  <c r="J217" i="11"/>
  <c r="J218" i="11"/>
  <c r="J219" i="11"/>
  <c r="J220" i="11"/>
  <c r="J221" i="11"/>
  <c r="J222" i="11"/>
  <c r="J223" i="11"/>
  <c r="J224" i="11"/>
  <c r="J225" i="11"/>
  <c r="J226" i="11"/>
  <c r="J227" i="11"/>
  <c r="J228" i="11"/>
  <c r="J229" i="11"/>
  <c r="J230" i="11"/>
  <c r="J231" i="11"/>
  <c r="J232" i="11"/>
  <c r="J233" i="11"/>
  <c r="J234" i="11"/>
  <c r="J235" i="11"/>
  <c r="J236" i="11"/>
  <c r="J237" i="11"/>
  <c r="J238" i="11"/>
  <c r="J239" i="11"/>
  <c r="J240" i="11"/>
  <c r="J241" i="11"/>
  <c r="J242" i="11"/>
  <c r="J243" i="11"/>
  <c r="J244" i="11"/>
  <c r="J245" i="11"/>
  <c r="J246" i="11"/>
  <c r="J247" i="11"/>
  <c r="J248" i="11"/>
  <c r="J249" i="11"/>
  <c r="J250" i="11"/>
  <c r="J251" i="11"/>
  <c r="J252" i="11"/>
  <c r="J253" i="11"/>
  <c r="J254" i="11"/>
  <c r="J255" i="11"/>
  <c r="J256" i="11"/>
  <c r="J257" i="11"/>
  <c r="J258" i="11"/>
  <c r="J259" i="11"/>
  <c r="J260" i="11"/>
  <c r="J261" i="11"/>
  <c r="J262" i="11"/>
  <c r="J263" i="11"/>
  <c r="J264" i="11"/>
  <c r="J265" i="11"/>
  <c r="J266" i="11"/>
  <c r="J267" i="11"/>
  <c r="J268" i="11"/>
  <c r="J269" i="11"/>
  <c r="J270" i="11"/>
  <c r="J271" i="11"/>
  <c r="J272" i="11"/>
  <c r="J273" i="11"/>
  <c r="J274" i="11"/>
  <c r="J275" i="11"/>
  <c r="J276" i="11"/>
  <c r="J277" i="11"/>
  <c r="J278" i="11"/>
  <c r="J279" i="11"/>
  <c r="J280" i="11"/>
  <c r="J281" i="11"/>
  <c r="J282" i="11"/>
  <c r="J283" i="11"/>
  <c r="J284" i="11"/>
  <c r="J285" i="11"/>
  <c r="J286" i="11"/>
  <c r="J287" i="11"/>
  <c r="J288" i="11"/>
  <c r="J289" i="11"/>
  <c r="J290" i="11"/>
  <c r="J291" i="11"/>
  <c r="J292" i="11"/>
  <c r="J293" i="11"/>
  <c r="J294" i="11"/>
  <c r="J295" i="11"/>
  <c r="J296" i="11"/>
  <c r="J297" i="11"/>
  <c r="J298" i="11"/>
  <c r="J299" i="11"/>
  <c r="J300" i="11"/>
  <c r="J301" i="11"/>
  <c r="J302" i="11"/>
  <c r="J303" i="11"/>
  <c r="J11" i="11"/>
  <c r="J12" i="11"/>
  <c r="J13" i="11"/>
  <c r="Q10" i="13" l="1"/>
  <c r="N149" i="13"/>
  <c r="O149" i="13" s="1"/>
  <c r="N88" i="13"/>
  <c r="O88" i="13" s="1"/>
  <c r="N175" i="13"/>
  <c r="O175" i="13" s="1"/>
  <c r="N93" i="13"/>
  <c r="O93" i="13" s="1"/>
  <c r="N110" i="13"/>
  <c r="O110" i="13" s="1"/>
  <c r="N43" i="13"/>
  <c r="O43" i="13" s="1"/>
  <c r="N67" i="13"/>
  <c r="O67" i="13" s="1"/>
  <c r="N35" i="13"/>
  <c r="O35" i="13" s="1"/>
  <c r="N226" i="13"/>
  <c r="O226" i="13" s="1"/>
  <c r="N143" i="13"/>
  <c r="O143" i="13" s="1"/>
  <c r="N91" i="13"/>
  <c r="O91" i="13" s="1"/>
  <c r="N215" i="13"/>
  <c r="O215" i="13" s="1"/>
  <c r="N262" i="13"/>
  <c r="O262" i="13" s="1"/>
  <c r="N174" i="13"/>
  <c r="O174" i="13" s="1"/>
  <c r="N239" i="13"/>
  <c r="O239" i="13" s="1"/>
  <c r="N289" i="13"/>
  <c r="O289" i="13" s="1"/>
  <c r="N179" i="13"/>
  <c r="O179" i="13" s="1"/>
  <c r="N186" i="13"/>
  <c r="O186" i="13" s="1"/>
  <c r="N136" i="13"/>
  <c r="O136" i="13" s="1"/>
  <c r="N167" i="13"/>
  <c r="O167" i="13" s="1"/>
  <c r="N273" i="13"/>
  <c r="O273" i="13" s="1"/>
  <c r="N130" i="13"/>
  <c r="O130" i="13" s="1"/>
  <c r="N187" i="13"/>
  <c r="O187" i="13" s="1"/>
  <c r="N96" i="13"/>
  <c r="O96" i="13" s="1"/>
  <c r="N107" i="13"/>
  <c r="O107" i="13" s="1"/>
  <c r="N236" i="13"/>
  <c r="O236" i="13" s="1"/>
  <c r="N122" i="13"/>
  <c r="O122" i="13" s="1"/>
  <c r="N59" i="13"/>
  <c r="O59" i="13" s="1"/>
  <c r="N267" i="13"/>
  <c r="O267" i="13" s="1"/>
  <c r="N38" i="13"/>
  <c r="O38" i="13" s="1"/>
  <c r="N294" i="13"/>
  <c r="O294" i="13" s="1"/>
  <c r="N260" i="13"/>
  <c r="O260" i="13" s="1"/>
  <c r="N278" i="13"/>
  <c r="O278" i="13" s="1"/>
  <c r="N157" i="13"/>
  <c r="O157" i="13" s="1"/>
  <c r="N214" i="13"/>
  <c r="O214" i="13" s="1"/>
  <c r="N154" i="13"/>
  <c r="O154" i="13" s="1"/>
  <c r="N80" i="13"/>
  <c r="O80" i="13" s="1"/>
  <c r="N40" i="13"/>
  <c r="O40" i="13" s="1"/>
  <c r="N191" i="13"/>
  <c r="O191" i="13" s="1"/>
  <c r="N193" i="13"/>
  <c r="O193" i="13" s="1"/>
  <c r="N217" i="13"/>
  <c r="O217" i="13" s="1"/>
  <c r="N24" i="13"/>
  <c r="O24" i="13" s="1"/>
  <c r="N119" i="13"/>
  <c r="O119" i="13" s="1"/>
  <c r="N138" i="13"/>
  <c r="O138" i="13" s="1"/>
  <c r="N45" i="13"/>
  <c r="O45" i="13" s="1"/>
  <c r="N246" i="13"/>
  <c r="O246" i="13" s="1"/>
  <c r="N141" i="13"/>
  <c r="O141" i="13" s="1"/>
  <c r="N83" i="13"/>
  <c r="O83" i="13" s="1"/>
  <c r="N48" i="13"/>
  <c r="O48" i="13" s="1"/>
  <c r="N44" i="13"/>
  <c r="O44" i="13" s="1"/>
  <c r="N299" i="13"/>
  <c r="O299" i="13" s="1"/>
  <c r="N109" i="13"/>
  <c r="O109" i="13" s="1"/>
  <c r="N56" i="13"/>
  <c r="O56" i="13" s="1"/>
  <c r="N139" i="13"/>
  <c r="O139" i="13" s="1"/>
  <c r="N270" i="13"/>
  <c r="O270" i="13" s="1"/>
  <c r="N21" i="13"/>
  <c r="O21" i="13" s="1"/>
  <c r="N127" i="13"/>
  <c r="O127" i="13" s="1"/>
  <c r="N144" i="13"/>
  <c r="O144" i="13" s="1"/>
  <c r="N254" i="13"/>
  <c r="O254" i="13" s="1"/>
  <c r="N140" i="13"/>
  <c r="O140" i="13" s="1"/>
  <c r="N31" i="13"/>
  <c r="O31" i="13" s="1"/>
  <c r="N249" i="13"/>
  <c r="O249" i="13" s="1"/>
  <c r="N135" i="13"/>
  <c r="O135" i="13" s="1"/>
  <c r="N230" i="13"/>
  <c r="O230" i="13" s="1"/>
  <c r="N151" i="13"/>
  <c r="O151" i="13" s="1"/>
  <c r="N146" i="13"/>
  <c r="O146" i="13" s="1"/>
  <c r="N303" i="13"/>
  <c r="O303" i="13" s="1"/>
  <c r="N19" i="13"/>
  <c r="O19" i="13" s="1"/>
  <c r="N64" i="13"/>
  <c r="O64" i="13" s="1"/>
  <c r="N276" i="13"/>
  <c r="O276" i="13" s="1"/>
  <c r="N82" i="13"/>
  <c r="O82" i="13" s="1"/>
  <c r="N302" i="13"/>
  <c r="O302" i="13" s="1"/>
  <c r="N225" i="13"/>
  <c r="O225" i="13" s="1"/>
  <c r="N182" i="13"/>
  <c r="O182" i="13" s="1"/>
  <c r="N41" i="13"/>
  <c r="O41" i="13" s="1"/>
  <c r="N16" i="13"/>
  <c r="O16" i="13" s="1"/>
  <c r="N199" i="13"/>
  <c r="O199" i="13" s="1"/>
  <c r="N57" i="13"/>
  <c r="O57" i="13" s="1"/>
  <c r="N268" i="13"/>
  <c r="O268" i="13" s="1"/>
  <c r="N195" i="13"/>
  <c r="O195" i="13" s="1"/>
  <c r="N166" i="13"/>
  <c r="O166" i="13" s="1"/>
  <c r="N300" i="13"/>
  <c r="O300" i="13" s="1"/>
  <c r="N250" i="13"/>
  <c r="O250" i="13" s="1"/>
  <c r="N165" i="13"/>
  <c r="O165" i="13" s="1"/>
  <c r="N188" i="13"/>
  <c r="O188" i="13" s="1"/>
  <c r="N196" i="13"/>
  <c r="O196" i="13" s="1"/>
  <c r="N261" i="13"/>
  <c r="O261" i="13" s="1"/>
  <c r="N257" i="13"/>
  <c r="O257" i="13" s="1"/>
  <c r="N220" i="13"/>
  <c r="O220" i="13" s="1"/>
  <c r="N218" i="13"/>
  <c r="O218" i="13" s="1"/>
  <c r="N213" i="13"/>
  <c r="O213" i="13" s="1"/>
  <c r="N105" i="13"/>
  <c r="O105" i="13" s="1"/>
  <c r="N233" i="13"/>
  <c r="O233" i="13" s="1"/>
  <c r="N284" i="13"/>
  <c r="O284" i="13" s="1"/>
  <c r="N180" i="13"/>
  <c r="O180" i="13" s="1"/>
  <c r="N172" i="13"/>
  <c r="O172" i="13" s="1"/>
  <c r="N277" i="13"/>
  <c r="O277" i="13" s="1"/>
  <c r="N94" i="13"/>
  <c r="O94" i="13" s="1"/>
  <c r="N241" i="13"/>
  <c r="O241" i="13" s="1"/>
  <c r="N51" i="13"/>
  <c r="O51" i="13" s="1"/>
  <c r="N244" i="13"/>
  <c r="O244" i="13" s="1"/>
  <c r="N263" i="13"/>
  <c r="O263" i="13" s="1"/>
  <c r="N189" i="13"/>
  <c r="O189" i="13" s="1"/>
  <c r="N197" i="13"/>
  <c r="O197" i="13" s="1"/>
  <c r="N98" i="13"/>
  <c r="O98" i="13" s="1"/>
  <c r="N72" i="13"/>
  <c r="O72" i="13" s="1"/>
  <c r="N228" i="13"/>
  <c r="O228" i="13" s="1"/>
  <c r="N292" i="13"/>
  <c r="O292" i="13" s="1"/>
  <c r="N181" i="13"/>
  <c r="O181" i="13" s="1"/>
  <c r="N173" i="13"/>
  <c r="O173" i="13" s="1"/>
  <c r="N169" i="13"/>
  <c r="O169" i="13" s="1"/>
  <c r="N209" i="13"/>
  <c r="O209" i="13" s="1"/>
  <c r="N265" i="13"/>
  <c r="O265" i="13" s="1"/>
  <c r="N161" i="13"/>
  <c r="O161" i="13" s="1"/>
  <c r="N133" i="13"/>
  <c r="O133" i="13" s="1"/>
  <c r="N117" i="13"/>
  <c r="O117" i="13" s="1"/>
  <c r="N86" i="13"/>
  <c r="O86" i="13" s="1"/>
  <c r="N75" i="13"/>
  <c r="O75" i="13" s="1"/>
  <c r="N152" i="13"/>
  <c r="O152" i="13" s="1"/>
  <c r="N27" i="13"/>
  <c r="O27" i="13" s="1"/>
  <c r="N205" i="13"/>
  <c r="O205" i="13" s="1"/>
  <c r="N222" i="13"/>
  <c r="O222" i="13" s="1"/>
  <c r="N194" i="13"/>
  <c r="O194" i="13" s="1"/>
  <c r="N252" i="13"/>
  <c r="O252" i="13" s="1"/>
  <c r="N204" i="13"/>
  <c r="O204" i="13" s="1"/>
  <c r="N295" i="13"/>
  <c r="O295" i="13" s="1"/>
  <c r="N112" i="13"/>
  <c r="O112" i="13" s="1"/>
  <c r="N128" i="13"/>
  <c r="O128" i="13" s="1"/>
  <c r="N78" i="13"/>
  <c r="O78" i="13" s="1"/>
  <c r="N114" i="13"/>
  <c r="O114" i="13" s="1"/>
  <c r="N32" i="13"/>
  <c r="O32" i="13" s="1"/>
  <c r="N11" i="13"/>
  <c r="O11" i="13" s="1"/>
  <c r="AC303" i="12"/>
  <c r="AB303" i="12"/>
  <c r="AA303" i="12"/>
  <c r="O303" i="12"/>
  <c r="L303" i="12"/>
  <c r="I303" i="12"/>
  <c r="F303" i="12"/>
  <c r="AC302" i="12"/>
  <c r="AB302" i="12"/>
  <c r="AA302" i="12"/>
  <c r="O302" i="12"/>
  <c r="L302" i="12"/>
  <c r="I302" i="12"/>
  <c r="F302" i="12"/>
  <c r="AC301" i="12"/>
  <c r="AB301" i="12"/>
  <c r="AA301" i="12"/>
  <c r="O301" i="12"/>
  <c r="L301" i="12"/>
  <c r="I301" i="12"/>
  <c r="F301" i="12"/>
  <c r="AC300" i="12"/>
  <c r="AB300" i="12"/>
  <c r="AA300" i="12"/>
  <c r="O300" i="12"/>
  <c r="L300" i="12"/>
  <c r="I300" i="12"/>
  <c r="F300" i="12"/>
  <c r="AC299" i="12"/>
  <c r="AB299" i="12"/>
  <c r="AA299" i="12"/>
  <c r="O299" i="12"/>
  <c r="L299" i="12"/>
  <c r="I299" i="12"/>
  <c r="F299" i="12"/>
  <c r="AC298" i="12"/>
  <c r="AB298" i="12"/>
  <c r="AA298" i="12"/>
  <c r="O298" i="12"/>
  <c r="L298" i="12"/>
  <c r="I298" i="12"/>
  <c r="F298" i="12"/>
  <c r="AC297" i="12"/>
  <c r="AB297" i="12"/>
  <c r="AA297" i="12"/>
  <c r="O297" i="12"/>
  <c r="L297" i="12"/>
  <c r="I297" i="12"/>
  <c r="F297" i="12"/>
  <c r="AC296" i="12"/>
  <c r="AB296" i="12"/>
  <c r="AA296" i="12"/>
  <c r="O296" i="12"/>
  <c r="L296" i="12"/>
  <c r="I296" i="12"/>
  <c r="F296" i="12"/>
  <c r="AC295" i="12"/>
  <c r="AB295" i="12"/>
  <c r="AA295" i="12"/>
  <c r="O295" i="12"/>
  <c r="L295" i="12"/>
  <c r="I295" i="12"/>
  <c r="F295" i="12"/>
  <c r="AC294" i="12"/>
  <c r="AB294" i="12"/>
  <c r="AA294" i="12"/>
  <c r="O294" i="12"/>
  <c r="L294" i="12"/>
  <c r="I294" i="12"/>
  <c r="F294" i="12"/>
  <c r="AC293" i="12"/>
  <c r="AB293" i="12"/>
  <c r="AA293" i="12"/>
  <c r="O293" i="12"/>
  <c r="L293" i="12"/>
  <c r="I293" i="12"/>
  <c r="F293" i="12"/>
  <c r="AC292" i="12"/>
  <c r="AB292" i="12"/>
  <c r="AA292" i="12"/>
  <c r="O292" i="12"/>
  <c r="L292" i="12"/>
  <c r="I292" i="12"/>
  <c r="F292" i="12"/>
  <c r="AC291" i="12"/>
  <c r="AB291" i="12"/>
  <c r="AA291" i="12"/>
  <c r="O291" i="12"/>
  <c r="L291" i="12"/>
  <c r="I291" i="12"/>
  <c r="F291" i="12"/>
  <c r="AC290" i="12"/>
  <c r="AB290" i="12"/>
  <c r="AA290" i="12"/>
  <c r="O290" i="12"/>
  <c r="L290" i="12"/>
  <c r="I290" i="12"/>
  <c r="F290" i="12"/>
  <c r="AC289" i="12"/>
  <c r="AB289" i="12"/>
  <c r="AA289" i="12"/>
  <c r="O289" i="12"/>
  <c r="L289" i="12"/>
  <c r="I289" i="12"/>
  <c r="F289" i="12"/>
  <c r="AC288" i="12"/>
  <c r="AB288" i="12"/>
  <c r="AA288" i="12"/>
  <c r="O288" i="12"/>
  <c r="L288" i="12"/>
  <c r="I288" i="12"/>
  <c r="F288" i="12"/>
  <c r="AC287" i="12"/>
  <c r="AB287" i="12"/>
  <c r="AA287" i="12"/>
  <c r="O287" i="12"/>
  <c r="L287" i="12"/>
  <c r="I287" i="12"/>
  <c r="F287" i="12"/>
  <c r="AC286" i="12"/>
  <c r="AB286" i="12"/>
  <c r="AA286" i="12"/>
  <c r="O286" i="12"/>
  <c r="L286" i="12"/>
  <c r="I286" i="12"/>
  <c r="F286" i="12"/>
  <c r="AC285" i="12"/>
  <c r="AB285" i="12"/>
  <c r="AA285" i="12"/>
  <c r="O285" i="12"/>
  <c r="L285" i="12"/>
  <c r="I285" i="12"/>
  <c r="F285" i="12"/>
  <c r="AC284" i="12"/>
  <c r="AB284" i="12"/>
  <c r="AA284" i="12"/>
  <c r="O284" i="12"/>
  <c r="L284" i="12"/>
  <c r="I284" i="12"/>
  <c r="F284" i="12"/>
  <c r="AC283" i="12"/>
  <c r="AB283" i="12"/>
  <c r="AA283" i="12"/>
  <c r="O283" i="12"/>
  <c r="L283" i="12"/>
  <c r="I283" i="12"/>
  <c r="F283" i="12"/>
  <c r="AC282" i="12"/>
  <c r="AB282" i="12"/>
  <c r="AA282" i="12"/>
  <c r="O282" i="12"/>
  <c r="L282" i="12"/>
  <c r="I282" i="12"/>
  <c r="F282" i="12"/>
  <c r="AC281" i="12"/>
  <c r="AB281" i="12"/>
  <c r="AA281" i="12"/>
  <c r="O281" i="12"/>
  <c r="L281" i="12"/>
  <c r="I281" i="12"/>
  <c r="F281" i="12"/>
  <c r="AC280" i="12"/>
  <c r="AB280" i="12"/>
  <c r="AA280" i="12"/>
  <c r="O280" i="12"/>
  <c r="L280" i="12"/>
  <c r="I280" i="12"/>
  <c r="F280" i="12"/>
  <c r="AC279" i="12"/>
  <c r="AB279" i="12"/>
  <c r="AA279" i="12"/>
  <c r="O279" i="12"/>
  <c r="L279" i="12"/>
  <c r="I279" i="12"/>
  <c r="F279" i="12"/>
  <c r="AC278" i="12"/>
  <c r="AB278" i="12"/>
  <c r="AA278" i="12"/>
  <c r="O278" i="12"/>
  <c r="L278" i="12"/>
  <c r="I278" i="12"/>
  <c r="F278" i="12"/>
  <c r="AC277" i="12"/>
  <c r="AB277" i="12"/>
  <c r="AA277" i="12"/>
  <c r="O277" i="12"/>
  <c r="L277" i="12"/>
  <c r="I277" i="12"/>
  <c r="F277" i="12"/>
  <c r="AC276" i="12"/>
  <c r="AB276" i="12"/>
  <c r="AA276" i="12"/>
  <c r="O276" i="12"/>
  <c r="L276" i="12"/>
  <c r="I276" i="12"/>
  <c r="F276" i="12"/>
  <c r="AC275" i="12"/>
  <c r="AB275" i="12"/>
  <c r="AA275" i="12"/>
  <c r="O275" i="12"/>
  <c r="L275" i="12"/>
  <c r="I275" i="12"/>
  <c r="F275" i="12"/>
  <c r="AC274" i="12"/>
  <c r="AB274" i="12"/>
  <c r="AA274" i="12"/>
  <c r="O274" i="12"/>
  <c r="L274" i="12"/>
  <c r="I274" i="12"/>
  <c r="F274" i="12"/>
  <c r="AC273" i="12"/>
  <c r="AB273" i="12"/>
  <c r="AA273" i="12"/>
  <c r="O273" i="12"/>
  <c r="L273" i="12"/>
  <c r="I273" i="12"/>
  <c r="F273" i="12"/>
  <c r="AC272" i="12"/>
  <c r="AB272" i="12"/>
  <c r="AA272" i="12"/>
  <c r="O272" i="12"/>
  <c r="L272" i="12"/>
  <c r="I272" i="12"/>
  <c r="F272" i="12"/>
  <c r="AC271" i="12"/>
  <c r="AB271" i="12"/>
  <c r="AA271" i="12"/>
  <c r="O271" i="12"/>
  <c r="L271" i="12"/>
  <c r="I271" i="12"/>
  <c r="F271" i="12"/>
  <c r="AC270" i="12"/>
  <c r="AB270" i="12"/>
  <c r="AA270" i="12"/>
  <c r="O270" i="12"/>
  <c r="L270" i="12"/>
  <c r="I270" i="12"/>
  <c r="F270" i="12"/>
  <c r="AC269" i="12"/>
  <c r="AB269" i="12"/>
  <c r="AA269" i="12"/>
  <c r="O269" i="12"/>
  <c r="L269" i="12"/>
  <c r="I269" i="12"/>
  <c r="F269" i="12"/>
  <c r="AC268" i="12"/>
  <c r="AB268" i="12"/>
  <c r="AA268" i="12"/>
  <c r="O268" i="12"/>
  <c r="L268" i="12"/>
  <c r="I268" i="12"/>
  <c r="F268" i="12"/>
  <c r="AC267" i="12"/>
  <c r="AB267" i="12"/>
  <c r="AA267" i="12"/>
  <c r="O267" i="12"/>
  <c r="L267" i="12"/>
  <c r="I267" i="12"/>
  <c r="F267" i="12"/>
  <c r="AC266" i="12"/>
  <c r="AB266" i="12"/>
  <c r="AA266" i="12"/>
  <c r="O266" i="12"/>
  <c r="L266" i="12"/>
  <c r="I266" i="12"/>
  <c r="F266" i="12"/>
  <c r="AC265" i="12"/>
  <c r="AB265" i="12"/>
  <c r="AA265" i="12"/>
  <c r="O265" i="12"/>
  <c r="L265" i="12"/>
  <c r="I265" i="12"/>
  <c r="F265" i="12"/>
  <c r="AC264" i="12"/>
  <c r="AB264" i="12"/>
  <c r="AA264" i="12"/>
  <c r="O264" i="12"/>
  <c r="L264" i="12"/>
  <c r="I264" i="12"/>
  <c r="F264" i="12"/>
  <c r="AC263" i="12"/>
  <c r="AB263" i="12"/>
  <c r="AA263" i="12"/>
  <c r="O263" i="12"/>
  <c r="L263" i="12"/>
  <c r="I263" i="12"/>
  <c r="F263" i="12"/>
  <c r="AC262" i="12"/>
  <c r="AB262" i="12"/>
  <c r="AA262" i="12"/>
  <c r="O262" i="12"/>
  <c r="L262" i="12"/>
  <c r="I262" i="12"/>
  <c r="F262" i="12"/>
  <c r="AC261" i="12"/>
  <c r="AB261" i="12"/>
  <c r="AA261" i="12"/>
  <c r="O261" i="12"/>
  <c r="L261" i="12"/>
  <c r="I261" i="12"/>
  <c r="F261" i="12"/>
  <c r="AC260" i="12"/>
  <c r="AB260" i="12"/>
  <c r="AA260" i="12"/>
  <c r="O260" i="12"/>
  <c r="L260" i="12"/>
  <c r="I260" i="12"/>
  <c r="F260" i="12"/>
  <c r="AC259" i="12"/>
  <c r="AB259" i="12"/>
  <c r="AA259" i="12"/>
  <c r="O259" i="12"/>
  <c r="L259" i="12"/>
  <c r="I259" i="12"/>
  <c r="F259" i="12"/>
  <c r="AC258" i="12"/>
  <c r="AB258" i="12"/>
  <c r="AA258" i="12"/>
  <c r="O258" i="12"/>
  <c r="L258" i="12"/>
  <c r="I258" i="12"/>
  <c r="F258" i="12"/>
  <c r="AC257" i="12"/>
  <c r="AB257" i="12"/>
  <c r="AA257" i="12"/>
  <c r="O257" i="12"/>
  <c r="L257" i="12"/>
  <c r="I257" i="12"/>
  <c r="F257" i="12"/>
  <c r="AC256" i="12"/>
  <c r="AB256" i="12"/>
  <c r="AA256" i="12"/>
  <c r="O256" i="12"/>
  <c r="L256" i="12"/>
  <c r="I256" i="12"/>
  <c r="F256" i="12"/>
  <c r="AC255" i="12"/>
  <c r="AB255" i="12"/>
  <c r="AA255" i="12"/>
  <c r="O255" i="12"/>
  <c r="L255" i="12"/>
  <c r="I255" i="12"/>
  <c r="F255" i="12"/>
  <c r="AC254" i="12"/>
  <c r="AB254" i="12"/>
  <c r="AA254" i="12"/>
  <c r="O254" i="12"/>
  <c r="L254" i="12"/>
  <c r="I254" i="12"/>
  <c r="F254" i="12"/>
  <c r="AC253" i="12"/>
  <c r="AB253" i="12"/>
  <c r="AA253" i="12"/>
  <c r="O253" i="12"/>
  <c r="L253" i="12"/>
  <c r="I253" i="12"/>
  <c r="F253" i="12"/>
  <c r="AC252" i="12"/>
  <c r="AB252" i="12"/>
  <c r="AA252" i="12"/>
  <c r="O252" i="12"/>
  <c r="L252" i="12"/>
  <c r="I252" i="12"/>
  <c r="F252" i="12"/>
  <c r="AC251" i="12"/>
  <c r="AB251" i="12"/>
  <c r="AA251" i="12"/>
  <c r="O251" i="12"/>
  <c r="L251" i="12"/>
  <c r="I251" i="12"/>
  <c r="F251" i="12"/>
  <c r="AC250" i="12"/>
  <c r="AB250" i="12"/>
  <c r="AA250" i="12"/>
  <c r="O250" i="12"/>
  <c r="L250" i="12"/>
  <c r="I250" i="12"/>
  <c r="F250" i="12"/>
  <c r="AC249" i="12"/>
  <c r="AB249" i="12"/>
  <c r="AA249" i="12"/>
  <c r="O249" i="12"/>
  <c r="L249" i="12"/>
  <c r="I249" i="12"/>
  <c r="F249" i="12"/>
  <c r="AC248" i="12"/>
  <c r="AB248" i="12"/>
  <c r="AA248" i="12"/>
  <c r="O248" i="12"/>
  <c r="L248" i="12"/>
  <c r="I248" i="12"/>
  <c r="F248" i="12"/>
  <c r="AC247" i="12"/>
  <c r="AB247" i="12"/>
  <c r="AA247" i="12"/>
  <c r="O247" i="12"/>
  <c r="L247" i="12"/>
  <c r="I247" i="12"/>
  <c r="F247" i="12"/>
  <c r="AC246" i="12"/>
  <c r="AB246" i="12"/>
  <c r="AA246" i="12"/>
  <c r="O246" i="12"/>
  <c r="L246" i="12"/>
  <c r="I246" i="12"/>
  <c r="F246" i="12"/>
  <c r="AC245" i="12"/>
  <c r="AB245" i="12"/>
  <c r="AA245" i="12"/>
  <c r="O245" i="12"/>
  <c r="L245" i="12"/>
  <c r="I245" i="12"/>
  <c r="F245" i="12"/>
  <c r="AC244" i="12"/>
  <c r="AB244" i="12"/>
  <c r="AA244" i="12"/>
  <c r="O244" i="12"/>
  <c r="L244" i="12"/>
  <c r="I244" i="12"/>
  <c r="F244" i="12"/>
  <c r="AC243" i="12"/>
  <c r="AB243" i="12"/>
  <c r="AA243" i="12"/>
  <c r="O243" i="12"/>
  <c r="L243" i="12"/>
  <c r="I243" i="12"/>
  <c r="F243" i="12"/>
  <c r="AC242" i="12"/>
  <c r="AB242" i="12"/>
  <c r="AA242" i="12"/>
  <c r="O242" i="12"/>
  <c r="L242" i="12"/>
  <c r="I242" i="12"/>
  <c r="F242" i="12"/>
  <c r="AC241" i="12"/>
  <c r="AB241" i="12"/>
  <c r="AA241" i="12"/>
  <c r="O241" i="12"/>
  <c r="L241" i="12"/>
  <c r="I241" i="12"/>
  <c r="F241" i="12"/>
  <c r="AC240" i="12"/>
  <c r="AB240" i="12"/>
  <c r="AA240" i="12"/>
  <c r="O240" i="12"/>
  <c r="L240" i="12"/>
  <c r="I240" i="12"/>
  <c r="F240" i="12"/>
  <c r="AC239" i="12"/>
  <c r="AB239" i="12"/>
  <c r="AA239" i="12"/>
  <c r="O239" i="12"/>
  <c r="L239" i="12"/>
  <c r="I239" i="12"/>
  <c r="F239" i="12"/>
  <c r="AC238" i="12"/>
  <c r="AB238" i="12"/>
  <c r="AA238" i="12"/>
  <c r="O238" i="12"/>
  <c r="L238" i="12"/>
  <c r="I238" i="12"/>
  <c r="F238" i="12"/>
  <c r="AC237" i="12"/>
  <c r="AB237" i="12"/>
  <c r="AA237" i="12"/>
  <c r="O237" i="12"/>
  <c r="L237" i="12"/>
  <c r="I237" i="12"/>
  <c r="F237" i="12"/>
  <c r="AC236" i="12"/>
  <c r="AB236" i="12"/>
  <c r="AA236" i="12"/>
  <c r="O236" i="12"/>
  <c r="L236" i="12"/>
  <c r="I236" i="12"/>
  <c r="F236" i="12"/>
  <c r="AC235" i="12"/>
  <c r="AB235" i="12"/>
  <c r="AA235" i="12"/>
  <c r="O235" i="12"/>
  <c r="L235" i="12"/>
  <c r="I235" i="12"/>
  <c r="F235" i="12"/>
  <c r="AC234" i="12"/>
  <c r="AB234" i="12"/>
  <c r="AA234" i="12"/>
  <c r="O234" i="12"/>
  <c r="L234" i="12"/>
  <c r="I234" i="12"/>
  <c r="F234" i="12"/>
  <c r="AC233" i="12"/>
  <c r="AB233" i="12"/>
  <c r="AA233" i="12"/>
  <c r="O233" i="12"/>
  <c r="L233" i="12"/>
  <c r="I233" i="12"/>
  <c r="F233" i="12"/>
  <c r="AC232" i="12"/>
  <c r="AB232" i="12"/>
  <c r="AA232" i="12"/>
  <c r="O232" i="12"/>
  <c r="L232" i="12"/>
  <c r="I232" i="12"/>
  <c r="F232" i="12"/>
  <c r="AC231" i="12"/>
  <c r="AB231" i="12"/>
  <c r="AA231" i="12"/>
  <c r="O231" i="12"/>
  <c r="L231" i="12"/>
  <c r="I231" i="12"/>
  <c r="F231" i="12"/>
  <c r="AC230" i="12"/>
  <c r="AB230" i="12"/>
  <c r="AA230" i="12"/>
  <c r="O230" i="12"/>
  <c r="L230" i="12"/>
  <c r="I230" i="12"/>
  <c r="F230" i="12"/>
  <c r="AC229" i="12"/>
  <c r="AB229" i="12"/>
  <c r="AA229" i="12"/>
  <c r="O229" i="12"/>
  <c r="L229" i="12"/>
  <c r="I229" i="12"/>
  <c r="F229" i="12"/>
  <c r="AC228" i="12"/>
  <c r="AB228" i="12"/>
  <c r="AA228" i="12"/>
  <c r="O228" i="12"/>
  <c r="L228" i="12"/>
  <c r="I228" i="12"/>
  <c r="F228" i="12"/>
  <c r="AC227" i="12"/>
  <c r="AB227" i="12"/>
  <c r="AA227" i="12"/>
  <c r="O227" i="12"/>
  <c r="L227" i="12"/>
  <c r="I227" i="12"/>
  <c r="F227" i="12"/>
  <c r="AC226" i="12"/>
  <c r="AB226" i="12"/>
  <c r="AA226" i="12"/>
  <c r="O226" i="12"/>
  <c r="L226" i="12"/>
  <c r="I226" i="12"/>
  <c r="F226" i="12"/>
  <c r="AC225" i="12"/>
  <c r="AB225" i="12"/>
  <c r="AA225" i="12"/>
  <c r="O225" i="12"/>
  <c r="L225" i="12"/>
  <c r="I225" i="12"/>
  <c r="F225" i="12"/>
  <c r="AC224" i="12"/>
  <c r="AB224" i="12"/>
  <c r="AA224" i="12"/>
  <c r="O224" i="12"/>
  <c r="L224" i="12"/>
  <c r="I224" i="12"/>
  <c r="F224" i="12"/>
  <c r="AC223" i="12"/>
  <c r="AB223" i="12"/>
  <c r="AA223" i="12"/>
  <c r="O223" i="12"/>
  <c r="L223" i="12"/>
  <c r="I223" i="12"/>
  <c r="F223" i="12"/>
  <c r="AC222" i="12"/>
  <c r="AB222" i="12"/>
  <c r="AA222" i="12"/>
  <c r="O222" i="12"/>
  <c r="L222" i="12"/>
  <c r="I222" i="12"/>
  <c r="F222" i="12"/>
  <c r="AC221" i="12"/>
  <c r="AB221" i="12"/>
  <c r="AA221" i="12"/>
  <c r="O221" i="12"/>
  <c r="L221" i="12"/>
  <c r="I221" i="12"/>
  <c r="F221" i="12"/>
  <c r="AC220" i="12"/>
  <c r="AB220" i="12"/>
  <c r="AA220" i="12"/>
  <c r="O220" i="12"/>
  <c r="L220" i="12"/>
  <c r="I220" i="12"/>
  <c r="F220" i="12"/>
  <c r="AC219" i="12"/>
  <c r="AB219" i="12"/>
  <c r="AA219" i="12"/>
  <c r="O219" i="12"/>
  <c r="L219" i="12"/>
  <c r="I219" i="12"/>
  <c r="F219" i="12"/>
  <c r="AC218" i="12"/>
  <c r="AB218" i="12"/>
  <c r="AA218" i="12"/>
  <c r="O218" i="12"/>
  <c r="L218" i="12"/>
  <c r="I218" i="12"/>
  <c r="F218" i="12"/>
  <c r="AC217" i="12"/>
  <c r="AB217" i="12"/>
  <c r="AA217" i="12"/>
  <c r="O217" i="12"/>
  <c r="L217" i="12"/>
  <c r="I217" i="12"/>
  <c r="F217" i="12"/>
  <c r="AC216" i="12"/>
  <c r="AB216" i="12"/>
  <c r="AA216" i="12"/>
  <c r="O216" i="12"/>
  <c r="L216" i="12"/>
  <c r="I216" i="12"/>
  <c r="F216" i="12"/>
  <c r="AC215" i="12"/>
  <c r="AB215" i="12"/>
  <c r="AA215" i="12"/>
  <c r="O215" i="12"/>
  <c r="L215" i="12"/>
  <c r="I215" i="12"/>
  <c r="F215" i="12"/>
  <c r="AC214" i="12"/>
  <c r="AB214" i="12"/>
  <c r="AA214" i="12"/>
  <c r="O214" i="12"/>
  <c r="L214" i="12"/>
  <c r="I214" i="12"/>
  <c r="F214" i="12"/>
  <c r="AC213" i="12"/>
  <c r="AB213" i="12"/>
  <c r="AA213" i="12"/>
  <c r="O213" i="12"/>
  <c r="L213" i="12"/>
  <c r="I213" i="12"/>
  <c r="F213" i="12"/>
  <c r="AC212" i="12"/>
  <c r="AB212" i="12"/>
  <c r="AA212" i="12"/>
  <c r="O212" i="12"/>
  <c r="L212" i="12"/>
  <c r="I212" i="12"/>
  <c r="F212" i="12"/>
  <c r="AC211" i="12"/>
  <c r="AB211" i="12"/>
  <c r="AA211" i="12"/>
  <c r="O211" i="12"/>
  <c r="L211" i="12"/>
  <c r="I211" i="12"/>
  <c r="F211" i="12"/>
  <c r="AC210" i="12"/>
  <c r="AB210" i="12"/>
  <c r="AA210" i="12"/>
  <c r="O210" i="12"/>
  <c r="L210" i="12"/>
  <c r="I210" i="12"/>
  <c r="F210" i="12"/>
  <c r="AC209" i="12"/>
  <c r="AB209" i="12"/>
  <c r="AA209" i="12"/>
  <c r="O209" i="12"/>
  <c r="L209" i="12"/>
  <c r="I209" i="12"/>
  <c r="F209" i="12"/>
  <c r="AC208" i="12"/>
  <c r="AB208" i="12"/>
  <c r="AA208" i="12"/>
  <c r="O208" i="12"/>
  <c r="L208" i="12"/>
  <c r="I208" i="12"/>
  <c r="F208" i="12"/>
  <c r="AC207" i="12"/>
  <c r="AB207" i="12"/>
  <c r="AA207" i="12"/>
  <c r="O207" i="12"/>
  <c r="L207" i="12"/>
  <c r="I207" i="12"/>
  <c r="F207" i="12"/>
  <c r="AC206" i="12"/>
  <c r="AB206" i="12"/>
  <c r="AA206" i="12"/>
  <c r="O206" i="12"/>
  <c r="L206" i="12"/>
  <c r="I206" i="12"/>
  <c r="F206" i="12"/>
  <c r="AC205" i="12"/>
  <c r="AB205" i="12"/>
  <c r="AA205" i="12"/>
  <c r="O205" i="12"/>
  <c r="L205" i="12"/>
  <c r="I205" i="12"/>
  <c r="F205" i="12"/>
  <c r="AC204" i="12"/>
  <c r="AB204" i="12"/>
  <c r="AA204" i="12"/>
  <c r="O204" i="12"/>
  <c r="L204" i="12"/>
  <c r="I204" i="12"/>
  <c r="F204" i="12"/>
  <c r="AC203" i="12"/>
  <c r="AB203" i="12"/>
  <c r="AA203" i="12"/>
  <c r="O203" i="12"/>
  <c r="L203" i="12"/>
  <c r="I203" i="12"/>
  <c r="F203" i="12"/>
  <c r="AC202" i="12"/>
  <c r="AB202" i="12"/>
  <c r="AA202" i="12"/>
  <c r="O202" i="12"/>
  <c r="L202" i="12"/>
  <c r="I202" i="12"/>
  <c r="F202" i="12"/>
  <c r="AC201" i="12"/>
  <c r="AB201" i="12"/>
  <c r="AA201" i="12"/>
  <c r="O201" i="12"/>
  <c r="L201" i="12"/>
  <c r="I201" i="12"/>
  <c r="F201" i="12"/>
  <c r="AC200" i="12"/>
  <c r="AB200" i="12"/>
  <c r="AA200" i="12"/>
  <c r="O200" i="12"/>
  <c r="L200" i="12"/>
  <c r="I200" i="12"/>
  <c r="F200" i="12"/>
  <c r="AC199" i="12"/>
  <c r="AB199" i="12"/>
  <c r="AA199" i="12"/>
  <c r="O199" i="12"/>
  <c r="L199" i="12"/>
  <c r="I199" i="12"/>
  <c r="F199" i="12"/>
  <c r="AC198" i="12"/>
  <c r="AB198" i="12"/>
  <c r="AA198" i="12"/>
  <c r="O198" i="12"/>
  <c r="L198" i="12"/>
  <c r="I198" i="12"/>
  <c r="F198" i="12"/>
  <c r="AC197" i="12"/>
  <c r="AB197" i="12"/>
  <c r="AA197" i="12"/>
  <c r="O197" i="12"/>
  <c r="L197" i="12"/>
  <c r="I197" i="12"/>
  <c r="F197" i="12"/>
  <c r="AC196" i="12"/>
  <c r="AB196" i="12"/>
  <c r="AA196" i="12"/>
  <c r="O196" i="12"/>
  <c r="L196" i="12"/>
  <c r="I196" i="12"/>
  <c r="F196" i="12"/>
  <c r="AC195" i="12"/>
  <c r="AB195" i="12"/>
  <c r="AA195" i="12"/>
  <c r="O195" i="12"/>
  <c r="L195" i="12"/>
  <c r="I195" i="12"/>
  <c r="F195" i="12"/>
  <c r="AC194" i="12"/>
  <c r="AB194" i="12"/>
  <c r="AA194" i="12"/>
  <c r="O194" i="12"/>
  <c r="L194" i="12"/>
  <c r="I194" i="12"/>
  <c r="F194" i="12"/>
  <c r="AC193" i="12"/>
  <c r="AB193" i="12"/>
  <c r="AA193" i="12"/>
  <c r="O193" i="12"/>
  <c r="L193" i="12"/>
  <c r="I193" i="12"/>
  <c r="F193" i="12"/>
  <c r="AC192" i="12"/>
  <c r="AB192" i="12"/>
  <c r="AA192" i="12"/>
  <c r="O192" i="12"/>
  <c r="L192" i="12"/>
  <c r="I192" i="12"/>
  <c r="F192" i="12"/>
  <c r="AC191" i="12"/>
  <c r="AB191" i="12"/>
  <c r="AA191" i="12"/>
  <c r="O191" i="12"/>
  <c r="L191" i="12"/>
  <c r="I191" i="12"/>
  <c r="F191" i="12"/>
  <c r="AC190" i="12"/>
  <c r="AB190" i="12"/>
  <c r="AA190" i="12"/>
  <c r="O190" i="12"/>
  <c r="L190" i="12"/>
  <c r="I190" i="12"/>
  <c r="F190" i="12"/>
  <c r="AC189" i="12"/>
  <c r="AB189" i="12"/>
  <c r="AA189" i="12"/>
  <c r="O189" i="12"/>
  <c r="L189" i="12"/>
  <c r="I189" i="12"/>
  <c r="F189" i="12"/>
  <c r="AC188" i="12"/>
  <c r="AB188" i="12"/>
  <c r="AA188" i="12"/>
  <c r="O188" i="12"/>
  <c r="L188" i="12"/>
  <c r="I188" i="12"/>
  <c r="F188" i="12"/>
  <c r="AC187" i="12"/>
  <c r="AB187" i="12"/>
  <c r="AA187" i="12"/>
  <c r="O187" i="12"/>
  <c r="L187" i="12"/>
  <c r="I187" i="12"/>
  <c r="F187" i="12"/>
  <c r="AC186" i="12"/>
  <c r="AB186" i="12"/>
  <c r="AA186" i="12"/>
  <c r="O186" i="12"/>
  <c r="L186" i="12"/>
  <c r="I186" i="12"/>
  <c r="F186" i="12"/>
  <c r="AC185" i="12"/>
  <c r="AB185" i="12"/>
  <c r="AA185" i="12"/>
  <c r="O185" i="12"/>
  <c r="L185" i="12"/>
  <c r="I185" i="12"/>
  <c r="F185" i="12"/>
  <c r="AC184" i="12"/>
  <c r="AB184" i="12"/>
  <c r="AA184" i="12"/>
  <c r="O184" i="12"/>
  <c r="L184" i="12"/>
  <c r="I184" i="12"/>
  <c r="F184" i="12"/>
  <c r="AC183" i="12"/>
  <c r="AB183" i="12"/>
  <c r="AA183" i="12"/>
  <c r="O183" i="12"/>
  <c r="L183" i="12"/>
  <c r="I183" i="12"/>
  <c r="F183" i="12"/>
  <c r="AC182" i="12"/>
  <c r="AB182" i="12"/>
  <c r="AA182" i="12"/>
  <c r="O182" i="12"/>
  <c r="L182" i="12"/>
  <c r="I182" i="12"/>
  <c r="F182" i="12"/>
  <c r="AC181" i="12"/>
  <c r="AB181" i="12"/>
  <c r="AA181" i="12"/>
  <c r="O181" i="12"/>
  <c r="L181" i="12"/>
  <c r="I181" i="12"/>
  <c r="F181" i="12"/>
  <c r="AC180" i="12"/>
  <c r="AB180" i="12"/>
  <c r="AA180" i="12"/>
  <c r="O180" i="12"/>
  <c r="L180" i="12"/>
  <c r="I180" i="12"/>
  <c r="F180" i="12"/>
  <c r="AC179" i="12"/>
  <c r="AB179" i="12"/>
  <c r="AA179" i="12"/>
  <c r="O179" i="12"/>
  <c r="L179" i="12"/>
  <c r="I179" i="12"/>
  <c r="F179" i="12"/>
  <c r="AC178" i="12"/>
  <c r="AB178" i="12"/>
  <c r="AA178" i="12"/>
  <c r="O178" i="12"/>
  <c r="L178" i="12"/>
  <c r="I178" i="12"/>
  <c r="F178" i="12"/>
  <c r="AC177" i="12"/>
  <c r="AB177" i="12"/>
  <c r="AA177" i="12"/>
  <c r="O177" i="12"/>
  <c r="L177" i="12"/>
  <c r="I177" i="12"/>
  <c r="F177" i="12"/>
  <c r="AC176" i="12"/>
  <c r="AB176" i="12"/>
  <c r="AA176" i="12"/>
  <c r="O176" i="12"/>
  <c r="L176" i="12"/>
  <c r="I176" i="12"/>
  <c r="F176" i="12"/>
  <c r="AC175" i="12"/>
  <c r="AB175" i="12"/>
  <c r="AA175" i="12"/>
  <c r="O175" i="12"/>
  <c r="L175" i="12"/>
  <c r="I175" i="12"/>
  <c r="F175" i="12"/>
  <c r="AC174" i="12"/>
  <c r="AB174" i="12"/>
  <c r="AA174" i="12"/>
  <c r="O174" i="12"/>
  <c r="L174" i="12"/>
  <c r="I174" i="12"/>
  <c r="F174" i="12"/>
  <c r="AC173" i="12"/>
  <c r="AB173" i="12"/>
  <c r="AA173" i="12"/>
  <c r="O173" i="12"/>
  <c r="L173" i="12"/>
  <c r="I173" i="12"/>
  <c r="F173" i="12"/>
  <c r="AC172" i="12"/>
  <c r="AB172" i="12"/>
  <c r="AA172" i="12"/>
  <c r="O172" i="12"/>
  <c r="L172" i="12"/>
  <c r="I172" i="12"/>
  <c r="F172" i="12"/>
  <c r="AC171" i="12"/>
  <c r="AB171" i="12"/>
  <c r="AA171" i="12"/>
  <c r="O171" i="12"/>
  <c r="L171" i="12"/>
  <c r="I171" i="12"/>
  <c r="F171" i="12"/>
  <c r="AC170" i="12"/>
  <c r="AB170" i="12"/>
  <c r="AA170" i="12"/>
  <c r="O170" i="12"/>
  <c r="L170" i="12"/>
  <c r="I170" i="12"/>
  <c r="F170" i="12"/>
  <c r="AC169" i="12"/>
  <c r="AB169" i="12"/>
  <c r="AA169" i="12"/>
  <c r="O169" i="12"/>
  <c r="L169" i="12"/>
  <c r="I169" i="12"/>
  <c r="F169" i="12"/>
  <c r="AC168" i="12"/>
  <c r="AB168" i="12"/>
  <c r="AA168" i="12"/>
  <c r="O168" i="12"/>
  <c r="L168" i="12"/>
  <c r="I168" i="12"/>
  <c r="F168" i="12"/>
  <c r="AC167" i="12"/>
  <c r="AB167" i="12"/>
  <c r="AA167" i="12"/>
  <c r="O167" i="12"/>
  <c r="L167" i="12"/>
  <c r="I167" i="12"/>
  <c r="F167" i="12"/>
  <c r="AC166" i="12"/>
  <c r="AB166" i="12"/>
  <c r="AA166" i="12"/>
  <c r="O166" i="12"/>
  <c r="L166" i="12"/>
  <c r="I166" i="12"/>
  <c r="F166" i="12"/>
  <c r="AC165" i="12"/>
  <c r="AB165" i="12"/>
  <c r="AA165" i="12"/>
  <c r="O165" i="12"/>
  <c r="L165" i="12"/>
  <c r="I165" i="12"/>
  <c r="F165" i="12"/>
  <c r="AC164" i="12"/>
  <c r="AB164" i="12"/>
  <c r="AA164" i="12"/>
  <c r="O164" i="12"/>
  <c r="L164" i="12"/>
  <c r="I164" i="12"/>
  <c r="F164" i="12"/>
  <c r="AC163" i="12"/>
  <c r="AB163" i="12"/>
  <c r="AA163" i="12"/>
  <c r="O163" i="12"/>
  <c r="L163" i="12"/>
  <c r="I163" i="12"/>
  <c r="F163" i="12"/>
  <c r="AC162" i="12"/>
  <c r="AB162" i="12"/>
  <c r="AA162" i="12"/>
  <c r="O162" i="12"/>
  <c r="L162" i="12"/>
  <c r="I162" i="12"/>
  <c r="F162" i="12"/>
  <c r="AC161" i="12"/>
  <c r="AB161" i="12"/>
  <c r="AA161" i="12"/>
  <c r="O161" i="12"/>
  <c r="L161" i="12"/>
  <c r="I161" i="12"/>
  <c r="F161" i="12"/>
  <c r="AC160" i="12"/>
  <c r="AB160" i="12"/>
  <c r="AA160" i="12"/>
  <c r="O160" i="12"/>
  <c r="L160" i="12"/>
  <c r="I160" i="12"/>
  <c r="F160" i="12"/>
  <c r="AC159" i="12"/>
  <c r="AB159" i="12"/>
  <c r="AA159" i="12"/>
  <c r="O159" i="12"/>
  <c r="L159" i="12"/>
  <c r="I159" i="12"/>
  <c r="F159" i="12"/>
  <c r="AC158" i="12"/>
  <c r="AB158" i="12"/>
  <c r="AA158" i="12"/>
  <c r="O158" i="12"/>
  <c r="L158" i="12"/>
  <c r="I158" i="12"/>
  <c r="F158" i="12"/>
  <c r="AC157" i="12"/>
  <c r="AB157" i="12"/>
  <c r="AA157" i="12"/>
  <c r="O157" i="12"/>
  <c r="L157" i="12"/>
  <c r="I157" i="12"/>
  <c r="F157" i="12"/>
  <c r="AC156" i="12"/>
  <c r="AB156" i="12"/>
  <c r="AA156" i="12"/>
  <c r="O156" i="12"/>
  <c r="L156" i="12"/>
  <c r="I156" i="12"/>
  <c r="F156" i="12"/>
  <c r="AC155" i="12"/>
  <c r="AB155" i="12"/>
  <c r="AA155" i="12"/>
  <c r="O155" i="12"/>
  <c r="L155" i="12"/>
  <c r="I155" i="12"/>
  <c r="F155" i="12"/>
  <c r="AC154" i="12"/>
  <c r="AB154" i="12"/>
  <c r="AA154" i="12"/>
  <c r="O154" i="12"/>
  <c r="L154" i="12"/>
  <c r="I154" i="12"/>
  <c r="F154" i="12"/>
  <c r="AC153" i="12"/>
  <c r="AB153" i="12"/>
  <c r="AA153" i="12"/>
  <c r="O153" i="12"/>
  <c r="L153" i="12"/>
  <c r="I153" i="12"/>
  <c r="F153" i="12"/>
  <c r="AC152" i="12"/>
  <c r="AB152" i="12"/>
  <c r="AA152" i="12"/>
  <c r="O152" i="12"/>
  <c r="L152" i="12"/>
  <c r="I152" i="12"/>
  <c r="F152" i="12"/>
  <c r="AC151" i="12"/>
  <c r="AB151" i="12"/>
  <c r="AA151" i="12"/>
  <c r="O151" i="12"/>
  <c r="L151" i="12"/>
  <c r="I151" i="12"/>
  <c r="F151" i="12"/>
  <c r="AC150" i="12"/>
  <c r="AB150" i="12"/>
  <c r="AA150" i="12"/>
  <c r="O150" i="12"/>
  <c r="L150" i="12"/>
  <c r="I150" i="12"/>
  <c r="F150" i="12"/>
  <c r="AC149" i="12"/>
  <c r="AB149" i="12"/>
  <c r="AA149" i="12"/>
  <c r="O149" i="12"/>
  <c r="L149" i="12"/>
  <c r="I149" i="12"/>
  <c r="F149" i="12"/>
  <c r="AC148" i="12"/>
  <c r="AB148" i="12"/>
  <c r="AA148" i="12"/>
  <c r="O148" i="12"/>
  <c r="L148" i="12"/>
  <c r="I148" i="12"/>
  <c r="F148" i="12"/>
  <c r="AC147" i="12"/>
  <c r="AB147" i="12"/>
  <c r="AA147" i="12"/>
  <c r="O147" i="12"/>
  <c r="L147" i="12"/>
  <c r="I147" i="12"/>
  <c r="F147" i="12"/>
  <c r="AC146" i="12"/>
  <c r="AB146" i="12"/>
  <c r="AA146" i="12"/>
  <c r="O146" i="12"/>
  <c r="L146" i="12"/>
  <c r="I146" i="12"/>
  <c r="F146" i="12"/>
  <c r="AC145" i="12"/>
  <c r="AB145" i="12"/>
  <c r="AA145" i="12"/>
  <c r="O145" i="12"/>
  <c r="L145" i="12"/>
  <c r="I145" i="12"/>
  <c r="F145" i="12"/>
  <c r="AC144" i="12"/>
  <c r="AB144" i="12"/>
  <c r="AA144" i="12"/>
  <c r="O144" i="12"/>
  <c r="L144" i="12"/>
  <c r="I144" i="12"/>
  <c r="F144" i="12"/>
  <c r="AC143" i="12"/>
  <c r="AB143" i="12"/>
  <c r="AA143" i="12"/>
  <c r="O143" i="12"/>
  <c r="L143" i="12"/>
  <c r="I143" i="12"/>
  <c r="F143" i="12"/>
  <c r="AC142" i="12"/>
  <c r="AB142" i="12"/>
  <c r="AA142" i="12"/>
  <c r="O142" i="12"/>
  <c r="L142" i="12"/>
  <c r="I142" i="12"/>
  <c r="F142" i="12"/>
  <c r="AC141" i="12"/>
  <c r="AB141" i="12"/>
  <c r="AA141" i="12"/>
  <c r="O141" i="12"/>
  <c r="L141" i="12"/>
  <c r="I141" i="12"/>
  <c r="F141" i="12"/>
  <c r="AC140" i="12"/>
  <c r="AB140" i="12"/>
  <c r="AA140" i="12"/>
  <c r="O140" i="12"/>
  <c r="L140" i="12"/>
  <c r="I140" i="12"/>
  <c r="F140" i="12"/>
  <c r="AC139" i="12"/>
  <c r="AB139" i="12"/>
  <c r="AA139" i="12"/>
  <c r="O139" i="12"/>
  <c r="L139" i="12"/>
  <c r="I139" i="12"/>
  <c r="F139" i="12"/>
  <c r="AC138" i="12"/>
  <c r="AB138" i="12"/>
  <c r="AA138" i="12"/>
  <c r="O138" i="12"/>
  <c r="L138" i="12"/>
  <c r="I138" i="12"/>
  <c r="F138" i="12"/>
  <c r="AC137" i="12"/>
  <c r="AB137" i="12"/>
  <c r="AA137" i="12"/>
  <c r="O137" i="12"/>
  <c r="L137" i="12"/>
  <c r="I137" i="12"/>
  <c r="F137" i="12"/>
  <c r="AC136" i="12"/>
  <c r="AB136" i="12"/>
  <c r="AA136" i="12"/>
  <c r="O136" i="12"/>
  <c r="L136" i="12"/>
  <c r="I136" i="12"/>
  <c r="F136" i="12"/>
  <c r="AC135" i="12"/>
  <c r="AB135" i="12"/>
  <c r="AA135" i="12"/>
  <c r="O135" i="12"/>
  <c r="L135" i="12"/>
  <c r="I135" i="12"/>
  <c r="F135" i="12"/>
  <c r="AC134" i="12"/>
  <c r="AB134" i="12"/>
  <c r="AA134" i="12"/>
  <c r="O134" i="12"/>
  <c r="L134" i="12"/>
  <c r="I134" i="12"/>
  <c r="F134" i="12"/>
  <c r="AC133" i="12"/>
  <c r="AB133" i="12"/>
  <c r="AA133" i="12"/>
  <c r="O133" i="12"/>
  <c r="L133" i="12"/>
  <c r="I133" i="12"/>
  <c r="F133" i="12"/>
  <c r="AC132" i="12"/>
  <c r="AB132" i="12"/>
  <c r="AA132" i="12"/>
  <c r="O132" i="12"/>
  <c r="L132" i="12"/>
  <c r="I132" i="12"/>
  <c r="F132" i="12"/>
  <c r="AC131" i="12"/>
  <c r="AB131" i="12"/>
  <c r="AA131" i="12"/>
  <c r="O131" i="12"/>
  <c r="L131" i="12"/>
  <c r="I131" i="12"/>
  <c r="F131" i="12"/>
  <c r="AC130" i="12"/>
  <c r="AB130" i="12"/>
  <c r="AA130" i="12"/>
  <c r="O130" i="12"/>
  <c r="L130" i="12"/>
  <c r="I130" i="12"/>
  <c r="F130" i="12"/>
  <c r="AC129" i="12"/>
  <c r="AB129" i="12"/>
  <c r="AA129" i="12"/>
  <c r="O129" i="12"/>
  <c r="L129" i="12"/>
  <c r="I129" i="12"/>
  <c r="F129" i="12"/>
  <c r="AC128" i="12"/>
  <c r="AB128" i="12"/>
  <c r="AA128" i="12"/>
  <c r="O128" i="12"/>
  <c r="L128" i="12"/>
  <c r="I128" i="12"/>
  <c r="F128" i="12"/>
  <c r="AC127" i="12"/>
  <c r="AB127" i="12"/>
  <c r="AA127" i="12"/>
  <c r="O127" i="12"/>
  <c r="L127" i="12"/>
  <c r="I127" i="12"/>
  <c r="F127" i="12"/>
  <c r="AC126" i="12"/>
  <c r="AB126" i="12"/>
  <c r="AA126" i="12"/>
  <c r="O126" i="12"/>
  <c r="L126" i="12"/>
  <c r="I126" i="12"/>
  <c r="F126" i="12"/>
  <c r="AC125" i="12"/>
  <c r="AB125" i="12"/>
  <c r="AA125" i="12"/>
  <c r="O125" i="12"/>
  <c r="L125" i="12"/>
  <c r="I125" i="12"/>
  <c r="F125" i="12"/>
  <c r="AC124" i="12"/>
  <c r="AB124" i="12"/>
  <c r="AA124" i="12"/>
  <c r="O124" i="12"/>
  <c r="L124" i="12"/>
  <c r="I124" i="12"/>
  <c r="F124" i="12"/>
  <c r="AC123" i="12"/>
  <c r="AB123" i="12"/>
  <c r="AA123" i="12"/>
  <c r="O123" i="12"/>
  <c r="L123" i="12"/>
  <c r="I123" i="12"/>
  <c r="F123" i="12"/>
  <c r="AC122" i="12"/>
  <c r="AB122" i="12"/>
  <c r="AA122" i="12"/>
  <c r="O122" i="12"/>
  <c r="L122" i="12"/>
  <c r="I122" i="12"/>
  <c r="F122" i="12"/>
  <c r="AC121" i="12"/>
  <c r="AB121" i="12"/>
  <c r="AA121" i="12"/>
  <c r="O121" i="12"/>
  <c r="L121" i="12"/>
  <c r="I121" i="12"/>
  <c r="F121" i="12"/>
  <c r="AC120" i="12"/>
  <c r="AB120" i="12"/>
  <c r="AA120" i="12"/>
  <c r="O120" i="12"/>
  <c r="L120" i="12"/>
  <c r="I120" i="12"/>
  <c r="F120" i="12"/>
  <c r="AC119" i="12"/>
  <c r="AB119" i="12"/>
  <c r="AA119" i="12"/>
  <c r="O119" i="12"/>
  <c r="L119" i="12"/>
  <c r="I119" i="12"/>
  <c r="F119" i="12"/>
  <c r="AC118" i="12"/>
  <c r="AB118" i="12"/>
  <c r="AA118" i="12"/>
  <c r="O118" i="12"/>
  <c r="L118" i="12"/>
  <c r="I118" i="12"/>
  <c r="F118" i="12"/>
  <c r="AC117" i="12"/>
  <c r="AB117" i="12"/>
  <c r="AA117" i="12"/>
  <c r="O117" i="12"/>
  <c r="L117" i="12"/>
  <c r="I117" i="12"/>
  <c r="F117" i="12"/>
  <c r="AC116" i="12"/>
  <c r="AB116" i="12"/>
  <c r="AA116" i="12"/>
  <c r="O116" i="12"/>
  <c r="L116" i="12"/>
  <c r="I116" i="12"/>
  <c r="F116" i="12"/>
  <c r="AC115" i="12"/>
  <c r="AB115" i="12"/>
  <c r="AA115" i="12"/>
  <c r="O115" i="12"/>
  <c r="L115" i="12"/>
  <c r="I115" i="12"/>
  <c r="F115" i="12"/>
  <c r="AC114" i="12"/>
  <c r="AB114" i="12"/>
  <c r="AA114" i="12"/>
  <c r="O114" i="12"/>
  <c r="L114" i="12"/>
  <c r="I114" i="12"/>
  <c r="F114" i="12"/>
  <c r="AC113" i="12"/>
  <c r="AB113" i="12"/>
  <c r="AA113" i="12"/>
  <c r="O113" i="12"/>
  <c r="L113" i="12"/>
  <c r="I113" i="12"/>
  <c r="F113" i="12"/>
  <c r="AC112" i="12"/>
  <c r="AB112" i="12"/>
  <c r="AA112" i="12"/>
  <c r="O112" i="12"/>
  <c r="L112" i="12"/>
  <c r="I112" i="12"/>
  <c r="F112" i="12"/>
  <c r="AC111" i="12"/>
  <c r="AB111" i="12"/>
  <c r="AA111" i="12"/>
  <c r="O111" i="12"/>
  <c r="L111" i="12"/>
  <c r="I111" i="12"/>
  <c r="F111" i="12"/>
  <c r="AC110" i="12"/>
  <c r="AB110" i="12"/>
  <c r="AA110" i="12"/>
  <c r="O110" i="12"/>
  <c r="L110" i="12"/>
  <c r="I110" i="12"/>
  <c r="F110" i="12"/>
  <c r="AC109" i="12"/>
  <c r="AB109" i="12"/>
  <c r="AA109" i="12"/>
  <c r="O109" i="12"/>
  <c r="L109" i="12"/>
  <c r="I109" i="12"/>
  <c r="F109" i="12"/>
  <c r="AC108" i="12"/>
  <c r="AB108" i="12"/>
  <c r="AA108" i="12"/>
  <c r="O108" i="12"/>
  <c r="L108" i="12"/>
  <c r="I108" i="12"/>
  <c r="F108" i="12"/>
  <c r="AC107" i="12"/>
  <c r="AB107" i="12"/>
  <c r="AA107" i="12"/>
  <c r="O107" i="12"/>
  <c r="L107" i="12"/>
  <c r="I107" i="12"/>
  <c r="F107" i="12"/>
  <c r="AC106" i="12"/>
  <c r="AB106" i="12"/>
  <c r="AA106" i="12"/>
  <c r="O106" i="12"/>
  <c r="L106" i="12"/>
  <c r="I106" i="12"/>
  <c r="F106" i="12"/>
  <c r="AC105" i="12"/>
  <c r="AB105" i="12"/>
  <c r="AA105" i="12"/>
  <c r="O105" i="12"/>
  <c r="L105" i="12"/>
  <c r="I105" i="12"/>
  <c r="F105" i="12"/>
  <c r="AC104" i="12"/>
  <c r="AB104" i="12"/>
  <c r="AA104" i="12"/>
  <c r="O104" i="12"/>
  <c r="L104" i="12"/>
  <c r="I104" i="12"/>
  <c r="F104" i="12"/>
  <c r="AC103" i="12"/>
  <c r="AB103" i="12"/>
  <c r="AA103" i="12"/>
  <c r="O103" i="12"/>
  <c r="L103" i="12"/>
  <c r="I103" i="12"/>
  <c r="F103" i="12"/>
  <c r="AC102" i="12"/>
  <c r="AB102" i="12"/>
  <c r="AA102" i="12"/>
  <c r="O102" i="12"/>
  <c r="L102" i="12"/>
  <c r="I102" i="12"/>
  <c r="F102" i="12"/>
  <c r="AC101" i="12"/>
  <c r="AB101" i="12"/>
  <c r="AA101" i="12"/>
  <c r="O101" i="12"/>
  <c r="L101" i="12"/>
  <c r="I101" i="12"/>
  <c r="F101" i="12"/>
  <c r="AC100" i="12"/>
  <c r="AB100" i="12"/>
  <c r="AA100" i="12"/>
  <c r="O100" i="12"/>
  <c r="L100" i="12"/>
  <c r="I100" i="12"/>
  <c r="F100" i="12"/>
  <c r="AC99" i="12"/>
  <c r="AB99" i="12"/>
  <c r="AA99" i="12"/>
  <c r="O99" i="12"/>
  <c r="L99" i="12"/>
  <c r="I99" i="12"/>
  <c r="F99" i="12"/>
  <c r="AC98" i="12"/>
  <c r="AB98" i="12"/>
  <c r="AA98" i="12"/>
  <c r="O98" i="12"/>
  <c r="L98" i="12"/>
  <c r="I98" i="12"/>
  <c r="F98" i="12"/>
  <c r="AC97" i="12"/>
  <c r="AB97" i="12"/>
  <c r="AA97" i="12"/>
  <c r="O97" i="12"/>
  <c r="L97" i="12"/>
  <c r="I97" i="12"/>
  <c r="F97" i="12"/>
  <c r="AC96" i="12"/>
  <c r="AB96" i="12"/>
  <c r="AA96" i="12"/>
  <c r="O96" i="12"/>
  <c r="L96" i="12"/>
  <c r="I96" i="12"/>
  <c r="F96" i="12"/>
  <c r="AC95" i="12"/>
  <c r="AB95" i="12"/>
  <c r="AA95" i="12"/>
  <c r="O95" i="12"/>
  <c r="L95" i="12"/>
  <c r="I95" i="12"/>
  <c r="F95" i="12"/>
  <c r="AC94" i="12"/>
  <c r="AB94" i="12"/>
  <c r="AA94" i="12"/>
  <c r="O94" i="12"/>
  <c r="L94" i="12"/>
  <c r="I94" i="12"/>
  <c r="F94" i="12"/>
  <c r="AC93" i="12"/>
  <c r="AB93" i="12"/>
  <c r="AA93" i="12"/>
  <c r="O93" i="12"/>
  <c r="L93" i="12"/>
  <c r="I93" i="12"/>
  <c r="F93" i="12"/>
  <c r="AC92" i="12"/>
  <c r="AB92" i="12"/>
  <c r="AA92" i="12"/>
  <c r="O92" i="12"/>
  <c r="L92" i="12"/>
  <c r="I92" i="12"/>
  <c r="F92" i="12"/>
  <c r="AC91" i="12"/>
  <c r="AB91" i="12"/>
  <c r="AA91" i="12"/>
  <c r="O91" i="12"/>
  <c r="L91" i="12"/>
  <c r="I91" i="12"/>
  <c r="F91" i="12"/>
  <c r="AC90" i="12"/>
  <c r="AB90" i="12"/>
  <c r="AA90" i="12"/>
  <c r="O90" i="12"/>
  <c r="L90" i="12"/>
  <c r="I90" i="12"/>
  <c r="F90" i="12"/>
  <c r="AC89" i="12"/>
  <c r="AB89" i="12"/>
  <c r="AA89" i="12"/>
  <c r="O89" i="12"/>
  <c r="L89" i="12"/>
  <c r="I89" i="12"/>
  <c r="F89" i="12"/>
  <c r="AC88" i="12"/>
  <c r="AB88" i="12"/>
  <c r="AA88" i="12"/>
  <c r="O88" i="12"/>
  <c r="L88" i="12"/>
  <c r="I88" i="12"/>
  <c r="F88" i="12"/>
  <c r="AC87" i="12"/>
  <c r="AB87" i="12"/>
  <c r="AA87" i="12"/>
  <c r="O87" i="12"/>
  <c r="L87" i="12"/>
  <c r="I87" i="12"/>
  <c r="F87" i="12"/>
  <c r="AC86" i="12"/>
  <c r="AB86" i="12"/>
  <c r="AA86" i="12"/>
  <c r="O86" i="12"/>
  <c r="L86" i="12"/>
  <c r="I86" i="12"/>
  <c r="F86" i="12"/>
  <c r="AC85" i="12"/>
  <c r="AB85" i="12"/>
  <c r="AA85" i="12"/>
  <c r="O85" i="12"/>
  <c r="L85" i="12"/>
  <c r="I85" i="12"/>
  <c r="F85" i="12"/>
  <c r="AC84" i="12"/>
  <c r="AB84" i="12"/>
  <c r="AA84" i="12"/>
  <c r="O84" i="12"/>
  <c r="L84" i="12"/>
  <c r="I84" i="12"/>
  <c r="F84" i="12"/>
  <c r="AC83" i="12"/>
  <c r="AB83" i="12"/>
  <c r="AA83" i="12"/>
  <c r="O83" i="12"/>
  <c r="L83" i="12"/>
  <c r="I83" i="12"/>
  <c r="F83" i="12"/>
  <c r="AC82" i="12"/>
  <c r="AB82" i="12"/>
  <c r="AA82" i="12"/>
  <c r="O82" i="12"/>
  <c r="L82" i="12"/>
  <c r="I82" i="12"/>
  <c r="F82" i="12"/>
  <c r="AC81" i="12"/>
  <c r="AB81" i="12"/>
  <c r="AA81" i="12"/>
  <c r="O81" i="12"/>
  <c r="L81" i="12"/>
  <c r="I81" i="12"/>
  <c r="F81" i="12"/>
  <c r="AC80" i="12"/>
  <c r="AB80" i="12"/>
  <c r="AA80" i="12"/>
  <c r="O80" i="12"/>
  <c r="L80" i="12"/>
  <c r="I80" i="12"/>
  <c r="F80" i="12"/>
  <c r="AC79" i="12"/>
  <c r="AB79" i="12"/>
  <c r="AA79" i="12"/>
  <c r="O79" i="12"/>
  <c r="L79" i="12"/>
  <c r="I79" i="12"/>
  <c r="F79" i="12"/>
  <c r="AC78" i="12"/>
  <c r="AB78" i="12"/>
  <c r="AA78" i="12"/>
  <c r="O78" i="12"/>
  <c r="L78" i="12"/>
  <c r="I78" i="12"/>
  <c r="F78" i="12"/>
  <c r="AC77" i="12"/>
  <c r="AB77" i="12"/>
  <c r="AA77" i="12"/>
  <c r="O77" i="12"/>
  <c r="L77" i="12"/>
  <c r="I77" i="12"/>
  <c r="F77" i="12"/>
  <c r="AC76" i="12"/>
  <c r="AB76" i="12"/>
  <c r="AA76" i="12"/>
  <c r="O76" i="12"/>
  <c r="L76" i="12"/>
  <c r="I76" i="12"/>
  <c r="F76" i="12"/>
  <c r="AC75" i="12"/>
  <c r="AB75" i="12"/>
  <c r="AA75" i="12"/>
  <c r="O75" i="12"/>
  <c r="L75" i="12"/>
  <c r="I75" i="12"/>
  <c r="F75" i="12"/>
  <c r="AC74" i="12"/>
  <c r="AB74" i="12"/>
  <c r="AA74" i="12"/>
  <c r="O74" i="12"/>
  <c r="L74" i="12"/>
  <c r="I74" i="12"/>
  <c r="F74" i="12"/>
  <c r="AC73" i="12"/>
  <c r="AB73" i="12"/>
  <c r="AA73" i="12"/>
  <c r="O73" i="12"/>
  <c r="L73" i="12"/>
  <c r="I73" i="12"/>
  <c r="F73" i="12"/>
  <c r="AC72" i="12"/>
  <c r="AB72" i="12"/>
  <c r="AA72" i="12"/>
  <c r="O72" i="12"/>
  <c r="L72" i="12"/>
  <c r="I72" i="12"/>
  <c r="F72" i="12"/>
  <c r="AC71" i="12"/>
  <c r="AB71" i="12"/>
  <c r="AA71" i="12"/>
  <c r="O71" i="12"/>
  <c r="L71" i="12"/>
  <c r="I71" i="12"/>
  <c r="F71" i="12"/>
  <c r="AC70" i="12"/>
  <c r="AB70" i="12"/>
  <c r="AA70" i="12"/>
  <c r="O70" i="12"/>
  <c r="L70" i="12"/>
  <c r="I70" i="12"/>
  <c r="F70" i="12"/>
  <c r="AC69" i="12"/>
  <c r="AB69" i="12"/>
  <c r="AA69" i="12"/>
  <c r="O69" i="12"/>
  <c r="L69" i="12"/>
  <c r="I69" i="12"/>
  <c r="F69" i="12"/>
  <c r="AC68" i="12"/>
  <c r="AB68" i="12"/>
  <c r="AA68" i="12"/>
  <c r="O68" i="12"/>
  <c r="L68" i="12"/>
  <c r="I68" i="12"/>
  <c r="F68" i="12"/>
  <c r="AC67" i="12"/>
  <c r="AB67" i="12"/>
  <c r="AA67" i="12"/>
  <c r="O67" i="12"/>
  <c r="L67" i="12"/>
  <c r="I67" i="12"/>
  <c r="F67" i="12"/>
  <c r="AC66" i="12"/>
  <c r="AB66" i="12"/>
  <c r="AA66" i="12"/>
  <c r="O66" i="12"/>
  <c r="L66" i="12"/>
  <c r="I66" i="12"/>
  <c r="F66" i="12"/>
  <c r="AC65" i="12"/>
  <c r="AB65" i="12"/>
  <c r="AA65" i="12"/>
  <c r="O65" i="12"/>
  <c r="L65" i="12"/>
  <c r="I65" i="12"/>
  <c r="F65" i="12"/>
  <c r="AC64" i="12"/>
  <c r="AB64" i="12"/>
  <c r="AA64" i="12"/>
  <c r="O64" i="12"/>
  <c r="L64" i="12"/>
  <c r="I64" i="12"/>
  <c r="F64" i="12"/>
  <c r="AC63" i="12"/>
  <c r="AB63" i="12"/>
  <c r="AA63" i="12"/>
  <c r="O63" i="12"/>
  <c r="L63" i="12"/>
  <c r="I63" i="12"/>
  <c r="F63" i="12"/>
  <c r="AC62" i="12"/>
  <c r="AB62" i="12"/>
  <c r="AA62" i="12"/>
  <c r="O62" i="12"/>
  <c r="L62" i="12"/>
  <c r="I62" i="12"/>
  <c r="F62" i="12"/>
  <c r="AC61" i="12"/>
  <c r="AB61" i="12"/>
  <c r="AA61" i="12"/>
  <c r="O61" i="12"/>
  <c r="L61" i="12"/>
  <c r="I61" i="12"/>
  <c r="F61" i="12"/>
  <c r="AC60" i="12"/>
  <c r="AB60" i="12"/>
  <c r="AA60" i="12"/>
  <c r="O60" i="12"/>
  <c r="L60" i="12"/>
  <c r="I60" i="12"/>
  <c r="F60" i="12"/>
  <c r="AC59" i="12"/>
  <c r="AB59" i="12"/>
  <c r="AA59" i="12"/>
  <c r="O59" i="12"/>
  <c r="L59" i="12"/>
  <c r="I59" i="12"/>
  <c r="F59" i="12"/>
  <c r="AC58" i="12"/>
  <c r="AB58" i="12"/>
  <c r="AA58" i="12"/>
  <c r="O58" i="12"/>
  <c r="L58" i="12"/>
  <c r="I58" i="12"/>
  <c r="F58" i="12"/>
  <c r="AC57" i="12"/>
  <c r="AB57" i="12"/>
  <c r="AA57" i="12"/>
  <c r="O57" i="12"/>
  <c r="L57" i="12"/>
  <c r="I57" i="12"/>
  <c r="F57" i="12"/>
  <c r="AC56" i="12"/>
  <c r="AB56" i="12"/>
  <c r="AA56" i="12"/>
  <c r="O56" i="12"/>
  <c r="L56" i="12"/>
  <c r="I56" i="12"/>
  <c r="F56" i="12"/>
  <c r="AC55" i="12"/>
  <c r="AB55" i="12"/>
  <c r="AA55" i="12"/>
  <c r="O55" i="12"/>
  <c r="L55" i="12"/>
  <c r="I55" i="12"/>
  <c r="F55" i="12"/>
  <c r="AC54" i="12"/>
  <c r="AB54" i="12"/>
  <c r="AA54" i="12"/>
  <c r="O54" i="12"/>
  <c r="L54" i="12"/>
  <c r="I54" i="12"/>
  <c r="F54" i="12"/>
  <c r="AC53" i="12"/>
  <c r="AB53" i="12"/>
  <c r="AA53" i="12"/>
  <c r="O53" i="12"/>
  <c r="L53" i="12"/>
  <c r="I53" i="12"/>
  <c r="F53" i="12"/>
  <c r="AC52" i="12"/>
  <c r="AB52" i="12"/>
  <c r="AA52" i="12"/>
  <c r="O52" i="12"/>
  <c r="L52" i="12"/>
  <c r="I52" i="12"/>
  <c r="F52" i="12"/>
  <c r="AC51" i="12"/>
  <c r="AB51" i="12"/>
  <c r="AA51" i="12"/>
  <c r="O51" i="12"/>
  <c r="L51" i="12"/>
  <c r="I51" i="12"/>
  <c r="F51" i="12"/>
  <c r="AC50" i="12"/>
  <c r="AB50" i="12"/>
  <c r="AA50" i="12"/>
  <c r="O50" i="12"/>
  <c r="L50" i="12"/>
  <c r="I50" i="12"/>
  <c r="F50" i="12"/>
  <c r="AC49" i="12"/>
  <c r="AB49" i="12"/>
  <c r="AA49" i="12"/>
  <c r="O49" i="12"/>
  <c r="L49" i="12"/>
  <c r="I49" i="12"/>
  <c r="F49" i="12"/>
  <c r="AC48" i="12"/>
  <c r="AB48" i="12"/>
  <c r="AA48" i="12"/>
  <c r="O48" i="12"/>
  <c r="L48" i="12"/>
  <c r="I48" i="12"/>
  <c r="F48" i="12"/>
  <c r="AC47" i="12"/>
  <c r="AB47" i="12"/>
  <c r="AA47" i="12"/>
  <c r="O47" i="12"/>
  <c r="L47" i="12"/>
  <c r="I47" i="12"/>
  <c r="F47" i="12"/>
  <c r="AC46" i="12"/>
  <c r="AB46" i="12"/>
  <c r="AA46" i="12"/>
  <c r="O46" i="12"/>
  <c r="L46" i="12"/>
  <c r="I46" i="12"/>
  <c r="F46" i="12"/>
  <c r="AC45" i="12"/>
  <c r="AB45" i="12"/>
  <c r="AA45" i="12"/>
  <c r="O45" i="12"/>
  <c r="L45" i="12"/>
  <c r="I45" i="12"/>
  <c r="F45" i="12"/>
  <c r="AC44" i="12"/>
  <c r="AB44" i="12"/>
  <c r="AA44" i="12"/>
  <c r="O44" i="12"/>
  <c r="L44" i="12"/>
  <c r="I44" i="12"/>
  <c r="F44" i="12"/>
  <c r="AC43" i="12"/>
  <c r="AB43" i="12"/>
  <c r="AA43" i="12"/>
  <c r="O43" i="12"/>
  <c r="L43" i="12"/>
  <c r="I43" i="12"/>
  <c r="F43" i="12"/>
  <c r="AC42" i="12"/>
  <c r="AB42" i="12"/>
  <c r="AA42" i="12"/>
  <c r="O42" i="12"/>
  <c r="L42" i="12"/>
  <c r="I42" i="12"/>
  <c r="F42" i="12"/>
  <c r="AC41" i="12"/>
  <c r="AB41" i="12"/>
  <c r="AA41" i="12"/>
  <c r="O41" i="12"/>
  <c r="L41" i="12"/>
  <c r="I41" i="12"/>
  <c r="F41" i="12"/>
  <c r="AC40" i="12"/>
  <c r="AB40" i="12"/>
  <c r="AA40" i="12"/>
  <c r="O40" i="12"/>
  <c r="L40" i="12"/>
  <c r="I40" i="12"/>
  <c r="F40" i="12"/>
  <c r="AC39" i="12"/>
  <c r="AB39" i="12"/>
  <c r="AA39" i="12"/>
  <c r="O39" i="12"/>
  <c r="L39" i="12"/>
  <c r="I39" i="12"/>
  <c r="F39" i="12"/>
  <c r="AC38" i="12"/>
  <c r="AB38" i="12"/>
  <c r="AA38" i="12"/>
  <c r="O38" i="12"/>
  <c r="L38" i="12"/>
  <c r="I38" i="12"/>
  <c r="F38" i="12"/>
  <c r="AC37" i="12"/>
  <c r="AB37" i="12"/>
  <c r="AA37" i="12"/>
  <c r="O37" i="12"/>
  <c r="L37" i="12"/>
  <c r="I37" i="12"/>
  <c r="F37" i="12"/>
  <c r="AC36" i="12"/>
  <c r="AB36" i="12"/>
  <c r="AA36" i="12"/>
  <c r="O36" i="12"/>
  <c r="L36" i="12"/>
  <c r="I36" i="12"/>
  <c r="F36" i="12"/>
  <c r="AC35" i="12"/>
  <c r="AB35" i="12"/>
  <c r="AA35" i="12"/>
  <c r="O35" i="12"/>
  <c r="L35" i="12"/>
  <c r="I35" i="12"/>
  <c r="F35" i="12"/>
  <c r="AC34" i="12"/>
  <c r="AB34" i="12"/>
  <c r="AA34" i="12"/>
  <c r="O34" i="12"/>
  <c r="L34" i="12"/>
  <c r="I34" i="12"/>
  <c r="F34" i="12"/>
  <c r="AC33" i="12"/>
  <c r="AB33" i="12"/>
  <c r="AA33" i="12"/>
  <c r="O33" i="12"/>
  <c r="L33" i="12"/>
  <c r="I33" i="12"/>
  <c r="F33" i="12"/>
  <c r="AC32" i="12"/>
  <c r="AB32" i="12"/>
  <c r="AA32" i="12"/>
  <c r="O32" i="12"/>
  <c r="L32" i="12"/>
  <c r="I32" i="12"/>
  <c r="F32" i="12"/>
  <c r="AC31" i="12"/>
  <c r="AB31" i="12"/>
  <c r="AA31" i="12"/>
  <c r="O31" i="12"/>
  <c r="L31" i="12"/>
  <c r="I31" i="12"/>
  <c r="F31" i="12"/>
  <c r="AC30" i="12"/>
  <c r="AB30" i="12"/>
  <c r="AA30" i="12"/>
  <c r="O30" i="12"/>
  <c r="L30" i="12"/>
  <c r="I30" i="12"/>
  <c r="F30" i="12"/>
  <c r="AC29" i="12"/>
  <c r="AB29" i="12"/>
  <c r="AA29" i="12"/>
  <c r="O29" i="12"/>
  <c r="L29" i="12"/>
  <c r="I29" i="12"/>
  <c r="F29" i="12"/>
  <c r="AC28" i="12"/>
  <c r="AB28" i="12"/>
  <c r="AA28" i="12"/>
  <c r="O28" i="12"/>
  <c r="L28" i="12"/>
  <c r="I28" i="12"/>
  <c r="F28" i="12"/>
  <c r="AC27" i="12"/>
  <c r="AB27" i="12"/>
  <c r="AA27" i="12"/>
  <c r="O27" i="12"/>
  <c r="L27" i="12"/>
  <c r="I27" i="12"/>
  <c r="F27" i="12"/>
  <c r="AC26" i="12"/>
  <c r="AB26" i="12"/>
  <c r="AA26" i="12"/>
  <c r="O26" i="12"/>
  <c r="L26" i="12"/>
  <c r="I26" i="12"/>
  <c r="F26" i="12"/>
  <c r="AC25" i="12"/>
  <c r="AB25" i="12"/>
  <c r="AA25" i="12"/>
  <c r="O25" i="12"/>
  <c r="L25" i="12"/>
  <c r="I25" i="12"/>
  <c r="F25" i="12"/>
  <c r="AC24" i="12"/>
  <c r="AB24" i="12"/>
  <c r="AA24" i="12"/>
  <c r="O24" i="12"/>
  <c r="L24" i="12"/>
  <c r="I24" i="12"/>
  <c r="F24" i="12"/>
  <c r="AC23" i="12"/>
  <c r="AB23" i="12"/>
  <c r="AA23" i="12"/>
  <c r="O23" i="12"/>
  <c r="L23" i="12"/>
  <c r="I23" i="12"/>
  <c r="F23" i="12"/>
  <c r="AC22" i="12"/>
  <c r="AB22" i="12"/>
  <c r="AA22" i="12"/>
  <c r="O22" i="12"/>
  <c r="L22" i="12"/>
  <c r="I22" i="12"/>
  <c r="F22" i="12"/>
  <c r="AC21" i="12"/>
  <c r="AB21" i="12"/>
  <c r="AA21" i="12"/>
  <c r="O21" i="12"/>
  <c r="L21" i="12"/>
  <c r="I21" i="12"/>
  <c r="F21" i="12"/>
  <c r="AC20" i="12"/>
  <c r="AB20" i="12"/>
  <c r="AA20" i="12"/>
  <c r="O20" i="12"/>
  <c r="L20" i="12"/>
  <c r="I20" i="12"/>
  <c r="F20" i="12"/>
  <c r="AC19" i="12"/>
  <c r="AB19" i="12"/>
  <c r="AA19" i="12"/>
  <c r="O19" i="12"/>
  <c r="L19" i="12"/>
  <c r="I19" i="12"/>
  <c r="F19" i="12"/>
  <c r="AC18" i="12"/>
  <c r="AB18" i="12"/>
  <c r="AA18" i="12"/>
  <c r="O18" i="12"/>
  <c r="L18" i="12"/>
  <c r="I18" i="12"/>
  <c r="F18" i="12"/>
  <c r="AC17" i="12"/>
  <c r="AB17" i="12"/>
  <c r="AA17" i="12"/>
  <c r="O17" i="12"/>
  <c r="L17" i="12"/>
  <c r="I17" i="12"/>
  <c r="F17" i="12"/>
  <c r="AC16" i="12"/>
  <c r="AB16" i="12"/>
  <c r="AA16" i="12"/>
  <c r="O16" i="12"/>
  <c r="L16" i="12"/>
  <c r="I16" i="12"/>
  <c r="F16" i="12"/>
  <c r="AC15" i="12"/>
  <c r="AB15" i="12"/>
  <c r="AA15" i="12"/>
  <c r="O15" i="12"/>
  <c r="L15" i="12"/>
  <c r="I15" i="12"/>
  <c r="F15" i="12"/>
  <c r="AC14" i="12"/>
  <c r="AB14" i="12"/>
  <c r="AA14" i="12"/>
  <c r="O14" i="12"/>
  <c r="L14" i="12"/>
  <c r="I14" i="12"/>
  <c r="F14" i="12"/>
  <c r="AC13" i="12"/>
  <c r="AB13" i="12"/>
  <c r="AA13" i="12"/>
  <c r="O13" i="12"/>
  <c r="L13" i="12"/>
  <c r="I13" i="12"/>
  <c r="F13" i="12"/>
  <c r="AC12" i="12"/>
  <c r="AB12" i="12"/>
  <c r="AA12" i="12"/>
  <c r="O12" i="12"/>
  <c r="L12" i="12"/>
  <c r="I12" i="12"/>
  <c r="F12" i="12"/>
  <c r="AC11" i="12"/>
  <c r="AB11" i="12"/>
  <c r="AA11" i="12"/>
  <c r="O11" i="12"/>
  <c r="L11" i="12"/>
  <c r="I11" i="12"/>
  <c r="F11" i="12"/>
  <c r="AC10" i="12"/>
  <c r="AB10" i="12"/>
  <c r="AA10" i="12"/>
  <c r="O10" i="12"/>
  <c r="L10" i="12"/>
  <c r="I10" i="12"/>
  <c r="F10" i="12"/>
  <c r="N10" i="13" l="1"/>
  <c r="O10" i="13" s="1"/>
  <c r="AD229" i="12"/>
  <c r="AE229" i="12" s="1"/>
  <c r="AD230" i="12"/>
  <c r="AE230" i="12" s="1"/>
  <c r="AD231" i="12"/>
  <c r="AE231" i="12" s="1"/>
  <c r="AD232" i="12"/>
  <c r="AE232" i="12" s="1"/>
  <c r="AD293" i="12"/>
  <c r="AE293" i="12" s="1"/>
  <c r="AD237" i="12"/>
  <c r="AE237" i="12" s="1"/>
  <c r="AD13" i="12"/>
  <c r="AE13" i="12" s="1"/>
  <c r="AD15" i="12"/>
  <c r="AE15" i="12" s="1"/>
  <c r="AD238" i="12"/>
  <c r="AE238" i="12" s="1"/>
  <c r="AD16" i="12"/>
  <c r="AE16" i="12" s="1"/>
  <c r="AD21" i="12"/>
  <c r="AE21" i="12" s="1"/>
  <c r="AD23" i="12"/>
  <c r="AE23" i="12" s="1"/>
  <c r="AD25" i="12"/>
  <c r="AE25" i="12" s="1"/>
  <c r="AD27" i="12"/>
  <c r="AE27" i="12" s="1"/>
  <c r="AD29" i="12"/>
  <c r="AE29" i="12" s="1"/>
  <c r="AD31" i="12"/>
  <c r="AE31" i="12" s="1"/>
  <c r="AD37" i="12"/>
  <c r="AE37" i="12" s="1"/>
  <c r="AD39" i="12"/>
  <c r="AE39" i="12" s="1"/>
  <c r="AD40" i="12"/>
  <c r="AE40" i="12" s="1"/>
  <c r="AD45" i="12"/>
  <c r="AE45" i="12" s="1"/>
  <c r="AD47" i="12"/>
  <c r="AE47" i="12" s="1"/>
  <c r="AD48" i="12"/>
  <c r="AE48" i="12" s="1"/>
  <c r="AD53" i="12"/>
  <c r="AE53" i="12" s="1"/>
  <c r="AD55" i="12"/>
  <c r="AE55" i="12" s="1"/>
  <c r="AD56" i="12"/>
  <c r="AE56" i="12" s="1"/>
  <c r="AD61" i="12"/>
  <c r="AE61" i="12" s="1"/>
  <c r="AD63" i="12"/>
  <c r="AE63" i="12" s="1"/>
  <c r="AD69" i="12"/>
  <c r="AE69" i="12" s="1"/>
  <c r="AD71" i="12"/>
  <c r="AE71" i="12" s="1"/>
  <c r="AD72" i="12"/>
  <c r="AE72" i="12" s="1"/>
  <c r="AD77" i="12"/>
  <c r="AE77" i="12" s="1"/>
  <c r="AD79" i="12"/>
  <c r="AE79" i="12" s="1"/>
  <c r="AD80" i="12"/>
  <c r="AE80" i="12" s="1"/>
  <c r="AD85" i="12"/>
  <c r="AE85" i="12" s="1"/>
  <c r="AD87" i="12"/>
  <c r="AE87" i="12" s="1"/>
  <c r="AD88" i="12"/>
  <c r="AE88" i="12" s="1"/>
  <c r="AD93" i="12"/>
  <c r="AE93" i="12" s="1"/>
  <c r="AD95" i="12"/>
  <c r="AE95" i="12" s="1"/>
  <c r="AD133" i="12"/>
  <c r="AE133" i="12" s="1"/>
  <c r="AD135" i="12"/>
  <c r="AE135" i="12" s="1"/>
  <c r="AD136" i="12"/>
  <c r="AE136" i="12" s="1"/>
  <c r="AD141" i="12"/>
  <c r="AE141" i="12" s="1"/>
  <c r="AD239" i="12"/>
  <c r="AE239" i="12" s="1"/>
  <c r="AD241" i="12"/>
  <c r="AE241" i="12" s="1"/>
  <c r="AD243" i="12"/>
  <c r="AE243" i="12" s="1"/>
  <c r="AD295" i="12"/>
  <c r="AE295" i="12" s="1"/>
  <c r="AD143" i="12"/>
  <c r="AE143" i="12" s="1"/>
  <c r="AD245" i="12"/>
  <c r="AE245" i="12" s="1"/>
  <c r="AD144" i="12"/>
  <c r="AE144" i="12" s="1"/>
  <c r="AD160" i="12"/>
  <c r="AE160" i="12" s="1"/>
  <c r="AD256" i="12"/>
  <c r="AE256" i="12" s="1"/>
  <c r="AD275" i="12"/>
  <c r="AE275" i="12" s="1"/>
  <c r="AD149" i="12"/>
  <c r="AE149" i="12" s="1"/>
  <c r="AD151" i="12"/>
  <c r="AE151" i="12" s="1"/>
  <c r="AD152" i="12"/>
  <c r="AE152" i="12" s="1"/>
  <c r="AD157" i="12"/>
  <c r="AE157" i="12" s="1"/>
  <c r="AD159" i="12"/>
  <c r="AE159" i="12" s="1"/>
  <c r="AD96" i="12"/>
  <c r="AE96" i="12" s="1"/>
  <c r="AD246" i="12"/>
  <c r="AE246" i="12" s="1"/>
  <c r="AD162" i="12"/>
  <c r="AE162" i="12" s="1"/>
  <c r="AD164" i="12"/>
  <c r="AE164" i="12" s="1"/>
  <c r="AD170" i="12"/>
  <c r="AE170" i="12" s="1"/>
  <c r="AD172" i="12"/>
  <c r="AE172" i="12" s="1"/>
  <c r="AD178" i="12"/>
  <c r="AE178" i="12" s="1"/>
  <c r="AD180" i="12"/>
  <c r="AE180" i="12" s="1"/>
  <c r="AD188" i="12"/>
  <c r="AE188" i="12" s="1"/>
  <c r="AD192" i="12"/>
  <c r="AE192" i="12" s="1"/>
  <c r="AD216" i="12"/>
  <c r="AE216" i="12" s="1"/>
  <c r="AD32" i="12"/>
  <c r="AE32" i="12" s="1"/>
  <c r="AD64" i="12"/>
  <c r="AE64" i="12" s="1"/>
  <c r="AD98" i="12"/>
  <c r="AE98" i="12" s="1"/>
  <c r="AD100" i="12"/>
  <c r="AE100" i="12" s="1"/>
  <c r="AD106" i="12"/>
  <c r="AE106" i="12" s="1"/>
  <c r="AD108" i="12"/>
  <c r="AE108" i="12" s="1"/>
  <c r="AD114" i="12"/>
  <c r="AE114" i="12" s="1"/>
  <c r="AD116" i="12"/>
  <c r="AE116" i="12" s="1"/>
  <c r="AD122" i="12"/>
  <c r="AE122" i="12" s="1"/>
  <c r="AD124" i="12"/>
  <c r="AE124" i="12" s="1"/>
  <c r="AD128" i="12"/>
  <c r="AE128" i="12" s="1"/>
  <c r="AD197" i="12"/>
  <c r="AE197" i="12" s="1"/>
  <c r="AD198" i="12"/>
  <c r="AE198" i="12" s="1"/>
  <c r="AD199" i="12"/>
  <c r="AE199" i="12" s="1"/>
  <c r="AD200" i="12"/>
  <c r="AE200" i="12" s="1"/>
  <c r="AD205" i="12"/>
  <c r="AE205" i="12" s="1"/>
  <c r="AD206" i="12"/>
  <c r="AE206" i="12" s="1"/>
  <c r="AD207" i="12"/>
  <c r="AE207" i="12" s="1"/>
  <c r="AD208" i="12"/>
  <c r="AE208" i="12" s="1"/>
  <c r="AD213" i="12"/>
  <c r="AE213" i="12" s="1"/>
  <c r="AD214" i="12"/>
  <c r="AE214" i="12" s="1"/>
  <c r="AD215" i="12"/>
  <c r="AE215" i="12" s="1"/>
  <c r="AD247" i="12"/>
  <c r="AE247" i="12" s="1"/>
  <c r="AD253" i="12"/>
  <c r="AE253" i="12" s="1"/>
  <c r="AD255" i="12"/>
  <c r="AE255" i="12" s="1"/>
  <c r="AD261" i="12"/>
  <c r="AE261" i="12" s="1"/>
  <c r="AD263" i="12"/>
  <c r="AE263" i="12" s="1"/>
  <c r="AD265" i="12"/>
  <c r="AE265" i="12" s="1"/>
  <c r="AD269" i="12"/>
  <c r="AE269" i="12" s="1"/>
  <c r="AD273" i="12"/>
  <c r="AE273" i="12" s="1"/>
  <c r="AD220" i="12"/>
  <c r="AE220" i="12" s="1"/>
  <c r="AD224" i="12"/>
  <c r="AE224" i="12" s="1"/>
  <c r="AD248" i="12"/>
  <c r="AE248" i="12" s="1"/>
  <c r="AD297" i="12"/>
  <c r="AE297" i="12" s="1"/>
  <c r="AD276" i="12"/>
  <c r="AE276" i="12" s="1"/>
  <c r="AD280" i="12"/>
  <c r="AE280" i="12" s="1"/>
  <c r="AD283" i="12"/>
  <c r="AE283" i="12" s="1"/>
  <c r="AD284" i="12"/>
  <c r="AE284" i="12" s="1"/>
  <c r="AD287" i="12"/>
  <c r="AE287" i="12" s="1"/>
  <c r="AD288" i="12"/>
  <c r="AE288" i="12" s="1"/>
  <c r="AD291" i="12"/>
  <c r="AE291" i="12" s="1"/>
  <c r="AD12" i="12"/>
  <c r="AE12" i="12" s="1"/>
  <c r="AD26" i="12"/>
  <c r="AE26" i="12" s="1"/>
  <c r="AD236" i="12"/>
  <c r="AE236" i="12" s="1"/>
  <c r="AD240" i="12"/>
  <c r="AE240" i="12" s="1"/>
  <c r="AD34" i="12"/>
  <c r="AE34" i="12" s="1"/>
  <c r="AD36" i="12"/>
  <c r="AE36" i="12" s="1"/>
  <c r="AD42" i="12"/>
  <c r="AE42" i="12" s="1"/>
  <c r="AD44" i="12"/>
  <c r="AE44" i="12" s="1"/>
  <c r="AD50" i="12"/>
  <c r="AE50" i="12" s="1"/>
  <c r="AD52" i="12"/>
  <c r="AE52" i="12" s="1"/>
  <c r="AD58" i="12"/>
  <c r="AE58" i="12" s="1"/>
  <c r="AD60" i="12"/>
  <c r="AE60" i="12" s="1"/>
  <c r="AD252" i="12"/>
  <c r="AE252" i="12" s="1"/>
  <c r="AD10" i="12"/>
  <c r="AE10" i="12" s="1"/>
  <c r="AD20" i="12"/>
  <c r="AE20" i="12" s="1"/>
  <c r="AD24" i="12"/>
  <c r="AE24" i="12" s="1"/>
  <c r="AD244" i="12"/>
  <c r="AE244" i="12" s="1"/>
  <c r="AD66" i="12"/>
  <c r="AE66" i="12" s="1"/>
  <c r="AD68" i="12"/>
  <c r="AE68" i="12" s="1"/>
  <c r="AD74" i="12"/>
  <c r="AE74" i="12" s="1"/>
  <c r="AD76" i="12"/>
  <c r="AE76" i="12" s="1"/>
  <c r="AD82" i="12"/>
  <c r="AE82" i="12" s="1"/>
  <c r="AD84" i="12"/>
  <c r="AE84" i="12" s="1"/>
  <c r="AD90" i="12"/>
  <c r="AE90" i="12" s="1"/>
  <c r="AD92" i="12"/>
  <c r="AE92" i="12" s="1"/>
  <c r="AD101" i="12"/>
  <c r="AE101" i="12" s="1"/>
  <c r="AD103" i="12"/>
  <c r="AE103" i="12" s="1"/>
  <c r="AD104" i="12"/>
  <c r="AE104" i="12" s="1"/>
  <c r="AD109" i="12"/>
  <c r="AE109" i="12" s="1"/>
  <c r="AD111" i="12"/>
  <c r="AE111" i="12" s="1"/>
  <c r="AD112" i="12"/>
  <c r="AE112" i="12" s="1"/>
  <c r="AD117" i="12"/>
  <c r="AE117" i="12" s="1"/>
  <c r="AD119" i="12"/>
  <c r="AE119" i="12" s="1"/>
  <c r="AD120" i="12"/>
  <c r="AE120" i="12" s="1"/>
  <c r="AD125" i="12"/>
  <c r="AE125" i="12" s="1"/>
  <c r="AD127" i="12"/>
  <c r="AE127" i="12" s="1"/>
  <c r="AD258" i="12"/>
  <c r="AE258" i="12" s="1"/>
  <c r="AD260" i="12"/>
  <c r="AE260" i="12" s="1"/>
  <c r="AD264" i="12"/>
  <c r="AE264" i="12" s="1"/>
  <c r="AD267" i="12"/>
  <c r="AE267" i="12" s="1"/>
  <c r="AD268" i="12"/>
  <c r="AE268" i="12" s="1"/>
  <c r="AD271" i="12"/>
  <c r="AE271" i="12" s="1"/>
  <c r="AD272" i="12"/>
  <c r="AE272" i="12" s="1"/>
  <c r="AD277" i="12"/>
  <c r="AE277" i="12" s="1"/>
  <c r="AD279" i="12"/>
  <c r="AE279" i="12" s="1"/>
  <c r="AD281" i="12"/>
  <c r="AE281" i="12" s="1"/>
  <c r="AD285" i="12"/>
  <c r="AE285" i="12" s="1"/>
  <c r="AD289" i="12"/>
  <c r="AE289" i="12" s="1"/>
  <c r="AD18" i="12"/>
  <c r="AE18" i="12" s="1"/>
  <c r="AD228" i="12"/>
  <c r="AE228" i="12" s="1"/>
  <c r="AD130" i="12"/>
  <c r="AE130" i="12" s="1"/>
  <c r="AD132" i="12"/>
  <c r="AE132" i="12" s="1"/>
  <c r="AD138" i="12"/>
  <c r="AE138" i="12" s="1"/>
  <c r="AD140" i="12"/>
  <c r="AE140" i="12" s="1"/>
  <c r="AD146" i="12"/>
  <c r="AE146" i="12" s="1"/>
  <c r="AD148" i="12"/>
  <c r="AE148" i="12" s="1"/>
  <c r="AD154" i="12"/>
  <c r="AE154" i="12" s="1"/>
  <c r="AD156" i="12"/>
  <c r="AE156" i="12" s="1"/>
  <c r="AD165" i="12"/>
  <c r="AE165" i="12" s="1"/>
  <c r="AD167" i="12"/>
  <c r="AE167" i="12" s="1"/>
  <c r="AD168" i="12"/>
  <c r="AE168" i="12" s="1"/>
  <c r="AD173" i="12"/>
  <c r="AE173" i="12" s="1"/>
  <c r="AD175" i="12"/>
  <c r="AE175" i="12" s="1"/>
  <c r="AD176" i="12"/>
  <c r="AE176" i="12" s="1"/>
  <c r="AD181" i="12"/>
  <c r="AE181" i="12" s="1"/>
  <c r="AD183" i="12"/>
  <c r="AE183" i="12" s="1"/>
  <c r="AD184" i="12"/>
  <c r="AE184" i="12" s="1"/>
  <c r="AD189" i="12"/>
  <c r="AE189" i="12" s="1"/>
  <c r="AD190" i="12"/>
  <c r="AE190" i="12" s="1"/>
  <c r="AD191" i="12"/>
  <c r="AE191" i="12" s="1"/>
  <c r="AD292" i="12"/>
  <c r="AE292" i="12" s="1"/>
  <c r="AD296" i="12"/>
  <c r="AE296" i="12" s="1"/>
  <c r="AD299" i="12"/>
  <c r="AE299" i="12" s="1"/>
  <c r="AD300" i="12"/>
  <c r="AE300" i="12" s="1"/>
  <c r="AD302" i="12"/>
  <c r="AE302" i="12" s="1"/>
  <c r="AD28" i="12"/>
  <c r="AE28" i="12" s="1"/>
  <c r="AD196" i="12"/>
  <c r="AE196" i="12" s="1"/>
  <c r="AD204" i="12"/>
  <c r="AE204" i="12" s="1"/>
  <c r="AD212" i="12"/>
  <c r="AE212" i="12" s="1"/>
  <c r="AD221" i="12"/>
  <c r="AE221" i="12" s="1"/>
  <c r="AD223" i="12"/>
  <c r="AE223" i="12" s="1"/>
  <c r="AD11" i="12"/>
  <c r="AE11" i="12" s="1"/>
  <c r="AD38" i="12"/>
  <c r="AE38" i="12" s="1"/>
  <c r="AD41" i="12"/>
  <c r="AE41" i="12" s="1"/>
  <c r="AD43" i="12"/>
  <c r="AE43" i="12" s="1"/>
  <c r="AD70" i="12"/>
  <c r="AE70" i="12" s="1"/>
  <c r="AD73" i="12"/>
  <c r="AE73" i="12" s="1"/>
  <c r="AD75" i="12"/>
  <c r="AE75" i="12" s="1"/>
  <c r="AD102" i="12"/>
  <c r="AE102" i="12" s="1"/>
  <c r="AD105" i="12"/>
  <c r="AE105" i="12" s="1"/>
  <c r="AD107" i="12"/>
  <c r="AE107" i="12" s="1"/>
  <c r="AD134" i="12"/>
  <c r="AE134" i="12" s="1"/>
  <c r="AD137" i="12"/>
  <c r="AE137" i="12" s="1"/>
  <c r="AD139" i="12"/>
  <c r="AE139" i="12" s="1"/>
  <c r="AD166" i="12"/>
  <c r="AE166" i="12" s="1"/>
  <c r="AD169" i="12"/>
  <c r="AE169" i="12" s="1"/>
  <c r="AD171" i="12"/>
  <c r="AE171" i="12" s="1"/>
  <c r="AD201" i="12"/>
  <c r="AE201" i="12" s="1"/>
  <c r="AD202" i="12"/>
  <c r="AE202" i="12" s="1"/>
  <c r="AD203" i="12"/>
  <c r="AE203" i="12" s="1"/>
  <c r="AD233" i="12"/>
  <c r="AE233" i="12" s="1"/>
  <c r="AD234" i="12"/>
  <c r="AE234" i="12" s="1"/>
  <c r="AD235" i="12"/>
  <c r="AE235" i="12" s="1"/>
  <c r="AD262" i="12"/>
  <c r="AE262" i="12" s="1"/>
  <c r="AD278" i="12"/>
  <c r="AE278" i="12" s="1"/>
  <c r="AD294" i="12"/>
  <c r="AE294" i="12" s="1"/>
  <c r="AD14" i="12"/>
  <c r="AE14" i="12" s="1"/>
  <c r="AD17" i="12"/>
  <c r="AE17" i="12" s="1"/>
  <c r="AD19" i="12"/>
  <c r="AE19" i="12" s="1"/>
  <c r="AD46" i="12"/>
  <c r="AE46" i="12" s="1"/>
  <c r="AD49" i="12"/>
  <c r="AE49" i="12" s="1"/>
  <c r="AD51" i="12"/>
  <c r="AE51" i="12" s="1"/>
  <c r="AD78" i="12"/>
  <c r="AE78" i="12" s="1"/>
  <c r="AD81" i="12"/>
  <c r="AE81" i="12" s="1"/>
  <c r="AD83" i="12"/>
  <c r="AE83" i="12" s="1"/>
  <c r="AD110" i="12"/>
  <c r="AE110" i="12" s="1"/>
  <c r="AD113" i="12"/>
  <c r="AE113" i="12" s="1"/>
  <c r="AD115" i="12"/>
  <c r="AE115" i="12" s="1"/>
  <c r="AD142" i="12"/>
  <c r="AE142" i="12" s="1"/>
  <c r="AD145" i="12"/>
  <c r="AE145" i="12" s="1"/>
  <c r="AD147" i="12"/>
  <c r="AE147" i="12" s="1"/>
  <c r="AD174" i="12"/>
  <c r="AE174" i="12" s="1"/>
  <c r="AD177" i="12"/>
  <c r="AE177" i="12" s="1"/>
  <c r="AD179" i="12"/>
  <c r="AE179" i="12" s="1"/>
  <c r="AD209" i="12"/>
  <c r="AE209" i="12" s="1"/>
  <c r="AD210" i="12"/>
  <c r="AE210" i="12" s="1"/>
  <c r="AD211" i="12"/>
  <c r="AE211" i="12" s="1"/>
  <c r="AD266" i="12"/>
  <c r="AE266" i="12" s="1"/>
  <c r="AD282" i="12"/>
  <c r="AE282" i="12" s="1"/>
  <c r="AD298" i="12"/>
  <c r="AE298" i="12" s="1"/>
  <c r="AD242" i="12"/>
  <c r="AE242" i="12" s="1"/>
  <c r="AD301" i="12"/>
  <c r="AE301" i="12" s="1"/>
  <c r="AD22" i="12"/>
  <c r="AE22" i="12" s="1"/>
  <c r="AD54" i="12"/>
  <c r="AE54" i="12" s="1"/>
  <c r="AD57" i="12"/>
  <c r="AE57" i="12" s="1"/>
  <c r="AD59" i="12"/>
  <c r="AE59" i="12" s="1"/>
  <c r="AD86" i="12"/>
  <c r="AE86" i="12" s="1"/>
  <c r="AD89" i="12"/>
  <c r="AE89" i="12" s="1"/>
  <c r="AD91" i="12"/>
  <c r="AE91" i="12" s="1"/>
  <c r="AD118" i="12"/>
  <c r="AE118" i="12" s="1"/>
  <c r="AD121" i="12"/>
  <c r="AE121" i="12" s="1"/>
  <c r="AD123" i="12"/>
  <c r="AE123" i="12" s="1"/>
  <c r="AD150" i="12"/>
  <c r="AE150" i="12" s="1"/>
  <c r="AD153" i="12"/>
  <c r="AE153" i="12" s="1"/>
  <c r="AD155" i="12"/>
  <c r="AE155" i="12" s="1"/>
  <c r="AD182" i="12"/>
  <c r="AE182" i="12" s="1"/>
  <c r="AD185" i="12"/>
  <c r="AE185" i="12" s="1"/>
  <c r="AD186" i="12"/>
  <c r="AE186" i="12" s="1"/>
  <c r="AD187" i="12"/>
  <c r="AE187" i="12" s="1"/>
  <c r="AD217" i="12"/>
  <c r="AE217" i="12" s="1"/>
  <c r="AD218" i="12"/>
  <c r="AE218" i="12" s="1"/>
  <c r="AD219" i="12"/>
  <c r="AE219" i="12" s="1"/>
  <c r="AD249" i="12"/>
  <c r="AE249" i="12" s="1"/>
  <c r="AD250" i="12"/>
  <c r="AE250" i="12" s="1"/>
  <c r="AD251" i="12"/>
  <c r="AE251" i="12" s="1"/>
  <c r="AD270" i="12"/>
  <c r="AE270" i="12" s="1"/>
  <c r="AD286" i="12"/>
  <c r="AE286" i="12" s="1"/>
  <c r="AD303" i="12"/>
  <c r="AE303" i="12" s="1"/>
  <c r="AD30" i="12"/>
  <c r="AE30" i="12" s="1"/>
  <c r="AD33" i="12"/>
  <c r="AE33" i="12" s="1"/>
  <c r="AD35" i="12"/>
  <c r="AE35" i="12" s="1"/>
  <c r="AD62" i="12"/>
  <c r="AE62" i="12" s="1"/>
  <c r="AD65" i="12"/>
  <c r="AE65" i="12" s="1"/>
  <c r="AD67" i="12"/>
  <c r="AE67" i="12" s="1"/>
  <c r="AD94" i="12"/>
  <c r="AE94" i="12" s="1"/>
  <c r="AD97" i="12"/>
  <c r="AE97" i="12" s="1"/>
  <c r="AD99" i="12"/>
  <c r="AE99" i="12" s="1"/>
  <c r="AD126" i="12"/>
  <c r="AE126" i="12" s="1"/>
  <c r="AD129" i="12"/>
  <c r="AE129" i="12" s="1"/>
  <c r="AD131" i="12"/>
  <c r="AE131" i="12" s="1"/>
  <c r="AD158" i="12"/>
  <c r="AE158" i="12" s="1"/>
  <c r="AD161" i="12"/>
  <c r="AE161" i="12" s="1"/>
  <c r="AD163" i="12"/>
  <c r="AE163" i="12" s="1"/>
  <c r="AD193" i="12"/>
  <c r="AE193" i="12" s="1"/>
  <c r="AD194" i="12"/>
  <c r="AE194" i="12" s="1"/>
  <c r="AD195" i="12"/>
  <c r="AE195" i="12" s="1"/>
  <c r="AD222" i="12"/>
  <c r="AE222" i="12" s="1"/>
  <c r="AD225" i="12"/>
  <c r="AE225" i="12" s="1"/>
  <c r="AD226" i="12"/>
  <c r="AE226" i="12" s="1"/>
  <c r="AD227" i="12"/>
  <c r="AE227" i="12" s="1"/>
  <c r="AD254" i="12"/>
  <c r="AE254" i="12" s="1"/>
  <c r="AD257" i="12"/>
  <c r="AE257" i="12" s="1"/>
  <c r="AD259" i="12"/>
  <c r="AE259" i="12" s="1"/>
  <c r="AD274" i="12"/>
  <c r="AE274" i="12" s="1"/>
  <c r="AD290" i="12"/>
  <c r="AE290" i="12" s="1"/>
  <c r="Q15" i="10" l="1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32" i="10"/>
  <c r="Q33" i="10"/>
  <c r="Q34" i="10"/>
  <c r="Q35" i="10"/>
  <c r="Q36" i="10"/>
  <c r="Q37" i="10"/>
  <c r="Q38" i="10"/>
  <c r="Q39" i="10"/>
  <c r="Q40" i="10"/>
  <c r="Q41" i="10"/>
  <c r="Q42" i="10"/>
  <c r="Q43" i="10"/>
  <c r="Q44" i="10"/>
  <c r="Q45" i="10"/>
  <c r="Q46" i="10"/>
  <c r="Q47" i="10"/>
  <c r="Q48" i="10"/>
  <c r="Q49" i="10"/>
  <c r="Q50" i="10"/>
  <c r="Q51" i="10"/>
  <c r="Q52" i="10"/>
  <c r="Q53" i="10"/>
  <c r="Q54" i="10"/>
  <c r="Q55" i="10"/>
  <c r="Q56" i="10"/>
  <c r="Q57" i="10"/>
  <c r="Q58" i="10"/>
  <c r="Q59" i="10"/>
  <c r="Q60" i="10"/>
  <c r="Q61" i="10"/>
  <c r="Q62" i="10"/>
  <c r="Q63" i="10"/>
  <c r="Q64" i="10"/>
  <c r="Q65" i="10"/>
  <c r="Q66" i="10"/>
  <c r="Q67" i="10"/>
  <c r="Q68" i="10"/>
  <c r="Q69" i="10"/>
  <c r="Q70" i="10"/>
  <c r="Q71" i="10"/>
  <c r="Q72" i="10"/>
  <c r="Q73" i="10"/>
  <c r="Q74" i="10"/>
  <c r="Q75" i="10"/>
  <c r="Q76" i="10"/>
  <c r="Q77" i="10"/>
  <c r="Q78" i="10"/>
  <c r="Q79" i="10"/>
  <c r="Q80" i="10"/>
  <c r="Q81" i="10"/>
  <c r="Q82" i="10"/>
  <c r="Q83" i="10"/>
  <c r="Q84" i="10"/>
  <c r="Q85" i="10"/>
  <c r="Q86" i="10"/>
  <c r="Q87" i="10"/>
  <c r="Q88" i="10"/>
  <c r="Q89" i="10"/>
  <c r="Q90" i="10"/>
  <c r="Q91" i="10"/>
  <c r="Q92" i="10"/>
  <c r="Q93" i="10"/>
  <c r="Q94" i="10"/>
  <c r="Q95" i="10"/>
  <c r="Q96" i="10"/>
  <c r="Q97" i="10"/>
  <c r="Q98" i="10"/>
  <c r="Q99" i="10"/>
  <c r="Q100" i="10"/>
  <c r="Q101" i="10"/>
  <c r="Q102" i="10"/>
  <c r="Q103" i="10"/>
  <c r="Q104" i="10"/>
  <c r="Q105" i="10"/>
  <c r="Q106" i="10"/>
  <c r="Q107" i="10"/>
  <c r="Q108" i="10"/>
  <c r="Q109" i="10"/>
  <c r="Q110" i="10"/>
  <c r="Q111" i="10"/>
  <c r="Q112" i="10"/>
  <c r="Q113" i="10"/>
  <c r="Q114" i="10"/>
  <c r="Q115" i="10"/>
  <c r="Q116" i="10"/>
  <c r="Q117" i="10"/>
  <c r="Q118" i="10"/>
  <c r="Q119" i="10"/>
  <c r="Q120" i="10"/>
  <c r="Q121" i="10"/>
  <c r="Q122" i="10"/>
  <c r="Q123" i="10"/>
  <c r="Q124" i="10"/>
  <c r="Q125" i="10"/>
  <c r="Q126" i="10"/>
  <c r="Q127" i="10"/>
  <c r="Q128" i="10"/>
  <c r="Q129" i="10"/>
  <c r="Q130" i="10"/>
  <c r="Q131" i="10"/>
  <c r="Q132" i="10"/>
  <c r="Q133" i="10"/>
  <c r="Q134" i="10"/>
  <c r="Q135" i="10"/>
  <c r="Q136" i="10"/>
  <c r="Q137" i="10"/>
  <c r="Q138" i="10"/>
  <c r="Q139" i="10"/>
  <c r="Q140" i="10"/>
  <c r="Q141" i="10"/>
  <c r="Q142" i="10"/>
  <c r="Q143" i="10"/>
  <c r="Q144" i="10"/>
  <c r="Q145" i="10"/>
  <c r="Q146" i="10"/>
  <c r="Q147" i="10"/>
  <c r="Q148" i="10"/>
  <c r="Q149" i="10"/>
  <c r="Q150" i="10"/>
  <c r="Q151" i="10"/>
  <c r="Q152" i="10"/>
  <c r="Q153" i="10"/>
  <c r="Q154" i="10"/>
  <c r="Q155" i="10"/>
  <c r="Q156" i="10"/>
  <c r="Q157" i="10"/>
  <c r="Q158" i="10"/>
  <c r="Q159" i="10"/>
  <c r="Q160" i="10"/>
  <c r="Q161" i="10"/>
  <c r="Q162" i="10"/>
  <c r="Q163" i="10"/>
  <c r="Q164" i="10"/>
  <c r="Q165" i="10"/>
  <c r="Q166" i="10"/>
  <c r="Q167" i="10"/>
  <c r="Q168" i="10"/>
  <c r="Q169" i="10"/>
  <c r="Q170" i="10"/>
  <c r="Q171" i="10"/>
  <c r="Q172" i="10"/>
  <c r="Q173" i="10"/>
  <c r="Q174" i="10"/>
  <c r="Q175" i="10"/>
  <c r="Q176" i="10"/>
  <c r="Q177" i="10"/>
  <c r="Q178" i="10"/>
  <c r="Q179" i="10"/>
  <c r="Q180" i="10"/>
  <c r="Q181" i="10"/>
  <c r="Q182" i="10"/>
  <c r="Q183" i="10"/>
  <c r="Q184" i="10"/>
  <c r="Q185" i="10"/>
  <c r="Q186" i="10"/>
  <c r="Q187" i="10"/>
  <c r="Q188" i="10"/>
  <c r="Q189" i="10"/>
  <c r="Q190" i="10"/>
  <c r="Q191" i="10"/>
  <c r="Q192" i="10"/>
  <c r="Q193" i="10"/>
  <c r="Q194" i="10"/>
  <c r="Q195" i="10"/>
  <c r="Q196" i="10"/>
  <c r="Q197" i="10"/>
  <c r="Q198" i="10"/>
  <c r="Q199" i="10"/>
  <c r="Q200" i="10"/>
  <c r="Q201" i="10"/>
  <c r="Q202" i="10"/>
  <c r="Q203" i="10"/>
  <c r="Q204" i="10"/>
  <c r="Q205" i="10"/>
  <c r="Q206" i="10"/>
  <c r="Q207" i="10"/>
  <c r="Q208" i="10"/>
  <c r="Q209" i="10"/>
  <c r="Q210" i="10"/>
  <c r="Q211" i="10"/>
  <c r="Q212" i="10"/>
  <c r="Q213" i="10"/>
  <c r="Q214" i="10"/>
  <c r="Q215" i="10"/>
  <c r="Q216" i="10"/>
  <c r="Q217" i="10"/>
  <c r="Q218" i="10"/>
  <c r="Q219" i="10"/>
  <c r="Q220" i="10"/>
  <c r="Q221" i="10"/>
  <c r="Q222" i="10"/>
  <c r="Q223" i="10"/>
  <c r="Q224" i="10"/>
  <c r="Q225" i="10"/>
  <c r="Q226" i="10"/>
  <c r="Q227" i="10"/>
  <c r="Q228" i="10"/>
  <c r="Q229" i="10"/>
  <c r="Q230" i="10"/>
  <c r="Q231" i="10"/>
  <c r="Q232" i="10"/>
  <c r="Q233" i="10"/>
  <c r="Q234" i="10"/>
  <c r="Q235" i="10"/>
  <c r="Q236" i="10"/>
  <c r="Q237" i="10"/>
  <c r="Q238" i="10"/>
  <c r="Q239" i="10"/>
  <c r="Q240" i="10"/>
  <c r="Q241" i="10"/>
  <c r="Q242" i="10"/>
  <c r="Q243" i="10"/>
  <c r="Q244" i="10"/>
  <c r="Q245" i="10"/>
  <c r="Q246" i="10"/>
  <c r="Q247" i="10"/>
  <c r="Q248" i="10"/>
  <c r="Q249" i="10"/>
  <c r="Q250" i="10"/>
  <c r="Q251" i="10"/>
  <c r="Q252" i="10"/>
  <c r="Q253" i="10"/>
  <c r="Q254" i="10"/>
  <c r="Q255" i="10"/>
  <c r="Q256" i="10"/>
  <c r="Q257" i="10"/>
  <c r="Q258" i="10"/>
  <c r="Q259" i="10"/>
  <c r="Q260" i="10"/>
  <c r="Q261" i="10"/>
  <c r="Q262" i="10"/>
  <c r="Q263" i="10"/>
  <c r="Q264" i="10"/>
  <c r="Q265" i="10"/>
  <c r="Q266" i="10"/>
  <c r="Q267" i="10"/>
  <c r="Q268" i="10"/>
  <c r="Q269" i="10"/>
  <c r="Q270" i="10"/>
  <c r="Q271" i="10"/>
  <c r="Q272" i="10"/>
  <c r="Q273" i="10"/>
  <c r="Q274" i="10"/>
  <c r="Q275" i="10"/>
  <c r="Q276" i="10"/>
  <c r="Q277" i="10"/>
  <c r="Q278" i="10"/>
  <c r="Q279" i="10"/>
  <c r="Q280" i="10"/>
  <c r="Q281" i="10"/>
  <c r="Q282" i="10"/>
  <c r="Q283" i="10"/>
  <c r="Q284" i="10"/>
  <c r="Q285" i="10"/>
  <c r="Q286" i="10"/>
  <c r="Q287" i="10"/>
  <c r="Q288" i="10"/>
  <c r="Q289" i="10"/>
  <c r="Q290" i="10"/>
  <c r="Q291" i="10"/>
  <c r="Q292" i="10"/>
  <c r="Q293" i="10"/>
  <c r="Q294" i="10"/>
  <c r="Q295" i="10"/>
  <c r="Q296" i="10"/>
  <c r="Q297" i="10"/>
  <c r="Q298" i="10"/>
  <c r="Q299" i="10"/>
  <c r="Q300" i="10"/>
  <c r="Q301" i="10"/>
  <c r="Q302" i="10"/>
  <c r="Q303" i="10"/>
  <c r="Q304" i="10"/>
  <c r="Q305" i="10"/>
  <c r="Q306" i="10"/>
  <c r="Q307" i="10"/>
  <c r="M16" i="10" l="1"/>
  <c r="M17" i="10"/>
  <c r="M18" i="10"/>
  <c r="M19" i="10"/>
  <c r="M20" i="10"/>
  <c r="M21" i="10"/>
  <c r="M22" i="10"/>
  <c r="M23" i="10"/>
  <c r="M24" i="10"/>
  <c r="M25" i="10"/>
  <c r="M26" i="10"/>
  <c r="M27" i="10"/>
  <c r="M28" i="10"/>
  <c r="M29" i="10"/>
  <c r="M30" i="10"/>
  <c r="M31" i="10"/>
  <c r="M32" i="10"/>
  <c r="M33" i="10"/>
  <c r="M34" i="10"/>
  <c r="M35" i="10"/>
  <c r="M36" i="10"/>
  <c r="M37" i="10"/>
  <c r="M38" i="10"/>
  <c r="M39" i="10"/>
  <c r="M40" i="10"/>
  <c r="M41" i="10"/>
  <c r="M42" i="10"/>
  <c r="M43" i="10"/>
  <c r="M44" i="10"/>
  <c r="M45" i="10"/>
  <c r="M46" i="10"/>
  <c r="M47" i="10"/>
  <c r="M48" i="10"/>
  <c r="M49" i="10"/>
  <c r="M50" i="10"/>
  <c r="M51" i="10"/>
  <c r="M52" i="10"/>
  <c r="M53" i="10"/>
  <c r="M54" i="10"/>
  <c r="M55" i="10"/>
  <c r="M56" i="10"/>
  <c r="M57" i="10"/>
  <c r="M58" i="10"/>
  <c r="M59" i="10"/>
  <c r="M60" i="10"/>
  <c r="M61" i="10"/>
  <c r="M62" i="10"/>
  <c r="M63" i="10"/>
  <c r="M64" i="10"/>
  <c r="M65" i="10"/>
  <c r="M66" i="10"/>
  <c r="M67" i="10"/>
  <c r="M68" i="10"/>
  <c r="M69" i="10"/>
  <c r="M70" i="10"/>
  <c r="M71" i="10"/>
  <c r="M72" i="10"/>
  <c r="M73" i="10"/>
  <c r="M74" i="10"/>
  <c r="M75" i="10"/>
  <c r="M76" i="10"/>
  <c r="M77" i="10"/>
  <c r="M78" i="10"/>
  <c r="M79" i="10"/>
  <c r="M80" i="10"/>
  <c r="M81" i="10"/>
  <c r="M82" i="10"/>
  <c r="M83" i="10"/>
  <c r="M84" i="10"/>
  <c r="M85" i="10"/>
  <c r="M86" i="10"/>
  <c r="M87" i="10"/>
  <c r="M88" i="10"/>
  <c r="M89" i="10"/>
  <c r="M90" i="10"/>
  <c r="M91" i="10"/>
  <c r="M92" i="10"/>
  <c r="M93" i="10"/>
  <c r="M94" i="10"/>
  <c r="M95" i="10"/>
  <c r="M96" i="10"/>
  <c r="M97" i="10"/>
  <c r="M98" i="10"/>
  <c r="M99" i="10"/>
  <c r="M100" i="10"/>
  <c r="M101" i="10"/>
  <c r="M102" i="10"/>
  <c r="M103" i="10"/>
  <c r="M104" i="10"/>
  <c r="M105" i="10"/>
  <c r="M106" i="10"/>
  <c r="M107" i="10"/>
  <c r="M108" i="10"/>
  <c r="M109" i="10"/>
  <c r="M110" i="10"/>
  <c r="M111" i="10"/>
  <c r="M112" i="10"/>
  <c r="M113" i="10"/>
  <c r="M114" i="10"/>
  <c r="M115" i="10"/>
  <c r="M116" i="10"/>
  <c r="M117" i="10"/>
  <c r="M118" i="10"/>
  <c r="M119" i="10"/>
  <c r="M120" i="10"/>
  <c r="M121" i="10"/>
  <c r="M122" i="10"/>
  <c r="M123" i="10"/>
  <c r="M124" i="10"/>
  <c r="M125" i="10"/>
  <c r="M126" i="10"/>
  <c r="M127" i="10"/>
  <c r="M128" i="10"/>
  <c r="M129" i="10"/>
  <c r="M130" i="10"/>
  <c r="M131" i="10"/>
  <c r="M132" i="10"/>
  <c r="M133" i="10"/>
  <c r="M134" i="10"/>
  <c r="M135" i="10"/>
  <c r="M136" i="10"/>
  <c r="M137" i="10"/>
  <c r="M138" i="10"/>
  <c r="M139" i="10"/>
  <c r="M140" i="10"/>
  <c r="M141" i="10"/>
  <c r="M142" i="10"/>
  <c r="M143" i="10"/>
  <c r="M144" i="10"/>
  <c r="M145" i="10"/>
  <c r="M146" i="10"/>
  <c r="M147" i="10"/>
  <c r="M148" i="10"/>
  <c r="M149" i="10"/>
  <c r="M150" i="10"/>
  <c r="M151" i="10"/>
  <c r="M152" i="10"/>
  <c r="M153" i="10"/>
  <c r="M154" i="10"/>
  <c r="M155" i="10"/>
  <c r="M156" i="10"/>
  <c r="M157" i="10"/>
  <c r="M158" i="10"/>
  <c r="M159" i="10"/>
  <c r="M160" i="10"/>
  <c r="M161" i="10"/>
  <c r="M162" i="10"/>
  <c r="M163" i="10"/>
  <c r="M164" i="10"/>
  <c r="M165" i="10"/>
  <c r="M166" i="10"/>
  <c r="M167" i="10"/>
  <c r="M168" i="10"/>
  <c r="M169" i="10"/>
  <c r="M170" i="10"/>
  <c r="M171" i="10"/>
  <c r="M172" i="10"/>
  <c r="M173" i="10"/>
  <c r="M174" i="10"/>
  <c r="M175" i="10"/>
  <c r="M176" i="10"/>
  <c r="M177" i="10"/>
  <c r="M178" i="10"/>
  <c r="M179" i="10"/>
  <c r="M180" i="10"/>
  <c r="M181" i="10"/>
  <c r="M182" i="10"/>
  <c r="M183" i="10"/>
  <c r="M184" i="10"/>
  <c r="M185" i="10"/>
  <c r="M186" i="10"/>
  <c r="M187" i="10"/>
  <c r="M188" i="10"/>
  <c r="M189" i="10"/>
  <c r="M190" i="10"/>
  <c r="M191" i="10"/>
  <c r="M192" i="10"/>
  <c r="M193" i="10"/>
  <c r="M194" i="10"/>
  <c r="M195" i="10"/>
  <c r="M196" i="10"/>
  <c r="M197" i="10"/>
  <c r="M198" i="10"/>
  <c r="M199" i="10"/>
  <c r="M200" i="10"/>
  <c r="M201" i="10"/>
  <c r="M202" i="10"/>
  <c r="M203" i="10"/>
  <c r="M204" i="10"/>
  <c r="M205" i="10"/>
  <c r="M206" i="10"/>
  <c r="M207" i="10"/>
  <c r="M208" i="10"/>
  <c r="M209" i="10"/>
  <c r="M210" i="10"/>
  <c r="M211" i="10"/>
  <c r="M212" i="10"/>
  <c r="M213" i="10"/>
  <c r="M214" i="10"/>
  <c r="M215" i="10"/>
  <c r="M216" i="10"/>
  <c r="M217" i="10"/>
  <c r="M218" i="10"/>
  <c r="M219" i="10"/>
  <c r="M220" i="10"/>
  <c r="M221" i="10"/>
  <c r="M222" i="10"/>
  <c r="M223" i="10"/>
  <c r="M224" i="10"/>
  <c r="M225" i="10"/>
  <c r="M226" i="10"/>
  <c r="M227" i="10"/>
  <c r="M228" i="10"/>
  <c r="M229" i="10"/>
  <c r="M230" i="10"/>
  <c r="M231" i="10"/>
  <c r="M232" i="10"/>
  <c r="M233" i="10"/>
  <c r="M234" i="10"/>
  <c r="M235" i="10"/>
  <c r="M236" i="10"/>
  <c r="M237" i="10"/>
  <c r="M238" i="10"/>
  <c r="M239" i="10"/>
  <c r="M240" i="10"/>
  <c r="M241" i="10"/>
  <c r="M242" i="10"/>
  <c r="M243" i="10"/>
  <c r="M244" i="10"/>
  <c r="M245" i="10"/>
  <c r="M246" i="10"/>
  <c r="M247" i="10"/>
  <c r="M248" i="10"/>
  <c r="M249" i="10"/>
  <c r="M250" i="10"/>
  <c r="M251" i="10"/>
  <c r="M252" i="10"/>
  <c r="M253" i="10"/>
  <c r="M254" i="10"/>
  <c r="M255" i="10"/>
  <c r="M256" i="10"/>
  <c r="M257" i="10"/>
  <c r="M258" i="10"/>
  <c r="M259" i="10"/>
  <c r="M260" i="10"/>
  <c r="M261" i="10"/>
  <c r="M262" i="10"/>
  <c r="M263" i="10"/>
  <c r="M264" i="10"/>
  <c r="M265" i="10"/>
  <c r="M266" i="10"/>
  <c r="M267" i="10"/>
  <c r="M268" i="10"/>
  <c r="M269" i="10"/>
  <c r="M270" i="10"/>
  <c r="M271" i="10"/>
  <c r="M272" i="10"/>
  <c r="M273" i="10"/>
  <c r="M274" i="10"/>
  <c r="M275" i="10"/>
  <c r="M276" i="10"/>
  <c r="M277" i="10"/>
  <c r="M278" i="10"/>
  <c r="M279" i="10"/>
  <c r="M280" i="10"/>
  <c r="M281" i="10"/>
  <c r="M282" i="10"/>
  <c r="M283" i="10"/>
  <c r="M284" i="10"/>
  <c r="M285" i="10"/>
  <c r="M286" i="10"/>
  <c r="M287" i="10"/>
  <c r="M288" i="10"/>
  <c r="M289" i="10"/>
  <c r="M290" i="10"/>
  <c r="M291" i="10"/>
  <c r="M292" i="10"/>
  <c r="M293" i="10"/>
  <c r="M294" i="10"/>
  <c r="M295" i="10"/>
  <c r="M296" i="10"/>
  <c r="M297" i="10"/>
  <c r="M298" i="10"/>
  <c r="M299" i="10"/>
  <c r="M300" i="10"/>
  <c r="M301" i="10"/>
  <c r="M302" i="10"/>
  <c r="M303" i="10"/>
  <c r="M304" i="10"/>
  <c r="M305" i="10"/>
  <c r="M306" i="10"/>
  <c r="M307" i="10"/>
  <c r="M15" i="10"/>
  <c r="H16" i="10"/>
  <c r="H50" i="10"/>
  <c r="H82" i="10"/>
  <c r="H114" i="10"/>
  <c r="H146" i="10"/>
  <c r="H178" i="10"/>
  <c r="H210" i="10"/>
  <c r="H242" i="10"/>
  <c r="H274" i="10"/>
  <c r="H306" i="10"/>
  <c r="G16" i="10"/>
  <c r="G17" i="10"/>
  <c r="H17" i="10" s="1"/>
  <c r="G18" i="10"/>
  <c r="H18" i="10" s="1"/>
  <c r="G19" i="10"/>
  <c r="H19" i="10" s="1"/>
  <c r="G20" i="10"/>
  <c r="H20" i="10" s="1"/>
  <c r="G21" i="10"/>
  <c r="H21" i="10" s="1"/>
  <c r="G22" i="10"/>
  <c r="H22" i="10" s="1"/>
  <c r="G23" i="10"/>
  <c r="H23" i="10" s="1"/>
  <c r="G24" i="10"/>
  <c r="H24" i="10" s="1"/>
  <c r="G25" i="10"/>
  <c r="H25" i="10" s="1"/>
  <c r="G26" i="10"/>
  <c r="H26" i="10" s="1"/>
  <c r="G27" i="10"/>
  <c r="H27" i="10" s="1"/>
  <c r="G28" i="10"/>
  <c r="H28" i="10" s="1"/>
  <c r="G29" i="10"/>
  <c r="H29" i="10" s="1"/>
  <c r="G30" i="10"/>
  <c r="H30" i="10" s="1"/>
  <c r="G31" i="10"/>
  <c r="H31" i="10" s="1"/>
  <c r="G32" i="10"/>
  <c r="H32" i="10" s="1"/>
  <c r="G33" i="10"/>
  <c r="H33" i="10" s="1"/>
  <c r="G34" i="10"/>
  <c r="H34" i="10" s="1"/>
  <c r="G35" i="10"/>
  <c r="H35" i="10" s="1"/>
  <c r="G36" i="10"/>
  <c r="H36" i="10" s="1"/>
  <c r="G37" i="10"/>
  <c r="H37" i="10" s="1"/>
  <c r="G38" i="10"/>
  <c r="H38" i="10" s="1"/>
  <c r="G39" i="10"/>
  <c r="H39" i="10" s="1"/>
  <c r="G40" i="10"/>
  <c r="H40" i="10" s="1"/>
  <c r="G41" i="10"/>
  <c r="H41" i="10" s="1"/>
  <c r="G42" i="10"/>
  <c r="H42" i="10" s="1"/>
  <c r="G43" i="10"/>
  <c r="H43" i="10" s="1"/>
  <c r="G44" i="10"/>
  <c r="H44" i="10" s="1"/>
  <c r="G45" i="10"/>
  <c r="H45" i="10" s="1"/>
  <c r="G46" i="10"/>
  <c r="H46" i="10" s="1"/>
  <c r="G47" i="10"/>
  <c r="H47" i="10" s="1"/>
  <c r="G48" i="10"/>
  <c r="H48" i="10" s="1"/>
  <c r="G49" i="10"/>
  <c r="H49" i="10" s="1"/>
  <c r="G50" i="10"/>
  <c r="G51" i="10"/>
  <c r="H51" i="10" s="1"/>
  <c r="G52" i="10"/>
  <c r="H52" i="10" s="1"/>
  <c r="G53" i="10"/>
  <c r="H53" i="10" s="1"/>
  <c r="G54" i="10"/>
  <c r="H54" i="10" s="1"/>
  <c r="G55" i="10"/>
  <c r="H55" i="10" s="1"/>
  <c r="G56" i="10"/>
  <c r="H56" i="10" s="1"/>
  <c r="G57" i="10"/>
  <c r="H57" i="10" s="1"/>
  <c r="G58" i="10"/>
  <c r="H58" i="10" s="1"/>
  <c r="G59" i="10"/>
  <c r="H59" i="10" s="1"/>
  <c r="G60" i="10"/>
  <c r="H60" i="10" s="1"/>
  <c r="G61" i="10"/>
  <c r="H61" i="10" s="1"/>
  <c r="G62" i="10"/>
  <c r="H62" i="10" s="1"/>
  <c r="G63" i="10"/>
  <c r="H63" i="10" s="1"/>
  <c r="G64" i="10"/>
  <c r="H64" i="10" s="1"/>
  <c r="G65" i="10"/>
  <c r="H65" i="10" s="1"/>
  <c r="G66" i="10"/>
  <c r="H66" i="10" s="1"/>
  <c r="G67" i="10"/>
  <c r="H67" i="10" s="1"/>
  <c r="G68" i="10"/>
  <c r="H68" i="10" s="1"/>
  <c r="G69" i="10"/>
  <c r="H69" i="10" s="1"/>
  <c r="G70" i="10"/>
  <c r="H70" i="10" s="1"/>
  <c r="G71" i="10"/>
  <c r="H71" i="10" s="1"/>
  <c r="G72" i="10"/>
  <c r="H72" i="10" s="1"/>
  <c r="G73" i="10"/>
  <c r="H73" i="10" s="1"/>
  <c r="G74" i="10"/>
  <c r="H74" i="10" s="1"/>
  <c r="G75" i="10"/>
  <c r="H75" i="10" s="1"/>
  <c r="G76" i="10"/>
  <c r="H76" i="10" s="1"/>
  <c r="G77" i="10"/>
  <c r="H77" i="10" s="1"/>
  <c r="G78" i="10"/>
  <c r="H78" i="10" s="1"/>
  <c r="G79" i="10"/>
  <c r="H79" i="10" s="1"/>
  <c r="G80" i="10"/>
  <c r="H80" i="10" s="1"/>
  <c r="G81" i="10"/>
  <c r="H81" i="10" s="1"/>
  <c r="G82" i="10"/>
  <c r="G83" i="10"/>
  <c r="H83" i="10" s="1"/>
  <c r="G84" i="10"/>
  <c r="H84" i="10" s="1"/>
  <c r="G85" i="10"/>
  <c r="H85" i="10" s="1"/>
  <c r="G86" i="10"/>
  <c r="H86" i="10" s="1"/>
  <c r="G87" i="10"/>
  <c r="H87" i="10" s="1"/>
  <c r="G88" i="10"/>
  <c r="H88" i="10" s="1"/>
  <c r="G89" i="10"/>
  <c r="H89" i="10" s="1"/>
  <c r="G90" i="10"/>
  <c r="H90" i="10" s="1"/>
  <c r="G91" i="10"/>
  <c r="H91" i="10" s="1"/>
  <c r="G92" i="10"/>
  <c r="H92" i="10" s="1"/>
  <c r="G93" i="10"/>
  <c r="H93" i="10" s="1"/>
  <c r="G94" i="10"/>
  <c r="H94" i="10" s="1"/>
  <c r="G95" i="10"/>
  <c r="H95" i="10" s="1"/>
  <c r="G96" i="10"/>
  <c r="H96" i="10" s="1"/>
  <c r="G97" i="10"/>
  <c r="H97" i="10" s="1"/>
  <c r="G98" i="10"/>
  <c r="H98" i="10" s="1"/>
  <c r="G99" i="10"/>
  <c r="H99" i="10" s="1"/>
  <c r="G100" i="10"/>
  <c r="H100" i="10" s="1"/>
  <c r="G101" i="10"/>
  <c r="H101" i="10" s="1"/>
  <c r="G102" i="10"/>
  <c r="H102" i="10" s="1"/>
  <c r="G103" i="10"/>
  <c r="H103" i="10" s="1"/>
  <c r="G104" i="10"/>
  <c r="H104" i="10" s="1"/>
  <c r="G105" i="10"/>
  <c r="H105" i="10" s="1"/>
  <c r="G106" i="10"/>
  <c r="H106" i="10" s="1"/>
  <c r="G107" i="10"/>
  <c r="H107" i="10" s="1"/>
  <c r="G108" i="10"/>
  <c r="H108" i="10" s="1"/>
  <c r="G109" i="10"/>
  <c r="H109" i="10" s="1"/>
  <c r="G110" i="10"/>
  <c r="H110" i="10" s="1"/>
  <c r="G111" i="10"/>
  <c r="H111" i="10" s="1"/>
  <c r="G112" i="10"/>
  <c r="H112" i="10" s="1"/>
  <c r="G113" i="10"/>
  <c r="H113" i="10" s="1"/>
  <c r="G114" i="10"/>
  <c r="G115" i="10"/>
  <c r="H115" i="10" s="1"/>
  <c r="G116" i="10"/>
  <c r="H116" i="10" s="1"/>
  <c r="G117" i="10"/>
  <c r="H117" i="10" s="1"/>
  <c r="G118" i="10"/>
  <c r="H118" i="10" s="1"/>
  <c r="G119" i="10"/>
  <c r="H119" i="10" s="1"/>
  <c r="G120" i="10"/>
  <c r="H120" i="10" s="1"/>
  <c r="G121" i="10"/>
  <c r="H121" i="10" s="1"/>
  <c r="G122" i="10"/>
  <c r="H122" i="10" s="1"/>
  <c r="G123" i="10"/>
  <c r="H123" i="10" s="1"/>
  <c r="G124" i="10"/>
  <c r="H124" i="10" s="1"/>
  <c r="G125" i="10"/>
  <c r="H125" i="10" s="1"/>
  <c r="G126" i="10"/>
  <c r="H126" i="10" s="1"/>
  <c r="G127" i="10"/>
  <c r="H127" i="10" s="1"/>
  <c r="G128" i="10"/>
  <c r="H128" i="10" s="1"/>
  <c r="G129" i="10"/>
  <c r="H129" i="10" s="1"/>
  <c r="G130" i="10"/>
  <c r="H130" i="10" s="1"/>
  <c r="G131" i="10"/>
  <c r="H131" i="10" s="1"/>
  <c r="G132" i="10"/>
  <c r="H132" i="10" s="1"/>
  <c r="G133" i="10"/>
  <c r="H133" i="10" s="1"/>
  <c r="G134" i="10"/>
  <c r="H134" i="10" s="1"/>
  <c r="G135" i="10"/>
  <c r="H135" i="10" s="1"/>
  <c r="G136" i="10"/>
  <c r="H136" i="10" s="1"/>
  <c r="G137" i="10"/>
  <c r="H137" i="10" s="1"/>
  <c r="G138" i="10"/>
  <c r="H138" i="10" s="1"/>
  <c r="G139" i="10"/>
  <c r="H139" i="10" s="1"/>
  <c r="G140" i="10"/>
  <c r="H140" i="10" s="1"/>
  <c r="G141" i="10"/>
  <c r="H141" i="10" s="1"/>
  <c r="G142" i="10"/>
  <c r="H142" i="10" s="1"/>
  <c r="G143" i="10"/>
  <c r="H143" i="10" s="1"/>
  <c r="G144" i="10"/>
  <c r="H144" i="10" s="1"/>
  <c r="G145" i="10"/>
  <c r="H145" i="10" s="1"/>
  <c r="G146" i="10"/>
  <c r="G147" i="10"/>
  <c r="H147" i="10" s="1"/>
  <c r="G148" i="10"/>
  <c r="H148" i="10" s="1"/>
  <c r="G149" i="10"/>
  <c r="H149" i="10" s="1"/>
  <c r="G150" i="10"/>
  <c r="H150" i="10" s="1"/>
  <c r="G151" i="10"/>
  <c r="H151" i="10" s="1"/>
  <c r="G152" i="10"/>
  <c r="H152" i="10" s="1"/>
  <c r="G153" i="10"/>
  <c r="H153" i="10" s="1"/>
  <c r="G154" i="10"/>
  <c r="H154" i="10" s="1"/>
  <c r="G155" i="10"/>
  <c r="H155" i="10" s="1"/>
  <c r="G156" i="10"/>
  <c r="H156" i="10" s="1"/>
  <c r="G157" i="10"/>
  <c r="H157" i="10" s="1"/>
  <c r="G158" i="10"/>
  <c r="H158" i="10" s="1"/>
  <c r="G159" i="10"/>
  <c r="H159" i="10" s="1"/>
  <c r="G160" i="10"/>
  <c r="H160" i="10" s="1"/>
  <c r="G161" i="10"/>
  <c r="H161" i="10" s="1"/>
  <c r="G162" i="10"/>
  <c r="H162" i="10" s="1"/>
  <c r="G163" i="10"/>
  <c r="H163" i="10" s="1"/>
  <c r="G164" i="10"/>
  <c r="H164" i="10" s="1"/>
  <c r="G165" i="10"/>
  <c r="H165" i="10" s="1"/>
  <c r="G166" i="10"/>
  <c r="H166" i="10" s="1"/>
  <c r="G167" i="10"/>
  <c r="H167" i="10" s="1"/>
  <c r="G168" i="10"/>
  <c r="H168" i="10" s="1"/>
  <c r="G169" i="10"/>
  <c r="H169" i="10" s="1"/>
  <c r="G170" i="10"/>
  <c r="H170" i="10" s="1"/>
  <c r="G171" i="10"/>
  <c r="H171" i="10" s="1"/>
  <c r="G172" i="10"/>
  <c r="H172" i="10" s="1"/>
  <c r="G173" i="10"/>
  <c r="H173" i="10" s="1"/>
  <c r="G174" i="10"/>
  <c r="H174" i="10" s="1"/>
  <c r="G175" i="10"/>
  <c r="H175" i="10" s="1"/>
  <c r="G176" i="10"/>
  <c r="H176" i="10" s="1"/>
  <c r="G177" i="10"/>
  <c r="H177" i="10" s="1"/>
  <c r="G178" i="10"/>
  <c r="G179" i="10"/>
  <c r="H179" i="10" s="1"/>
  <c r="G180" i="10"/>
  <c r="H180" i="10" s="1"/>
  <c r="G181" i="10"/>
  <c r="H181" i="10" s="1"/>
  <c r="G182" i="10"/>
  <c r="H182" i="10" s="1"/>
  <c r="G183" i="10"/>
  <c r="H183" i="10" s="1"/>
  <c r="G184" i="10"/>
  <c r="H184" i="10" s="1"/>
  <c r="G185" i="10"/>
  <c r="H185" i="10" s="1"/>
  <c r="G186" i="10"/>
  <c r="H186" i="10" s="1"/>
  <c r="G187" i="10"/>
  <c r="H187" i="10" s="1"/>
  <c r="G188" i="10"/>
  <c r="H188" i="10" s="1"/>
  <c r="G189" i="10"/>
  <c r="H189" i="10" s="1"/>
  <c r="G190" i="10"/>
  <c r="H190" i="10" s="1"/>
  <c r="G191" i="10"/>
  <c r="H191" i="10" s="1"/>
  <c r="G192" i="10"/>
  <c r="H192" i="10" s="1"/>
  <c r="G193" i="10"/>
  <c r="H193" i="10" s="1"/>
  <c r="G194" i="10"/>
  <c r="H194" i="10" s="1"/>
  <c r="G195" i="10"/>
  <c r="H195" i="10" s="1"/>
  <c r="G196" i="10"/>
  <c r="H196" i="10" s="1"/>
  <c r="G197" i="10"/>
  <c r="H197" i="10" s="1"/>
  <c r="G198" i="10"/>
  <c r="H198" i="10" s="1"/>
  <c r="G199" i="10"/>
  <c r="H199" i="10" s="1"/>
  <c r="G200" i="10"/>
  <c r="H200" i="10" s="1"/>
  <c r="G201" i="10"/>
  <c r="H201" i="10" s="1"/>
  <c r="G202" i="10"/>
  <c r="H202" i="10" s="1"/>
  <c r="G203" i="10"/>
  <c r="H203" i="10" s="1"/>
  <c r="G204" i="10"/>
  <c r="H204" i="10" s="1"/>
  <c r="G205" i="10"/>
  <c r="H205" i="10" s="1"/>
  <c r="G206" i="10"/>
  <c r="H206" i="10" s="1"/>
  <c r="G207" i="10"/>
  <c r="H207" i="10" s="1"/>
  <c r="G208" i="10"/>
  <c r="H208" i="10" s="1"/>
  <c r="G209" i="10"/>
  <c r="H209" i="10" s="1"/>
  <c r="G210" i="10"/>
  <c r="G211" i="10"/>
  <c r="H211" i="10" s="1"/>
  <c r="G212" i="10"/>
  <c r="H212" i="10" s="1"/>
  <c r="G213" i="10"/>
  <c r="H213" i="10" s="1"/>
  <c r="G214" i="10"/>
  <c r="H214" i="10" s="1"/>
  <c r="G215" i="10"/>
  <c r="H215" i="10" s="1"/>
  <c r="G216" i="10"/>
  <c r="H216" i="10" s="1"/>
  <c r="G217" i="10"/>
  <c r="H217" i="10" s="1"/>
  <c r="G218" i="10"/>
  <c r="H218" i="10" s="1"/>
  <c r="G219" i="10"/>
  <c r="H219" i="10" s="1"/>
  <c r="G220" i="10"/>
  <c r="H220" i="10" s="1"/>
  <c r="G221" i="10"/>
  <c r="H221" i="10" s="1"/>
  <c r="G222" i="10"/>
  <c r="H222" i="10" s="1"/>
  <c r="G223" i="10"/>
  <c r="H223" i="10" s="1"/>
  <c r="G224" i="10"/>
  <c r="H224" i="10" s="1"/>
  <c r="G225" i="10"/>
  <c r="H225" i="10" s="1"/>
  <c r="G226" i="10"/>
  <c r="H226" i="10" s="1"/>
  <c r="G227" i="10"/>
  <c r="H227" i="10" s="1"/>
  <c r="G228" i="10"/>
  <c r="H228" i="10" s="1"/>
  <c r="G229" i="10"/>
  <c r="H229" i="10" s="1"/>
  <c r="G230" i="10"/>
  <c r="H230" i="10" s="1"/>
  <c r="G231" i="10"/>
  <c r="H231" i="10" s="1"/>
  <c r="G232" i="10"/>
  <c r="H232" i="10" s="1"/>
  <c r="G233" i="10"/>
  <c r="H233" i="10" s="1"/>
  <c r="G234" i="10"/>
  <c r="H234" i="10" s="1"/>
  <c r="G235" i="10"/>
  <c r="H235" i="10" s="1"/>
  <c r="G236" i="10"/>
  <c r="H236" i="10" s="1"/>
  <c r="G237" i="10"/>
  <c r="H237" i="10" s="1"/>
  <c r="G238" i="10"/>
  <c r="H238" i="10" s="1"/>
  <c r="G239" i="10"/>
  <c r="H239" i="10" s="1"/>
  <c r="G240" i="10"/>
  <c r="H240" i="10" s="1"/>
  <c r="G241" i="10"/>
  <c r="H241" i="10" s="1"/>
  <c r="G242" i="10"/>
  <c r="G243" i="10"/>
  <c r="H243" i="10" s="1"/>
  <c r="G244" i="10"/>
  <c r="H244" i="10" s="1"/>
  <c r="G245" i="10"/>
  <c r="H245" i="10" s="1"/>
  <c r="G246" i="10"/>
  <c r="H246" i="10" s="1"/>
  <c r="G247" i="10"/>
  <c r="H247" i="10" s="1"/>
  <c r="G248" i="10"/>
  <c r="H248" i="10" s="1"/>
  <c r="G249" i="10"/>
  <c r="H249" i="10" s="1"/>
  <c r="G250" i="10"/>
  <c r="H250" i="10" s="1"/>
  <c r="G251" i="10"/>
  <c r="H251" i="10" s="1"/>
  <c r="G252" i="10"/>
  <c r="H252" i="10" s="1"/>
  <c r="G253" i="10"/>
  <c r="H253" i="10" s="1"/>
  <c r="G254" i="10"/>
  <c r="H254" i="10" s="1"/>
  <c r="G255" i="10"/>
  <c r="H255" i="10" s="1"/>
  <c r="G256" i="10"/>
  <c r="H256" i="10" s="1"/>
  <c r="G257" i="10"/>
  <c r="H257" i="10" s="1"/>
  <c r="G258" i="10"/>
  <c r="H258" i="10" s="1"/>
  <c r="G259" i="10"/>
  <c r="H259" i="10" s="1"/>
  <c r="G260" i="10"/>
  <c r="H260" i="10" s="1"/>
  <c r="G261" i="10"/>
  <c r="H261" i="10" s="1"/>
  <c r="G262" i="10"/>
  <c r="H262" i="10" s="1"/>
  <c r="G263" i="10"/>
  <c r="H263" i="10" s="1"/>
  <c r="G264" i="10"/>
  <c r="H264" i="10" s="1"/>
  <c r="G265" i="10"/>
  <c r="H265" i="10" s="1"/>
  <c r="G266" i="10"/>
  <c r="H266" i="10" s="1"/>
  <c r="G267" i="10"/>
  <c r="H267" i="10" s="1"/>
  <c r="G268" i="10"/>
  <c r="H268" i="10" s="1"/>
  <c r="G269" i="10"/>
  <c r="H269" i="10" s="1"/>
  <c r="G270" i="10"/>
  <c r="H270" i="10" s="1"/>
  <c r="G271" i="10"/>
  <c r="H271" i="10" s="1"/>
  <c r="G272" i="10"/>
  <c r="H272" i="10" s="1"/>
  <c r="G273" i="10"/>
  <c r="H273" i="10" s="1"/>
  <c r="G274" i="10"/>
  <c r="G275" i="10"/>
  <c r="H275" i="10" s="1"/>
  <c r="G276" i="10"/>
  <c r="H276" i="10" s="1"/>
  <c r="G277" i="10"/>
  <c r="H277" i="10" s="1"/>
  <c r="G278" i="10"/>
  <c r="H278" i="10" s="1"/>
  <c r="G279" i="10"/>
  <c r="H279" i="10" s="1"/>
  <c r="G280" i="10"/>
  <c r="H280" i="10" s="1"/>
  <c r="G281" i="10"/>
  <c r="H281" i="10" s="1"/>
  <c r="G282" i="10"/>
  <c r="H282" i="10" s="1"/>
  <c r="G283" i="10"/>
  <c r="H283" i="10" s="1"/>
  <c r="G284" i="10"/>
  <c r="H284" i="10" s="1"/>
  <c r="G285" i="10"/>
  <c r="H285" i="10" s="1"/>
  <c r="G286" i="10"/>
  <c r="H286" i="10" s="1"/>
  <c r="G287" i="10"/>
  <c r="H287" i="10" s="1"/>
  <c r="G288" i="10"/>
  <c r="H288" i="10" s="1"/>
  <c r="G289" i="10"/>
  <c r="H289" i="10" s="1"/>
  <c r="G290" i="10"/>
  <c r="H290" i="10" s="1"/>
  <c r="G291" i="10"/>
  <c r="H291" i="10" s="1"/>
  <c r="G292" i="10"/>
  <c r="H292" i="10" s="1"/>
  <c r="G293" i="10"/>
  <c r="H293" i="10" s="1"/>
  <c r="G294" i="10"/>
  <c r="H294" i="10" s="1"/>
  <c r="G295" i="10"/>
  <c r="H295" i="10" s="1"/>
  <c r="G296" i="10"/>
  <c r="H296" i="10" s="1"/>
  <c r="G297" i="10"/>
  <c r="H297" i="10" s="1"/>
  <c r="G298" i="10"/>
  <c r="H298" i="10" s="1"/>
  <c r="G299" i="10"/>
  <c r="H299" i="10" s="1"/>
  <c r="G300" i="10"/>
  <c r="H300" i="10" s="1"/>
  <c r="G301" i="10"/>
  <c r="H301" i="10" s="1"/>
  <c r="G302" i="10"/>
  <c r="H302" i="10" s="1"/>
  <c r="G303" i="10"/>
  <c r="H303" i="10" s="1"/>
  <c r="G304" i="10"/>
  <c r="H304" i="10" s="1"/>
  <c r="G305" i="10"/>
  <c r="H305" i="10" s="1"/>
  <c r="G306" i="10"/>
  <c r="G307" i="10"/>
  <c r="H307" i="10" s="1"/>
  <c r="G15" i="10"/>
  <c r="H15" i="10" s="1"/>
  <c r="C14" i="10" l="1"/>
  <c r="Q14" i="10" s="1"/>
  <c r="E9" i="10"/>
  <c r="E8" i="10"/>
  <c r="G8" i="10" l="1"/>
  <c r="D10" i="10"/>
  <c r="E10" i="10"/>
  <c r="C10" i="10"/>
  <c r="I307" i="10" l="1"/>
  <c r="I306" i="10"/>
  <c r="I303" i="10"/>
  <c r="I302" i="10"/>
  <c r="I301" i="10"/>
  <c r="I300" i="10"/>
  <c r="I299" i="10"/>
  <c r="I295" i="10"/>
  <c r="I294" i="10"/>
  <c r="I293" i="10"/>
  <c r="I292" i="10"/>
  <c r="I291" i="10"/>
  <c r="I290" i="10"/>
  <c r="I288" i="10"/>
  <c r="I287" i="10"/>
  <c r="I286" i="10"/>
  <c r="I285" i="10"/>
  <c r="I284" i="10"/>
  <c r="I283" i="10"/>
  <c r="I282" i="10"/>
  <c r="I281" i="10"/>
  <c r="I280" i="10"/>
  <c r="I279" i="10"/>
  <c r="I278" i="10"/>
  <c r="I277" i="10"/>
  <c r="I276" i="10"/>
  <c r="I275" i="10"/>
  <c r="I273" i="10"/>
  <c r="I272" i="10"/>
  <c r="I271" i="10"/>
  <c r="I269" i="10"/>
  <c r="I268" i="10"/>
  <c r="I266" i="10"/>
  <c r="I265" i="10"/>
  <c r="I264" i="10"/>
  <c r="I263" i="10"/>
  <c r="I262" i="10"/>
  <c r="I260" i="10"/>
  <c r="I257" i="10"/>
  <c r="I256" i="10"/>
  <c r="I255" i="10"/>
  <c r="I254" i="10"/>
  <c r="I253" i="10"/>
  <c r="I252" i="10"/>
  <c r="I251" i="10"/>
  <c r="I250" i="10"/>
  <c r="I248" i="10"/>
  <c r="I247" i="10"/>
  <c r="I246" i="10"/>
  <c r="I245" i="10"/>
  <c r="I244" i="10"/>
  <c r="I243" i="10"/>
  <c r="I241" i="10"/>
  <c r="I240" i="10"/>
  <c r="I239" i="10"/>
  <c r="I238" i="10"/>
  <c r="I236" i="10"/>
  <c r="I235" i="10"/>
  <c r="I232" i="10"/>
  <c r="I231" i="10"/>
  <c r="I230" i="10"/>
  <c r="I229" i="10"/>
  <c r="I228" i="10"/>
  <c r="I227" i="10"/>
  <c r="I225" i="10"/>
  <c r="I224" i="10"/>
  <c r="I223" i="10"/>
  <c r="I222" i="10"/>
  <c r="I220" i="10"/>
  <c r="I219" i="10"/>
  <c r="I215" i="10"/>
  <c r="I214" i="10"/>
  <c r="I213" i="10"/>
  <c r="I212" i="10"/>
  <c r="I211" i="10"/>
  <c r="I210" i="10"/>
  <c r="I209" i="10"/>
  <c r="I207" i="10"/>
  <c r="I206" i="10"/>
  <c r="I205" i="10"/>
  <c r="I204" i="10"/>
  <c r="I203" i="10"/>
  <c r="I201" i="10"/>
  <c r="I199" i="10"/>
  <c r="I198" i="10"/>
  <c r="I196" i="10"/>
  <c r="I195" i="10"/>
  <c r="I193" i="10"/>
  <c r="I191" i="10"/>
  <c r="I189" i="10"/>
  <c r="I188" i="10"/>
  <c r="I185" i="10"/>
  <c r="I183" i="10"/>
  <c r="I182" i="10"/>
  <c r="I181" i="10"/>
  <c r="I180" i="10"/>
  <c r="I179" i="10"/>
  <c r="I175" i="10"/>
  <c r="I174" i="10"/>
  <c r="I173" i="10"/>
  <c r="I172" i="10"/>
  <c r="I169" i="10"/>
  <c r="I167" i="10"/>
  <c r="I165" i="10"/>
  <c r="I164" i="10"/>
  <c r="I161" i="10"/>
  <c r="I159" i="10"/>
  <c r="I158" i="10"/>
  <c r="I157" i="10"/>
  <c r="I156" i="10"/>
  <c r="I155" i="10"/>
  <c r="I153" i="10"/>
  <c r="I151" i="10"/>
  <c r="I150" i="10"/>
  <c r="I149" i="10"/>
  <c r="I148" i="10"/>
  <c r="I147" i="10"/>
  <c r="I145" i="10"/>
  <c r="I143" i="10"/>
  <c r="I142" i="10"/>
  <c r="I141" i="10"/>
  <c r="I140" i="10"/>
  <c r="I139" i="10"/>
  <c r="I135" i="10"/>
  <c r="I133" i="10"/>
  <c r="I132" i="10"/>
  <c r="I131" i="10"/>
  <c r="I129" i="10"/>
  <c r="I127" i="10"/>
  <c r="I126" i="10"/>
  <c r="I125" i="10"/>
  <c r="I124" i="10"/>
  <c r="I123" i="10"/>
  <c r="I119" i="10"/>
  <c r="I118" i="10"/>
  <c r="I117" i="10"/>
  <c r="I116" i="10"/>
  <c r="I115" i="10"/>
  <c r="I113" i="10"/>
  <c r="I111" i="10"/>
  <c r="I110" i="10"/>
  <c r="I109" i="10"/>
  <c r="I108" i="10"/>
  <c r="I107" i="10"/>
  <c r="I105" i="10"/>
  <c r="I103" i="10"/>
  <c r="I102" i="10"/>
  <c r="I101" i="10"/>
  <c r="I100" i="10"/>
  <c r="I99" i="10"/>
  <c r="I97" i="10"/>
  <c r="I95" i="10"/>
  <c r="I92" i="10"/>
  <c r="I91" i="10"/>
  <c r="I89" i="10"/>
  <c r="I87" i="10"/>
  <c r="I86" i="10"/>
  <c r="I85" i="10"/>
  <c r="I84" i="10"/>
  <c r="I83" i="10"/>
  <c r="I81" i="10"/>
  <c r="I79" i="10"/>
  <c r="I78" i="10"/>
  <c r="I76" i="10"/>
  <c r="I75" i="10"/>
  <c r="I73" i="10"/>
  <c r="I71" i="10"/>
  <c r="I70" i="10"/>
  <c r="I69" i="10"/>
  <c r="I68" i="10"/>
  <c r="I67" i="10"/>
  <c r="I65" i="10"/>
  <c r="I63" i="10"/>
  <c r="I62" i="10"/>
  <c r="I61" i="10"/>
  <c r="I60" i="10"/>
  <c r="I59" i="10"/>
  <c r="I55" i="10"/>
  <c r="I54" i="10"/>
  <c r="I53" i="10"/>
  <c r="I52" i="10"/>
  <c r="I51" i="10"/>
  <c r="I47" i="10"/>
  <c r="I46" i="10"/>
  <c r="I45" i="10"/>
  <c r="I44" i="10"/>
  <c r="I43" i="10"/>
  <c r="I41" i="10"/>
  <c r="I39" i="10"/>
  <c r="I38" i="10"/>
  <c r="I37" i="10"/>
  <c r="I36" i="10"/>
  <c r="I35" i="10"/>
  <c r="I33" i="10"/>
  <c r="I32" i="10"/>
  <c r="I31" i="10"/>
  <c r="I28" i="10"/>
  <c r="I25" i="10"/>
  <c r="I23" i="10"/>
  <c r="I21" i="10"/>
  <c r="I20" i="10"/>
  <c r="I15" i="10"/>
  <c r="D14" i="10"/>
  <c r="G14" i="10" s="1"/>
  <c r="I29" i="10" l="1"/>
  <c r="I237" i="10"/>
  <c r="I19" i="10"/>
  <c r="I94" i="10"/>
  <c r="I259" i="10"/>
  <c r="M14" i="10"/>
  <c r="I66" i="10"/>
  <c r="I74" i="10"/>
  <c r="I154" i="10"/>
  <c r="I289" i="10"/>
  <c r="I121" i="10"/>
  <c r="I128" i="10"/>
  <c r="I134" i="10"/>
  <c r="I226" i="10"/>
  <c r="I163" i="10"/>
  <c r="I57" i="10"/>
  <c r="I171" i="10"/>
  <c r="I178" i="10"/>
  <c r="I24" i="10"/>
  <c r="I166" i="10"/>
  <c r="I298" i="10"/>
  <c r="I200" i="10"/>
  <c r="I274" i="10"/>
  <c r="I138" i="10"/>
  <c r="I144" i="10"/>
  <c r="I30" i="10"/>
  <c r="I106" i="10"/>
  <c r="I218" i="10"/>
  <c r="I16" i="10"/>
  <c r="I26" i="10"/>
  <c r="I49" i="10"/>
  <c r="I96" i="10"/>
  <c r="I168" i="10"/>
  <c r="I296" i="10"/>
  <c r="I17" i="10"/>
  <c r="I22" i="10"/>
  <c r="I27" i="10"/>
  <c r="I64" i="10"/>
  <c r="I77" i="10"/>
  <c r="I146" i="10"/>
  <c r="I234" i="10"/>
  <c r="I297" i="10"/>
  <c r="I305" i="10"/>
  <c r="I56" i="10"/>
  <c r="I88" i="10"/>
  <c r="I98" i="10"/>
  <c r="I221" i="10"/>
  <c r="I34" i="10"/>
  <c r="I208" i="10"/>
  <c r="I242" i="10"/>
  <c r="I14" i="10"/>
  <c r="H14" i="10"/>
  <c r="I80" i="10"/>
  <c r="I90" i="10"/>
  <c r="I93" i="10"/>
  <c r="I137" i="10"/>
  <c r="I177" i="10"/>
  <c r="I184" i="10"/>
  <c r="I187" i="10"/>
  <c r="I190" i="10"/>
  <c r="I194" i="10"/>
  <c r="I197" i="10"/>
  <c r="I217" i="10"/>
  <c r="I233" i="10"/>
  <c r="I249" i="10"/>
  <c r="I258" i="10"/>
  <c r="I261" i="10"/>
  <c r="I267" i="10"/>
  <c r="I270" i="10"/>
  <c r="I40" i="10"/>
  <c r="I50" i="10"/>
  <c r="I104" i="10"/>
  <c r="I114" i="10"/>
  <c r="I192" i="10"/>
  <c r="I202" i="10"/>
  <c r="I18" i="10"/>
  <c r="I48" i="10"/>
  <c r="I58" i="10"/>
  <c r="I112" i="10"/>
  <c r="I122" i="10"/>
  <c r="I152" i="10"/>
  <c r="I162" i="10"/>
  <c r="I72" i="10"/>
  <c r="I82" i="10"/>
  <c r="I136" i="10"/>
  <c r="I176" i="10"/>
  <c r="I186" i="10"/>
  <c r="I216" i="10"/>
  <c r="I42" i="10"/>
  <c r="I120" i="10"/>
  <c r="I130" i="10"/>
  <c r="I160" i="10"/>
  <c r="I170" i="10"/>
  <c r="I304" i="10"/>
  <c r="W10" i="9" l="1"/>
  <c r="W12" i="9"/>
  <c r="W13" i="9"/>
  <c r="W14" i="9"/>
  <c r="W15" i="9"/>
  <c r="W16" i="9"/>
  <c r="W17" i="9"/>
  <c r="W18" i="9"/>
  <c r="W19" i="9"/>
  <c r="W20" i="9"/>
  <c r="W21" i="9"/>
  <c r="W22" i="9"/>
  <c r="W23" i="9"/>
  <c r="W24" i="9"/>
  <c r="W25" i="9"/>
  <c r="W26" i="9"/>
  <c r="W27" i="9"/>
  <c r="W28" i="9"/>
  <c r="W29" i="9"/>
  <c r="W30" i="9"/>
  <c r="W31" i="9"/>
  <c r="W32" i="9"/>
  <c r="W33" i="9"/>
  <c r="W34" i="9"/>
  <c r="W35" i="9"/>
  <c r="W36" i="9"/>
  <c r="W37" i="9"/>
  <c r="W38" i="9"/>
  <c r="W39" i="9"/>
  <c r="W40" i="9"/>
  <c r="W41" i="9"/>
  <c r="W42" i="9"/>
  <c r="W43" i="9"/>
  <c r="W44" i="9"/>
  <c r="W45" i="9"/>
  <c r="W46" i="9"/>
  <c r="W47" i="9"/>
  <c r="W48" i="9"/>
  <c r="W49" i="9"/>
  <c r="W50" i="9"/>
  <c r="W51" i="9"/>
  <c r="W52" i="9"/>
  <c r="W53" i="9"/>
  <c r="W54" i="9"/>
  <c r="W55" i="9"/>
  <c r="W56" i="9"/>
  <c r="W57" i="9"/>
  <c r="W58" i="9"/>
  <c r="W59" i="9"/>
  <c r="W60" i="9"/>
  <c r="W61" i="9"/>
  <c r="W62" i="9"/>
  <c r="W63" i="9"/>
  <c r="W64" i="9"/>
  <c r="W65" i="9"/>
  <c r="W66" i="9"/>
  <c r="W67" i="9"/>
  <c r="W68" i="9"/>
  <c r="W69" i="9"/>
  <c r="W70" i="9"/>
  <c r="W71" i="9"/>
  <c r="W72" i="9"/>
  <c r="W73" i="9"/>
  <c r="W74" i="9"/>
  <c r="W75" i="9"/>
  <c r="W76" i="9"/>
  <c r="W77" i="9"/>
  <c r="W78" i="9"/>
  <c r="W79" i="9"/>
  <c r="W80" i="9"/>
  <c r="W81" i="9"/>
  <c r="W82" i="9"/>
  <c r="W83" i="9"/>
  <c r="W84" i="9"/>
  <c r="W85" i="9"/>
  <c r="W86" i="9"/>
  <c r="W87" i="9"/>
  <c r="W88" i="9"/>
  <c r="W89" i="9"/>
  <c r="W90" i="9"/>
  <c r="W91" i="9"/>
  <c r="W92" i="9"/>
  <c r="W93" i="9"/>
  <c r="W94" i="9"/>
  <c r="W95" i="9"/>
  <c r="W96" i="9"/>
  <c r="W97" i="9"/>
  <c r="W98" i="9"/>
  <c r="W99" i="9"/>
  <c r="W100" i="9"/>
  <c r="W101" i="9"/>
  <c r="W102" i="9"/>
  <c r="W103" i="9"/>
  <c r="W104" i="9"/>
  <c r="W105" i="9"/>
  <c r="W106" i="9"/>
  <c r="W107" i="9"/>
  <c r="W108" i="9"/>
  <c r="W109" i="9"/>
  <c r="W110" i="9"/>
  <c r="W111" i="9"/>
  <c r="W112" i="9"/>
  <c r="W113" i="9"/>
  <c r="W114" i="9"/>
  <c r="W115" i="9"/>
  <c r="W116" i="9"/>
  <c r="W117" i="9"/>
  <c r="W118" i="9"/>
  <c r="W119" i="9"/>
  <c r="W120" i="9"/>
  <c r="W121" i="9"/>
  <c r="W122" i="9"/>
  <c r="W123" i="9"/>
  <c r="W124" i="9"/>
  <c r="W125" i="9"/>
  <c r="W126" i="9"/>
  <c r="W127" i="9"/>
  <c r="W128" i="9"/>
  <c r="W129" i="9"/>
  <c r="W130" i="9"/>
  <c r="W131" i="9"/>
  <c r="W132" i="9"/>
  <c r="W133" i="9"/>
  <c r="W134" i="9"/>
  <c r="W135" i="9"/>
  <c r="W136" i="9"/>
  <c r="W137" i="9"/>
  <c r="W138" i="9"/>
  <c r="W139" i="9"/>
  <c r="W140" i="9"/>
  <c r="W141" i="9"/>
  <c r="W142" i="9"/>
  <c r="W143" i="9"/>
  <c r="W144" i="9"/>
  <c r="W145" i="9"/>
  <c r="W146" i="9"/>
  <c r="W147" i="9"/>
  <c r="W148" i="9"/>
  <c r="W149" i="9"/>
  <c r="W150" i="9"/>
  <c r="W151" i="9"/>
  <c r="W152" i="9"/>
  <c r="W153" i="9"/>
  <c r="W154" i="9"/>
  <c r="W155" i="9"/>
  <c r="W156" i="9"/>
  <c r="W157" i="9"/>
  <c r="W158" i="9"/>
  <c r="W159" i="9"/>
  <c r="W160" i="9"/>
  <c r="W161" i="9"/>
  <c r="W162" i="9"/>
  <c r="W163" i="9"/>
  <c r="W164" i="9"/>
  <c r="W165" i="9"/>
  <c r="W166" i="9"/>
  <c r="W167" i="9"/>
  <c r="W168" i="9"/>
  <c r="W169" i="9"/>
  <c r="W170" i="9"/>
  <c r="W171" i="9"/>
  <c r="W172" i="9"/>
  <c r="W173" i="9"/>
  <c r="W174" i="9"/>
  <c r="W175" i="9"/>
  <c r="W176" i="9"/>
  <c r="W177" i="9"/>
  <c r="W178" i="9"/>
  <c r="W179" i="9"/>
  <c r="W180" i="9"/>
  <c r="W181" i="9"/>
  <c r="W182" i="9"/>
  <c r="W183" i="9"/>
  <c r="W184" i="9"/>
  <c r="W185" i="9"/>
  <c r="W186" i="9"/>
  <c r="W187" i="9"/>
  <c r="W188" i="9"/>
  <c r="W189" i="9"/>
  <c r="W190" i="9"/>
  <c r="W191" i="9"/>
  <c r="W192" i="9"/>
  <c r="W193" i="9"/>
  <c r="W194" i="9"/>
  <c r="W195" i="9"/>
  <c r="W196" i="9"/>
  <c r="W197" i="9"/>
  <c r="W198" i="9"/>
  <c r="W199" i="9"/>
  <c r="W200" i="9"/>
  <c r="W201" i="9"/>
  <c r="W202" i="9"/>
  <c r="W203" i="9"/>
  <c r="W204" i="9"/>
  <c r="W205" i="9"/>
  <c r="W206" i="9"/>
  <c r="W207" i="9"/>
  <c r="W208" i="9"/>
  <c r="W209" i="9"/>
  <c r="W210" i="9"/>
  <c r="W211" i="9"/>
  <c r="W212" i="9"/>
  <c r="W213" i="9"/>
  <c r="W214" i="9"/>
  <c r="W215" i="9"/>
  <c r="W216" i="9"/>
  <c r="W217" i="9"/>
  <c r="W218" i="9"/>
  <c r="W219" i="9"/>
  <c r="W220" i="9"/>
  <c r="W221" i="9"/>
  <c r="W222" i="9"/>
  <c r="W223" i="9"/>
  <c r="W224" i="9"/>
  <c r="W225" i="9"/>
  <c r="W226" i="9"/>
  <c r="W227" i="9"/>
  <c r="W228" i="9"/>
  <c r="W229" i="9"/>
  <c r="W230" i="9"/>
  <c r="W231" i="9"/>
  <c r="W232" i="9"/>
  <c r="W233" i="9"/>
  <c r="W234" i="9"/>
  <c r="W235" i="9"/>
  <c r="W236" i="9"/>
  <c r="W237" i="9"/>
  <c r="W238" i="9"/>
  <c r="W239" i="9"/>
  <c r="W240" i="9"/>
  <c r="W241" i="9"/>
  <c r="W242" i="9"/>
  <c r="W243" i="9"/>
  <c r="W244" i="9"/>
  <c r="W245" i="9"/>
  <c r="W246" i="9"/>
  <c r="W247" i="9"/>
  <c r="W248" i="9"/>
  <c r="W249" i="9"/>
  <c r="W250" i="9"/>
  <c r="W251" i="9"/>
  <c r="W252" i="9"/>
  <c r="W253" i="9"/>
  <c r="W254" i="9"/>
  <c r="W255" i="9"/>
  <c r="W256" i="9"/>
  <c r="W257" i="9"/>
  <c r="W258" i="9"/>
  <c r="W259" i="9"/>
  <c r="W260" i="9"/>
  <c r="W261" i="9"/>
  <c r="W262" i="9"/>
  <c r="W263" i="9"/>
  <c r="W264" i="9"/>
  <c r="W265" i="9"/>
  <c r="W266" i="9"/>
  <c r="W267" i="9"/>
  <c r="W268" i="9"/>
  <c r="W269" i="9"/>
  <c r="W270" i="9"/>
  <c r="W271" i="9"/>
  <c r="W272" i="9"/>
  <c r="W273" i="9"/>
  <c r="W274" i="9"/>
  <c r="W275" i="9"/>
  <c r="W276" i="9"/>
  <c r="W277" i="9"/>
  <c r="W278" i="9"/>
  <c r="W279" i="9"/>
  <c r="W280" i="9"/>
  <c r="W281" i="9"/>
  <c r="W282" i="9"/>
  <c r="W283" i="9"/>
  <c r="W284" i="9"/>
  <c r="W285" i="9"/>
  <c r="W286" i="9"/>
  <c r="W287" i="9"/>
  <c r="W288" i="9"/>
  <c r="W289" i="9"/>
  <c r="W290" i="9"/>
  <c r="W291" i="9"/>
  <c r="W292" i="9"/>
  <c r="W293" i="9"/>
  <c r="W294" i="9"/>
  <c r="W295" i="9"/>
  <c r="W296" i="9"/>
  <c r="W297" i="9"/>
  <c r="W298" i="9"/>
  <c r="W299" i="9"/>
  <c r="W300" i="9"/>
  <c r="W301" i="9"/>
  <c r="W302" i="9"/>
  <c r="W303" i="9"/>
  <c r="W11" i="9"/>
  <c r="V10" i="9"/>
  <c r="U10" i="9"/>
  <c r="T10" i="9"/>
  <c r="S10" i="9"/>
  <c r="C10" i="9"/>
  <c r="D10" i="9"/>
  <c r="E10" i="9"/>
  <c r="P10" i="9" l="1"/>
  <c r="L10" i="9"/>
  <c r="M10" i="9"/>
  <c r="N10" i="9"/>
  <c r="O10" i="9"/>
  <c r="K10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J32" i="9"/>
  <c r="J33" i="9"/>
  <c r="J34" i="9"/>
  <c r="J35" i="9"/>
  <c r="J36" i="9"/>
  <c r="J37" i="9"/>
  <c r="J38" i="9"/>
  <c r="J39" i="9"/>
  <c r="J40" i="9"/>
  <c r="J41" i="9"/>
  <c r="J42" i="9"/>
  <c r="J43" i="9"/>
  <c r="J44" i="9"/>
  <c r="J45" i="9"/>
  <c r="J46" i="9"/>
  <c r="J47" i="9"/>
  <c r="J48" i="9"/>
  <c r="J49" i="9"/>
  <c r="J50" i="9"/>
  <c r="J51" i="9"/>
  <c r="J52" i="9"/>
  <c r="J53" i="9"/>
  <c r="J54" i="9"/>
  <c r="J55" i="9"/>
  <c r="J56" i="9"/>
  <c r="J57" i="9"/>
  <c r="J58" i="9"/>
  <c r="J59" i="9"/>
  <c r="J60" i="9"/>
  <c r="J61" i="9"/>
  <c r="J62" i="9"/>
  <c r="J63" i="9"/>
  <c r="J64" i="9"/>
  <c r="J65" i="9"/>
  <c r="J66" i="9"/>
  <c r="J67" i="9"/>
  <c r="J68" i="9"/>
  <c r="J69" i="9"/>
  <c r="J70" i="9"/>
  <c r="J71" i="9"/>
  <c r="J72" i="9"/>
  <c r="J73" i="9"/>
  <c r="J74" i="9"/>
  <c r="J75" i="9"/>
  <c r="J76" i="9"/>
  <c r="J77" i="9"/>
  <c r="J78" i="9"/>
  <c r="J79" i="9"/>
  <c r="J80" i="9"/>
  <c r="J81" i="9"/>
  <c r="J82" i="9"/>
  <c r="J83" i="9"/>
  <c r="J84" i="9"/>
  <c r="J85" i="9"/>
  <c r="J86" i="9"/>
  <c r="J87" i="9"/>
  <c r="J88" i="9"/>
  <c r="J89" i="9"/>
  <c r="J90" i="9"/>
  <c r="J91" i="9"/>
  <c r="J92" i="9"/>
  <c r="J93" i="9"/>
  <c r="J94" i="9"/>
  <c r="J95" i="9"/>
  <c r="J96" i="9"/>
  <c r="J97" i="9"/>
  <c r="J98" i="9"/>
  <c r="J99" i="9"/>
  <c r="J100" i="9"/>
  <c r="J101" i="9"/>
  <c r="J102" i="9"/>
  <c r="J103" i="9"/>
  <c r="J104" i="9"/>
  <c r="J105" i="9"/>
  <c r="J106" i="9"/>
  <c r="J107" i="9"/>
  <c r="J108" i="9"/>
  <c r="J109" i="9"/>
  <c r="J110" i="9"/>
  <c r="J111" i="9"/>
  <c r="J112" i="9"/>
  <c r="J113" i="9"/>
  <c r="J114" i="9"/>
  <c r="J115" i="9"/>
  <c r="J116" i="9"/>
  <c r="J117" i="9"/>
  <c r="J118" i="9"/>
  <c r="J119" i="9"/>
  <c r="J120" i="9"/>
  <c r="J121" i="9"/>
  <c r="J122" i="9"/>
  <c r="J123" i="9"/>
  <c r="J124" i="9"/>
  <c r="J125" i="9"/>
  <c r="J126" i="9"/>
  <c r="J127" i="9"/>
  <c r="J128" i="9"/>
  <c r="J129" i="9"/>
  <c r="J130" i="9"/>
  <c r="J131" i="9"/>
  <c r="J132" i="9"/>
  <c r="J133" i="9"/>
  <c r="J134" i="9"/>
  <c r="J135" i="9"/>
  <c r="J136" i="9"/>
  <c r="J137" i="9"/>
  <c r="J138" i="9"/>
  <c r="J139" i="9"/>
  <c r="J140" i="9"/>
  <c r="J141" i="9"/>
  <c r="J142" i="9"/>
  <c r="J143" i="9"/>
  <c r="J144" i="9"/>
  <c r="J145" i="9"/>
  <c r="J146" i="9"/>
  <c r="J147" i="9"/>
  <c r="J148" i="9"/>
  <c r="J149" i="9"/>
  <c r="J150" i="9"/>
  <c r="J151" i="9"/>
  <c r="J152" i="9"/>
  <c r="J153" i="9"/>
  <c r="J154" i="9"/>
  <c r="J155" i="9"/>
  <c r="J156" i="9"/>
  <c r="J157" i="9"/>
  <c r="J158" i="9"/>
  <c r="J159" i="9"/>
  <c r="J160" i="9"/>
  <c r="J161" i="9"/>
  <c r="J162" i="9"/>
  <c r="J163" i="9"/>
  <c r="J164" i="9"/>
  <c r="J165" i="9"/>
  <c r="J166" i="9"/>
  <c r="J167" i="9"/>
  <c r="J168" i="9"/>
  <c r="J169" i="9"/>
  <c r="J170" i="9"/>
  <c r="J171" i="9"/>
  <c r="J172" i="9"/>
  <c r="J173" i="9"/>
  <c r="J174" i="9"/>
  <c r="J175" i="9"/>
  <c r="J176" i="9"/>
  <c r="J177" i="9"/>
  <c r="J178" i="9"/>
  <c r="J179" i="9"/>
  <c r="J180" i="9"/>
  <c r="J181" i="9"/>
  <c r="J182" i="9"/>
  <c r="J183" i="9"/>
  <c r="J184" i="9"/>
  <c r="J185" i="9"/>
  <c r="J186" i="9"/>
  <c r="J187" i="9"/>
  <c r="J188" i="9"/>
  <c r="J189" i="9"/>
  <c r="J190" i="9"/>
  <c r="J191" i="9"/>
  <c r="J192" i="9"/>
  <c r="J193" i="9"/>
  <c r="J194" i="9"/>
  <c r="J195" i="9"/>
  <c r="J196" i="9"/>
  <c r="J197" i="9"/>
  <c r="J198" i="9"/>
  <c r="J199" i="9"/>
  <c r="J200" i="9"/>
  <c r="J201" i="9"/>
  <c r="J202" i="9"/>
  <c r="J203" i="9"/>
  <c r="J204" i="9"/>
  <c r="J205" i="9"/>
  <c r="J206" i="9"/>
  <c r="J207" i="9"/>
  <c r="J208" i="9"/>
  <c r="J209" i="9"/>
  <c r="J210" i="9"/>
  <c r="J211" i="9"/>
  <c r="J212" i="9"/>
  <c r="J213" i="9"/>
  <c r="J214" i="9"/>
  <c r="J215" i="9"/>
  <c r="J216" i="9"/>
  <c r="J217" i="9"/>
  <c r="J218" i="9"/>
  <c r="J219" i="9"/>
  <c r="J220" i="9"/>
  <c r="J221" i="9"/>
  <c r="J222" i="9"/>
  <c r="J223" i="9"/>
  <c r="J224" i="9"/>
  <c r="J225" i="9"/>
  <c r="J226" i="9"/>
  <c r="J227" i="9"/>
  <c r="J228" i="9"/>
  <c r="J229" i="9"/>
  <c r="J230" i="9"/>
  <c r="J231" i="9"/>
  <c r="J232" i="9"/>
  <c r="J233" i="9"/>
  <c r="J234" i="9"/>
  <c r="J235" i="9"/>
  <c r="J236" i="9"/>
  <c r="J237" i="9"/>
  <c r="J238" i="9"/>
  <c r="J239" i="9"/>
  <c r="J240" i="9"/>
  <c r="J241" i="9"/>
  <c r="J242" i="9"/>
  <c r="J243" i="9"/>
  <c r="J244" i="9"/>
  <c r="J245" i="9"/>
  <c r="J246" i="9"/>
  <c r="J247" i="9"/>
  <c r="J248" i="9"/>
  <c r="J249" i="9"/>
  <c r="J250" i="9"/>
  <c r="J251" i="9"/>
  <c r="J252" i="9"/>
  <c r="J253" i="9"/>
  <c r="J254" i="9"/>
  <c r="J255" i="9"/>
  <c r="J256" i="9"/>
  <c r="J257" i="9"/>
  <c r="J258" i="9"/>
  <c r="J259" i="9"/>
  <c r="J260" i="9"/>
  <c r="J261" i="9"/>
  <c r="J262" i="9"/>
  <c r="J263" i="9"/>
  <c r="J264" i="9"/>
  <c r="J265" i="9"/>
  <c r="J266" i="9"/>
  <c r="J267" i="9"/>
  <c r="J268" i="9"/>
  <c r="J269" i="9"/>
  <c r="J270" i="9"/>
  <c r="J271" i="9"/>
  <c r="J272" i="9"/>
  <c r="J273" i="9"/>
  <c r="J274" i="9"/>
  <c r="J275" i="9"/>
  <c r="J276" i="9"/>
  <c r="J277" i="9"/>
  <c r="J278" i="9"/>
  <c r="J279" i="9"/>
  <c r="J280" i="9"/>
  <c r="J281" i="9"/>
  <c r="J282" i="9"/>
  <c r="J283" i="9"/>
  <c r="J284" i="9"/>
  <c r="J285" i="9"/>
  <c r="J286" i="9"/>
  <c r="J287" i="9"/>
  <c r="J288" i="9"/>
  <c r="J289" i="9"/>
  <c r="J290" i="9"/>
  <c r="J291" i="9"/>
  <c r="J292" i="9"/>
  <c r="J293" i="9"/>
  <c r="J294" i="9"/>
  <c r="J295" i="9"/>
  <c r="J296" i="9"/>
  <c r="J297" i="9"/>
  <c r="J298" i="9"/>
  <c r="J299" i="9"/>
  <c r="J300" i="9"/>
  <c r="J301" i="9"/>
  <c r="J302" i="9"/>
  <c r="J303" i="9"/>
  <c r="J11" i="9"/>
  <c r="H10" i="9"/>
  <c r="I10" i="9"/>
  <c r="J10" i="9" s="1"/>
  <c r="F10" i="9"/>
  <c r="G9" i="10" l="1"/>
  <c r="F10" i="10"/>
  <c r="G10" i="10" s="1"/>
  <c r="V10" i="3" l="1"/>
  <c r="T10" i="3"/>
  <c r="U10" i="3" s="1"/>
  <c r="G244" i="16"/>
  <c r="G68" i="16"/>
  <c r="G224" i="16"/>
  <c r="G300" i="16"/>
  <c r="G226" i="16"/>
  <c r="G281" i="16"/>
  <c r="G113" i="16"/>
  <c r="G136" i="16"/>
  <c r="G241" i="16"/>
  <c r="G288" i="16"/>
  <c r="G89" i="16"/>
  <c r="G166" i="16"/>
  <c r="G204" i="16"/>
  <c r="G238" i="16"/>
  <c r="G154" i="16"/>
  <c r="G190" i="16"/>
  <c r="G71" i="16"/>
  <c r="G185" i="16"/>
  <c r="G179" i="16"/>
  <c r="G260" i="16"/>
  <c r="G105" i="16"/>
  <c r="G236" i="16"/>
  <c r="G165" i="16"/>
  <c r="G171" i="16"/>
  <c r="G195" i="16"/>
  <c r="G18" i="16"/>
  <c r="G200" i="16"/>
  <c r="G99" i="16"/>
  <c r="G139" i="16"/>
  <c r="G95" i="16"/>
  <c r="G84" i="16"/>
  <c r="G22" i="16"/>
  <c r="G153" i="16"/>
  <c r="G162" i="16"/>
  <c r="G287" i="16"/>
  <c r="G249" i="16"/>
  <c r="G72" i="16"/>
  <c r="G38" i="16"/>
  <c r="G59" i="16"/>
  <c r="G43" i="16"/>
  <c r="G25" i="16"/>
  <c r="G77" i="16"/>
  <c r="G98" i="16"/>
  <c r="G221" i="16"/>
  <c r="G223" i="16"/>
  <c r="G129" i="16"/>
  <c r="G269" i="16"/>
  <c r="G118" i="16"/>
  <c r="G121" i="16"/>
  <c r="G177" i="16"/>
  <c r="G250" i="16"/>
  <c r="G267" i="16"/>
  <c r="G97" i="16"/>
  <c r="G231" i="16"/>
  <c r="G242" i="16"/>
  <c r="G21" i="16"/>
  <c r="G55" i="16"/>
  <c r="G104" i="16"/>
  <c r="G37" i="16"/>
  <c r="G76" i="16"/>
  <c r="G301" i="16"/>
  <c r="G272" i="16"/>
  <c r="G239" i="16"/>
  <c r="G219" i="16"/>
  <c r="G160" i="16"/>
  <c r="G116" i="16"/>
  <c r="G52" i="16"/>
  <c r="G23" i="16"/>
  <c r="G285" i="16"/>
  <c r="G212" i="16"/>
  <c r="G158" i="16"/>
  <c r="G197" i="16"/>
  <c r="G188" i="16"/>
  <c r="G198" i="16"/>
  <c r="G211" i="16"/>
  <c r="G164" i="16"/>
  <c r="G286" i="16"/>
  <c r="G257" i="16"/>
  <c r="G192" i="16"/>
  <c r="G148" i="16"/>
  <c r="G186" i="16"/>
  <c r="G187" i="16"/>
  <c r="G66" i="16"/>
  <c r="G62" i="16"/>
  <c r="G124" i="16"/>
  <c r="G284" i="16"/>
  <c r="G141" i="16"/>
  <c r="G75" i="16"/>
  <c r="G227" i="16"/>
  <c r="G144" i="16"/>
  <c r="G125" i="16"/>
  <c r="G27" i="16"/>
  <c r="G302" i="16"/>
  <c r="G222" i="16"/>
  <c r="G79" i="16"/>
  <c r="G246" i="16"/>
  <c r="G271" i="16"/>
  <c r="G264" i="16"/>
  <c r="G33" i="16"/>
  <c r="G233" i="16"/>
  <c r="G193" i="16"/>
  <c r="G299" i="16"/>
  <c r="G42" i="16"/>
  <c r="G94" i="16"/>
  <c r="G234" i="16"/>
  <c r="G147" i="16"/>
  <c r="G237" i="16"/>
  <c r="G232" i="16"/>
  <c r="G258" i="16"/>
  <c r="G110" i="16"/>
  <c r="G36" i="16"/>
  <c r="G228" i="16"/>
  <c r="G225" i="16"/>
  <c r="G265" i="16"/>
  <c r="G215" i="16"/>
  <c r="G108" i="16"/>
  <c r="G135" i="16"/>
  <c r="G32" i="16"/>
  <c r="G40" i="16"/>
  <c r="G175" i="16"/>
  <c r="G291" i="16"/>
  <c r="G16" i="16"/>
  <c r="G282" i="16"/>
  <c r="G82" i="16"/>
  <c r="G20" i="16"/>
  <c r="G19" i="16"/>
  <c r="G128" i="16"/>
  <c r="G87" i="16"/>
  <c r="G191" i="16"/>
  <c r="G61" i="16"/>
  <c r="G243" i="16"/>
  <c r="G24" i="16"/>
  <c r="G214" i="16"/>
  <c r="G50" i="16"/>
  <c r="G210" i="16"/>
  <c r="G202" i="16"/>
  <c r="G251" i="16"/>
  <c r="G146" i="16"/>
  <c r="G143" i="16"/>
  <c r="G47" i="16"/>
  <c r="G73" i="16"/>
  <c r="G149" i="16"/>
  <c r="G173" i="16"/>
  <c r="G266" i="16"/>
  <c r="G145" i="16"/>
  <c r="G151" i="16"/>
  <c r="G91" i="16"/>
  <c r="G261" i="16"/>
  <c r="G270" i="16"/>
  <c r="G296" i="16"/>
  <c r="G274" i="16"/>
  <c r="G207" i="16"/>
  <c r="G276" i="16"/>
  <c r="G201" i="16"/>
  <c r="G83" i="16"/>
  <c r="G199" i="16"/>
  <c r="G294" i="16"/>
  <c r="G203" i="16"/>
  <c r="G259" i="16"/>
  <c r="G13" i="16"/>
  <c r="G53" i="16"/>
  <c r="G230" i="16"/>
  <c r="G102" i="16"/>
  <c r="G279" i="16"/>
  <c r="G28" i="16"/>
  <c r="G65" i="16"/>
  <c r="G31" i="16"/>
  <c r="G45" i="16"/>
  <c r="G29" i="16"/>
  <c r="G69" i="16"/>
  <c r="G167" i="16"/>
  <c r="G58" i="16"/>
  <c r="G303" i="16"/>
  <c r="G292" i="16"/>
  <c r="G275" i="16"/>
  <c r="G169" i="16"/>
  <c r="G229" i="16"/>
  <c r="G262" i="16"/>
  <c r="G180" i="16"/>
  <c r="G168" i="16"/>
  <c r="G156" i="16"/>
  <c r="G137" i="16"/>
  <c r="G126" i="16"/>
  <c r="G295" i="16"/>
  <c r="G138" i="16"/>
  <c r="G130" i="16"/>
  <c r="G220" i="16"/>
  <c r="G208" i="16"/>
  <c r="G245" i="16"/>
  <c r="G283" i="16"/>
  <c r="G14" i="16"/>
  <c r="G293" i="16"/>
  <c r="G184" i="16"/>
  <c r="G51" i="16"/>
  <c r="G34" i="16"/>
  <c r="G88" i="16"/>
  <c r="G67" i="16"/>
  <c r="G159" i="16"/>
  <c r="G178" i="16"/>
  <c r="G247" i="16"/>
  <c r="G46" i="16"/>
  <c r="G15" i="16"/>
  <c r="G57" i="16"/>
  <c r="G152" i="16"/>
  <c r="G252" i="16"/>
  <c r="G127" i="16"/>
  <c r="G123" i="16"/>
  <c r="G182" i="16"/>
  <c r="G90" i="16"/>
  <c r="G120" i="16"/>
  <c r="G101" i="16"/>
  <c r="G255" i="16"/>
  <c r="G112" i="16"/>
  <c r="G163" i="16"/>
  <c r="G297" i="16"/>
  <c r="G117" i="16"/>
  <c r="G54" i="16"/>
  <c r="G298" i="16"/>
  <c r="G122" i="16"/>
  <c r="G268" i="16"/>
  <c r="G111" i="16"/>
  <c r="G64" i="16"/>
  <c r="G131" i="16"/>
  <c r="G289" i="16"/>
  <c r="G248" i="16"/>
  <c r="G44" i="16"/>
  <c r="G12" i="16"/>
  <c r="G86" i="16"/>
  <c r="G205" i="16"/>
  <c r="G140" i="16"/>
  <c r="G216" i="16"/>
  <c r="G106" i="16"/>
  <c r="G209" i="16"/>
  <c r="G93" i="16"/>
  <c r="G96" i="16"/>
  <c r="G119" i="16"/>
  <c r="G74" i="16"/>
  <c r="G49" i="16"/>
  <c r="G56" i="16"/>
  <c r="G70" i="16"/>
  <c r="G155" i="16"/>
  <c r="G254" i="16"/>
  <c r="G92" i="16"/>
  <c r="G174" i="16"/>
  <c r="G273" i="16"/>
  <c r="G35" i="16"/>
  <c r="G218" i="16"/>
  <c r="G39" i="16"/>
  <c r="G114" i="16"/>
  <c r="G109" i="16"/>
  <c r="G41" i="16"/>
  <c r="G11" i="16"/>
  <c r="G157" i="16"/>
  <c r="G161" i="16"/>
  <c r="G263" i="16"/>
  <c r="G26" i="16"/>
  <c r="G213" i="16"/>
  <c r="G196" i="16"/>
  <c r="G256" i="16"/>
  <c r="G206" i="16"/>
  <c r="G217" i="16"/>
  <c r="G78" i="16"/>
  <c r="G103" i="16"/>
  <c r="G176" i="16"/>
  <c r="G17" i="16"/>
  <c r="G100" i="16"/>
  <c r="G115" i="16"/>
  <c r="G253" i="16"/>
  <c r="G235" i="16"/>
  <c r="G181" i="16"/>
  <c r="G142" i="16"/>
  <c r="G48" i="16"/>
  <c r="G133" i="16"/>
  <c r="G132" i="16"/>
  <c r="G85" i="16"/>
  <c r="G80" i="16"/>
  <c r="G183" i="16"/>
  <c r="G81" i="16"/>
  <c r="G63" i="16"/>
  <c r="G107" i="16"/>
  <c r="G278" i="16"/>
  <c r="G277" i="16"/>
  <c r="G280" i="16"/>
  <c r="G290" i="16"/>
  <c r="G240" i="16"/>
  <c r="G170" i="16"/>
  <c r="G172" i="16"/>
  <c r="G194" i="16"/>
  <c r="G30" i="16"/>
  <c r="G189" i="16"/>
  <c r="G150" i="16"/>
  <c r="G60" i="16"/>
  <c r="G134" i="1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tc={23AA37ED-F7AF-41EA-B758-35BFC08098A5}</author>
    <author>tc={FAAE8147-44E3-4CAF-B6D6-065A2B8E500B}</author>
    <author>tc={9CEBD4D0-64B3-4235-AD15-AB6CEA0A990D}</author>
  </authors>
  <commentList>
    <comment ref="E9" authorId="0" shapeId="0" xr:uid="{23AA37ED-F7AF-41EA-B758-35BFC08098A5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tarkemmin Vertailu 2 -välilehdellä.</t>
      </text>
    </comment>
    <comment ref="M9" authorId="1" shapeId="0" xr:uid="{FAAE8147-44E3-4CAF-B6D6-065A2B8E500B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2" shapeId="0" xr:uid="{9CEBD4D0-64B3-4235-AD15-AB6CEA0A990D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tc={7C1F350B-C1E1-4441-8E78-490A75FCF4D5}</author>
  </authors>
  <commentList>
    <comment ref="T9" authorId="0" shapeId="0" xr:uid="{7C1F350B-C1E1-4441-8E78-490A75FCF4D5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tc={096B10D3-A0A3-4B15-AB02-6AE3DDCC78EC}</author>
  </authors>
  <commentList>
    <comment ref="T9" authorId="0" shapeId="0" xr:uid="{096B10D3-A0A3-4B15-AB02-6AE3DDCC78EC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tc={DC912463-722C-4AC7-BA7E-D8363B64FC75}</author>
    <author>tc={A58117FB-9DA9-4298-AFF7-04B08C986B9D}</author>
  </authors>
  <commentList>
    <comment ref="F3" authorId="0" shapeId="0" xr:uid="{DC912463-722C-4AC7-BA7E-D8363B64FC75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G3" authorId="1" shapeId="0" xr:uid="{A58117FB-9DA9-4298-AFF7-04B08C986B9D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tc={C1F214E9-18E6-401E-80D8-F11113B43225}</author>
    <author>tc={48659573-5518-4842-94B6-02DF86328DB4}</author>
    <author>tc={EF9DC11A-1427-463A-9AE6-705DFC2689B8}</author>
    <author>tc={78E48372-7917-49C4-9232-258E1288D8B1}</author>
    <author>tc={B9C9E4B2-E21E-4AED-AF11-8ABDB7D31DE2}</author>
    <author>tc={5A7E5D9F-03C6-4B48-8BF9-95565ACE3D82}</author>
    <author>tc={0A8B92B5-CED5-4127-A468-858156EE2DD5}</author>
  </authors>
  <commentList>
    <comment ref="J9" authorId="0" shapeId="0" xr:uid="{C1F214E9-18E6-401E-80D8-F11113B4322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48659573-5518-4842-94B6-02DF86328DB4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EF9DC11A-1427-463A-9AE6-705DFC2689B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78E48372-7917-49C4-9232-258E1288D8B1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B9C9E4B2-E21E-4AED-AF11-8ABDB7D31DE2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VM:n taulukossa.</t>
      </text>
    </comment>
    <comment ref="Q9" authorId="5" shapeId="0" xr:uid="{5A7E5D9F-03C6-4B48-8BF9-95565ACE3D8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A8B92B5-CED5-4127-A468-858156EE2DD5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tc={DF317702-F0BE-42D3-BC85-95D088C886A2}</author>
    <author>tc={C9F3134C-E8B0-40C8-AD53-6581476F39FB}</author>
    <author>tc={43F797BD-1DEA-455D-8D13-B2346C9B1802}</author>
    <author>tc={65924A47-D127-4D38-B158-EE3CDD51657F}</author>
    <author>tc={43F35437-4329-4DAA-9A37-5CF151379D83}</author>
    <author>tc={0A90569D-6001-4CA7-BAD3-AE0D41E37202}</author>
  </authors>
  <commentList>
    <comment ref="D13" authorId="0" shapeId="0" xr:uid="{DF317702-F0BE-42D3-BC85-95D088C886A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D-sarakkeesta.</t>
      </text>
    </comment>
    <comment ref="E13" authorId="1" shapeId="0" xr:uid="{C9F3134C-E8B0-40C8-AD53-6581476F39FB}">
      <text>
        <t>[Kommenttiketju]
Excel-versiosi avulla voit lukea tämän kommenttiketjun, mutta siihen tehdyt muutokset poistetaan, jos tiedosto avataan uudemmassa Excel-versiossa. Lisätietoja: https://go.microsoft.com/fwlink/?linkid=870924
Kommentti:
    Tiedot syyskuun rahoituslaskelmasta välilehdeltä "Siirtyvät kustannukset".</t>
      </text>
    </comment>
    <comment ref="J13" authorId="2" shapeId="0" xr:uid="{43F797BD-1DEA-455D-8D13-B2346C9B1802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rahoituslaskelman välilehdeltä "Siirtyvät erät" O-sarakkeesta.</t>
      </text>
    </comment>
    <comment ref="K13" authorId="3" shapeId="0" xr:uid="{65924A47-D127-4D38-B158-EE3CDD51657F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  <comment ref="N13" authorId="4" shapeId="0" xr:uid="{43F35437-4329-4DAA-9A37-5CF151379D83}">
      <text>
        <t>[Kommenttiketju]
Excel-versiosi avulla voit lukea tämän kommenttiketjun, mutta siihen tehdyt muutokset poistetaan, jos tiedosto avataan uudemmassa Excel-versiossa. Lisätietoja: https://go.microsoft.com/fwlink/?linkid=870924
Kommentti:
    Tiedot huhtikuun 2022 rahoituslaskelman välilehdeltä "Valtionosuudet_VM" R-sarakkeesta.</t>
      </text>
    </comment>
    <comment ref="O13" authorId="5" shapeId="0" xr:uid="{0A90569D-6001-4CA7-BAD3-AE0D41E37202}">
      <text>
        <t>[Kommenttiketju]
Excel-versiosi avulla voit lukea tämän kommenttiketjun, mutta siihen tehdyt muutokset poistetaan, jos tiedosto avataan uudemmassa Excel-versiossa. Lisätietoja: https://go.microsoft.com/fwlink/?linkid=870924
Kommentti:
    Lähde: VM:n valtionosuuslaskelma 20.9.2022</t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tc={15360133-170C-4896-A168-6E8698A5840E}</author>
  </authors>
  <commentList>
    <comment ref="I9" authorId="0" shapeId="0" xr:uid="{15360133-170C-4896-A168-6E8698A5840E}">
      <text>
        <t>[Kommenttiketju]
Excel-versiosi avulla voit lukea tämän kommenttiketjun, mutta siihen tehdyt muutokset poistetaan, jos tiedosto avataan uudemmassa Excel-versiossa. Lisätietoja: https://go.microsoft.com/fwlink/?linkid=870924
Kommentti:
    Talousarviotietoja ei tarkistettu.</t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tc={C21F089F-33F8-46B2-9788-5AA45C4BE43E}</author>
    <author>tc={A1021397-EB96-4BB1-A0AD-BDE440AAAF0B}</author>
    <author>tc={37286053-76B4-4DE5-950E-97A885EB0258}</author>
    <author>tc={DF0160D6-637D-4C4F-BB9E-E94320BCAB4B}</author>
    <author>tc={C6A9B3AB-5A31-463F-BE27-C7CDFF256E10}</author>
    <author>tc={9E5E1A05-3B3A-4FA7-A3C7-264DF2293D85}</author>
    <author>tc={0C63CC0D-3BFD-4D21-B5AA-739F12A6DA2A}</author>
  </authors>
  <commentList>
    <comment ref="J9" authorId="0" shapeId="0" xr:uid="{C21F089F-33F8-46B2-9788-5AA45C4BE43E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Valtionosuusprosentti = Viereisen I-sarakkeen summa suhteessa laskennallisiin kustannuksiin (F-sarake).</t>
      </text>
    </comment>
    <comment ref="K9" authorId="1" shapeId="0" xr:uid="{A1021397-EB96-4BB1-A0AD-BDE440AAAF0B}">
      <text>
        <t>[Kommenttiketju]
Excel-versiosi avulla voit lukea tämän kommenttiketjun, mutta siihen tehdyt muutokset poistetaan, jos tiedosto avataan uudemmassa Excel-versiossa. Lisätietoja: https://go.microsoft.com/fwlink/?linkid=870924
Kommentti:
    Syrjäisyyden laskentatapa uudistunut ja jaettava rahamäärä pienentynyt.</t>
      </text>
    </comment>
    <comment ref="N9" authorId="2" shapeId="0" xr:uid="{37286053-76B4-4DE5-950E-97A885EB0258}">
      <text>
        <t>[Kommenttiketju]
Excel-versiosi avulla voit lukea tämän kommenttiketjun, mutta siihen tehdyt muutokset poistetaan, jos tiedosto avataan uudemmassa Excel-versiossa. Lisätietoja: https://go.microsoft.com/fwlink/?linkid=870924
Kommentti:
    HYTE-kerroin on uusi, vuonna 2023 ensimmäistä kertaa käytössä oleva valtionosuuskriteeri. Euroja määrittävä kerroin löytyy VM:n alkuperäistaulukosta. Lisätietoja myös THL:n ja Kuntaliiton verkkosivuilla.</t>
      </text>
    </comment>
    <comment ref="O9" authorId="3" shapeId="0" xr:uid="{DF0160D6-637D-4C4F-BB9E-E94320BCAB4B}">
      <text>
        <t>[Kommenttiketju]
Excel-versiosi avulla voit lukea tämän kommenttiketjun, mutta siihen tehdyt muutokset poistetaan, jos tiedosto avataan uudemmassa Excel-versiossa. Lisätietoja: https://go.microsoft.com/fwlink/?linkid=870924
Kommentti:
    Myös väestön kasvu on uusi vos-kriteeri vuonna 2023. Ks. tarkemmat laskentaperusteet VM:n sivuilta.</t>
      </text>
    </comment>
    <comment ref="P9" authorId="4" shapeId="0" xr:uid="{C6A9B3AB-5A31-463F-BE27-C7CDFF256E10}">
      <text>
        <t>[Kommenttiketju]
Excel-versiosi avulla voit lukea tämän kommenttiketjun, mutta siihen tehdyt muutokset poistetaan, jos tiedosto avataan uudemmassa Excel-versiossa. Lisätietoja: https://go.microsoft.com/fwlink/?linkid=870924
Kommentti:
    Sisältää lukuisia laskentatekijöitä, joilla tasapainotetaan kunta-valtio -suhdetta. Perustoimeentulotuen rahoitusosuus muodostaa vähennyksistä noin puolet. Kaikki osatekijät Kuntaliiton valtionosuuslaskurissa ja VM:n yksityiskohtaisessa laskelmassa.</t>
      </text>
    </comment>
    <comment ref="Q9" authorId="5" shapeId="0" xr:uid="{9E5E1A05-3B3A-4FA7-A3C7-264DF2293D85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R9" authorId="6" shapeId="0" xr:uid="{0C63CC0D-3BFD-4D21-B5AA-739F12A6DA2A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Riikonen Olli</author>
  </authors>
  <commentList>
    <comment ref="B39" authorId="0" shapeId="0" xr:uid="{F70B0307-2771-4F73-BC1F-DB328BA806B8}">
      <text>
        <r>
          <rPr>
            <b/>
            <sz val="9"/>
            <color indexed="81"/>
            <rFont val="Tahoma"/>
            <family val="2"/>
          </rPr>
          <t>Riikonen Olli:</t>
        </r>
        <r>
          <rPr>
            <sz val="9"/>
            <color indexed="81"/>
            <rFont val="Tahoma"/>
            <family val="2"/>
          </rPr>
          <t xml:space="preserve">
Lähde: Kuntaliiton valtionosuuslaskuri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tc={BAE8A6C6-2B85-4A88-B83D-6572EA647D50}</author>
    <author>tc={B387FACF-075C-4770-BB16-140ACB5D83EE}</author>
  </authors>
  <commentList>
    <comment ref="M9" authorId="0" shapeId="0" xr:uid="{BAE8A6C6-2B85-4A88-B83D-6572EA647D50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Y9" authorId="1" shapeId="0" xr:uid="{B387FACF-075C-4770-BB16-140ACB5D83EE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tc={7F80B846-F214-47AC-A810-410DD1CC6EF4}</author>
    <author>tc={5F921585-CDB2-40FA-8FDD-797F31462874}</author>
  </authors>
  <commentList>
    <comment ref="G4" authorId="0" shapeId="0" xr:uid="{7F80B846-F214-47AC-A810-410DD1CC6EF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31.12.2021</t>
      </text>
    </comment>
    <comment ref="H4" authorId="1" shapeId="0" xr:uid="{5F921585-CDB2-40FA-8FDD-797F31462874}">
      <text>
        <t>[Kommenttiketju]
Excel-versiosi avulla voit lukea tämän kommenttiketjun, mutta siihen tehdyt muutokset poistetaan, jos tiedosto avataan uudemmassa Excel-versiossa. Lisätietoja: https://go.microsoft.com/fwlink/?linkid=870924
Kommentti:
    Jakajana väkiluku 31.12.2022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tc={7CC3DABA-76E9-4331-A48B-FE39ED1AFD32}</author>
    <author>tc={4CE8F91E-EA9D-4D09-8344-1DCE060E297C}</author>
    <author>tc={6EF0FD0A-4E0B-4F5A-BCA3-712ADF3C537F}</author>
  </authors>
  <commentList>
    <comment ref="E9" authorId="0" shapeId="0" xr:uid="{7CC3DABA-76E9-4331-A48B-FE39ED1AFD32}">
      <text>
        <t>[Kommenttiketju]
Excel-versiosi avulla voit lukea tämän kommenttiketjun, mutta siihen tehdyt muutokset poistetaan, jos tiedosto avataan uudemmassa Excel-versiossa. Lisätietoja: https://go.microsoft.com/fwlink/?linkid=870924
Kommentti:
    Sarake D = E+F+G. Siis sarake E näyttää, mikä on kunnan peruspalvelujen puhdas valtionosuus ilman sote-uudistuksen vaikutusta.</t>
      </text>
    </comment>
    <comment ref="F9" authorId="1" shapeId="0" xr:uid="{4CE8F91E-EA9D-4D09-8344-1DCE060E297C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Muutosrajoitin on plussalla, jos kunnasta siirtyy hyvinvointialueelle enemmän tuloja kuin menoja ja miinuksella, jos tilanne on päinvastoin. 60 % erotuksesta huomioidaan muutosrajoittimen summassa ja 40 % jää kunnan omalle vastuulle.</t>
      </text>
    </comment>
    <comment ref="G9" authorId="2" shapeId="0" xr:uid="{6EF0FD0A-4E0B-4F5A-BCA3-712ADF3C537F}">
      <text>
        <t>[Kommenttiketju]
Excel-versiosi avulla voit lukea tämän kommenttiketjun, mutta siihen tehdyt muutokset poistetaan, jos tiedosto avataan uudemmassa Excel-versiossa. Lisätietoja: https://go.microsoft.com/fwlink/?linkid=870924
Kommentti:
    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tc={2B59C523-53DE-4B94-8E9D-BCDE1207B21E}</author>
    <author>tc={97FAB11B-6008-4BC0-8F91-68E954B14483}</author>
    <author>tc={DF33B97B-2443-4203-8AF9-2BB6A8AADC9D}</author>
    <author>tc={BAA967ED-6528-4773-8660-8DB8A15E2FAC}</author>
    <author>tc={5262DF5A-1B1A-473A-992A-D90117D4C664}</author>
    <author>tc={D3C9F5C0-6959-4972-AEBC-229B7A4CEB42}</author>
    <author>tc={3E0059E4-3C83-4AB2-8746-CB3E16E47EC7}</author>
    <author>tc={D38030A2-E512-47E9-BA8C-213A355017D3}</author>
    <author>tc={02DBA420-7477-4A81-A6F3-D136431558D5}</author>
    <author>tc={F114200E-CE57-4B02-A4C0-96BF2FD561C9}</author>
    <author>tc={CB47F135-8011-4F66-97FA-349A56822AB0}</author>
    <author>tc={E65DCC6D-000C-4997-A54A-2184D009E791}</author>
    <author>tc={38278D45-F0FD-45AA-BE6A-EEACF42E2500}</author>
    <author>tc={C97ED1EF-1F80-4D12-B86B-97D51371ED86}</author>
    <author>tc={1D35ED45-6E18-4927-8133-2D8F36FE83E6}</author>
    <author>tc={4DE98836-7C8E-4DF8-A525-3B26BAADF1CB}</author>
  </authors>
  <commentList>
    <comment ref="C9" authorId="0" shapeId="0" xr:uid="{2B59C523-53DE-4B94-8E9D-BCDE1207B21E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laskennan pohjana.
</t>
      </text>
    </comment>
    <comment ref="D9" authorId="1" shapeId="0" xr:uid="{97FAB11B-6008-4BC0-8F91-68E954B14483}">
      <text>
        <t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</t>
      </text>
    </comment>
    <comment ref="H9" authorId="2" shapeId="0" xr:uid="{DF33B97B-2443-4203-8AF9-2BB6A8AADC9D}">
      <text>
        <t>[Kommenttiketju]
Excel-versiosi avulla voit lukea tämän kommenttiketjun, mutta siihen tehdyt muutokset poistetaan, jos tiedosto avataan uudemmassa Excel-versiossa. Lisätietoja: https://go.microsoft.com/fwlink/?linkid=870924
Kommentti:
    Nämä ennakolliset tiedot vuoden 2023 valtionosuuksien laskennan pohjana.</t>
      </text>
    </comment>
    <comment ref="I9" authorId="3" shapeId="0" xr:uid="{BAA967ED-6528-4773-8660-8DB8A15E2FAC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Nämä lopulliset tiedot vuoden 2024 laskennan pohjana.
</t>
      </text>
    </comment>
    <comment ref="M9" authorId="4" shapeId="0" xr:uid="{5262DF5A-1B1A-473A-992A-D90117D4C664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
</t>
      </text>
    </comment>
    <comment ref="N9" authorId="5" shapeId="0" xr:uid="{D3C9F5C0-6959-4972-AEBC-229B7A4CEB42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 Vuoden 2023 laskelma sis.neutralisoinnin 0,26 €/asukas.</t>
      </text>
    </comment>
    <comment ref="O9" authorId="6" shapeId="0" xr:uid="{3E0059E4-3C83-4AB2-8746-CB3E16E47EC7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Nykyinen tasapaino 2023  = verorahoitus-toimintakate-poistot v. 2022 arviotietojen mukaan.
</t>
      </text>
    </comment>
    <comment ref="P9" authorId="7" shapeId="0" xr:uid="{D38030A2-E512-47E9-BA8C-213A355017D3}">
      <text>
        <t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</t>
      </text>
    </comment>
    <comment ref="Q9" authorId="8" shapeId="0" xr:uid="{02DBA420-7477-4A81-A6F3-D136431558D5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 lääkärihelikopteriraha 4 €/as.</t>
      </text>
    </comment>
    <comment ref="T9" authorId="9" shapeId="0" xr:uid="{F114200E-CE57-4B02-A4C0-96BF2FD561C9}">
      <text>
        <t>[Kommenttiketju]
Excel-versiosi avulla voit lukea tämän kommenttiketjun, mutta siihen tehdyt muutokset poistetaan, jos tiedosto avataan uudemmassa Excel-versiossa. Lisätietoja: https://go.microsoft.com/fwlink/?linkid=870924
Kommentti:
    Jos siirtyvät tulot ovat suuremmat kuin kustannukset, luku on negatiivinen, koska uudistus olisi kunnan taloutta heikentävä.</t>
      </text>
    </comment>
    <comment ref="U9" authorId="10" shapeId="0" xr:uid="{CB47F135-8011-4F66-97FA-349A56822AB0}">
      <text>
        <t>[Kommenttiketju]
Excel-versiosi avulla voit lukea tämän kommenttiketjun, mutta siihen tehdyt muutokset poistetaan, jos tiedosto avataan uudemmassa Excel-versiossa. Lisätietoja: https://go.microsoft.com/fwlink/?linkid=870924
Kommentti:
    Muutosrajoittimella kompensoidaan 60 % kustannusten ja tulojen erotuksesta.</t>
      </text>
    </comment>
    <comment ref="V9" authorId="11" shapeId="0" xr:uid="{E65DCC6D-000C-4997-A54A-2184D009E791}">
      <text>
        <t>[Kommenttiketju]
Excel-versiosi avulla voit lukea tämän kommenttiketjun, mutta siihen tehdyt muutokset poistetaan, jos tiedosto avataan uudemmassa Excel-versiossa. Lisätietoja: https://go.microsoft.com/fwlink/?linkid=870924
Kommentti:
    Nykyinen tasapaino 2024 = verorahoitus-toimintakate-poistot v. 2022 lopullisten tietojen mukaan.</t>
      </text>
    </comment>
    <comment ref="W9" authorId="12" shapeId="0" xr:uid="{38278D45-F0FD-45AA-BE6A-EEACF42E2500}">
      <text>
        <t xml:space="preserve">[Kommenttiketju]
Excel-versiosi avulla voit lukea tämän kommenttiketjun, mutta siihen tehdyt muutokset poistetaan, jos tiedosto avataan uudemmassa Excel-versiossa. Lisätietoja: https://go.microsoft.com/fwlink/?linkid=870924
Kommentti:
    Kunnan talouden tasapaino (vuosikate-poistot), kun vähennetään siirtyvät tulot ja kustannukset ja muutosrajoittimen vaikutus on laskettu mukaan.
</t>
      </text>
    </comment>
    <comment ref="X9" authorId="13" shapeId="0" xr:uid="{C97ED1EF-1F80-4D12-B86B-97D51371ED86}">
      <text>
        <t>[Kommenttiketju]
Excel-versiosi avulla voit lukea tämän kommenttiketjun, mutta siihen tehdyt muutokset poistetaan, jos tiedosto avataan uudemmassa Excel-versiossa. Lisätietoja: https://go.microsoft.com/fwlink/?linkid=870924
Kommentti:
    Valtionosuutta lisätään tai vähennetään, että kunnan talouden tasapaino vastaa uudistusta edeltänyttä tilannetta (nykyinen tasapaino) +- 15 €/as.</t>
      </text>
    </comment>
    <comment ref="Y9" authorId="14" shapeId="0" xr:uid="{1D35ED45-6E18-4927-8133-2D8F36FE83E6}">
      <text>
        <t>[Kommenttiketju]
Excel-versiosi avulla voit lukea tämän kommenttiketjun, mutta siihen tehdyt muutokset poistetaan, jos tiedosto avataan uudemmassa Excel-versiossa. Lisätietoja: https://go.microsoft.com/fwlink/?linkid=870924
Kommentti:
    Pysyvä tasasuuruinen n. 90 €/as. vähennys kaikkien kuntien valtionosuuksiin paikkaamaan siirtyvien verotulojen jättämää aukkoa.</t>
      </text>
    </comment>
    <comment ref="Z9" authorId="15" shapeId="0" xr:uid="{4DE98836-7C8E-4DF8-A525-3B26BAADF1CB}">
      <text>
        <t>[Kommenttiketju]
Excel-versiosi avulla voit lukea tämän kommenttiketjun, mutta siihen tehdyt muutokset poistetaan, jos tiedosto avataan uudemmassa Excel-versiossa. Lisätietoja: https://go.microsoft.com/fwlink/?linkid=870924
Kommentti:
    Määräaikainen tasasuuruinen lisäys €/as., ettei pysyvä vähennys vaikuta vielä vuoden 2024 valtionosuuksiin.</t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tc={E0DCA46B-90B0-4A03-B440-BD3FAC49C6BF}</author>
    <author>tc={CE591543-FD1B-4F1B-8814-082113120EE9}</author>
  </authors>
  <commentList>
    <comment ref="H9" authorId="0" shapeId="0" xr:uid="{E0DCA46B-90B0-4A03-B440-BD3FAC49C6BF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(K) ja järjestelmämuutoksen tasaus (M).</t>
      </text>
    </comment>
    <comment ref="I9" authorId="1" shapeId="0" xr:uid="{CE591543-FD1B-4F1B-8814-082113120EE9}">
      <text>
        <t>[Kommenttiketju]
Excel-versiosi avulla voit lukea tämän kommenttiketjun, mutta siihen tehdyt muutokset poistetaan, jos tiedosto avataan uudemmassa Excel-versiossa. Lisätietoja: https://go.microsoft.com/fwlink/?linkid=870924
Kommentti:
    Sote-erät = muutosrajoitin (L), järjestelmämuutoksen tasaus (N) sekä jälkikäteistarkistuksen lisäsiirtotarve (O) ja takautuva leikkaus (P).</t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tc={1AFD06D5-52FE-4B6F-B4CC-292CE906C49E}</author>
    <author>tc={05864D7C-A510-48E2-876E-4C2A5C73250A}</author>
    <author>tc={B679C3C2-D4D2-464E-916E-17B5C1AD523F}</author>
    <author>tc={86F57B5A-2382-4675-8899-3BBAAB5B8D56}</author>
  </authors>
  <commentList>
    <comment ref="E9" authorId="0" shapeId="0" xr:uid="{1AFD06D5-52FE-4B6F-B4CC-292CE906C49E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9" authorId="1" shapeId="0" xr:uid="{05864D7C-A510-48E2-876E-4C2A5C73250A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  <comment ref="O9" authorId="2" shapeId="0" xr:uid="{B679C3C2-D4D2-464E-916E-17B5C1AD523F}">
      <text>
        <t>[Kommenttiketju]
Excel-versiosi avulla voit lukea tämän kommenttiketjun, mutta siihen tehdyt muutokset poistetaan, jos tiedosto avataan uudemmassa Excel-versiossa. Lisätietoja: https://go.microsoft.com/fwlink/?linkid=870924
Kommentti:
    Jälkikäteistarkistuksesta johtuva pysyvä vähennys 500 M€ (90 €/as.), vuoden 2023 jälkikäteistarkistusosuuden kolmannes 167 M€ (30 €/as.) ja vuoden 2024 määräaikaisen lisäyksen (192 M€) takaisinperinnän kolmannes 64 M€ (12 €/as.)</t>
      </text>
    </comment>
    <comment ref="T9" authorId="3" shapeId="0" xr:uid="{86F57B5A-2382-4675-8899-3BBAAB5B8D56}">
      <text>
        <t>[Kommenttiketju]
Excel-versiosi avulla voit lukea tämän kommenttiketjun, mutta siihen tehdyt muutokset poistetaan, jos tiedosto avataan uudemmassa Excel-versiossa. Lisätietoja: https://go.microsoft.com/fwlink/?linkid=870924
Kommentti:
    Ero VM:n sivuilla löytyvään laskelmaan johtuu siitä, että OKM vos poikkeaa (tässä käytetty vuoden 2024 vos-tietoa, VM:n laskelmassa vanha vuoden 2023 laskelmatieto)</t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tc={CA0EAB1D-683D-4273-B19A-5552A9252E55}</author>
    <author>tc={06E68E72-02B8-415F-BA48-018B0EC967BC}</author>
  </authors>
  <commentList>
    <comment ref="E9" authorId="0" shapeId="0" xr:uid="{CA0EAB1D-683D-4273-B19A-5552A9252E55}">
      <text>
        <t>[Kommenttiketju]
Excel-versiosi avulla voit lukea tämän kommenttiketjun, mutta siihen tehdyt muutokset poistetaan, jos tiedosto avataan uudemmassa Excel-versiossa. Lisätietoja: https://go.microsoft.com/fwlink/?linkid=870924
Kommentti:
    Pysyvä ja euromäärä pysyy vuosittain samana vuodesta 2024 alkaen.</t>
      </text>
    </comment>
    <comment ref="F9" authorId="1" shapeId="0" xr:uid="{06E68E72-02B8-415F-BA48-018B0EC967BC}">
      <text>
        <t>[Kommenttiketju]
Excel-versiosi avulla voit lukea tämän kommenttiketjun, mutta siihen tehdyt muutokset poistetaan, jos tiedosto avataan uudemmassa Excel-versiossa. Lisätietoja: https://go.microsoft.com/fwlink/?linkid=870924
Kommentti:
    Muuttuu vuoteen 2027 saakka enintään +-15€/as./v., minkä jälkeen pysyvästi vuoden 2027 tasolla.</t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tc={A369CB92-1D04-4CCE-8F6A-C30947EE461D}</author>
    <author>tc={D2A16335-EB13-40D1-86BA-33A6E91EECF4}</author>
  </authors>
  <commentList>
    <comment ref="M9" authorId="0" shapeId="0" xr:uid="{A369CB92-1D04-4CCE-8F6A-C30947EE461D}">
      <text>
        <t>[Kommenttiketju]
Excel-versiosi avulla voit lukea tämän kommenttiketjun, mutta siihen tehdyt muutokset poistetaan, jos tiedosto avataan uudemmassa Excel-versiossa. Lisätietoja: https://go.microsoft.com/fwlink/?linkid=870924
Kommentti:
    Katso kotikuntakorvausten tulot ja menot omalta välilehdeltään</t>
      </text>
    </comment>
    <comment ref="AB9" authorId="1" shapeId="0" xr:uid="{D2A16335-EB13-40D1-86BA-33A6E91EECF4}">
      <text>
        <t>[Kommenttiketju]
Excel-versiosi avulla voit lukea tämän kommenttiketjun, mutta siihen tehdyt muutokset poistetaan, jos tiedosto avataan uudemmassa Excel-versiossa. Lisätietoja: https://go.microsoft.com/fwlink/?linkid=870924
Kommentti:
    Katso sote-erät tarkemmin Vert2-välilehdeltä</t>
      </text>
    </comment>
  </commentList>
</comments>
</file>

<file path=xl/sharedStrings.xml><?xml version="1.0" encoding="utf-8"?>
<sst xmlns="http://schemas.openxmlformats.org/spreadsheetml/2006/main" count="6282" uniqueCount="673">
  <si>
    <t>Aineiston nimi: Kuntien valtionosuudet 2024</t>
  </si>
  <si>
    <t>Yhteyshenkilö: Olli Riikonen, puh. 050 477 5619, olli.riikonen@kuntaliitto.fi</t>
  </si>
  <si>
    <t xml:space="preserve">Käyttöehdot: </t>
  </si>
  <si>
    <t>Voit</t>
  </si>
  <si>
    <t>Jakaa </t>
  </si>
  <si>
    <t>kopioida aineistoa ja levittää sitä edelleen missä tahansa välineessä ja muodossa</t>
  </si>
  <si>
    <t>Muunnella</t>
  </si>
  <si>
    <t>remiksata ja muokata aineistoa sekä luoda sen pohjalta uusia aineistoja</t>
  </si>
  <si>
    <t>missä tahansa tarkoituksessa, myös kaupallisesti.</t>
  </si>
  <si>
    <t>Kuntien valtionosuudet ja veromenetysten korvaukset 2024, yhteenveto</t>
  </si>
  <si>
    <t>Vuoden 2023 valtionosuudet</t>
  </si>
  <si>
    <t>Lähteet:</t>
  </si>
  <si>
    <t>Muutoslaskelmat Kuntaliitto / Olli Riikonen</t>
  </si>
  <si>
    <t>Sarakeotsikossa oleva numero viittaa kirjanpidon tiliin, johon ko. erä kirjataan.</t>
  </si>
  <si>
    <t>Kunta-nro</t>
  </si>
  <si>
    <t>Kunta</t>
  </si>
  <si>
    <t>Asukasluku 31.12.2022</t>
  </si>
  <si>
    <t>Peruspalvelujen valtionosuus ilman tasausta ja ilman sote-eriä</t>
  </si>
  <si>
    <t>Sote-erät yhteensä</t>
  </si>
  <si>
    <t>5501 Peruspalvelujen valtionosuus ilman tasausta (sis. sote-erät)</t>
  </si>
  <si>
    <t>5502 Verotuloihin perustuva valtionosuuksien tasaus</t>
  </si>
  <si>
    <t xml:space="preserve">Kunnan  peruspalvelujen valtionosuus yhteensä (F+G) </t>
  </si>
  <si>
    <t xml:space="preserve">5890 Veromenetysten korvaus        </t>
  </si>
  <si>
    <t>VM:n valtionosuudet ja veromenetysten korvaus yhteensä</t>
  </si>
  <si>
    <t>5701 Opetus- ja kulttuuritoimen valtionosuus (ns. OKM-vos)</t>
  </si>
  <si>
    <t>Kunnan valtionosuudet yhteensä (J+K)</t>
  </si>
  <si>
    <t>Kotikunta-korvaukset, netto</t>
  </si>
  <si>
    <t>Valtionosuus-maksatus (valtionosuudet L + kotikunta-korvaukset M)</t>
  </si>
  <si>
    <t>Kunnan valtionosuudet yhteensä (L) €/as.</t>
  </si>
  <si>
    <t>Valtionosuus-maksatus (L+M) €/as.</t>
  </si>
  <si>
    <t>Maakunta-nro</t>
  </si>
  <si>
    <t>Hyvin-vointi-alue-nro</t>
  </si>
  <si>
    <t>Valtionosuuksien muutos yhteensä € 2023-24</t>
  </si>
  <si>
    <t>Muutos yhteensä %</t>
  </si>
  <si>
    <t>Muutos yhteensä €/as.</t>
  </si>
  <si>
    <t>Asukasluku 31.12.2021</t>
  </si>
  <si>
    <t>5501 Peruspalvelujen valtionosuus ilman tasausta (sis. sote-erät eli muutosrajoitin ja siirtymätasaus)</t>
  </si>
  <si>
    <t>Kunnan  peruspalvelujen valtionosuus yhteensä</t>
  </si>
  <si>
    <t>5701 Opetus- ja kulttuuritoimen valtionosuus</t>
  </si>
  <si>
    <t>Valtionosuudet yhteensä</t>
  </si>
  <si>
    <t>Valtionosuudet yhteensä €/as.</t>
  </si>
  <si>
    <t>YHTEENSÄ</t>
  </si>
  <si>
    <t>Alajärvi</t>
  </si>
  <si>
    <t>Alavieska</t>
  </si>
  <si>
    <t>Alavus</t>
  </si>
  <si>
    <t>Asikkala</t>
  </si>
  <si>
    <t>Askola</t>
  </si>
  <si>
    <t>Aura</t>
  </si>
  <si>
    <t>Akaa</t>
  </si>
  <si>
    <t>Enonkoski</t>
  </si>
  <si>
    <t>Enontekiö</t>
  </si>
  <si>
    <t>Espoo</t>
  </si>
  <si>
    <t>Eura</t>
  </si>
  <si>
    <t>Eurajoki</t>
  </si>
  <si>
    <t>Evijärvi</t>
  </si>
  <si>
    <t>Forssa</t>
  </si>
  <si>
    <t>Haapajärvi</t>
  </si>
  <si>
    <t>Haapavesi</t>
  </si>
  <si>
    <t>Hailuoto</t>
  </si>
  <si>
    <t>Halsua</t>
  </si>
  <si>
    <t>Hamina</t>
  </si>
  <si>
    <t>Hankasalmi</t>
  </si>
  <si>
    <t>Hanko</t>
  </si>
  <si>
    <t>Harjavalta</t>
  </si>
  <si>
    <t>Hartola</t>
  </si>
  <si>
    <t>Hattula</t>
  </si>
  <si>
    <t>Hausjärvi</t>
  </si>
  <si>
    <t>Heinävesi</t>
  </si>
  <si>
    <t>Helsinki</t>
  </si>
  <si>
    <t>Vantaa</t>
  </si>
  <si>
    <t>Hirvensalmi</t>
  </si>
  <si>
    <t>Hollola</t>
  </si>
  <si>
    <t>Huittinen</t>
  </si>
  <si>
    <t>Humppila</t>
  </si>
  <si>
    <t>Hyrynsalmi</t>
  </si>
  <si>
    <t>Hyvinkää</t>
  </si>
  <si>
    <t>Hämeenkyrö</t>
  </si>
  <si>
    <t>Hämeenlinna</t>
  </si>
  <si>
    <t>Heinola</t>
  </si>
  <si>
    <t>Ii</t>
  </si>
  <si>
    <t>Iisalmi</t>
  </si>
  <si>
    <t>Iitti</t>
  </si>
  <si>
    <t>Ikaalinen</t>
  </si>
  <si>
    <t>Ilmajoki</t>
  </si>
  <si>
    <t>Ilomantsi</t>
  </si>
  <si>
    <t>Inari</t>
  </si>
  <si>
    <t>Inkoo</t>
  </si>
  <si>
    <t>Isojoki</t>
  </si>
  <si>
    <t>Isokyrö</t>
  </si>
  <si>
    <t>Imatra</t>
  </si>
  <si>
    <t>Janakkala</t>
  </si>
  <si>
    <t>Joensuu</t>
  </si>
  <si>
    <t>Jokioinen</t>
  </si>
  <si>
    <t>Joroinen</t>
  </si>
  <si>
    <t>Joutsa</t>
  </si>
  <si>
    <t>Juuka</t>
  </si>
  <si>
    <t>Juupajoki</t>
  </si>
  <si>
    <t>Juva</t>
  </si>
  <si>
    <t>Jyväskylä</t>
  </si>
  <si>
    <t>Jämijärvi</t>
  </si>
  <si>
    <t>Jämsä</t>
  </si>
  <si>
    <t>Järvenpää</t>
  </si>
  <si>
    <t>Kaarina</t>
  </si>
  <si>
    <t>Kaavi</t>
  </si>
  <si>
    <t>Kajaani</t>
  </si>
  <si>
    <t>Kalajoki</t>
  </si>
  <si>
    <t>Kangasala</t>
  </si>
  <si>
    <t>Kangasniemi</t>
  </si>
  <si>
    <t>Kankaanpää</t>
  </si>
  <si>
    <t>Kannonkoski</t>
  </si>
  <si>
    <t>Kannus</t>
  </si>
  <si>
    <t>Karijoki</t>
  </si>
  <si>
    <t>Karkkila</t>
  </si>
  <si>
    <t>Karstula</t>
  </si>
  <si>
    <t>Karvia</t>
  </si>
  <si>
    <t>Kaskinen</t>
  </si>
  <si>
    <t>Kauhajoki</t>
  </si>
  <si>
    <t>Kauhava</t>
  </si>
  <si>
    <t>Kauniainen</t>
  </si>
  <si>
    <t>Kaustinen</t>
  </si>
  <si>
    <t>Keitele</t>
  </si>
  <si>
    <t>Kemi</t>
  </si>
  <si>
    <t>Keminmaa</t>
  </si>
  <si>
    <t>Kempele</t>
  </si>
  <si>
    <t>Kerava</t>
  </si>
  <si>
    <t>Keuruu</t>
  </si>
  <si>
    <t>Kihniö</t>
  </si>
  <si>
    <t>Kinnula</t>
  </si>
  <si>
    <t>Kirkkonummi</t>
  </si>
  <si>
    <t>Kitee</t>
  </si>
  <si>
    <t>Kittilä</t>
  </si>
  <si>
    <t>Kiuruvesi</t>
  </si>
  <si>
    <t>Kivijärvi</t>
  </si>
  <si>
    <t>Kokemäki</t>
  </si>
  <si>
    <t>Kokkola</t>
  </si>
  <si>
    <t>Kolari</t>
  </si>
  <si>
    <t>Konnevesi</t>
  </si>
  <si>
    <t>Kontiolahti</t>
  </si>
  <si>
    <t>Korsnäs</t>
  </si>
  <si>
    <t>Koski Tl</t>
  </si>
  <si>
    <t>Kotka</t>
  </si>
  <si>
    <t>Kouvola</t>
  </si>
  <si>
    <t>Kristiinankaupunki</t>
  </si>
  <si>
    <t>Kruunupyy</t>
  </si>
  <si>
    <t>Kuhmo</t>
  </si>
  <si>
    <t>Kuhmoinen</t>
  </si>
  <si>
    <t>Kuopio</t>
  </si>
  <si>
    <t>Kuortane</t>
  </si>
  <si>
    <t>Kurikka</t>
  </si>
  <si>
    <t>Kustavi</t>
  </si>
  <si>
    <t>Kuusamo</t>
  </si>
  <si>
    <t>Outokumpu</t>
  </si>
  <si>
    <t>Kyyjärvi</t>
  </si>
  <si>
    <t>Kärkölä</t>
  </si>
  <si>
    <t>Kärsämäki</t>
  </si>
  <si>
    <t>Kemijärvi</t>
  </si>
  <si>
    <t>Kemiönsaari</t>
  </si>
  <si>
    <t>Lahti</t>
  </si>
  <si>
    <t>Laihia</t>
  </si>
  <si>
    <t>Laitila</t>
  </si>
  <si>
    <t>Lapinlahti</t>
  </si>
  <si>
    <t>Lappajärvi</t>
  </si>
  <si>
    <t>Lappeenranta</t>
  </si>
  <si>
    <t>Lapinjärvi</t>
  </si>
  <si>
    <t>Lapua</t>
  </si>
  <si>
    <t>Laukaa</t>
  </si>
  <si>
    <t>Lemi</t>
  </si>
  <si>
    <t>Lempäälä</t>
  </si>
  <si>
    <t>Leppävirta</t>
  </si>
  <si>
    <t>Lestijärvi</t>
  </si>
  <si>
    <t>Lieksa</t>
  </si>
  <si>
    <t>Lieto</t>
  </si>
  <si>
    <t>Liminka</t>
  </si>
  <si>
    <t>Liperi</t>
  </si>
  <si>
    <t>Loimaa</t>
  </si>
  <si>
    <t>Loppi</t>
  </si>
  <si>
    <t>Loviisa</t>
  </si>
  <si>
    <t>Luhanka</t>
  </si>
  <si>
    <t>Lumijoki</t>
  </si>
  <si>
    <t>Luoto</t>
  </si>
  <si>
    <t>Luumäki</t>
  </si>
  <si>
    <t>Lohja</t>
  </si>
  <si>
    <t>Parainen</t>
  </si>
  <si>
    <t>Maalahti</t>
  </si>
  <si>
    <t>Marttila</t>
  </si>
  <si>
    <t>Masku</t>
  </si>
  <si>
    <t>Merijärvi</t>
  </si>
  <si>
    <t>Merikarvia</t>
  </si>
  <si>
    <t>Miehikkälä</t>
  </si>
  <si>
    <t>Mikkeli</t>
  </si>
  <si>
    <t>Muhos</t>
  </si>
  <si>
    <t>Multia</t>
  </si>
  <si>
    <t>Muonio</t>
  </si>
  <si>
    <t>Mustasaari</t>
  </si>
  <si>
    <t>Muurame</t>
  </si>
  <si>
    <t>Mynämäki</t>
  </si>
  <si>
    <t>Myrskylä</t>
  </si>
  <si>
    <t>Mäntsälä</t>
  </si>
  <si>
    <t>Mäntyharju</t>
  </si>
  <si>
    <t>Mänttä-Vilppula</t>
  </si>
  <si>
    <t>Naantali</t>
  </si>
  <si>
    <t>Nakkila</t>
  </si>
  <si>
    <t>Nivala</t>
  </si>
  <si>
    <t>Nokia</t>
  </si>
  <si>
    <t>Nousiainen</t>
  </si>
  <si>
    <t>Nurmes</t>
  </si>
  <si>
    <t>Nurmijärvi</t>
  </si>
  <si>
    <t>Närpiö</t>
  </si>
  <si>
    <t>Orimattila</t>
  </si>
  <si>
    <t>Oripää</t>
  </si>
  <si>
    <t>Orivesi</t>
  </si>
  <si>
    <t>Oulainen</t>
  </si>
  <si>
    <t>Oulu</t>
  </si>
  <si>
    <t>Padasjoki</t>
  </si>
  <si>
    <t>Paimio</t>
  </si>
  <si>
    <t>Paltamo</t>
  </si>
  <si>
    <t>Parikkala</t>
  </si>
  <si>
    <t>Parkano</t>
  </si>
  <si>
    <t>Pelkosenniemi</t>
  </si>
  <si>
    <t>Perho</t>
  </si>
  <si>
    <t>Pertunmaa</t>
  </si>
  <si>
    <t>Petäjävesi</t>
  </si>
  <si>
    <t>Pieksämäki</t>
  </si>
  <si>
    <t>Pielavesi</t>
  </si>
  <si>
    <t>Pietarsaari</t>
  </si>
  <si>
    <t>Pedersöre</t>
  </si>
  <si>
    <t>Pihtipudas</t>
  </si>
  <si>
    <t>Pirkkala</t>
  </si>
  <si>
    <t>Polvijärvi</t>
  </si>
  <si>
    <t>Pomarkku</t>
  </si>
  <si>
    <t>Pori</t>
  </si>
  <si>
    <t>Pornainen</t>
  </si>
  <si>
    <t>Posio</t>
  </si>
  <si>
    <t>Pudasjärvi</t>
  </si>
  <si>
    <t>Pukkila</t>
  </si>
  <si>
    <t>Punkalaidun</t>
  </si>
  <si>
    <t>Puolanka</t>
  </si>
  <si>
    <t>Puumala</t>
  </si>
  <si>
    <t>Pyhtää</t>
  </si>
  <si>
    <t>Pyhäjoki</t>
  </si>
  <si>
    <t>Pyhäjärvi</t>
  </si>
  <si>
    <t>Pyhäntä</t>
  </si>
  <si>
    <t>Pyhäranta</t>
  </si>
  <si>
    <t>Pälkäne</t>
  </si>
  <si>
    <t>Pöytyä</t>
  </si>
  <si>
    <t>Porvoo</t>
  </si>
  <si>
    <t>Raahe</t>
  </si>
  <si>
    <t>Raisio</t>
  </si>
  <si>
    <t>Rantasalmi</t>
  </si>
  <si>
    <t>Ranua</t>
  </si>
  <si>
    <t>Rauma</t>
  </si>
  <si>
    <t>Rautalampi</t>
  </si>
  <si>
    <t>Rautavaara</t>
  </si>
  <si>
    <t>Rautjärvi</t>
  </si>
  <si>
    <t>Reisjärvi</t>
  </si>
  <si>
    <t>Riihimäki</t>
  </si>
  <si>
    <t>Ristijärvi</t>
  </si>
  <si>
    <t>Rovaniemi</t>
  </si>
  <si>
    <t>Ruokolahti</t>
  </si>
  <si>
    <t>Ruovesi</t>
  </si>
  <si>
    <t>Rusko</t>
  </si>
  <si>
    <t>Rääkkylä</t>
  </si>
  <si>
    <t>Raasepori</t>
  </si>
  <si>
    <t>Saarijärvi</t>
  </si>
  <si>
    <t>Salla</t>
  </si>
  <si>
    <t>Salo</t>
  </si>
  <si>
    <t>Sauvo</t>
  </si>
  <si>
    <t>Savitaipale</t>
  </si>
  <si>
    <t>Savonlinna</t>
  </si>
  <si>
    <t>Savukoski</t>
  </si>
  <si>
    <t>Seinäjoki</t>
  </si>
  <si>
    <t>Sievi</t>
  </si>
  <si>
    <t>Siikainen</t>
  </si>
  <si>
    <t>Siikajoki</t>
  </si>
  <si>
    <t>Siilinjärvi</t>
  </si>
  <si>
    <t>Simo</t>
  </si>
  <si>
    <t>Sipoo</t>
  </si>
  <si>
    <t>Siuntio</t>
  </si>
  <si>
    <t>Sodankylä</t>
  </si>
  <si>
    <t>Soini</t>
  </si>
  <si>
    <t>Somero</t>
  </si>
  <si>
    <t>Sonkajärvi</t>
  </si>
  <si>
    <t>Sotkamo</t>
  </si>
  <si>
    <t>Sulkava</t>
  </si>
  <si>
    <t>Suomussalmi</t>
  </si>
  <si>
    <t>Suonenjoki</t>
  </si>
  <si>
    <t>Sysmä</t>
  </si>
  <si>
    <t>Säkylä</t>
  </si>
  <si>
    <t>Vaala</t>
  </si>
  <si>
    <t>Sastamala</t>
  </si>
  <si>
    <t>Siikalatva</t>
  </si>
  <si>
    <t>Taipalsaari</t>
  </si>
  <si>
    <t>Taivalkoski</t>
  </si>
  <si>
    <t>Taivassalo</t>
  </si>
  <si>
    <t>Tammela</t>
  </si>
  <si>
    <t>Tampere</t>
  </si>
  <si>
    <t>Tervo</t>
  </si>
  <si>
    <t>Tervola</t>
  </si>
  <si>
    <t>Teuva</t>
  </si>
  <si>
    <t>Tohmajärvi</t>
  </si>
  <si>
    <t>Toholampi</t>
  </si>
  <si>
    <t>Toivakka</t>
  </si>
  <si>
    <t>Tornio</t>
  </si>
  <si>
    <t>Turku</t>
  </si>
  <si>
    <t>Pello</t>
  </si>
  <si>
    <t>Tuusniemi</t>
  </si>
  <si>
    <t>Tuusula</t>
  </si>
  <si>
    <t>Tyrnävä</t>
  </si>
  <si>
    <t>Ulvila</t>
  </si>
  <si>
    <t>Urjala</t>
  </si>
  <si>
    <t>Utajärvi</t>
  </si>
  <si>
    <t>Utsjoki</t>
  </si>
  <si>
    <t>Uurainen</t>
  </si>
  <si>
    <t>Uusikaarlepyy</t>
  </si>
  <si>
    <t>Uusikaupunki</t>
  </si>
  <si>
    <t>Vaasa</t>
  </si>
  <si>
    <t>Valkeakoski</t>
  </si>
  <si>
    <t>Varkaus</t>
  </si>
  <si>
    <t>Vehmaa</t>
  </si>
  <si>
    <t>Vesanto</t>
  </si>
  <si>
    <t>Vesilahti</t>
  </si>
  <si>
    <t>Veteli</t>
  </si>
  <si>
    <t>Vieremä</t>
  </si>
  <si>
    <t>Vihti</t>
  </si>
  <si>
    <t>Viitasaari</t>
  </si>
  <si>
    <t>Vimpeli</t>
  </si>
  <si>
    <t>Virolahti</t>
  </si>
  <si>
    <t>Virrat</t>
  </si>
  <si>
    <t>Vöyri</t>
  </si>
  <si>
    <t>Ylitornio</t>
  </si>
  <si>
    <t>Ylivieska</t>
  </si>
  <si>
    <t>Ylöjärvi</t>
  </si>
  <si>
    <t>Ypäjä</t>
  </si>
  <si>
    <t>Ähtäri</t>
  </si>
  <si>
    <t>Äänekoski</t>
  </si>
  <si>
    <t>Kotikuntakorvaustulot ja -menot vuonna 2024</t>
  </si>
  <si>
    <t xml:space="preserve">Kuntien valtionosuusmaksatuksen yhteydessä maksettavat esi- ja perusopetuksen kotikuntakorvaukset </t>
  </si>
  <si>
    <t xml:space="preserve">erotetaan valtionosuustilityksistä. Kotikuntakorvaustulot kirjataan myyntituottoihin ja </t>
  </si>
  <si>
    <t>kotikuntakorvausmenot asiakaspalvelujen ostoihin.</t>
  </si>
  <si>
    <t>Kuntanro</t>
  </si>
  <si>
    <t>Kotikunta-korvaukset, tulot</t>
  </si>
  <si>
    <t>Kotikunta-korvaukset, menot</t>
  </si>
  <si>
    <r>
      <t xml:space="preserve">Kuntien valtionosuudet ja veromenetysten korvaukset 2023, yhteenveto </t>
    </r>
    <r>
      <rPr>
        <b/>
        <i/>
        <u/>
        <sz val="18"/>
        <color rgb="FFFF0000"/>
        <rFont val="Work Sans"/>
        <scheme val="minor"/>
      </rPr>
      <t>€/asukas</t>
    </r>
  </si>
  <si>
    <t>Kuntien valtionosuudet ja veromenetysten korvaukset 2022, yhteenveto</t>
  </si>
  <si>
    <t>Päivitys 10.1.2023</t>
  </si>
  <si>
    <t>VM:n valtionosuuslaskelma 29.12.2022</t>
  </si>
  <si>
    <t>Peruspalvelujen valtionosuuksien laskentatiedot vuodelle 2022, VM/KAO 8.7.2022</t>
  </si>
  <si>
    <t>VM:n sivuilla laskelma sisältää yksityiskohtaisen peruspalveluiden valtionosuuksien erittelyn</t>
  </si>
  <si>
    <t>Opetus- ja kulttuuritoimen valtionosuudet vuodelle 2023, OPH 20.12.2023</t>
  </si>
  <si>
    <t>Huom! Jos katsot tietoja OPH:n palvelusta, vieritä sivua riittävästi alaspäin löytääksesi kuntien tiedot</t>
  </si>
  <si>
    <t>Opetus- ja kulttuuritoimen valtionosuudet vuodelle 2022, OPH 20.12.2022</t>
  </si>
  <si>
    <t>Muutoslaskelmat KL/OR</t>
  </si>
  <si>
    <t>Huom! Kotikuntakorvaukset erillisellä välilehdellä</t>
  </si>
  <si>
    <r>
      <t xml:space="preserve">Peruspalvelujen valtionosuus </t>
    </r>
    <r>
      <rPr>
        <i/>
        <u/>
        <sz val="9"/>
        <rFont val="Arial Narrow"/>
        <family val="2"/>
      </rPr>
      <t>ilman tasausta</t>
    </r>
    <r>
      <rPr>
        <i/>
        <u/>
        <sz val="9"/>
        <color rgb="FFFF0000"/>
        <rFont val="Arial Narrow"/>
        <family val="2"/>
      </rPr>
      <t xml:space="preserve"> ja sote-eriä</t>
    </r>
    <r>
      <rPr>
        <i/>
        <sz val="9"/>
        <rFont val="Arial Narrow"/>
        <family val="2"/>
      </rPr>
      <t xml:space="preserve"> eli muutosrajoitinta ja siirtymätasausta</t>
    </r>
  </si>
  <si>
    <t>Sote-uudistuksen muutosrajoitin</t>
  </si>
  <si>
    <t>Sote-uudistuksen järjestelmä-muutoksen tasaus vuodelle 2023</t>
  </si>
  <si>
    <t>Kunnan  peruspalvelujen valtionosuus yhteensä (D+H)</t>
  </si>
  <si>
    <t>Valtionosuudet yhteensä (I+J+K)</t>
  </si>
  <si>
    <t>Valtionosuuksien muutos yhteensä 2022-23</t>
  </si>
  <si>
    <t>Perus-palveluiden valtion-osuuden muutos, %</t>
  </si>
  <si>
    <t>Veromenetysten korvauksen muutos (ml. verolykkäysten takaisinperintä), %</t>
  </si>
  <si>
    <t>Asukasluku 31.12.2020</t>
  </si>
  <si>
    <t>5501 Peruspalvelujen valtionosuus ilman tasausta</t>
  </si>
  <si>
    <t>Kunnan  peruspalvelujen valtionosuus yhteensä (D+E)</t>
  </si>
  <si>
    <t xml:space="preserve">5701 Opetus- ja kulttuuritoimen valtionosuus </t>
  </si>
  <si>
    <t>5890 Veromenetysten korvaus (ml. verolykkäysten takaisinperintä)</t>
  </si>
  <si>
    <t xml:space="preserve">Lähteet:  </t>
  </si>
  <si>
    <t>Sote-uudistus.fi/Kuntien rahoituslaskelmat, marraskuu 2022</t>
  </si>
  <si>
    <t>Siirtyvät kustannukset = kunnasta hyvinvointialueelle siirtyvien sote- ja pela-kustannusten vuosien 2021 ja 2022 summan keskiarvo nostettuna vuoden 2022 kustannustasoon.</t>
  </si>
  <si>
    <t>Siirtyvät tulot = kunnasta valtiolle hyvinvointialueiden rahoittamiseen  siirtyvät verotulot ja valtionosuudet</t>
  </si>
  <si>
    <t>nro</t>
  </si>
  <si>
    <t>Kunnat</t>
  </si>
  <si>
    <t>Siirtyvät kustannukset (TP21+TA22)</t>
  </si>
  <si>
    <t>Koko maa</t>
  </si>
  <si>
    <t>Koski tl</t>
  </si>
  <si>
    <t>Kristiinankaup.</t>
  </si>
  <si>
    <t>Pedersören k.</t>
  </si>
  <si>
    <t>Vuoden 2023 ja 2024 valtionosuuksien vertailu</t>
  </si>
  <si>
    <t>5501 Peruspalvelujen valtionosuus ilman tasausta ja ilman sote-eriä 2024</t>
  </si>
  <si>
    <t>Peruspalvelujen vos-muutos 2023-24 F-E</t>
  </si>
  <si>
    <t>Valtionosuuden sote-erät yhteensä 2023 K+M</t>
  </si>
  <si>
    <t>Valtionosuuden sote-erien vaikutus yhteensä 2024 L+N+O+P</t>
  </si>
  <si>
    <t>Sote-erien muutos 2023-24 I-H</t>
  </si>
  <si>
    <t>Sote-uudistuksen muutosrajoitin 2023</t>
  </si>
  <si>
    <t>Sote-uudistuksen muutosrajoitin 2024</t>
  </si>
  <si>
    <t>Sote-uudistuksen järjestelmä-muutoksen tasaus vuodelle 2024</t>
  </si>
  <si>
    <t>Jälkikäteis-tarkistuksesta johtuva valtionosuuden lisäsiirtotarve 2024</t>
  </si>
  <si>
    <t>5502 Verotuloihin perustuva valtionosuuksien tasaus 2023</t>
  </si>
  <si>
    <t>5502 Verotuloihin perustuva valtionosuuksien tasaus 2024</t>
  </si>
  <si>
    <t>5890 Veromenetysten korvaus 2023</t>
  </si>
  <si>
    <t>5890 Veromenetysten korvaus 2024</t>
  </si>
  <si>
    <t>Tasaus ja korvaus yhteensä, muutos 2023-24 (S+U)-(R+T)</t>
  </si>
  <si>
    <t>VM:n valtionosuudet ja veromenetysten korvaus yhteensä 2023</t>
  </si>
  <si>
    <t>VM:n valtionosuudet ja veromenetysten korvaus yhteensä 2024</t>
  </si>
  <si>
    <t>5700 Opetus- ja kulttuuritoimen valtionosuus (ns. OKM-vos) 2023</t>
  </si>
  <si>
    <t>Kunnan valtionosuudet yhteensä 2023</t>
  </si>
  <si>
    <t>Kunnan valtionosuudet yhteensä 2024</t>
  </si>
  <si>
    <t>Valtionosuudet yhteensä, muutos 2023-24 AB-AA</t>
  </si>
  <si>
    <t>Valtionosuudet yhteensä €/as. 2023</t>
  </si>
  <si>
    <t>Valtionosuudet yhteensä €/as. 2024</t>
  </si>
  <si>
    <t>Vos-muutos €/as. AE-AD</t>
  </si>
  <si>
    <t>Muutos, %</t>
  </si>
  <si>
    <t>Kunnan peruspalvelujen valtionosuus vuonna 2023</t>
  </si>
  <si>
    <t>Lähde: VM/KAO 8.7.2022</t>
  </si>
  <si>
    <t>Valtionosuuspäätöksiä ja niihin liittyviä laskentatietoja - Valtiovarainministeriö (vm.fi)</t>
  </si>
  <si>
    <t>Taulukossa näytetään valikoituja laskentatekijöitä, jotka vaikuttavat peruspalvelujen valtionosuuden määrään. Kattava erittely kaikista laskentatekijöistä VM:n verkkosivuilla.</t>
  </si>
  <si>
    <t>Eri laskentatekijöiden vaikutuksesta saa hyvän käsityksen Kuntaliiton valtionosuuslaskuria käyttämällä.</t>
  </si>
  <si>
    <t>Huom! 1) Taulukossa on piilotettuja sarakkeita</t>
  </si>
  <si>
    <t>Huom! 2) Taulukossa EI ole mukana opetus- ja kulttuuritoimen valtionosuutta, ainoastaan VM:n valtionosuusrahoitus</t>
  </si>
  <si>
    <t xml:space="preserve">Muutosrajoittimen ja järjestelmämuutoksen tasauksen sarakejärjestys VM:n esitystavasta poiketen: ensin (vasemmalta oikealle) muutosrajoitin ja sitten järjestelmämuutoksen tasaus </t>
  </si>
  <si>
    <t>LISÄOSAT</t>
  </si>
  <si>
    <t>MUUT LISÄYKSET JA VÄHENNYKSET</t>
  </si>
  <si>
    <t>Asukasmäärä 31.12.2021</t>
  </si>
  <si>
    <t>Ikärakenne, laskennallinen kustannus</t>
  </si>
  <si>
    <t xml:space="preserve">Muut laskennalliset kustannukset </t>
  </si>
  <si>
    <t>Laskennalliset kustannukset yhteensä</t>
  </si>
  <si>
    <t>Omarahoitus-osuus, €/as</t>
  </si>
  <si>
    <t>Omarahoitusosuus, €</t>
  </si>
  <si>
    <t>Valtionosuus omarahoitusosuuden jälkeen (välisumma)</t>
  </si>
  <si>
    <t>Kunnan oma vos-%</t>
  </si>
  <si>
    <t>Syrjäisyys</t>
  </si>
  <si>
    <t>Saamen kotiseutu</t>
  </si>
  <si>
    <t xml:space="preserve">Työpaikka-omavaraisuus </t>
  </si>
  <si>
    <t xml:space="preserve">HYTE-kerroin </t>
  </si>
  <si>
    <t>Väestön kasvu</t>
  </si>
  <si>
    <t xml:space="preserve">Vähennykset yhteensä </t>
  </si>
  <si>
    <t>Valtionosuus ennen verotuloihin perustuvaa valtionosuuksien tasausta</t>
  </si>
  <si>
    <t>Verotuloihin perustuva valtionosuuksien tasaus</t>
  </si>
  <si>
    <t xml:space="preserve">Kunnan  peruspalvelujen valtionosuus </t>
  </si>
  <si>
    <t>Veroperuste-muutoksista johtuvien veromenetysten korvaus</t>
  </si>
  <si>
    <t>VM vos yhteensä</t>
  </si>
  <si>
    <t>Sote-uudistuksen yhteydessä kunnilta siirtyvät kustannukset, muutosrajoitin ja järjestelmämuutoksen tasaus</t>
  </si>
  <si>
    <t>Lähde: soteuudistus.fi/rahoituslaskelmat -&gt; Kuntien rahoituslaskelmat, huhtikuun, syyskuun ja marraskuun 2022 excel-tiedostot</t>
  </si>
  <si>
    <t>Vertailulaskelmat KL/OR 18.11.2022</t>
  </si>
  <si>
    <t xml:space="preserve">Kunnilta siirtyvät sote- ja pelastustoimen kustannukset perustuvat kuntakohtaisiin kuntien ilmoittamiin kustannustietoihin. Tässä laskelmassa kustannustieto perustuu vuoden 2021 tilinpäätöstietoon </t>
  </si>
  <si>
    <t>ja vuoden 2022 talousarviotietoon. Näiden vuosien kustannusten keskiarvo on skaalattu koko maan arvioituun vuoden 2022 siirtyvien kustannusten tasoon, minkä vuoksi kuntakohtainen luku ei täysin vastaa kunnan omaa TA22:n lukua.</t>
  </si>
  <si>
    <t>TP 2021</t>
  </si>
  <si>
    <t>TA 2022</t>
  </si>
  <si>
    <t>Keskiarvo TP21+TA22</t>
  </si>
  <si>
    <t>Keskiarvon nosto TA22 tasolle</t>
  </si>
  <si>
    <t>Nosto-%</t>
  </si>
  <si>
    <t>Näillä prosenteilla korotettu kaikkien kuntien keskiarvokustannuksia</t>
  </si>
  <si>
    <t>Sote</t>
  </si>
  <si>
    <t>Koska TP2021 kulut ovat nousseet, nosto-% on pienentynyt (aiemmin 2,15 %)</t>
  </si>
  <si>
    <t>Pela</t>
  </si>
  <si>
    <t>Yhteensä</t>
  </si>
  <si>
    <t>Huhtikuu 2022</t>
  </si>
  <si>
    <t>Syyskuu 2022</t>
  </si>
  <si>
    <t>Marraskuu 2022</t>
  </si>
  <si>
    <t>Huhtikuu</t>
  </si>
  <si>
    <t>Syyskuu</t>
  </si>
  <si>
    <t>Siirtyvät kustannukset (TPA21+TA22)</t>
  </si>
  <si>
    <t>Siirtyvät kustannukset (TarkTP21+TA22)</t>
  </si>
  <si>
    <t>Laskelmien erotus (marraskuu-syyskuu)</t>
  </si>
  <si>
    <t>Siirtyvien kustannusten muutos €/as. (marraskuu-syyskuu)</t>
  </si>
  <si>
    <t>Muutos-rajoittimen muutos €/as. (marraskuu-syyskuu)</t>
  </si>
  <si>
    <t>Järjestelmä-muutoksen tasaus (siirtymätasaus) vuodelle 2023</t>
  </si>
  <si>
    <t>Tasauksen muutos €/as. (marraskuu-syyskuu)</t>
  </si>
  <si>
    <t>Maakuntanro</t>
  </si>
  <si>
    <t>Siirtyvien kustannusten muodostuminen syyskuu-marraskuu 2022</t>
  </si>
  <si>
    <t xml:space="preserve">Syyskuun ja marraskuun siirtyvien kustannusten yksityiskohtaisempi vertailu </t>
  </si>
  <si>
    <t>Lähde:</t>
  </si>
  <si>
    <t>Kuntien ja hyvinvointialueiden rahoituslaskelmat | Soteuudistus</t>
  </si>
  <si>
    <t xml:space="preserve">Muutoksia on tullut TP2021-lukuihin sekä sote- että pela-kustannusten osalta. Koska kustannukset yhteensä ovat hieman kasvaneet, laskee prosentti, jolla korotus vuoden 2022 tasoon tehdään. </t>
  </si>
  <si>
    <t>Ko. prosentilla korotetaan jokaisen kunnan keskiarvoa, joten niidenkin kuntien, joilla ei omiin tietoihin ole tullut muutosta, siirtyvät kustannukset tästä johtuen vähän laskevat.</t>
  </si>
  <si>
    <t>Marraskuu</t>
  </si>
  <si>
    <t>AS.LUKU</t>
  </si>
  <si>
    <t>SOTE siirtyvät kustannukset, TP2021 (hyte eliminoitu)</t>
  </si>
  <si>
    <t>SOTE siirtyvät kustannukset, TP2021 (kunnan hyte eliminoitu)</t>
  </si>
  <si>
    <t>SOTE TP2021 siirtyvien muutos marraskuu-syyskuu</t>
  </si>
  <si>
    <t>SOTE siirtyvät kustannukset, TA2022 (hyte eliminoitu)</t>
  </si>
  <si>
    <t>Sote TA22 siirtyvien muutos marraskuu-syyskuu</t>
  </si>
  <si>
    <t>Keskiarvo 2021-2022</t>
  </si>
  <si>
    <t>Keskiarvon muutos marraskuu-syyskuu</t>
  </si>
  <si>
    <t>SOTE siirtyvät kustannukset 2022 tasossa</t>
  </si>
  <si>
    <t>SOTE siirtyvät kustannukset 2022 tason muutos marraskuu-syyskuu</t>
  </si>
  <si>
    <t>PELA siirtyvät kustannukset, TP2021</t>
  </si>
  <si>
    <t>PELA TP2021 muutos marraskuu-syyskuu</t>
  </si>
  <si>
    <t xml:space="preserve">PELA siirtyvät kustannukset, TA2022 </t>
  </si>
  <si>
    <t>Keskiarvo 2021-20222</t>
  </si>
  <si>
    <t>PELA siirtyvät kustannukset 2022 tasossa</t>
  </si>
  <si>
    <t>Siirtyvät kustannukset SOTE+PELA yhteensä</t>
  </si>
  <si>
    <t>Siirtyvät kustannukset yhteensä, muutos marras-syyskuu €/as.</t>
  </si>
  <si>
    <t>Siirtyvät kustannukset yht. €/as.</t>
  </si>
  <si>
    <t>Siirtyvien kustannusten muutos €/as.</t>
  </si>
  <si>
    <t>Siirtyvien kustannusten muutos %</t>
  </si>
  <si>
    <t>Lähde: VM/KAO 17.11.</t>
  </si>
  <si>
    <t>Taulukossa näytetään valikoituja laskentatekijöitä, jotka vaikuttavat peruspalvelujen valtionosuuden määrään. Kattava erittely kaikista laskentatekijöistä VM:n verkkosivuilla olevassa alkuperäislähteessä.</t>
  </si>
  <si>
    <t>Muutosrajoittimen ja järjestelmämuutoksen tasauksen sarakejärjestys vaihdettu vastaamaan laskentajärjestystä (19.5.2022)</t>
  </si>
  <si>
    <t>Valtionosuus omarahoitus-osuuden jälkeen (välisumma)</t>
  </si>
  <si>
    <t>Hyvinvoinnin ja terveyden edistäminen (HYTE)</t>
  </si>
  <si>
    <t>Sote-uudistuksen järjestelmämuutoksen tasaus vuodelle 2023</t>
  </si>
  <si>
    <t>Aikaisempien vuosien digikannustinraha, kertaluonteinen vuodelle 2023</t>
  </si>
  <si>
    <t>VM vos yhteensä €/as.</t>
  </si>
  <si>
    <t>Kunnan peruspalvelujen valtionosuuden perushinnat</t>
  </si>
  <si>
    <t>Lähde: VM / KL</t>
  </si>
  <si>
    <t xml:space="preserve">Valtionosuusprosentti </t>
  </si>
  <si>
    <t>Kunnan omarahoitusosuus, €/asukas</t>
  </si>
  <si>
    <t>euroa</t>
  </si>
  <si>
    <t>Ikärakenne</t>
  </si>
  <si>
    <t>ikä 0-5</t>
  </si>
  <si>
    <t>ikä 6</t>
  </si>
  <si>
    <t>ikä 7-12</t>
  </si>
  <si>
    <t>ikä 13-15</t>
  </si>
  <si>
    <t>ikä 16-18</t>
  </si>
  <si>
    <t>ikä 19-64</t>
  </si>
  <si>
    <t>ikä 65-74</t>
  </si>
  <si>
    <t>ikä 75-84</t>
  </si>
  <si>
    <t>ikä 85+</t>
  </si>
  <si>
    <t>Sairastavuus</t>
  </si>
  <si>
    <t>Muut laskennalliset kustannukset</t>
  </si>
  <si>
    <t>Työttömyys</t>
  </si>
  <si>
    <t>Kaksikielisyys</t>
  </si>
  <si>
    <t>Vieraskielisyys</t>
  </si>
  <si>
    <t>Asukastiheys</t>
  </si>
  <si>
    <t>Saaristoisuus</t>
  </si>
  <si>
    <t>Saaristo-osakunnat</t>
  </si>
  <si>
    <t>Koulutustausta</t>
  </si>
  <si>
    <t>Lisäosat</t>
  </si>
  <si>
    <t>Saamelaisten kotiseutualueen kunta</t>
  </si>
  <si>
    <t>Työpaikkaomavaraisuus</t>
  </si>
  <si>
    <t>Hyvinvoinnin ja terveyden edistäminen (hyte)</t>
  </si>
  <si>
    <t>Asukasmäärän kasvu</t>
  </si>
  <si>
    <t>Kotikuntakorvaus</t>
  </si>
  <si>
    <t>Perusosa</t>
  </si>
  <si>
    <t>Yksikköhinta perusosaan tehtävän vähennyksen jälkeen</t>
  </si>
  <si>
    <t>Valtionosuuksien muutos yhteensä €/as. 2023-24</t>
  </si>
  <si>
    <t>5501 Peruspalvelujen valtionosuus ilman tasausta ja ilman sote-eriä 2023</t>
  </si>
  <si>
    <t>Tässä taulukossa vertaillaan valtionosuuden eri osatekijöiden muutosta vuoden 2023 ja 2024 välillä</t>
  </si>
  <si>
    <t>Huomiota kannattaa kiinnittää erityisesti sote-erissä tapahtuneisiin muutoksiin. Ne selittävät valtaosan kunnan valtionosuusmuutoksesta.</t>
  </si>
  <si>
    <t>Sote-erien muutosta puolestaan selittävät kunnan muuttuneet siirtyvät kustannukset ja siirtyvät tulot. Tätä muutosta havainnollistetaan viereisellä Vertailu_1-välilehdellä.</t>
  </si>
  <si>
    <t>Muutos</t>
  </si>
  <si>
    <t>Peruspalvelujen valtionosuus ilman tasausta (sis. sote-erät)</t>
  </si>
  <si>
    <t xml:space="preserve">Veromenetysten korvaus        </t>
  </si>
  <si>
    <t>Elokuu</t>
  </si>
  <si>
    <t>Lokakuu</t>
  </si>
  <si>
    <t>Laskelmat €/asukas</t>
  </si>
  <si>
    <t>Taulukko on myös €/asukas -muodossa riviltä 310 alkaen</t>
  </si>
  <si>
    <t>VM/valtionosuuslaskelmia, Kuntien lopulliset sote-laskelmat, marraskuu 2023</t>
  </si>
  <si>
    <t>Määräaikainen lisäys kompensoimaan lisäsiirtotarpeen muutosta</t>
  </si>
  <si>
    <t>Huom! Laskelmassa tarkastellaan vain VM:n valtionosuusrahoitusta, OKM-valtionosuus ei näy tässä taulukossa</t>
  </si>
  <si>
    <t xml:space="preserve">Huom! Laskelmat ovat alustavia ja ne päivittyvät TE-uudistuksen osalta vielä vuoden 2024 aikana. </t>
  </si>
  <si>
    <t>TE-palveluiden rahoituksen ja työttömyysetuuksien kompensaation osalta TEM:n rahoituslaskelma 6.11.2023</t>
  </si>
  <si>
    <t>Kunta nro</t>
  </si>
  <si>
    <t>TE-palveluiden rahoitus</t>
  </si>
  <si>
    <t>Työttömyys-etuuksien kompensaatio</t>
  </si>
  <si>
    <t>Veromenetysten korvaus</t>
  </si>
  <si>
    <t>OKM vos</t>
  </si>
  <si>
    <t>Valtionosuudet 2025 yhteensä</t>
  </si>
  <si>
    <t>Valtionosuudet 2026 yhteensä</t>
  </si>
  <si>
    <t>Valtionosuudet 2027 yhteensä</t>
  </si>
  <si>
    <t>Manner-Suomi</t>
  </si>
  <si>
    <t>Valtionosuudet 2024 yhteensä</t>
  </si>
  <si>
    <t>Kuntien valtionosuudet ja veromenetysten korvaukset €/asukas 2024, yhteenveto</t>
  </si>
  <si>
    <t>Sote-vähennykset (500+167+64=731 M€ eli 90+30+12=132 €/as.)</t>
  </si>
  <si>
    <t>VM:n valtionosuudet 2024 ilman sote-eriä</t>
  </si>
  <si>
    <t>VM:n valtionosuudet 2025 ilman sote-eriä ja TE-uudistuksen vaikutusta</t>
  </si>
  <si>
    <t>Sote-uudistuksen muutosrajoitin 2024-</t>
  </si>
  <si>
    <t>Sote-uudistuksen järjestelmä-muutoksen tasaus vuodelle 2025</t>
  </si>
  <si>
    <t>Sote-uudistuksen järjestelmä-muutoksen tasaus vuodelle 2026</t>
  </si>
  <si>
    <t>Sote-uudistuksen järjestelmä-muutoksen tasaus vuodelle 2027</t>
  </si>
  <si>
    <t>VM:n valtionosuudet 2027 ilman sote-eriä ja TE-uudistuksen vaikutusta</t>
  </si>
  <si>
    <t>VM:n valtionosuudet 2026 ilman sote-eriä ja TE-uudistuksen vaikutusta</t>
  </si>
  <si>
    <t>VM:n valtionosuudet -sarake sisältää verotuloihin perustuvan valtionosuuden tasauksen. Laskelmassa sote-erät ja TE-uudistuksen valtionosuusvaikutukset on eriytetty</t>
  </si>
  <si>
    <t>Kaikille tasasuuruiset sote-vähennykset 56 €/as.</t>
  </si>
  <si>
    <t>Järjestelmämuutoksen tasaus 2023</t>
  </si>
  <si>
    <t>Sote-erät yhteensä 2024</t>
  </si>
  <si>
    <t>Järjestelmämuutoksen tasaus 2024</t>
  </si>
  <si>
    <t>Sote-siirtolaskelman vaikutus kunnan valtionosuuksiin 2023 ja 2024</t>
  </si>
  <si>
    <t>Siirtyvien kustannusten ja tulojen erotus 2023</t>
  </si>
  <si>
    <t>Siirtyvien kustannusten ja tulojen erotus 2024</t>
  </si>
  <si>
    <t>Nykyinen tasapaino 2023</t>
  </si>
  <si>
    <t>Nykyinen tasapaino 2024</t>
  </si>
  <si>
    <t>Uusi tasapaino 2023</t>
  </si>
  <si>
    <t>Uusi tasapaino 2024</t>
  </si>
  <si>
    <t>Muutosrajoitin (60 % erotuksesta) 2024</t>
  </si>
  <si>
    <t>Jälkikäteistarkistuksesta johtuva valtionosuuden pysyvä lisäsiirtotarve 2024</t>
  </si>
  <si>
    <t>Määräaikainen lisäys kompensoimaan lisäsiirtotarpeen muutosta 2024</t>
  </si>
  <si>
    <t>Sote-erät (muutosrajoitin ja järjestelmämuutoksen tasaus) yhteensä 2023</t>
  </si>
  <si>
    <t>Muutos %</t>
  </si>
  <si>
    <t>Siirtyvät kustannukset (TP21+TA22) 2023</t>
  </si>
  <si>
    <t>Siirtyvät kustannukset TP21+TP22) 2024</t>
  </si>
  <si>
    <t>Siirtyvät tulot 2023</t>
  </si>
  <si>
    <t>Siirtyvien kustannusten muutos 2023-24</t>
  </si>
  <si>
    <t>Siirtyvien tulojen muutos 2023-24</t>
  </si>
  <si>
    <t>Siirtyvät tulot 2024</t>
  </si>
  <si>
    <t>Kuntien tasauselementit sote-uudistuksessa | Soteuudistus</t>
  </si>
  <si>
    <t>Muutosrajoitin (60 % erotuksesta) 2023</t>
  </si>
  <si>
    <t>Sote-erien muutos 2023-24</t>
  </si>
  <si>
    <t>Vuoden 2023 ja 2024 valtionosuuksien välisen muutoksen tärkein selittäjä on ero sote-kustannuksissa vuoden 2022 talousarvioiden ja tilinpäätösten välillä. Vuoden 2023 sote-erät määräytyivät arvioperusteisesti, kun vuoden 2024 valtionosuuslaskelmassa käytössä ovat lopulliset sote-siirtolaskelmat.</t>
  </si>
  <si>
    <t>Mitä ovat muutosrajoitin ja järjestelmämuutoksen tasaus? Lue näistä tasauselementeistä täältä:</t>
  </si>
  <si>
    <t>VM:n valtionosuuslaskelma 8.12.2023</t>
  </si>
  <si>
    <t>Kuntien ennakolliset valtionosuudet 2024-2027</t>
  </si>
  <si>
    <t>Ennakollisten valtionosuuslaskelmien 31.8. ja 10.10. ja 23.11. sekä lopullisen 8.12. laskelman muutosvertailu</t>
  </si>
  <si>
    <t>Tässä taulukossa tarkastellaan VM:n 31.8.2023 ja 10.10.2023 ja 23.11.2023 ja 8.12. julkaisemien laskelmien välisiä muutoksia</t>
  </si>
  <si>
    <t>Joulukuu</t>
  </si>
  <si>
    <t>Sote-erien muutos marras-joulukuu</t>
  </si>
  <si>
    <t>Pp-vos-muutos marras-joulukuu</t>
  </si>
  <si>
    <t>Muutos marras-joulukuu</t>
  </si>
  <si>
    <t>Vuosi 2024 VM:n 8.12.2023 laskelman tiedoin</t>
  </si>
  <si>
    <t>Valtionosuuslaskelma vuodelle 2024</t>
  </si>
  <si>
    <t>OKM:n valtionosuuspäätös vuodelle 2024, 29.12.2023</t>
  </si>
  <si>
    <t>5701 Opetus- ja kulttuuritoimen valtionosuus (ns. OKM-vos) 2024</t>
  </si>
  <si>
    <t>OKM:n valtionosuudet vuoden 2024 valtionosuuspäätöksen 29.12.2023 mukaan</t>
  </si>
  <si>
    <t>5502   Verotuloihin perustuva valtionosuuksien tasaus</t>
  </si>
  <si>
    <t>Varsinais-Suomi</t>
  </si>
  <si>
    <t>Satakunta</t>
  </si>
  <si>
    <t>Pirkanmaa</t>
  </si>
  <si>
    <t>Päijät-Häme</t>
  </si>
  <si>
    <t>Kymenlaakso</t>
  </si>
  <si>
    <t>Etelä-Karjala</t>
  </si>
  <si>
    <t>Kanta-Häme</t>
  </si>
  <si>
    <t>Etelä-Savo</t>
  </si>
  <si>
    <t>Pohjois-Savo</t>
  </si>
  <si>
    <t>Keski-Suomi</t>
  </si>
  <si>
    <t>Pohjois-Karjala</t>
  </si>
  <si>
    <t>Pohjanmaa</t>
  </si>
  <si>
    <t>Keski-Pohjanmaa</t>
  </si>
  <si>
    <t>Pohjois-Pohjanmaa</t>
  </si>
  <si>
    <t>Kainuu</t>
  </si>
  <si>
    <t>Lappi</t>
  </si>
  <si>
    <t>Uusimaa</t>
  </si>
  <si>
    <t>Etelä-Pohjanmaa</t>
  </si>
  <si>
    <t>Itä-Uusimaa</t>
  </si>
  <si>
    <t>Keski-Uusimaa</t>
  </si>
  <si>
    <t>Länsi-Uusimaa</t>
  </si>
  <si>
    <t>Vantaa-Kerava</t>
  </si>
  <si>
    <t>Nro</t>
  </si>
  <si>
    <t>Maakunta / hva</t>
  </si>
  <si>
    <t>Kuntien valtionosuudet ja veromenetysten korvaukset 2024 maakunnittain ja hyvinvointialueittain</t>
  </si>
  <si>
    <t>Kuntien valtionosuudet ja veromenetysten korvaukset 2024 maakunnittain ja hyvinvointialueittain, €/asukas</t>
  </si>
  <si>
    <t>Muutos yhteensä €/as. 2023-24</t>
  </si>
  <si>
    <t>Muutos, % 2023-24</t>
  </si>
  <si>
    <t>Uudenmaan hyvinvointialueet</t>
  </si>
  <si>
    <t>Alle 2.000 as.</t>
  </si>
  <si>
    <t>2.000-4.999 as.</t>
  </si>
  <si>
    <t>5.000-9.999 as.</t>
  </si>
  <si>
    <t>10.000-19.999 as.</t>
  </si>
  <si>
    <t>20.000-49.999 as.</t>
  </si>
  <si>
    <t>50.000-99.999 as.</t>
  </si>
  <si>
    <t>100.000- as.</t>
  </si>
  <si>
    <t>Kuntien valtionosuudet ja veromenetysten korvaukset 2024 kuntakokoryhmittäin</t>
  </si>
  <si>
    <t>€ / asukas</t>
  </si>
  <si>
    <t>Vos 2023</t>
  </si>
  <si>
    <t>Vos 2024</t>
  </si>
  <si>
    <t>Muutos 2023-24</t>
  </si>
  <si>
    <t>Vos 2023 €/as.</t>
  </si>
  <si>
    <t>Vos 2024 €/as.</t>
  </si>
  <si>
    <t xml:space="preserve">Muutos €/as. </t>
  </si>
  <si>
    <t>% vos:sta -24</t>
  </si>
  <si>
    <t>% väestöstä -22</t>
  </si>
  <si>
    <t>Väestö 31.12.2021</t>
  </si>
  <si>
    <t>Väestö 31.12.2022</t>
  </si>
  <si>
    <t>Mk / hva</t>
  </si>
  <si>
    <t>Hva</t>
  </si>
  <si>
    <t>Mk</t>
  </si>
  <si>
    <t>Kuntakokoryhmät</t>
  </si>
  <si>
    <t>Kuntien valtionosuudet maakunnittain / hyvinvointialueittain ja kuntakokoryhmittäin 2023-24</t>
  </si>
  <si>
    <t>Kuntien ennakolliset valtionosuudet €/asukas 2024-2027</t>
  </si>
  <si>
    <t>Kuntien valtionosuudet  2023-24, muutosvertailu</t>
  </si>
  <si>
    <t>Kuntien valtionosuudet yhteensä (J+K)</t>
  </si>
  <si>
    <t>OKM:n valtionosuuslaskelma 2023 päivityksen 18.12.2023 mukaan</t>
  </si>
  <si>
    <t>VM:n valtionosuuslaskelma 2023 päivityksen 24.11.2023 mukaan</t>
  </si>
  <si>
    <t>VM:n valtionosuuslaskelma, kesäkuu 2024</t>
  </si>
  <si>
    <t>Piilotetuilla välilehdillä päivittämättömiä vertailutietoja</t>
  </si>
  <si>
    <t>Lähde: VM 27.6.2024</t>
  </si>
  <si>
    <t>Kotikuntakorvauksen perushinta vuonna 2024 on 7.880,65 €/oppilas</t>
  </si>
  <si>
    <t>Perushintaa on tarkistettu. Joulukuun 2023 laskelmassa perushinta oli 7.459,25 €/oppilas</t>
  </si>
  <si>
    <t>Valtionosuuslaskelma vuodelle 2024 (päivitys 5.9.2024, OKM-vos OPH:n 27.8. tietojen mukaan)</t>
  </si>
  <si>
    <t>Valtionosuuslaskelma vuodelle 2024 (17.12.2024, OKM-vos OPH:n 22.11. tietojen mukaan)</t>
  </si>
  <si>
    <t>OKM:n valtionosuuspäätös vuodelle 2024 / OPH 22.11.2024</t>
  </si>
  <si>
    <t>Päivämäärä (milloin aineisto on tuotettu tai tarkistettu): 17.12.2024 (päivitys kohdistui OKM:n vos:n osalta OPH:n 22.11.2024 tietoihin)</t>
  </si>
  <si>
    <t>Aineiston tiedot: VM:n vuoden 2024 valtionosuuslaskelma 27.6.2024 ja OKM/OPH 22.11.2024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</si>
</sst>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2">
    <numFmt numFmtId="42" formatCode="_-* #,##0\ &quot;€&quot;_-;\-* #,##0\ &quot;€&quot;_-;_-* &quot;-&quot;\ &quot;€&quot;_-;_-@_-"/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\ _€_-;\-* #,##0\ _€_-;_-* &quot;-&quot;\ _€_-;_-@_-"/>
    <numFmt numFmtId="165" formatCode="_-* #,##0.00\ _€_-;\-* #,##0.00\ _€_-;_-* &quot;-&quot;??\ _€_-;_-@_-"/>
    <numFmt numFmtId="166" formatCode="#,##0_ ;[Red]\-#,##0\ "/>
    <numFmt numFmtId="167" formatCode="#,##0_ ;\-#,##0\ "/>
    <numFmt numFmtId="168" formatCode="0.0\ %"/>
    <numFmt numFmtId="169" formatCode="#,##0.00000"/>
    <numFmt numFmtId="170" formatCode="#,##0.00\ &quot;€&quot;"/>
    <numFmt numFmtId="171" formatCode="#,##0.00_ ;[Red]\-#,##0.00\ "/>
    <numFmt numFmtId="172" formatCode="_-* #,##0_-;\-* #,##0_-;_-* &quot;-&quot;??_-;_-@_-"/>
  </numFmts>
  <fonts count="198">
    <font>
      <sz val="9"/>
      <name val="Work Sans"/>
      <family val="2"/>
      <scheme val="minor"/>
    </font>
    <font>
      <sz val="9"/>
      <color theme="1"/>
      <name val="Work Sans"/>
      <family val="2"/>
    </font>
    <font>
      <sz val="11"/>
      <color theme="1"/>
      <name val="Work Sans"/>
      <family val="2"/>
      <scheme val="minor"/>
    </font>
    <font>
      <b/>
      <sz val="9"/>
      <color theme="0"/>
      <name val="Work Sans"/>
      <family val="2"/>
      <scheme val="minor"/>
    </font>
    <font>
      <i/>
      <sz val="9"/>
      <color rgb="FF7F7F7F"/>
      <name val="Work Sans"/>
      <family val="2"/>
      <scheme val="minor"/>
    </font>
    <font>
      <sz val="9"/>
      <color rgb="FFFA7D00"/>
      <name val="Work Sans"/>
      <family val="2"/>
      <scheme val="minor"/>
    </font>
    <font>
      <b/>
      <sz val="9"/>
      <color theme="9"/>
      <name val="Work Sans"/>
      <family val="2"/>
      <scheme val="minor"/>
    </font>
    <font>
      <b/>
      <sz val="10"/>
      <color theme="1"/>
      <name val="Work Sans"/>
      <family val="2"/>
      <scheme val="minor"/>
    </font>
    <font>
      <sz val="9"/>
      <name val="Work Sans"/>
      <family val="2"/>
      <scheme val="minor"/>
    </font>
    <font>
      <b/>
      <sz val="14"/>
      <color theme="4"/>
      <name val="Work Sans"/>
      <family val="2"/>
      <scheme val="minor"/>
    </font>
    <font>
      <sz val="9"/>
      <color theme="0"/>
      <name val="Work Sans"/>
      <family val="2"/>
      <scheme val="minor"/>
    </font>
    <font>
      <b/>
      <sz val="9"/>
      <name val="Work Sans"/>
      <family val="2"/>
      <scheme val="minor"/>
    </font>
    <font>
      <sz val="11"/>
      <name val="Work Sans"/>
      <family val="2"/>
      <scheme val="minor"/>
    </font>
    <font>
      <b/>
      <sz val="16"/>
      <color theme="4"/>
      <name val="Work Sans ExtraBold"/>
      <family val="2"/>
      <scheme val="major"/>
    </font>
    <font>
      <b/>
      <sz val="11"/>
      <color theme="4"/>
      <name val="Work Sans"/>
      <family val="2"/>
      <scheme val="minor"/>
    </font>
    <font>
      <b/>
      <sz val="10"/>
      <color theme="4"/>
      <name val="Work Sans"/>
      <family val="2"/>
      <scheme val="minor"/>
    </font>
    <font>
      <b/>
      <sz val="9"/>
      <color theme="4"/>
      <name val="Work Sans"/>
      <family val="2"/>
      <scheme val="minor"/>
    </font>
    <font>
      <b/>
      <sz val="16"/>
      <color theme="4"/>
      <name val="Work Sans"/>
      <family val="2"/>
      <scheme val="minor"/>
    </font>
    <font>
      <b/>
      <sz val="9"/>
      <color rgb="FFEF6079"/>
      <name val="Work Sans"/>
      <family val="2"/>
      <scheme val="minor"/>
    </font>
    <font>
      <b/>
      <sz val="9"/>
      <color theme="7"/>
      <name val="Work Sans"/>
      <family val="2"/>
      <scheme val="minor"/>
    </font>
    <font>
      <sz val="11"/>
      <color theme="4"/>
      <name val="Work Sans"/>
      <family val="2"/>
      <scheme val="minor"/>
    </font>
    <font>
      <b/>
      <sz val="9"/>
      <color theme="6"/>
      <name val="Work Sans"/>
      <family val="2"/>
      <scheme val="minor"/>
    </font>
    <font>
      <b/>
      <sz val="8"/>
      <name val="Work Sans ExtraBold"/>
      <family val="2"/>
      <scheme val="major"/>
    </font>
    <font>
      <b/>
      <sz val="8"/>
      <color rgb="FF7030A0"/>
      <name val="Arial Narrow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1"/>
      <name val="Arial Narrow"/>
      <family val="2"/>
    </font>
    <font>
      <b/>
      <sz val="11"/>
      <color rgb="FFFFFFFF"/>
      <name val="Arial Narrow"/>
      <family val="2"/>
    </font>
    <font>
      <sz val="11"/>
      <name val="Arial Narrow"/>
      <family val="2"/>
    </font>
    <font>
      <sz val="11"/>
      <color rgb="FF000000"/>
      <name val="Arial Narrow"/>
      <family val="2"/>
    </font>
    <font>
      <sz val="8"/>
      <color rgb="FF000000"/>
      <name val="Arial Narrow"/>
      <family val="2"/>
    </font>
    <font>
      <b/>
      <sz val="8"/>
      <color rgb="FF000000"/>
      <name val="Arial Narrow"/>
      <family val="2"/>
    </font>
    <font>
      <sz val="11"/>
      <name val="Work Sans"/>
      <scheme val="minor"/>
    </font>
    <font>
      <b/>
      <sz val="11"/>
      <color rgb="FFFF0000"/>
      <name val="Work Sans ExtraBold"/>
      <family val="2"/>
      <scheme val="major"/>
    </font>
    <font>
      <b/>
      <sz val="11"/>
      <color rgb="FFFF0000"/>
      <name val="Arial Narrow"/>
      <family val="2"/>
    </font>
    <font>
      <b/>
      <sz val="11"/>
      <color rgb="FF000000"/>
      <name val="Arial Narrow"/>
      <family val="2"/>
    </font>
    <font>
      <sz val="11"/>
      <color rgb="FF0066CC"/>
      <name val="Arial Narrow"/>
      <family val="2"/>
    </font>
    <font>
      <b/>
      <sz val="11"/>
      <color theme="0"/>
      <name val="Arial Narrow"/>
      <family val="2"/>
    </font>
    <font>
      <u/>
      <sz val="9"/>
      <color theme="10"/>
      <name val="Work Sans"/>
      <family val="2"/>
      <scheme val="minor"/>
    </font>
    <font>
      <sz val="11"/>
      <color theme="1"/>
      <name val="Arial Narrow"/>
      <family val="2"/>
    </font>
    <font>
      <sz val="9"/>
      <name val="Arial Narrow"/>
      <family val="2"/>
    </font>
    <font>
      <sz val="10"/>
      <name val="Work Sans"/>
      <scheme val="minor"/>
    </font>
    <font>
      <b/>
      <sz val="18"/>
      <color theme="6"/>
      <name val="Work Sans"/>
      <scheme val="minor"/>
    </font>
    <font>
      <sz val="8"/>
      <name val="Work Sans"/>
      <family val="2"/>
      <scheme val="minor"/>
    </font>
    <font>
      <b/>
      <sz val="11"/>
      <color rgb="FFFFFFFF"/>
      <name val="Work Sans"/>
      <scheme val="minor"/>
    </font>
    <font>
      <sz val="11"/>
      <color rgb="FFFF0000"/>
      <name val="Work Sans"/>
      <scheme val="minor"/>
    </font>
    <font>
      <u/>
      <sz val="11"/>
      <name val="Work Sans"/>
      <scheme val="minor"/>
    </font>
    <font>
      <b/>
      <u/>
      <sz val="11"/>
      <name val="Work Sans"/>
      <scheme val="minor"/>
    </font>
    <font>
      <b/>
      <sz val="11"/>
      <color rgb="FFFF0000"/>
      <name val="Work Sans"/>
      <scheme val="minor"/>
    </font>
    <font>
      <b/>
      <sz val="11"/>
      <name val="Work Sans"/>
      <scheme val="minor"/>
    </font>
    <font>
      <u/>
      <sz val="11"/>
      <color theme="10"/>
      <name val="Work Sans"/>
      <scheme val="minor"/>
    </font>
    <font>
      <sz val="10"/>
      <color rgb="FF00000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i/>
      <sz val="8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8"/>
      <color rgb="FF000000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sz val="11"/>
      <color rgb="FFFF0000"/>
      <name val="Arial"/>
      <family val="2"/>
    </font>
    <font>
      <b/>
      <i/>
      <sz val="11"/>
      <name val="Arial"/>
      <family val="2"/>
    </font>
    <font>
      <b/>
      <sz val="11"/>
      <color rgb="FFFFFFFF"/>
      <name val="Arial"/>
      <family val="2"/>
    </font>
    <font>
      <sz val="11"/>
      <color rgb="FFFF0000"/>
      <name val="Arial"/>
      <family val="2"/>
    </font>
    <font>
      <u/>
      <sz val="11"/>
      <name val="Arial"/>
      <family val="2"/>
    </font>
    <font>
      <b/>
      <u/>
      <sz val="11"/>
      <name val="Arial"/>
      <family val="2"/>
    </font>
    <font>
      <b/>
      <i/>
      <sz val="11"/>
      <color rgb="FFFF0000"/>
      <name val="Arial"/>
      <family val="2"/>
    </font>
    <font>
      <i/>
      <sz val="11"/>
      <name val="Arial Narrow"/>
      <family val="2"/>
    </font>
    <font>
      <b/>
      <i/>
      <sz val="11"/>
      <name val="Arial Narrow"/>
      <family val="2"/>
    </font>
    <font>
      <b/>
      <sz val="8"/>
      <color rgb="FF000000"/>
      <name val="Arial"/>
      <family val="2"/>
    </font>
    <font>
      <b/>
      <sz val="8"/>
      <color rgb="FFFF0000"/>
      <name val="Arial"/>
      <family val="2"/>
    </font>
    <font>
      <sz val="8"/>
      <color rgb="FF0066CC"/>
      <name val="Arial"/>
      <family val="2"/>
    </font>
    <font>
      <b/>
      <sz val="24"/>
      <color theme="6"/>
      <name val="Work Sans"/>
      <scheme val="minor"/>
    </font>
    <font>
      <sz val="11"/>
      <color rgb="FF000000"/>
      <name val="Work Sans"/>
      <scheme val="minor"/>
    </font>
    <font>
      <sz val="11"/>
      <name val="Work Sans ExtraBold"/>
      <family val="2"/>
      <scheme val="major"/>
    </font>
    <font>
      <i/>
      <sz val="11"/>
      <name val="Work Sans"/>
      <scheme val="minor"/>
    </font>
    <font>
      <sz val="9"/>
      <color rgb="FF000000"/>
      <name val="Arial"/>
      <family val="2"/>
    </font>
    <font>
      <sz val="9"/>
      <name val="Work Sans"/>
      <scheme val="minor"/>
    </font>
    <font>
      <sz val="9"/>
      <color rgb="FF000000"/>
      <name val="Work Sans"/>
      <scheme val="minor"/>
    </font>
    <font>
      <b/>
      <sz val="9"/>
      <color rgb="FF000000"/>
      <name val="Arial"/>
      <family val="2"/>
    </font>
    <font>
      <b/>
      <sz val="9"/>
      <color rgb="FFFF0000"/>
      <name val="Work Sans"/>
      <scheme val="minor"/>
    </font>
    <font>
      <sz val="9"/>
      <color rgb="FFFF0000"/>
      <name val="Arial"/>
      <family val="2"/>
    </font>
    <font>
      <b/>
      <sz val="9"/>
      <name val="Arial"/>
      <family val="2"/>
    </font>
    <font>
      <i/>
      <sz val="9"/>
      <name val="Arial Narrow"/>
      <family val="2"/>
    </font>
    <font>
      <b/>
      <sz val="9"/>
      <name val="Arial Narrow"/>
      <family val="2"/>
    </font>
    <font>
      <i/>
      <u/>
      <sz val="9"/>
      <name val="Arial Narrow"/>
      <family val="2"/>
    </font>
    <font>
      <i/>
      <u/>
      <sz val="9"/>
      <color rgb="FFFF0000"/>
      <name val="Arial Narrow"/>
      <family val="2"/>
    </font>
    <font>
      <sz val="18"/>
      <name val="Work Sans"/>
    </font>
    <font>
      <sz val="11"/>
      <color theme="1"/>
      <name val="Arial"/>
      <family val="2"/>
    </font>
    <font>
      <sz val="9"/>
      <color theme="1"/>
      <name val="Work Sans"/>
    </font>
    <font>
      <b/>
      <sz val="9"/>
      <color theme="1"/>
      <name val="Work Sans"/>
    </font>
    <font>
      <sz val="11"/>
      <color theme="1"/>
      <name val="Calibri"/>
      <family val="2"/>
    </font>
    <font>
      <sz val="11"/>
      <color rgb="FF000000"/>
      <name val="Calibri"/>
      <family val="2"/>
    </font>
    <font>
      <b/>
      <sz val="9"/>
      <name val="Work Sans"/>
      <scheme val="minor"/>
    </font>
    <font>
      <b/>
      <sz val="10"/>
      <name val="Work Sans"/>
      <scheme val="minor"/>
    </font>
    <font>
      <b/>
      <sz val="11"/>
      <name val="Calibri"/>
      <family val="2"/>
    </font>
    <font>
      <sz val="11"/>
      <name val="Calibri"/>
      <family val="2"/>
    </font>
    <font>
      <i/>
      <sz val="9"/>
      <name val="Work Sans"/>
      <scheme val="minor"/>
    </font>
    <font>
      <b/>
      <i/>
      <sz val="9"/>
      <name val="Work Sans"/>
      <scheme val="minor"/>
    </font>
    <font>
      <sz val="10"/>
      <name val="Arial Narrow"/>
      <family val="2"/>
    </font>
    <font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1"/>
      <name val="Arial Narrow"/>
      <family val="2"/>
    </font>
    <font>
      <sz val="10"/>
      <color theme="1"/>
      <name val="Work Sans"/>
      <scheme val="minor"/>
    </font>
    <font>
      <sz val="9"/>
      <color theme="1"/>
      <name val="Work Sans"/>
      <scheme val="minor"/>
    </font>
    <font>
      <sz val="9"/>
      <color rgb="FF000000"/>
      <name val="Arial Narrow"/>
      <family val="2"/>
    </font>
    <font>
      <sz val="9"/>
      <color rgb="FFFF0000"/>
      <name val="Arial Narrow"/>
      <family val="2"/>
    </font>
    <font>
      <b/>
      <sz val="11"/>
      <color theme="1"/>
      <name val="Work Sans"/>
      <scheme val="minor"/>
    </font>
    <font>
      <b/>
      <sz val="9"/>
      <color theme="1"/>
      <name val="Work Sans"/>
      <scheme val="minor"/>
    </font>
    <font>
      <b/>
      <i/>
      <sz val="9"/>
      <color theme="1"/>
      <name val="Work Sans"/>
      <scheme val="minor"/>
    </font>
    <font>
      <b/>
      <sz val="11"/>
      <color rgb="FF000000"/>
      <name val="Work Sans"/>
      <scheme val="minor"/>
    </font>
    <font>
      <b/>
      <sz val="12"/>
      <color theme="6"/>
      <name val="Work Sans"/>
      <scheme val="minor"/>
    </font>
    <font>
      <u/>
      <sz val="11"/>
      <color theme="10"/>
      <name val="Work Sans"/>
      <family val="2"/>
      <scheme val="minor"/>
    </font>
    <font>
      <sz val="10"/>
      <color theme="1"/>
      <name val="Verdana"/>
      <family val="2"/>
    </font>
    <font>
      <b/>
      <sz val="9"/>
      <color rgb="FFFF0000"/>
      <name val="Arial Narrow"/>
      <family val="2"/>
    </font>
    <font>
      <sz val="9"/>
      <name val="Calibri"/>
      <family val="2"/>
    </font>
    <font>
      <sz val="18"/>
      <color theme="3"/>
      <name val="Work Sans ExtraBold"/>
      <family val="2"/>
      <scheme val="major"/>
    </font>
    <font>
      <sz val="10"/>
      <name val="Arial"/>
      <family val="2"/>
    </font>
    <font>
      <sz val="10"/>
      <color theme="1"/>
      <name val="Roboto"/>
      <family val="2"/>
    </font>
    <font>
      <b/>
      <sz val="11"/>
      <color theme="1"/>
      <name val="Calibri"/>
      <family val="2"/>
    </font>
    <font>
      <sz val="14"/>
      <color rgb="FF000000"/>
      <name val="Work Sans"/>
      <scheme val="minor"/>
    </font>
    <font>
      <b/>
      <sz val="14"/>
      <name val="Work Sans"/>
      <scheme val="minor"/>
    </font>
    <font>
      <sz val="14"/>
      <name val="Work Sans"/>
      <scheme val="minor"/>
    </font>
    <font>
      <i/>
      <sz val="14"/>
      <name val="Work Sans"/>
      <scheme val="minor"/>
    </font>
    <font>
      <b/>
      <sz val="14"/>
      <color theme="1"/>
      <name val="Work Sans"/>
      <family val="2"/>
      <scheme val="minor"/>
    </font>
    <font>
      <sz val="12"/>
      <color theme="1"/>
      <name val="Work Sans"/>
      <family val="2"/>
      <scheme val="minor"/>
    </font>
    <font>
      <b/>
      <sz val="11"/>
      <color theme="1"/>
      <name val="Work Sans"/>
      <family val="2"/>
      <scheme val="minor"/>
    </font>
    <font>
      <b/>
      <sz val="20"/>
      <color theme="1"/>
      <name val="Work Sans"/>
      <family val="2"/>
      <scheme val="minor"/>
    </font>
    <font>
      <sz val="12"/>
      <color rgb="FF000000"/>
      <name val="Work Sans"/>
      <scheme val="minor"/>
    </font>
    <font>
      <b/>
      <sz val="12"/>
      <name val="Work Sans"/>
      <scheme val="minor"/>
    </font>
    <font>
      <sz val="12"/>
      <name val="Work Sans"/>
      <scheme val="minor"/>
    </font>
    <font>
      <u/>
      <sz val="12"/>
      <color theme="10"/>
      <name val="Work Sans"/>
      <scheme val="minor"/>
    </font>
    <font>
      <b/>
      <sz val="12"/>
      <color rgb="FFFF0000"/>
      <name val="Arial"/>
      <family val="2"/>
    </font>
    <font>
      <sz val="12"/>
      <name val="Arial"/>
      <family val="2"/>
    </font>
    <font>
      <b/>
      <sz val="12"/>
      <color rgb="FFFFFFFF"/>
      <name val="Arial"/>
      <family val="2"/>
    </font>
    <font>
      <b/>
      <sz val="12"/>
      <name val="Arial"/>
      <family val="2"/>
    </font>
    <font>
      <sz val="18"/>
      <color theme="1"/>
      <name val="Work Sans"/>
      <scheme val="minor"/>
    </font>
    <font>
      <sz val="18"/>
      <name val="Work Sans"/>
      <scheme val="minor"/>
    </font>
    <font>
      <b/>
      <sz val="14"/>
      <name val="Arial Narrow"/>
      <family val="2"/>
    </font>
    <font>
      <sz val="14"/>
      <name val="Arial Narrow"/>
      <family val="2"/>
    </font>
    <font>
      <b/>
      <i/>
      <u/>
      <sz val="18"/>
      <color rgb="FFFF0000"/>
      <name val="Work Sans"/>
      <scheme val="minor"/>
    </font>
    <font>
      <sz val="14"/>
      <color rgb="FF00000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1"/>
      <name val="Verdana"/>
      <family val="2"/>
    </font>
    <font>
      <b/>
      <sz val="14"/>
      <name val="Arial"/>
      <family val="2"/>
    </font>
    <font>
      <i/>
      <sz val="8"/>
      <name val="Verdana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9"/>
      <color rgb="FFFFFFFF"/>
      <name val="Arial Narrow"/>
      <family val="2"/>
    </font>
    <font>
      <b/>
      <sz val="20"/>
      <color theme="9"/>
      <name val="Work Sans"/>
      <scheme val="minor"/>
    </font>
    <font>
      <b/>
      <sz val="10"/>
      <color rgb="FFFFFFFF"/>
      <name val="Arial Narrow"/>
      <family val="2"/>
    </font>
    <font>
      <b/>
      <sz val="10"/>
      <color theme="0"/>
      <name val="Arial Narrow"/>
      <family val="2"/>
    </font>
    <font>
      <b/>
      <sz val="12"/>
      <color theme="1"/>
      <name val="Arial Narrow"/>
      <family val="2"/>
    </font>
    <font>
      <sz val="12"/>
      <color theme="1"/>
      <name val="Arial Narrow"/>
      <family val="2"/>
    </font>
    <font>
      <sz val="20"/>
      <name val="Work Sans"/>
      <scheme val="minor"/>
    </font>
    <font>
      <b/>
      <i/>
      <sz val="11"/>
      <name val="Work Sans"/>
      <family val="2"/>
      <scheme val="minor"/>
    </font>
    <font>
      <i/>
      <sz val="11"/>
      <name val="Work Sans"/>
      <family val="2"/>
      <scheme val="minor"/>
    </font>
    <font>
      <b/>
      <i/>
      <sz val="9"/>
      <name val="Work Sans"/>
      <family val="2"/>
      <scheme val="minor"/>
    </font>
    <font>
      <i/>
      <sz val="9"/>
      <name val="Work Sans"/>
      <family val="2"/>
      <scheme val="minor"/>
    </font>
    <font>
      <i/>
      <sz val="8"/>
      <name val="Arial Narrow"/>
      <family val="2"/>
    </font>
    <font>
      <sz val="9"/>
      <color rgb="FF000000"/>
      <name val="Arial Unicode MS"/>
    </font>
    <font>
      <sz val="28"/>
      <name val="Arial Narrow"/>
      <family val="2"/>
    </font>
    <font>
      <b/>
      <sz val="11"/>
      <color theme="6"/>
      <name val="Arial Narrow"/>
      <family val="2"/>
    </font>
    <font>
      <b/>
      <sz val="24"/>
      <color theme="7"/>
      <name val="Work Sans"/>
      <scheme val="minor"/>
    </font>
    <font>
      <sz val="12"/>
      <name val="Work Sans"/>
      <family val="2"/>
      <scheme val="minor"/>
    </font>
    <font>
      <sz val="12"/>
      <color theme="1"/>
      <name val="Work Sans"/>
      <scheme val="minor"/>
    </font>
    <font>
      <u/>
      <sz val="12"/>
      <color theme="10"/>
      <name val="Work Sans"/>
      <family val="2"/>
      <scheme val="minor"/>
    </font>
    <font>
      <sz val="10"/>
      <color theme="1"/>
      <name val="Arial"/>
      <family val="2"/>
    </font>
    <font>
      <b/>
      <sz val="13"/>
      <color theme="3"/>
      <name val="Work Sans"/>
      <family val="2"/>
      <scheme val="minor"/>
    </font>
    <font>
      <b/>
      <sz val="12"/>
      <name val="Work Sans"/>
      <family val="2"/>
      <scheme val="minor"/>
    </font>
    <font>
      <sz val="12"/>
      <color rgb="FFFF0000"/>
      <name val="Work Sans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4"/>
      <name val="Work Sans"/>
      <scheme val="minor"/>
    </font>
    <font>
      <b/>
      <sz val="12"/>
      <color theme="7"/>
      <name val="Work Sans"/>
      <scheme val="minor"/>
    </font>
    <font>
      <b/>
      <sz val="12"/>
      <color rgb="FF000000"/>
      <name val="Arial"/>
      <family val="2"/>
    </font>
    <font>
      <sz val="10"/>
      <color rgb="FF000000"/>
      <name val="MS Sans Serif"/>
      <family val="2"/>
    </font>
    <font>
      <b/>
      <sz val="12"/>
      <color theme="5" tint="-0.249977111117893"/>
      <name val="Work Sans"/>
      <scheme val="minor"/>
    </font>
    <font>
      <b/>
      <sz val="28"/>
      <color theme="6"/>
      <name val="Work Sans ExtraBold"/>
      <scheme val="major"/>
    </font>
    <font>
      <b/>
      <u/>
      <sz val="12"/>
      <name val="Arial"/>
      <family val="2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b/>
      <sz val="12"/>
      <color theme="1"/>
      <name val="Work Sans"/>
      <scheme val="minor"/>
    </font>
    <font>
      <b/>
      <sz val="11"/>
      <color theme="3"/>
      <name val="Work Sans"/>
      <family val="2"/>
      <scheme val="minor"/>
    </font>
    <font>
      <sz val="26"/>
      <color theme="3"/>
      <name val="Work Sans ExtraBold"/>
      <scheme val="major"/>
    </font>
    <font>
      <b/>
      <i/>
      <sz val="12"/>
      <name val="Work Sans"/>
      <scheme val="minor"/>
    </font>
    <font>
      <b/>
      <sz val="14"/>
      <color theme="6"/>
      <name val="Work Sans"/>
      <scheme val="minor"/>
    </font>
    <font>
      <b/>
      <sz val="20"/>
      <color theme="6"/>
      <name val="Work Sans ExtraBold"/>
      <scheme val="major"/>
    </font>
    <font>
      <b/>
      <sz val="24"/>
      <color theme="6"/>
      <name val="Work Sans ExtraBold"/>
      <scheme val="major"/>
    </font>
    <font>
      <sz val="26"/>
      <name val="Work Sans ExtraBold"/>
      <scheme val="major"/>
    </font>
    <font>
      <b/>
      <sz val="11"/>
      <name val="Work Sans"/>
      <family val="2"/>
      <scheme val="minor"/>
    </font>
    <font>
      <sz val="16"/>
      <name val="Arial Narrow"/>
      <family val="2"/>
    </font>
    <font>
      <sz val="18"/>
      <name val="Arial Narrow"/>
      <family val="2"/>
    </font>
    <font>
      <i/>
      <sz val="12"/>
      <name val="Work Sans"/>
      <scheme val="minor"/>
    </font>
    <font>
      <sz val="8"/>
      <color rgb="FF000000"/>
      <name val="Verdana"/>
      <family val="2"/>
    </font>
  </fonts>
  <fills count="37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EF6079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 tint="-0.2499465926084170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7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rgb="FF000000"/>
      </patternFill>
    </fill>
    <fill>
      <patternFill patternType="solid">
        <fgColor theme="6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-0.499984740745262"/>
        <bgColor rgb="FF000000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-9.9978637043366805E-2"/>
        <bgColor indexed="64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5"/>
        <bgColor rgb="FF000000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59999389629810485"/>
        <bgColor rgb="FF000000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-0.249977111117893"/>
        <bgColor indexed="64"/>
      </patternFill>
    </fill>
  </fills>
  <borders count="4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5"/>
      </bottom>
      <diagonal/>
    </border>
    <border>
      <left style="thin">
        <color theme="0"/>
      </left>
      <right style="thin">
        <color theme="0"/>
      </right>
      <top style="thin">
        <color theme="4"/>
      </top>
      <bottom style="thin">
        <color theme="0"/>
      </bottom>
      <diagonal/>
    </border>
    <border>
      <left/>
      <right/>
      <top/>
      <bottom style="medium">
        <color theme="6"/>
      </bottom>
      <diagonal/>
    </border>
    <border>
      <left/>
      <right/>
      <top/>
      <bottom style="medium">
        <color theme="7"/>
      </bottom>
      <diagonal/>
    </border>
    <border>
      <left/>
      <right/>
      <top/>
      <bottom style="medium">
        <color rgb="FFEF6079"/>
      </bottom>
      <diagonal/>
    </border>
    <border>
      <left/>
      <right/>
      <top/>
      <bottom style="medium">
        <color theme="4"/>
      </bottom>
      <diagonal/>
    </border>
    <border>
      <left style="thin">
        <color theme="0"/>
      </left>
      <right style="thin">
        <color theme="0"/>
      </right>
      <top style="thin">
        <color theme="6"/>
      </top>
      <bottom style="thin">
        <color theme="0"/>
      </bottom>
      <diagonal/>
    </border>
    <border>
      <left/>
      <right/>
      <top style="hair">
        <color theme="6"/>
      </top>
      <bottom style="hair">
        <color theme="6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theme="8"/>
      </top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theme="8"/>
      </top>
      <bottom style="thin">
        <color theme="8"/>
      </bottom>
      <diagonal/>
    </border>
    <border>
      <left/>
      <right/>
      <top/>
      <bottom style="thin">
        <color theme="9" tint="0.3999755851924192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55">
    <xf numFmtId="0" fontId="0" fillId="0" borderId="0"/>
    <xf numFmtId="0" fontId="13" fillId="0" borderId="0" applyNumberFormat="0" applyFill="0" applyBorder="0" applyAlignment="0" applyProtection="0"/>
    <xf numFmtId="0" fontId="9" fillId="0" borderId="0" applyNumberFormat="0" applyFill="0" applyAlignment="0" applyProtection="0"/>
    <xf numFmtId="0" fontId="14" fillId="0" borderId="0" applyNumberFormat="0" applyFill="0" applyAlignment="0" applyProtection="0"/>
    <xf numFmtId="0" fontId="15" fillId="0" borderId="0" applyNumberFormat="0" applyFill="0" applyAlignment="0" applyProtection="0"/>
    <xf numFmtId="0" fontId="15" fillId="0" borderId="0" applyNumberFormat="0" applyFill="0" applyBorder="0" applyAlignment="0" applyProtection="0"/>
    <xf numFmtId="0" fontId="10" fillId="13" borderId="0" applyNumberFormat="0" applyBorder="0" applyAlignment="0" applyProtection="0"/>
    <xf numFmtId="0" fontId="10" fillId="4" borderId="0" applyNumberFormat="0" applyBorder="0" applyAlignment="0" applyProtection="0"/>
    <xf numFmtId="0" fontId="10" fillId="5" borderId="0" applyNumberFormat="0" applyBorder="0" applyAlignment="0" applyProtection="0"/>
    <xf numFmtId="0" fontId="10" fillId="8" borderId="1" applyNumberFormat="0" applyAlignment="0" applyProtection="0"/>
    <xf numFmtId="0" fontId="11" fillId="2" borderId="2" applyNumberFormat="0" applyAlignment="0" applyProtection="0"/>
    <xf numFmtId="0" fontId="6" fillId="6" borderId="1" applyNumberFormat="0" applyAlignment="0" applyProtection="0"/>
    <xf numFmtId="0" fontId="5" fillId="0" borderId="3" applyNumberFormat="0" applyFill="0" applyAlignment="0" applyProtection="0"/>
    <xf numFmtId="0" fontId="3" fillId="7" borderId="4" applyNumberFormat="0" applyBorder="0" applyAlignment="0" applyProtection="0"/>
    <xf numFmtId="0" fontId="8" fillId="3" borderId="5" applyNumberFormat="0" applyAlignment="0" applyProtection="0"/>
    <xf numFmtId="0" fontId="4" fillId="0" borderId="0" applyNumberFormat="0" applyFill="0" applyBorder="0" applyAlignment="0" applyProtection="0"/>
    <xf numFmtId="0" fontId="7" fillId="0" borderId="6" applyNumberFormat="0" applyFill="0" applyAlignment="0" applyProtection="0"/>
    <xf numFmtId="0" fontId="2" fillId="9" borderId="0" applyNumberFormat="0" applyBorder="0" applyAlignment="0" applyProtection="0"/>
    <xf numFmtId="0" fontId="20" fillId="10" borderId="0" applyNumberFormat="0" applyBorder="0" applyAlignment="0" applyProtection="0"/>
    <xf numFmtId="0" fontId="12" fillId="11" borderId="0" applyNumberFormat="0" applyBorder="0" applyAlignment="0" applyProtection="0"/>
    <xf numFmtId="0" fontId="16" fillId="0" borderId="13"/>
    <xf numFmtId="0" fontId="19" fillId="0" borderId="11"/>
    <xf numFmtId="2" fontId="16" fillId="0" borderId="7"/>
    <xf numFmtId="0" fontId="16" fillId="0" borderId="9"/>
    <xf numFmtId="0" fontId="8" fillId="0" borderId="8"/>
    <xf numFmtId="0" fontId="8" fillId="0" borderId="15"/>
    <xf numFmtId="0" fontId="18" fillId="0" borderId="12"/>
    <xf numFmtId="165" fontId="8" fillId="0" borderId="0" applyFill="0" applyBorder="0" applyAlignment="0" applyProtection="0"/>
    <xf numFmtId="164" fontId="8" fillId="0" borderId="0" applyFill="0" applyBorder="0" applyAlignment="0" applyProtection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9" fontId="8" fillId="0" borderId="0" applyFill="0" applyBorder="0" applyAlignment="0" applyProtection="0"/>
    <xf numFmtId="0" fontId="12" fillId="12" borderId="0" applyNumberFormat="0" applyBorder="0" applyAlignment="0" applyProtection="0"/>
    <xf numFmtId="0" fontId="21" fillId="0" borderId="10"/>
    <xf numFmtId="0" fontId="21" fillId="0" borderId="14"/>
    <xf numFmtId="0" fontId="38" fillId="0" borderId="0" applyNumberFormat="0" applyFill="0" applyBorder="0" applyAlignment="0" applyProtection="0"/>
    <xf numFmtId="0" fontId="51" fillId="0" borderId="0"/>
    <xf numFmtId="44" fontId="8" fillId="0" borderId="0" applyFill="0" applyBorder="0" applyAlignment="0" applyProtection="0"/>
    <xf numFmtId="42" fontId="8" fillId="0" borderId="0" applyFill="0" applyBorder="0" applyAlignment="0" applyProtection="0"/>
    <xf numFmtId="0" fontId="115" fillId="0" borderId="0"/>
    <xf numFmtId="0" fontId="2" fillId="0" borderId="0"/>
    <xf numFmtId="165" fontId="2" fillId="0" borderId="0" applyFont="0" applyFill="0" applyBorder="0" applyAlignment="0" applyProtection="0"/>
    <xf numFmtId="0" fontId="118" fillId="0" borderId="0" applyNumberForma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19" fillId="0" borderId="0"/>
    <xf numFmtId="165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0" fontId="120" fillId="0" borderId="0"/>
    <xf numFmtId="0" fontId="1" fillId="0" borderId="0"/>
    <xf numFmtId="0" fontId="170" fillId="0" borderId="0"/>
    <xf numFmtId="0" fontId="171" fillId="0" borderId="33" applyNumberFormat="0" applyFill="0" applyAlignment="0" applyProtection="0"/>
    <xf numFmtId="0" fontId="179" fillId="0" borderId="0"/>
    <xf numFmtId="43" fontId="2" fillId="0" borderId="0" applyFont="0" applyFill="0" applyBorder="0" applyAlignment="0" applyProtection="0"/>
    <xf numFmtId="0" fontId="186" fillId="0" borderId="35" applyNumberFormat="0" applyFill="0" applyAlignment="0" applyProtection="0"/>
  </cellStyleXfs>
  <cellXfs count="769">
    <xf numFmtId="0" fontId="0" fillId="0" borderId="0" xfId="0"/>
    <xf numFmtId="0" fontId="8" fillId="0" borderId="0" xfId="0" applyFont="1"/>
    <xf numFmtId="0" fontId="16" fillId="0" borderId="13" xfId="20"/>
    <xf numFmtId="0" fontId="14" fillId="0" borderId="0" xfId="3" applyAlignment="1">
      <alignment vertical="top"/>
    </xf>
    <xf numFmtId="0" fontId="14" fillId="0" borderId="0" xfId="3"/>
    <xf numFmtId="0" fontId="17" fillId="0" borderId="13" xfId="20" applyFont="1"/>
    <xf numFmtId="0" fontId="23" fillId="0" borderId="0" xfId="0" applyFont="1"/>
    <xf numFmtId="3" fontId="24" fillId="0" borderId="0" xfId="0" applyNumberFormat="1" applyFont="1" applyAlignment="1">
      <alignment horizontal="right"/>
    </xf>
    <xf numFmtId="0" fontId="25" fillId="0" borderId="0" xfId="0" applyFont="1"/>
    <xf numFmtId="0" fontId="28" fillId="0" borderId="0" xfId="0" applyFont="1"/>
    <xf numFmtId="3" fontId="30" fillId="0" borderId="0" xfId="0" applyNumberFormat="1" applyFont="1"/>
    <xf numFmtId="1" fontId="31" fillId="0" borderId="0" xfId="0" applyNumberFormat="1" applyFont="1"/>
    <xf numFmtId="0" fontId="24" fillId="0" borderId="0" xfId="0" applyFont="1"/>
    <xf numFmtId="0" fontId="33" fillId="0" borderId="0" xfId="0" applyFont="1"/>
    <xf numFmtId="0" fontId="24" fillId="0" borderId="0" xfId="0" applyFont="1" applyAlignment="1">
      <alignment horizontal="right"/>
    </xf>
    <xf numFmtId="0" fontId="34" fillId="0" borderId="0" xfId="0" applyFont="1"/>
    <xf numFmtId="0" fontId="24" fillId="0" borderId="16" xfId="0" applyFont="1" applyBorder="1"/>
    <xf numFmtId="3" fontId="22" fillId="0" borderId="0" xfId="0" applyNumberFormat="1" applyFont="1" applyAlignment="1">
      <alignment horizontal="right"/>
    </xf>
    <xf numFmtId="0" fontId="26" fillId="0" borderId="0" xfId="0" applyFont="1"/>
    <xf numFmtId="166" fontId="26" fillId="0" borderId="0" xfId="0" applyNumberFormat="1" applyFont="1"/>
    <xf numFmtId="3" fontId="29" fillId="0" borderId="0" xfId="0" applyNumberFormat="1" applyFont="1"/>
    <xf numFmtId="3" fontId="28" fillId="0" borderId="0" xfId="0" applyNumberFormat="1" applyFont="1" applyAlignment="1">
      <alignment horizontal="right"/>
    </xf>
    <xf numFmtId="166" fontId="28" fillId="0" borderId="0" xfId="0" applyNumberFormat="1" applyFont="1"/>
    <xf numFmtId="1" fontId="28" fillId="0" borderId="0" xfId="0" applyNumberFormat="1" applyFont="1"/>
    <xf numFmtId="3" fontId="26" fillId="0" borderId="0" xfId="0" applyNumberFormat="1" applyFont="1"/>
    <xf numFmtId="167" fontId="28" fillId="0" borderId="0" xfId="0" applyNumberFormat="1" applyFont="1" applyAlignment="1">
      <alignment horizontal="right"/>
    </xf>
    <xf numFmtId="0" fontId="28" fillId="0" borderId="0" xfId="0" applyFont="1" applyAlignment="1">
      <alignment horizontal="right"/>
    </xf>
    <xf numFmtId="166" fontId="25" fillId="0" borderId="0" xfId="0" applyNumberFormat="1" applyFont="1"/>
    <xf numFmtId="1" fontId="29" fillId="0" borderId="0" xfId="0" applyNumberFormat="1" applyFont="1"/>
    <xf numFmtId="1" fontId="35" fillId="0" borderId="0" xfId="0" applyNumberFormat="1" applyFont="1"/>
    <xf numFmtId="1" fontId="36" fillId="0" borderId="0" xfId="0" applyNumberFormat="1" applyFont="1"/>
    <xf numFmtId="0" fontId="40" fillId="0" borderId="0" xfId="0" applyFont="1"/>
    <xf numFmtId="3" fontId="28" fillId="0" borderId="0" xfId="0" applyNumberFormat="1" applyFont="1"/>
    <xf numFmtId="168" fontId="11" fillId="0" borderId="0" xfId="0" applyNumberFormat="1" applyFont="1"/>
    <xf numFmtId="0" fontId="41" fillId="0" borderId="0" xfId="1" applyFont="1" applyFill="1" applyBorder="1" applyAlignment="1">
      <alignment horizontal="left"/>
    </xf>
    <xf numFmtId="0" fontId="42" fillId="0" borderId="0" xfId="1" applyFont="1" applyFill="1" applyBorder="1" applyAlignment="1">
      <alignment horizontal="left"/>
    </xf>
    <xf numFmtId="166" fontId="28" fillId="0" borderId="0" xfId="0" applyNumberFormat="1" applyFont="1" applyAlignment="1">
      <alignment horizontal="right"/>
    </xf>
    <xf numFmtId="0" fontId="41" fillId="0" borderId="0" xfId="0" applyFont="1"/>
    <xf numFmtId="3" fontId="26" fillId="0" borderId="0" xfId="0" applyNumberFormat="1" applyFont="1" applyAlignment="1">
      <alignment horizontal="right"/>
    </xf>
    <xf numFmtId="168" fontId="28" fillId="0" borderId="0" xfId="0" applyNumberFormat="1" applyFont="1"/>
    <xf numFmtId="0" fontId="26" fillId="0" borderId="0" xfId="0" applyFont="1" applyAlignment="1">
      <alignment horizontal="right"/>
    </xf>
    <xf numFmtId="0" fontId="26" fillId="0" borderId="16" xfId="0" applyFont="1" applyBorder="1" applyAlignment="1">
      <alignment horizontal="right"/>
    </xf>
    <xf numFmtId="0" fontId="32" fillId="0" borderId="0" xfId="0" applyFont="1"/>
    <xf numFmtId="10" fontId="44" fillId="0" borderId="0" xfId="0" applyNumberFormat="1" applyFont="1" applyAlignment="1">
      <alignment horizontal="center" vertical="center"/>
    </xf>
    <xf numFmtId="0" fontId="32" fillId="0" borderId="0" xfId="0" applyFont="1" applyAlignment="1">
      <alignment horizontal="right"/>
    </xf>
    <xf numFmtId="3" fontId="45" fillId="0" borderId="0" xfId="0" applyNumberFormat="1" applyFont="1" applyAlignment="1">
      <alignment horizontal="right"/>
    </xf>
    <xf numFmtId="166" fontId="46" fillId="0" borderId="0" xfId="0" applyNumberFormat="1" applyFont="1"/>
    <xf numFmtId="0" fontId="47" fillId="0" borderId="0" xfId="0" applyFont="1" applyAlignment="1">
      <alignment horizontal="center"/>
    </xf>
    <xf numFmtId="0" fontId="48" fillId="0" borderId="0" xfId="0" applyFont="1"/>
    <xf numFmtId="0" fontId="45" fillId="0" borderId="0" xfId="0" applyFont="1"/>
    <xf numFmtId="0" fontId="32" fillId="0" borderId="0" xfId="1" applyFont="1" applyFill="1" applyBorder="1" applyAlignment="1">
      <alignment horizontal="left"/>
    </xf>
    <xf numFmtId="0" fontId="49" fillId="0" borderId="0" xfId="0" applyFont="1"/>
    <xf numFmtId="3" fontId="32" fillId="0" borderId="0" xfId="0" applyNumberFormat="1" applyFont="1" applyAlignment="1">
      <alignment horizontal="right"/>
    </xf>
    <xf numFmtId="0" fontId="50" fillId="0" borderId="0" xfId="35" applyFont="1" applyFill="1"/>
    <xf numFmtId="0" fontId="11" fillId="0" borderId="17" xfId="0" applyFont="1" applyBorder="1" applyAlignment="1">
      <alignment vertical="top"/>
    </xf>
    <xf numFmtId="0" fontId="27" fillId="15" borderId="0" xfId="0" applyFont="1" applyFill="1" applyAlignment="1">
      <alignment horizontal="center" vertical="center" wrapText="1"/>
    </xf>
    <xf numFmtId="3" fontId="27" fillId="15" borderId="0" xfId="0" applyNumberFormat="1" applyFont="1" applyFill="1" applyAlignment="1">
      <alignment horizontal="center" vertical="center" wrapText="1"/>
    </xf>
    <xf numFmtId="3" fontId="37" fillId="16" borderId="0" xfId="0" applyNumberFormat="1" applyFont="1" applyFill="1" applyAlignment="1">
      <alignment horizontal="center" vertical="center" wrapText="1"/>
    </xf>
    <xf numFmtId="0" fontId="37" fillId="16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 wrapText="1"/>
    </xf>
    <xf numFmtId="14" fontId="32" fillId="0" borderId="0" xfId="1" applyNumberFormat="1" applyFont="1" applyFill="1" applyBorder="1" applyAlignment="1">
      <alignment horizontal="left"/>
    </xf>
    <xf numFmtId="0" fontId="52" fillId="0" borderId="0" xfId="0" applyFont="1"/>
    <xf numFmtId="3" fontId="53" fillId="0" borderId="0" xfId="0" applyNumberFormat="1" applyFont="1" applyAlignment="1">
      <alignment horizontal="right"/>
    </xf>
    <xf numFmtId="3" fontId="54" fillId="0" borderId="0" xfId="0" applyNumberFormat="1" applyFont="1" applyAlignment="1">
      <alignment horizontal="right"/>
    </xf>
    <xf numFmtId="3" fontId="54" fillId="0" borderId="0" xfId="0" applyNumberFormat="1" applyFont="1"/>
    <xf numFmtId="169" fontId="53" fillId="0" borderId="0" xfId="0" applyNumberFormat="1" applyFont="1"/>
    <xf numFmtId="168" fontId="55" fillId="0" borderId="0" xfId="0" applyNumberFormat="1" applyFont="1"/>
    <xf numFmtId="0" fontId="56" fillId="0" borderId="0" xfId="0" applyFont="1" applyAlignment="1">
      <alignment horizontal="left"/>
    </xf>
    <xf numFmtId="0" fontId="57" fillId="0" borderId="0" xfId="0" applyFont="1"/>
    <xf numFmtId="0" fontId="53" fillId="0" borderId="0" xfId="0" applyFont="1" applyAlignment="1">
      <alignment horizontal="right"/>
    </xf>
    <xf numFmtId="0" fontId="53" fillId="0" borderId="0" xfId="0" applyFont="1"/>
    <xf numFmtId="3" fontId="52" fillId="0" borderId="0" xfId="0" applyNumberFormat="1" applyFont="1" applyAlignment="1">
      <alignment horizontal="right"/>
    </xf>
    <xf numFmtId="0" fontId="58" fillId="0" borderId="0" xfId="0" applyFont="1"/>
    <xf numFmtId="3" fontId="60" fillId="0" borderId="0" xfId="0" applyNumberFormat="1" applyFont="1" applyAlignment="1">
      <alignment horizontal="right"/>
    </xf>
    <xf numFmtId="3" fontId="60" fillId="0" borderId="0" xfId="0" applyNumberFormat="1" applyFont="1"/>
    <xf numFmtId="168" fontId="61" fillId="0" borderId="0" xfId="0" applyNumberFormat="1" applyFont="1"/>
    <xf numFmtId="0" fontId="60" fillId="0" borderId="0" xfId="0" applyFont="1" applyAlignment="1">
      <alignment horizontal="right"/>
    </xf>
    <xf numFmtId="166" fontId="59" fillId="0" borderId="0" xfId="0" applyNumberFormat="1" applyFont="1" applyAlignment="1">
      <alignment horizontal="right"/>
    </xf>
    <xf numFmtId="0" fontId="62" fillId="0" borderId="0" xfId="0" applyFont="1"/>
    <xf numFmtId="169" fontId="59" fillId="0" borderId="0" xfId="0" applyNumberFormat="1" applyFont="1" applyAlignment="1">
      <alignment horizontal="right"/>
    </xf>
    <xf numFmtId="168" fontId="63" fillId="0" borderId="0" xfId="0" applyNumberFormat="1" applyFont="1" applyAlignment="1">
      <alignment horizontal="right"/>
    </xf>
    <xf numFmtId="170" fontId="56" fillId="0" borderId="0" xfId="0" applyNumberFormat="1" applyFont="1"/>
    <xf numFmtId="170" fontId="57" fillId="0" borderId="0" xfId="0" applyNumberFormat="1" applyFont="1"/>
    <xf numFmtId="3" fontId="58" fillId="0" borderId="0" xfId="0" applyNumberFormat="1" applyFont="1"/>
    <xf numFmtId="10" fontId="64" fillId="0" borderId="0" xfId="0" applyNumberFormat="1" applyFont="1" applyAlignment="1">
      <alignment horizontal="center" vertical="center"/>
    </xf>
    <xf numFmtId="0" fontId="65" fillId="0" borderId="0" xfId="0" applyFont="1"/>
    <xf numFmtId="3" fontId="65" fillId="0" borderId="0" xfId="0" applyNumberFormat="1" applyFont="1" applyAlignment="1">
      <alignment horizontal="right"/>
    </xf>
    <xf numFmtId="166" fontId="66" fillId="0" borderId="0" xfId="0" applyNumberFormat="1" applyFont="1"/>
    <xf numFmtId="166" fontId="60" fillId="0" borderId="0" xfId="0" applyNumberFormat="1" applyFont="1" applyAlignment="1">
      <alignment horizontal="right"/>
    </xf>
    <xf numFmtId="4" fontId="53" fillId="0" borderId="0" xfId="0" applyNumberFormat="1" applyFont="1" applyAlignment="1">
      <alignment horizontal="right"/>
    </xf>
    <xf numFmtId="3" fontId="53" fillId="0" borderId="0" xfId="0" applyNumberFormat="1" applyFont="1"/>
    <xf numFmtId="0" fontId="52" fillId="0" borderId="0" xfId="0" applyFont="1" applyAlignment="1">
      <alignment horizontal="right"/>
    </xf>
    <xf numFmtId="0" fontId="67" fillId="0" borderId="0" xfId="0" applyFont="1" applyAlignment="1">
      <alignment horizontal="center"/>
    </xf>
    <xf numFmtId="168" fontId="68" fillId="0" borderId="0" xfId="0" applyNumberFormat="1" applyFont="1"/>
    <xf numFmtId="0" fontId="56" fillId="23" borderId="0" xfId="0" applyFont="1" applyFill="1"/>
    <xf numFmtId="170" fontId="56" fillId="23" borderId="0" xfId="0" applyNumberFormat="1" applyFont="1" applyFill="1"/>
    <xf numFmtId="170" fontId="59" fillId="24" borderId="0" xfId="0" applyNumberFormat="1" applyFont="1" applyFill="1"/>
    <xf numFmtId="0" fontId="28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3" fontId="28" fillId="0" borderId="0" xfId="0" applyNumberFormat="1" applyFont="1" applyAlignment="1">
      <alignment horizontal="left" vertical="center" wrapText="1"/>
    </xf>
    <xf numFmtId="4" fontId="28" fillId="0" borderId="0" xfId="0" applyNumberFormat="1" applyFont="1" applyAlignment="1">
      <alignment horizontal="left" vertical="center" wrapText="1"/>
    </xf>
    <xf numFmtId="168" fontId="69" fillId="0" borderId="0" xfId="0" applyNumberFormat="1" applyFont="1" applyAlignment="1">
      <alignment horizontal="left" vertical="center" wrapText="1"/>
    </xf>
    <xf numFmtId="4" fontId="28" fillId="22" borderId="0" xfId="0" applyNumberFormat="1" applyFont="1" applyFill="1" applyAlignment="1">
      <alignment horizontal="left" vertical="center" wrapText="1"/>
    </xf>
    <xf numFmtId="166" fontId="28" fillId="18" borderId="0" xfId="0" applyNumberFormat="1" applyFont="1" applyFill="1" applyAlignment="1">
      <alignment horizontal="left" vertical="center" wrapText="1"/>
    </xf>
    <xf numFmtId="166" fontId="26" fillId="18" borderId="0" xfId="0" applyNumberFormat="1" applyFont="1" applyFill="1" applyAlignment="1">
      <alignment horizontal="left" vertical="center" wrapText="1"/>
    </xf>
    <xf numFmtId="0" fontId="26" fillId="0" borderId="18" xfId="0" applyFont="1" applyBorder="1"/>
    <xf numFmtId="166" fontId="26" fillId="0" borderId="18" xfId="0" applyNumberFormat="1" applyFont="1" applyBorder="1"/>
    <xf numFmtId="168" fontId="70" fillId="0" borderId="18" xfId="0" applyNumberFormat="1" applyFont="1" applyBorder="1"/>
    <xf numFmtId="3" fontId="35" fillId="22" borderId="18" xfId="0" applyNumberFormat="1" applyFont="1" applyFill="1" applyBorder="1"/>
    <xf numFmtId="166" fontId="26" fillId="18" borderId="18" xfId="0" applyNumberFormat="1" applyFont="1" applyFill="1" applyBorder="1"/>
    <xf numFmtId="0" fontId="31" fillId="0" borderId="18" xfId="0" applyFont="1" applyBorder="1"/>
    <xf numFmtId="0" fontId="35" fillId="0" borderId="18" xfId="0" applyFont="1" applyBorder="1"/>
    <xf numFmtId="171" fontId="28" fillId="0" borderId="0" xfId="0" applyNumberFormat="1" applyFont="1"/>
    <xf numFmtId="168" fontId="69" fillId="0" borderId="0" xfId="0" applyNumberFormat="1" applyFont="1"/>
    <xf numFmtId="3" fontId="29" fillId="22" borderId="0" xfId="0" applyNumberFormat="1" applyFont="1" applyFill="1"/>
    <xf numFmtId="166" fontId="28" fillId="18" borderId="0" xfId="0" applyNumberFormat="1" applyFont="1" applyFill="1"/>
    <xf numFmtId="166" fontId="28" fillId="18" borderId="0" xfId="0" applyNumberFormat="1" applyFont="1" applyFill="1" applyAlignment="1">
      <alignment horizontal="right"/>
    </xf>
    <xf numFmtId="0" fontId="30" fillId="0" borderId="0" xfId="0" applyFont="1"/>
    <xf numFmtId="0" fontId="29" fillId="0" borderId="0" xfId="0" applyFont="1"/>
    <xf numFmtId="1" fontId="53" fillId="0" borderId="0" xfId="0" applyNumberFormat="1" applyFont="1"/>
    <xf numFmtId="3" fontId="52" fillId="0" borderId="0" xfId="0" applyNumberFormat="1" applyFont="1"/>
    <xf numFmtId="167" fontId="53" fillId="0" borderId="0" xfId="0" applyNumberFormat="1" applyFont="1" applyAlignment="1">
      <alignment horizontal="right"/>
    </xf>
    <xf numFmtId="166" fontId="52" fillId="0" borderId="0" xfId="0" applyNumberFormat="1" applyFont="1"/>
    <xf numFmtId="1" fontId="58" fillId="0" borderId="0" xfId="0" applyNumberFormat="1" applyFont="1"/>
    <xf numFmtId="1" fontId="71" fillId="0" borderId="0" xfId="0" applyNumberFormat="1" applyFont="1"/>
    <xf numFmtId="0" fontId="72" fillId="0" borderId="0" xfId="0" applyFont="1"/>
    <xf numFmtId="1" fontId="73" fillId="0" borderId="0" xfId="0" applyNumberFormat="1" applyFont="1"/>
    <xf numFmtId="3" fontId="28" fillId="0" borderId="17" xfId="0" applyNumberFormat="1" applyFont="1" applyBorder="1" applyAlignment="1">
      <alignment horizontal="left" vertical="center" wrapText="1"/>
    </xf>
    <xf numFmtId="0" fontId="74" fillId="0" borderId="0" xfId="1" applyFont="1" applyFill="1" applyBorder="1" applyAlignment="1">
      <alignment horizontal="left"/>
    </xf>
    <xf numFmtId="0" fontId="60" fillId="0" borderId="0" xfId="0" applyFont="1"/>
    <xf numFmtId="4" fontId="75" fillId="0" borderId="0" xfId="0" applyNumberFormat="1" applyFont="1" applyAlignment="1">
      <alignment wrapText="1"/>
    </xf>
    <xf numFmtId="0" fontId="26" fillId="24" borderId="0" xfId="0" applyFont="1" applyFill="1" applyAlignment="1">
      <alignment horizontal="center" vertical="center" wrapText="1"/>
    </xf>
    <xf numFmtId="3" fontId="28" fillId="24" borderId="0" xfId="0" applyNumberFormat="1" applyFont="1" applyFill="1"/>
    <xf numFmtId="168" fontId="28" fillId="24" borderId="0" xfId="0" applyNumberFormat="1" applyFont="1" applyFill="1"/>
    <xf numFmtId="3" fontId="0" fillId="0" borderId="0" xfId="0" applyNumberFormat="1"/>
    <xf numFmtId="166" fontId="76" fillId="0" borderId="0" xfId="0" applyNumberFormat="1" applyFont="1" applyAlignment="1">
      <alignment horizontal="right"/>
    </xf>
    <xf numFmtId="166" fontId="32" fillId="0" borderId="0" xfId="0" applyNumberFormat="1" applyFont="1"/>
    <xf numFmtId="0" fontId="22" fillId="0" borderId="0" xfId="0" applyFont="1" applyAlignment="1">
      <alignment horizontal="right"/>
    </xf>
    <xf numFmtId="0" fontId="27" fillId="20" borderId="0" xfId="0" applyFont="1" applyFill="1" applyAlignment="1">
      <alignment horizontal="center" vertical="center" wrapText="1"/>
    </xf>
    <xf numFmtId="3" fontId="27" fillId="20" borderId="0" xfId="0" applyNumberFormat="1" applyFont="1" applyFill="1" applyAlignment="1">
      <alignment horizontal="center" vertical="center" wrapText="1"/>
    </xf>
    <xf numFmtId="3" fontId="37" fillId="21" borderId="0" xfId="0" applyNumberFormat="1" applyFont="1" applyFill="1" applyAlignment="1">
      <alignment horizontal="center" vertical="center" wrapText="1"/>
    </xf>
    <xf numFmtId="0" fontId="37" fillId="21" borderId="0" xfId="0" applyFont="1" applyFill="1" applyAlignment="1">
      <alignment horizontal="center" vertical="center" wrapText="1"/>
    </xf>
    <xf numFmtId="3" fontId="35" fillId="18" borderId="18" xfId="0" applyNumberFormat="1" applyFont="1" applyFill="1" applyBorder="1"/>
    <xf numFmtId="171" fontId="26" fillId="0" borderId="18" xfId="0" applyNumberFormat="1" applyFont="1" applyBorder="1"/>
    <xf numFmtId="0" fontId="59" fillId="0" borderId="0" xfId="0" applyFont="1"/>
    <xf numFmtId="0" fontId="59" fillId="0" borderId="0" xfId="0" applyFont="1" applyAlignment="1">
      <alignment horizontal="right"/>
    </xf>
    <xf numFmtId="0" fontId="75" fillId="0" borderId="0" xfId="0" applyFont="1"/>
    <xf numFmtId="0" fontId="50" fillId="0" borderId="0" xfId="35" applyFont="1"/>
    <xf numFmtId="4" fontId="32" fillId="0" borderId="0" xfId="0" applyNumberFormat="1" applyFont="1" applyAlignment="1">
      <alignment horizontal="right"/>
    </xf>
    <xf numFmtId="3" fontId="32" fillId="0" borderId="0" xfId="0" applyNumberFormat="1" applyFont="1"/>
    <xf numFmtId="168" fontId="77" fillId="0" borderId="0" xfId="0" applyNumberFormat="1" applyFont="1"/>
    <xf numFmtId="166" fontId="49" fillId="0" borderId="0" xfId="0" applyNumberFormat="1" applyFont="1" applyAlignment="1">
      <alignment horizontal="right"/>
    </xf>
    <xf numFmtId="3" fontId="57" fillId="0" borderId="0" xfId="0" applyNumberFormat="1" applyFont="1"/>
    <xf numFmtId="4" fontId="60" fillId="0" borderId="0" xfId="0" applyNumberFormat="1" applyFont="1" applyAlignment="1">
      <alignment horizontal="right"/>
    </xf>
    <xf numFmtId="166" fontId="47" fillId="0" borderId="0" xfId="0" applyNumberFormat="1" applyFont="1"/>
    <xf numFmtId="0" fontId="25" fillId="0" borderId="16" xfId="0" applyFont="1" applyBorder="1"/>
    <xf numFmtId="0" fontId="40" fillId="0" borderId="0" xfId="0" applyFont="1" applyAlignment="1">
      <alignment horizontal="right"/>
    </xf>
    <xf numFmtId="0" fontId="78" fillId="0" borderId="0" xfId="0" applyFont="1"/>
    <xf numFmtId="0" fontId="79" fillId="0" borderId="0" xfId="0" applyFont="1" applyAlignment="1">
      <alignment horizontal="right"/>
    </xf>
    <xf numFmtId="4" fontId="80" fillId="0" borderId="0" xfId="0" applyNumberFormat="1" applyFont="1" applyAlignment="1">
      <alignment wrapText="1"/>
    </xf>
    <xf numFmtId="170" fontId="81" fillId="0" borderId="0" xfId="0" applyNumberFormat="1" applyFont="1"/>
    <xf numFmtId="0" fontId="82" fillId="0" borderId="0" xfId="0" applyFont="1"/>
    <xf numFmtId="0" fontId="83" fillId="0" borderId="0" xfId="0" applyFont="1"/>
    <xf numFmtId="170" fontId="84" fillId="0" borderId="0" xfId="0" applyNumberFormat="1" applyFont="1"/>
    <xf numFmtId="166" fontId="85" fillId="18" borderId="0" xfId="0" applyNumberFormat="1" applyFont="1" applyFill="1" applyAlignment="1">
      <alignment horizontal="center" wrapText="1"/>
    </xf>
    <xf numFmtId="0" fontId="26" fillId="19" borderId="0" xfId="0" applyFont="1" applyFill="1" applyAlignment="1">
      <alignment horizontal="center" vertical="center" wrapText="1"/>
    </xf>
    <xf numFmtId="0" fontId="89" fillId="0" borderId="0" xfId="1" applyFont="1"/>
    <xf numFmtId="0" fontId="90" fillId="0" borderId="0" xfId="0" applyFont="1"/>
    <xf numFmtId="0" fontId="91" fillId="0" borderId="0" xfId="0" applyFont="1"/>
    <xf numFmtId="0" fontId="92" fillId="0" borderId="0" xfId="0" applyFont="1" applyAlignment="1">
      <alignment horizontal="center" vertical="center" wrapText="1"/>
    </xf>
    <xf numFmtId="166" fontId="93" fillId="0" borderId="0" xfId="0" applyNumberFormat="1" applyFont="1"/>
    <xf numFmtId="168" fontId="93" fillId="0" borderId="0" xfId="0" applyNumberFormat="1" applyFont="1"/>
    <xf numFmtId="0" fontId="95" fillId="0" borderId="0" xfId="0" applyFont="1"/>
    <xf numFmtId="0" fontId="11" fillId="0" borderId="0" xfId="0" applyFont="1"/>
    <xf numFmtId="0" fontId="92" fillId="27" borderId="0" xfId="0" quotePrefix="1" applyFont="1" applyFill="1" applyAlignment="1">
      <alignment horizontal="center"/>
    </xf>
    <xf numFmtId="0" fontId="92" fillId="27" borderId="0" xfId="0" applyFont="1" applyFill="1" applyAlignment="1">
      <alignment horizontal="center" vertical="center" wrapText="1"/>
    </xf>
    <xf numFmtId="166" fontId="93" fillId="27" borderId="0" xfId="0" applyNumberFormat="1" applyFont="1" applyFill="1"/>
    <xf numFmtId="0" fontId="92" fillId="27" borderId="0" xfId="0" applyFont="1" applyFill="1" applyAlignment="1">
      <alignment horizontal="center"/>
    </xf>
    <xf numFmtId="17" fontId="92" fillId="28" borderId="0" xfId="0" quotePrefix="1" applyNumberFormat="1" applyFont="1" applyFill="1" applyAlignment="1">
      <alignment horizontal="center"/>
    </xf>
    <xf numFmtId="0" fontId="92" fillId="28" borderId="0" xfId="0" applyFont="1" applyFill="1" applyAlignment="1">
      <alignment horizontal="center" vertical="center" wrapText="1"/>
    </xf>
    <xf numFmtId="166" fontId="94" fillId="29" borderId="0" xfId="0" applyNumberFormat="1" applyFont="1" applyFill="1"/>
    <xf numFmtId="0" fontId="92" fillId="28" borderId="0" xfId="0" applyFont="1" applyFill="1" applyAlignment="1">
      <alignment horizontal="center"/>
    </xf>
    <xf numFmtId="166" fontId="98" fillId="27" borderId="0" xfId="0" applyNumberFormat="1" applyFont="1" applyFill="1"/>
    <xf numFmtId="166" fontId="98" fillId="28" borderId="0" xfId="0" applyNumberFormat="1" applyFont="1" applyFill="1"/>
    <xf numFmtId="166" fontId="97" fillId="0" borderId="0" xfId="0" applyNumberFormat="1" applyFont="1" applyAlignment="1">
      <alignment vertical="top"/>
    </xf>
    <xf numFmtId="166" fontId="98" fillId="27" borderId="0" xfId="0" applyNumberFormat="1" applyFont="1" applyFill="1" applyAlignment="1">
      <alignment horizontal="right"/>
    </xf>
    <xf numFmtId="166" fontId="98" fillId="28" borderId="0" xfId="0" applyNumberFormat="1" applyFont="1" applyFill="1" applyAlignment="1">
      <alignment horizontal="right"/>
    </xf>
    <xf numFmtId="166" fontId="99" fillId="27" borderId="0" xfId="0" applyNumberFormat="1" applyFont="1" applyFill="1" applyAlignment="1">
      <alignment horizontal="center" wrapText="1"/>
    </xf>
    <xf numFmtId="166" fontId="99" fillId="28" borderId="0" xfId="0" applyNumberFormat="1" applyFont="1" applyFill="1" applyAlignment="1">
      <alignment horizontal="center" wrapText="1"/>
    </xf>
    <xf numFmtId="166" fontId="100" fillId="0" borderId="0" xfId="0" applyNumberFormat="1" applyFont="1" applyAlignment="1">
      <alignment horizontal="center" wrapText="1"/>
    </xf>
    <xf numFmtId="0" fontId="79" fillId="0" borderId="0" xfId="0" applyFont="1"/>
    <xf numFmtId="0" fontId="101" fillId="0" borderId="0" xfId="0" applyFont="1"/>
    <xf numFmtId="0" fontId="101" fillId="0" borderId="0" xfId="1" applyFont="1" applyFill="1"/>
    <xf numFmtId="0" fontId="103" fillId="0" borderId="0" xfId="0" applyFont="1" applyAlignment="1">
      <alignment horizontal="center" wrapText="1"/>
    </xf>
    <xf numFmtId="0" fontId="103" fillId="0" borderId="21" xfId="0" applyFont="1" applyBorder="1" applyAlignment="1">
      <alignment horizontal="center" wrapText="1"/>
    </xf>
    <xf numFmtId="0" fontId="104" fillId="0" borderId="21" xfId="0" applyFont="1" applyBorder="1" applyAlignment="1">
      <alignment horizontal="center" wrapText="1"/>
    </xf>
    <xf numFmtId="166" fontId="101" fillId="0" borderId="21" xfId="0" applyNumberFormat="1" applyFont="1" applyBorder="1"/>
    <xf numFmtId="166" fontId="102" fillId="0" borderId="21" xfId="0" applyNumberFormat="1" applyFont="1" applyBorder="1"/>
    <xf numFmtId="166" fontId="28" fillId="0" borderId="21" xfId="0" applyNumberFormat="1" applyFont="1" applyBorder="1"/>
    <xf numFmtId="166" fontId="39" fillId="0" borderId="21" xfId="0" applyNumberFormat="1" applyFont="1" applyBorder="1"/>
    <xf numFmtId="166" fontId="26" fillId="0" borderId="21" xfId="0" applyNumberFormat="1" applyFont="1" applyBorder="1"/>
    <xf numFmtId="0" fontId="101" fillId="0" borderId="21" xfId="0" applyFont="1" applyBorder="1" applyAlignment="1">
      <alignment horizontal="center"/>
    </xf>
    <xf numFmtId="0" fontId="26" fillId="0" borderId="21" xfId="0" applyFont="1" applyBorder="1" applyAlignment="1">
      <alignment horizontal="center"/>
    </xf>
    <xf numFmtId="10" fontId="101" fillId="0" borderId="21" xfId="0" applyNumberFormat="1" applyFont="1" applyBorder="1"/>
    <xf numFmtId="10" fontId="103" fillId="0" borderId="21" xfId="0" applyNumberFormat="1" applyFont="1" applyBorder="1"/>
    <xf numFmtId="0" fontId="96" fillId="0" borderId="0" xfId="0" applyFont="1"/>
    <xf numFmtId="166" fontId="96" fillId="0" borderId="0" xfId="0" applyNumberFormat="1" applyFont="1"/>
    <xf numFmtId="0" fontId="105" fillId="0" borderId="0" xfId="0" applyFont="1"/>
    <xf numFmtId="0" fontId="41" fillId="0" borderId="0" xfId="1" applyFont="1"/>
    <xf numFmtId="166" fontId="95" fillId="0" borderId="0" xfId="0" applyNumberFormat="1" applyFont="1"/>
    <xf numFmtId="0" fontId="106" fillId="0" borderId="0" xfId="0" applyFont="1"/>
    <xf numFmtId="0" fontId="79" fillId="0" borderId="0" xfId="1" applyFont="1"/>
    <xf numFmtId="0" fontId="107" fillId="0" borderId="0" xfId="0" applyFont="1"/>
    <xf numFmtId="4" fontId="107" fillId="0" borderId="0" xfId="0" applyNumberFormat="1" applyFont="1" applyAlignment="1">
      <alignment wrapText="1"/>
    </xf>
    <xf numFmtId="0" fontId="108" fillId="0" borderId="0" xfId="0" applyFont="1"/>
    <xf numFmtId="170" fontId="86" fillId="0" borderId="0" xfId="0" applyNumberFormat="1" applyFont="1"/>
    <xf numFmtId="3" fontId="98" fillId="0" borderId="0" xfId="0" applyNumberFormat="1" applyFont="1" applyAlignment="1">
      <alignment horizontal="right"/>
    </xf>
    <xf numFmtId="0" fontId="110" fillId="0" borderId="0" xfId="0" applyFont="1" applyAlignment="1">
      <alignment horizontal="center" vertical="center" wrapText="1"/>
    </xf>
    <xf numFmtId="166" fontId="49" fillId="0" borderId="17" xfId="0" applyNumberFormat="1" applyFont="1" applyBorder="1" applyAlignment="1">
      <alignment horizontal="right" vertical="top"/>
    </xf>
    <xf numFmtId="0" fontId="111" fillId="0" borderId="0" xfId="0" applyFont="1" applyAlignment="1">
      <alignment wrapText="1"/>
    </xf>
    <xf numFmtId="0" fontId="109" fillId="0" borderId="17" xfId="0" applyFont="1" applyBorder="1" applyAlignment="1">
      <alignment vertical="top"/>
    </xf>
    <xf numFmtId="166" fontId="109" fillId="27" borderId="17" xfId="0" applyNumberFormat="1" applyFont="1" applyFill="1" applyBorder="1" applyAlignment="1">
      <alignment vertical="top"/>
    </xf>
    <xf numFmtId="166" fontId="112" fillId="29" borderId="17" xfId="0" applyNumberFormat="1" applyFont="1" applyFill="1" applyBorder="1" applyAlignment="1">
      <alignment vertical="top"/>
    </xf>
    <xf numFmtId="166" fontId="109" fillId="0" borderId="17" xfId="0" applyNumberFormat="1" applyFont="1" applyBorder="1" applyAlignment="1">
      <alignment vertical="top"/>
    </xf>
    <xf numFmtId="168" fontId="109" fillId="0" borderId="17" xfId="0" applyNumberFormat="1" applyFont="1" applyBorder="1" applyAlignment="1">
      <alignment vertical="top"/>
    </xf>
    <xf numFmtId="3" fontId="109" fillId="0" borderId="17" xfId="0" applyNumberFormat="1" applyFont="1" applyBorder="1" applyAlignment="1">
      <alignment vertical="top"/>
    </xf>
    <xf numFmtId="166" fontId="49" fillId="27" borderId="17" xfId="0" applyNumberFormat="1" applyFont="1" applyFill="1" applyBorder="1" applyAlignment="1">
      <alignment vertical="top"/>
    </xf>
    <xf numFmtId="166" fontId="49" fillId="28" borderId="17" xfId="0" applyNumberFormat="1" applyFont="1" applyFill="1" applyBorder="1" applyAlignment="1">
      <alignment vertical="top"/>
    </xf>
    <xf numFmtId="166" fontId="49" fillId="0" borderId="17" xfId="0" applyNumberFormat="1" applyFont="1" applyBorder="1" applyAlignment="1">
      <alignment vertical="top"/>
    </xf>
    <xf numFmtId="0" fontId="32" fillId="0" borderId="0" xfId="0" applyFont="1" applyAlignment="1">
      <alignment vertical="top"/>
    </xf>
    <xf numFmtId="3" fontId="101" fillId="0" borderId="0" xfId="0" applyNumberFormat="1" applyFont="1"/>
    <xf numFmtId="3" fontId="26" fillId="24" borderId="24" xfId="0" applyNumberFormat="1" applyFont="1" applyFill="1" applyBorder="1" applyAlignment="1">
      <alignment vertical="top"/>
    </xf>
    <xf numFmtId="168" fontId="26" fillId="24" borderId="24" xfId="0" applyNumberFormat="1" applyFont="1" applyFill="1" applyBorder="1" applyAlignment="1">
      <alignment vertical="top"/>
    </xf>
    <xf numFmtId="0" fontId="11" fillId="0" borderId="24" xfId="0" applyFont="1" applyBorder="1" applyAlignment="1">
      <alignment vertical="top"/>
    </xf>
    <xf numFmtId="168" fontId="26" fillId="0" borderId="24" xfId="0" applyNumberFormat="1" applyFont="1" applyBorder="1" applyAlignment="1">
      <alignment vertical="top"/>
    </xf>
    <xf numFmtId="168" fontId="11" fillId="0" borderId="24" xfId="0" applyNumberFormat="1" applyFont="1" applyBorder="1" applyAlignment="1">
      <alignment vertical="top"/>
    </xf>
    <xf numFmtId="166" fontId="26" fillId="0" borderId="24" xfId="0" applyNumberFormat="1" applyFont="1" applyBorder="1" applyAlignment="1">
      <alignment vertical="top"/>
    </xf>
    <xf numFmtId="14" fontId="113" fillId="0" borderId="0" xfId="1" quotePrefix="1" applyNumberFormat="1" applyFont="1" applyFill="1" applyBorder="1" applyAlignment="1">
      <alignment horizontal="left"/>
    </xf>
    <xf numFmtId="3" fontId="29" fillId="0" borderId="0" xfId="0" applyNumberFormat="1" applyFont="1" applyAlignment="1">
      <alignment horizontal="right"/>
    </xf>
    <xf numFmtId="1" fontId="28" fillId="0" borderId="0" xfId="0" applyNumberFormat="1" applyFont="1" applyAlignment="1">
      <alignment horizontal="right"/>
    </xf>
    <xf numFmtId="1" fontId="29" fillId="0" borderId="0" xfId="0" applyNumberFormat="1" applyFont="1" applyAlignment="1">
      <alignment horizontal="right"/>
    </xf>
    <xf numFmtId="1" fontId="36" fillId="0" borderId="0" xfId="0" applyNumberFormat="1" applyFont="1" applyAlignment="1">
      <alignment horizontal="right"/>
    </xf>
    <xf numFmtId="3" fontId="30" fillId="0" borderId="0" xfId="0" applyNumberFormat="1" applyFont="1" applyAlignment="1">
      <alignment horizontal="right"/>
    </xf>
    <xf numFmtId="3" fontId="86" fillId="0" borderId="0" xfId="0" applyNumberFormat="1" applyFont="1"/>
    <xf numFmtId="0" fontId="86" fillId="0" borderId="0" xfId="0" applyFont="1"/>
    <xf numFmtId="0" fontId="116" fillId="0" borderId="0" xfId="0" applyFont="1"/>
    <xf numFmtId="0" fontId="40" fillId="0" borderId="0" xfId="39" applyFont="1" applyProtection="1">
      <protection locked="0"/>
    </xf>
    <xf numFmtId="170" fontId="114" fillId="0" borderId="0" xfId="35" applyNumberFormat="1" applyFont="1" applyAlignment="1">
      <alignment horizontal="left"/>
    </xf>
    <xf numFmtId="0" fontId="41" fillId="0" borderId="0" xfId="0" applyFont="1" applyAlignment="1">
      <alignment horizontal="left"/>
    </xf>
    <xf numFmtId="0" fontId="96" fillId="0" borderId="0" xfId="0" applyFont="1" applyAlignment="1">
      <alignment horizontal="left"/>
    </xf>
    <xf numFmtId="0" fontId="117" fillId="0" borderId="0" xfId="0" applyFont="1"/>
    <xf numFmtId="0" fontId="98" fillId="0" borderId="0" xfId="0" applyFont="1" applyAlignment="1">
      <alignment vertical="top"/>
    </xf>
    <xf numFmtId="166" fontId="98" fillId="18" borderId="0" xfId="0" applyNumberFormat="1" applyFont="1" applyFill="1"/>
    <xf numFmtId="166" fontId="94" fillId="26" borderId="0" xfId="0" applyNumberFormat="1" applyFont="1" applyFill="1"/>
    <xf numFmtId="166" fontId="112" fillId="26" borderId="17" xfId="0" applyNumberFormat="1" applyFont="1" applyFill="1" applyBorder="1" applyAlignment="1">
      <alignment vertical="top"/>
    </xf>
    <xf numFmtId="17" fontId="92" fillId="18" borderId="0" xfId="0" quotePrefix="1" applyNumberFormat="1" applyFont="1" applyFill="1" applyAlignment="1">
      <alignment horizontal="center"/>
    </xf>
    <xf numFmtId="166" fontId="49" fillId="18" borderId="17" xfId="0" applyNumberFormat="1" applyFont="1" applyFill="1" applyBorder="1" applyAlignment="1">
      <alignment vertical="top"/>
    </xf>
    <xf numFmtId="0" fontId="92" fillId="18" borderId="0" xfId="0" applyFont="1" applyFill="1" applyAlignment="1">
      <alignment horizontal="center" vertical="center" wrapText="1"/>
    </xf>
    <xf numFmtId="166" fontId="99" fillId="18" borderId="0" xfId="0" applyNumberFormat="1" applyFont="1" applyFill="1" applyAlignment="1">
      <alignment horizontal="center" wrapText="1"/>
    </xf>
    <xf numFmtId="3" fontId="39" fillId="0" borderId="0" xfId="49" applyNumberFormat="1" applyFont="1"/>
    <xf numFmtId="3" fontId="39" fillId="0" borderId="21" xfId="49" applyNumberFormat="1" applyFont="1" applyBorder="1"/>
    <xf numFmtId="166" fontId="98" fillId="18" borderId="0" xfId="0" applyNumberFormat="1" applyFont="1" applyFill="1" applyAlignment="1">
      <alignment horizontal="right"/>
    </xf>
    <xf numFmtId="1" fontId="97" fillId="0" borderId="0" xfId="0" applyNumberFormat="1" applyFont="1" applyAlignment="1">
      <alignment vertical="top"/>
    </xf>
    <xf numFmtId="0" fontId="103" fillId="0" borderId="0" xfId="0" applyFont="1"/>
    <xf numFmtId="0" fontId="92" fillId="0" borderId="0" xfId="0" applyFont="1"/>
    <xf numFmtId="3" fontId="121" fillId="0" borderId="0" xfId="0" applyNumberFormat="1" applyFont="1"/>
    <xf numFmtId="0" fontId="122" fillId="0" borderId="0" xfId="0" applyFont="1"/>
    <xf numFmtId="3" fontId="124" fillId="0" borderId="0" xfId="0" applyNumberFormat="1" applyFont="1" applyAlignment="1">
      <alignment horizontal="right"/>
    </xf>
    <xf numFmtId="4" fontId="124" fillId="0" borderId="0" xfId="0" applyNumberFormat="1" applyFont="1" applyAlignment="1">
      <alignment horizontal="right"/>
    </xf>
    <xf numFmtId="3" fontId="124" fillId="0" borderId="0" xfId="0" applyNumberFormat="1" applyFont="1"/>
    <xf numFmtId="168" fontId="125" fillId="0" borderId="0" xfId="0" applyNumberFormat="1" applyFont="1"/>
    <xf numFmtId="4" fontId="122" fillId="0" borderId="0" xfId="0" applyNumberFormat="1" applyFont="1" applyAlignment="1">
      <alignment wrapText="1"/>
    </xf>
    <xf numFmtId="0" fontId="124" fillId="0" borderId="0" xfId="0" applyFont="1" applyAlignment="1">
      <alignment horizontal="right"/>
    </xf>
    <xf numFmtId="166" fontId="124" fillId="0" borderId="0" xfId="0" applyNumberFormat="1" applyFont="1"/>
    <xf numFmtId="166" fontId="123" fillId="0" borderId="0" xfId="0" applyNumberFormat="1" applyFont="1" applyAlignment="1">
      <alignment horizontal="right"/>
    </xf>
    <xf numFmtId="0" fontId="126" fillId="0" borderId="0" xfId="0" applyFont="1"/>
    <xf numFmtId="0" fontId="104" fillId="0" borderId="0" xfId="0" applyFont="1"/>
    <xf numFmtId="0" fontId="127" fillId="0" borderId="0" xfId="0" applyFont="1"/>
    <xf numFmtId="0" fontId="102" fillId="0" borderId="0" xfId="0" applyFont="1"/>
    <xf numFmtId="0" fontId="102" fillId="0" borderId="0" xfId="0" applyFont="1" applyAlignment="1">
      <alignment vertical="top" wrapText="1"/>
    </xf>
    <xf numFmtId="0" fontId="104" fillId="0" borderId="0" xfId="0" applyFont="1" applyAlignment="1">
      <alignment vertical="top" wrapText="1"/>
    </xf>
    <xf numFmtId="0" fontId="2" fillId="0" borderId="0" xfId="0" applyFont="1" applyAlignment="1">
      <alignment vertical="top" wrapText="1"/>
    </xf>
    <xf numFmtId="3" fontId="104" fillId="0" borderId="0" xfId="0" applyNumberFormat="1" applyFont="1"/>
    <xf numFmtId="3" fontId="102" fillId="0" borderId="0" xfId="0" applyNumberFormat="1" applyFont="1"/>
    <xf numFmtId="168" fontId="102" fillId="0" borderId="0" xfId="0" applyNumberFormat="1" applyFont="1"/>
    <xf numFmtId="0" fontId="2" fillId="0" borderId="0" xfId="0" applyFont="1"/>
    <xf numFmtId="10" fontId="69" fillId="0" borderId="0" xfId="0" applyNumberFormat="1" applyFont="1"/>
    <xf numFmtId="0" fontId="28" fillId="18" borderId="0" xfId="0" applyFont="1" applyFill="1" applyAlignment="1">
      <alignment horizontal="left" vertical="center" wrapText="1"/>
    </xf>
    <xf numFmtId="166" fontId="28" fillId="0" borderId="26" xfId="0" applyNumberFormat="1" applyFont="1" applyBorder="1"/>
    <xf numFmtId="3" fontId="26" fillId="0" borderId="0" xfId="0" applyNumberFormat="1" applyFont="1" applyAlignment="1">
      <alignment horizontal="left" vertical="center" wrapText="1"/>
    </xf>
    <xf numFmtId="0" fontId="38" fillId="0" borderId="0" xfId="35"/>
    <xf numFmtId="0" fontId="129" fillId="0" borderId="0" xfId="0" applyFont="1"/>
    <xf numFmtId="0" fontId="102" fillId="22" borderId="0" xfId="0" applyFont="1" applyFill="1"/>
    <xf numFmtId="0" fontId="102" fillId="22" borderId="0" xfId="0" applyFont="1" applyFill="1" applyAlignment="1">
      <alignment vertical="top" wrapText="1"/>
    </xf>
    <xf numFmtId="0" fontId="102" fillId="18" borderId="0" xfId="0" applyFont="1" applyFill="1"/>
    <xf numFmtId="0" fontId="102" fillId="18" borderId="0" xfId="0" applyFont="1" applyFill="1" applyAlignment="1">
      <alignment vertical="top" wrapText="1"/>
    </xf>
    <xf numFmtId="0" fontId="130" fillId="0" borderId="0" xfId="0" applyFont="1"/>
    <xf numFmtId="0" fontId="131" fillId="0" borderId="0" xfId="0" applyFont="1"/>
    <xf numFmtId="3" fontId="132" fillId="0" borderId="0" xfId="0" applyNumberFormat="1" applyFont="1" applyAlignment="1">
      <alignment horizontal="right"/>
    </xf>
    <xf numFmtId="0" fontId="133" fillId="0" borderId="0" xfId="35" applyFont="1"/>
    <xf numFmtId="0" fontId="132" fillId="0" borderId="0" xfId="0" applyFont="1"/>
    <xf numFmtId="0" fontId="134" fillId="0" borderId="0" xfId="0" applyFont="1"/>
    <xf numFmtId="3" fontId="135" fillId="0" borderId="0" xfId="0" applyNumberFormat="1" applyFont="1" applyAlignment="1">
      <alignment horizontal="right"/>
    </xf>
    <xf numFmtId="10" fontId="136" fillId="0" borderId="0" xfId="0" applyNumberFormat="1" applyFont="1" applyAlignment="1">
      <alignment horizontal="center" vertical="center"/>
    </xf>
    <xf numFmtId="14" fontId="132" fillId="0" borderId="0" xfId="1" applyNumberFormat="1" applyFont="1" applyFill="1" applyBorder="1" applyAlignment="1">
      <alignment horizontal="left"/>
    </xf>
    <xf numFmtId="0" fontId="137" fillId="0" borderId="0" xfId="0" applyFont="1"/>
    <xf numFmtId="0" fontId="104" fillId="18" borderId="0" xfId="0" applyFont="1" applyFill="1" applyAlignment="1">
      <alignment vertical="top" wrapText="1"/>
    </xf>
    <xf numFmtId="0" fontId="104" fillId="22" borderId="0" xfId="0" applyFont="1" applyFill="1" applyAlignment="1">
      <alignment vertical="top" wrapText="1"/>
    </xf>
    <xf numFmtId="0" fontId="104" fillId="22" borderId="0" xfId="0" applyFont="1" applyFill="1"/>
    <xf numFmtId="0" fontId="104" fillId="18" borderId="0" xfId="0" applyFont="1" applyFill="1"/>
    <xf numFmtId="0" fontId="104" fillId="0" borderId="0" xfId="0" applyFont="1" applyAlignment="1">
      <alignment vertical="top"/>
    </xf>
    <xf numFmtId="3" fontId="104" fillId="0" borderId="0" xfId="0" applyNumberFormat="1" applyFont="1" applyAlignment="1">
      <alignment vertical="top"/>
    </xf>
    <xf numFmtId="168" fontId="104" fillId="0" borderId="0" xfId="0" applyNumberFormat="1" applyFont="1" applyAlignment="1">
      <alignment vertical="top"/>
    </xf>
    <xf numFmtId="0" fontId="128" fillId="0" borderId="0" xfId="0" applyFont="1" applyAlignment="1">
      <alignment vertical="top"/>
    </xf>
    <xf numFmtId="0" fontId="26" fillId="0" borderId="18" xfId="0" applyFont="1" applyBorder="1" applyAlignment="1">
      <alignment vertical="top"/>
    </xf>
    <xf numFmtId="166" fontId="26" fillId="0" borderId="25" xfId="0" applyNumberFormat="1" applyFont="1" applyBorder="1" applyAlignment="1">
      <alignment vertical="top"/>
    </xf>
    <xf numFmtId="166" fontId="26" fillId="0" borderId="18" xfId="0" applyNumberFormat="1" applyFont="1" applyBorder="1" applyAlignment="1">
      <alignment vertical="top"/>
    </xf>
    <xf numFmtId="10" fontId="70" fillId="0" borderId="18" xfId="0" applyNumberFormat="1" applyFont="1" applyBorder="1" applyAlignment="1">
      <alignment vertical="top"/>
    </xf>
    <xf numFmtId="3" fontId="35" fillId="22" borderId="18" xfId="0" applyNumberFormat="1" applyFont="1" applyFill="1" applyBorder="1" applyAlignment="1">
      <alignment vertical="top"/>
    </xf>
    <xf numFmtId="166" fontId="26" fillId="18" borderId="18" xfId="0" applyNumberFormat="1" applyFont="1" applyFill="1" applyBorder="1" applyAlignment="1">
      <alignment vertical="top"/>
    </xf>
    <xf numFmtId="3" fontId="26" fillId="0" borderId="18" xfId="0" applyNumberFormat="1" applyFont="1" applyBorder="1" applyAlignment="1">
      <alignment horizontal="right" vertical="top"/>
    </xf>
    <xf numFmtId="3" fontId="35" fillId="0" borderId="18" xfId="0" applyNumberFormat="1" applyFont="1" applyBorder="1" applyAlignment="1">
      <alignment vertical="top"/>
    </xf>
    <xf numFmtId="0" fontId="35" fillId="0" borderId="18" xfId="0" applyFont="1" applyBorder="1" applyAlignment="1">
      <alignment vertical="top"/>
    </xf>
    <xf numFmtId="171" fontId="26" fillId="0" borderId="18" xfId="0" applyNumberFormat="1" applyFont="1" applyBorder="1" applyAlignment="1">
      <alignment vertical="top"/>
    </xf>
    <xf numFmtId="0" fontId="28" fillId="0" borderId="0" xfId="0" applyFont="1" applyAlignment="1">
      <alignment vertical="top"/>
    </xf>
    <xf numFmtId="0" fontId="26" fillId="0" borderId="0" xfId="0" applyFont="1" applyAlignment="1">
      <alignment vertical="top"/>
    </xf>
    <xf numFmtId="0" fontId="0" fillId="0" borderId="0" xfId="0" applyAlignment="1">
      <alignment vertical="top"/>
    </xf>
    <xf numFmtId="0" fontId="138" fillId="0" borderId="0" xfId="0" applyFont="1"/>
    <xf numFmtId="0" fontId="139" fillId="0" borderId="0" xfId="1" applyFont="1" applyFill="1" applyBorder="1" applyAlignment="1">
      <alignment horizontal="left"/>
    </xf>
    <xf numFmtId="166" fontId="86" fillId="0" borderId="17" xfId="0" applyNumberFormat="1" applyFont="1" applyBorder="1" applyAlignment="1">
      <alignment vertical="top"/>
    </xf>
    <xf numFmtId="0" fontId="101" fillId="0" borderId="0" xfId="0" applyFont="1" applyAlignment="1">
      <alignment horizontal="center" vertical="center" wrapText="1"/>
    </xf>
    <xf numFmtId="166" fontId="86" fillId="0" borderId="25" xfId="0" applyNumberFormat="1" applyFont="1" applyBorder="1" applyAlignment="1">
      <alignment vertical="top"/>
    </xf>
    <xf numFmtId="0" fontId="101" fillId="0" borderId="17" xfId="0" applyFont="1" applyBorder="1" applyAlignment="1">
      <alignment horizontal="center" vertical="center" wrapText="1"/>
    </xf>
    <xf numFmtId="0" fontId="114" fillId="0" borderId="0" xfId="35" applyFont="1"/>
    <xf numFmtId="166" fontId="140" fillId="0" borderId="24" xfId="0" applyNumberFormat="1" applyFont="1" applyBorder="1" applyAlignment="1">
      <alignment horizontal="right" vertical="top"/>
    </xf>
    <xf numFmtId="166" fontId="140" fillId="17" borderId="24" xfId="0" applyNumberFormat="1" applyFont="1" applyFill="1" applyBorder="1" applyAlignment="1">
      <alignment horizontal="right" vertical="top"/>
    </xf>
    <xf numFmtId="166" fontId="140" fillId="22" borderId="24" xfId="0" applyNumberFormat="1" applyFont="1" applyFill="1" applyBorder="1" applyAlignment="1">
      <alignment horizontal="right" vertical="top"/>
    </xf>
    <xf numFmtId="166" fontId="141" fillId="0" borderId="0" xfId="0" applyNumberFormat="1" applyFont="1"/>
    <xf numFmtId="166" fontId="141" fillId="0" borderId="0" xfId="0" applyNumberFormat="1" applyFont="1" applyAlignment="1">
      <alignment horizontal="right"/>
    </xf>
    <xf numFmtId="166" fontId="140" fillId="17" borderId="0" xfId="0" applyNumberFormat="1" applyFont="1" applyFill="1"/>
    <xf numFmtId="3" fontId="140" fillId="14" borderId="0" xfId="0" applyNumberFormat="1" applyFont="1" applyFill="1" applyAlignment="1">
      <alignment horizontal="right"/>
    </xf>
    <xf numFmtId="3" fontId="85" fillId="26" borderId="17" xfId="0" applyNumberFormat="1" applyFont="1" applyFill="1" applyBorder="1" applyAlignment="1">
      <alignment horizontal="center" wrapText="1"/>
    </xf>
    <xf numFmtId="3" fontId="141" fillId="22" borderId="0" xfId="0" applyNumberFormat="1" applyFont="1" applyFill="1"/>
    <xf numFmtId="3" fontId="141" fillId="0" borderId="0" xfId="0" applyNumberFormat="1" applyFont="1" applyAlignment="1">
      <alignment horizontal="right"/>
    </xf>
    <xf numFmtId="0" fontId="140" fillId="0" borderId="24" xfId="0" applyFont="1" applyBorder="1" applyAlignment="1">
      <alignment horizontal="right" vertical="top"/>
    </xf>
    <xf numFmtId="0" fontId="140" fillId="0" borderId="24" xfId="0" applyFont="1" applyBorder="1" applyAlignment="1">
      <alignment vertical="top"/>
    </xf>
    <xf numFmtId="3" fontId="143" fillId="0" borderId="0" xfId="0" applyNumberFormat="1" applyFont="1" applyAlignment="1">
      <alignment horizontal="right"/>
    </xf>
    <xf numFmtId="0" fontId="140" fillId="0" borderId="0" xfId="0" applyFont="1"/>
    <xf numFmtId="166" fontId="144" fillId="18" borderId="17" xfId="0" applyNumberFormat="1" applyFont="1" applyFill="1" applyBorder="1" applyAlignment="1">
      <alignment horizontal="right" vertical="top"/>
    </xf>
    <xf numFmtId="166" fontId="144" fillId="18" borderId="24" xfId="0" applyNumberFormat="1" applyFont="1" applyFill="1" applyBorder="1" applyAlignment="1">
      <alignment vertical="top"/>
    </xf>
    <xf numFmtId="166" fontId="145" fillId="18" borderId="0" xfId="0" applyNumberFormat="1" applyFont="1" applyFill="1" applyAlignment="1">
      <alignment horizontal="right" vertical="top"/>
    </xf>
    <xf numFmtId="166" fontId="145" fillId="18" borderId="0" xfId="0" applyNumberFormat="1" applyFont="1" applyFill="1"/>
    <xf numFmtId="166" fontId="145" fillId="18" borderId="0" xfId="0" applyNumberFormat="1" applyFont="1" applyFill="1" applyAlignment="1">
      <alignment horizontal="right"/>
    </xf>
    <xf numFmtId="166" fontId="145" fillId="18" borderId="19" xfId="0" applyNumberFormat="1" applyFont="1" applyFill="1" applyBorder="1"/>
    <xf numFmtId="166" fontId="145" fillId="18" borderId="22" xfId="0" applyNumberFormat="1" applyFont="1" applyFill="1" applyBorder="1"/>
    <xf numFmtId="166" fontId="140" fillId="0" borderId="24" xfId="0" applyNumberFormat="1" applyFont="1" applyBorder="1" applyAlignment="1">
      <alignment vertical="top"/>
    </xf>
    <xf numFmtId="166" fontId="140" fillId="17" borderId="24" xfId="0" applyNumberFormat="1" applyFont="1" applyFill="1" applyBorder="1" applyAlignment="1">
      <alignment vertical="top"/>
    </xf>
    <xf numFmtId="3" fontId="140" fillId="22" borderId="24" xfId="0" applyNumberFormat="1" applyFont="1" applyFill="1" applyBorder="1" applyAlignment="1">
      <alignment vertical="top"/>
    </xf>
    <xf numFmtId="3" fontId="143" fillId="0" borderId="0" xfId="0" applyNumberFormat="1" applyFont="1"/>
    <xf numFmtId="166" fontId="141" fillId="17" borderId="0" xfId="0" applyNumberFormat="1" applyFont="1" applyFill="1"/>
    <xf numFmtId="3" fontId="141" fillId="25" borderId="23" xfId="0" applyNumberFormat="1" applyFont="1" applyFill="1" applyBorder="1" applyAlignment="1">
      <alignment horizontal="right"/>
    </xf>
    <xf numFmtId="3" fontId="141" fillId="0" borderId="0" xfId="0" applyNumberFormat="1" applyFont="1"/>
    <xf numFmtId="3" fontId="141" fillId="0" borderId="19" xfId="0" applyNumberFormat="1" applyFont="1" applyBorder="1" applyAlignment="1">
      <alignment horizontal="right"/>
    </xf>
    <xf numFmtId="3" fontId="141" fillId="22" borderId="20" xfId="0" applyNumberFormat="1" applyFont="1" applyFill="1" applyBorder="1" applyAlignment="1">
      <alignment horizontal="right"/>
    </xf>
    <xf numFmtId="3" fontId="141" fillId="25" borderId="20" xfId="0" applyNumberFormat="1" applyFont="1" applyFill="1" applyBorder="1" applyAlignment="1">
      <alignment horizontal="right"/>
    </xf>
    <xf numFmtId="0" fontId="28" fillId="0" borderId="0" xfId="39" applyFont="1" applyProtection="1">
      <protection locked="0"/>
    </xf>
    <xf numFmtId="3" fontId="140" fillId="14" borderId="0" xfId="0" applyNumberFormat="1" applyFont="1" applyFill="1" applyAlignment="1">
      <alignment horizontal="right" vertical="top"/>
    </xf>
    <xf numFmtId="166" fontId="140" fillId="14" borderId="0" xfId="0" applyNumberFormat="1" applyFont="1" applyFill="1" applyAlignment="1">
      <alignment vertical="top"/>
    </xf>
    <xf numFmtId="14" fontId="60" fillId="0" borderId="0" xfId="0" applyNumberFormat="1" applyFont="1" applyAlignment="1">
      <alignment horizontal="left"/>
    </xf>
    <xf numFmtId="4" fontId="53" fillId="0" borderId="0" xfId="0" applyNumberFormat="1" applyFont="1"/>
    <xf numFmtId="0" fontId="146" fillId="0" borderId="0" xfId="0" applyFont="1"/>
    <xf numFmtId="0" fontId="147" fillId="0" borderId="0" xfId="0" applyFont="1"/>
    <xf numFmtId="0" fontId="148" fillId="0" borderId="0" xfId="0" applyFont="1" applyAlignment="1">
      <alignment horizontal="center" wrapText="1"/>
    </xf>
    <xf numFmtId="0" fontId="137" fillId="0" borderId="27" xfId="0" applyFont="1" applyBorder="1"/>
    <xf numFmtId="4" fontId="135" fillId="0" borderId="0" xfId="0" applyNumberFormat="1" applyFont="1" applyAlignment="1">
      <alignment horizontal="right"/>
    </xf>
    <xf numFmtId="0" fontId="135" fillId="0" borderId="0" xfId="0" applyFont="1" applyAlignment="1">
      <alignment horizontal="right"/>
    </xf>
    <xf numFmtId="0" fontId="135" fillId="0" borderId="27" xfId="0" applyFont="1" applyBorder="1" applyAlignment="1">
      <alignment horizontal="right"/>
    </xf>
    <xf numFmtId="4" fontId="135" fillId="0" borderId="0" xfId="0" applyNumberFormat="1" applyFont="1"/>
    <xf numFmtId="171" fontId="135" fillId="0" borderId="0" xfId="0" applyNumberFormat="1" applyFont="1" applyAlignment="1">
      <alignment horizontal="right"/>
    </xf>
    <xf numFmtId="0" fontId="53" fillId="0" borderId="27" xfId="0" applyFont="1" applyBorder="1"/>
    <xf numFmtId="0" fontId="135" fillId="0" borderId="0" xfId="0" applyFont="1"/>
    <xf numFmtId="4" fontId="135" fillId="0" borderId="27" xfId="0" applyNumberFormat="1" applyFont="1" applyBorder="1" applyAlignment="1">
      <alignment horizontal="right"/>
    </xf>
    <xf numFmtId="0" fontId="135" fillId="0" borderId="27" xfId="0" applyFont="1" applyBorder="1"/>
    <xf numFmtId="4" fontId="135" fillId="0" borderId="0" xfId="36" applyNumberFormat="1" applyFont="1" applyAlignment="1">
      <alignment horizontal="right"/>
    </xf>
    <xf numFmtId="4" fontId="135" fillId="0" borderId="27" xfId="27" applyNumberFormat="1" applyFont="1" applyFill="1" applyBorder="1" applyAlignment="1">
      <alignment horizontal="right"/>
    </xf>
    <xf numFmtId="4" fontId="135" fillId="0" borderId="27" xfId="0" applyNumberFormat="1" applyFont="1" applyBorder="1"/>
    <xf numFmtId="0" fontId="64" fillId="0" borderId="0" xfId="0" applyFont="1" applyAlignment="1">
      <alignment horizontal="right"/>
    </xf>
    <xf numFmtId="4" fontId="135" fillId="0" borderId="27" xfId="0" applyNumberFormat="1" applyFont="1" applyBorder="1" applyAlignment="1">
      <alignment wrapText="1"/>
    </xf>
    <xf numFmtId="0" fontId="135" fillId="0" borderId="0" xfId="36" applyFont="1"/>
    <xf numFmtId="4" fontId="60" fillId="0" borderId="27" xfId="0" applyNumberFormat="1" applyFont="1" applyBorder="1" applyAlignment="1">
      <alignment wrapText="1"/>
    </xf>
    <xf numFmtId="4" fontId="135" fillId="0" borderId="0" xfId="40" applyNumberFormat="1" applyFont="1" applyProtection="1">
      <protection locked="0"/>
    </xf>
    <xf numFmtId="4" fontId="135" fillId="0" borderId="0" xfId="40" applyNumberFormat="1" applyFont="1"/>
    <xf numFmtId="166" fontId="26" fillId="0" borderId="0" xfId="0" applyNumberFormat="1" applyFont="1" applyAlignment="1">
      <alignment vertical="top"/>
    </xf>
    <xf numFmtId="0" fontId="152" fillId="0" borderId="0" xfId="0" applyFont="1"/>
    <xf numFmtId="0" fontId="37" fillId="15" borderId="0" xfId="0" applyFont="1" applyFill="1" applyAlignment="1">
      <alignment horizontal="center" vertical="center" wrapText="1"/>
    </xf>
    <xf numFmtId="3" fontId="37" fillId="15" borderId="0" xfId="0" applyNumberFormat="1" applyFont="1" applyFill="1" applyAlignment="1">
      <alignment horizontal="center" vertical="center" wrapText="1"/>
    </xf>
    <xf numFmtId="0" fontId="151" fillId="30" borderId="0" xfId="0" applyFont="1" applyFill="1" applyAlignment="1">
      <alignment horizontal="center" vertical="center" wrapText="1"/>
    </xf>
    <xf numFmtId="0" fontId="11" fillId="0" borderId="0" xfId="0" applyFont="1" applyAlignment="1">
      <alignment vertical="top"/>
    </xf>
    <xf numFmtId="3" fontId="153" fillId="30" borderId="0" xfId="0" applyNumberFormat="1" applyFont="1" applyFill="1" applyAlignment="1">
      <alignment horizontal="center" vertical="center" wrapText="1"/>
    </xf>
    <xf numFmtId="3" fontId="154" fillId="23" borderId="0" xfId="0" applyNumberFormat="1" applyFont="1" applyFill="1" applyAlignment="1">
      <alignment horizontal="center" vertical="center" wrapText="1"/>
    </xf>
    <xf numFmtId="0" fontId="154" fillId="23" borderId="0" xfId="0" applyFont="1" applyFill="1" applyAlignment="1">
      <alignment horizontal="center" vertical="center" wrapText="1"/>
    </xf>
    <xf numFmtId="0" fontId="157" fillId="0" borderId="0" xfId="0" applyFont="1"/>
    <xf numFmtId="0" fontId="12" fillId="0" borderId="0" xfId="0" applyFont="1"/>
    <xf numFmtId="0" fontId="159" fillId="0" borderId="0" xfId="0" applyFont="1"/>
    <xf numFmtId="0" fontId="69" fillId="0" borderId="0" xfId="0" applyFont="1"/>
    <xf numFmtId="0" fontId="161" fillId="27" borderId="0" xfId="0" applyFont="1" applyFill="1"/>
    <xf numFmtId="0" fontId="85" fillId="27" borderId="0" xfId="0" applyFont="1" applyFill="1"/>
    <xf numFmtId="0" fontId="69" fillId="0" borderId="0" xfId="0" applyFont="1" applyAlignment="1">
      <alignment horizontal="right"/>
    </xf>
    <xf numFmtId="0" fontId="162" fillId="0" borderId="0" xfId="0" applyFont="1" applyAlignment="1">
      <alignment horizontal="right"/>
    </xf>
    <xf numFmtId="0" fontId="158" fillId="0" borderId="0" xfId="0" applyFont="1"/>
    <xf numFmtId="0" fontId="160" fillId="0" borderId="0" xfId="0" applyFont="1"/>
    <xf numFmtId="0" fontId="8" fillId="0" borderId="0" xfId="0" applyFont="1" applyAlignment="1">
      <alignment horizontal="center"/>
    </xf>
    <xf numFmtId="0" fontId="37" fillId="0" borderId="0" xfId="0" applyFont="1" applyAlignment="1">
      <alignment horizontal="center" vertical="center" wrapText="1"/>
    </xf>
    <xf numFmtId="3" fontId="28" fillId="0" borderId="0" xfId="0" applyNumberFormat="1" applyFont="1" applyAlignment="1">
      <alignment vertical="top"/>
    </xf>
    <xf numFmtId="0" fontId="28" fillId="0" borderId="0" xfId="39" applyFont="1" applyAlignment="1" applyProtection="1">
      <alignment horizontal="right"/>
      <protection locked="0"/>
    </xf>
    <xf numFmtId="0" fontId="163" fillId="0" borderId="0" xfId="0" applyFont="1" applyAlignment="1">
      <alignment horizontal="left" vertical="center"/>
    </xf>
    <xf numFmtId="3" fontId="165" fillId="32" borderId="0" xfId="0" applyNumberFormat="1" applyFont="1" applyFill="1" applyAlignment="1">
      <alignment horizontal="center" vertical="center" wrapText="1"/>
    </xf>
    <xf numFmtId="3" fontId="103" fillId="32" borderId="0" xfId="0" applyNumberFormat="1" applyFont="1" applyFill="1" applyAlignment="1">
      <alignment horizontal="center" vertical="center" wrapText="1"/>
    </xf>
    <xf numFmtId="3" fontId="165" fillId="22" borderId="0" xfId="0" applyNumberFormat="1" applyFont="1" applyFill="1" applyAlignment="1">
      <alignment horizontal="center" vertical="center" wrapText="1"/>
    </xf>
    <xf numFmtId="3" fontId="103" fillId="22" borderId="0" xfId="0" applyNumberFormat="1" applyFont="1" applyFill="1" applyAlignment="1">
      <alignment horizontal="center" vertical="center" wrapText="1"/>
    </xf>
    <xf numFmtId="0" fontId="133" fillId="0" borderId="0" xfId="35" applyFont="1" applyFill="1" applyBorder="1" applyAlignment="1">
      <alignment horizontal="left"/>
    </xf>
    <xf numFmtId="0" fontId="133" fillId="0" borderId="0" xfId="35" applyFont="1" applyAlignment="1">
      <alignment vertical="center"/>
    </xf>
    <xf numFmtId="0" fontId="132" fillId="0" borderId="0" xfId="1" applyFont="1" applyFill="1" applyBorder="1" applyAlignment="1">
      <alignment horizontal="left"/>
    </xf>
    <xf numFmtId="0" fontId="166" fillId="0" borderId="0" xfId="1" applyFont="1" applyFill="1" applyBorder="1" applyAlignment="1">
      <alignment horizontal="left"/>
    </xf>
    <xf numFmtId="0" fontId="28" fillId="29" borderId="0" xfId="0" applyFont="1" applyFill="1" applyAlignment="1">
      <alignment horizontal="center" vertical="center" wrapText="1"/>
    </xf>
    <xf numFmtId="0" fontId="145" fillId="28" borderId="0" xfId="0" applyFont="1" applyFill="1" applyAlignment="1">
      <alignment horizontal="center" vertical="center" wrapText="1"/>
    </xf>
    <xf numFmtId="166" fontId="26" fillId="0" borderId="21" xfId="0" applyNumberFormat="1" applyFont="1" applyBorder="1" applyAlignment="1">
      <alignment horizontal="right" vertical="top"/>
    </xf>
    <xf numFmtId="0" fontId="28" fillId="0" borderId="21" xfId="39" applyFont="1" applyBorder="1" applyProtection="1">
      <protection locked="0"/>
    </xf>
    <xf numFmtId="0" fontId="28" fillId="0" borderId="21" xfId="39" applyFont="1" applyBorder="1" applyAlignment="1" applyProtection="1">
      <alignment horizontal="right"/>
      <protection locked="0"/>
    </xf>
    <xf numFmtId="0" fontId="28" fillId="0" borderId="31" xfId="39" applyFont="1" applyBorder="1" applyProtection="1">
      <protection locked="0"/>
    </xf>
    <xf numFmtId="166" fontId="26" fillId="0" borderId="30" xfId="0" applyNumberFormat="1" applyFont="1" applyBorder="1" applyAlignment="1">
      <alignment horizontal="right" vertical="top"/>
    </xf>
    <xf numFmtId="166" fontId="28" fillId="0" borderId="30" xfId="0" applyNumberFormat="1" applyFont="1" applyBorder="1" applyAlignment="1">
      <alignment horizontal="right" vertical="top"/>
    </xf>
    <xf numFmtId="3" fontId="29" fillId="0" borderId="21" xfId="0" applyNumberFormat="1" applyFont="1" applyBorder="1" applyAlignment="1">
      <alignment horizontal="right"/>
    </xf>
    <xf numFmtId="0" fontId="26" fillId="0" borderId="21" xfId="0" applyFont="1" applyBorder="1"/>
    <xf numFmtId="3" fontId="28" fillId="0" borderId="21" xfId="0" applyNumberFormat="1" applyFont="1" applyBorder="1" applyAlignment="1">
      <alignment horizontal="right"/>
    </xf>
    <xf numFmtId="166" fontId="70" fillId="27" borderId="21" xfId="0" applyNumberFormat="1" applyFont="1" applyFill="1" applyBorder="1" applyAlignment="1">
      <alignment horizontal="right" vertical="top"/>
    </xf>
    <xf numFmtId="166" fontId="28" fillId="0" borderId="21" xfId="0" applyNumberFormat="1" applyFont="1" applyBorder="1" applyAlignment="1">
      <alignment horizontal="right" vertical="top"/>
    </xf>
    <xf numFmtId="166" fontId="70" fillId="27" borderId="21" xfId="0" applyNumberFormat="1" applyFont="1" applyFill="1" applyBorder="1"/>
    <xf numFmtId="166" fontId="28" fillId="0" borderId="21" xfId="0" applyNumberFormat="1" applyFont="1" applyBorder="1" applyAlignment="1">
      <alignment horizontal="right"/>
    </xf>
    <xf numFmtId="166" fontId="28" fillId="22" borderId="21" xfId="0" applyNumberFormat="1" applyFont="1" applyFill="1" applyBorder="1"/>
    <xf numFmtId="166" fontId="26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center" wrapText="1"/>
    </xf>
    <xf numFmtId="3" fontId="28" fillId="0" borderId="21" xfId="0" applyNumberFormat="1" applyFont="1" applyBorder="1" applyAlignment="1">
      <alignment horizontal="center" wrapText="1"/>
    </xf>
    <xf numFmtId="3" fontId="70" fillId="27" borderId="21" xfId="0" applyNumberFormat="1" applyFont="1" applyFill="1" applyBorder="1" applyAlignment="1">
      <alignment horizontal="center" wrapText="1"/>
    </xf>
    <xf numFmtId="166" fontId="28" fillId="0" borderId="21" xfId="0" applyNumberFormat="1" applyFont="1" applyBorder="1" applyAlignment="1">
      <alignment horizontal="center" wrapText="1"/>
    </xf>
    <xf numFmtId="0" fontId="70" fillId="27" borderId="21" xfId="0" applyFont="1" applyFill="1" applyBorder="1" applyAlignment="1">
      <alignment horizontal="center" wrapText="1"/>
    </xf>
    <xf numFmtId="0" fontId="70" fillId="27" borderId="21" xfId="0" applyFont="1" applyFill="1" applyBorder="1" applyAlignment="1">
      <alignment wrapText="1"/>
    </xf>
    <xf numFmtId="3" fontId="29" fillId="0" borderId="31" xfId="0" applyNumberFormat="1" applyFont="1" applyBorder="1" applyAlignment="1">
      <alignment horizontal="right"/>
    </xf>
    <xf numFmtId="0" fontId="26" fillId="0" borderId="31" xfId="0" applyFont="1" applyBorder="1"/>
    <xf numFmtId="3" fontId="28" fillId="0" borderId="31" xfId="0" applyNumberFormat="1" applyFont="1" applyBorder="1" applyAlignment="1">
      <alignment horizontal="right"/>
    </xf>
    <xf numFmtId="166" fontId="28" fillId="0" borderId="31" xfId="0" applyNumberFormat="1" applyFont="1" applyBorder="1"/>
    <xf numFmtId="166" fontId="70" fillId="27" borderId="31" xfId="0" applyNumberFormat="1" applyFont="1" applyFill="1" applyBorder="1" applyAlignment="1">
      <alignment horizontal="right" vertical="top"/>
    </xf>
    <xf numFmtId="166" fontId="28" fillId="0" borderId="31" xfId="0" applyNumberFormat="1" applyFont="1" applyBorder="1" applyAlignment="1">
      <alignment horizontal="right" vertical="top"/>
    </xf>
    <xf numFmtId="166" fontId="70" fillId="27" borderId="31" xfId="0" applyNumberFormat="1" applyFont="1" applyFill="1" applyBorder="1"/>
    <xf numFmtId="166" fontId="28" fillId="0" borderId="31" xfId="0" applyNumberFormat="1" applyFont="1" applyBorder="1" applyAlignment="1">
      <alignment horizontal="right"/>
    </xf>
    <xf numFmtId="166" fontId="26" fillId="0" borderId="31" xfId="0" applyNumberFormat="1" applyFont="1" applyBorder="1" applyAlignment="1">
      <alignment horizontal="right" vertical="top"/>
    </xf>
    <xf numFmtId="166" fontId="28" fillId="22" borderId="31" xfId="0" applyNumberFormat="1" applyFont="1" applyFill="1" applyBorder="1"/>
    <xf numFmtId="166" fontId="26" fillId="0" borderId="31" xfId="0" applyNumberFormat="1" applyFont="1" applyBorder="1" applyAlignment="1">
      <alignment horizontal="right"/>
    </xf>
    <xf numFmtId="0" fontId="26" fillId="0" borderId="30" xfId="0" applyFont="1" applyBorder="1" applyAlignment="1">
      <alignment horizontal="right" vertical="top"/>
    </xf>
    <xf numFmtId="0" fontId="26" fillId="0" borderId="30" xfId="0" applyFont="1" applyBorder="1" applyAlignment="1">
      <alignment vertical="top"/>
    </xf>
    <xf numFmtId="166" fontId="26" fillId="0" borderId="30" xfId="0" applyNumberFormat="1" applyFont="1" applyBorder="1" applyAlignment="1">
      <alignment vertical="top"/>
    </xf>
    <xf numFmtId="166" fontId="70" fillId="27" borderId="30" xfId="0" applyNumberFormat="1" applyFont="1" applyFill="1" applyBorder="1" applyAlignment="1">
      <alignment horizontal="right" vertical="top"/>
    </xf>
    <xf numFmtId="166" fontId="70" fillId="27" borderId="30" xfId="0" applyNumberFormat="1" applyFont="1" applyFill="1" applyBorder="1" applyAlignment="1">
      <alignment vertical="top"/>
    </xf>
    <xf numFmtId="166" fontId="26" fillId="22" borderId="30" xfId="0" applyNumberFormat="1" applyFont="1" applyFill="1" applyBorder="1" applyAlignment="1">
      <alignment horizontal="right" vertical="top"/>
    </xf>
    <xf numFmtId="3" fontId="26" fillId="0" borderId="30" xfId="0" applyNumberFormat="1" applyFont="1" applyBorder="1" applyAlignment="1">
      <alignment horizontal="right" vertical="top"/>
    </xf>
    <xf numFmtId="0" fontId="28" fillId="0" borderId="30" xfId="0" applyFont="1" applyBorder="1" applyAlignment="1">
      <alignment vertical="top"/>
    </xf>
    <xf numFmtId="0" fontId="167" fillId="0" borderId="0" xfId="0" applyFont="1"/>
    <xf numFmtId="0" fontId="133" fillId="0" borderId="0" xfId="35" applyFont="1" applyFill="1" applyBorder="1"/>
    <xf numFmtId="0" fontId="144" fillId="0" borderId="0" xfId="0" applyFont="1" applyAlignment="1">
      <alignment horizontal="center"/>
    </xf>
    <xf numFmtId="3" fontId="144" fillId="0" borderId="0" xfId="0" applyNumberFormat="1" applyFont="1" applyAlignment="1">
      <alignment horizontal="center"/>
    </xf>
    <xf numFmtId="0" fontId="172" fillId="0" borderId="0" xfId="0" applyFont="1" applyAlignment="1">
      <alignment horizontal="center"/>
    </xf>
    <xf numFmtId="166" fontId="28" fillId="0" borderId="24" xfId="0" applyNumberFormat="1" applyFont="1" applyBorder="1" applyAlignment="1">
      <alignment vertical="top"/>
    </xf>
    <xf numFmtId="1" fontId="164" fillId="0" borderId="0" xfId="0" applyNumberFormat="1" applyFont="1" applyAlignment="1">
      <alignment horizontal="left" vertical="top"/>
    </xf>
    <xf numFmtId="0" fontId="41" fillId="0" borderId="0" xfId="35" applyFont="1"/>
    <xf numFmtId="168" fontId="28" fillId="0" borderId="24" xfId="0" applyNumberFormat="1" applyFont="1" applyBorder="1" applyAlignment="1">
      <alignment vertical="top"/>
    </xf>
    <xf numFmtId="0" fontId="153" fillId="30" borderId="0" xfId="0" applyFont="1" applyFill="1" applyAlignment="1">
      <alignment horizontal="center" vertical="center" wrapText="1"/>
    </xf>
    <xf numFmtId="0" fontId="37" fillId="15" borderId="24" xfId="0" applyFont="1" applyFill="1" applyBorder="1" applyAlignment="1">
      <alignment horizontal="center" vertical="center" wrapText="1"/>
    </xf>
    <xf numFmtId="3" fontId="37" fillId="15" borderId="24" xfId="0" applyNumberFormat="1" applyFont="1" applyFill="1" applyBorder="1" applyAlignment="1">
      <alignment horizontal="center" vertical="center" wrapText="1"/>
    </xf>
    <xf numFmtId="3" fontId="165" fillId="33" borderId="24" xfId="0" applyNumberFormat="1" applyFont="1" applyFill="1" applyBorder="1" applyAlignment="1">
      <alignment horizontal="center" vertical="center" wrapText="1"/>
    </xf>
    <xf numFmtId="3" fontId="165" fillId="32" borderId="24" xfId="0" applyNumberFormat="1" applyFont="1" applyFill="1" applyBorder="1" applyAlignment="1">
      <alignment horizontal="center" vertical="center" wrapText="1"/>
    </xf>
    <xf numFmtId="3" fontId="37" fillId="16" borderId="24" xfId="0" applyNumberFormat="1" applyFont="1" applyFill="1" applyBorder="1" applyAlignment="1">
      <alignment horizontal="center" vertical="center" wrapText="1"/>
    </xf>
    <xf numFmtId="0" fontId="37" fillId="16" borderId="24" xfId="0" applyFont="1" applyFill="1" applyBorder="1" applyAlignment="1">
      <alignment horizontal="center" vertical="center" wrapText="1"/>
    </xf>
    <xf numFmtId="0" fontId="69" fillId="0" borderId="0" xfId="0" applyFont="1" applyAlignment="1">
      <alignment horizontal="center"/>
    </xf>
    <xf numFmtId="0" fontId="26" fillId="0" borderId="21" xfId="0" applyFont="1" applyBorder="1" applyAlignment="1">
      <alignment horizontal="right" vertical="top"/>
    </xf>
    <xf numFmtId="0" fontId="26" fillId="0" borderId="21" xfId="0" applyFont="1" applyBorder="1" applyAlignment="1">
      <alignment vertical="top"/>
    </xf>
    <xf numFmtId="166" fontId="26" fillId="0" borderId="21" xfId="0" applyNumberFormat="1" applyFont="1" applyBorder="1" applyAlignment="1">
      <alignment vertical="top"/>
    </xf>
    <xf numFmtId="166" fontId="26" fillId="27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horizontal="right" vertical="top"/>
    </xf>
    <xf numFmtId="166" fontId="28" fillId="27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/>
    </xf>
    <xf numFmtId="166" fontId="28" fillId="0" borderId="21" xfId="39" applyNumberFormat="1" applyFont="1" applyBorder="1" applyProtection="1">
      <protection locked="0"/>
    </xf>
    <xf numFmtId="166" fontId="28" fillId="0" borderId="21" xfId="39" applyNumberFormat="1" applyFont="1" applyBorder="1" applyAlignment="1" applyProtection="1">
      <alignment horizontal="right"/>
      <protection locked="0"/>
    </xf>
    <xf numFmtId="166" fontId="26" fillId="27" borderId="21" xfId="0" applyNumberFormat="1" applyFont="1" applyFill="1" applyBorder="1" applyAlignment="1">
      <alignment horizontal="right" vertical="top"/>
    </xf>
    <xf numFmtId="0" fontId="28" fillId="0" borderId="21" xfId="0" applyFont="1" applyBorder="1"/>
    <xf numFmtId="0" fontId="26" fillId="0" borderId="0" xfId="0" applyFont="1" applyAlignment="1">
      <alignment horizontal="center"/>
    </xf>
    <xf numFmtId="166" fontId="28" fillId="33" borderId="21" xfId="0" applyNumberFormat="1" applyFont="1" applyFill="1" applyBorder="1" applyAlignment="1">
      <alignment horizontal="right"/>
    </xf>
    <xf numFmtId="166" fontId="28" fillId="33" borderId="21" xfId="0" applyNumberFormat="1" applyFont="1" applyFill="1" applyBorder="1" applyAlignment="1">
      <alignment horizontal="right" vertical="top"/>
    </xf>
    <xf numFmtId="166" fontId="28" fillId="33" borderId="21" xfId="0" applyNumberFormat="1" applyFont="1" applyFill="1" applyBorder="1" applyAlignment="1">
      <alignment vertical="top"/>
    </xf>
    <xf numFmtId="166" fontId="28" fillId="27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horizontal="right" vertical="top"/>
    </xf>
    <xf numFmtId="166" fontId="26" fillId="33" borderId="21" xfId="0" applyNumberFormat="1" applyFont="1" applyFill="1" applyBorder="1" applyAlignment="1">
      <alignment vertical="top"/>
    </xf>
    <xf numFmtId="3" fontId="28" fillId="33" borderId="21" xfId="0" applyNumberFormat="1" applyFont="1" applyFill="1" applyBorder="1" applyAlignment="1">
      <alignment horizontal="right"/>
    </xf>
    <xf numFmtId="166" fontId="28" fillId="27" borderId="31" xfId="0" applyNumberFormat="1" applyFont="1" applyFill="1" applyBorder="1" applyAlignment="1">
      <alignment vertical="top"/>
    </xf>
    <xf numFmtId="166" fontId="28" fillId="27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 vertical="top"/>
    </xf>
    <xf numFmtId="166" fontId="28" fillId="0" borderId="31" xfId="39" applyNumberFormat="1" applyFont="1" applyBorder="1" applyProtection="1">
      <protection locked="0"/>
    </xf>
    <xf numFmtId="166" fontId="26" fillId="27" borderId="30" xfId="0" applyNumberFormat="1" applyFont="1" applyFill="1" applyBorder="1" applyAlignment="1">
      <alignment vertical="top"/>
    </xf>
    <xf numFmtId="166" fontId="26" fillId="31" borderId="30" xfId="0" applyNumberFormat="1" applyFont="1" applyFill="1" applyBorder="1" applyAlignment="1">
      <alignment horizontal="right" vertical="top"/>
    </xf>
    <xf numFmtId="168" fontId="28" fillId="0" borderId="17" xfId="0" applyNumberFormat="1" applyFont="1" applyBorder="1" applyAlignment="1">
      <alignment vertical="top"/>
    </xf>
    <xf numFmtId="166" fontId="28" fillId="0" borderId="17" xfId="0" applyNumberFormat="1" applyFont="1" applyBorder="1" applyAlignment="1">
      <alignment vertical="top"/>
    </xf>
    <xf numFmtId="0" fontId="28" fillId="0" borderId="31" xfId="0" applyFont="1" applyBorder="1"/>
    <xf numFmtId="166" fontId="26" fillId="0" borderId="31" xfId="0" applyNumberFormat="1" applyFont="1" applyBorder="1"/>
    <xf numFmtId="166" fontId="26" fillId="27" borderId="30" xfId="0" applyNumberFormat="1" applyFont="1" applyFill="1" applyBorder="1" applyAlignment="1">
      <alignment horizontal="right" vertical="top"/>
    </xf>
    <xf numFmtId="168" fontId="26" fillId="0" borderId="18" xfId="0" applyNumberFormat="1" applyFont="1" applyBorder="1" applyAlignment="1">
      <alignment vertical="top"/>
    </xf>
    <xf numFmtId="3" fontId="60" fillId="0" borderId="19" xfId="0" applyNumberFormat="1" applyFont="1" applyBorder="1"/>
    <xf numFmtId="166" fontId="0" fillId="0" borderId="0" xfId="0" applyNumberFormat="1"/>
    <xf numFmtId="14" fontId="135" fillId="0" borderId="0" xfId="0" applyNumberFormat="1" applyFont="1"/>
    <xf numFmtId="0" fontId="137" fillId="0" borderId="0" xfId="0" applyFont="1" applyAlignment="1">
      <alignment horizontal="right"/>
    </xf>
    <xf numFmtId="166" fontId="135" fillId="0" borderId="0" xfId="0" applyNumberFormat="1" applyFont="1" applyAlignment="1">
      <alignment horizontal="right"/>
    </xf>
    <xf numFmtId="0" fontId="133" fillId="0" borderId="0" xfId="35" applyFont="1" applyFill="1"/>
    <xf numFmtId="0" fontId="174" fillId="0" borderId="0" xfId="0" applyFont="1"/>
    <xf numFmtId="0" fontId="175" fillId="0" borderId="0" xfId="0" applyFont="1"/>
    <xf numFmtId="166" fontId="178" fillId="0" borderId="0" xfId="0" applyNumberFormat="1" applyFont="1"/>
    <xf numFmtId="0" fontId="178" fillId="0" borderId="0" xfId="0" applyFont="1"/>
    <xf numFmtId="166" fontId="175" fillId="0" borderId="0" xfId="0" applyNumberFormat="1" applyFont="1"/>
    <xf numFmtId="166" fontId="178" fillId="0" borderId="21" xfId="0" applyNumberFormat="1" applyFont="1" applyBorder="1"/>
    <xf numFmtId="0" fontId="29" fillId="0" borderId="21" xfId="0" applyFont="1" applyBorder="1"/>
    <xf numFmtId="0" fontId="175" fillId="0" borderId="21" xfId="0" applyFont="1" applyBorder="1"/>
    <xf numFmtId="166" fontId="135" fillId="0" borderId="21" xfId="0" applyNumberFormat="1" applyFont="1" applyBorder="1" applyAlignment="1">
      <alignment horizontal="right" vertical="top"/>
    </xf>
    <xf numFmtId="166" fontId="175" fillId="0" borderId="21" xfId="0" applyNumberFormat="1" applyFont="1" applyBorder="1"/>
    <xf numFmtId="166" fontId="135" fillId="0" borderId="21" xfId="0" applyNumberFormat="1" applyFont="1" applyBorder="1" applyAlignment="1">
      <alignment horizontal="right"/>
    </xf>
    <xf numFmtId="166" fontId="175" fillId="0" borderId="21" xfId="52" applyNumberFormat="1" applyFont="1" applyBorder="1"/>
    <xf numFmtId="172" fontId="175" fillId="0" borderId="21" xfId="27" applyNumberFormat="1" applyFont="1" applyFill="1" applyBorder="1"/>
    <xf numFmtId="166" fontId="28" fillId="24" borderId="21" xfId="0" applyNumberFormat="1" applyFont="1" applyFill="1" applyBorder="1"/>
    <xf numFmtId="168" fontId="28" fillId="24" borderId="21" xfId="0" applyNumberFormat="1" applyFont="1" applyFill="1" applyBorder="1" applyAlignment="1">
      <alignment vertical="top"/>
    </xf>
    <xf numFmtId="3" fontId="28" fillId="24" borderId="21" xfId="0" applyNumberFormat="1" applyFont="1" applyFill="1" applyBorder="1" applyAlignment="1">
      <alignment vertical="top"/>
    </xf>
    <xf numFmtId="166" fontId="28" fillId="24" borderId="31" xfId="0" applyNumberFormat="1" applyFont="1" applyFill="1" applyBorder="1"/>
    <xf numFmtId="168" fontId="28" fillId="24" borderId="31" xfId="0" applyNumberFormat="1" applyFont="1" applyFill="1" applyBorder="1" applyAlignment="1">
      <alignment vertical="top"/>
    </xf>
    <xf numFmtId="3" fontId="28" fillId="24" borderId="31" xfId="0" applyNumberFormat="1" applyFont="1" applyFill="1" applyBorder="1" applyAlignment="1">
      <alignment vertical="top"/>
    </xf>
    <xf numFmtId="166" fontId="86" fillId="0" borderId="30" xfId="0" applyNumberFormat="1" applyFont="1" applyBorder="1" applyAlignment="1">
      <alignment horizontal="center" vertical="top"/>
    </xf>
    <xf numFmtId="3" fontId="26" fillId="24" borderId="30" xfId="0" applyNumberFormat="1" applyFont="1" applyFill="1" applyBorder="1" applyAlignment="1">
      <alignment vertical="top"/>
    </xf>
    <xf numFmtId="3" fontId="26" fillId="0" borderId="30" xfId="0" applyNumberFormat="1" applyFont="1" applyBorder="1" applyAlignment="1">
      <alignment vertical="top"/>
    </xf>
    <xf numFmtId="3" fontId="165" fillId="0" borderId="0" xfId="0" applyNumberFormat="1" applyFont="1" applyAlignment="1">
      <alignment horizontal="center" vertical="center" wrapText="1"/>
    </xf>
    <xf numFmtId="0" fontId="181" fillId="0" borderId="0" xfId="1" applyFont="1" applyFill="1" applyBorder="1" applyAlignment="1">
      <alignment horizontal="left"/>
    </xf>
    <xf numFmtId="166" fontId="135" fillId="19" borderId="21" xfId="0" applyNumberFormat="1" applyFont="1" applyFill="1" applyBorder="1" applyAlignment="1">
      <alignment horizontal="right"/>
    </xf>
    <xf numFmtId="166" fontId="135" fillId="0" borderId="21" xfId="0" applyNumberFormat="1" applyFont="1" applyBorder="1"/>
    <xf numFmtId="0" fontId="26" fillId="0" borderId="34" xfId="0" applyFont="1" applyBorder="1" applyAlignment="1">
      <alignment horizontal="center" vertical="center" wrapText="1"/>
    </xf>
    <xf numFmtId="0" fontId="131" fillId="0" borderId="34" xfId="0" applyFont="1" applyBorder="1" applyAlignment="1">
      <alignment horizontal="center" vertical="center" wrapText="1"/>
    </xf>
    <xf numFmtId="0" fontId="180" fillId="0" borderId="34" xfId="0" applyFont="1" applyBorder="1" applyAlignment="1">
      <alignment horizontal="center" vertical="center" wrapText="1"/>
    </xf>
    <xf numFmtId="3" fontId="180" fillId="0" borderId="34" xfId="0" applyNumberFormat="1" applyFont="1" applyBorder="1" applyAlignment="1">
      <alignment horizontal="center" vertical="center" wrapText="1"/>
    </xf>
    <xf numFmtId="0" fontId="113" fillId="0" borderId="34" xfId="0" applyFont="1" applyBorder="1" applyAlignment="1">
      <alignment horizontal="center" vertical="center" wrapText="1"/>
    </xf>
    <xf numFmtId="3" fontId="113" fillId="0" borderId="34" xfId="0" applyNumberFormat="1" applyFont="1" applyBorder="1" applyAlignment="1">
      <alignment horizontal="center" vertical="center" wrapText="1"/>
    </xf>
    <xf numFmtId="0" fontId="176" fillId="0" borderId="34" xfId="0" applyFont="1" applyBorder="1" applyAlignment="1">
      <alignment horizontal="center" vertical="center" wrapText="1"/>
    </xf>
    <xf numFmtId="3" fontId="176" fillId="0" borderId="34" xfId="0" applyNumberFormat="1" applyFont="1" applyBorder="1" applyAlignment="1">
      <alignment horizontal="center" vertical="center" wrapText="1"/>
    </xf>
    <xf numFmtId="0" fontId="177" fillId="0" borderId="34" xfId="0" applyFont="1" applyBorder="1" applyAlignment="1">
      <alignment horizontal="center" vertical="center" wrapText="1"/>
    </xf>
    <xf numFmtId="3" fontId="177" fillId="0" borderId="34" xfId="0" applyNumberFormat="1" applyFont="1" applyBorder="1" applyAlignment="1">
      <alignment horizontal="center" vertical="center" wrapText="1"/>
    </xf>
    <xf numFmtId="0" fontId="35" fillId="0" borderId="21" xfId="0" applyFont="1" applyBorder="1" applyAlignment="1">
      <alignment vertical="top"/>
    </xf>
    <xf numFmtId="0" fontId="178" fillId="0" borderId="21" xfId="0" applyFont="1" applyBorder="1" applyAlignment="1">
      <alignment vertical="top"/>
    </xf>
    <xf numFmtId="166" fontId="178" fillId="0" borderId="21" xfId="0" applyNumberFormat="1" applyFont="1" applyBorder="1" applyAlignment="1">
      <alignment vertical="top"/>
    </xf>
    <xf numFmtId="166" fontId="175" fillId="0" borderId="21" xfId="0" applyNumberFormat="1" applyFont="1" applyBorder="1" applyAlignment="1">
      <alignment vertical="top"/>
    </xf>
    <xf numFmtId="0" fontId="182" fillId="0" borderId="0" xfId="0" applyFont="1" applyAlignment="1">
      <alignment horizontal="center"/>
    </xf>
    <xf numFmtId="166" fontId="135" fillId="0" borderId="31" xfId="0" applyNumberFormat="1" applyFont="1" applyBorder="1" applyAlignment="1">
      <alignment horizontal="right"/>
    </xf>
    <xf numFmtId="167" fontId="135" fillId="0" borderId="0" xfId="0" applyNumberFormat="1" applyFont="1" applyAlignment="1">
      <alignment horizontal="right"/>
    </xf>
    <xf numFmtId="3" fontId="137" fillId="0" borderId="21" xfId="0" applyNumberFormat="1" applyFont="1" applyBorder="1" applyAlignment="1">
      <alignment horizontal="center" vertical="center" wrapText="1"/>
    </xf>
    <xf numFmtId="166" fontId="137" fillId="0" borderId="21" xfId="0" applyNumberFormat="1" applyFont="1" applyBorder="1" applyAlignment="1">
      <alignment vertical="top"/>
    </xf>
    <xf numFmtId="3" fontId="137" fillId="0" borderId="0" xfId="0" applyNumberFormat="1" applyFont="1" applyAlignment="1">
      <alignment horizontal="right"/>
    </xf>
    <xf numFmtId="0" fontId="184" fillId="0" borderId="0" xfId="0" applyFont="1"/>
    <xf numFmtId="0" fontId="183" fillId="13" borderId="0" xfId="0" applyFont="1" applyFill="1"/>
    <xf numFmtId="0" fontId="183" fillId="34" borderId="0" xfId="0" applyFont="1" applyFill="1"/>
    <xf numFmtId="0" fontId="183" fillId="16" borderId="0" xfId="0" applyFont="1" applyFill="1"/>
    <xf numFmtId="0" fontId="185" fillId="0" borderId="0" xfId="0" applyFont="1"/>
    <xf numFmtId="0" fontId="183" fillId="24" borderId="0" xfId="0" applyFont="1" applyFill="1"/>
    <xf numFmtId="0" fontId="183" fillId="0" borderId="0" xfId="0" applyFont="1"/>
    <xf numFmtId="0" fontId="26" fillId="0" borderId="21" xfId="0" applyFont="1" applyBorder="1" applyAlignment="1">
      <alignment horizontal="center" vertical="center" wrapText="1"/>
    </xf>
    <xf numFmtId="0" fontId="131" fillId="0" borderId="21" xfId="0" applyFont="1" applyBorder="1" applyAlignment="1">
      <alignment horizontal="center" vertical="center" wrapText="1"/>
    </xf>
    <xf numFmtId="0" fontId="180" fillId="0" borderId="21" xfId="0" applyFont="1" applyBorder="1" applyAlignment="1">
      <alignment horizontal="center" vertical="center" wrapText="1"/>
    </xf>
    <xf numFmtId="3" fontId="180" fillId="0" borderId="21" xfId="0" applyNumberFormat="1" applyFont="1" applyBorder="1" applyAlignment="1">
      <alignment horizontal="center" vertical="center" wrapText="1"/>
    </xf>
    <xf numFmtId="0" fontId="113" fillId="0" borderId="21" xfId="0" applyFont="1" applyBorder="1" applyAlignment="1">
      <alignment horizontal="center" vertical="center" wrapText="1"/>
    </xf>
    <xf numFmtId="3" fontId="113" fillId="0" borderId="21" xfId="0" applyNumberFormat="1" applyFont="1" applyBorder="1" applyAlignment="1">
      <alignment horizontal="center" vertical="center" wrapText="1"/>
    </xf>
    <xf numFmtId="0" fontId="176" fillId="0" borderId="21" xfId="0" applyFont="1" applyBorder="1" applyAlignment="1">
      <alignment horizontal="center" vertical="center" wrapText="1"/>
    </xf>
    <xf numFmtId="3" fontId="176" fillId="0" borderId="21" xfId="0" applyNumberFormat="1" applyFont="1" applyBorder="1" applyAlignment="1">
      <alignment horizontal="center" vertical="center" wrapText="1"/>
    </xf>
    <xf numFmtId="0" fontId="177" fillId="0" borderId="21" xfId="0" applyFont="1" applyBorder="1" applyAlignment="1">
      <alignment horizontal="center" vertical="center" wrapText="1"/>
    </xf>
    <xf numFmtId="3" fontId="177" fillId="0" borderId="21" xfId="0" applyNumberFormat="1" applyFont="1" applyBorder="1" applyAlignment="1">
      <alignment horizontal="center" vertical="center" wrapText="1"/>
    </xf>
    <xf numFmtId="166" fontId="174" fillId="0" borderId="21" xfId="0" applyNumberFormat="1" applyFont="1" applyBorder="1"/>
    <xf numFmtId="166" fontId="184" fillId="0" borderId="21" xfId="0" applyNumberFormat="1" applyFont="1" applyBorder="1" applyAlignment="1">
      <alignment vertical="top"/>
    </xf>
    <xf numFmtId="0" fontId="145" fillId="0" borderId="0" xfId="0" applyFont="1"/>
    <xf numFmtId="0" fontId="168" fillId="0" borderId="0" xfId="0" applyFont="1"/>
    <xf numFmtId="0" fontId="169" fillId="0" borderId="0" xfId="35" applyFont="1" applyFill="1"/>
    <xf numFmtId="0" fontId="173" fillId="0" borderId="0" xfId="0" applyFont="1"/>
    <xf numFmtId="0" fontId="155" fillId="0" borderId="32" xfId="0" applyFont="1" applyBorder="1" applyAlignment="1">
      <alignment vertical="top"/>
    </xf>
    <xf numFmtId="3" fontId="155" fillId="0" borderId="28" xfId="0" applyNumberFormat="1" applyFont="1" applyBorder="1" applyAlignment="1">
      <alignment vertical="top"/>
    </xf>
    <xf numFmtId="166" fontId="155" fillId="0" borderId="21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vertical="top"/>
    </xf>
    <xf numFmtId="168" fontId="155" fillId="0" borderId="28" xfId="0" applyNumberFormat="1" applyFont="1" applyBorder="1" applyAlignment="1">
      <alignment vertical="top"/>
    </xf>
    <xf numFmtId="0" fontId="156" fillId="0" borderId="27" xfId="0" applyFont="1" applyBorder="1"/>
    <xf numFmtId="166" fontId="156" fillId="0" borderId="21" xfId="0" applyNumberFormat="1" applyFont="1" applyBorder="1"/>
    <xf numFmtId="168" fontId="156" fillId="0" borderId="28" xfId="0" applyNumberFormat="1" applyFont="1" applyBorder="1" applyAlignment="1">
      <alignment vertical="top"/>
    </xf>
    <xf numFmtId="166" fontId="156" fillId="0" borderId="21" xfId="0" applyNumberFormat="1" applyFont="1" applyBorder="1" applyAlignment="1">
      <alignment horizontal="right"/>
    </xf>
    <xf numFmtId="166" fontId="145" fillId="0" borderId="21" xfId="39" applyNumberFormat="1" applyFont="1" applyBorder="1" applyProtection="1">
      <protection locked="0"/>
    </xf>
    <xf numFmtId="0" fontId="156" fillId="0" borderId="28" xfId="0" applyFont="1" applyBorder="1"/>
    <xf numFmtId="166" fontId="145" fillId="0" borderId="21" xfId="39" applyNumberFormat="1" applyFont="1" applyBorder="1" applyAlignment="1" applyProtection="1">
      <alignment horizontal="right"/>
      <protection locked="0"/>
    </xf>
    <xf numFmtId="0" fontId="156" fillId="0" borderId="29" xfId="0" applyFont="1" applyBorder="1"/>
    <xf numFmtId="166" fontId="60" fillId="0" borderId="0" xfId="40" applyNumberFormat="1" applyFont="1" applyAlignment="1">
      <alignment horizontal="right"/>
    </xf>
    <xf numFmtId="166" fontId="145" fillId="0" borderId="21" xfId="0" applyNumberFormat="1" applyFont="1" applyBorder="1" applyAlignment="1">
      <alignment horizontal="right"/>
    </xf>
    <xf numFmtId="0" fontId="144" fillId="0" borderId="0" xfId="0" applyFont="1" applyAlignment="1">
      <alignment vertical="top"/>
    </xf>
    <xf numFmtId="166" fontId="145" fillId="0" borderId="21" xfId="36" applyNumberFormat="1" applyFont="1" applyBorder="1" applyAlignment="1">
      <alignment horizontal="right"/>
    </xf>
    <xf numFmtId="166" fontId="156" fillId="0" borderId="28" xfId="0" applyNumberFormat="1" applyFont="1" applyBorder="1" applyAlignment="1">
      <alignment vertical="top"/>
    </xf>
    <xf numFmtId="0" fontId="187" fillId="0" borderId="0" xfId="0" applyFont="1"/>
    <xf numFmtId="0" fontId="144" fillId="0" borderId="21" xfId="0" applyFont="1" applyBorder="1" applyAlignment="1">
      <alignment horizontal="center" vertical="center" wrapText="1"/>
    </xf>
    <xf numFmtId="0" fontId="145" fillId="0" borderId="0" xfId="0" applyFont="1" applyAlignment="1">
      <alignment vertical="center"/>
    </xf>
    <xf numFmtId="3" fontId="144" fillId="0" borderId="21" xfId="0" applyNumberFormat="1" applyFont="1" applyBorder="1" applyAlignment="1">
      <alignment horizontal="center" vertical="center" wrapText="1"/>
    </xf>
    <xf numFmtId="166" fontId="156" fillId="0" borderId="31" xfId="0" applyNumberFormat="1" applyFont="1" applyBorder="1"/>
    <xf numFmtId="3" fontId="155" fillId="0" borderId="21" xfId="0" applyNumberFormat="1" applyFont="1" applyBorder="1" applyAlignment="1">
      <alignment vertical="top"/>
    </xf>
    <xf numFmtId="166" fontId="144" fillId="0" borderId="21" xfId="0" applyNumberFormat="1" applyFont="1" applyBorder="1" applyAlignment="1">
      <alignment vertical="top"/>
    </xf>
    <xf numFmtId="166" fontId="145" fillId="0" borderId="21" xfId="0" applyNumberFormat="1" applyFont="1" applyBorder="1"/>
    <xf numFmtId="168" fontId="155" fillId="0" borderId="21" xfId="0" applyNumberFormat="1" applyFont="1" applyBorder="1" applyAlignment="1">
      <alignment vertical="top"/>
    </xf>
    <xf numFmtId="166" fontId="145" fillId="0" borderId="21" xfId="0" applyNumberFormat="1" applyFont="1" applyBorder="1" applyAlignment="1">
      <alignment vertical="top"/>
    </xf>
    <xf numFmtId="0" fontId="144" fillId="0" borderId="21" xfId="0" applyFont="1" applyBorder="1" applyAlignment="1">
      <alignment vertical="top"/>
    </xf>
    <xf numFmtId="166" fontId="144" fillId="0" borderId="21" xfId="0" applyNumberFormat="1" applyFont="1" applyBorder="1" applyAlignment="1">
      <alignment horizontal="right" vertical="top"/>
    </xf>
    <xf numFmtId="0" fontId="144" fillId="35" borderId="21" xfId="0" applyFont="1" applyFill="1" applyBorder="1" applyAlignment="1">
      <alignment horizontal="center" vertical="center" wrapText="1"/>
    </xf>
    <xf numFmtId="0" fontId="144" fillId="36" borderId="21" xfId="0" applyFont="1" applyFill="1" applyBorder="1" applyAlignment="1">
      <alignment horizontal="center" vertical="center" wrapText="1"/>
    </xf>
    <xf numFmtId="0" fontId="144" fillId="27" borderId="21" xfId="0" applyFont="1" applyFill="1" applyBorder="1" applyAlignment="1">
      <alignment horizontal="center" vertical="center" wrapText="1"/>
    </xf>
    <xf numFmtId="166" fontId="144" fillId="27" borderId="21" xfId="36" applyNumberFormat="1" applyFont="1" applyFill="1" applyBorder="1" applyAlignment="1">
      <alignment horizontal="center" vertical="center" wrapText="1"/>
    </xf>
    <xf numFmtId="166" fontId="144" fillId="27" borderId="21" xfId="50" applyNumberFormat="1" applyFont="1" applyFill="1" applyBorder="1" applyAlignment="1">
      <alignment horizontal="center" vertical="center" wrapText="1"/>
    </xf>
    <xf numFmtId="166" fontId="144" fillId="36" borderId="21" xfId="0" applyNumberFormat="1" applyFont="1" applyFill="1" applyBorder="1" applyAlignment="1">
      <alignment horizontal="center" vertical="center" wrapText="1"/>
    </xf>
    <xf numFmtId="3" fontId="156" fillId="0" borderId="28" xfId="0" applyNumberFormat="1" applyFont="1" applyBorder="1" applyAlignment="1">
      <alignment vertical="top"/>
    </xf>
    <xf numFmtId="3" fontId="156" fillId="0" borderId="21" xfId="0" applyNumberFormat="1" applyFont="1" applyBorder="1" applyAlignment="1">
      <alignment vertical="top"/>
    </xf>
    <xf numFmtId="168" fontId="156" fillId="0" borderId="21" xfId="0" applyNumberFormat="1" applyFont="1" applyBorder="1" applyAlignment="1">
      <alignment vertical="top"/>
    </xf>
    <xf numFmtId="0" fontId="188" fillId="0" borderId="0" xfId="0" applyFont="1"/>
    <xf numFmtId="0" fontId="169" fillId="0" borderId="0" xfId="35" applyFont="1"/>
    <xf numFmtId="3" fontId="144" fillId="27" borderId="21" xfId="0" applyNumberFormat="1" applyFont="1" applyFill="1" applyBorder="1" applyAlignment="1">
      <alignment horizontal="center" vertical="center" wrapText="1"/>
    </xf>
    <xf numFmtId="3" fontId="144" fillId="36" borderId="21" xfId="0" applyNumberFormat="1" applyFont="1" applyFill="1" applyBorder="1" applyAlignment="1">
      <alignment horizontal="center" vertical="center" wrapText="1"/>
    </xf>
    <xf numFmtId="166" fontId="144" fillId="0" borderId="31" xfId="0" applyNumberFormat="1" applyFont="1" applyBorder="1" applyAlignment="1">
      <alignment horizontal="right" vertical="top"/>
    </xf>
    <xf numFmtId="3" fontId="165" fillId="32" borderId="17" xfId="0" applyNumberFormat="1" applyFont="1" applyFill="1" applyBorder="1" applyAlignment="1">
      <alignment horizontal="center" vertical="center" wrapText="1"/>
    </xf>
    <xf numFmtId="166" fontId="26" fillId="0" borderId="36" xfId="0" applyNumberFormat="1" applyFont="1" applyBorder="1" applyAlignment="1">
      <alignment horizontal="right" vertical="top"/>
    </xf>
    <xf numFmtId="3" fontId="165" fillId="22" borderId="17" xfId="0" applyNumberFormat="1" applyFont="1" applyFill="1" applyBorder="1" applyAlignment="1">
      <alignment horizontal="center" vertical="center" wrapText="1"/>
    </xf>
    <xf numFmtId="0" fontId="26" fillId="0" borderId="36" xfId="0" applyFont="1" applyBorder="1" applyAlignment="1">
      <alignment horizontal="right" vertical="top"/>
    </xf>
    <xf numFmtId="0" fontId="26" fillId="0" borderId="36" xfId="0" applyFont="1" applyBorder="1" applyAlignment="1">
      <alignment vertical="top"/>
    </xf>
    <xf numFmtId="166" fontId="26" fillId="0" borderId="36" xfId="0" applyNumberFormat="1" applyFont="1" applyBorder="1" applyAlignment="1">
      <alignment vertical="top"/>
    </xf>
    <xf numFmtId="166" fontId="26" fillId="27" borderId="36" xfId="0" applyNumberFormat="1" applyFont="1" applyFill="1" applyBorder="1" applyAlignment="1">
      <alignment horizontal="right" vertical="top"/>
    </xf>
    <xf numFmtId="0" fontId="37" fillId="15" borderId="17" xfId="0" applyFont="1" applyFill="1" applyBorder="1" applyAlignment="1">
      <alignment horizontal="center" vertical="center" wrapText="1"/>
    </xf>
    <xf numFmtId="3" fontId="37" fillId="15" borderId="17" xfId="0" applyNumberFormat="1" applyFont="1" applyFill="1" applyBorder="1" applyAlignment="1">
      <alignment horizontal="center" vertical="center" wrapText="1"/>
    </xf>
    <xf numFmtId="3" fontId="37" fillId="16" borderId="17" xfId="0" applyNumberFormat="1" applyFont="1" applyFill="1" applyBorder="1" applyAlignment="1">
      <alignment horizontal="center" vertical="center" wrapText="1"/>
    </xf>
    <xf numFmtId="0" fontId="37" fillId="16" borderId="17" xfId="0" applyFont="1" applyFill="1" applyBorder="1" applyAlignment="1">
      <alignment horizontal="center" vertical="center" wrapText="1"/>
    </xf>
    <xf numFmtId="166" fontId="28" fillId="0" borderId="21" xfId="0" applyNumberFormat="1" applyFont="1" applyBorder="1" applyAlignment="1">
      <alignment vertical="top"/>
    </xf>
    <xf numFmtId="166" fontId="26" fillId="24" borderId="30" xfId="0" applyNumberFormat="1" applyFont="1" applyFill="1" applyBorder="1" applyAlignment="1">
      <alignment vertical="top"/>
    </xf>
    <xf numFmtId="168" fontId="26" fillId="24" borderId="30" xfId="0" applyNumberFormat="1" applyFont="1" applyFill="1" applyBorder="1" applyAlignment="1">
      <alignment vertical="top"/>
    </xf>
    <xf numFmtId="166" fontId="137" fillId="0" borderId="21" xfId="0" applyNumberFormat="1" applyFont="1" applyBorder="1" applyAlignment="1">
      <alignment horizontal="right" vertical="top"/>
    </xf>
    <xf numFmtId="170" fontId="133" fillId="0" borderId="0" xfId="35" applyNumberFormat="1" applyFont="1" applyAlignment="1">
      <alignment horizontal="left"/>
    </xf>
    <xf numFmtId="0" fontId="132" fillId="0" borderId="0" xfId="0" applyFont="1" applyAlignment="1">
      <alignment horizontal="left"/>
    </xf>
    <xf numFmtId="14" fontId="189" fillId="0" borderId="0" xfId="1" quotePrefix="1" applyNumberFormat="1" applyFont="1" applyFill="1" applyBorder="1" applyAlignment="1">
      <alignment horizontal="left"/>
    </xf>
    <xf numFmtId="0" fontId="190" fillId="0" borderId="0" xfId="1" applyFont="1" applyFill="1" applyBorder="1" applyAlignment="1">
      <alignment horizontal="left"/>
    </xf>
    <xf numFmtId="0" fontId="191" fillId="0" borderId="0" xfId="1" applyFont="1" applyFill="1" applyBorder="1" applyAlignment="1">
      <alignment horizontal="left"/>
    </xf>
    <xf numFmtId="0" fontId="192" fillId="0" borderId="0" xfId="0" applyFont="1"/>
    <xf numFmtId="0" fontId="181" fillId="0" borderId="0" xfId="1" applyFont="1" applyFill="1" applyBorder="1"/>
    <xf numFmtId="166" fontId="175" fillId="0" borderId="0" xfId="0" applyNumberFormat="1" applyFont="1" applyAlignment="1">
      <alignment horizontal="right" vertical="top"/>
    </xf>
    <xf numFmtId="166" fontId="135" fillId="0" borderId="31" xfId="0" applyNumberFormat="1" applyFont="1" applyBorder="1"/>
    <xf numFmtId="168" fontId="26" fillId="24" borderId="21" xfId="0" applyNumberFormat="1" applyFont="1" applyFill="1" applyBorder="1" applyAlignment="1">
      <alignment vertical="top"/>
    </xf>
    <xf numFmtId="166" fontId="28" fillId="24" borderId="21" xfId="0" applyNumberFormat="1" applyFont="1" applyFill="1" applyBorder="1" applyAlignment="1">
      <alignment vertical="top"/>
    </xf>
    <xf numFmtId="166" fontId="28" fillId="0" borderId="0" xfId="0" applyNumberFormat="1" applyFont="1" applyAlignment="1">
      <alignment vertical="top"/>
    </xf>
    <xf numFmtId="166" fontId="29" fillId="0" borderId="21" xfId="0" applyNumberFormat="1" applyFont="1" applyBorder="1" applyAlignment="1">
      <alignment horizontal="right"/>
    </xf>
    <xf numFmtId="0" fontId="28" fillId="0" borderId="21" xfId="0" applyFont="1" applyBorder="1" applyAlignment="1">
      <alignment horizontal="right"/>
    </xf>
    <xf numFmtId="1" fontId="28" fillId="0" borderId="21" xfId="0" applyNumberFormat="1" applyFont="1" applyBorder="1" applyAlignment="1">
      <alignment horizontal="right"/>
    </xf>
    <xf numFmtId="3" fontId="26" fillId="0" borderId="21" xfId="0" applyNumberFormat="1" applyFont="1" applyBorder="1"/>
    <xf numFmtId="167" fontId="28" fillId="0" borderId="21" xfId="0" applyNumberFormat="1" applyFont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/>
    </xf>
    <xf numFmtId="166" fontId="28" fillId="22" borderId="21" xfId="0" applyNumberFormat="1" applyFont="1" applyFill="1" applyBorder="1" applyAlignment="1">
      <alignment horizontal="right"/>
    </xf>
    <xf numFmtId="166" fontId="26" fillId="27" borderId="21" xfId="0" applyNumberFormat="1" applyFont="1" applyFill="1" applyBorder="1" applyAlignment="1">
      <alignment horizontal="right"/>
    </xf>
    <xf numFmtId="166" fontId="26" fillId="31" borderId="21" xfId="0" applyNumberFormat="1" applyFont="1" applyFill="1" applyBorder="1" applyAlignment="1">
      <alignment horizontal="right"/>
    </xf>
    <xf numFmtId="166" fontId="24" fillId="27" borderId="0" xfId="0" applyNumberFormat="1" applyFont="1" applyFill="1" applyAlignment="1">
      <alignment horizontal="right"/>
    </xf>
    <xf numFmtId="166" fontId="24" fillId="0" borderId="0" xfId="0" applyNumberFormat="1" applyFont="1" applyAlignment="1">
      <alignment horizontal="right"/>
    </xf>
    <xf numFmtId="166" fontId="26" fillId="0" borderId="0" xfId="0" applyNumberFormat="1" applyFont="1" applyAlignment="1">
      <alignment horizontal="right"/>
    </xf>
    <xf numFmtId="166" fontId="86" fillId="22" borderId="0" xfId="0" applyNumberFormat="1" applyFont="1" applyFill="1"/>
    <xf numFmtId="166" fontId="11" fillId="31" borderId="0" xfId="0" applyNumberFormat="1" applyFont="1" applyFill="1"/>
    <xf numFmtId="166" fontId="8" fillId="0" borderId="0" xfId="0" applyNumberFormat="1" applyFont="1"/>
    <xf numFmtId="166" fontId="8" fillId="0" borderId="0" xfId="0" applyNumberFormat="1" applyFont="1" applyAlignment="1">
      <alignment horizontal="center"/>
    </xf>
    <xf numFmtId="166" fontId="28" fillId="31" borderId="21" xfId="0" applyNumberFormat="1" applyFont="1" applyFill="1" applyBorder="1" applyAlignment="1">
      <alignment horizontal="right"/>
    </xf>
    <xf numFmtId="168" fontId="26" fillId="0" borderId="30" xfId="0" applyNumberFormat="1" applyFont="1" applyBorder="1" applyAlignment="1">
      <alignment vertical="top"/>
    </xf>
    <xf numFmtId="168" fontId="28" fillId="0" borderId="21" xfId="0" applyNumberFormat="1" applyFont="1" applyBorder="1" applyAlignment="1">
      <alignment vertical="top"/>
    </xf>
    <xf numFmtId="166" fontId="8" fillId="27" borderId="0" xfId="0" applyNumberFormat="1" applyFont="1" applyFill="1"/>
    <xf numFmtId="168" fontId="28" fillId="0" borderId="21" xfId="0" applyNumberFormat="1" applyFont="1" applyBorder="1" applyAlignment="1">
      <alignment horizontal="right"/>
    </xf>
    <xf numFmtId="0" fontId="12" fillId="0" borderId="0" xfId="0" applyFont="1" applyAlignment="1">
      <alignment horizontal="center"/>
    </xf>
    <xf numFmtId="1" fontId="28" fillId="0" borderId="31" xfId="0" applyNumberFormat="1" applyFont="1" applyBorder="1" applyAlignment="1">
      <alignment horizontal="right"/>
    </xf>
    <xf numFmtId="3" fontId="26" fillId="0" borderId="31" xfId="0" applyNumberFormat="1" applyFont="1" applyBorder="1"/>
    <xf numFmtId="168" fontId="26" fillId="0" borderId="0" xfId="0" applyNumberFormat="1" applyFont="1"/>
    <xf numFmtId="168" fontId="26" fillId="0" borderId="21" xfId="0" applyNumberFormat="1" applyFont="1" applyBorder="1"/>
    <xf numFmtId="168" fontId="26" fillId="0" borderId="31" xfId="0" applyNumberFormat="1" applyFont="1" applyBorder="1"/>
    <xf numFmtId="3" fontId="29" fillId="0" borderId="34" xfId="0" applyNumberFormat="1" applyFont="1" applyBorder="1" applyAlignment="1">
      <alignment horizontal="right"/>
    </xf>
    <xf numFmtId="0" fontId="26" fillId="0" borderId="34" xfId="0" applyFont="1" applyBorder="1"/>
    <xf numFmtId="3" fontId="28" fillId="0" borderId="34" xfId="0" applyNumberFormat="1" applyFont="1" applyBorder="1" applyAlignment="1">
      <alignment horizontal="right"/>
    </xf>
    <xf numFmtId="166" fontId="28" fillId="0" borderId="34" xfId="0" applyNumberFormat="1" applyFont="1" applyBorder="1" applyAlignment="1">
      <alignment horizontal="right"/>
    </xf>
    <xf numFmtId="166" fontId="26" fillId="0" borderId="34" xfId="0" applyNumberFormat="1" applyFont="1" applyBorder="1" applyAlignment="1">
      <alignment horizontal="right"/>
    </xf>
    <xf numFmtId="166" fontId="26" fillId="0" borderId="34" xfId="0" applyNumberFormat="1" applyFont="1" applyBorder="1"/>
    <xf numFmtId="168" fontId="26" fillId="0" borderId="34" xfId="0" applyNumberFormat="1" applyFont="1" applyBorder="1"/>
    <xf numFmtId="166" fontId="28" fillId="0" borderId="34" xfId="0" applyNumberFormat="1" applyFont="1" applyBorder="1"/>
    <xf numFmtId="0" fontId="12" fillId="0" borderId="21" xfId="0" applyFont="1" applyBorder="1"/>
    <xf numFmtId="0" fontId="194" fillId="0" borderId="0" xfId="0" applyFont="1" applyAlignment="1">
      <alignment horizontal="left"/>
    </xf>
    <xf numFmtId="0" fontId="37" fillId="0" borderId="21" xfId="0" applyFont="1" applyBorder="1" applyAlignment="1">
      <alignment horizontal="center" vertical="top" wrapText="1"/>
    </xf>
    <xf numFmtId="3" fontId="26" fillId="0" borderId="21" xfId="0" applyNumberFormat="1" applyFont="1" applyBorder="1" applyAlignment="1">
      <alignment horizontal="right" vertical="top"/>
    </xf>
    <xf numFmtId="0" fontId="193" fillId="0" borderId="21" xfId="0" applyFont="1" applyBorder="1" applyAlignment="1">
      <alignment vertical="top"/>
    </xf>
    <xf numFmtId="168" fontId="26" fillId="0" borderId="21" xfId="0" applyNumberFormat="1" applyFont="1" applyBorder="1" applyAlignment="1">
      <alignment vertical="top"/>
    </xf>
    <xf numFmtId="0" fontId="193" fillId="0" borderId="0" xfId="0" applyFont="1" applyAlignment="1">
      <alignment vertical="top"/>
    </xf>
    <xf numFmtId="166" fontId="28" fillId="22" borderId="31" xfId="0" applyNumberFormat="1" applyFont="1" applyFill="1" applyBorder="1" applyAlignment="1">
      <alignment horizontal="right"/>
    </xf>
    <xf numFmtId="166" fontId="26" fillId="31" borderId="31" xfId="0" applyNumberFormat="1" applyFont="1" applyFill="1" applyBorder="1" applyAlignment="1">
      <alignment horizontal="right"/>
    </xf>
    <xf numFmtId="166" fontId="26" fillId="22" borderId="21" xfId="0" applyNumberFormat="1" applyFont="1" applyFill="1" applyBorder="1" applyAlignment="1">
      <alignment horizontal="right" vertical="top"/>
    </xf>
    <xf numFmtId="166" fontId="86" fillId="0" borderId="21" xfId="0" applyNumberFormat="1" applyFont="1" applyBorder="1" applyAlignment="1">
      <alignment horizontal="center" vertical="top"/>
    </xf>
    <xf numFmtId="3" fontId="26" fillId="0" borderId="21" xfId="0" applyNumberFormat="1" applyFont="1" applyBorder="1" applyAlignment="1">
      <alignment vertical="top"/>
    </xf>
    <xf numFmtId="166" fontId="26" fillId="22" borderId="21" xfId="0" applyNumberFormat="1" applyFont="1" applyFill="1" applyBorder="1" applyAlignment="1">
      <alignment vertical="top"/>
    </xf>
    <xf numFmtId="166" fontId="26" fillId="31" borderId="21" xfId="0" applyNumberFormat="1" applyFont="1" applyFill="1" applyBorder="1" applyAlignment="1">
      <alignment vertical="top"/>
    </xf>
    <xf numFmtId="166" fontId="28" fillId="0" borderId="29" xfId="0" applyNumberFormat="1" applyFont="1" applyBorder="1" applyAlignment="1">
      <alignment horizontal="right"/>
    </xf>
    <xf numFmtId="166" fontId="28" fillId="0" borderId="37" xfId="0" applyNumberFormat="1" applyFont="1" applyBorder="1" applyAlignment="1">
      <alignment horizontal="right"/>
    </xf>
    <xf numFmtId="167" fontId="28" fillId="0" borderId="37" xfId="0" applyNumberFormat="1" applyFont="1" applyBorder="1" applyAlignment="1">
      <alignment horizontal="right"/>
    </xf>
    <xf numFmtId="168" fontId="28" fillId="0" borderId="21" xfId="0" applyNumberFormat="1" applyFont="1" applyBorder="1"/>
    <xf numFmtId="0" fontId="28" fillId="0" borderId="0" xfId="0" applyFont="1" applyAlignment="1">
      <alignment horizontal="left"/>
    </xf>
    <xf numFmtId="168" fontId="28" fillId="0" borderId="0" xfId="0" applyNumberFormat="1" applyFont="1" applyAlignment="1">
      <alignment vertical="top"/>
    </xf>
    <xf numFmtId="0" fontId="164" fillId="0" borderId="0" xfId="0" applyFont="1"/>
    <xf numFmtId="166" fontId="145" fillId="0" borderId="0" xfId="0" applyNumberFormat="1" applyFont="1"/>
    <xf numFmtId="0" fontId="144" fillId="0" borderId="0" xfId="0" applyFont="1"/>
    <xf numFmtId="3" fontId="28" fillId="0" borderId="31" xfId="0" applyNumberFormat="1" applyFont="1" applyBorder="1" applyAlignment="1">
      <alignment vertical="top"/>
    </xf>
    <xf numFmtId="3" fontId="28" fillId="0" borderId="21" xfId="0" applyNumberFormat="1" applyFont="1" applyBorder="1" applyAlignment="1">
      <alignment vertical="top"/>
    </xf>
    <xf numFmtId="0" fontId="144" fillId="0" borderId="0" xfId="0" applyFont="1" applyAlignment="1">
      <alignment vertical="center"/>
    </xf>
    <xf numFmtId="10" fontId="28" fillId="0" borderId="31" xfId="0" applyNumberFormat="1" applyFont="1" applyBorder="1"/>
    <xf numFmtId="10" fontId="26" fillId="0" borderId="30" xfId="0" applyNumberFormat="1" applyFont="1" applyBorder="1" applyAlignment="1">
      <alignment vertical="top"/>
    </xf>
    <xf numFmtId="0" fontId="144" fillId="0" borderId="21" xfId="0" applyFont="1" applyBorder="1"/>
    <xf numFmtId="166" fontId="144" fillId="0" borderId="21" xfId="0" applyNumberFormat="1" applyFont="1" applyBorder="1" applyAlignment="1">
      <alignment horizontal="center" vertical="center" wrapText="1"/>
    </xf>
    <xf numFmtId="14" fontId="35" fillId="0" borderId="21" xfId="0" applyNumberFormat="1" applyFont="1" applyBorder="1" applyAlignment="1">
      <alignment horizontal="center" vertical="center" wrapText="1"/>
    </xf>
    <xf numFmtId="168" fontId="144" fillId="0" borderId="21" xfId="0" applyNumberFormat="1" applyFont="1" applyBorder="1" applyAlignment="1">
      <alignment vertical="top"/>
    </xf>
    <xf numFmtId="168" fontId="145" fillId="0" borderId="21" xfId="0" applyNumberFormat="1" applyFont="1" applyBorder="1" applyAlignment="1">
      <alignment vertical="top"/>
    </xf>
    <xf numFmtId="3" fontId="35" fillId="0" borderId="21" xfId="0" applyNumberFormat="1" applyFont="1" applyBorder="1" applyAlignment="1">
      <alignment horizontal="right" vertical="top"/>
    </xf>
    <xf numFmtId="0" fontId="145" fillId="0" borderId="21" xfId="0" applyFont="1" applyBorder="1"/>
    <xf numFmtId="168" fontId="145" fillId="0" borderId="21" xfId="0" applyNumberFormat="1" applyFont="1" applyBorder="1"/>
    <xf numFmtId="3" fontId="29" fillId="0" borderId="21" xfId="0" applyNumberFormat="1" applyFont="1" applyBorder="1" applyAlignment="1">
      <alignment horizontal="right" vertical="center"/>
    </xf>
    <xf numFmtId="3" fontId="145" fillId="0" borderId="21" xfId="0" applyNumberFormat="1" applyFont="1" applyBorder="1"/>
    <xf numFmtId="0" fontId="144" fillId="0" borderId="21" xfId="0" applyFont="1" applyBorder="1" applyAlignment="1">
      <alignment horizontal="center" vertical="center"/>
    </xf>
    <xf numFmtId="0" fontId="28" fillId="0" borderId="29" xfId="0" applyFont="1" applyBorder="1"/>
    <xf numFmtId="3" fontId="28" fillId="0" borderId="29" xfId="0" applyNumberFormat="1" applyFont="1" applyBorder="1"/>
    <xf numFmtId="0" fontId="144" fillId="0" borderId="31" xfId="0" applyFont="1" applyBorder="1"/>
    <xf numFmtId="166" fontId="178" fillId="0" borderId="0" xfId="0" applyNumberFormat="1" applyFont="1" applyAlignment="1">
      <alignment vertical="top"/>
    </xf>
    <xf numFmtId="14" fontId="132" fillId="0" borderId="0" xfId="1" quotePrefix="1" applyNumberFormat="1" applyFont="1" applyFill="1" applyBorder="1" applyAlignment="1">
      <alignment horizontal="left"/>
    </xf>
    <xf numFmtId="166" fontId="184" fillId="0" borderId="21" xfId="0" applyNumberFormat="1" applyFont="1" applyBorder="1"/>
    <xf numFmtId="166" fontId="174" fillId="0" borderId="21" xfId="0" applyNumberFormat="1" applyFont="1" applyBorder="1" applyAlignment="1">
      <alignment vertical="top"/>
    </xf>
    <xf numFmtId="0" fontId="195" fillId="0" borderId="0" xfId="0" applyFont="1"/>
    <xf numFmtId="166" fontId="26" fillId="0" borderId="32" xfId="0" applyNumberFormat="1" applyFont="1" applyBorder="1" applyAlignment="1">
      <alignment horizontal="right" vertical="top"/>
    </xf>
    <xf numFmtId="166" fontId="28" fillId="0" borderId="38" xfId="0" applyNumberFormat="1" applyFont="1" applyBorder="1" applyAlignment="1">
      <alignment horizontal="right" vertical="top"/>
    </xf>
    <xf numFmtId="166" fontId="28" fillId="0" borderId="29" xfId="0" applyNumberFormat="1" applyFont="1" applyBorder="1" applyAlignment="1">
      <alignment horizontal="right" vertical="top"/>
    </xf>
    <xf numFmtId="168" fontId="28" fillId="0" borderId="39" xfId="0" applyNumberFormat="1" applyFont="1" applyBorder="1" applyAlignment="1">
      <alignment vertical="top"/>
    </xf>
    <xf numFmtId="168" fontId="28" fillId="0" borderId="37" xfId="0" applyNumberFormat="1" applyFont="1" applyBorder="1" applyAlignment="1">
      <alignment vertical="top"/>
    </xf>
    <xf numFmtId="166" fontId="28" fillId="0" borderId="31" xfId="0" applyNumberFormat="1" applyFont="1" applyBorder="1" applyAlignment="1">
      <alignment vertical="top"/>
    </xf>
    <xf numFmtId="0" fontId="144" fillId="0" borderId="29" xfId="0" applyFont="1" applyBorder="1" applyAlignment="1">
      <alignment horizontal="center" vertical="center"/>
    </xf>
    <xf numFmtId="3" fontId="28" fillId="22" borderId="21" xfId="0" applyNumberFormat="1" applyFont="1" applyFill="1" applyBorder="1" applyAlignment="1">
      <alignment horizontal="center" wrapText="1"/>
    </xf>
    <xf numFmtId="166" fontId="28" fillId="22" borderId="0" xfId="0" applyNumberFormat="1" applyFont="1" applyFill="1"/>
    <xf numFmtId="166" fontId="28" fillId="31" borderId="34" xfId="0" applyNumberFormat="1" applyFont="1" applyFill="1" applyBorder="1" applyAlignment="1">
      <alignment horizontal="right" vertical="top"/>
    </xf>
    <xf numFmtId="166" fontId="28" fillId="31" borderId="0" xfId="0" applyNumberFormat="1" applyFont="1" applyFill="1" applyAlignment="1">
      <alignment horizontal="right" vertical="top"/>
    </xf>
    <xf numFmtId="166" fontId="28" fillId="31" borderId="21" xfId="0" applyNumberFormat="1" applyFont="1" applyFill="1" applyBorder="1" applyAlignment="1">
      <alignment horizontal="right" vertical="top"/>
    </xf>
    <xf numFmtId="166" fontId="26" fillId="0" borderId="16" xfId="0" applyNumberFormat="1" applyFont="1" applyBorder="1" applyAlignment="1">
      <alignment horizontal="right" vertical="top"/>
    </xf>
    <xf numFmtId="166" fontId="28" fillId="27" borderId="16" xfId="0" applyNumberFormat="1" applyFont="1" applyFill="1" applyBorder="1" applyAlignment="1">
      <alignment horizontal="right" vertical="top"/>
    </xf>
    <xf numFmtId="166" fontId="28" fillId="0" borderId="16" xfId="0" applyNumberFormat="1" applyFont="1" applyBorder="1" applyAlignment="1">
      <alignment horizontal="right" vertical="top"/>
    </xf>
    <xf numFmtId="166" fontId="28" fillId="22" borderId="21" xfId="0" applyNumberFormat="1" applyFont="1" applyFill="1" applyBorder="1" applyAlignment="1">
      <alignment horizontal="right" vertical="top"/>
    </xf>
    <xf numFmtId="166" fontId="26" fillId="0" borderId="34" xfId="0" applyNumberFormat="1" applyFont="1" applyBorder="1" applyAlignment="1">
      <alignment vertical="top"/>
    </xf>
    <xf numFmtId="0" fontId="196" fillId="0" borderId="0" xfId="0" applyFont="1"/>
    <xf numFmtId="0" fontId="99" fillId="0" borderId="0" xfId="0" applyFont="1"/>
    <xf numFmtId="0" fontId="77" fillId="0" borderId="0" xfId="0" applyFont="1"/>
    <xf numFmtId="0" fontId="197" fillId="0" borderId="0" xfId="0" applyFont="1"/>
    <xf numFmtId="166" fontId="29" fillId="22" borderId="0" xfId="0" applyNumberFormat="1" applyFont="1" applyFill="1"/>
    <xf numFmtId="166" fontId="28" fillId="0" borderId="0" xfId="0" applyNumberFormat="1" applyFont="1" applyFill="1" applyBorder="1"/>
    <xf numFmtId="166" fontId="26" fillId="22" borderId="30" xfId="0" applyNumberFormat="1" applyFont="1" applyFill="1" applyBorder="1" applyAlignment="1">
      <alignment vertical="top"/>
    </xf>
    <xf numFmtId="166" fontId="28" fillId="22" borderId="31" xfId="0" applyNumberFormat="1" applyFont="1" applyFill="1" applyBorder="1" applyAlignment="1">
      <alignment horizontal="right" vertical="top"/>
    </xf>
  </cellXfs>
  <cellStyles count="55">
    <cellStyle name="20 % - Aksentti1" xfId="17" builtinId="30" customBuiltin="1"/>
    <cellStyle name="60 % - Aksentti6" xfId="32" builtinId="52" customBuiltin="1"/>
    <cellStyle name="Aksentti5" xfId="18" builtinId="45" customBuiltin="1"/>
    <cellStyle name="Aksentti6" xfId="19" builtinId="49" customBuiltin="1"/>
    <cellStyle name="Erotin 2" xfId="41" xr:uid="{A70FA800-99F4-4C7B-AECC-308557B72CBC}"/>
    <cellStyle name="Huomautus" xfId="14" builtinId="10" customBuiltin="1"/>
    <cellStyle name="Huono" xfId="7" builtinId="27" customBuiltin="1"/>
    <cellStyle name="Hyperlinkki" xfId="35" builtinId="8"/>
    <cellStyle name="Hyvä" xfId="6" builtinId="26" customBuiltin="1"/>
    <cellStyle name="Laskenta" xfId="11" builtinId="22" customBuiltin="1"/>
    <cellStyle name="Linkitetty solu" xfId="12" builtinId="24" customBuiltin="1"/>
    <cellStyle name="Neutraali" xfId="8" builtinId="28" customBuiltin="1"/>
    <cellStyle name="Normaali" xfId="0" builtinId="0" customBuiltin="1"/>
    <cellStyle name="Normaali 2" xfId="36" xr:uid="{856784D8-2DFD-41E8-834D-5B8A4538BA8A}"/>
    <cellStyle name="Normaali 2 2" xfId="45" xr:uid="{42CE5B7E-C715-4BDA-9813-33C20DAB6F15}"/>
    <cellStyle name="Normaali 2 3" xfId="50" xr:uid="{E7F72AF2-1848-4E4E-9B00-4D0BAD9AF6B8}"/>
    <cellStyle name="Normaali 3" xfId="39" xr:uid="{8B0B0FB2-03EB-48AC-B33A-01C9FDD1E99D}"/>
    <cellStyle name="Normaali 3 2" xfId="48" xr:uid="{9D183D02-51A7-4C4F-8A13-AB0253489BC8}"/>
    <cellStyle name="Normaali 4" xfId="40" xr:uid="{79823D90-52E9-4F16-8F02-0C488AF375EC}"/>
    <cellStyle name="Normaali 5" xfId="49" xr:uid="{2845CCA4-CFEB-44F4-A362-267D230F85F0}"/>
    <cellStyle name="Normaali_Taul3" xfId="52" xr:uid="{C87474EC-6EE8-4300-9F10-9B5E183B06FB}"/>
    <cellStyle name="Otsikko" xfId="1" builtinId="15" customBuiltin="1"/>
    <cellStyle name="Otsikko 1" xfId="2" builtinId="16" customBuiltin="1"/>
    <cellStyle name="Otsikko 2" xfId="3" builtinId="17" customBuiltin="1"/>
    <cellStyle name="Otsikko 2 2" xfId="51" xr:uid="{091CC0EF-A7DE-4283-942A-C198543B93BB}"/>
    <cellStyle name="Otsikko 3" xfId="4" builtinId="18" customBuiltin="1"/>
    <cellStyle name="Otsikko 3 2" xfId="54" xr:uid="{9FCB8FC4-15D2-4995-809C-F536AB242D36}"/>
    <cellStyle name="Otsikko 4" xfId="5" builtinId="19" customBuiltin="1"/>
    <cellStyle name="Otsikko 5" xfId="42" xr:uid="{218F2FAA-DE5B-40F8-A4C3-DFCD901C0A43}"/>
    <cellStyle name="Pilkku" xfId="27" builtinId="3" customBuiltin="1"/>
    <cellStyle name="Pilkku [0]" xfId="28" builtinId="6" customBuiltin="1"/>
    <cellStyle name="Pilkku 2" xfId="46" xr:uid="{61811E1F-FB05-43FC-92AA-B1812B33BE26}"/>
    <cellStyle name="Pilkku 3" xfId="43" xr:uid="{213E65A6-60B8-44FB-B733-A65E441C2B29}"/>
    <cellStyle name="Pilkku 4" xfId="53" xr:uid="{0B0C88B9-BFEB-45FA-87BD-D61D44E9A7DE}"/>
    <cellStyle name="Prosenttia" xfId="31" builtinId="5" customBuiltin="1"/>
    <cellStyle name="Prosenttia 2" xfId="47" xr:uid="{73B2CD5E-0ACD-48C1-A42C-78AEE1510DBE}"/>
    <cellStyle name="Prosenttia 3" xfId="44" xr:uid="{BD1AF71D-ED95-4175-8C47-FC7267249CC4}"/>
    <cellStyle name="Selittävä teksti" xfId="15" builtinId="53" customBuiltin="1"/>
    <cellStyle name="Summa" xfId="16" builtinId="25" hidden="1" customBuiltin="1"/>
    <cellStyle name="Syöttö" xfId="9" builtinId="20" customBuiltin="1"/>
    <cellStyle name="Table Fill" xfId="25" xr:uid="{00000000-0005-0000-0000-00001C000000}"/>
    <cellStyle name="Table Heading" xfId="20" xr:uid="{00000000-0005-0000-0000-00001D000000}"/>
    <cellStyle name="Table Heading 2" xfId="26" xr:uid="{00000000-0005-0000-0000-00001E000000}"/>
    <cellStyle name="Table heading 3" xfId="21" xr:uid="{00000000-0005-0000-0000-00001F000000}"/>
    <cellStyle name="Table heading 4" xfId="33" xr:uid="{00000000-0005-0000-0000-000020000000}"/>
    <cellStyle name="Table Highlight" xfId="22" xr:uid="{00000000-0005-0000-0000-000021000000}"/>
    <cellStyle name="Table Section Break" xfId="24" xr:uid="{00000000-0005-0000-0000-000022000000}"/>
    <cellStyle name="Table Total" xfId="23" xr:uid="{00000000-0005-0000-0000-000023000000}"/>
    <cellStyle name="Table Total 2" xfId="34" xr:uid="{00000000-0005-0000-0000-000024000000}"/>
    <cellStyle name="Tarkistussolu" xfId="13" builtinId="23" customBuiltin="1"/>
    <cellStyle name="Tulostus" xfId="10" builtinId="21" customBuiltin="1"/>
    <cellStyle name="Valuutta" xfId="29" builtinId="4" customBuiltin="1"/>
    <cellStyle name="Valuutta [0]" xfId="30" builtinId="7" customBuiltin="1"/>
    <cellStyle name="Valuutta [0] 2" xfId="38" xr:uid="{10961F34-1132-4DF1-A256-7E4B5E6E7083}"/>
    <cellStyle name="Valuutta 2" xfId="37" xr:uid="{505660A2-B6D2-45CD-932C-A98D5A739E9E}"/>
  </cellStyles>
  <dxfs count="51">
    <dxf>
      <font>
        <color rgb="FF9C0006"/>
      </font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</dxf>
    <dxf>
      <font>
        <color rgb="FF9C0006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ill>
        <patternFill patternType="none">
          <bgColor auto="1"/>
        </patternFill>
      </fill>
      <border>
        <left style="thin">
          <color theme="0"/>
        </left>
        <right style="thin">
          <color theme="0"/>
        </right>
        <top style="thin">
          <color theme="0"/>
        </top>
        <bottom style="thin">
          <color theme="0"/>
        </bottom>
        <vertical style="thin">
          <color theme="0"/>
        </vertical>
        <horizontal style="thin">
          <color theme="0"/>
        </horizontal>
      </border>
    </dxf>
    <dxf>
      <font>
        <b/>
        <color theme="1"/>
      </font>
      <fill>
        <patternFill patternType="none">
          <bgColor auto="1"/>
        </patternFill>
      </fill>
    </dxf>
    <dxf>
      <font>
        <b/>
        <color theme="1"/>
      </font>
      <fill>
        <patternFill patternType="none">
          <bgColor auto="1"/>
        </patternFill>
      </fill>
    </dxf>
    <dxf>
      <font>
        <b/>
        <i val="0"/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6"/>
        </top>
        <bottom/>
        <vertical/>
        <horizontal/>
      </border>
    </dxf>
    <dxf>
      <font>
        <b/>
        <i val="0"/>
        <color theme="6"/>
      </font>
      <fill>
        <patternFill patternType="none">
          <fgColor indexed="64"/>
          <bgColor auto="1"/>
        </patternFill>
      </fill>
      <border diagonalUp="0" diagonalDown="0">
        <left/>
        <right/>
        <top/>
        <bottom style="medium">
          <color theme="6"/>
        </bottom>
        <vertical/>
        <horizontal/>
      </border>
    </dxf>
    <dxf>
      <font>
        <color theme="1"/>
      </font>
      <fill>
        <patternFill patternType="none">
          <fgColor auto="1"/>
          <bgColor auto="1"/>
        </patternFill>
      </fill>
      <border diagonalUp="0" diagonalDown="0">
        <left/>
        <right/>
        <top/>
        <bottom/>
        <vertical style="hair">
          <color theme="0"/>
        </vertical>
        <horizontal style="thin">
          <color theme="6"/>
        </horizontal>
      </border>
    </dxf>
  </dxfs>
  <tableStyles count="1" defaultTableStyle="Kuntaliitto" defaultPivotStyle="PivotStyleLight16">
    <tableStyle name="Kuntaliitto" pivot="0" count="9" xr9:uid="{00000000-0011-0000-FFFF-FFFF00000000}">
      <tableStyleElement type="wholeTable" dxfId="50"/>
      <tableStyleElement type="headerRow" dxfId="49"/>
      <tableStyleElement type="totalRow" dxfId="48"/>
      <tableStyleElement type="firstColumn" dxfId="47"/>
      <tableStyleElement type="lastColumn" dxfId="46"/>
      <tableStyleElement type="firstRowStripe" dxfId="45"/>
      <tableStyleElement type="secondRowStripe" dxfId="44"/>
      <tableStyleElement type="firstColumnStripe" dxfId="43"/>
      <tableStyleElement type="secondColumnStripe" dxfId="42"/>
    </tableStyle>
  </tableStyles>
  <colors>
    <mruColors>
      <color rgb="FFCCD8DB"/>
      <color rgb="FFD9D9D9"/>
      <color rgb="FFF2F2F2"/>
      <color rgb="FFEF6079"/>
      <color rgb="FFE6F7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microsoft.com/office/2017/10/relationships/person" Target="persons/perso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28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Relationship Id="rId27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://www.kuntaliitto.fi/kayttoehdot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12</xdr:row>
      <xdr:rowOff>0</xdr:rowOff>
    </xdr:from>
    <xdr:to>
      <xdr:col>2</xdr:col>
      <xdr:colOff>337500</xdr:colOff>
      <xdr:row>14</xdr:row>
      <xdr:rowOff>89160</xdr:rowOff>
    </xdr:to>
    <xdr:pic>
      <xdr:nvPicPr>
        <xdr:cNvPr id="2" name="Picture 1" descr="Icon&#10;&#10;Description automatically generated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53270C-43DF-46FE-A4F5-29F29992F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5800" y="2038350"/>
          <a:ext cx="1023300" cy="432060"/>
        </a:xfrm>
        <a:prstGeom prst="rect">
          <a:avLst/>
        </a:prstGeom>
      </xdr:spPr>
    </xdr:pic>
    <xdr:clientData/>
  </xdr:twoCellAnchor>
  <xdr:twoCellAnchor>
    <xdr:from>
      <xdr:col>1</xdr:col>
      <xdr:colOff>22860</xdr:colOff>
      <xdr:row>1</xdr:row>
      <xdr:rowOff>15240</xdr:rowOff>
    </xdr:from>
    <xdr:to>
      <xdr:col>2</xdr:col>
      <xdr:colOff>257175</xdr:colOff>
      <xdr:row>2</xdr:row>
      <xdr:rowOff>138542</xdr:rowOff>
    </xdr:to>
    <xdr:sp macro="" textlink="">
      <xdr:nvSpPr>
        <xdr:cNvPr id="5" name="Freeform 12">
          <a:extLst>
            <a:ext uri="{FF2B5EF4-FFF2-40B4-BE49-F238E27FC236}">
              <a16:creationId xmlns:a16="http://schemas.microsoft.com/office/drawing/2014/main" id="{2757B014-752C-4D36-AA0D-5E3446CCFFA6}"/>
            </a:ext>
          </a:extLst>
        </xdr:cNvPr>
        <xdr:cNvSpPr>
          <a:spLocks noChangeAspect="1" noEditPoints="1"/>
        </xdr:cNvSpPr>
      </xdr:nvSpPr>
      <xdr:spPr bwMode="auto">
        <a:xfrm>
          <a:off x="708660" y="167640"/>
          <a:ext cx="920115" cy="275702"/>
        </a:xfrm>
        <a:custGeom>
          <a:avLst/>
          <a:gdLst>
            <a:gd name="T0" fmla="*/ 9184 w 9693"/>
            <a:gd name="T1" fmla="*/ 1940 h 2907"/>
            <a:gd name="T2" fmla="*/ 8737 w 9693"/>
            <a:gd name="T3" fmla="*/ 1622 h 2907"/>
            <a:gd name="T4" fmla="*/ 8139 w 9693"/>
            <a:gd name="T5" fmla="*/ 1702 h 2907"/>
            <a:gd name="T6" fmla="*/ 8044 w 9693"/>
            <a:gd name="T7" fmla="*/ 2192 h 2907"/>
            <a:gd name="T8" fmla="*/ 8413 w 9693"/>
            <a:gd name="T9" fmla="*/ 2652 h 2907"/>
            <a:gd name="T10" fmla="*/ 8956 w 9693"/>
            <a:gd name="T11" fmla="*/ 2734 h 2907"/>
            <a:gd name="T12" fmla="*/ 9294 w 9693"/>
            <a:gd name="T13" fmla="*/ 2339 h 2907"/>
            <a:gd name="T14" fmla="*/ 7825 w 9693"/>
            <a:gd name="T15" fmla="*/ 1750 h 2907"/>
            <a:gd name="T16" fmla="*/ 8454 w 9693"/>
            <a:gd name="T17" fmla="*/ 1473 h 2907"/>
            <a:gd name="T18" fmla="*/ 9310 w 9693"/>
            <a:gd name="T19" fmla="*/ 1573 h 2907"/>
            <a:gd name="T20" fmla="*/ 9674 w 9693"/>
            <a:gd name="T21" fmla="*/ 1968 h 2907"/>
            <a:gd name="T22" fmla="*/ 9528 w 9693"/>
            <a:gd name="T23" fmla="*/ 2543 h 2907"/>
            <a:gd name="T24" fmla="*/ 8921 w 9693"/>
            <a:gd name="T25" fmla="*/ 2875 h 2907"/>
            <a:gd name="T26" fmla="*/ 8173 w 9693"/>
            <a:gd name="T27" fmla="*/ 2843 h 2907"/>
            <a:gd name="T28" fmla="*/ 7665 w 9693"/>
            <a:gd name="T29" fmla="*/ 2463 h 2907"/>
            <a:gd name="T30" fmla="*/ 7217 w 9693"/>
            <a:gd name="T31" fmla="*/ 1797 h 2907"/>
            <a:gd name="T32" fmla="*/ 6694 w 9693"/>
            <a:gd name="T33" fmla="*/ 1783 h 2907"/>
            <a:gd name="T34" fmla="*/ 6259 w 9693"/>
            <a:gd name="T35" fmla="*/ 2752 h 2907"/>
            <a:gd name="T36" fmla="*/ 5945 w 9693"/>
            <a:gd name="T37" fmla="*/ 1676 h 2907"/>
            <a:gd name="T38" fmla="*/ 6485 w 9693"/>
            <a:gd name="T39" fmla="*/ 1539 h 2907"/>
            <a:gd name="T40" fmla="*/ 5043 w 9693"/>
            <a:gd name="T41" fmla="*/ 1714 h 2907"/>
            <a:gd name="T42" fmla="*/ 4634 w 9693"/>
            <a:gd name="T43" fmla="*/ 2663 h 2907"/>
            <a:gd name="T44" fmla="*/ 4215 w 9693"/>
            <a:gd name="T45" fmla="*/ 1857 h 2907"/>
            <a:gd name="T46" fmla="*/ 3762 w 9693"/>
            <a:gd name="T47" fmla="*/ 1738 h 2907"/>
            <a:gd name="T48" fmla="*/ 3241 w 9693"/>
            <a:gd name="T49" fmla="*/ 1539 h 2907"/>
            <a:gd name="T50" fmla="*/ 3233 w 9693"/>
            <a:gd name="T51" fmla="*/ 2843 h 2907"/>
            <a:gd name="T52" fmla="*/ 2738 w 9693"/>
            <a:gd name="T53" fmla="*/ 1572 h 2907"/>
            <a:gd name="T54" fmla="*/ 2304 w 9693"/>
            <a:gd name="T55" fmla="*/ 2663 h 2907"/>
            <a:gd name="T56" fmla="*/ 1885 w 9693"/>
            <a:gd name="T57" fmla="*/ 1857 h 2907"/>
            <a:gd name="T58" fmla="*/ 16 w 9693"/>
            <a:gd name="T59" fmla="*/ 2824 h 2907"/>
            <a:gd name="T60" fmla="*/ 521 w 9693"/>
            <a:gd name="T61" fmla="*/ 1539 h 2907"/>
            <a:gd name="T62" fmla="*/ 784 w 9693"/>
            <a:gd name="T63" fmla="*/ 2742 h 2907"/>
            <a:gd name="T64" fmla="*/ 1483 w 9693"/>
            <a:gd name="T65" fmla="*/ 2422 h 2907"/>
            <a:gd name="T66" fmla="*/ 8242 w 9693"/>
            <a:gd name="T67" fmla="*/ 100 h 2907"/>
            <a:gd name="T68" fmla="*/ 9595 w 9693"/>
            <a:gd name="T69" fmla="*/ 1261 h 2907"/>
            <a:gd name="T70" fmla="*/ 8940 w 9693"/>
            <a:gd name="T71" fmla="*/ 1099 h 2907"/>
            <a:gd name="T72" fmla="*/ 7676 w 9693"/>
            <a:gd name="T73" fmla="*/ 1188 h 2907"/>
            <a:gd name="T74" fmla="*/ 7503 w 9693"/>
            <a:gd name="T75" fmla="*/ 181 h 2907"/>
            <a:gd name="T76" fmla="*/ 7081 w 9693"/>
            <a:gd name="T77" fmla="*/ 1130 h 2907"/>
            <a:gd name="T78" fmla="*/ 6663 w 9693"/>
            <a:gd name="T79" fmla="*/ 324 h 2907"/>
            <a:gd name="T80" fmla="*/ 6196 w 9693"/>
            <a:gd name="T81" fmla="*/ 204 h 2907"/>
            <a:gd name="T82" fmla="*/ 5797 w 9693"/>
            <a:gd name="T83" fmla="*/ 1323 h 2907"/>
            <a:gd name="T84" fmla="*/ 4154 w 9693"/>
            <a:gd name="T85" fmla="*/ 1290 h 2907"/>
            <a:gd name="T86" fmla="*/ 3984 w 9693"/>
            <a:gd name="T87" fmla="*/ 324 h 2907"/>
            <a:gd name="T88" fmla="*/ 5528 w 9693"/>
            <a:gd name="T89" fmla="*/ 110 h 2907"/>
            <a:gd name="T90" fmla="*/ 5678 w 9693"/>
            <a:gd name="T91" fmla="*/ 279 h 2907"/>
            <a:gd name="T92" fmla="*/ 3574 w 9693"/>
            <a:gd name="T93" fmla="*/ 922 h 2907"/>
            <a:gd name="T94" fmla="*/ 3210 w 9693"/>
            <a:gd name="T95" fmla="*/ 1290 h 2907"/>
            <a:gd name="T96" fmla="*/ 2500 w 9693"/>
            <a:gd name="T97" fmla="*/ 1316 h 2907"/>
            <a:gd name="T98" fmla="*/ 2064 w 9693"/>
            <a:gd name="T99" fmla="*/ 1013 h 2907"/>
            <a:gd name="T100" fmla="*/ 1978 w 9693"/>
            <a:gd name="T101" fmla="*/ 73 h 2907"/>
            <a:gd name="T102" fmla="*/ 2440 w 9693"/>
            <a:gd name="T103" fmla="*/ 801 h 2907"/>
            <a:gd name="T104" fmla="*/ 2715 w 9693"/>
            <a:gd name="T105" fmla="*/ 1200 h 2907"/>
            <a:gd name="T106" fmla="*/ 3209 w 9693"/>
            <a:gd name="T107" fmla="*/ 1162 h 2907"/>
            <a:gd name="T108" fmla="*/ 3488 w 9693"/>
            <a:gd name="T109" fmla="*/ 692 h 2907"/>
            <a:gd name="T110" fmla="*/ 3673 w 9693"/>
            <a:gd name="T111" fmla="*/ 16 h 2907"/>
            <a:gd name="T112" fmla="*/ 1110 w 9693"/>
            <a:gd name="T113" fmla="*/ 1206 h 2907"/>
            <a:gd name="T114" fmla="*/ 470 w 9693"/>
            <a:gd name="T115" fmla="*/ 986 h 2907"/>
            <a:gd name="T116" fmla="*/ 49 w 9693"/>
            <a:gd name="T117" fmla="*/ 1093 h 2907"/>
            <a:gd name="T118" fmla="*/ 486 w 9693"/>
            <a:gd name="T119" fmla="*/ 111 h 2907"/>
            <a:gd name="T120" fmla="*/ 1764 w 9693"/>
            <a:gd name="T121" fmla="*/ 35 h 2907"/>
            <a:gd name="T122" fmla="*/ 1579 w 9693"/>
            <a:gd name="T123" fmla="*/ 1101 h 2907"/>
          </a:gdLst>
          <a:ahLst/>
          <a:cxnLst>
            <a:cxn ang="0">
              <a:pos x="T0" y="T1"/>
            </a:cxn>
            <a:cxn ang="0">
              <a:pos x="T2" y="T3"/>
            </a:cxn>
            <a:cxn ang="0">
              <a:pos x="T4" y="T5"/>
            </a:cxn>
            <a:cxn ang="0">
              <a:pos x="T6" y="T7"/>
            </a:cxn>
            <a:cxn ang="0">
              <a:pos x="T8" y="T9"/>
            </a:cxn>
            <a:cxn ang="0">
              <a:pos x="T10" y="T11"/>
            </a:cxn>
            <a:cxn ang="0">
              <a:pos x="T12" y="T13"/>
            </a:cxn>
            <a:cxn ang="0">
              <a:pos x="T14" y="T15"/>
            </a:cxn>
            <a:cxn ang="0">
              <a:pos x="T16" y="T17"/>
            </a:cxn>
            <a:cxn ang="0">
              <a:pos x="T18" y="T19"/>
            </a:cxn>
            <a:cxn ang="0">
              <a:pos x="T20" y="T21"/>
            </a:cxn>
            <a:cxn ang="0">
              <a:pos x="T22" y="T23"/>
            </a:cxn>
            <a:cxn ang="0">
              <a:pos x="T24" y="T25"/>
            </a:cxn>
            <a:cxn ang="0">
              <a:pos x="T26" y="T27"/>
            </a:cxn>
            <a:cxn ang="0">
              <a:pos x="T28" y="T29"/>
            </a:cxn>
            <a:cxn ang="0">
              <a:pos x="T30" y="T31"/>
            </a:cxn>
            <a:cxn ang="0">
              <a:pos x="T32" y="T33"/>
            </a:cxn>
            <a:cxn ang="0">
              <a:pos x="T34" y="T35"/>
            </a:cxn>
            <a:cxn ang="0">
              <a:pos x="T36" y="T37"/>
            </a:cxn>
            <a:cxn ang="0">
              <a:pos x="T38" y="T39"/>
            </a:cxn>
            <a:cxn ang="0">
              <a:pos x="T40" y="T41"/>
            </a:cxn>
            <a:cxn ang="0">
              <a:pos x="T42" y="T43"/>
            </a:cxn>
            <a:cxn ang="0">
              <a:pos x="T44" y="T45"/>
            </a:cxn>
            <a:cxn ang="0">
              <a:pos x="T46" y="T47"/>
            </a:cxn>
            <a:cxn ang="0">
              <a:pos x="T48" y="T49"/>
            </a:cxn>
            <a:cxn ang="0">
              <a:pos x="T50" y="T51"/>
            </a:cxn>
            <a:cxn ang="0">
              <a:pos x="T52" y="T53"/>
            </a:cxn>
            <a:cxn ang="0">
              <a:pos x="T54" y="T55"/>
            </a:cxn>
            <a:cxn ang="0">
              <a:pos x="T56" y="T57"/>
            </a:cxn>
            <a:cxn ang="0">
              <a:pos x="T58" y="T59"/>
            </a:cxn>
            <a:cxn ang="0">
              <a:pos x="T60" y="T61"/>
            </a:cxn>
            <a:cxn ang="0">
              <a:pos x="T62" y="T63"/>
            </a:cxn>
            <a:cxn ang="0">
              <a:pos x="T64" y="T65"/>
            </a:cxn>
            <a:cxn ang="0">
              <a:pos x="T66" y="T67"/>
            </a:cxn>
            <a:cxn ang="0">
              <a:pos x="T68" y="T69"/>
            </a:cxn>
            <a:cxn ang="0">
              <a:pos x="T70" y="T71"/>
            </a:cxn>
            <a:cxn ang="0">
              <a:pos x="T72" y="T73"/>
            </a:cxn>
            <a:cxn ang="0">
              <a:pos x="T74" y="T75"/>
            </a:cxn>
            <a:cxn ang="0">
              <a:pos x="T76" y="T77"/>
            </a:cxn>
            <a:cxn ang="0">
              <a:pos x="T78" y="T79"/>
            </a:cxn>
            <a:cxn ang="0">
              <a:pos x="T80" y="T81"/>
            </a:cxn>
            <a:cxn ang="0">
              <a:pos x="T82" y="T83"/>
            </a:cxn>
            <a:cxn ang="0">
              <a:pos x="T84" y="T85"/>
            </a:cxn>
            <a:cxn ang="0">
              <a:pos x="T86" y="T87"/>
            </a:cxn>
            <a:cxn ang="0">
              <a:pos x="T88" y="T89"/>
            </a:cxn>
            <a:cxn ang="0">
              <a:pos x="T90" y="T91"/>
            </a:cxn>
            <a:cxn ang="0">
              <a:pos x="T92" y="T93"/>
            </a:cxn>
            <a:cxn ang="0">
              <a:pos x="T94" y="T95"/>
            </a:cxn>
            <a:cxn ang="0">
              <a:pos x="T96" y="T97"/>
            </a:cxn>
            <a:cxn ang="0">
              <a:pos x="T98" y="T99"/>
            </a:cxn>
            <a:cxn ang="0">
              <a:pos x="T100" y="T101"/>
            </a:cxn>
            <a:cxn ang="0">
              <a:pos x="T102" y="T103"/>
            </a:cxn>
            <a:cxn ang="0">
              <a:pos x="T104" y="T105"/>
            </a:cxn>
            <a:cxn ang="0">
              <a:pos x="T106" y="T107"/>
            </a:cxn>
            <a:cxn ang="0">
              <a:pos x="T108" y="T109"/>
            </a:cxn>
            <a:cxn ang="0">
              <a:pos x="T110" y="T111"/>
            </a:cxn>
            <a:cxn ang="0">
              <a:pos x="T112" y="T113"/>
            </a:cxn>
            <a:cxn ang="0">
              <a:pos x="T114" y="T115"/>
            </a:cxn>
            <a:cxn ang="0">
              <a:pos x="T116" y="T117"/>
            </a:cxn>
            <a:cxn ang="0">
              <a:pos x="T118" y="T119"/>
            </a:cxn>
            <a:cxn ang="0">
              <a:pos x="T120" y="T121"/>
            </a:cxn>
            <a:cxn ang="0">
              <a:pos x="T122" y="T123"/>
            </a:cxn>
          </a:cxnLst>
          <a:rect l="0" t="0" r="r" b="b"/>
          <a:pathLst>
            <a:path w="9693" h="2907">
              <a:moveTo>
                <a:pt x="9444" y="838"/>
              </a:moveTo>
              <a:lnTo>
                <a:pt x="9690" y="535"/>
              </a:lnTo>
              <a:lnTo>
                <a:pt x="9444" y="203"/>
              </a:lnTo>
              <a:lnTo>
                <a:pt x="9444" y="838"/>
              </a:lnTo>
              <a:close/>
              <a:moveTo>
                <a:pt x="9296" y="2297"/>
              </a:moveTo>
              <a:lnTo>
                <a:pt x="9295" y="2257"/>
              </a:lnTo>
              <a:lnTo>
                <a:pt x="9291" y="2218"/>
              </a:lnTo>
              <a:lnTo>
                <a:pt x="9285" y="2180"/>
              </a:lnTo>
              <a:lnTo>
                <a:pt x="9277" y="2142"/>
              </a:lnTo>
              <a:lnTo>
                <a:pt x="9266" y="2106"/>
              </a:lnTo>
              <a:lnTo>
                <a:pt x="9253" y="2071"/>
              </a:lnTo>
              <a:lnTo>
                <a:pt x="9239" y="2036"/>
              </a:lnTo>
              <a:lnTo>
                <a:pt x="9222" y="2003"/>
              </a:lnTo>
              <a:lnTo>
                <a:pt x="9204" y="1971"/>
              </a:lnTo>
              <a:lnTo>
                <a:pt x="9184" y="1940"/>
              </a:lnTo>
              <a:lnTo>
                <a:pt x="9162" y="1910"/>
              </a:lnTo>
              <a:lnTo>
                <a:pt x="9139" y="1881"/>
              </a:lnTo>
              <a:lnTo>
                <a:pt x="9114" y="1853"/>
              </a:lnTo>
              <a:lnTo>
                <a:pt x="9088" y="1827"/>
              </a:lnTo>
              <a:lnTo>
                <a:pt x="9061" y="1802"/>
              </a:lnTo>
              <a:lnTo>
                <a:pt x="9032" y="1778"/>
              </a:lnTo>
              <a:lnTo>
                <a:pt x="9002" y="1755"/>
              </a:lnTo>
              <a:lnTo>
                <a:pt x="8987" y="1744"/>
              </a:lnTo>
              <a:lnTo>
                <a:pt x="8972" y="1734"/>
              </a:lnTo>
              <a:lnTo>
                <a:pt x="8940" y="1713"/>
              </a:lnTo>
              <a:lnTo>
                <a:pt x="8908" y="1695"/>
              </a:lnTo>
              <a:lnTo>
                <a:pt x="8875" y="1677"/>
              </a:lnTo>
              <a:lnTo>
                <a:pt x="8841" y="1661"/>
              </a:lnTo>
              <a:lnTo>
                <a:pt x="8772" y="1633"/>
              </a:lnTo>
              <a:lnTo>
                <a:pt x="8737" y="1622"/>
              </a:lnTo>
              <a:lnTo>
                <a:pt x="8702" y="1611"/>
              </a:lnTo>
              <a:lnTo>
                <a:pt x="8666" y="1603"/>
              </a:lnTo>
              <a:lnTo>
                <a:pt x="8630" y="1595"/>
              </a:lnTo>
              <a:lnTo>
                <a:pt x="8595" y="1590"/>
              </a:lnTo>
              <a:lnTo>
                <a:pt x="8559" y="1586"/>
              </a:lnTo>
              <a:lnTo>
                <a:pt x="8489" y="1583"/>
              </a:lnTo>
              <a:lnTo>
                <a:pt x="8427" y="1585"/>
              </a:lnTo>
              <a:lnTo>
                <a:pt x="8369" y="1592"/>
              </a:lnTo>
              <a:lnTo>
                <a:pt x="8317" y="1603"/>
              </a:lnTo>
              <a:lnTo>
                <a:pt x="8270" y="1619"/>
              </a:lnTo>
              <a:lnTo>
                <a:pt x="8227" y="1638"/>
              </a:lnTo>
              <a:lnTo>
                <a:pt x="8207" y="1649"/>
              </a:lnTo>
              <a:lnTo>
                <a:pt x="8188" y="1661"/>
              </a:lnTo>
              <a:lnTo>
                <a:pt x="8155" y="1688"/>
              </a:lnTo>
              <a:lnTo>
                <a:pt x="8139" y="1702"/>
              </a:lnTo>
              <a:lnTo>
                <a:pt x="8125" y="1717"/>
              </a:lnTo>
              <a:lnTo>
                <a:pt x="8099" y="1749"/>
              </a:lnTo>
              <a:lnTo>
                <a:pt x="8077" y="1784"/>
              </a:lnTo>
              <a:lnTo>
                <a:pt x="8068" y="1802"/>
              </a:lnTo>
              <a:lnTo>
                <a:pt x="8059" y="1821"/>
              </a:lnTo>
              <a:lnTo>
                <a:pt x="8045" y="1860"/>
              </a:lnTo>
              <a:lnTo>
                <a:pt x="8034" y="1901"/>
              </a:lnTo>
              <a:lnTo>
                <a:pt x="8026" y="1944"/>
              </a:lnTo>
              <a:lnTo>
                <a:pt x="8022" y="1987"/>
              </a:lnTo>
              <a:lnTo>
                <a:pt x="8020" y="2032"/>
              </a:lnTo>
              <a:lnTo>
                <a:pt x="8023" y="2082"/>
              </a:lnTo>
              <a:lnTo>
                <a:pt x="8026" y="2108"/>
              </a:lnTo>
              <a:lnTo>
                <a:pt x="8031" y="2135"/>
              </a:lnTo>
              <a:lnTo>
                <a:pt x="8037" y="2163"/>
              </a:lnTo>
              <a:lnTo>
                <a:pt x="8044" y="2192"/>
              </a:lnTo>
              <a:lnTo>
                <a:pt x="8053" y="2221"/>
              </a:lnTo>
              <a:lnTo>
                <a:pt x="8063" y="2250"/>
              </a:lnTo>
              <a:lnTo>
                <a:pt x="8075" y="2280"/>
              </a:lnTo>
              <a:lnTo>
                <a:pt x="8088" y="2310"/>
              </a:lnTo>
              <a:lnTo>
                <a:pt x="8103" y="2339"/>
              </a:lnTo>
              <a:lnTo>
                <a:pt x="8119" y="2369"/>
              </a:lnTo>
              <a:lnTo>
                <a:pt x="8137" y="2399"/>
              </a:lnTo>
              <a:lnTo>
                <a:pt x="8157" y="2428"/>
              </a:lnTo>
              <a:lnTo>
                <a:pt x="8201" y="2484"/>
              </a:lnTo>
              <a:lnTo>
                <a:pt x="8252" y="2538"/>
              </a:lnTo>
              <a:lnTo>
                <a:pt x="8281" y="2563"/>
              </a:lnTo>
              <a:lnTo>
                <a:pt x="8311" y="2587"/>
              </a:lnTo>
              <a:lnTo>
                <a:pt x="8343" y="2610"/>
              </a:lnTo>
              <a:lnTo>
                <a:pt x="8377" y="2632"/>
              </a:lnTo>
              <a:lnTo>
                <a:pt x="8413" y="2652"/>
              </a:lnTo>
              <a:lnTo>
                <a:pt x="8451" y="2671"/>
              </a:lnTo>
              <a:lnTo>
                <a:pt x="8490" y="2688"/>
              </a:lnTo>
              <a:lnTo>
                <a:pt x="8532" y="2703"/>
              </a:lnTo>
              <a:lnTo>
                <a:pt x="8576" y="2716"/>
              </a:lnTo>
              <a:lnTo>
                <a:pt x="8622" y="2727"/>
              </a:lnTo>
              <a:lnTo>
                <a:pt x="8670" y="2735"/>
              </a:lnTo>
              <a:lnTo>
                <a:pt x="8695" y="2739"/>
              </a:lnTo>
              <a:lnTo>
                <a:pt x="8720" y="2742"/>
              </a:lnTo>
              <a:lnTo>
                <a:pt x="8773" y="2746"/>
              </a:lnTo>
              <a:lnTo>
                <a:pt x="8827" y="2747"/>
              </a:lnTo>
              <a:lnTo>
                <a:pt x="8858" y="2746"/>
              </a:lnTo>
              <a:lnTo>
                <a:pt x="8888" y="2744"/>
              </a:lnTo>
              <a:lnTo>
                <a:pt x="8916" y="2741"/>
              </a:lnTo>
              <a:lnTo>
                <a:pt x="8943" y="2737"/>
              </a:lnTo>
              <a:lnTo>
                <a:pt x="8956" y="2734"/>
              </a:lnTo>
              <a:lnTo>
                <a:pt x="8969" y="2731"/>
              </a:lnTo>
              <a:lnTo>
                <a:pt x="8994" y="2725"/>
              </a:lnTo>
              <a:lnTo>
                <a:pt x="9041" y="2708"/>
              </a:lnTo>
              <a:lnTo>
                <a:pt x="9084" y="2688"/>
              </a:lnTo>
              <a:lnTo>
                <a:pt x="9103" y="2676"/>
              </a:lnTo>
              <a:lnTo>
                <a:pt x="9122" y="2664"/>
              </a:lnTo>
              <a:lnTo>
                <a:pt x="9156" y="2637"/>
              </a:lnTo>
              <a:lnTo>
                <a:pt x="9187" y="2606"/>
              </a:lnTo>
              <a:lnTo>
                <a:pt x="9213" y="2573"/>
              </a:lnTo>
              <a:lnTo>
                <a:pt x="9236" y="2538"/>
              </a:lnTo>
              <a:lnTo>
                <a:pt x="9254" y="2501"/>
              </a:lnTo>
              <a:lnTo>
                <a:pt x="9270" y="2462"/>
              </a:lnTo>
              <a:lnTo>
                <a:pt x="9281" y="2422"/>
              </a:lnTo>
              <a:lnTo>
                <a:pt x="9289" y="2381"/>
              </a:lnTo>
              <a:lnTo>
                <a:pt x="9294" y="2339"/>
              </a:lnTo>
              <a:lnTo>
                <a:pt x="9296" y="2297"/>
              </a:lnTo>
              <a:close/>
              <a:moveTo>
                <a:pt x="7605" y="2218"/>
              </a:moveTo>
              <a:lnTo>
                <a:pt x="7606" y="2174"/>
              </a:lnTo>
              <a:lnTo>
                <a:pt x="7611" y="2130"/>
              </a:lnTo>
              <a:lnTo>
                <a:pt x="7619" y="2088"/>
              </a:lnTo>
              <a:lnTo>
                <a:pt x="7629" y="2047"/>
              </a:lnTo>
              <a:lnTo>
                <a:pt x="7643" y="2007"/>
              </a:lnTo>
              <a:lnTo>
                <a:pt x="7659" y="1969"/>
              </a:lnTo>
              <a:lnTo>
                <a:pt x="7678" y="1932"/>
              </a:lnTo>
              <a:lnTo>
                <a:pt x="7700" y="1896"/>
              </a:lnTo>
              <a:lnTo>
                <a:pt x="7724" y="1861"/>
              </a:lnTo>
              <a:lnTo>
                <a:pt x="7750" y="1827"/>
              </a:lnTo>
              <a:lnTo>
                <a:pt x="7778" y="1795"/>
              </a:lnTo>
              <a:lnTo>
                <a:pt x="7809" y="1764"/>
              </a:lnTo>
              <a:lnTo>
                <a:pt x="7825" y="1750"/>
              </a:lnTo>
              <a:lnTo>
                <a:pt x="7841" y="1735"/>
              </a:lnTo>
              <a:lnTo>
                <a:pt x="7876" y="1707"/>
              </a:lnTo>
              <a:lnTo>
                <a:pt x="7912" y="1680"/>
              </a:lnTo>
              <a:lnTo>
                <a:pt x="7950" y="1655"/>
              </a:lnTo>
              <a:lnTo>
                <a:pt x="7990" y="1631"/>
              </a:lnTo>
              <a:lnTo>
                <a:pt x="8031" y="1609"/>
              </a:lnTo>
              <a:lnTo>
                <a:pt x="8074" y="1588"/>
              </a:lnTo>
              <a:lnTo>
                <a:pt x="8118" y="1568"/>
              </a:lnTo>
              <a:lnTo>
                <a:pt x="8163" y="1550"/>
              </a:lnTo>
              <a:lnTo>
                <a:pt x="8209" y="1533"/>
              </a:lnTo>
              <a:lnTo>
                <a:pt x="8256" y="1518"/>
              </a:lnTo>
              <a:lnTo>
                <a:pt x="8305" y="1505"/>
              </a:lnTo>
              <a:lnTo>
                <a:pt x="8354" y="1493"/>
              </a:lnTo>
              <a:lnTo>
                <a:pt x="8403" y="1482"/>
              </a:lnTo>
              <a:lnTo>
                <a:pt x="8454" y="1473"/>
              </a:lnTo>
              <a:lnTo>
                <a:pt x="8504" y="1466"/>
              </a:lnTo>
              <a:lnTo>
                <a:pt x="8556" y="1460"/>
              </a:lnTo>
              <a:lnTo>
                <a:pt x="8607" y="1456"/>
              </a:lnTo>
              <a:lnTo>
                <a:pt x="8711" y="1452"/>
              </a:lnTo>
              <a:lnTo>
                <a:pt x="8764" y="1452"/>
              </a:lnTo>
              <a:lnTo>
                <a:pt x="8816" y="1456"/>
              </a:lnTo>
              <a:lnTo>
                <a:pt x="8867" y="1459"/>
              </a:lnTo>
              <a:lnTo>
                <a:pt x="8917" y="1465"/>
              </a:lnTo>
              <a:lnTo>
                <a:pt x="8966" y="1471"/>
              </a:lnTo>
              <a:lnTo>
                <a:pt x="9013" y="1479"/>
              </a:lnTo>
              <a:lnTo>
                <a:pt x="9105" y="1499"/>
              </a:lnTo>
              <a:lnTo>
                <a:pt x="9191" y="1525"/>
              </a:lnTo>
              <a:lnTo>
                <a:pt x="9232" y="1539"/>
              </a:lnTo>
              <a:lnTo>
                <a:pt x="9272" y="1555"/>
              </a:lnTo>
              <a:lnTo>
                <a:pt x="9310" y="1573"/>
              </a:lnTo>
              <a:lnTo>
                <a:pt x="9347" y="1591"/>
              </a:lnTo>
              <a:lnTo>
                <a:pt x="9382" y="1611"/>
              </a:lnTo>
              <a:lnTo>
                <a:pt x="9416" y="1632"/>
              </a:lnTo>
              <a:lnTo>
                <a:pt x="9447" y="1654"/>
              </a:lnTo>
              <a:lnTo>
                <a:pt x="9478" y="1677"/>
              </a:lnTo>
              <a:lnTo>
                <a:pt x="9506" y="1701"/>
              </a:lnTo>
              <a:lnTo>
                <a:pt x="9532" y="1727"/>
              </a:lnTo>
              <a:lnTo>
                <a:pt x="9557" y="1753"/>
              </a:lnTo>
              <a:lnTo>
                <a:pt x="9580" y="1781"/>
              </a:lnTo>
              <a:lnTo>
                <a:pt x="9601" y="1810"/>
              </a:lnTo>
              <a:lnTo>
                <a:pt x="9620" y="1839"/>
              </a:lnTo>
              <a:lnTo>
                <a:pt x="9636" y="1870"/>
              </a:lnTo>
              <a:lnTo>
                <a:pt x="9651" y="1902"/>
              </a:lnTo>
              <a:lnTo>
                <a:pt x="9664" y="1934"/>
              </a:lnTo>
              <a:lnTo>
                <a:pt x="9674" y="1968"/>
              </a:lnTo>
              <a:lnTo>
                <a:pt x="9682" y="2002"/>
              </a:lnTo>
              <a:lnTo>
                <a:pt x="9688" y="2038"/>
              </a:lnTo>
              <a:lnTo>
                <a:pt x="9692" y="2074"/>
              </a:lnTo>
              <a:lnTo>
                <a:pt x="9693" y="2111"/>
              </a:lnTo>
              <a:lnTo>
                <a:pt x="9691" y="2156"/>
              </a:lnTo>
              <a:lnTo>
                <a:pt x="9687" y="2199"/>
              </a:lnTo>
              <a:lnTo>
                <a:pt x="9680" y="2242"/>
              </a:lnTo>
              <a:lnTo>
                <a:pt x="9669" y="2284"/>
              </a:lnTo>
              <a:lnTo>
                <a:pt x="9656" y="2324"/>
              </a:lnTo>
              <a:lnTo>
                <a:pt x="9641" y="2363"/>
              </a:lnTo>
              <a:lnTo>
                <a:pt x="9623" y="2402"/>
              </a:lnTo>
              <a:lnTo>
                <a:pt x="9603" y="2439"/>
              </a:lnTo>
              <a:lnTo>
                <a:pt x="9580" y="2475"/>
              </a:lnTo>
              <a:lnTo>
                <a:pt x="9555" y="2509"/>
              </a:lnTo>
              <a:lnTo>
                <a:pt x="9528" y="2543"/>
              </a:lnTo>
              <a:lnTo>
                <a:pt x="9498" y="2575"/>
              </a:lnTo>
              <a:lnTo>
                <a:pt x="9467" y="2605"/>
              </a:lnTo>
              <a:lnTo>
                <a:pt x="9434" y="2635"/>
              </a:lnTo>
              <a:lnTo>
                <a:pt x="9399" y="2663"/>
              </a:lnTo>
              <a:lnTo>
                <a:pt x="9362" y="2690"/>
              </a:lnTo>
              <a:lnTo>
                <a:pt x="9324" y="2715"/>
              </a:lnTo>
              <a:lnTo>
                <a:pt x="9284" y="2739"/>
              </a:lnTo>
              <a:lnTo>
                <a:pt x="9243" y="2761"/>
              </a:lnTo>
              <a:lnTo>
                <a:pt x="9200" y="2782"/>
              </a:lnTo>
              <a:lnTo>
                <a:pt x="9156" y="2802"/>
              </a:lnTo>
              <a:lnTo>
                <a:pt x="9111" y="2819"/>
              </a:lnTo>
              <a:lnTo>
                <a:pt x="9065" y="2836"/>
              </a:lnTo>
              <a:lnTo>
                <a:pt x="9018" y="2850"/>
              </a:lnTo>
              <a:lnTo>
                <a:pt x="8970" y="2863"/>
              </a:lnTo>
              <a:lnTo>
                <a:pt x="8921" y="2875"/>
              </a:lnTo>
              <a:lnTo>
                <a:pt x="8872" y="2885"/>
              </a:lnTo>
              <a:lnTo>
                <a:pt x="8822" y="2893"/>
              </a:lnTo>
              <a:lnTo>
                <a:pt x="8771" y="2899"/>
              </a:lnTo>
              <a:lnTo>
                <a:pt x="8720" y="2903"/>
              </a:lnTo>
              <a:lnTo>
                <a:pt x="8669" y="2906"/>
              </a:lnTo>
              <a:lnTo>
                <a:pt x="8617" y="2907"/>
              </a:lnTo>
              <a:lnTo>
                <a:pt x="8564" y="2906"/>
              </a:lnTo>
              <a:lnTo>
                <a:pt x="8511" y="2904"/>
              </a:lnTo>
              <a:lnTo>
                <a:pt x="8460" y="2900"/>
              </a:lnTo>
              <a:lnTo>
                <a:pt x="8410" y="2894"/>
              </a:lnTo>
              <a:lnTo>
                <a:pt x="8360" y="2887"/>
              </a:lnTo>
              <a:lnTo>
                <a:pt x="8312" y="2878"/>
              </a:lnTo>
              <a:lnTo>
                <a:pt x="8264" y="2868"/>
              </a:lnTo>
              <a:lnTo>
                <a:pt x="8218" y="2856"/>
              </a:lnTo>
              <a:lnTo>
                <a:pt x="8173" y="2843"/>
              </a:lnTo>
              <a:lnTo>
                <a:pt x="8129" y="2828"/>
              </a:lnTo>
              <a:lnTo>
                <a:pt x="8087" y="2812"/>
              </a:lnTo>
              <a:lnTo>
                <a:pt x="8046" y="2795"/>
              </a:lnTo>
              <a:lnTo>
                <a:pt x="7968" y="2756"/>
              </a:lnTo>
              <a:lnTo>
                <a:pt x="7932" y="2735"/>
              </a:lnTo>
              <a:lnTo>
                <a:pt x="7897" y="2713"/>
              </a:lnTo>
              <a:lnTo>
                <a:pt x="7864" y="2690"/>
              </a:lnTo>
              <a:lnTo>
                <a:pt x="7832" y="2665"/>
              </a:lnTo>
              <a:lnTo>
                <a:pt x="7802" y="2639"/>
              </a:lnTo>
              <a:lnTo>
                <a:pt x="7775" y="2612"/>
              </a:lnTo>
              <a:lnTo>
                <a:pt x="7749" y="2585"/>
              </a:lnTo>
              <a:lnTo>
                <a:pt x="7725" y="2556"/>
              </a:lnTo>
              <a:lnTo>
                <a:pt x="7703" y="2526"/>
              </a:lnTo>
              <a:lnTo>
                <a:pt x="7683" y="2495"/>
              </a:lnTo>
              <a:lnTo>
                <a:pt x="7665" y="2463"/>
              </a:lnTo>
              <a:lnTo>
                <a:pt x="7649" y="2431"/>
              </a:lnTo>
              <a:lnTo>
                <a:pt x="7636" y="2397"/>
              </a:lnTo>
              <a:lnTo>
                <a:pt x="7625" y="2363"/>
              </a:lnTo>
              <a:lnTo>
                <a:pt x="7616" y="2328"/>
              </a:lnTo>
              <a:lnTo>
                <a:pt x="7610" y="2292"/>
              </a:lnTo>
              <a:lnTo>
                <a:pt x="7606" y="2256"/>
              </a:lnTo>
              <a:lnTo>
                <a:pt x="7605" y="2218"/>
              </a:lnTo>
              <a:close/>
              <a:moveTo>
                <a:pt x="7425" y="2017"/>
              </a:moveTo>
              <a:lnTo>
                <a:pt x="7393" y="2025"/>
              </a:lnTo>
              <a:lnTo>
                <a:pt x="7357" y="1969"/>
              </a:lnTo>
              <a:lnTo>
                <a:pt x="7322" y="1918"/>
              </a:lnTo>
              <a:lnTo>
                <a:pt x="7288" y="1873"/>
              </a:lnTo>
              <a:lnTo>
                <a:pt x="7270" y="1852"/>
              </a:lnTo>
              <a:lnTo>
                <a:pt x="7252" y="1833"/>
              </a:lnTo>
              <a:lnTo>
                <a:pt x="7217" y="1797"/>
              </a:lnTo>
              <a:lnTo>
                <a:pt x="7181" y="1765"/>
              </a:lnTo>
              <a:lnTo>
                <a:pt x="7145" y="1738"/>
              </a:lnTo>
              <a:lnTo>
                <a:pt x="7126" y="1725"/>
              </a:lnTo>
              <a:lnTo>
                <a:pt x="7107" y="1714"/>
              </a:lnTo>
              <a:lnTo>
                <a:pt x="7067" y="1693"/>
              </a:lnTo>
              <a:lnTo>
                <a:pt x="7025" y="1676"/>
              </a:lnTo>
              <a:lnTo>
                <a:pt x="6980" y="1662"/>
              </a:lnTo>
              <a:lnTo>
                <a:pt x="6933" y="1651"/>
              </a:lnTo>
              <a:lnTo>
                <a:pt x="6883" y="1641"/>
              </a:lnTo>
              <a:lnTo>
                <a:pt x="6830" y="1634"/>
              </a:lnTo>
              <a:lnTo>
                <a:pt x="6773" y="1629"/>
              </a:lnTo>
              <a:lnTo>
                <a:pt x="6711" y="1626"/>
              </a:lnTo>
              <a:lnTo>
                <a:pt x="6704" y="1668"/>
              </a:lnTo>
              <a:lnTo>
                <a:pt x="6698" y="1720"/>
              </a:lnTo>
              <a:lnTo>
                <a:pt x="6694" y="1783"/>
              </a:lnTo>
              <a:lnTo>
                <a:pt x="6692" y="1859"/>
              </a:lnTo>
              <a:lnTo>
                <a:pt x="6692" y="2538"/>
              </a:lnTo>
              <a:lnTo>
                <a:pt x="6695" y="2626"/>
              </a:lnTo>
              <a:lnTo>
                <a:pt x="6697" y="2663"/>
              </a:lnTo>
              <a:lnTo>
                <a:pt x="6700" y="2697"/>
              </a:lnTo>
              <a:lnTo>
                <a:pt x="6708" y="2752"/>
              </a:lnTo>
              <a:lnTo>
                <a:pt x="6718" y="2794"/>
              </a:lnTo>
              <a:lnTo>
                <a:pt x="6727" y="2824"/>
              </a:lnTo>
              <a:lnTo>
                <a:pt x="6735" y="2843"/>
              </a:lnTo>
              <a:lnTo>
                <a:pt x="6743" y="2856"/>
              </a:lnTo>
              <a:lnTo>
                <a:pt x="6228" y="2856"/>
              </a:lnTo>
              <a:lnTo>
                <a:pt x="6235" y="2843"/>
              </a:lnTo>
              <a:lnTo>
                <a:pt x="6242" y="2824"/>
              </a:lnTo>
              <a:lnTo>
                <a:pt x="6250" y="2794"/>
              </a:lnTo>
              <a:lnTo>
                <a:pt x="6259" y="2752"/>
              </a:lnTo>
              <a:lnTo>
                <a:pt x="6266" y="2697"/>
              </a:lnTo>
              <a:lnTo>
                <a:pt x="6271" y="2626"/>
              </a:lnTo>
              <a:lnTo>
                <a:pt x="6273" y="2538"/>
              </a:lnTo>
              <a:lnTo>
                <a:pt x="6279" y="1857"/>
              </a:lnTo>
              <a:lnTo>
                <a:pt x="6277" y="1782"/>
              </a:lnTo>
              <a:lnTo>
                <a:pt x="6273" y="1719"/>
              </a:lnTo>
              <a:lnTo>
                <a:pt x="6267" y="1667"/>
              </a:lnTo>
              <a:lnTo>
                <a:pt x="6260" y="1626"/>
              </a:lnTo>
              <a:lnTo>
                <a:pt x="6198" y="1629"/>
              </a:lnTo>
              <a:lnTo>
                <a:pt x="6141" y="1634"/>
              </a:lnTo>
              <a:lnTo>
                <a:pt x="6087" y="1641"/>
              </a:lnTo>
              <a:lnTo>
                <a:pt x="6037" y="1651"/>
              </a:lnTo>
              <a:lnTo>
                <a:pt x="6013" y="1656"/>
              </a:lnTo>
              <a:lnTo>
                <a:pt x="5990" y="1662"/>
              </a:lnTo>
              <a:lnTo>
                <a:pt x="5945" y="1676"/>
              </a:lnTo>
              <a:lnTo>
                <a:pt x="5903" y="1693"/>
              </a:lnTo>
              <a:lnTo>
                <a:pt x="5864" y="1714"/>
              </a:lnTo>
              <a:lnTo>
                <a:pt x="5844" y="1725"/>
              </a:lnTo>
              <a:lnTo>
                <a:pt x="5826" y="1738"/>
              </a:lnTo>
              <a:lnTo>
                <a:pt x="5789" y="1765"/>
              </a:lnTo>
              <a:lnTo>
                <a:pt x="5753" y="1797"/>
              </a:lnTo>
              <a:lnTo>
                <a:pt x="5719" y="1833"/>
              </a:lnTo>
              <a:lnTo>
                <a:pt x="5684" y="1873"/>
              </a:lnTo>
              <a:lnTo>
                <a:pt x="5650" y="1918"/>
              </a:lnTo>
              <a:lnTo>
                <a:pt x="5615" y="1969"/>
              </a:lnTo>
              <a:lnTo>
                <a:pt x="5579" y="2025"/>
              </a:lnTo>
              <a:lnTo>
                <a:pt x="5547" y="2017"/>
              </a:lnTo>
              <a:lnTo>
                <a:pt x="5630" y="1534"/>
              </a:lnTo>
              <a:lnTo>
                <a:pt x="6057" y="1536"/>
              </a:lnTo>
              <a:lnTo>
                <a:pt x="6485" y="1539"/>
              </a:lnTo>
              <a:lnTo>
                <a:pt x="6913" y="1536"/>
              </a:lnTo>
              <a:lnTo>
                <a:pt x="7342" y="1534"/>
              </a:lnTo>
              <a:lnTo>
                <a:pt x="7425" y="2017"/>
              </a:lnTo>
              <a:close/>
              <a:moveTo>
                <a:pt x="5360" y="2017"/>
              </a:moveTo>
              <a:lnTo>
                <a:pt x="5328" y="2025"/>
              </a:lnTo>
              <a:lnTo>
                <a:pt x="5293" y="1969"/>
              </a:lnTo>
              <a:lnTo>
                <a:pt x="5258" y="1918"/>
              </a:lnTo>
              <a:lnTo>
                <a:pt x="5223" y="1873"/>
              </a:lnTo>
              <a:lnTo>
                <a:pt x="5206" y="1852"/>
              </a:lnTo>
              <a:lnTo>
                <a:pt x="5188" y="1833"/>
              </a:lnTo>
              <a:lnTo>
                <a:pt x="5153" y="1797"/>
              </a:lnTo>
              <a:lnTo>
                <a:pt x="5118" y="1765"/>
              </a:lnTo>
              <a:lnTo>
                <a:pt x="5081" y="1738"/>
              </a:lnTo>
              <a:lnTo>
                <a:pt x="5062" y="1725"/>
              </a:lnTo>
              <a:lnTo>
                <a:pt x="5043" y="1714"/>
              </a:lnTo>
              <a:lnTo>
                <a:pt x="5003" y="1693"/>
              </a:lnTo>
              <a:lnTo>
                <a:pt x="4961" y="1676"/>
              </a:lnTo>
              <a:lnTo>
                <a:pt x="4917" y="1662"/>
              </a:lnTo>
              <a:lnTo>
                <a:pt x="4870" y="1651"/>
              </a:lnTo>
              <a:lnTo>
                <a:pt x="4820" y="1641"/>
              </a:lnTo>
              <a:lnTo>
                <a:pt x="4766" y="1634"/>
              </a:lnTo>
              <a:lnTo>
                <a:pt x="4709" y="1629"/>
              </a:lnTo>
              <a:lnTo>
                <a:pt x="4648" y="1626"/>
              </a:lnTo>
              <a:lnTo>
                <a:pt x="4641" y="1668"/>
              </a:lnTo>
              <a:lnTo>
                <a:pt x="4635" y="1720"/>
              </a:lnTo>
              <a:lnTo>
                <a:pt x="4630" y="1783"/>
              </a:lnTo>
              <a:lnTo>
                <a:pt x="4629" y="1859"/>
              </a:lnTo>
              <a:lnTo>
                <a:pt x="4629" y="2538"/>
              </a:lnTo>
              <a:lnTo>
                <a:pt x="4631" y="2626"/>
              </a:lnTo>
              <a:lnTo>
                <a:pt x="4634" y="2663"/>
              </a:lnTo>
              <a:lnTo>
                <a:pt x="4637" y="2697"/>
              </a:lnTo>
              <a:lnTo>
                <a:pt x="4645" y="2752"/>
              </a:lnTo>
              <a:lnTo>
                <a:pt x="4654" y="2794"/>
              </a:lnTo>
              <a:lnTo>
                <a:pt x="4664" y="2824"/>
              </a:lnTo>
              <a:lnTo>
                <a:pt x="4672" y="2843"/>
              </a:lnTo>
              <a:lnTo>
                <a:pt x="4680" y="2856"/>
              </a:lnTo>
              <a:lnTo>
                <a:pt x="4164" y="2856"/>
              </a:lnTo>
              <a:lnTo>
                <a:pt x="4171" y="2843"/>
              </a:lnTo>
              <a:lnTo>
                <a:pt x="4178" y="2824"/>
              </a:lnTo>
              <a:lnTo>
                <a:pt x="4187" y="2794"/>
              </a:lnTo>
              <a:lnTo>
                <a:pt x="4195" y="2752"/>
              </a:lnTo>
              <a:lnTo>
                <a:pt x="4202" y="2697"/>
              </a:lnTo>
              <a:lnTo>
                <a:pt x="4207" y="2626"/>
              </a:lnTo>
              <a:lnTo>
                <a:pt x="4209" y="2538"/>
              </a:lnTo>
              <a:lnTo>
                <a:pt x="4215" y="1857"/>
              </a:lnTo>
              <a:lnTo>
                <a:pt x="4213" y="1782"/>
              </a:lnTo>
              <a:lnTo>
                <a:pt x="4209" y="1719"/>
              </a:lnTo>
              <a:lnTo>
                <a:pt x="4203" y="1667"/>
              </a:lnTo>
              <a:lnTo>
                <a:pt x="4196" y="1626"/>
              </a:lnTo>
              <a:lnTo>
                <a:pt x="4134" y="1629"/>
              </a:lnTo>
              <a:lnTo>
                <a:pt x="4077" y="1634"/>
              </a:lnTo>
              <a:lnTo>
                <a:pt x="4023" y="1641"/>
              </a:lnTo>
              <a:lnTo>
                <a:pt x="3973" y="1651"/>
              </a:lnTo>
              <a:lnTo>
                <a:pt x="3949" y="1656"/>
              </a:lnTo>
              <a:lnTo>
                <a:pt x="3926" y="1662"/>
              </a:lnTo>
              <a:lnTo>
                <a:pt x="3882" y="1676"/>
              </a:lnTo>
              <a:lnTo>
                <a:pt x="3840" y="1693"/>
              </a:lnTo>
              <a:lnTo>
                <a:pt x="3800" y="1714"/>
              </a:lnTo>
              <a:lnTo>
                <a:pt x="3781" y="1725"/>
              </a:lnTo>
              <a:lnTo>
                <a:pt x="3762" y="1738"/>
              </a:lnTo>
              <a:lnTo>
                <a:pt x="3725" y="1765"/>
              </a:lnTo>
              <a:lnTo>
                <a:pt x="3690" y="1797"/>
              </a:lnTo>
              <a:lnTo>
                <a:pt x="3655" y="1833"/>
              </a:lnTo>
              <a:lnTo>
                <a:pt x="3620" y="1873"/>
              </a:lnTo>
              <a:lnTo>
                <a:pt x="3586" y="1918"/>
              </a:lnTo>
              <a:lnTo>
                <a:pt x="3551" y="1969"/>
              </a:lnTo>
              <a:lnTo>
                <a:pt x="3516" y="2025"/>
              </a:lnTo>
              <a:lnTo>
                <a:pt x="3484" y="2017"/>
              </a:lnTo>
              <a:lnTo>
                <a:pt x="3566" y="1534"/>
              </a:lnTo>
              <a:lnTo>
                <a:pt x="3994" y="1536"/>
              </a:lnTo>
              <a:lnTo>
                <a:pt x="4422" y="1539"/>
              </a:lnTo>
              <a:lnTo>
                <a:pt x="4849" y="1536"/>
              </a:lnTo>
              <a:lnTo>
                <a:pt x="5277" y="1534"/>
              </a:lnTo>
              <a:lnTo>
                <a:pt x="5360" y="2017"/>
              </a:lnTo>
              <a:close/>
              <a:moveTo>
                <a:pt x="3241" y="1539"/>
              </a:moveTo>
              <a:lnTo>
                <a:pt x="3233" y="1553"/>
              </a:lnTo>
              <a:lnTo>
                <a:pt x="3225" y="1572"/>
              </a:lnTo>
              <a:lnTo>
                <a:pt x="3215" y="1602"/>
              </a:lnTo>
              <a:lnTo>
                <a:pt x="3206" y="1644"/>
              </a:lnTo>
              <a:lnTo>
                <a:pt x="3198" y="1700"/>
              </a:lnTo>
              <a:lnTo>
                <a:pt x="3192" y="1771"/>
              </a:lnTo>
              <a:lnTo>
                <a:pt x="3190" y="1859"/>
              </a:lnTo>
              <a:lnTo>
                <a:pt x="3190" y="2538"/>
              </a:lnTo>
              <a:lnTo>
                <a:pt x="3192" y="2626"/>
              </a:lnTo>
              <a:lnTo>
                <a:pt x="3195" y="2663"/>
              </a:lnTo>
              <a:lnTo>
                <a:pt x="3198" y="2697"/>
              </a:lnTo>
              <a:lnTo>
                <a:pt x="3206" y="2752"/>
              </a:lnTo>
              <a:lnTo>
                <a:pt x="3215" y="2794"/>
              </a:lnTo>
              <a:lnTo>
                <a:pt x="3225" y="2824"/>
              </a:lnTo>
              <a:lnTo>
                <a:pt x="3233" y="2843"/>
              </a:lnTo>
              <a:lnTo>
                <a:pt x="3241" y="2856"/>
              </a:lnTo>
              <a:lnTo>
                <a:pt x="2720" y="2856"/>
              </a:lnTo>
              <a:lnTo>
                <a:pt x="2728" y="2843"/>
              </a:lnTo>
              <a:lnTo>
                <a:pt x="2736" y="2824"/>
              </a:lnTo>
              <a:lnTo>
                <a:pt x="2745" y="2794"/>
              </a:lnTo>
              <a:lnTo>
                <a:pt x="2754" y="2752"/>
              </a:lnTo>
              <a:lnTo>
                <a:pt x="2763" y="2697"/>
              </a:lnTo>
              <a:lnTo>
                <a:pt x="2768" y="2626"/>
              </a:lnTo>
              <a:lnTo>
                <a:pt x="2771" y="2538"/>
              </a:lnTo>
              <a:lnTo>
                <a:pt x="2776" y="1857"/>
              </a:lnTo>
              <a:lnTo>
                <a:pt x="2774" y="1770"/>
              </a:lnTo>
              <a:lnTo>
                <a:pt x="2767" y="1699"/>
              </a:lnTo>
              <a:lnTo>
                <a:pt x="2758" y="1643"/>
              </a:lnTo>
              <a:lnTo>
                <a:pt x="2748" y="1602"/>
              </a:lnTo>
              <a:lnTo>
                <a:pt x="2738" y="1572"/>
              </a:lnTo>
              <a:lnTo>
                <a:pt x="2729" y="1553"/>
              </a:lnTo>
              <a:lnTo>
                <a:pt x="2722" y="1542"/>
              </a:lnTo>
              <a:lnTo>
                <a:pt x="2720" y="1539"/>
              </a:lnTo>
              <a:lnTo>
                <a:pt x="3241" y="1539"/>
              </a:lnTo>
              <a:close/>
              <a:moveTo>
                <a:pt x="2350" y="1539"/>
              </a:moveTo>
              <a:lnTo>
                <a:pt x="2342" y="1553"/>
              </a:lnTo>
              <a:lnTo>
                <a:pt x="2334" y="1572"/>
              </a:lnTo>
              <a:lnTo>
                <a:pt x="2324" y="1602"/>
              </a:lnTo>
              <a:lnTo>
                <a:pt x="2315" y="1644"/>
              </a:lnTo>
              <a:lnTo>
                <a:pt x="2307" y="1700"/>
              </a:lnTo>
              <a:lnTo>
                <a:pt x="2301" y="1771"/>
              </a:lnTo>
              <a:lnTo>
                <a:pt x="2299" y="1859"/>
              </a:lnTo>
              <a:lnTo>
                <a:pt x="2299" y="2538"/>
              </a:lnTo>
              <a:lnTo>
                <a:pt x="2301" y="2626"/>
              </a:lnTo>
              <a:lnTo>
                <a:pt x="2304" y="2663"/>
              </a:lnTo>
              <a:lnTo>
                <a:pt x="2307" y="2697"/>
              </a:lnTo>
              <a:lnTo>
                <a:pt x="2315" y="2752"/>
              </a:lnTo>
              <a:lnTo>
                <a:pt x="2324" y="2794"/>
              </a:lnTo>
              <a:lnTo>
                <a:pt x="2334" y="2824"/>
              </a:lnTo>
              <a:lnTo>
                <a:pt x="2342" y="2843"/>
              </a:lnTo>
              <a:lnTo>
                <a:pt x="2350" y="2856"/>
              </a:lnTo>
              <a:lnTo>
                <a:pt x="1829" y="2856"/>
              </a:lnTo>
              <a:lnTo>
                <a:pt x="1837" y="2843"/>
              </a:lnTo>
              <a:lnTo>
                <a:pt x="1845" y="2824"/>
              </a:lnTo>
              <a:lnTo>
                <a:pt x="1854" y="2794"/>
              </a:lnTo>
              <a:lnTo>
                <a:pt x="1863" y="2752"/>
              </a:lnTo>
              <a:lnTo>
                <a:pt x="1871" y="2697"/>
              </a:lnTo>
              <a:lnTo>
                <a:pt x="1877" y="2626"/>
              </a:lnTo>
              <a:lnTo>
                <a:pt x="1879" y="2538"/>
              </a:lnTo>
              <a:lnTo>
                <a:pt x="1885" y="1857"/>
              </a:lnTo>
              <a:lnTo>
                <a:pt x="1883" y="1770"/>
              </a:lnTo>
              <a:lnTo>
                <a:pt x="1876" y="1699"/>
              </a:lnTo>
              <a:lnTo>
                <a:pt x="1867" y="1643"/>
              </a:lnTo>
              <a:lnTo>
                <a:pt x="1857" y="1602"/>
              </a:lnTo>
              <a:lnTo>
                <a:pt x="1846" y="1572"/>
              </a:lnTo>
              <a:lnTo>
                <a:pt x="1837" y="1553"/>
              </a:lnTo>
              <a:lnTo>
                <a:pt x="1831" y="1542"/>
              </a:lnTo>
              <a:lnTo>
                <a:pt x="1829" y="1539"/>
              </a:lnTo>
              <a:lnTo>
                <a:pt x="2350" y="1539"/>
              </a:lnTo>
              <a:close/>
              <a:moveTo>
                <a:pt x="1537" y="2427"/>
              </a:moveTo>
              <a:lnTo>
                <a:pt x="1454" y="2864"/>
              </a:lnTo>
              <a:lnTo>
                <a:pt x="727" y="2860"/>
              </a:lnTo>
              <a:lnTo>
                <a:pt x="0" y="2856"/>
              </a:lnTo>
              <a:lnTo>
                <a:pt x="8" y="2843"/>
              </a:lnTo>
              <a:lnTo>
                <a:pt x="16" y="2824"/>
              </a:lnTo>
              <a:lnTo>
                <a:pt x="25" y="2794"/>
              </a:lnTo>
              <a:lnTo>
                <a:pt x="35" y="2752"/>
              </a:lnTo>
              <a:lnTo>
                <a:pt x="43" y="2697"/>
              </a:lnTo>
              <a:lnTo>
                <a:pt x="49" y="2626"/>
              </a:lnTo>
              <a:lnTo>
                <a:pt x="51" y="2538"/>
              </a:lnTo>
              <a:lnTo>
                <a:pt x="56" y="1857"/>
              </a:lnTo>
              <a:lnTo>
                <a:pt x="54" y="1770"/>
              </a:lnTo>
              <a:lnTo>
                <a:pt x="48" y="1699"/>
              </a:lnTo>
              <a:lnTo>
                <a:pt x="39" y="1643"/>
              </a:lnTo>
              <a:lnTo>
                <a:pt x="28" y="1602"/>
              </a:lnTo>
              <a:lnTo>
                <a:pt x="18" y="1572"/>
              </a:lnTo>
              <a:lnTo>
                <a:pt x="9" y="1553"/>
              </a:lnTo>
              <a:lnTo>
                <a:pt x="2" y="1542"/>
              </a:lnTo>
              <a:lnTo>
                <a:pt x="0" y="1539"/>
              </a:lnTo>
              <a:lnTo>
                <a:pt x="521" y="1539"/>
              </a:lnTo>
              <a:lnTo>
                <a:pt x="513" y="1553"/>
              </a:lnTo>
              <a:lnTo>
                <a:pt x="505" y="1572"/>
              </a:lnTo>
              <a:lnTo>
                <a:pt x="496" y="1602"/>
              </a:lnTo>
              <a:lnTo>
                <a:pt x="486" y="1644"/>
              </a:lnTo>
              <a:lnTo>
                <a:pt x="478" y="1700"/>
              </a:lnTo>
              <a:lnTo>
                <a:pt x="473" y="1771"/>
              </a:lnTo>
              <a:lnTo>
                <a:pt x="470" y="1859"/>
              </a:lnTo>
              <a:lnTo>
                <a:pt x="470" y="2538"/>
              </a:lnTo>
              <a:lnTo>
                <a:pt x="472" y="2612"/>
              </a:lnTo>
              <a:lnTo>
                <a:pt x="476" y="2675"/>
              </a:lnTo>
              <a:lnTo>
                <a:pt x="482" y="2726"/>
              </a:lnTo>
              <a:lnTo>
                <a:pt x="489" y="2768"/>
              </a:lnTo>
              <a:lnTo>
                <a:pt x="636" y="2759"/>
              </a:lnTo>
              <a:lnTo>
                <a:pt x="710" y="2751"/>
              </a:lnTo>
              <a:lnTo>
                <a:pt x="784" y="2742"/>
              </a:lnTo>
              <a:lnTo>
                <a:pt x="858" y="2730"/>
              </a:lnTo>
              <a:lnTo>
                <a:pt x="930" y="2716"/>
              </a:lnTo>
              <a:lnTo>
                <a:pt x="1001" y="2699"/>
              </a:lnTo>
              <a:lnTo>
                <a:pt x="1070" y="2679"/>
              </a:lnTo>
              <a:lnTo>
                <a:pt x="1137" y="2656"/>
              </a:lnTo>
              <a:lnTo>
                <a:pt x="1201" y="2630"/>
              </a:lnTo>
              <a:lnTo>
                <a:pt x="1261" y="2601"/>
              </a:lnTo>
              <a:lnTo>
                <a:pt x="1290" y="2585"/>
              </a:lnTo>
              <a:lnTo>
                <a:pt x="1318" y="2568"/>
              </a:lnTo>
              <a:lnTo>
                <a:pt x="1371" y="2531"/>
              </a:lnTo>
              <a:lnTo>
                <a:pt x="1396" y="2512"/>
              </a:lnTo>
              <a:lnTo>
                <a:pt x="1420" y="2491"/>
              </a:lnTo>
              <a:lnTo>
                <a:pt x="1442" y="2469"/>
              </a:lnTo>
              <a:lnTo>
                <a:pt x="1463" y="2446"/>
              </a:lnTo>
              <a:lnTo>
                <a:pt x="1483" y="2422"/>
              </a:lnTo>
              <a:lnTo>
                <a:pt x="1501" y="2397"/>
              </a:lnTo>
              <a:lnTo>
                <a:pt x="1537" y="2427"/>
              </a:lnTo>
              <a:close/>
              <a:moveTo>
                <a:pt x="8782" y="838"/>
              </a:moveTo>
              <a:lnTo>
                <a:pt x="8528" y="420"/>
              </a:lnTo>
              <a:lnTo>
                <a:pt x="8484" y="354"/>
              </a:lnTo>
              <a:lnTo>
                <a:pt x="8456" y="316"/>
              </a:lnTo>
              <a:lnTo>
                <a:pt x="8425" y="277"/>
              </a:lnTo>
              <a:lnTo>
                <a:pt x="8086" y="838"/>
              </a:lnTo>
              <a:lnTo>
                <a:pt x="8782" y="838"/>
              </a:lnTo>
              <a:close/>
              <a:moveTo>
                <a:pt x="7868" y="922"/>
              </a:moveTo>
              <a:lnTo>
                <a:pt x="8101" y="551"/>
              </a:lnTo>
              <a:lnTo>
                <a:pt x="8335" y="179"/>
              </a:lnTo>
              <a:lnTo>
                <a:pt x="8305" y="151"/>
              </a:lnTo>
              <a:lnTo>
                <a:pt x="8274" y="125"/>
              </a:lnTo>
              <a:lnTo>
                <a:pt x="8242" y="100"/>
              </a:lnTo>
              <a:lnTo>
                <a:pt x="8209" y="78"/>
              </a:lnTo>
              <a:lnTo>
                <a:pt x="8175" y="57"/>
              </a:lnTo>
              <a:lnTo>
                <a:pt x="8140" y="40"/>
              </a:lnTo>
              <a:lnTo>
                <a:pt x="8105" y="26"/>
              </a:lnTo>
              <a:lnTo>
                <a:pt x="8087" y="20"/>
              </a:lnTo>
              <a:lnTo>
                <a:pt x="8069" y="15"/>
              </a:lnTo>
              <a:lnTo>
                <a:pt x="8069" y="6"/>
              </a:lnTo>
              <a:lnTo>
                <a:pt x="8743" y="6"/>
              </a:lnTo>
              <a:lnTo>
                <a:pt x="9247" y="774"/>
              </a:lnTo>
              <a:lnTo>
                <a:pt x="9339" y="917"/>
              </a:lnTo>
              <a:lnTo>
                <a:pt x="9420" y="1036"/>
              </a:lnTo>
              <a:lnTo>
                <a:pt x="9464" y="1099"/>
              </a:lnTo>
              <a:lnTo>
                <a:pt x="9509" y="1159"/>
              </a:lnTo>
              <a:lnTo>
                <a:pt x="9553" y="1214"/>
              </a:lnTo>
              <a:lnTo>
                <a:pt x="9595" y="1261"/>
              </a:lnTo>
              <a:lnTo>
                <a:pt x="9614" y="1281"/>
              </a:lnTo>
              <a:lnTo>
                <a:pt x="9632" y="1299"/>
              </a:lnTo>
              <a:lnTo>
                <a:pt x="9649" y="1313"/>
              </a:lnTo>
              <a:lnTo>
                <a:pt x="9665" y="1323"/>
              </a:lnTo>
              <a:lnTo>
                <a:pt x="8984" y="1323"/>
              </a:lnTo>
              <a:lnTo>
                <a:pt x="8989" y="1314"/>
              </a:lnTo>
              <a:lnTo>
                <a:pt x="8994" y="1304"/>
              </a:lnTo>
              <a:lnTo>
                <a:pt x="8997" y="1281"/>
              </a:lnTo>
              <a:lnTo>
                <a:pt x="8997" y="1267"/>
              </a:lnTo>
              <a:lnTo>
                <a:pt x="8996" y="1253"/>
              </a:lnTo>
              <a:lnTo>
                <a:pt x="8989" y="1224"/>
              </a:lnTo>
              <a:lnTo>
                <a:pt x="8980" y="1192"/>
              </a:lnTo>
              <a:lnTo>
                <a:pt x="8968" y="1161"/>
              </a:lnTo>
              <a:lnTo>
                <a:pt x="8954" y="1129"/>
              </a:lnTo>
              <a:lnTo>
                <a:pt x="8940" y="1099"/>
              </a:lnTo>
              <a:lnTo>
                <a:pt x="8835" y="924"/>
              </a:lnTo>
              <a:lnTo>
                <a:pt x="8035" y="924"/>
              </a:lnTo>
              <a:lnTo>
                <a:pt x="7909" y="1133"/>
              </a:lnTo>
              <a:lnTo>
                <a:pt x="7896" y="1158"/>
              </a:lnTo>
              <a:lnTo>
                <a:pt x="7885" y="1183"/>
              </a:lnTo>
              <a:lnTo>
                <a:pt x="7876" y="1207"/>
              </a:lnTo>
              <a:lnTo>
                <a:pt x="7870" y="1232"/>
              </a:lnTo>
              <a:lnTo>
                <a:pt x="7867" y="1255"/>
              </a:lnTo>
              <a:lnTo>
                <a:pt x="7867" y="1278"/>
              </a:lnTo>
              <a:lnTo>
                <a:pt x="7870" y="1301"/>
              </a:lnTo>
              <a:lnTo>
                <a:pt x="7877" y="1323"/>
              </a:lnTo>
              <a:lnTo>
                <a:pt x="7552" y="1323"/>
              </a:lnTo>
              <a:lnTo>
                <a:pt x="7593" y="1283"/>
              </a:lnTo>
              <a:lnTo>
                <a:pt x="7634" y="1238"/>
              </a:lnTo>
              <a:lnTo>
                <a:pt x="7676" y="1188"/>
              </a:lnTo>
              <a:lnTo>
                <a:pt x="7718" y="1136"/>
              </a:lnTo>
              <a:lnTo>
                <a:pt x="7758" y="1082"/>
              </a:lnTo>
              <a:lnTo>
                <a:pt x="7797" y="1027"/>
              </a:lnTo>
              <a:lnTo>
                <a:pt x="7868" y="922"/>
              </a:lnTo>
              <a:close/>
              <a:moveTo>
                <a:pt x="7832" y="484"/>
              </a:moveTo>
              <a:lnTo>
                <a:pt x="7800" y="491"/>
              </a:lnTo>
              <a:lnTo>
                <a:pt x="7764" y="436"/>
              </a:lnTo>
              <a:lnTo>
                <a:pt x="7729" y="385"/>
              </a:lnTo>
              <a:lnTo>
                <a:pt x="7693" y="340"/>
              </a:lnTo>
              <a:lnTo>
                <a:pt x="7657" y="299"/>
              </a:lnTo>
              <a:lnTo>
                <a:pt x="7639" y="281"/>
              </a:lnTo>
              <a:lnTo>
                <a:pt x="7620" y="264"/>
              </a:lnTo>
              <a:lnTo>
                <a:pt x="7583" y="232"/>
              </a:lnTo>
              <a:lnTo>
                <a:pt x="7544" y="204"/>
              </a:lnTo>
              <a:lnTo>
                <a:pt x="7503" y="181"/>
              </a:lnTo>
              <a:lnTo>
                <a:pt x="7461" y="160"/>
              </a:lnTo>
              <a:lnTo>
                <a:pt x="7417" y="143"/>
              </a:lnTo>
              <a:lnTo>
                <a:pt x="7371" y="129"/>
              </a:lnTo>
              <a:lnTo>
                <a:pt x="7322" y="117"/>
              </a:lnTo>
              <a:lnTo>
                <a:pt x="7271" y="108"/>
              </a:lnTo>
              <a:lnTo>
                <a:pt x="7215" y="101"/>
              </a:lnTo>
              <a:lnTo>
                <a:pt x="7157" y="96"/>
              </a:lnTo>
              <a:lnTo>
                <a:pt x="7096" y="93"/>
              </a:lnTo>
              <a:lnTo>
                <a:pt x="7089" y="134"/>
              </a:lnTo>
              <a:lnTo>
                <a:pt x="7083" y="187"/>
              </a:lnTo>
              <a:lnTo>
                <a:pt x="7078" y="250"/>
              </a:lnTo>
              <a:lnTo>
                <a:pt x="7077" y="326"/>
              </a:lnTo>
              <a:lnTo>
                <a:pt x="7077" y="1005"/>
              </a:lnTo>
              <a:lnTo>
                <a:pt x="7079" y="1093"/>
              </a:lnTo>
              <a:lnTo>
                <a:pt x="7081" y="1130"/>
              </a:lnTo>
              <a:lnTo>
                <a:pt x="7085" y="1163"/>
              </a:lnTo>
              <a:lnTo>
                <a:pt x="7093" y="1219"/>
              </a:lnTo>
              <a:lnTo>
                <a:pt x="7102" y="1261"/>
              </a:lnTo>
              <a:lnTo>
                <a:pt x="7112" y="1290"/>
              </a:lnTo>
              <a:lnTo>
                <a:pt x="7120" y="1310"/>
              </a:lnTo>
              <a:lnTo>
                <a:pt x="7128" y="1323"/>
              </a:lnTo>
              <a:lnTo>
                <a:pt x="6612" y="1323"/>
              </a:lnTo>
              <a:lnTo>
                <a:pt x="6619" y="1310"/>
              </a:lnTo>
              <a:lnTo>
                <a:pt x="6626" y="1290"/>
              </a:lnTo>
              <a:lnTo>
                <a:pt x="6635" y="1261"/>
              </a:lnTo>
              <a:lnTo>
                <a:pt x="6643" y="1219"/>
              </a:lnTo>
              <a:lnTo>
                <a:pt x="6650" y="1163"/>
              </a:lnTo>
              <a:lnTo>
                <a:pt x="6655" y="1093"/>
              </a:lnTo>
              <a:lnTo>
                <a:pt x="6657" y="1005"/>
              </a:lnTo>
              <a:lnTo>
                <a:pt x="6663" y="324"/>
              </a:lnTo>
              <a:lnTo>
                <a:pt x="6661" y="249"/>
              </a:lnTo>
              <a:lnTo>
                <a:pt x="6657" y="186"/>
              </a:lnTo>
              <a:lnTo>
                <a:pt x="6651" y="134"/>
              </a:lnTo>
              <a:lnTo>
                <a:pt x="6644" y="93"/>
              </a:lnTo>
              <a:lnTo>
                <a:pt x="6582" y="96"/>
              </a:lnTo>
              <a:lnTo>
                <a:pt x="6524" y="101"/>
              </a:lnTo>
              <a:lnTo>
                <a:pt x="6469" y="108"/>
              </a:lnTo>
              <a:lnTo>
                <a:pt x="6417" y="117"/>
              </a:lnTo>
              <a:lnTo>
                <a:pt x="6393" y="123"/>
              </a:lnTo>
              <a:lnTo>
                <a:pt x="6369" y="129"/>
              </a:lnTo>
              <a:lnTo>
                <a:pt x="6322" y="143"/>
              </a:lnTo>
              <a:lnTo>
                <a:pt x="6278" y="160"/>
              </a:lnTo>
              <a:lnTo>
                <a:pt x="6237" y="181"/>
              </a:lnTo>
              <a:lnTo>
                <a:pt x="6216" y="192"/>
              </a:lnTo>
              <a:lnTo>
                <a:pt x="6196" y="204"/>
              </a:lnTo>
              <a:lnTo>
                <a:pt x="6158" y="232"/>
              </a:lnTo>
              <a:lnTo>
                <a:pt x="6120" y="264"/>
              </a:lnTo>
              <a:lnTo>
                <a:pt x="6083" y="299"/>
              </a:lnTo>
              <a:lnTo>
                <a:pt x="6047" y="340"/>
              </a:lnTo>
              <a:lnTo>
                <a:pt x="6012" y="385"/>
              </a:lnTo>
              <a:lnTo>
                <a:pt x="5976" y="436"/>
              </a:lnTo>
              <a:lnTo>
                <a:pt x="5940" y="491"/>
              </a:lnTo>
              <a:lnTo>
                <a:pt x="5908" y="484"/>
              </a:lnTo>
              <a:lnTo>
                <a:pt x="5991" y="0"/>
              </a:lnTo>
              <a:lnTo>
                <a:pt x="6430" y="3"/>
              </a:lnTo>
              <a:lnTo>
                <a:pt x="6870" y="6"/>
              </a:lnTo>
              <a:lnTo>
                <a:pt x="7310" y="3"/>
              </a:lnTo>
              <a:lnTo>
                <a:pt x="7749" y="0"/>
              </a:lnTo>
              <a:lnTo>
                <a:pt x="7832" y="484"/>
              </a:lnTo>
              <a:close/>
              <a:moveTo>
                <a:pt x="5797" y="1323"/>
              </a:moveTo>
              <a:lnTo>
                <a:pt x="5734" y="1323"/>
              </a:lnTo>
              <a:lnTo>
                <a:pt x="5483" y="1323"/>
              </a:lnTo>
              <a:lnTo>
                <a:pt x="5192" y="1323"/>
              </a:lnTo>
              <a:lnTo>
                <a:pt x="4928" y="1064"/>
              </a:lnTo>
              <a:lnTo>
                <a:pt x="4646" y="783"/>
              </a:lnTo>
              <a:lnTo>
                <a:pt x="4368" y="507"/>
              </a:lnTo>
              <a:lnTo>
                <a:pt x="4117" y="260"/>
              </a:lnTo>
              <a:lnTo>
                <a:pt x="4116" y="292"/>
              </a:lnTo>
              <a:lnTo>
                <a:pt x="4116" y="326"/>
              </a:lnTo>
              <a:lnTo>
                <a:pt x="4116" y="1005"/>
              </a:lnTo>
              <a:lnTo>
                <a:pt x="4118" y="1093"/>
              </a:lnTo>
              <a:lnTo>
                <a:pt x="4124" y="1163"/>
              </a:lnTo>
              <a:lnTo>
                <a:pt x="4133" y="1219"/>
              </a:lnTo>
              <a:lnTo>
                <a:pt x="4144" y="1261"/>
              </a:lnTo>
              <a:lnTo>
                <a:pt x="4154" y="1290"/>
              </a:lnTo>
              <a:lnTo>
                <a:pt x="4163" y="1310"/>
              </a:lnTo>
              <a:lnTo>
                <a:pt x="4170" y="1320"/>
              </a:lnTo>
              <a:lnTo>
                <a:pt x="4172" y="1323"/>
              </a:lnTo>
              <a:lnTo>
                <a:pt x="3922" y="1323"/>
              </a:lnTo>
              <a:lnTo>
                <a:pt x="3931" y="1310"/>
              </a:lnTo>
              <a:lnTo>
                <a:pt x="3940" y="1290"/>
              </a:lnTo>
              <a:lnTo>
                <a:pt x="3950" y="1261"/>
              </a:lnTo>
              <a:lnTo>
                <a:pt x="3955" y="1241"/>
              </a:lnTo>
              <a:lnTo>
                <a:pt x="3960" y="1219"/>
              </a:lnTo>
              <a:lnTo>
                <a:pt x="3969" y="1163"/>
              </a:lnTo>
              <a:lnTo>
                <a:pt x="3973" y="1130"/>
              </a:lnTo>
              <a:lnTo>
                <a:pt x="3976" y="1093"/>
              </a:lnTo>
              <a:lnTo>
                <a:pt x="3978" y="1051"/>
              </a:lnTo>
              <a:lnTo>
                <a:pt x="3978" y="1005"/>
              </a:lnTo>
              <a:lnTo>
                <a:pt x="3984" y="324"/>
              </a:lnTo>
              <a:lnTo>
                <a:pt x="3983" y="261"/>
              </a:lnTo>
              <a:lnTo>
                <a:pt x="3979" y="206"/>
              </a:lnTo>
              <a:lnTo>
                <a:pt x="3969" y="121"/>
              </a:lnTo>
              <a:lnTo>
                <a:pt x="3932" y="87"/>
              </a:lnTo>
              <a:lnTo>
                <a:pt x="3898" y="56"/>
              </a:lnTo>
              <a:lnTo>
                <a:pt x="3839" y="6"/>
              </a:lnTo>
              <a:lnTo>
                <a:pt x="4422" y="6"/>
              </a:lnTo>
              <a:lnTo>
                <a:pt x="4980" y="540"/>
              </a:lnTo>
              <a:lnTo>
                <a:pt x="5538" y="1075"/>
              </a:lnTo>
              <a:lnTo>
                <a:pt x="5540" y="1041"/>
              </a:lnTo>
              <a:lnTo>
                <a:pt x="5540" y="1005"/>
              </a:lnTo>
              <a:lnTo>
                <a:pt x="5545" y="324"/>
              </a:lnTo>
              <a:lnTo>
                <a:pt x="5543" y="236"/>
              </a:lnTo>
              <a:lnTo>
                <a:pt x="5537" y="166"/>
              </a:lnTo>
              <a:lnTo>
                <a:pt x="5528" y="110"/>
              </a:lnTo>
              <a:lnTo>
                <a:pt x="5517" y="68"/>
              </a:lnTo>
              <a:lnTo>
                <a:pt x="5507" y="39"/>
              </a:lnTo>
              <a:lnTo>
                <a:pt x="5498" y="19"/>
              </a:lnTo>
              <a:lnTo>
                <a:pt x="5491" y="9"/>
              </a:lnTo>
              <a:lnTo>
                <a:pt x="5489" y="6"/>
              </a:lnTo>
              <a:lnTo>
                <a:pt x="5734" y="6"/>
              </a:lnTo>
              <a:lnTo>
                <a:pt x="5725" y="19"/>
              </a:lnTo>
              <a:lnTo>
                <a:pt x="5716" y="39"/>
              </a:lnTo>
              <a:lnTo>
                <a:pt x="5705" y="69"/>
              </a:lnTo>
              <a:lnTo>
                <a:pt x="5700" y="88"/>
              </a:lnTo>
              <a:lnTo>
                <a:pt x="5695" y="111"/>
              </a:lnTo>
              <a:lnTo>
                <a:pt x="5686" y="166"/>
              </a:lnTo>
              <a:lnTo>
                <a:pt x="5682" y="200"/>
              </a:lnTo>
              <a:lnTo>
                <a:pt x="5680" y="238"/>
              </a:lnTo>
              <a:lnTo>
                <a:pt x="5678" y="279"/>
              </a:lnTo>
              <a:lnTo>
                <a:pt x="5677" y="326"/>
              </a:lnTo>
              <a:lnTo>
                <a:pt x="5677" y="1005"/>
              </a:lnTo>
              <a:lnTo>
                <a:pt x="5679" y="1076"/>
              </a:lnTo>
              <a:lnTo>
                <a:pt x="5683" y="1136"/>
              </a:lnTo>
              <a:lnTo>
                <a:pt x="5689" y="1186"/>
              </a:lnTo>
              <a:lnTo>
                <a:pt x="5696" y="1227"/>
              </a:lnTo>
              <a:lnTo>
                <a:pt x="5797" y="1323"/>
              </a:lnTo>
              <a:close/>
              <a:moveTo>
                <a:pt x="3630" y="326"/>
              </a:moveTo>
              <a:lnTo>
                <a:pt x="3632" y="578"/>
              </a:lnTo>
              <a:lnTo>
                <a:pt x="3630" y="648"/>
              </a:lnTo>
              <a:lnTo>
                <a:pt x="3624" y="718"/>
              </a:lnTo>
              <a:lnTo>
                <a:pt x="3612" y="787"/>
              </a:lnTo>
              <a:lnTo>
                <a:pt x="3596" y="855"/>
              </a:lnTo>
              <a:lnTo>
                <a:pt x="3586" y="889"/>
              </a:lnTo>
              <a:lnTo>
                <a:pt x="3574" y="922"/>
              </a:lnTo>
              <a:lnTo>
                <a:pt x="3561" y="954"/>
              </a:lnTo>
              <a:lnTo>
                <a:pt x="3546" y="985"/>
              </a:lnTo>
              <a:lnTo>
                <a:pt x="3530" y="1016"/>
              </a:lnTo>
              <a:lnTo>
                <a:pt x="3512" y="1046"/>
              </a:lnTo>
              <a:lnTo>
                <a:pt x="3492" y="1075"/>
              </a:lnTo>
              <a:lnTo>
                <a:pt x="3470" y="1104"/>
              </a:lnTo>
              <a:lnTo>
                <a:pt x="3447" y="1131"/>
              </a:lnTo>
              <a:lnTo>
                <a:pt x="3422" y="1156"/>
              </a:lnTo>
              <a:lnTo>
                <a:pt x="3395" y="1181"/>
              </a:lnTo>
              <a:lnTo>
                <a:pt x="3366" y="1204"/>
              </a:lnTo>
              <a:lnTo>
                <a:pt x="3335" y="1226"/>
              </a:lnTo>
              <a:lnTo>
                <a:pt x="3302" y="1247"/>
              </a:lnTo>
              <a:lnTo>
                <a:pt x="3267" y="1265"/>
              </a:lnTo>
              <a:lnTo>
                <a:pt x="3230" y="1283"/>
              </a:lnTo>
              <a:lnTo>
                <a:pt x="3210" y="1290"/>
              </a:lnTo>
              <a:lnTo>
                <a:pt x="3190" y="1298"/>
              </a:lnTo>
              <a:lnTo>
                <a:pt x="3148" y="1312"/>
              </a:lnTo>
              <a:lnTo>
                <a:pt x="3104" y="1323"/>
              </a:lnTo>
              <a:lnTo>
                <a:pt x="3058" y="1333"/>
              </a:lnTo>
              <a:lnTo>
                <a:pt x="3009" y="1341"/>
              </a:lnTo>
              <a:lnTo>
                <a:pt x="2958" y="1347"/>
              </a:lnTo>
              <a:lnTo>
                <a:pt x="2931" y="1349"/>
              </a:lnTo>
              <a:lnTo>
                <a:pt x="2904" y="1350"/>
              </a:lnTo>
              <a:lnTo>
                <a:pt x="2848" y="1351"/>
              </a:lnTo>
              <a:lnTo>
                <a:pt x="2792" y="1350"/>
              </a:lnTo>
              <a:lnTo>
                <a:pt x="2739" y="1348"/>
              </a:lnTo>
              <a:lnTo>
                <a:pt x="2687" y="1345"/>
              </a:lnTo>
              <a:lnTo>
                <a:pt x="2637" y="1340"/>
              </a:lnTo>
              <a:lnTo>
                <a:pt x="2544" y="1325"/>
              </a:lnTo>
              <a:lnTo>
                <a:pt x="2500" y="1316"/>
              </a:lnTo>
              <a:lnTo>
                <a:pt x="2458" y="1305"/>
              </a:lnTo>
              <a:lnTo>
                <a:pt x="2417" y="1293"/>
              </a:lnTo>
              <a:lnTo>
                <a:pt x="2379" y="1279"/>
              </a:lnTo>
              <a:lnTo>
                <a:pt x="2343" y="1265"/>
              </a:lnTo>
              <a:lnTo>
                <a:pt x="2309" y="1248"/>
              </a:lnTo>
              <a:lnTo>
                <a:pt x="2276" y="1231"/>
              </a:lnTo>
              <a:lnTo>
                <a:pt x="2245" y="1212"/>
              </a:lnTo>
              <a:lnTo>
                <a:pt x="2217" y="1192"/>
              </a:lnTo>
              <a:lnTo>
                <a:pt x="2189" y="1170"/>
              </a:lnTo>
              <a:lnTo>
                <a:pt x="2164" y="1147"/>
              </a:lnTo>
              <a:lnTo>
                <a:pt x="2141" y="1123"/>
              </a:lnTo>
              <a:lnTo>
                <a:pt x="2119" y="1097"/>
              </a:lnTo>
              <a:lnTo>
                <a:pt x="2099" y="1070"/>
              </a:lnTo>
              <a:lnTo>
                <a:pt x="2081" y="1042"/>
              </a:lnTo>
              <a:lnTo>
                <a:pt x="2064" y="1013"/>
              </a:lnTo>
              <a:lnTo>
                <a:pt x="2049" y="982"/>
              </a:lnTo>
              <a:lnTo>
                <a:pt x="2036" y="950"/>
              </a:lnTo>
              <a:lnTo>
                <a:pt x="2025" y="917"/>
              </a:lnTo>
              <a:lnTo>
                <a:pt x="2015" y="883"/>
              </a:lnTo>
              <a:lnTo>
                <a:pt x="2007" y="847"/>
              </a:lnTo>
              <a:lnTo>
                <a:pt x="2001" y="811"/>
              </a:lnTo>
              <a:lnTo>
                <a:pt x="1996" y="772"/>
              </a:lnTo>
              <a:lnTo>
                <a:pt x="1993" y="733"/>
              </a:lnTo>
              <a:lnTo>
                <a:pt x="1992" y="693"/>
              </a:lnTo>
              <a:lnTo>
                <a:pt x="1992" y="651"/>
              </a:lnTo>
              <a:lnTo>
                <a:pt x="2000" y="326"/>
              </a:lnTo>
              <a:lnTo>
                <a:pt x="1999" y="241"/>
              </a:lnTo>
              <a:lnTo>
                <a:pt x="1995" y="171"/>
              </a:lnTo>
              <a:lnTo>
                <a:pt x="1987" y="116"/>
              </a:lnTo>
              <a:lnTo>
                <a:pt x="1978" y="73"/>
              </a:lnTo>
              <a:lnTo>
                <a:pt x="1969" y="42"/>
              </a:lnTo>
              <a:lnTo>
                <a:pt x="1960" y="21"/>
              </a:lnTo>
              <a:lnTo>
                <a:pt x="1954" y="10"/>
              </a:lnTo>
              <a:lnTo>
                <a:pt x="1951" y="6"/>
              </a:lnTo>
              <a:lnTo>
                <a:pt x="2483" y="6"/>
              </a:lnTo>
              <a:lnTo>
                <a:pt x="2475" y="21"/>
              </a:lnTo>
              <a:lnTo>
                <a:pt x="2467" y="42"/>
              </a:lnTo>
              <a:lnTo>
                <a:pt x="2458" y="73"/>
              </a:lnTo>
              <a:lnTo>
                <a:pt x="2449" y="116"/>
              </a:lnTo>
              <a:lnTo>
                <a:pt x="2441" y="171"/>
              </a:lnTo>
              <a:lnTo>
                <a:pt x="2436" y="241"/>
              </a:lnTo>
              <a:lnTo>
                <a:pt x="2434" y="326"/>
              </a:lnTo>
              <a:lnTo>
                <a:pt x="2435" y="708"/>
              </a:lnTo>
              <a:lnTo>
                <a:pt x="2436" y="755"/>
              </a:lnTo>
              <a:lnTo>
                <a:pt x="2440" y="801"/>
              </a:lnTo>
              <a:lnTo>
                <a:pt x="2445" y="848"/>
              </a:lnTo>
              <a:lnTo>
                <a:pt x="2454" y="894"/>
              </a:lnTo>
              <a:lnTo>
                <a:pt x="2465" y="938"/>
              </a:lnTo>
              <a:lnTo>
                <a:pt x="2472" y="960"/>
              </a:lnTo>
              <a:lnTo>
                <a:pt x="2481" y="981"/>
              </a:lnTo>
              <a:lnTo>
                <a:pt x="2500" y="1022"/>
              </a:lnTo>
              <a:lnTo>
                <a:pt x="2523" y="1061"/>
              </a:lnTo>
              <a:lnTo>
                <a:pt x="2551" y="1096"/>
              </a:lnTo>
              <a:lnTo>
                <a:pt x="2567" y="1113"/>
              </a:lnTo>
              <a:lnTo>
                <a:pt x="2584" y="1128"/>
              </a:lnTo>
              <a:lnTo>
                <a:pt x="2602" y="1143"/>
              </a:lnTo>
              <a:lnTo>
                <a:pt x="2622" y="1157"/>
              </a:lnTo>
              <a:lnTo>
                <a:pt x="2643" y="1169"/>
              </a:lnTo>
              <a:lnTo>
                <a:pt x="2666" y="1181"/>
              </a:lnTo>
              <a:lnTo>
                <a:pt x="2715" y="1200"/>
              </a:lnTo>
              <a:lnTo>
                <a:pt x="2743" y="1208"/>
              </a:lnTo>
              <a:lnTo>
                <a:pt x="2771" y="1215"/>
              </a:lnTo>
              <a:lnTo>
                <a:pt x="2802" y="1220"/>
              </a:lnTo>
              <a:lnTo>
                <a:pt x="2834" y="1224"/>
              </a:lnTo>
              <a:lnTo>
                <a:pt x="2868" y="1226"/>
              </a:lnTo>
              <a:lnTo>
                <a:pt x="2904" y="1227"/>
              </a:lnTo>
              <a:lnTo>
                <a:pt x="2944" y="1226"/>
              </a:lnTo>
              <a:lnTo>
                <a:pt x="2983" y="1224"/>
              </a:lnTo>
              <a:lnTo>
                <a:pt x="3020" y="1219"/>
              </a:lnTo>
              <a:lnTo>
                <a:pt x="3056" y="1214"/>
              </a:lnTo>
              <a:lnTo>
                <a:pt x="3090" y="1206"/>
              </a:lnTo>
              <a:lnTo>
                <a:pt x="3122" y="1197"/>
              </a:lnTo>
              <a:lnTo>
                <a:pt x="3153" y="1187"/>
              </a:lnTo>
              <a:lnTo>
                <a:pt x="3182" y="1175"/>
              </a:lnTo>
              <a:lnTo>
                <a:pt x="3209" y="1162"/>
              </a:lnTo>
              <a:lnTo>
                <a:pt x="3236" y="1147"/>
              </a:lnTo>
              <a:lnTo>
                <a:pt x="3261" y="1131"/>
              </a:lnTo>
              <a:lnTo>
                <a:pt x="3284" y="1114"/>
              </a:lnTo>
              <a:lnTo>
                <a:pt x="3327" y="1075"/>
              </a:lnTo>
              <a:lnTo>
                <a:pt x="3346" y="1054"/>
              </a:lnTo>
              <a:lnTo>
                <a:pt x="3364" y="1032"/>
              </a:lnTo>
              <a:lnTo>
                <a:pt x="3381" y="1009"/>
              </a:lnTo>
              <a:lnTo>
                <a:pt x="3396" y="985"/>
              </a:lnTo>
              <a:lnTo>
                <a:pt x="3410" y="960"/>
              </a:lnTo>
              <a:lnTo>
                <a:pt x="3423" y="933"/>
              </a:lnTo>
              <a:lnTo>
                <a:pt x="3446" y="878"/>
              </a:lnTo>
              <a:lnTo>
                <a:pt x="3456" y="849"/>
              </a:lnTo>
              <a:lnTo>
                <a:pt x="3464" y="819"/>
              </a:lnTo>
              <a:lnTo>
                <a:pt x="3478" y="757"/>
              </a:lnTo>
              <a:lnTo>
                <a:pt x="3488" y="692"/>
              </a:lnTo>
              <a:lnTo>
                <a:pt x="3494" y="625"/>
              </a:lnTo>
              <a:lnTo>
                <a:pt x="3497" y="555"/>
              </a:lnTo>
              <a:lnTo>
                <a:pt x="3497" y="478"/>
              </a:lnTo>
              <a:lnTo>
                <a:pt x="3498" y="324"/>
              </a:lnTo>
              <a:lnTo>
                <a:pt x="3496" y="236"/>
              </a:lnTo>
              <a:lnTo>
                <a:pt x="3494" y="199"/>
              </a:lnTo>
              <a:lnTo>
                <a:pt x="3490" y="166"/>
              </a:lnTo>
              <a:lnTo>
                <a:pt x="3482" y="110"/>
              </a:lnTo>
              <a:lnTo>
                <a:pt x="3477" y="88"/>
              </a:lnTo>
              <a:lnTo>
                <a:pt x="3472" y="68"/>
              </a:lnTo>
              <a:lnTo>
                <a:pt x="3462" y="39"/>
              </a:lnTo>
              <a:lnTo>
                <a:pt x="3454" y="19"/>
              </a:lnTo>
              <a:lnTo>
                <a:pt x="3446" y="6"/>
              </a:lnTo>
              <a:lnTo>
                <a:pt x="3679" y="6"/>
              </a:lnTo>
              <a:lnTo>
                <a:pt x="3673" y="16"/>
              </a:lnTo>
              <a:lnTo>
                <a:pt x="3667" y="30"/>
              </a:lnTo>
              <a:lnTo>
                <a:pt x="3659" y="51"/>
              </a:lnTo>
              <a:lnTo>
                <a:pt x="3651" y="80"/>
              </a:lnTo>
              <a:lnTo>
                <a:pt x="3643" y="119"/>
              </a:lnTo>
              <a:lnTo>
                <a:pt x="3636" y="168"/>
              </a:lnTo>
              <a:lnTo>
                <a:pt x="3630" y="228"/>
              </a:lnTo>
              <a:lnTo>
                <a:pt x="3630" y="326"/>
              </a:lnTo>
              <a:close/>
              <a:moveTo>
                <a:pt x="1913" y="1297"/>
              </a:moveTo>
              <a:lnTo>
                <a:pt x="1913" y="1327"/>
              </a:lnTo>
              <a:lnTo>
                <a:pt x="1191" y="1329"/>
              </a:lnTo>
              <a:lnTo>
                <a:pt x="1189" y="1321"/>
              </a:lnTo>
              <a:lnTo>
                <a:pt x="1185" y="1312"/>
              </a:lnTo>
              <a:lnTo>
                <a:pt x="1169" y="1284"/>
              </a:lnTo>
              <a:lnTo>
                <a:pt x="1144" y="1249"/>
              </a:lnTo>
              <a:lnTo>
                <a:pt x="1110" y="1206"/>
              </a:lnTo>
              <a:lnTo>
                <a:pt x="1022" y="1106"/>
              </a:lnTo>
              <a:lnTo>
                <a:pt x="971" y="1051"/>
              </a:lnTo>
              <a:lnTo>
                <a:pt x="915" y="995"/>
              </a:lnTo>
              <a:lnTo>
                <a:pt x="857" y="940"/>
              </a:lnTo>
              <a:lnTo>
                <a:pt x="798" y="886"/>
              </a:lnTo>
              <a:lnTo>
                <a:pt x="738" y="835"/>
              </a:lnTo>
              <a:lnTo>
                <a:pt x="678" y="790"/>
              </a:lnTo>
              <a:lnTo>
                <a:pt x="621" y="750"/>
              </a:lnTo>
              <a:lnTo>
                <a:pt x="593" y="733"/>
              </a:lnTo>
              <a:lnTo>
                <a:pt x="566" y="718"/>
              </a:lnTo>
              <a:lnTo>
                <a:pt x="540" y="706"/>
              </a:lnTo>
              <a:lnTo>
                <a:pt x="516" y="695"/>
              </a:lnTo>
              <a:lnTo>
                <a:pt x="492" y="688"/>
              </a:lnTo>
              <a:lnTo>
                <a:pt x="470" y="683"/>
              </a:lnTo>
              <a:lnTo>
                <a:pt x="470" y="986"/>
              </a:lnTo>
              <a:lnTo>
                <a:pt x="473" y="1075"/>
              </a:lnTo>
              <a:lnTo>
                <a:pt x="475" y="1113"/>
              </a:lnTo>
              <a:lnTo>
                <a:pt x="478" y="1148"/>
              </a:lnTo>
              <a:lnTo>
                <a:pt x="486" y="1206"/>
              </a:lnTo>
              <a:lnTo>
                <a:pt x="496" y="1251"/>
              </a:lnTo>
              <a:lnTo>
                <a:pt x="505" y="1284"/>
              </a:lnTo>
              <a:lnTo>
                <a:pt x="513" y="1307"/>
              </a:lnTo>
              <a:lnTo>
                <a:pt x="521" y="1323"/>
              </a:lnTo>
              <a:lnTo>
                <a:pt x="0" y="1323"/>
              </a:lnTo>
              <a:lnTo>
                <a:pt x="8" y="1310"/>
              </a:lnTo>
              <a:lnTo>
                <a:pt x="16" y="1290"/>
              </a:lnTo>
              <a:lnTo>
                <a:pt x="25" y="1261"/>
              </a:lnTo>
              <a:lnTo>
                <a:pt x="35" y="1219"/>
              </a:lnTo>
              <a:lnTo>
                <a:pt x="43" y="1163"/>
              </a:lnTo>
              <a:lnTo>
                <a:pt x="49" y="1093"/>
              </a:lnTo>
              <a:lnTo>
                <a:pt x="51" y="1005"/>
              </a:lnTo>
              <a:lnTo>
                <a:pt x="56" y="324"/>
              </a:lnTo>
              <a:lnTo>
                <a:pt x="54" y="236"/>
              </a:lnTo>
              <a:lnTo>
                <a:pt x="48" y="166"/>
              </a:lnTo>
              <a:lnTo>
                <a:pt x="39" y="110"/>
              </a:lnTo>
              <a:lnTo>
                <a:pt x="28" y="68"/>
              </a:lnTo>
              <a:lnTo>
                <a:pt x="18" y="39"/>
              </a:lnTo>
              <a:lnTo>
                <a:pt x="9" y="19"/>
              </a:lnTo>
              <a:lnTo>
                <a:pt x="2" y="9"/>
              </a:lnTo>
              <a:lnTo>
                <a:pt x="0" y="6"/>
              </a:lnTo>
              <a:lnTo>
                <a:pt x="521" y="6"/>
              </a:lnTo>
              <a:lnTo>
                <a:pt x="513" y="20"/>
              </a:lnTo>
              <a:lnTo>
                <a:pt x="505" y="39"/>
              </a:lnTo>
              <a:lnTo>
                <a:pt x="496" y="69"/>
              </a:lnTo>
              <a:lnTo>
                <a:pt x="486" y="111"/>
              </a:lnTo>
              <a:lnTo>
                <a:pt x="478" y="166"/>
              </a:lnTo>
              <a:lnTo>
                <a:pt x="473" y="238"/>
              </a:lnTo>
              <a:lnTo>
                <a:pt x="470" y="326"/>
              </a:lnTo>
              <a:lnTo>
                <a:pt x="470" y="604"/>
              </a:lnTo>
              <a:lnTo>
                <a:pt x="540" y="569"/>
              </a:lnTo>
              <a:lnTo>
                <a:pt x="616" y="529"/>
              </a:lnTo>
              <a:lnTo>
                <a:pt x="779" y="439"/>
              </a:lnTo>
              <a:lnTo>
                <a:pt x="947" y="340"/>
              </a:lnTo>
              <a:lnTo>
                <a:pt x="1111" y="241"/>
              </a:lnTo>
              <a:lnTo>
                <a:pt x="1257" y="150"/>
              </a:lnTo>
              <a:lnTo>
                <a:pt x="1376" y="75"/>
              </a:lnTo>
              <a:lnTo>
                <a:pt x="1484" y="6"/>
              </a:lnTo>
              <a:lnTo>
                <a:pt x="1797" y="2"/>
              </a:lnTo>
              <a:lnTo>
                <a:pt x="1797" y="32"/>
              </a:lnTo>
              <a:lnTo>
                <a:pt x="1764" y="35"/>
              </a:lnTo>
              <a:lnTo>
                <a:pt x="1727" y="42"/>
              </a:lnTo>
              <a:lnTo>
                <a:pt x="1687" y="53"/>
              </a:lnTo>
              <a:lnTo>
                <a:pt x="1644" y="69"/>
              </a:lnTo>
              <a:lnTo>
                <a:pt x="1598" y="89"/>
              </a:lnTo>
              <a:lnTo>
                <a:pt x="1548" y="112"/>
              </a:lnTo>
              <a:lnTo>
                <a:pt x="1440" y="169"/>
              </a:lnTo>
              <a:lnTo>
                <a:pt x="1321" y="238"/>
              </a:lnTo>
              <a:lnTo>
                <a:pt x="1192" y="316"/>
              </a:lnTo>
              <a:lnTo>
                <a:pt x="907" y="493"/>
              </a:lnTo>
              <a:lnTo>
                <a:pt x="1014" y="597"/>
              </a:lnTo>
              <a:lnTo>
                <a:pt x="1143" y="720"/>
              </a:lnTo>
              <a:lnTo>
                <a:pt x="1286" y="851"/>
              </a:lnTo>
              <a:lnTo>
                <a:pt x="1434" y="982"/>
              </a:lnTo>
              <a:lnTo>
                <a:pt x="1507" y="1044"/>
              </a:lnTo>
              <a:lnTo>
                <a:pt x="1579" y="1101"/>
              </a:lnTo>
              <a:lnTo>
                <a:pt x="1648" y="1154"/>
              </a:lnTo>
              <a:lnTo>
                <a:pt x="1681" y="1178"/>
              </a:lnTo>
              <a:lnTo>
                <a:pt x="1713" y="1200"/>
              </a:lnTo>
              <a:lnTo>
                <a:pt x="1773" y="1239"/>
              </a:lnTo>
              <a:lnTo>
                <a:pt x="1827" y="1269"/>
              </a:lnTo>
              <a:lnTo>
                <a:pt x="1874" y="1288"/>
              </a:lnTo>
              <a:lnTo>
                <a:pt x="1895" y="1294"/>
              </a:lnTo>
              <a:lnTo>
                <a:pt x="1913" y="1297"/>
              </a:lnTo>
              <a:close/>
            </a:path>
          </a:pathLst>
        </a:custGeom>
        <a:solidFill>
          <a:schemeClr val="accent3"/>
        </a:solidFill>
        <a:ln>
          <a:noFill/>
        </a:ln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  <a:noAutofit/>
        </a:bodyPr>
        <a:lstStyle>
          <a:defPPr>
            <a:defRPr lang="fi-FI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fi-FI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Riikonen Olli" id="{261C2C5C-719C-4B81-9431-61E2133A3C01}" userId="S::Olli.Riikonen@kuntaliitto.fi::cdc422a3-70a4-48f5-9102-df52d22bc0a2" providerId="AD"/>
</personList>
</file>

<file path=xl/theme/theme1.xml><?xml version="1.0" encoding="utf-8"?>
<a:theme xmlns:a="http://schemas.openxmlformats.org/drawingml/2006/main" name="kuntaliitto">
  <a:themeElements>
    <a:clrScheme name="Kuntaliitto 2020">
      <a:dk1>
        <a:srgbClr val="000000"/>
      </a:dk1>
      <a:lt1>
        <a:sysClr val="window" lastClr="FFFFFF"/>
      </a:lt1>
      <a:dk2>
        <a:srgbClr val="73899D"/>
      </a:dk2>
      <a:lt2>
        <a:srgbClr val="DFDAD6"/>
      </a:lt2>
      <a:accent1>
        <a:srgbClr val="104264"/>
      </a:accent1>
      <a:accent2>
        <a:srgbClr val="FFC0D0"/>
      </a:accent2>
      <a:accent3>
        <a:srgbClr val="923468"/>
      </a:accent3>
      <a:accent4>
        <a:srgbClr val="255DD0"/>
      </a:accent4>
      <a:accent5>
        <a:srgbClr val="FFE561"/>
      </a:accent5>
      <a:accent6>
        <a:srgbClr val="7DC6F0"/>
      </a:accent6>
      <a:hlink>
        <a:srgbClr val="104264"/>
      </a:hlink>
      <a:folHlink>
        <a:srgbClr val="104264"/>
      </a:folHlink>
    </a:clrScheme>
    <a:fontScheme name="Kuntaliitto 2020">
      <a:majorFont>
        <a:latin typeface="Work Sans ExtraBold"/>
        <a:ea typeface=""/>
        <a:cs typeface=""/>
      </a:majorFont>
      <a:minorFont>
        <a:latin typeface="Work Sans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>
        <a:ln>
          <a:noFill/>
        </a:ln>
      </a:spPr>
      <a:bodyPr rtlCol="0" anchor="ctr"/>
      <a:lstStyle>
        <a:defPPr algn="ctr">
          <a:defRPr/>
        </a:defPPr>
      </a:lstStyle>
      <a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a:style>
    </a:spDef>
    <a:lnDef>
      <a:spPr>
        <a:ln w="19050">
          <a:solidFill>
            <a:schemeClr val="accent3"/>
          </a:solidFill>
          <a:headEnd type="none" w="med" len="med"/>
          <a:tailEnd type="none" w="med" len="med"/>
        </a:ln>
      </a:spPr>
      <a:bodyPr/>
      <a:lstStyle/>
      <a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kuntaliitto" id="{83420136-60C6-47BA-A243-B2DA9E88A498}" vid="{61E78A92-B961-430C-A106-E58B00BEBC2D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E9" dT="2024-01-03T11:59:05.67" personId="{261C2C5C-719C-4B81-9431-61E2133A3C01}" id="{23AA37ED-F7AF-41EA-B758-35BFC08098A5}">
    <text>Sote-erät tarkemmin Vertailu 2 -välilehdellä.</text>
  </threadedComment>
  <threadedComment ref="M9" dT="2023-08-09T06:54:52.03" personId="{261C2C5C-719C-4B81-9431-61E2133A3C01}" id="{FAAE8147-44E3-4CAF-B6D6-065A2B8E500B}">
    <text>Katso kotikuntakorvausten tulot ja menot omalta välilehdeltään</text>
  </threadedComment>
  <threadedComment ref="AB9" dT="2023-08-09T07:15:49.53" personId="{261C2C5C-719C-4B81-9431-61E2133A3C01}" id="{9CEBD4D0-64B3-4235-AD15-AB6CEA0A990D}">
    <text>Katso sote-erät tarkemmin Vert2-välilehdeltä</text>
  </threadedComment>
</ThreadedComments>
</file>

<file path=xl/threadedComments/threadedComment10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7C1F350B-C1E1-4441-8E78-490A75FCF4D5}">
    <text>Katso sote-erät tarkemmin Vert2-välilehdeltä</text>
  </threadedComment>
</ThreadedComments>
</file>

<file path=xl/threadedComments/threadedComment11.xml><?xml version="1.0" encoding="utf-8"?>
<ThreadedComments xmlns="http://schemas.microsoft.com/office/spreadsheetml/2018/threadedcomments" xmlns:x="http://schemas.openxmlformats.org/spreadsheetml/2006/main">
  <threadedComment ref="T9" dT="2023-08-09T07:15:49.53" personId="{261C2C5C-719C-4B81-9431-61E2133A3C01}" id="{096B10D3-A0A3-4B15-AB02-6AE3DDCC78EC}">
    <text>Katso sote-erät tarkemmin Vert2-välilehdeltä</text>
  </threadedComment>
</ThreadedComments>
</file>

<file path=xl/threadedComments/threadedComment12.xml><?xml version="1.0" encoding="utf-8"?>
<ThreadedComments xmlns="http://schemas.microsoft.com/office/spreadsheetml/2018/threadedcomments" xmlns:x="http://schemas.openxmlformats.org/spreadsheetml/2006/main">
  <threadedComment ref="F3" dT="2023-04-13T07:56:27.21" personId="{261C2C5C-719C-4B81-9431-61E2133A3C01}" id="{DC912463-722C-4AC7-BA7E-D8363B64FC75}">
    <text>Jakajana väkiluku 31.12.2021</text>
  </threadedComment>
  <threadedComment ref="G3" dT="2023-04-13T07:56:48.71" personId="{261C2C5C-719C-4B81-9431-61E2133A3C01}" id="{A58117FB-9DA9-4298-AFF7-04B08C986B9D}">
    <text>Jakajana väkiluku 31.12.2022</text>
  </threadedComment>
</ThreadedComments>
</file>

<file path=xl/threadedComments/threadedComment13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1F214E9-18E6-401E-80D8-F11113B43225}">
    <text>Valtionosuusprosentti = Viereisen I-sarakkeen summa suhteessa laskennallisiin kustannuksiin (F-sarake).</text>
  </threadedComment>
  <threadedComment ref="K9" dT="2022-04-21T09:22:13.76" personId="{261C2C5C-719C-4B81-9431-61E2133A3C01}" id="{48659573-5518-4842-94B6-02DF86328DB4}">
    <text>Syrjäisyyden laskentatapa uudistunut ja jaettava rahamäärä pienentynyt.</text>
  </threadedComment>
  <threadedComment ref="N9" dT="2022-04-21T09:23:58.41" personId="{261C2C5C-719C-4B81-9431-61E2133A3C01}" id="{EF9DC11A-1427-463A-9AE6-705DFC2689B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78E48372-7917-49C4-9232-258E1288D8B1}">
    <text>Myös väestön kasvu on uusi vos-kriteeri vuonna 2023. Ks. tarkemmat laskentaperusteet VM:n sivuilta.</text>
  </threadedComment>
  <threadedComment ref="P9" dT="2022-04-21T09:26:20.07" personId="{261C2C5C-719C-4B81-9431-61E2133A3C01}" id="{B9C9E4B2-E21E-4AED-AF11-8ABDB7D31DE2}">
    <text>Sisältää lukuisia laskentatekijöitä, joilla tasapainotetaan kunta-valtio -suhdetta. Perustoimeentulotuen rahoitusosuus muodostaa vähennyksistä noin puolet. Kaikki osatekijät VM:n taulukossa.</text>
  </threadedComment>
  <threadedComment ref="Q9" dT="2022-04-21T09:31:25.60" personId="{261C2C5C-719C-4B81-9431-61E2133A3C01}" id="{5A7E5D9F-03C6-4B48-8BF9-95565ACE3D82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A8B92B5-CED5-4127-A468-858156EE2DD5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14.xml><?xml version="1.0" encoding="utf-8"?>
<ThreadedComments xmlns="http://schemas.microsoft.com/office/spreadsheetml/2018/threadedcomments" xmlns:x="http://schemas.openxmlformats.org/spreadsheetml/2006/main">
  <threadedComment ref="D13" dT="2022-09-01T10:49:10.72" personId="{261C2C5C-719C-4B81-9431-61E2133A3C01}" id="{DF317702-F0BE-42D3-BC85-95D088C886A2}">
    <text>Tiedot huhtikuun rahoituslaskelman välilehdeltä "Siirtyvät erät" D-sarakkeesta.</text>
  </threadedComment>
  <threadedComment ref="E13" dT="2022-09-19T12:56:34.29" personId="{261C2C5C-719C-4B81-9431-61E2133A3C01}" id="{C9F3134C-E8B0-40C8-AD53-6581476F39FB}">
    <text>Tiedot syyskuun rahoituslaskelmasta välilehdeltä "Siirtyvät kustannukset".</text>
  </threadedComment>
  <threadedComment ref="J13" dT="2022-04-21T09:31:25.60" personId="{261C2C5C-719C-4B81-9431-61E2133A3C01}" id="{43F797BD-1DEA-455D-8D13-B2346C9B1802}">
    <text>Tiedot huhtikuun rahoituslaskelman välilehdeltä "Siirtyvät erät" O-sarakkeesta.</text>
  </threadedComment>
  <threadedComment ref="K13" dT="2022-09-19T12:57:03.37" personId="{261C2C5C-719C-4B81-9431-61E2133A3C01}" id="{65924A47-D127-4D38-B158-EE3CDD51657F}">
    <text>Lähde: VM:n valtionosuuslaskelma 20.9.2022</text>
  </threadedComment>
  <threadedComment ref="N13" dT="2022-04-21T09:33:57.95" personId="{261C2C5C-719C-4B81-9431-61E2133A3C01}" id="{43F35437-4329-4DAA-9A37-5CF151379D83}">
    <text>Tiedot huhtikuun 2022 rahoituslaskelman välilehdeltä "Valtionosuudet_VM" R-sarakkeesta.</text>
  </threadedComment>
  <threadedComment ref="O13" dT="2022-09-19T13:00:39.92" personId="{261C2C5C-719C-4B81-9431-61E2133A3C01}" id="{0A90569D-6001-4CA7-BAD3-AE0D41E37202}">
    <text>Lähde: VM:n valtionosuuslaskelma 20.9.2022</text>
  </threadedComment>
</ThreadedComments>
</file>

<file path=xl/threadedComments/threadedComment15.xml><?xml version="1.0" encoding="utf-8"?>
<ThreadedComments xmlns="http://schemas.microsoft.com/office/spreadsheetml/2018/threadedcomments" xmlns:x="http://schemas.openxmlformats.org/spreadsheetml/2006/main">
  <threadedComment ref="I9" dT="2022-11-18T12:30:36.53" personId="{261C2C5C-719C-4B81-9431-61E2133A3C01}" id="{15360133-170C-4896-A168-6E8698A5840E}">
    <text>Talousarviotietoja ei tarkistettu.</text>
  </threadedComment>
</ThreadedComments>
</file>

<file path=xl/threadedComments/threadedComment16.xml><?xml version="1.0" encoding="utf-8"?>
<ThreadedComments xmlns="http://schemas.microsoft.com/office/spreadsheetml/2018/threadedcomments" xmlns:x="http://schemas.openxmlformats.org/spreadsheetml/2006/main">
  <threadedComment ref="J9" dT="2022-04-21T09:09:32.24" personId="{261C2C5C-719C-4B81-9431-61E2133A3C01}" id="{C21F089F-33F8-46B2-9788-5AA45C4BE43E}">
    <text>Valtionosuusprosentti = Viereisen I-sarakkeen summa suhteessa laskennallisiin kustannuksiin (F-sarake).</text>
  </threadedComment>
  <threadedComment ref="K9" dT="2022-04-21T09:22:13.76" personId="{261C2C5C-719C-4B81-9431-61E2133A3C01}" id="{A1021397-EB96-4BB1-A0AD-BDE440AAAF0B}">
    <text>Syrjäisyyden laskentatapa uudistunut ja jaettava rahamäärä pienentynyt.</text>
  </threadedComment>
  <threadedComment ref="N9" dT="2022-04-21T09:23:58.41" personId="{261C2C5C-719C-4B81-9431-61E2133A3C01}" id="{37286053-76B4-4DE5-950E-97A885EB0258}">
    <text>HYTE-kerroin on uusi, vuonna 2023 ensimmäistä kertaa käytössä oleva valtionosuuskriteeri. Euroja määrittävä kerroin löytyy VM:n alkuperäistaulukosta. Lisätietoja myös THL:n ja Kuntaliiton verkkosivuilla.</text>
  </threadedComment>
  <threadedComment ref="O9" dT="2022-04-21T09:25:05.40" personId="{261C2C5C-719C-4B81-9431-61E2133A3C01}" id="{DF0160D6-637D-4C4F-BB9E-E94320BCAB4B}">
    <text>Myös väestön kasvu on uusi vos-kriteeri vuonna 2023. Ks. tarkemmat laskentaperusteet VM:n sivuilta.</text>
  </threadedComment>
  <threadedComment ref="P9" dT="2022-04-21T09:26:20.07" personId="{261C2C5C-719C-4B81-9431-61E2133A3C01}" id="{C6A9B3AB-5A31-463F-BE27-C7CDFF256E10}">
    <text>Sisältää lukuisia laskentatekijöitä, joilla tasapainotetaan kunta-valtio -suhdetta. Perustoimeentulotuen rahoitusosuus muodostaa vähennyksistä noin puolet. Kaikki osatekijät Kuntaliiton valtionosuuslaskurissa ja VM:n yksityiskohtaisessa laskelmassa.</text>
  </threadedComment>
  <threadedComment ref="Q9" dT="2022-04-21T09:31:25.60" personId="{261C2C5C-719C-4B81-9431-61E2133A3C01}" id="{9E5E1A05-3B3A-4FA7-A3C7-264DF2293D85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R9" dT="2022-04-21T09:33:57.95" personId="{261C2C5C-719C-4B81-9431-61E2133A3C01}" id="{0C63CC0D-3BFD-4D21-B5AA-739F12A6DA2A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M9" dT="2023-08-09T06:54:52.03" personId="{261C2C5C-719C-4B81-9431-61E2133A3C01}" id="{BAE8A6C6-2B85-4A88-B83D-6572EA647D50}">
    <text>Katso kotikuntakorvausten tulot ja menot omalta välilehdeltään</text>
  </threadedComment>
  <threadedComment ref="Y9" dT="2023-08-09T07:15:49.53" personId="{261C2C5C-719C-4B81-9431-61E2133A3C01}" id="{B387FACF-075C-4770-BB16-140ACB5D83EE}">
    <text>Katso sote-erät tarkemmin Vert2-välilehdeltä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G4" dT="2024-01-03T07:34:13.85" personId="{261C2C5C-719C-4B81-9431-61E2133A3C01}" id="{7F80B846-F214-47AC-A810-410DD1CC6EF4}">
    <text>Jakajana väkiluku 31.12.2021</text>
  </threadedComment>
  <threadedComment ref="H4" dT="2024-01-03T07:33:57.08" personId="{261C2C5C-719C-4B81-9431-61E2133A3C01}" id="{5F921585-CDB2-40FA-8FDD-797F31462874}">
    <text>Jakajana väkiluku 31.12.2022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E9" dT="2022-09-19T11:23:12.11" personId="{261C2C5C-719C-4B81-9431-61E2133A3C01}" id="{7CC3DABA-76E9-4331-A48B-FE39ED1AFD32}">
    <text>Sarake D = E+F+G. Siis sarake E näyttää, mikä on kunnan peruspalvelujen puhdas valtionosuus ilman sote-uudistuksen vaikutusta.</text>
  </threadedComment>
  <threadedComment ref="F9" dT="2022-04-21T09:31:25.60" personId="{261C2C5C-719C-4B81-9431-61E2133A3C01}" id="{4CE8F91E-EA9D-4D09-8344-1DCE060E297C}">
    <text>Muutosrajoitin on plussalla, jos kunnasta siirtyy hyvinvointialueelle enemmän tuloja kuin menoja ja miinuksella, jos tilanne on päinvastoin. 60 % erotuksesta huomioidaan muutosrajoittimen summassa ja 40 % jää kunnan omalle vastuulle.</text>
  </threadedComment>
  <threadedComment ref="G9" dT="2022-04-21T09:33:57.95" personId="{261C2C5C-719C-4B81-9431-61E2133A3C01}" id="{6EF0FD0A-4E0B-4F5A-BCA3-712ADF3C537F}">
    <text>Järjestelmämuutoksen tasauksella (käytetään myös nimitystä siirtymätasaus) varmistetaan, ettei kunnan talouden tasapainotila (vuosikate-poistot) muutu uudistusta edeltävään tasoon nähden siirtymäkaudella eli vuoteen 2027 mennessä kuin enintään +-60 €/as.
Jos kunnan tasapainotila jäisi aiempaa heikommaksi enemmän kuin 60 €/as., kunta saa valtionosuuteensa siirtymätasausta. Jos uudistus sen sijaan parantaisi kunnan asemaa enemmän kuin 60 €/as., valtionosuutta leikataan taloudellisen aseman säilyttämiseksi jokseenkin entisellään.</text>
  </threadedComment>
</ThreadedComments>
</file>

<file path=xl/threadedComments/threadedComment5.xml><?xml version="1.0" encoding="utf-8"?>
<ThreadedComments xmlns="http://schemas.microsoft.com/office/spreadsheetml/2018/threadedcomments" xmlns:x="http://schemas.openxmlformats.org/spreadsheetml/2006/main">
  <threadedComment ref="C9" dT="2023-12-04T07:19:33.61" personId="{261C2C5C-719C-4B81-9431-61E2133A3C01}" id="{2B59C523-53DE-4B94-8E9D-BCDE1207B21E}">
    <text xml:space="preserve">Nämä ennakolliset tiedot vuoden 2023 laskennan pohjana.
</text>
  </threadedComment>
  <threadedComment ref="D9" dT="2023-12-04T07:18:00.55" personId="{261C2C5C-719C-4B81-9431-61E2133A3C01}" id="{97FAB11B-6008-4BC0-8F91-68E954B14483}">
    <text>Nämä lopulliset tiedot vuoden 2024 laskennan pohjana.</text>
  </threadedComment>
  <threadedComment ref="H9" dT="2023-09-04T07:25:08.20" personId="{261C2C5C-719C-4B81-9431-61E2133A3C01}" id="{DF33B97B-2443-4203-8AF9-2BB6A8AADC9D}">
    <text>Nämä ennakolliset tiedot vuoden 2023 valtionosuuksien laskennan pohjana.</text>
  </threadedComment>
  <threadedComment ref="I9" dT="2023-12-04T07:20:02.68" personId="{261C2C5C-719C-4B81-9431-61E2133A3C01}" id="{BAA967ED-6528-4773-8660-8DB8A15E2FAC}">
    <text xml:space="preserve">Nämä lopulliset tiedot vuoden 2024 laskennan pohjana.
</text>
  </threadedComment>
  <threadedComment ref="M9" dT="2023-12-04T06:52:09.58" personId="{261C2C5C-719C-4B81-9431-61E2133A3C01}" id="{5262DF5A-1B1A-473A-992A-D90117D4C664}">
    <text xml:space="preserve">Jos siirtyvät tulot ovat suuremmat kuin kustannukset, luku on negatiivinen, koska uudistus olisi kunnan taloutta heikentävä.
</text>
  </threadedComment>
  <threadedComment ref="N9" dT="2023-12-04T06:52:47.14" personId="{261C2C5C-719C-4B81-9431-61E2133A3C01}" id="{D3C9F5C0-6959-4972-AEBC-229B7A4CEB42}">
    <text>Muutosrajoittimella kompensoidaan 60 % kustannusten ja tulojen erotuksesta. Vuoden 2023 laskelma sis.neutralisoinnin 0,26 €/asukas.</text>
  </threadedComment>
  <threadedComment ref="O9" dT="2023-12-04T12:28:02.99" personId="{261C2C5C-719C-4B81-9431-61E2133A3C01}" id="{3E0059E4-3C83-4AB2-8746-CB3E16E47EC7}">
    <text xml:space="preserve">Nykyinen tasapaino 2023  = verorahoitus-toimintakate-poistot v. 2022 arviotietojen mukaan.
</text>
  </threadedComment>
  <threadedComment ref="P9" dT="2023-12-04T12:10:17.20" personId="{261C2C5C-719C-4B81-9431-61E2133A3C01}" id="{D38030A2-E512-47E9-BA8C-213A355017D3}">
    <text>Kunnan talouden tasapaino (vuosikate-poistot), kun vähennetään siirtyvät tulot ja kustannukset ja muutosrajoittimen vaikutus on laskettu mukaan.</text>
  </threadedComment>
  <threadedComment ref="Q9" dT="2023-12-04T12:36:12.80" personId="{261C2C5C-719C-4B81-9431-61E2133A3C01}" id="{02DBA420-7477-4A81-A6F3-D136431558D5}">
    <text>Valtionosuutta lisätään tai vähennetään, että kunnan talouden tasapaino vastaa uudistusta edeltänyttä tilannetta (nykyinen tasapaino) + lääkärihelikopteriraha 4 €/as.</text>
  </threadedComment>
  <threadedComment ref="T9" dT="2023-12-04T12:38:30.74" personId="{261C2C5C-719C-4B81-9431-61E2133A3C01}" id="{F114200E-CE57-4B02-A4C0-96BF2FD561C9}">
    <text>Jos siirtyvät tulot ovat suuremmat kuin kustannukset, luku on negatiivinen, koska uudistus olisi kunnan taloutta heikentävä.</text>
  </threadedComment>
  <threadedComment ref="U9" dT="2023-12-04T12:38:47.47" personId="{261C2C5C-719C-4B81-9431-61E2133A3C01}" id="{CB47F135-8011-4F66-97FA-349A56822AB0}">
    <text>Muutosrajoittimella kompensoidaan 60 % kustannusten ja tulojen erotuksesta.</text>
  </threadedComment>
  <threadedComment ref="V9" dT="2023-12-04T12:28:57.33" personId="{261C2C5C-719C-4B81-9431-61E2133A3C01}" id="{E65DCC6D-000C-4997-A54A-2184D009E791}">
    <text>Nykyinen tasapaino 2024 = verorahoitus-toimintakate-poistot v. 2022 lopullisten tietojen mukaan.</text>
  </threadedComment>
  <threadedComment ref="W9" dT="2023-12-04T12:39:38.45" personId="{261C2C5C-719C-4B81-9431-61E2133A3C01}" id="{38278D45-F0FD-45AA-BE6A-EEACF42E2500}">
    <text xml:space="preserve">Kunnan talouden tasapaino (vuosikate-poistot), kun vähennetään siirtyvät tulot ja kustannukset ja muutosrajoittimen vaikutus on laskettu mukaan.
</text>
  </threadedComment>
  <threadedComment ref="X9" dT="2023-12-04T12:40:33.15" personId="{261C2C5C-719C-4B81-9431-61E2133A3C01}" id="{C97ED1EF-1F80-4D12-B86B-97D51371ED86}">
    <text>Valtionosuutta lisätään tai vähennetään, että kunnan talouden tasapaino vastaa uudistusta edeltänyttä tilannetta (nykyinen tasapaino) +- 15 €/as.</text>
  </threadedComment>
  <threadedComment ref="Y9" dT="2023-12-04T12:42:48.36" personId="{261C2C5C-719C-4B81-9431-61E2133A3C01}" id="{1D35ED45-6E18-4927-8133-2D8F36FE83E6}">
    <text>Pysyvä tasasuuruinen n. 90 €/as. vähennys kaikkien kuntien valtionosuuksiin paikkaamaan siirtyvien verotulojen jättämää aukkoa.</text>
  </threadedComment>
  <threadedComment ref="Z9" dT="2023-12-04T12:45:34.03" personId="{261C2C5C-719C-4B81-9431-61E2133A3C01}" id="{4DE98836-7C8E-4DF8-A525-3B26BAADF1CB}">
    <text>Määräaikainen tasasuuruinen lisäys €/as., ettei pysyvä vähennys vaikuta vielä vuoden 2024 valtionosuuksiin.</text>
  </threadedComment>
</ThreadedComments>
</file>

<file path=xl/threadedComments/threadedComment6.xml><?xml version="1.0" encoding="utf-8"?>
<ThreadedComments xmlns="http://schemas.microsoft.com/office/spreadsheetml/2018/threadedcomments" xmlns:x="http://schemas.openxmlformats.org/spreadsheetml/2006/main">
  <threadedComment ref="H9" dT="2023-04-11T12:35:15.91" personId="{261C2C5C-719C-4B81-9431-61E2133A3C01}" id="{E0DCA46B-90B0-4A03-B440-BD3FAC49C6BF}">
    <text>Sote-erät = muutosrajoitin (K) ja järjestelmämuutoksen tasaus (M).</text>
  </threadedComment>
  <threadedComment ref="I9" dT="2023-04-11T12:37:19.65" personId="{261C2C5C-719C-4B81-9431-61E2133A3C01}" id="{CE591543-FD1B-4F1B-8814-082113120EE9}">
    <text>Sote-erät = muutosrajoitin (L), järjestelmämuutoksen tasaus (N) sekä jälkikäteistarkistuksen lisäsiirtotarve (O) ja takautuva leikkaus (P).</text>
  </threadedComment>
</ThreadedComments>
</file>

<file path=xl/threadedComments/threadedComment7.xml><?xml version="1.0" encoding="utf-8"?>
<ThreadedComments xmlns="http://schemas.microsoft.com/office/spreadsheetml/2018/threadedcomments" xmlns:x="http://schemas.openxmlformats.org/spreadsheetml/2006/main">
  <threadedComment ref="E9" dT="2023-11-27T18:07:19.76" personId="{261C2C5C-719C-4B81-9431-61E2133A3C01}" id="{1AFD06D5-52FE-4B6F-B4CC-292CE906C49E}">
    <text>Pysyvä ja euromäärä pysyy vuosittain samana vuodesta 2024 alkaen.</text>
  </threadedComment>
  <threadedComment ref="F9" dT="2023-11-27T18:08:13.82" personId="{261C2C5C-719C-4B81-9431-61E2133A3C01}" id="{05864D7C-A510-48E2-876E-4C2A5C73250A}">
    <text>Muuttuu vuoteen 2027 saakka enintään +-15€/as./v., minkä jälkeen pysyvästi vuoden 2027 tasolla.</text>
  </threadedComment>
  <threadedComment ref="O9" dT="2023-11-28T06:29:17.99" personId="{261C2C5C-719C-4B81-9431-61E2133A3C01}" id="{B679C3C2-D4D2-464E-916E-17B5C1AD523F}">
    <text>Jälkikäteistarkistuksesta johtuva pysyvä vähennys 500 M€ (90 €/as.), vuoden 2023 jälkikäteistarkistusosuuden kolmannes 167 M€ (30 €/as.) ja vuoden 2024 määräaikaisen lisäyksen (192 M€) takaisinperinnän kolmannes 64 M€ (12 €/as.)</text>
  </threadedComment>
  <threadedComment ref="T9" dT="2024-01-03T11:05:18.91" personId="{261C2C5C-719C-4B81-9431-61E2133A3C01}" id="{86F57B5A-2382-4675-8899-3BBAAB5B8D56}">
    <text>Ero VM:n sivuilla löytyvään laskelmaan johtuu siitä, että OKM vos poikkeaa (tässä käytetty vuoden 2024 vos-tietoa, VM:n laskelmassa vanha vuoden 2023 laskelmatieto)</text>
  </threadedComment>
</ThreadedComments>
</file>

<file path=xl/threadedComments/threadedComment8.xml><?xml version="1.0" encoding="utf-8"?>
<ThreadedComments xmlns="http://schemas.microsoft.com/office/spreadsheetml/2018/threadedcomments" xmlns:x="http://schemas.openxmlformats.org/spreadsheetml/2006/main">
  <threadedComment ref="E9" dT="2023-11-27T18:07:19.76" personId="{261C2C5C-719C-4B81-9431-61E2133A3C01}" id="{CA0EAB1D-683D-4273-B19A-5552A9252E55}">
    <text>Pysyvä ja euromäärä pysyy vuosittain samana vuodesta 2024 alkaen.</text>
  </threadedComment>
  <threadedComment ref="F9" dT="2023-11-27T18:08:13.82" personId="{261C2C5C-719C-4B81-9431-61E2133A3C01}" id="{06E68E72-02B8-415F-BA48-018B0EC967BC}">
    <text>Muuttuu vuoteen 2027 saakka enintään +-15€/as./v., minkä jälkeen pysyvästi vuoden 2027 tasolla.</text>
  </threadedComment>
</ThreadedComments>
</file>

<file path=xl/threadedComments/threadedComment9.xml><?xml version="1.0" encoding="utf-8"?>
<ThreadedComments xmlns="http://schemas.microsoft.com/office/spreadsheetml/2018/threadedcomments" xmlns:x="http://schemas.openxmlformats.org/spreadsheetml/2006/main">
  <threadedComment ref="M9" dT="2023-08-09T06:54:52.03" personId="{261C2C5C-719C-4B81-9431-61E2133A3C01}" id="{A369CB92-1D04-4CCE-8F6A-C30947EE461D}">
    <text>Katso kotikuntakorvausten tulot ja menot omalta välilehdeltään</text>
  </threadedComment>
  <threadedComment ref="AB9" dT="2023-08-09T07:15:49.53" personId="{261C2C5C-719C-4B81-9431-61E2133A3C01}" id="{D2A16335-EB13-40D1-86BA-33A6E91EECF4}">
    <text>Katso sote-erät tarkemmin Vert2-välilehdeltä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m.fi/kuntatalousohjelma" TargetMode="External"/><Relationship Id="rId1" Type="http://schemas.openxmlformats.org/officeDocument/2006/relationships/hyperlink" Target="https://tem.fi/kuntien-rahoituslaskelmat" TargetMode="External"/><Relationship Id="rId6" Type="http://schemas.microsoft.com/office/2017/10/relationships/threadedComment" Target="../threadedComments/threadedComment7.xml"/><Relationship Id="rId5" Type="http://schemas.openxmlformats.org/officeDocument/2006/relationships/comments" Target="../comments7.xml"/><Relationship Id="rId4" Type="http://schemas.openxmlformats.org/officeDocument/2006/relationships/vmlDrawing" Target="../drawings/vmlDrawing9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vos.oph.fi/rap/vos/v24/vop6os24.html" TargetMode="External"/><Relationship Id="rId2" Type="http://schemas.openxmlformats.org/officeDocument/2006/relationships/hyperlink" Target="https://vm.fi/kuntatalousohjelma" TargetMode="External"/><Relationship Id="rId1" Type="http://schemas.openxmlformats.org/officeDocument/2006/relationships/hyperlink" Target="https://tem.fi/kuntien-rahoituslaskelmat" TargetMode="External"/><Relationship Id="rId6" Type="http://schemas.microsoft.com/office/2017/10/relationships/threadedComment" Target="../threadedComments/threadedComment8.xml"/><Relationship Id="rId5" Type="http://schemas.openxmlformats.org/officeDocument/2006/relationships/comments" Target="../comments8.xml"/><Relationship Id="rId4" Type="http://schemas.openxmlformats.org/officeDocument/2006/relationships/vmlDrawing" Target="../drawings/vmlDrawing10.v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9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9.xml"/><Relationship Id="rId5" Type="http://schemas.openxmlformats.org/officeDocument/2006/relationships/vmlDrawing" Target="../drawings/vmlDrawing11.vml"/><Relationship Id="rId4" Type="http://schemas.openxmlformats.org/officeDocument/2006/relationships/hyperlink" Target="https://vos.oph.fi/rap/vos/v23/vop6os23.html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10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10.xml"/><Relationship Id="rId5" Type="http://schemas.openxmlformats.org/officeDocument/2006/relationships/vmlDrawing" Target="../drawings/vmlDrawing12.vml"/><Relationship Id="rId4" Type="http://schemas.openxmlformats.org/officeDocument/2006/relationships/hyperlink" Target="https://vos.oph.fi/rap/vos/v23/vop6os23.html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documents/10623/0/Kunnan+peruspalvelujen+valtionosuus+2023_marras.xlsx/f94937ef-ad54-b26f-0aef-dc1fae5a2a49?t=1700820254607" TargetMode="External"/><Relationship Id="rId7" Type="http://schemas.microsoft.com/office/2017/10/relationships/threadedComment" Target="../threadedComments/threadedComment11.xml"/><Relationship Id="rId2" Type="http://schemas.openxmlformats.org/officeDocument/2006/relationships/hyperlink" Target="https://vos.oph.fi/rap/vos/v24/vop6os24.html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comments" Target="../comments11.xml"/><Relationship Id="rId5" Type="http://schemas.openxmlformats.org/officeDocument/2006/relationships/vmlDrawing" Target="../drawings/vmlDrawing13.vml"/><Relationship Id="rId4" Type="http://schemas.openxmlformats.org/officeDocument/2006/relationships/hyperlink" Target="https://vos.oph.fi/rap/vos/v23/vop6os23.html" TargetMode="External"/></Relationships>
</file>

<file path=xl/worksheets/_rels/sheet15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12.xml"/><Relationship Id="rId2" Type="http://schemas.openxmlformats.org/officeDocument/2006/relationships/comments" Target="../comments12.xml"/><Relationship Id="rId1" Type="http://schemas.openxmlformats.org/officeDocument/2006/relationships/vmlDrawing" Target="../drawings/vmlDrawing14.v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s://vm.fi/valtionosuuspaatoksia-ja-laskentatietoja" TargetMode="External"/><Relationship Id="rId5" Type="http://schemas.microsoft.com/office/2017/10/relationships/threadedComment" Target="../threadedComments/threadedComment13.xml"/><Relationship Id="rId4" Type="http://schemas.openxmlformats.org/officeDocument/2006/relationships/comments" Target="../comments1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6.bin"/><Relationship Id="rId4" Type="http://schemas.microsoft.com/office/2017/10/relationships/threadedComment" Target="../threadedComments/threadedComment14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7.vml"/><Relationship Id="rId1" Type="http://schemas.openxmlformats.org/officeDocument/2006/relationships/hyperlink" Target="https://soteuudistus.fi/rahoituslaskelmat" TargetMode="External"/><Relationship Id="rId4" Type="http://schemas.microsoft.com/office/2017/10/relationships/threadedComment" Target="../threadedComments/threadedComment15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8.vml"/><Relationship Id="rId1" Type="http://schemas.openxmlformats.org/officeDocument/2006/relationships/hyperlink" Target="https://vm.fi/valtionosuuspaatoksia-ja-laskentatietoja" TargetMode="External"/><Relationship Id="rId4" Type="http://schemas.microsoft.com/office/2017/10/relationships/threadedComment" Target="../threadedComments/threadedComment16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s://vos.oph.fi/rap/vos/v24/vop6os24.html" TargetMode="External"/><Relationship Id="rId7" Type="http://schemas.openxmlformats.org/officeDocument/2006/relationships/vmlDrawing" Target="../drawings/vmlDrawing3.vml"/><Relationship Id="rId2" Type="http://schemas.openxmlformats.org/officeDocument/2006/relationships/hyperlink" Target="https://vm.fi/documents/10623/0/Kunnan+peruspalvelujen+valtionosuus+2023_marras.xlsx/f94937ef-ad54-b26f-0aef-dc1fae5a2a49?t=1700820254607" TargetMode="External"/><Relationship Id="rId1" Type="http://schemas.openxmlformats.org/officeDocument/2006/relationships/hyperlink" Target="https://vm.fi/valtionosuuspaatoksia-ja-laskentatietoja" TargetMode="External"/><Relationship Id="rId6" Type="http://schemas.openxmlformats.org/officeDocument/2006/relationships/vmlDrawing" Target="../drawings/vmlDrawing2.vml"/><Relationship Id="rId5" Type="http://schemas.openxmlformats.org/officeDocument/2006/relationships/printerSettings" Target="../printerSettings/printerSettings2.bin"/><Relationship Id="rId4" Type="http://schemas.openxmlformats.org/officeDocument/2006/relationships/hyperlink" Target="https://vos.oph.fi/rap/vos/v23/vop6os23.html" TargetMode="External"/><Relationship Id="rId9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9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2.xml"/><Relationship Id="rId2" Type="http://schemas.openxmlformats.org/officeDocument/2006/relationships/hyperlink" Target="https://vos.oph.fi/rap/vos/v23/vop6os23.html" TargetMode="External"/><Relationship Id="rId1" Type="http://schemas.openxmlformats.org/officeDocument/2006/relationships/hyperlink" Target="https://vm.fi/documents/10623/0/Kunnan+peruspalvelujen+valtionosuus+2023_marras.xlsx/f94937ef-ad54-b26f-0aef-dc1fae5a2a49?t=1700820254607" TargetMode="External"/><Relationship Id="rId6" Type="http://schemas.openxmlformats.org/officeDocument/2006/relationships/comments" Target="../comments2.xml"/><Relationship Id="rId5" Type="http://schemas.openxmlformats.org/officeDocument/2006/relationships/vmlDrawing" Target="../drawings/vmlDrawing4.vml"/><Relationship Id="rId4" Type="http://schemas.openxmlformats.org/officeDocument/2006/relationships/hyperlink" Target="https://vos.oph.fi/rap/vos/v24/vop6os24.htm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3.xml"/><Relationship Id="rId2" Type="http://schemas.openxmlformats.org/officeDocument/2006/relationships/comments" Target="../comments3.xml"/><Relationship Id="rId1" Type="http://schemas.openxmlformats.org/officeDocument/2006/relationships/vmlDrawing" Target="../drawings/vmlDrawing5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s://vm.fi/valtionosuuslaskelmia" TargetMode="External"/><Relationship Id="rId1" Type="http://schemas.openxmlformats.org/officeDocument/2006/relationships/hyperlink" Target="https://vm.fi/esi-ja-perusopetuksen-kotikuntakorvaukset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vm.fi/valtionosuuspaatoksia-ja-laskentatietoja" TargetMode="External"/><Relationship Id="rId7" Type="http://schemas.microsoft.com/office/2017/10/relationships/threadedComment" Target="../threadedComments/threadedComment4.xml"/><Relationship Id="rId2" Type="http://schemas.openxmlformats.org/officeDocument/2006/relationships/hyperlink" Target="https://vm.fi/documents/10623/104604983/Kunnan+peruspalvelujen+valtionosuus+2022_LOPULLINEN.xlsx/1e4e97aa-e8eb-db04-06cc-899d8ba3400a?t=1641218936572" TargetMode="External"/><Relationship Id="rId1" Type="http://schemas.openxmlformats.org/officeDocument/2006/relationships/hyperlink" Target="https://vos.oph.fi/rap/vos/v22/vop6os22.html" TargetMode="External"/><Relationship Id="rId6" Type="http://schemas.openxmlformats.org/officeDocument/2006/relationships/comments" Target="../comments4.xml"/><Relationship Id="rId5" Type="http://schemas.openxmlformats.org/officeDocument/2006/relationships/vmlDrawing" Target="../drawings/vmlDrawing6.vml"/><Relationship Id="rId4" Type="http://schemas.openxmlformats.org/officeDocument/2006/relationships/hyperlink" Target="https://vos.oph.fi/rap/vos/v23/vop6os23.html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hyperlink" Target="https://soteuudistus.fi/kuntien-tasauselementit" TargetMode="External"/><Relationship Id="rId2" Type="http://schemas.openxmlformats.org/officeDocument/2006/relationships/hyperlink" Target="https://vm.fi/documents/10623/0/Kuntien+sote-rahoituslaskelma_JULKAISU_marraskuu2023+(4).xlsx/2a9c0b34-ac1d-82f7-6685-bfb239d8208d?t=1700742615103" TargetMode="External"/><Relationship Id="rId1" Type="http://schemas.openxmlformats.org/officeDocument/2006/relationships/hyperlink" Target="https://soteuudistus.fi/documents/16650278/73400932/Kuntien+rahoitus_JULKAISU_marraskuu2022.xlsx/aa6b358e-12ab-805e-2805-3804576977a8?t=1668691814681" TargetMode="External"/><Relationship Id="rId6" Type="http://schemas.microsoft.com/office/2017/10/relationships/threadedComment" Target="../threadedComments/threadedComment5.xml"/><Relationship Id="rId5" Type="http://schemas.openxmlformats.org/officeDocument/2006/relationships/comments" Target="../comments5.xml"/><Relationship Id="rId4" Type="http://schemas.openxmlformats.org/officeDocument/2006/relationships/vmlDrawing" Target="../drawings/vmlDrawing7.v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4.bin"/><Relationship Id="rId4" Type="http://schemas.microsoft.com/office/2017/10/relationships/threadedComment" Target="../threadedComments/threadedComment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60233B-2869-4B96-BB18-277356C3D588}">
  <sheetPr>
    <pageSetUpPr fitToPage="1"/>
  </sheetPr>
  <dimension ref="B4:J25"/>
  <sheetViews>
    <sheetView workbookViewId="0">
      <selection activeCell="B6" sqref="B6"/>
    </sheetView>
  </sheetViews>
  <sheetFormatPr defaultColWidth="9.140625" defaultRowHeight="12"/>
  <cols>
    <col min="1" max="4" width="10.28515625" style="1" customWidth="1"/>
    <col min="5" max="5" width="63.7109375" style="1" customWidth="1"/>
    <col min="6" max="9" width="10.28515625" style="1" customWidth="1"/>
    <col min="10" max="10" width="11.28515625" style="1" customWidth="1"/>
    <col min="11" max="16384" width="9.140625" style="1"/>
  </cols>
  <sheetData>
    <row r="4" spans="2:10" ht="15">
      <c r="B4" s="3" t="s">
        <v>0</v>
      </c>
      <c r="D4"/>
    </row>
    <row r="5" spans="2:10" ht="15">
      <c r="B5" s="3" t="s">
        <v>672</v>
      </c>
      <c r="D5"/>
    </row>
    <row r="6" spans="2:10" ht="15">
      <c r="B6" s="3" t="s">
        <v>1</v>
      </c>
      <c r="D6"/>
      <c r="E6"/>
    </row>
    <row r="7" spans="2:10" ht="15">
      <c r="B7" s="3" t="s">
        <v>671</v>
      </c>
      <c r="D7"/>
    </row>
    <row r="8" spans="2:10" ht="15">
      <c r="B8" s="3" t="s">
        <v>664</v>
      </c>
      <c r="D8"/>
    </row>
    <row r="9" spans="2:10" ht="15">
      <c r="B9" s="3"/>
      <c r="D9"/>
    </row>
    <row r="10" spans="2:10" ht="15">
      <c r="B10" s="3" t="s">
        <v>2</v>
      </c>
    </row>
    <row r="11" spans="2:10" ht="21" thickBot="1">
      <c r="B11" s="5" t="s">
        <v>3</v>
      </c>
      <c r="C11" s="2"/>
      <c r="D11" s="2"/>
      <c r="E11" s="2"/>
      <c r="F11" s="2"/>
      <c r="G11" s="2"/>
      <c r="H11" s="2"/>
      <c r="I11" s="2"/>
      <c r="J11" s="2"/>
    </row>
    <row r="13" spans="2:10" ht="15">
      <c r="D13" s="4" t="s">
        <v>4</v>
      </c>
    </row>
    <row r="14" spans="2:10">
      <c r="D14" t="s">
        <v>5</v>
      </c>
    </row>
    <row r="16" spans="2:10" ht="15">
      <c r="D16" s="4" t="s">
        <v>6</v>
      </c>
    </row>
    <row r="17" spans="4:4">
      <c r="D17" t="s">
        <v>7</v>
      </c>
    </row>
    <row r="18" spans="4:4">
      <c r="D18" t="s">
        <v>8</v>
      </c>
    </row>
    <row r="24" spans="4:4" ht="15">
      <c r="D24" s="4"/>
    </row>
    <row r="25" spans="4:4">
      <c r="D25"/>
    </row>
  </sheetData>
  <printOptions horizontalCentered="1"/>
  <pageMargins left="0.39370078740157483" right="0.39370078740157483" top="1.5748031496062993" bottom="0.78740157480314965" header="0.39370078740157483" footer="0.39370078740157483"/>
  <pageSetup paperSize="9" scale="91" orientation="portrait" r:id="rId1"/>
  <headerFooter scaleWithDoc="0">
    <oddHeader>&amp;L&amp;G</oddHeader>
    <oddFooter>&amp;L&amp;8&amp;K06+000&amp;P/&amp;N | &amp;D &amp;T | &amp;Z&amp;F&amp;R&amp;8&amp;K06+000&amp;G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BF7EB-4757-485E-A3B4-77A733450211}">
  <sheetPr>
    <tabColor theme="5"/>
  </sheetPr>
  <dimension ref="A1:AN304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5.75"/>
  <cols>
    <col min="1" max="1" width="6.42578125" style="522" customWidth="1"/>
    <col min="2" max="2" width="19.140625" style="522" bestFit="1" customWidth="1"/>
    <col min="3" max="3" width="13.85546875" style="304" customWidth="1"/>
    <col min="4" max="4" width="19.85546875" style="522" bestFit="1" customWidth="1"/>
    <col min="5" max="5" width="18.5703125" style="522" bestFit="1" customWidth="1"/>
    <col min="6" max="6" width="19.42578125" style="522" bestFit="1" customWidth="1"/>
    <col min="7" max="7" width="23.140625" bestFit="1" customWidth="1"/>
    <col min="8" max="8" width="20.28515625" style="522" bestFit="1" customWidth="1"/>
    <col min="9" max="9" width="14.140625" style="522" bestFit="1" customWidth="1"/>
    <col min="10" max="10" width="20" style="522" customWidth="1"/>
    <col min="11" max="11" width="7.42578125" style="522" customWidth="1"/>
    <col min="12" max="12" width="22.7109375" style="522" customWidth="1"/>
    <col min="13" max="13" width="18.5703125" style="522" bestFit="1" customWidth="1"/>
    <col min="14" max="14" width="17.140625" style="522" customWidth="1"/>
    <col min="15" max="15" width="17.85546875" style="522" customWidth="1"/>
    <col min="16" max="16" width="16.7109375" style="526" bestFit="1" customWidth="1"/>
    <col min="17" max="17" width="18" style="526" customWidth="1"/>
    <col min="18" max="18" width="19.85546875" style="526" customWidth="1"/>
    <col min="19" max="19" width="13.140625" style="526" bestFit="1" customWidth="1"/>
    <col min="20" max="20" width="18.42578125" style="524" customWidth="1"/>
    <col min="21" max="21" width="9.5703125" style="524" customWidth="1"/>
    <col min="22" max="25" width="18.140625" style="522" customWidth="1"/>
    <col min="26" max="26" width="14.7109375" style="522" bestFit="1" customWidth="1"/>
    <col min="27" max="27" width="17.7109375" style="522" bestFit="1" customWidth="1"/>
    <col min="28" max="28" width="20.28515625" style="523" bestFit="1" customWidth="1"/>
    <col min="29" max="29" width="14.140625" style="523" bestFit="1" customWidth="1"/>
    <col min="30" max="30" width="19" style="525" bestFit="1" customWidth="1"/>
    <col min="31" max="31" width="8.5703125" style="525" customWidth="1"/>
    <col min="32" max="32" width="19.5703125" style="522" customWidth="1"/>
    <col min="33" max="33" width="18.140625" style="522" customWidth="1"/>
    <col min="34" max="34" width="19.5703125" style="522" customWidth="1"/>
    <col min="35" max="35" width="18.140625" style="522" customWidth="1"/>
    <col min="36" max="36" width="14.85546875" style="522" customWidth="1"/>
    <col min="37" max="37" width="17.5703125" style="522" customWidth="1"/>
    <col min="38" max="38" width="20.28515625" style="523" bestFit="1" customWidth="1"/>
    <col min="39" max="39" width="14.140625" style="523" bestFit="1" customWidth="1"/>
    <col min="40" max="40" width="18.85546875" style="525" customWidth="1"/>
  </cols>
  <sheetData>
    <row r="1" spans="1:40" ht="35.25">
      <c r="A1" s="656" t="s">
        <v>592</v>
      </c>
      <c r="B1" s="382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>
      <c r="A2" s="302" t="s">
        <v>11</v>
      </c>
      <c r="B2" s="382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307"/>
      <c r="Q2" s="307"/>
      <c r="R2" s="307"/>
      <c r="T2" s="307"/>
      <c r="U2" s="307"/>
      <c r="V2" s="382"/>
      <c r="W2" s="382"/>
      <c r="X2" s="382"/>
      <c r="Y2" s="382"/>
      <c r="Z2" s="382"/>
      <c r="AA2" s="382"/>
      <c r="AB2" s="382"/>
      <c r="AC2" s="382"/>
      <c r="AD2" s="307"/>
      <c r="AE2" s="307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>
      <c r="A3" s="521" t="s">
        <v>591</v>
      </c>
      <c r="B3" s="382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18"/>
      <c r="Q3" s="518"/>
      <c r="R3" s="377"/>
      <c r="S3" s="382"/>
      <c r="T3" s="519"/>
      <c r="U3" s="519"/>
      <c r="V3" s="382"/>
      <c r="W3" s="382"/>
      <c r="X3" s="382"/>
      <c r="Y3" s="382"/>
      <c r="Z3" s="382"/>
      <c r="AA3" s="382"/>
      <c r="AB3" s="518"/>
      <c r="AC3" s="382"/>
      <c r="AD3" s="519"/>
      <c r="AE3" s="519"/>
      <c r="AF3" s="382"/>
      <c r="AG3" s="382"/>
      <c r="AH3" s="382"/>
      <c r="AI3" s="382"/>
      <c r="AJ3" s="382"/>
      <c r="AK3" s="382"/>
      <c r="AL3" s="382"/>
      <c r="AM3" s="382"/>
      <c r="AN3" s="307"/>
    </row>
    <row r="4" spans="1:40">
      <c r="A4" s="521" t="s">
        <v>542</v>
      </c>
      <c r="B4" s="382"/>
      <c r="C4" s="305"/>
      <c r="D4" s="382"/>
      <c r="E4" s="382"/>
      <c r="F4" s="382"/>
      <c r="H4" s="382"/>
      <c r="I4" s="382"/>
      <c r="J4" s="382"/>
      <c r="K4" s="382"/>
      <c r="L4" s="382"/>
      <c r="M4" s="382"/>
      <c r="N4" s="382"/>
      <c r="O4" s="382"/>
      <c r="P4" s="520"/>
      <c r="Q4" s="520"/>
      <c r="R4" s="307"/>
      <c r="S4" s="307"/>
      <c r="T4" s="307"/>
      <c r="U4" s="307"/>
      <c r="V4" s="382"/>
      <c r="W4" s="382"/>
      <c r="X4" s="382"/>
      <c r="Y4" s="382"/>
      <c r="Z4" s="382"/>
      <c r="AA4" s="382"/>
      <c r="AB4" s="307"/>
      <c r="AC4" s="307"/>
      <c r="AD4" s="307"/>
      <c r="AE4" s="307"/>
      <c r="AF4" s="382"/>
      <c r="AG4" s="382"/>
      <c r="AH4" s="382"/>
      <c r="AI4" s="382"/>
      <c r="AJ4" s="382"/>
      <c r="AK4" s="382"/>
      <c r="AL4" s="307"/>
      <c r="AM4" s="307"/>
      <c r="AN4" s="307"/>
    </row>
    <row r="5" spans="1:40">
      <c r="A5" s="521" t="s">
        <v>603</v>
      </c>
      <c r="B5" s="382"/>
      <c r="C5" s="562"/>
      <c r="G5" s="292"/>
      <c r="I5" s="382"/>
      <c r="J5" s="382"/>
      <c r="K5" s="382"/>
      <c r="L5" s="520"/>
      <c r="M5" s="520"/>
      <c r="N5" s="520"/>
      <c r="O5" s="520"/>
      <c r="P5" s="520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>
      <c r="A6" s="299" t="s">
        <v>563</v>
      </c>
      <c r="B6" s="382"/>
      <c r="C6" s="562"/>
      <c r="D6" s="382"/>
      <c r="E6" s="382"/>
      <c r="F6" s="382"/>
      <c r="H6" s="382"/>
      <c r="I6" s="382"/>
      <c r="J6" s="382"/>
      <c r="K6" s="382"/>
      <c r="L6" s="520"/>
      <c r="M6" s="520"/>
      <c r="N6" s="520"/>
      <c r="O6" s="520"/>
      <c r="P6" s="520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>
      <c r="A7" s="299" t="s">
        <v>541</v>
      </c>
      <c r="B7" s="382"/>
      <c r="C7" s="562"/>
      <c r="D7" s="382"/>
      <c r="E7" s="382"/>
      <c r="F7" s="382"/>
      <c r="H7" s="382"/>
      <c r="I7" s="382"/>
      <c r="J7" s="382"/>
      <c r="K7" s="382"/>
      <c r="L7" s="520"/>
      <c r="M7" s="520"/>
      <c r="N7" s="520"/>
      <c r="O7" s="520"/>
      <c r="P7" s="520"/>
      <c r="Q7" s="307"/>
      <c r="R7" s="307"/>
      <c r="S7" s="307"/>
      <c r="T7" s="307"/>
      <c r="U7" s="307"/>
      <c r="V7" s="382"/>
      <c r="W7" s="382"/>
      <c r="X7" s="382"/>
      <c r="Y7" s="382"/>
      <c r="Z7" s="382"/>
      <c r="AA7" s="307"/>
      <c r="AB7" s="307"/>
      <c r="AC7" s="307"/>
      <c r="AD7" s="307"/>
      <c r="AE7" s="307"/>
      <c r="AF7" s="382"/>
      <c r="AG7" s="382"/>
      <c r="AH7" s="382"/>
      <c r="AI7" s="382"/>
      <c r="AJ7" s="382"/>
      <c r="AK7" s="307"/>
      <c r="AL7" s="307"/>
      <c r="AM7" s="307"/>
      <c r="AN7" s="307"/>
    </row>
    <row r="8" spans="1:40" s="175" customFormat="1">
      <c r="A8" s="572"/>
      <c r="B8" s="568"/>
      <c r="C8" s="567"/>
      <c r="D8" s="573">
        <v>2024</v>
      </c>
      <c r="E8" s="573">
        <v>2024</v>
      </c>
      <c r="F8" s="573">
        <v>2024</v>
      </c>
      <c r="G8" s="573">
        <v>2024</v>
      </c>
      <c r="H8" s="573">
        <v>2024</v>
      </c>
      <c r="I8" s="573">
        <v>2024</v>
      </c>
      <c r="J8" s="573">
        <v>2024</v>
      </c>
      <c r="K8" s="568"/>
      <c r="L8" s="571">
        <v>2025</v>
      </c>
      <c r="M8" s="571">
        <v>2025</v>
      </c>
      <c r="N8" s="571">
        <v>2025</v>
      </c>
      <c r="O8" s="571">
        <v>2025</v>
      </c>
      <c r="P8" s="571">
        <v>2025</v>
      </c>
      <c r="Q8" s="571">
        <v>2025</v>
      </c>
      <c r="R8" s="571">
        <v>2025</v>
      </c>
      <c r="S8" s="571">
        <v>2025</v>
      </c>
      <c r="T8" s="571">
        <v>2025</v>
      </c>
      <c r="U8" s="574"/>
      <c r="V8" s="570">
        <v>2026</v>
      </c>
      <c r="W8" s="570">
        <v>2026</v>
      </c>
      <c r="X8" s="570">
        <v>2026</v>
      </c>
      <c r="Y8" s="570">
        <v>2026</v>
      </c>
      <c r="Z8" s="570">
        <v>2026</v>
      </c>
      <c r="AA8" s="570">
        <v>2026</v>
      </c>
      <c r="AB8" s="570">
        <v>2026</v>
      </c>
      <c r="AC8" s="570">
        <v>2026</v>
      </c>
      <c r="AD8" s="570">
        <v>2026</v>
      </c>
      <c r="AE8" s="574"/>
      <c r="AF8" s="569">
        <v>2027</v>
      </c>
      <c r="AG8" s="569">
        <v>2027</v>
      </c>
      <c r="AH8" s="569">
        <v>2027</v>
      </c>
      <c r="AI8" s="569">
        <v>2027</v>
      </c>
      <c r="AJ8" s="569">
        <v>2027</v>
      </c>
      <c r="AK8" s="569">
        <v>2027</v>
      </c>
      <c r="AL8" s="569">
        <v>2027</v>
      </c>
      <c r="AM8" s="569">
        <v>2027</v>
      </c>
      <c r="AN8" s="569">
        <v>2027</v>
      </c>
    </row>
    <row r="9" spans="1:40" ht="110.25">
      <c r="A9" s="548" t="s">
        <v>543</v>
      </c>
      <c r="B9" s="549" t="s">
        <v>15</v>
      </c>
      <c r="C9" s="565" t="s">
        <v>16</v>
      </c>
      <c r="D9" s="550" t="s">
        <v>555</v>
      </c>
      <c r="E9" s="550" t="s">
        <v>557</v>
      </c>
      <c r="F9" s="550" t="s">
        <v>385</v>
      </c>
      <c r="G9" s="550" t="s">
        <v>564</v>
      </c>
      <c r="H9" s="551" t="s">
        <v>546</v>
      </c>
      <c r="I9" s="551" t="s">
        <v>547</v>
      </c>
      <c r="J9" s="550" t="s">
        <v>552</v>
      </c>
      <c r="K9" s="550"/>
      <c r="L9" s="552" t="s">
        <v>556</v>
      </c>
      <c r="M9" s="552" t="s">
        <v>557</v>
      </c>
      <c r="N9" s="552" t="s">
        <v>558</v>
      </c>
      <c r="O9" s="552" t="s">
        <v>554</v>
      </c>
      <c r="P9" s="553" t="s">
        <v>544</v>
      </c>
      <c r="Q9" s="553" t="s">
        <v>545</v>
      </c>
      <c r="R9" s="553" t="s">
        <v>546</v>
      </c>
      <c r="S9" s="553" t="s">
        <v>547</v>
      </c>
      <c r="T9" s="552" t="s">
        <v>548</v>
      </c>
      <c r="U9" s="527"/>
      <c r="V9" s="554" t="s">
        <v>562</v>
      </c>
      <c r="W9" s="554" t="s">
        <v>557</v>
      </c>
      <c r="X9" s="554" t="s">
        <v>559</v>
      </c>
      <c r="Y9" s="554" t="s">
        <v>554</v>
      </c>
      <c r="Z9" s="554" t="s">
        <v>544</v>
      </c>
      <c r="AA9" s="555" t="s">
        <v>545</v>
      </c>
      <c r="AB9" s="555" t="s">
        <v>546</v>
      </c>
      <c r="AC9" s="555" t="s">
        <v>547</v>
      </c>
      <c r="AD9" s="554" t="s">
        <v>549</v>
      </c>
      <c r="AE9" s="554"/>
      <c r="AF9" s="556" t="s">
        <v>561</v>
      </c>
      <c r="AG9" s="556" t="s">
        <v>557</v>
      </c>
      <c r="AH9" s="556" t="s">
        <v>560</v>
      </c>
      <c r="AI9" s="556" t="s">
        <v>554</v>
      </c>
      <c r="AJ9" s="556" t="s">
        <v>544</v>
      </c>
      <c r="AK9" s="557" t="s">
        <v>545</v>
      </c>
      <c r="AL9" s="557" t="s">
        <v>546</v>
      </c>
      <c r="AM9" s="557" t="s">
        <v>547</v>
      </c>
      <c r="AN9" s="556" t="s">
        <v>550</v>
      </c>
    </row>
    <row r="10" spans="1:40" s="328" customFormat="1" ht="30" customHeight="1">
      <c r="A10" s="558">
        <v>0</v>
      </c>
      <c r="B10" s="559" t="s">
        <v>551</v>
      </c>
      <c r="C10" s="566">
        <f t="shared" ref="C10" si="0">SUM(C11:C303)</f>
        <v>5533611</v>
      </c>
      <c r="D10" s="649">
        <f>J10-SUM(E10:I10)</f>
        <v>2765955253.6638403</v>
      </c>
      <c r="E10" s="560">
        <f t="shared" ref="E10" si="1">SUM(E11:E303)</f>
        <v>0.28001567648607306</v>
      </c>
      <c r="F10" s="560">
        <f t="shared" ref="F10" si="2">SUM(F11:F303)</f>
        <v>-1.5250407159328461E-8</v>
      </c>
      <c r="G10" s="560">
        <f t="shared" ref="G10" si="3">SUM(G11:G303)</f>
        <v>-308625539.48810989</v>
      </c>
      <c r="H10" s="560">
        <f t="shared" ref="H10" si="4">SUM(H11:H303)</f>
        <v>848000000.00000095</v>
      </c>
      <c r="I10" s="560">
        <f t="shared" ref="I10" si="5">SUM(I11:I303)</f>
        <v>32945950</v>
      </c>
      <c r="J10" s="560">
        <v>3338275664.4557471</v>
      </c>
      <c r="K10" s="560"/>
      <c r="L10" s="560">
        <f>T10-(SUM(M10:S10))</f>
        <v>2782749649.2854729</v>
      </c>
      <c r="M10" s="560">
        <f t="shared" ref="M10" si="6">SUM(M11:M303)</f>
        <v>0.1680094916082453</v>
      </c>
      <c r="N10" s="560">
        <f t="shared" ref="N10" si="7">SUM(N11:N303)</f>
        <v>-1.4260876923799515E-8</v>
      </c>
      <c r="O10" s="560">
        <f t="shared" ref="O10" si="8">SUM(O11:O303)</f>
        <v>-731500719.31747925</v>
      </c>
      <c r="P10" s="560">
        <f t="shared" ref="P10" si="9">SUM(P11:P303)</f>
        <v>662180096.46999967</v>
      </c>
      <c r="Q10" s="560">
        <f t="shared" ref="Q10" si="10">SUM(Q11:Q303)</f>
        <v>272471898.54792601</v>
      </c>
      <c r="R10" s="560">
        <f t="shared" ref="R10" si="11">SUM(R11:R303)</f>
        <v>912500000.00000119</v>
      </c>
      <c r="S10" s="560">
        <v>32945950</v>
      </c>
      <c r="T10" s="560">
        <f>SUM(T11:T303)</f>
        <v>3931346875.1539302</v>
      </c>
      <c r="U10" s="560"/>
      <c r="V10" s="560">
        <f t="shared" ref="V10:AB10" si="12">SUM(V11:V303)</f>
        <v>2835766695.9448504</v>
      </c>
      <c r="W10" s="560">
        <f t="shared" si="12"/>
        <v>0.1680094916082453</v>
      </c>
      <c r="X10" s="560">
        <f t="shared" si="12"/>
        <v>-6.7684595705941319E-9</v>
      </c>
      <c r="Y10" s="560">
        <f t="shared" si="12"/>
        <v>-731500719.31747925</v>
      </c>
      <c r="Z10" s="560">
        <f t="shared" si="12"/>
        <v>662068144.7049998</v>
      </c>
      <c r="AA10" s="560">
        <f t="shared" si="12"/>
        <v>272471898.54792601</v>
      </c>
      <c r="AB10" s="560">
        <f t="shared" si="12"/>
        <v>939000000.00000155</v>
      </c>
      <c r="AC10" s="560">
        <v>32945950</v>
      </c>
      <c r="AD10" s="560">
        <f>SUM(AD11:AD303)</f>
        <v>4010751970.0483046</v>
      </c>
      <c r="AE10" s="560"/>
      <c r="AF10" s="560">
        <f>SUM(AF11:AF303)</f>
        <v>2887004752.3347621</v>
      </c>
      <c r="AG10" s="560">
        <f t="shared" ref="AG10:AL10" si="13">SUM(AG11:AG303)</f>
        <v>0.1680094916082453</v>
      </c>
      <c r="AH10" s="560">
        <f t="shared" si="13"/>
        <v>-1.1365045793354511E-8</v>
      </c>
      <c r="AI10" s="560">
        <f t="shared" si="13"/>
        <v>0</v>
      </c>
      <c r="AJ10" s="560">
        <f t="shared" si="13"/>
        <v>661956192.9399991</v>
      </c>
      <c r="AK10" s="560">
        <f t="shared" si="13"/>
        <v>272471898.54792601</v>
      </c>
      <c r="AL10" s="560">
        <f t="shared" si="13"/>
        <v>980000000.00000095</v>
      </c>
      <c r="AM10" s="560">
        <v>32945950</v>
      </c>
      <c r="AN10" s="560">
        <f>SUM(AN11:AN303)</f>
        <v>4102878074.6732168</v>
      </c>
    </row>
    <row r="11" spans="1:40" ht="16.5">
      <c r="A11" s="528">
        <v>5</v>
      </c>
      <c r="B11" s="529" t="s">
        <v>42</v>
      </c>
      <c r="C11" s="563">
        <v>9183</v>
      </c>
      <c r="D11" s="530">
        <f t="shared" ref="D11:D74" si="14">J11-SUM(E11:I11)</f>
        <v>9634001.5318514369</v>
      </c>
      <c r="E11" s="530">
        <v>1107790.4369840571</v>
      </c>
      <c r="F11" s="530">
        <v>4515.1564391095244</v>
      </c>
      <c r="G11" s="546">
        <v>-512162.55156340235</v>
      </c>
      <c r="H11" s="530">
        <v>1998836.7833538039</v>
      </c>
      <c r="I11" s="530">
        <v>1317165</v>
      </c>
      <c r="J11" s="527">
        <v>13550146.357065005</v>
      </c>
      <c r="K11" s="560"/>
      <c r="L11" s="561">
        <f t="shared" ref="L11:L74" si="15">T11-(SUM(M11:S11))</f>
        <v>9717796.0219347682</v>
      </c>
      <c r="M11" s="531">
        <v>1107790.4367981835</v>
      </c>
      <c r="N11" s="531">
        <v>-18259.928964565584</v>
      </c>
      <c r="O11" s="547">
        <v>-1212581.8650194509</v>
      </c>
      <c r="P11" s="532">
        <v>923302.58986649907</v>
      </c>
      <c r="Q11" s="532">
        <v>334466.75985799998</v>
      </c>
      <c r="R11" s="531">
        <v>2128424.2265043859</v>
      </c>
      <c r="S11" s="533">
        <v>1317165</v>
      </c>
      <c r="T11" s="532">
        <v>14298103.24097782</v>
      </c>
      <c r="U11" s="527"/>
      <c r="V11" s="561">
        <f t="shared" ref="V11:V74" si="16">AD11-SUM(W11:AC11)</f>
        <v>9707315.0713021606</v>
      </c>
      <c r="W11" s="531">
        <v>1107790.4367981835</v>
      </c>
      <c r="X11" s="531">
        <v>-38174.996660967809</v>
      </c>
      <c r="Y11" s="531">
        <v>-1212581.8650194509</v>
      </c>
      <c r="Z11" s="531">
        <v>868195.86993325083</v>
      </c>
      <c r="AA11" s="531">
        <v>334466.75985799998</v>
      </c>
      <c r="AB11" s="531">
        <v>2203176.3364961883</v>
      </c>
      <c r="AC11" s="533">
        <v>1317165</v>
      </c>
      <c r="AD11" s="527">
        <v>14287352.612707365</v>
      </c>
      <c r="AE11" s="560"/>
      <c r="AF11" s="561">
        <v>10068179.011518305</v>
      </c>
      <c r="AG11" s="531">
        <v>1107790.4367981835</v>
      </c>
      <c r="AH11" s="531">
        <v>-51606.485617509898</v>
      </c>
      <c r="AI11" s="531"/>
      <c r="AJ11" s="531">
        <v>813089.15000000247</v>
      </c>
      <c r="AK11" s="531">
        <v>334466.75985799998</v>
      </c>
      <c r="AL11" s="534">
        <v>2292029.7138986113</v>
      </c>
      <c r="AM11" s="658">
        <v>1317165</v>
      </c>
      <c r="AN11" s="527">
        <v>14668531.721436139</v>
      </c>
    </row>
    <row r="12" spans="1:40" ht="16.5">
      <c r="A12" s="528">
        <v>9</v>
      </c>
      <c r="B12" s="529" t="s">
        <v>43</v>
      </c>
      <c r="C12" s="532">
        <v>2447</v>
      </c>
      <c r="D12" s="530">
        <f t="shared" si="14"/>
        <v>3177369.0046506887</v>
      </c>
      <c r="E12" s="530">
        <v>507476.23555039527</v>
      </c>
      <c r="F12" s="530">
        <v>45935.127276895844</v>
      </c>
      <c r="G12" s="546">
        <v>-136476.2891947779</v>
      </c>
      <c r="H12" s="530">
        <v>524718.77367367654</v>
      </c>
      <c r="I12" s="530">
        <v>-473784</v>
      </c>
      <c r="J12" s="527">
        <v>3645238.8519568788</v>
      </c>
      <c r="K12" s="560"/>
      <c r="L12" s="561">
        <f t="shared" si="15"/>
        <v>3166828.7358111348</v>
      </c>
      <c r="M12" s="531">
        <v>507476.23550086532</v>
      </c>
      <c r="N12" s="531">
        <v>3161.2354133661684</v>
      </c>
      <c r="O12" s="547">
        <v>-323461.21631377301</v>
      </c>
      <c r="P12" s="532">
        <v>230256.28235625685</v>
      </c>
      <c r="Q12" s="532">
        <v>86609.018804000007</v>
      </c>
      <c r="R12" s="531">
        <v>556542.33792799606</v>
      </c>
      <c r="S12" s="533">
        <v>-473784</v>
      </c>
      <c r="T12" s="532">
        <v>3753628.6294998461</v>
      </c>
      <c r="U12" s="527"/>
      <c r="V12" s="561">
        <f t="shared" si="16"/>
        <v>3194763.235267831</v>
      </c>
      <c r="W12" s="531">
        <v>507476.23550086532</v>
      </c>
      <c r="X12" s="531">
        <v>-10172.516261503673</v>
      </c>
      <c r="Y12" s="531">
        <v>-323461.21631377301</v>
      </c>
      <c r="Z12" s="531">
        <v>224019.96117812773</v>
      </c>
      <c r="AA12" s="531">
        <v>86609.018804000007</v>
      </c>
      <c r="AB12" s="531">
        <v>576905.8407891792</v>
      </c>
      <c r="AC12" s="533">
        <v>-473784</v>
      </c>
      <c r="AD12" s="527">
        <v>3782356.5589647265</v>
      </c>
      <c r="AE12" s="560"/>
      <c r="AF12" s="561">
        <v>3365799.863664845</v>
      </c>
      <c r="AG12" s="531">
        <v>507476.23550086532</v>
      </c>
      <c r="AH12" s="531">
        <v>-13751.613885009987</v>
      </c>
      <c r="AI12" s="531"/>
      <c r="AJ12" s="531">
        <v>217783.63999999862</v>
      </c>
      <c r="AK12" s="531">
        <v>86609.018804000007</v>
      </c>
      <c r="AL12" s="534">
        <v>599951.32273445243</v>
      </c>
      <c r="AM12" s="547">
        <v>-473784</v>
      </c>
      <c r="AN12" s="527">
        <v>3966623.2505053775</v>
      </c>
    </row>
    <row r="13" spans="1:40" ht="16.5">
      <c r="A13" s="528">
        <v>10</v>
      </c>
      <c r="B13" s="529" t="s">
        <v>44</v>
      </c>
      <c r="C13" s="532">
        <v>11102</v>
      </c>
      <c r="D13" s="530">
        <f t="shared" si="14"/>
        <v>10506887.408837233</v>
      </c>
      <c r="E13" s="530">
        <v>-340479.36541170999</v>
      </c>
      <c r="F13" s="530">
        <v>-1010240.0924459173</v>
      </c>
      <c r="G13" s="546">
        <v>-619190.74893356138</v>
      </c>
      <c r="H13" s="530">
        <v>2446371.1142968205</v>
      </c>
      <c r="I13" s="530">
        <v>-307675</v>
      </c>
      <c r="J13" s="527">
        <v>10675673.316342864</v>
      </c>
      <c r="K13" s="560"/>
      <c r="L13" s="561">
        <f t="shared" si="15"/>
        <v>10856070.284478715</v>
      </c>
      <c r="M13" s="531">
        <v>-340479.36563642614</v>
      </c>
      <c r="N13" s="531">
        <v>-871244.55810546223</v>
      </c>
      <c r="O13" s="547">
        <v>-1465792.2146795169</v>
      </c>
      <c r="P13" s="532">
        <v>1061523.5658832705</v>
      </c>
      <c r="Q13" s="532">
        <v>569260.14453000005</v>
      </c>
      <c r="R13" s="531">
        <v>2598570.2790839789</v>
      </c>
      <c r="S13" s="533">
        <v>-307675</v>
      </c>
      <c r="T13" s="532">
        <v>12100233.13555456</v>
      </c>
      <c r="U13" s="527"/>
      <c r="V13" s="561">
        <f t="shared" si="16"/>
        <v>10819665.446518824</v>
      </c>
      <c r="W13" s="531">
        <v>-340479.36563642614</v>
      </c>
      <c r="X13" s="531">
        <v>-728791.33928432083</v>
      </c>
      <c r="Y13" s="531">
        <v>-1465792.2146795169</v>
      </c>
      <c r="Z13" s="531">
        <v>1022500.787941633</v>
      </c>
      <c r="AA13" s="531">
        <v>569260.14453000005</v>
      </c>
      <c r="AB13" s="531">
        <v>2686595.9370106244</v>
      </c>
      <c r="AC13" s="533">
        <v>-307675</v>
      </c>
      <c r="AD13" s="527">
        <v>12255284.396400817</v>
      </c>
      <c r="AE13" s="560"/>
      <c r="AF13" s="561">
        <v>11535195.051491894</v>
      </c>
      <c r="AG13" s="531">
        <v>-340479.36563642614</v>
      </c>
      <c r="AH13" s="531">
        <v>-578499.64815892931</v>
      </c>
      <c r="AI13" s="531"/>
      <c r="AJ13" s="531">
        <v>983478.00999999582</v>
      </c>
      <c r="AK13" s="531">
        <v>569260.14453000005</v>
      </c>
      <c r="AL13" s="534">
        <v>2793712.7532565533</v>
      </c>
      <c r="AM13" s="547">
        <v>-307675</v>
      </c>
      <c r="AN13" s="527">
        <v>13189199.730803572</v>
      </c>
    </row>
    <row r="14" spans="1:40" ht="16.5">
      <c r="A14" s="528">
        <v>16</v>
      </c>
      <c r="B14" s="529" t="s">
        <v>45</v>
      </c>
      <c r="C14" s="532">
        <v>8014</v>
      </c>
      <c r="D14" s="530">
        <f t="shared" si="14"/>
        <v>3163735.1134131942</v>
      </c>
      <c r="E14" s="530">
        <v>2192505.7711044662</v>
      </c>
      <c r="F14" s="530">
        <v>1999051.0483130058</v>
      </c>
      <c r="G14" s="546">
        <v>-446964.03008048638</v>
      </c>
      <c r="H14" s="530">
        <v>1380381.6988638802</v>
      </c>
      <c r="I14" s="530">
        <v>-448670</v>
      </c>
      <c r="J14" s="527">
        <v>7840039.6016140599</v>
      </c>
      <c r="K14" s="560"/>
      <c r="L14" s="561">
        <f t="shared" si="15"/>
        <v>2746943.7534005037</v>
      </c>
      <c r="M14" s="531">
        <v>2192505.7709422582</v>
      </c>
      <c r="N14" s="531">
        <v>1858965.2414497747</v>
      </c>
      <c r="O14" s="547">
        <v>-1058460.8948194128</v>
      </c>
      <c r="P14" s="532">
        <v>790489.16987110325</v>
      </c>
      <c r="Q14" s="532">
        <v>304817.51145999989</v>
      </c>
      <c r="R14" s="531">
        <v>1481366.3169716692</v>
      </c>
      <c r="S14" s="533">
        <v>-448670</v>
      </c>
      <c r="T14" s="532">
        <v>7867956.8692758959</v>
      </c>
      <c r="U14" s="527"/>
      <c r="V14" s="561">
        <f t="shared" si="16"/>
        <v>2724639.7808122635</v>
      </c>
      <c r="W14" s="531">
        <v>2192505.7709422582</v>
      </c>
      <c r="X14" s="531">
        <v>1721375.3707627477</v>
      </c>
      <c r="Y14" s="531">
        <v>-1058460.8948194128</v>
      </c>
      <c r="Z14" s="531">
        <v>760800.9449355515</v>
      </c>
      <c r="AA14" s="531">
        <v>304817.51145999989</v>
      </c>
      <c r="AB14" s="531">
        <v>1527670.2444380387</v>
      </c>
      <c r="AC14" s="533">
        <v>-448670</v>
      </c>
      <c r="AD14" s="527">
        <v>7724678.7285314463</v>
      </c>
      <c r="AE14" s="560"/>
      <c r="AF14" s="561">
        <v>2586524.1346338931</v>
      </c>
      <c r="AG14" s="531">
        <v>2192505.7709422582</v>
      </c>
      <c r="AH14" s="531">
        <v>1589443.7163472269</v>
      </c>
      <c r="AI14" s="531"/>
      <c r="AJ14" s="531">
        <v>731112.71999999974</v>
      </c>
      <c r="AK14" s="531">
        <v>304817.51145999989</v>
      </c>
      <c r="AL14" s="534">
        <v>1593400.1981347138</v>
      </c>
      <c r="AM14" s="547">
        <v>-448670</v>
      </c>
      <c r="AN14" s="527">
        <v>7490673.1566986786</v>
      </c>
    </row>
    <row r="15" spans="1:40" ht="16.5">
      <c r="A15" s="528">
        <v>18</v>
      </c>
      <c r="B15" s="529" t="s">
        <v>46</v>
      </c>
      <c r="C15" s="532">
        <v>4763</v>
      </c>
      <c r="D15" s="530">
        <f t="shared" si="14"/>
        <v>3532784.852294995</v>
      </c>
      <c r="E15" s="530">
        <v>-456244.78357754328</v>
      </c>
      <c r="F15" s="530">
        <v>-277510.64894222573</v>
      </c>
      <c r="G15" s="546">
        <v>-265646.32833458408</v>
      </c>
      <c r="H15" s="530">
        <v>810544.9492311714</v>
      </c>
      <c r="I15" s="530">
        <v>-127457</v>
      </c>
      <c r="J15" s="527">
        <v>3216471.0406718133</v>
      </c>
      <c r="K15" s="560"/>
      <c r="L15" s="561">
        <f t="shared" si="15"/>
        <v>3575362.1874290202</v>
      </c>
      <c r="M15" s="531">
        <v>-456244.78367395129</v>
      </c>
      <c r="N15" s="531">
        <v>-217878.53490299068</v>
      </c>
      <c r="O15" s="547">
        <v>-629650.99560095707</v>
      </c>
      <c r="P15" s="532">
        <v>411685.18790763809</v>
      </c>
      <c r="Q15" s="532">
        <v>162574.05210200002</v>
      </c>
      <c r="R15" s="531">
        <v>874479.39328950993</v>
      </c>
      <c r="S15" s="533">
        <v>-127457</v>
      </c>
      <c r="T15" s="532">
        <v>3592869.5065502692</v>
      </c>
      <c r="U15" s="527"/>
      <c r="V15" s="561">
        <f t="shared" si="16"/>
        <v>3649632.5728939213</v>
      </c>
      <c r="W15" s="531">
        <v>-456244.78367395129</v>
      </c>
      <c r="X15" s="531">
        <v>-156762.9988513696</v>
      </c>
      <c r="Y15" s="531">
        <v>-629650.99560095707</v>
      </c>
      <c r="Z15" s="531">
        <v>441278.80395381799</v>
      </c>
      <c r="AA15" s="531">
        <v>162574.05210200002</v>
      </c>
      <c r="AB15" s="531">
        <v>897750.81608922442</v>
      </c>
      <c r="AC15" s="533">
        <v>-127457</v>
      </c>
      <c r="AD15" s="527">
        <v>3781120.4669126859</v>
      </c>
      <c r="AE15" s="560"/>
      <c r="AF15" s="561">
        <v>3528432.525631336</v>
      </c>
      <c r="AG15" s="531">
        <v>-456244.78367395129</v>
      </c>
      <c r="AH15" s="531">
        <v>-92284.587319191662</v>
      </c>
      <c r="AI15" s="531"/>
      <c r="AJ15" s="531">
        <v>470872.41999999795</v>
      </c>
      <c r="AK15" s="531">
        <v>162574.05210200002</v>
      </c>
      <c r="AL15" s="534">
        <v>934965.62747517705</v>
      </c>
      <c r="AM15" s="547">
        <v>-127457</v>
      </c>
      <c r="AN15" s="527">
        <v>3791207.2586144106</v>
      </c>
    </row>
    <row r="16" spans="1:40" ht="16.5">
      <c r="A16" s="528">
        <v>19</v>
      </c>
      <c r="B16" s="529" t="s">
        <v>47</v>
      </c>
      <c r="C16" s="532">
        <v>3965</v>
      </c>
      <c r="D16" s="530">
        <f t="shared" si="14"/>
        <v>3480585.963913491</v>
      </c>
      <c r="E16" s="530">
        <v>-363674.33562044165</v>
      </c>
      <c r="F16" s="530">
        <v>-504090.2831676738</v>
      </c>
      <c r="G16" s="546">
        <v>-221139.55319055761</v>
      </c>
      <c r="H16" s="530">
        <v>635350.01221102325</v>
      </c>
      <c r="I16" s="530">
        <v>-973121</v>
      </c>
      <c r="J16" s="527">
        <v>2053910.8041458414</v>
      </c>
      <c r="K16" s="560"/>
      <c r="L16" s="561">
        <f t="shared" si="15"/>
        <v>3282903.6968430625</v>
      </c>
      <c r="M16" s="531">
        <v>-363674.33570069849</v>
      </c>
      <c r="N16" s="531">
        <v>-454449.02090322552</v>
      </c>
      <c r="O16" s="547">
        <v>-524088.92688613717</v>
      </c>
      <c r="P16" s="532">
        <v>332702.8287807196</v>
      </c>
      <c r="Q16" s="532">
        <v>124008.49430199998</v>
      </c>
      <c r="R16" s="531">
        <v>697019.85860712617</v>
      </c>
      <c r="S16" s="533">
        <v>-973121</v>
      </c>
      <c r="T16" s="532">
        <v>2121301.5950428471</v>
      </c>
      <c r="U16" s="527"/>
      <c r="V16" s="561">
        <f t="shared" si="16"/>
        <v>3407571.5762157226</v>
      </c>
      <c r="W16" s="531">
        <v>-363674.33570069849</v>
      </c>
      <c r="X16" s="531">
        <v>-403572.87132424646</v>
      </c>
      <c r="Y16" s="531">
        <v>-524088.92688613717</v>
      </c>
      <c r="Z16" s="531">
        <v>343003.15939035936</v>
      </c>
      <c r="AA16" s="531">
        <v>124008.49430199998</v>
      </c>
      <c r="AB16" s="531">
        <v>717821.13869379181</v>
      </c>
      <c r="AC16" s="533">
        <v>-973121</v>
      </c>
      <c r="AD16" s="527">
        <v>2327947.2346907919</v>
      </c>
      <c r="AE16" s="560"/>
      <c r="AF16" s="561">
        <v>3623370.8684947495</v>
      </c>
      <c r="AG16" s="531">
        <v>-363674.33570069849</v>
      </c>
      <c r="AH16" s="531">
        <v>-349897.26735089236</v>
      </c>
      <c r="AI16" s="531"/>
      <c r="AJ16" s="531">
        <v>353303.48999999912</v>
      </c>
      <c r="AK16" s="531">
        <v>124008.49430199998</v>
      </c>
      <c r="AL16" s="534">
        <v>748513.18826098565</v>
      </c>
      <c r="AM16" s="547">
        <v>-973121</v>
      </c>
      <c r="AN16" s="527">
        <v>2638414.511120006</v>
      </c>
    </row>
    <row r="17" spans="1:40" ht="16.5">
      <c r="A17" s="528">
        <v>20</v>
      </c>
      <c r="B17" s="529" t="s">
        <v>48</v>
      </c>
      <c r="C17" s="532">
        <v>16473</v>
      </c>
      <c r="D17" s="530">
        <f t="shared" si="14"/>
        <v>11470056.196763489</v>
      </c>
      <c r="E17" s="530">
        <v>-2787357.7915534563</v>
      </c>
      <c r="F17" s="530">
        <v>-2346290.6684623654</v>
      </c>
      <c r="G17" s="546">
        <v>-918747.00118740345</v>
      </c>
      <c r="H17" s="530">
        <v>2687797.7412677575</v>
      </c>
      <c r="I17" s="530">
        <v>-2441149</v>
      </c>
      <c r="J17" s="527">
        <v>5664309.476828021</v>
      </c>
      <c r="K17" s="560"/>
      <c r="L17" s="561">
        <f t="shared" si="15"/>
        <v>11086101.505112771</v>
      </c>
      <c r="M17" s="531">
        <v>-2787357.7918868861</v>
      </c>
      <c r="N17" s="531">
        <v>-2140050.9425399802</v>
      </c>
      <c r="O17" s="547">
        <v>-2172463.3509553471</v>
      </c>
      <c r="P17" s="532">
        <v>1760111.6298977416</v>
      </c>
      <c r="Q17" s="532">
        <v>1288101.4960659998</v>
      </c>
      <c r="R17" s="531">
        <v>2939875.538372505</v>
      </c>
      <c r="S17" s="533">
        <v>-2441149</v>
      </c>
      <c r="T17" s="532">
        <v>7533169.0840668045</v>
      </c>
      <c r="U17" s="527"/>
      <c r="V17" s="561">
        <f t="shared" si="16"/>
        <v>11095041.607336029</v>
      </c>
      <c r="W17" s="531">
        <v>-2787357.7918868861</v>
      </c>
      <c r="X17" s="531">
        <v>-1928680.7503547287</v>
      </c>
      <c r="Y17" s="531">
        <v>-2172463.3509553471</v>
      </c>
      <c r="Z17" s="531">
        <v>1755594.2299488694</v>
      </c>
      <c r="AA17" s="531">
        <v>1288101.4960659998</v>
      </c>
      <c r="AB17" s="531">
        <v>3034586.7850535135</v>
      </c>
      <c r="AC17" s="533">
        <v>-2441149</v>
      </c>
      <c r="AD17" s="527">
        <v>7843673.2252074517</v>
      </c>
      <c r="AE17" s="560"/>
      <c r="AF17" s="561">
        <v>11435780.658393998</v>
      </c>
      <c r="AG17" s="531">
        <v>-2787357.7918868861</v>
      </c>
      <c r="AH17" s="531">
        <v>-1705679.9371761505</v>
      </c>
      <c r="AI17" s="531"/>
      <c r="AJ17" s="531">
        <v>1751076.8299999968</v>
      </c>
      <c r="AK17" s="531">
        <v>1288101.4960659998</v>
      </c>
      <c r="AL17" s="534">
        <v>3170912.6729967948</v>
      </c>
      <c r="AM17" s="547">
        <v>-2441149</v>
      </c>
      <c r="AN17" s="527">
        <v>8539221.5774384066</v>
      </c>
    </row>
    <row r="18" spans="1:40" ht="16.5">
      <c r="A18" s="528">
        <v>46</v>
      </c>
      <c r="B18" s="529" t="s">
        <v>49</v>
      </c>
      <c r="C18" s="532">
        <v>1341</v>
      </c>
      <c r="D18" s="530">
        <f t="shared" si="14"/>
        <v>1383269.8068368053</v>
      </c>
      <c r="E18" s="530">
        <v>386280.54903308325</v>
      </c>
      <c r="F18" s="530">
        <v>291033.13751801522</v>
      </c>
      <c r="G18" s="546">
        <v>-74791.460486390351</v>
      </c>
      <c r="H18" s="530">
        <v>298198.75810749142</v>
      </c>
      <c r="I18" s="530">
        <v>-378389</v>
      </c>
      <c r="J18" s="527">
        <v>1905601.7910090047</v>
      </c>
      <c r="K18" s="560"/>
      <c r="L18" s="561">
        <f t="shared" si="15"/>
        <v>1430123.1454836186</v>
      </c>
      <c r="M18" s="531">
        <v>386280.54900593992</v>
      </c>
      <c r="N18" s="531">
        <v>267592.27565083368</v>
      </c>
      <c r="O18" s="547">
        <v>-177113.26780801927</v>
      </c>
      <c r="P18" s="532">
        <v>174255.33853802399</v>
      </c>
      <c r="Q18" s="532">
        <v>34974.80124600001</v>
      </c>
      <c r="R18" s="531">
        <v>317430.51640644332</v>
      </c>
      <c r="S18" s="533">
        <v>-378389</v>
      </c>
      <c r="T18" s="532">
        <v>2055154.3585228403</v>
      </c>
      <c r="U18" s="527"/>
      <c r="V18" s="561">
        <f t="shared" si="16"/>
        <v>1475958.5482913207</v>
      </c>
      <c r="W18" s="531">
        <v>386280.54900593992</v>
      </c>
      <c r="X18" s="531">
        <v>244569.06419696508</v>
      </c>
      <c r="Y18" s="531">
        <v>-177113.26780801927</v>
      </c>
      <c r="Z18" s="531">
        <v>151602.9042690121</v>
      </c>
      <c r="AA18" s="531">
        <v>34974.80124600001</v>
      </c>
      <c r="AB18" s="531">
        <v>328722.13245224371</v>
      </c>
      <c r="AC18" s="533">
        <v>-378389</v>
      </c>
      <c r="AD18" s="527">
        <v>2066605.7316534622</v>
      </c>
      <c r="AE18" s="560"/>
      <c r="AF18" s="561">
        <v>1580618.1151127741</v>
      </c>
      <c r="AG18" s="531">
        <v>386280.54900593992</v>
      </c>
      <c r="AH18" s="531">
        <v>222492.65434280815</v>
      </c>
      <c r="AI18" s="531"/>
      <c r="AJ18" s="531">
        <v>128950.47000000025</v>
      </c>
      <c r="AK18" s="531">
        <v>34974.80124600001</v>
      </c>
      <c r="AL18" s="534">
        <v>342061.74920953857</v>
      </c>
      <c r="AM18" s="547">
        <v>-378389</v>
      </c>
      <c r="AN18" s="527">
        <v>2139876.071109042</v>
      </c>
    </row>
    <row r="19" spans="1:40" ht="16.5">
      <c r="A19" s="528">
        <v>47</v>
      </c>
      <c r="B19" s="529" t="s">
        <v>50</v>
      </c>
      <c r="C19" s="532">
        <v>1811</v>
      </c>
      <c r="D19" s="530">
        <f t="shared" si="14"/>
        <v>2731751.6604712675</v>
      </c>
      <c r="E19" s="530">
        <v>-128150.09762661636</v>
      </c>
      <c r="F19" s="530">
        <v>575797.05134395172</v>
      </c>
      <c r="G19" s="546">
        <v>-101004.7240423959</v>
      </c>
      <c r="H19" s="530">
        <v>388828.50457805779</v>
      </c>
      <c r="I19" s="530">
        <v>-18014</v>
      </c>
      <c r="J19" s="527">
        <v>3449208.3947242647</v>
      </c>
      <c r="K19" s="560"/>
      <c r="L19" s="561">
        <f t="shared" si="15"/>
        <v>2969924.7726413915</v>
      </c>
      <c r="M19" s="531">
        <v>-128150.09766327289</v>
      </c>
      <c r="N19" s="531">
        <v>544140.52573510318</v>
      </c>
      <c r="O19" s="547">
        <v>-239060.41550235494</v>
      </c>
      <c r="P19" s="532">
        <v>259670.81270277727</v>
      </c>
      <c r="Q19" s="532">
        <v>58604.87817799997</v>
      </c>
      <c r="R19" s="531">
        <v>417000.69712823402</v>
      </c>
      <c r="S19" s="533">
        <v>-18014</v>
      </c>
      <c r="T19" s="532">
        <v>3864117.1732198782</v>
      </c>
      <c r="U19" s="527"/>
      <c r="V19" s="561">
        <f t="shared" si="16"/>
        <v>3072101.4685040521</v>
      </c>
      <c r="W19" s="531">
        <v>-128150.09766327289</v>
      </c>
      <c r="X19" s="531">
        <v>513048.03062477068</v>
      </c>
      <c r="Y19" s="531">
        <v>-239060.41550235494</v>
      </c>
      <c r="Z19" s="531">
        <v>240752.93135138851</v>
      </c>
      <c r="AA19" s="531">
        <v>58604.87817799997</v>
      </c>
      <c r="AB19" s="531">
        <v>431198.86657199287</v>
      </c>
      <c r="AC19" s="533">
        <v>-18014</v>
      </c>
      <c r="AD19" s="527">
        <v>3930481.6620645765</v>
      </c>
      <c r="AE19" s="560"/>
      <c r="AF19" s="561">
        <v>3144671.1983040911</v>
      </c>
      <c r="AG19" s="531">
        <v>-128150.09766327289</v>
      </c>
      <c r="AH19" s="531">
        <v>483234.17660099873</v>
      </c>
      <c r="AI19" s="531"/>
      <c r="AJ19" s="531">
        <v>221835.04999999978</v>
      </c>
      <c r="AK19" s="531">
        <v>58604.87817799997</v>
      </c>
      <c r="AL19" s="534">
        <v>448251.46503476298</v>
      </c>
      <c r="AM19" s="547">
        <v>-18014</v>
      </c>
      <c r="AN19" s="527">
        <v>3971372.2549522249</v>
      </c>
    </row>
    <row r="20" spans="1:40" ht="16.5">
      <c r="A20" s="528">
        <v>49</v>
      </c>
      <c r="B20" s="529" t="s">
        <v>51</v>
      </c>
      <c r="C20" s="532">
        <v>305274</v>
      </c>
      <c r="D20" s="530">
        <f t="shared" si="14"/>
        <v>222333537.53771645</v>
      </c>
      <c r="E20" s="530">
        <v>116356663.43116146</v>
      </c>
      <c r="F20" s="530">
        <v>45333897.028711274</v>
      </c>
      <c r="G20" s="546">
        <v>-17026016.635736264</v>
      </c>
      <c r="H20" s="530">
        <v>30849901.272778347</v>
      </c>
      <c r="I20" s="530">
        <v>-5611271</v>
      </c>
      <c r="J20" s="527">
        <v>392236711.63463128</v>
      </c>
      <c r="K20" s="560"/>
      <c r="L20" s="561">
        <f t="shared" si="15"/>
        <v>231629424.25538689</v>
      </c>
      <c r="M20" s="531">
        <v>116356663.42498244</v>
      </c>
      <c r="N20" s="531">
        <v>39997666.107278034</v>
      </c>
      <c r="O20" s="547">
        <v>-40372997.812024586</v>
      </c>
      <c r="P20" s="532">
        <v>33679799.68106164</v>
      </c>
      <c r="Q20" s="532">
        <v>13066075.169994002</v>
      </c>
      <c r="R20" s="531">
        <v>33134545.359415706</v>
      </c>
      <c r="S20" s="533">
        <v>-5611271</v>
      </c>
      <c r="T20" s="532">
        <v>421879905.18609411</v>
      </c>
      <c r="U20" s="527"/>
      <c r="V20" s="561">
        <f t="shared" si="16"/>
        <v>236522318.65941548</v>
      </c>
      <c r="W20" s="531">
        <v>116356663.42498244</v>
      </c>
      <c r="X20" s="531">
        <v>34756511.854206972</v>
      </c>
      <c r="Y20" s="531">
        <v>-40372997.812024586</v>
      </c>
      <c r="Z20" s="531">
        <v>36660479.925530739</v>
      </c>
      <c r="AA20" s="531">
        <v>13066075.169994002</v>
      </c>
      <c r="AB20" s="531">
        <v>33234185.764909133</v>
      </c>
      <c r="AC20" s="533">
        <v>-5611271</v>
      </c>
      <c r="AD20" s="527">
        <v>424611965.98701417</v>
      </c>
      <c r="AE20" s="560"/>
      <c r="AF20" s="561">
        <v>241589281.07969251</v>
      </c>
      <c r="AG20" s="531">
        <v>116356663.42498244</v>
      </c>
      <c r="AH20" s="531">
        <v>29730893.702217493</v>
      </c>
      <c r="AI20" s="531"/>
      <c r="AJ20" s="531">
        <v>39641160.169999838</v>
      </c>
      <c r="AK20" s="531">
        <v>13066075.169994002</v>
      </c>
      <c r="AL20" s="534">
        <v>34773625.326989979</v>
      </c>
      <c r="AM20" s="547">
        <v>-5611271</v>
      </c>
      <c r="AN20" s="527">
        <v>429173430.06185162</v>
      </c>
    </row>
    <row r="21" spans="1:40" ht="16.5">
      <c r="A21" s="528">
        <v>50</v>
      </c>
      <c r="B21" s="529" t="s">
        <v>52</v>
      </c>
      <c r="C21" s="532">
        <v>11276</v>
      </c>
      <c r="D21" s="530">
        <f t="shared" si="14"/>
        <v>5904672.209342232</v>
      </c>
      <c r="E21" s="530">
        <v>-903367.0680322363</v>
      </c>
      <c r="F21" s="530">
        <v>-481369.68432328844</v>
      </c>
      <c r="G21" s="546">
        <v>-628895.23373940168</v>
      </c>
      <c r="H21" s="530">
        <v>2048835.1354750555</v>
      </c>
      <c r="I21" s="530">
        <v>-890316</v>
      </c>
      <c r="J21" s="527">
        <v>5049559.3587223608</v>
      </c>
      <c r="K21" s="560"/>
      <c r="L21" s="561">
        <f t="shared" si="15"/>
        <v>6005218.0525917802</v>
      </c>
      <c r="M21" s="531">
        <v>-903367.06826047425</v>
      </c>
      <c r="N21" s="531">
        <v>-340195.69358081213</v>
      </c>
      <c r="O21" s="547">
        <v>-1488632.3958055463</v>
      </c>
      <c r="P21" s="532">
        <v>882470.15274469578</v>
      </c>
      <c r="Q21" s="532">
        <v>431922.28048199991</v>
      </c>
      <c r="R21" s="531">
        <v>2194053.4957525465</v>
      </c>
      <c r="S21" s="533">
        <v>-890316</v>
      </c>
      <c r="T21" s="532">
        <v>5891152.8239241894</v>
      </c>
      <c r="U21" s="527"/>
      <c r="V21" s="561">
        <f t="shared" si="16"/>
        <v>6040270.2527124537</v>
      </c>
      <c r="W21" s="531">
        <v>-903367.06826047425</v>
      </c>
      <c r="X21" s="531">
        <v>-195509.82658142538</v>
      </c>
      <c r="Y21" s="531">
        <v>-1488632.3958055463</v>
      </c>
      <c r="Z21" s="531">
        <v>948415.04137234879</v>
      </c>
      <c r="AA21" s="531">
        <v>431922.28048199991</v>
      </c>
      <c r="AB21" s="531">
        <v>2263152.4627181725</v>
      </c>
      <c r="AC21" s="533">
        <v>-890316</v>
      </c>
      <c r="AD21" s="527">
        <v>6205934.7466375288</v>
      </c>
      <c r="AE21" s="560"/>
      <c r="AF21" s="561">
        <v>6159020.0605122587</v>
      </c>
      <c r="AG21" s="531">
        <v>-903367.06826047425</v>
      </c>
      <c r="AH21" s="531">
        <v>-63368.695613965108</v>
      </c>
      <c r="AI21" s="531"/>
      <c r="AJ21" s="531">
        <v>1014359.9300000019</v>
      </c>
      <c r="AK21" s="531">
        <v>431922.28048199991</v>
      </c>
      <c r="AL21" s="534">
        <v>2354013.6631054236</v>
      </c>
      <c r="AM21" s="547">
        <v>-890316</v>
      </c>
      <c r="AN21" s="527">
        <v>6613631.7744196998</v>
      </c>
    </row>
    <row r="22" spans="1:40" ht="16.5">
      <c r="A22" s="528">
        <v>51</v>
      </c>
      <c r="B22" s="529" t="s">
        <v>53</v>
      </c>
      <c r="C22" s="532">
        <v>9211</v>
      </c>
      <c r="D22" s="530">
        <f t="shared" si="14"/>
        <v>3307658.6648089103</v>
      </c>
      <c r="E22" s="530">
        <v>-4095494.1901258212</v>
      </c>
      <c r="F22" s="530">
        <v>-4459592.3990222514</v>
      </c>
      <c r="G22" s="546">
        <v>-513724.19279652613</v>
      </c>
      <c r="H22" s="530">
        <v>1783372.0840898198</v>
      </c>
      <c r="I22" s="530">
        <v>-754153</v>
      </c>
      <c r="J22" s="527">
        <v>-4731933.0330458693</v>
      </c>
      <c r="K22" s="560"/>
      <c r="L22" s="561">
        <f t="shared" si="15"/>
        <v>3081532.5282883719</v>
      </c>
      <c r="M22" s="531">
        <v>-4095494.1903122608</v>
      </c>
      <c r="N22" s="531">
        <v>-4344271.9282233026</v>
      </c>
      <c r="O22" s="547">
        <v>-1221524.4342427626</v>
      </c>
      <c r="P22" s="532">
        <v>759162.62250229483</v>
      </c>
      <c r="Q22" s="532">
        <v>358829.12973600003</v>
      </c>
      <c r="R22" s="531">
        <v>1872766.2411594153</v>
      </c>
      <c r="S22" s="533">
        <v>-754153</v>
      </c>
      <c r="T22" s="532">
        <v>-4343153.0310922433</v>
      </c>
      <c r="U22" s="527"/>
      <c r="V22" s="561">
        <f t="shared" si="16"/>
        <v>3036152.7083664807</v>
      </c>
      <c r="W22" s="531">
        <v>-4095494.1903122608</v>
      </c>
      <c r="X22" s="531">
        <v>-4226082.7192013664</v>
      </c>
      <c r="Y22" s="531">
        <v>-1221524.4342427626</v>
      </c>
      <c r="Z22" s="531">
        <v>807708.71125114628</v>
      </c>
      <c r="AA22" s="531">
        <v>358829.12973600003</v>
      </c>
      <c r="AB22" s="531">
        <v>1915295.6337618802</v>
      </c>
      <c r="AC22" s="533">
        <v>-754153</v>
      </c>
      <c r="AD22" s="527">
        <v>-4179268.1606408814</v>
      </c>
      <c r="AE22" s="560"/>
      <c r="AF22" s="561">
        <v>2511489.3129299991</v>
      </c>
      <c r="AG22" s="531">
        <v>-4095494.1903122608</v>
      </c>
      <c r="AH22" s="531">
        <v>-4101390.1622786513</v>
      </c>
      <c r="AI22" s="531"/>
      <c r="AJ22" s="531">
        <v>856254.79999999783</v>
      </c>
      <c r="AK22" s="531">
        <v>358829.12973600003</v>
      </c>
      <c r="AL22" s="534">
        <v>1973835.7590536911</v>
      </c>
      <c r="AM22" s="547">
        <v>-754153</v>
      </c>
      <c r="AN22" s="527">
        <v>-4472152.7851139866</v>
      </c>
    </row>
    <row r="23" spans="1:40" ht="16.5">
      <c r="A23" s="528">
        <v>52</v>
      </c>
      <c r="B23" s="529" t="s">
        <v>54</v>
      </c>
      <c r="C23" s="532">
        <v>2346</v>
      </c>
      <c r="D23" s="530">
        <f t="shared" si="14"/>
        <v>2286549.9491300746</v>
      </c>
      <c r="E23" s="530">
        <v>435594.01967066969</v>
      </c>
      <c r="F23" s="530">
        <v>147543.38829195814</v>
      </c>
      <c r="G23" s="546">
        <v>-130843.22617529586</v>
      </c>
      <c r="H23" s="530">
        <v>546078.89423253492</v>
      </c>
      <c r="I23" s="530">
        <v>249479</v>
      </c>
      <c r="J23" s="527">
        <v>3534402.0251499414</v>
      </c>
      <c r="K23" s="560"/>
      <c r="L23" s="561">
        <f t="shared" si="15"/>
        <v>2242569.6351315919</v>
      </c>
      <c r="M23" s="531">
        <v>435594.01962318301</v>
      </c>
      <c r="N23" s="531">
        <v>106534.99012610584</v>
      </c>
      <c r="O23" s="547">
        <v>-309843.28658761946</v>
      </c>
      <c r="P23" s="532">
        <v>162649.35951673798</v>
      </c>
      <c r="Q23" s="532">
        <v>92240.572732000001</v>
      </c>
      <c r="R23" s="531">
        <v>580938.38248056022</v>
      </c>
      <c r="S23" s="533">
        <v>249479</v>
      </c>
      <c r="T23" s="532">
        <v>3560162.6730225594</v>
      </c>
      <c r="U23" s="527"/>
      <c r="V23" s="561">
        <f t="shared" si="16"/>
        <v>2348477.6518431059</v>
      </c>
      <c r="W23" s="531">
        <v>435594.01962318301</v>
      </c>
      <c r="X23" s="531">
        <v>66257.246598308862</v>
      </c>
      <c r="Y23" s="531">
        <v>-309843.28658761946</v>
      </c>
      <c r="Z23" s="531">
        <v>175078.99975836877</v>
      </c>
      <c r="AA23" s="531">
        <v>92240.572732000001</v>
      </c>
      <c r="AB23" s="531">
        <v>601512.90543296724</v>
      </c>
      <c r="AC23" s="533">
        <v>249479</v>
      </c>
      <c r="AD23" s="527">
        <v>3658797.1094003143</v>
      </c>
      <c r="AE23" s="560"/>
      <c r="AF23" s="561">
        <v>2430369.2613190408</v>
      </c>
      <c r="AG23" s="531">
        <v>435594.01962318301</v>
      </c>
      <c r="AH23" s="531">
        <v>27635.876338911312</v>
      </c>
      <c r="AI23" s="531"/>
      <c r="AJ23" s="531">
        <v>187508.63999999955</v>
      </c>
      <c r="AK23" s="531">
        <v>92240.572732000001</v>
      </c>
      <c r="AL23" s="534">
        <v>625577.28538600518</v>
      </c>
      <c r="AM23" s="547">
        <v>249479</v>
      </c>
      <c r="AN23" s="527">
        <v>3738561.3688115198</v>
      </c>
    </row>
    <row r="24" spans="1:40" ht="16.5">
      <c r="A24" s="528">
        <v>61</v>
      </c>
      <c r="B24" s="529" t="s">
        <v>55</v>
      </c>
      <c r="C24" s="532">
        <v>16459</v>
      </c>
      <c r="D24" s="530">
        <f t="shared" si="14"/>
        <v>4542018.4780840212</v>
      </c>
      <c r="E24" s="530">
        <v>677835.01980745117</v>
      </c>
      <c r="F24" s="530">
        <v>1238470.3747545516</v>
      </c>
      <c r="G24" s="546">
        <v>-917966.18057084188</v>
      </c>
      <c r="H24" s="530">
        <v>3027628.6186531498</v>
      </c>
      <c r="I24" s="530">
        <v>1276797</v>
      </c>
      <c r="J24" s="527">
        <v>9844783.310728332</v>
      </c>
      <c r="K24" s="560"/>
      <c r="L24" s="561">
        <f t="shared" si="15"/>
        <v>4231441.3963309266</v>
      </c>
      <c r="M24" s="531">
        <v>677835.01947430358</v>
      </c>
      <c r="N24" s="531">
        <v>950764.82257562422</v>
      </c>
      <c r="O24" s="547">
        <v>-2175252.0511729256</v>
      </c>
      <c r="P24" s="532">
        <v>2113569.859343634</v>
      </c>
      <c r="Q24" s="532">
        <v>1525352.3596080001</v>
      </c>
      <c r="R24" s="531">
        <v>3230273.435798218</v>
      </c>
      <c r="S24" s="533">
        <v>1276797</v>
      </c>
      <c r="T24" s="532">
        <v>11830781.841957781</v>
      </c>
      <c r="U24" s="527"/>
      <c r="V24" s="561">
        <f t="shared" si="16"/>
        <v>4151866.1755179651</v>
      </c>
      <c r="W24" s="531">
        <v>677835.01947430358</v>
      </c>
      <c r="X24" s="531">
        <v>668185.37640170683</v>
      </c>
      <c r="Y24" s="531">
        <v>-2175252.0511729256</v>
      </c>
      <c r="Z24" s="531">
        <v>2027358.2046718134</v>
      </c>
      <c r="AA24" s="531">
        <v>1525352.3596080001</v>
      </c>
      <c r="AB24" s="531">
        <v>3340268.7524612597</v>
      </c>
      <c r="AC24" s="533">
        <v>1276797</v>
      </c>
      <c r="AD24" s="527">
        <v>11492410.836962122</v>
      </c>
      <c r="AE24" s="560"/>
      <c r="AF24" s="561">
        <v>4243422.8228672259</v>
      </c>
      <c r="AG24" s="531">
        <v>677835.01947430358</v>
      </c>
      <c r="AH24" s="531">
        <v>397226.66664065636</v>
      </c>
      <c r="AI24" s="531"/>
      <c r="AJ24" s="531">
        <v>1941146.5499999928</v>
      </c>
      <c r="AK24" s="531">
        <v>1525352.3596080001</v>
      </c>
      <c r="AL24" s="534">
        <v>3477921.7784732934</v>
      </c>
      <c r="AM24" s="547">
        <v>1276797</v>
      </c>
      <c r="AN24" s="527">
        <v>11364450.145890547</v>
      </c>
    </row>
    <row r="25" spans="1:40" ht="16.5">
      <c r="A25" s="528">
        <v>69</v>
      </c>
      <c r="B25" s="529" t="s">
        <v>56</v>
      </c>
      <c r="C25" s="532">
        <v>6687</v>
      </c>
      <c r="D25" s="530">
        <f t="shared" si="14"/>
        <v>7288371.1304913675</v>
      </c>
      <c r="E25" s="530">
        <v>-1820380.5706583743</v>
      </c>
      <c r="F25" s="530">
        <v>-1862664.3574852932</v>
      </c>
      <c r="G25" s="546">
        <v>-372953.39021065785</v>
      </c>
      <c r="H25" s="530">
        <v>1360710.0577640531</v>
      </c>
      <c r="I25" s="530">
        <v>499610</v>
      </c>
      <c r="J25" s="527">
        <v>5092692.8699010955</v>
      </c>
      <c r="K25" s="560"/>
      <c r="L25" s="561">
        <f t="shared" si="15"/>
        <v>6993851.5209625801</v>
      </c>
      <c r="M25" s="531">
        <v>-1820380.5707937258</v>
      </c>
      <c r="N25" s="531">
        <v>-1778944.0243800308</v>
      </c>
      <c r="O25" s="547">
        <v>-882619.89041941089</v>
      </c>
      <c r="P25" s="532">
        <v>551564.71949348331</v>
      </c>
      <c r="Q25" s="532">
        <v>345014.100508</v>
      </c>
      <c r="R25" s="531">
        <v>1455389.7484866958</v>
      </c>
      <c r="S25" s="533">
        <v>499610</v>
      </c>
      <c r="T25" s="532">
        <v>5363485.6038575917</v>
      </c>
      <c r="U25" s="527"/>
      <c r="V25" s="561">
        <f t="shared" si="16"/>
        <v>7422924.1889119837</v>
      </c>
      <c r="W25" s="531">
        <v>-1820380.5707937258</v>
      </c>
      <c r="X25" s="531">
        <v>-1693141.0452540198</v>
      </c>
      <c r="Y25" s="531">
        <v>-882619.89041941089</v>
      </c>
      <c r="Z25" s="531">
        <v>581513.44974674063</v>
      </c>
      <c r="AA25" s="531">
        <v>345014.100508</v>
      </c>
      <c r="AB25" s="531">
        <v>1511207.0779609398</v>
      </c>
      <c r="AC25" s="533">
        <v>499610</v>
      </c>
      <c r="AD25" s="527">
        <v>5964127.3106605085</v>
      </c>
      <c r="AE25" s="560"/>
      <c r="AF25" s="561">
        <v>7477783.2852438046</v>
      </c>
      <c r="AG25" s="531">
        <v>-1820380.5707937258</v>
      </c>
      <c r="AH25" s="531">
        <v>-1602616.7668757553</v>
      </c>
      <c r="AI25" s="531"/>
      <c r="AJ25" s="531">
        <v>611462.17999999784</v>
      </c>
      <c r="AK25" s="531">
        <v>345014.100508</v>
      </c>
      <c r="AL25" s="534">
        <v>1575922.9600928288</v>
      </c>
      <c r="AM25" s="547">
        <v>499610</v>
      </c>
      <c r="AN25" s="527">
        <v>6204175.2977557378</v>
      </c>
    </row>
    <row r="26" spans="1:40" ht="16.5">
      <c r="A26" s="528">
        <v>71</v>
      </c>
      <c r="B26" s="529" t="s">
        <v>57</v>
      </c>
      <c r="C26" s="532">
        <v>6591</v>
      </c>
      <c r="D26" s="530">
        <f t="shared" si="14"/>
        <v>8720302.9927189332</v>
      </c>
      <c r="E26" s="530">
        <v>-307620.71360068896</v>
      </c>
      <c r="F26" s="530">
        <v>-781631.85218535585</v>
      </c>
      <c r="G26" s="546">
        <v>-367599.19169709075</v>
      </c>
      <c r="H26" s="530">
        <v>1382873.4984998675</v>
      </c>
      <c r="I26" s="530">
        <v>563748</v>
      </c>
      <c r="J26" s="527">
        <v>9210072.7337356657</v>
      </c>
      <c r="K26" s="560"/>
      <c r="L26" s="561">
        <f t="shared" si="15"/>
        <v>8850020.2304492071</v>
      </c>
      <c r="M26" s="531">
        <v>-307620.71373409772</v>
      </c>
      <c r="N26" s="531">
        <v>-699113.42606051883</v>
      </c>
      <c r="O26" s="547">
        <v>-868899.34221491357</v>
      </c>
      <c r="P26" s="532">
        <v>547108.06075354456</v>
      </c>
      <c r="Q26" s="532">
        <v>242970.41461000001</v>
      </c>
      <c r="R26" s="531">
        <v>1476090.1381902143</v>
      </c>
      <c r="S26" s="533">
        <v>563748</v>
      </c>
      <c r="T26" s="532">
        <v>9804303.3619934358</v>
      </c>
      <c r="U26" s="527"/>
      <c r="V26" s="561">
        <f t="shared" si="16"/>
        <v>9041939.0978140458</v>
      </c>
      <c r="W26" s="531">
        <v>-307620.71373409772</v>
      </c>
      <c r="X26" s="531">
        <v>-614542.25282595365</v>
      </c>
      <c r="Y26" s="531">
        <v>-868899.34221491357</v>
      </c>
      <c r="Z26" s="531">
        <v>563025.14037677133</v>
      </c>
      <c r="AA26" s="531">
        <v>242970.41461000001</v>
      </c>
      <c r="AB26" s="531">
        <v>1528208.4262330567</v>
      </c>
      <c r="AC26" s="533">
        <v>563748</v>
      </c>
      <c r="AD26" s="527">
        <v>10148828.770258909</v>
      </c>
      <c r="AE26" s="560"/>
      <c r="AF26" s="561">
        <v>9499470.7895690836</v>
      </c>
      <c r="AG26" s="531">
        <v>-307620.71373409772</v>
      </c>
      <c r="AH26" s="531">
        <v>-525317.56031942728</v>
      </c>
      <c r="AI26" s="531"/>
      <c r="AJ26" s="531">
        <v>578942.21999999811</v>
      </c>
      <c r="AK26" s="531">
        <v>242970.41461000001</v>
      </c>
      <c r="AL26" s="534">
        <v>1588943.3768764487</v>
      </c>
      <c r="AM26" s="547">
        <v>563748</v>
      </c>
      <c r="AN26" s="527">
        <v>10772237.184787093</v>
      </c>
    </row>
    <row r="27" spans="1:40" ht="16.5">
      <c r="A27" s="528">
        <v>72</v>
      </c>
      <c r="B27" s="529" t="s">
        <v>58</v>
      </c>
      <c r="C27" s="532">
        <v>960</v>
      </c>
      <c r="D27" s="530">
        <f t="shared" si="14"/>
        <v>1591511.7326714885</v>
      </c>
      <c r="E27" s="530">
        <v>-171773.41307830706</v>
      </c>
      <c r="F27" s="530">
        <v>-71496.771190601896</v>
      </c>
      <c r="G27" s="546">
        <v>-53541.985135670948</v>
      </c>
      <c r="H27" s="530">
        <v>170637.816848054</v>
      </c>
      <c r="I27" s="530">
        <v>-253303</v>
      </c>
      <c r="J27" s="527">
        <v>1212034.3801149626</v>
      </c>
      <c r="K27" s="560"/>
      <c r="L27" s="561">
        <f t="shared" si="15"/>
        <v>1579389.9147181534</v>
      </c>
      <c r="M27" s="531">
        <v>-171773.41309773843</v>
      </c>
      <c r="N27" s="531">
        <v>-59477.701386347093</v>
      </c>
      <c r="O27" s="547">
        <v>-126584.50025495347</v>
      </c>
      <c r="P27" s="532">
        <v>89162.067946903233</v>
      </c>
      <c r="Q27" s="532">
        <v>45153.286948000001</v>
      </c>
      <c r="R27" s="531">
        <v>180452.93081762915</v>
      </c>
      <c r="S27" s="533">
        <v>-253303</v>
      </c>
      <c r="T27" s="532">
        <v>1283019.5856916469</v>
      </c>
      <c r="U27" s="527"/>
      <c r="V27" s="561">
        <f t="shared" si="16"/>
        <v>1600790.9744239557</v>
      </c>
      <c r="W27" s="531">
        <v>-171773.41309773843</v>
      </c>
      <c r="X27" s="531">
        <v>-47159.642471890613</v>
      </c>
      <c r="Y27" s="531">
        <v>-126584.50025495347</v>
      </c>
      <c r="Z27" s="531">
        <v>84044.378973451559</v>
      </c>
      <c r="AA27" s="531">
        <v>45153.286948000001</v>
      </c>
      <c r="AB27" s="531">
        <v>185846.08963591402</v>
      </c>
      <c r="AC27" s="533">
        <v>-253303</v>
      </c>
      <c r="AD27" s="527">
        <v>1317014.1741567387</v>
      </c>
      <c r="AE27" s="560"/>
      <c r="AF27" s="561">
        <v>1630399.7739605838</v>
      </c>
      <c r="AG27" s="531">
        <v>-171773.41309773843</v>
      </c>
      <c r="AH27" s="531">
        <v>-34163.783754508535</v>
      </c>
      <c r="AI27" s="531"/>
      <c r="AJ27" s="531">
        <v>78926.6899999999</v>
      </c>
      <c r="AK27" s="531">
        <v>45153.286948000001</v>
      </c>
      <c r="AL27" s="534">
        <v>193215.79241717907</v>
      </c>
      <c r="AM27" s="547">
        <v>-253303</v>
      </c>
      <c r="AN27" s="527">
        <v>1361870.8462185622</v>
      </c>
    </row>
    <row r="28" spans="1:40" ht="16.5">
      <c r="A28" s="528">
        <v>74</v>
      </c>
      <c r="B28" s="529" t="s">
        <v>59</v>
      </c>
      <c r="C28" s="532">
        <v>1052</v>
      </c>
      <c r="D28" s="530">
        <f t="shared" si="14"/>
        <v>1035845.5880022943</v>
      </c>
      <c r="E28" s="530">
        <v>202125.60453249869</v>
      </c>
      <c r="F28" s="530">
        <v>59409.741366240771</v>
      </c>
      <c r="G28" s="546">
        <v>-58673.092044506069</v>
      </c>
      <c r="H28" s="530">
        <v>287820.22960673127</v>
      </c>
      <c r="I28" s="530">
        <v>-300800</v>
      </c>
      <c r="J28" s="527">
        <v>1225728.0714632589</v>
      </c>
      <c r="K28" s="560"/>
      <c r="L28" s="561">
        <f t="shared" si="15"/>
        <v>1047335.7367245936</v>
      </c>
      <c r="M28" s="531">
        <v>202125.60451120505</v>
      </c>
      <c r="N28" s="531">
        <v>41020.638693403329</v>
      </c>
      <c r="O28" s="547">
        <v>-138734.99051923386</v>
      </c>
      <c r="P28" s="532">
        <v>78678.297281075371</v>
      </c>
      <c r="Q28" s="532">
        <v>18138.233960000001</v>
      </c>
      <c r="R28" s="531">
        <v>303268.08318355156</v>
      </c>
      <c r="S28" s="533">
        <v>-300800</v>
      </c>
      <c r="T28" s="532">
        <v>1251031.6038345951</v>
      </c>
      <c r="U28" s="527"/>
      <c r="V28" s="561">
        <f t="shared" si="16"/>
        <v>1067303.7012746315</v>
      </c>
      <c r="W28" s="531">
        <v>202125.60451120505</v>
      </c>
      <c r="X28" s="531">
        <v>22959.178253828559</v>
      </c>
      <c r="Y28" s="531">
        <v>-138734.99051923386</v>
      </c>
      <c r="Z28" s="531">
        <v>84020.108640537495</v>
      </c>
      <c r="AA28" s="531">
        <v>18138.233960000001</v>
      </c>
      <c r="AB28" s="531">
        <v>314902.2457825169</v>
      </c>
      <c r="AC28" s="533">
        <v>-300800</v>
      </c>
      <c r="AD28" s="527">
        <v>1269914.0819034856</v>
      </c>
      <c r="AE28" s="560"/>
      <c r="AF28" s="561">
        <v>1144229.2506350544</v>
      </c>
      <c r="AG28" s="531">
        <v>202125.60451120505</v>
      </c>
      <c r="AH28" s="531">
        <v>5640.4734316264157</v>
      </c>
      <c r="AI28" s="531"/>
      <c r="AJ28" s="531">
        <v>89361.91999999962</v>
      </c>
      <c r="AK28" s="531">
        <v>18138.233960000001</v>
      </c>
      <c r="AL28" s="534">
        <v>327760.25915364793</v>
      </c>
      <c r="AM28" s="547">
        <v>-300800</v>
      </c>
      <c r="AN28" s="527">
        <v>1347720.7511722995</v>
      </c>
    </row>
    <row r="29" spans="1:40" ht="16.5">
      <c r="A29" s="528">
        <v>75</v>
      </c>
      <c r="B29" s="529" t="s">
        <v>60</v>
      </c>
      <c r="C29" s="532">
        <v>19549</v>
      </c>
      <c r="D29" s="530">
        <f t="shared" si="14"/>
        <v>1254078.0902410764</v>
      </c>
      <c r="E29" s="530">
        <v>-4038028.9144222634</v>
      </c>
      <c r="F29" s="530">
        <v>-817447.97822874249</v>
      </c>
      <c r="G29" s="546">
        <v>-1090304.4452262823</v>
      </c>
      <c r="H29" s="530">
        <v>3174876.1896728883</v>
      </c>
      <c r="I29" s="530">
        <v>-1880091</v>
      </c>
      <c r="J29" s="527">
        <v>-3396918.0579633238</v>
      </c>
      <c r="K29" s="560"/>
      <c r="L29" s="561">
        <f t="shared" si="15"/>
        <v>466941.96643268736</v>
      </c>
      <c r="M29" s="531">
        <v>-4038028.9148179553</v>
      </c>
      <c r="N29" s="531">
        <v>-572697.14947522455</v>
      </c>
      <c r="O29" s="547">
        <v>-2581262.7151602362</v>
      </c>
      <c r="P29" s="532">
        <v>2709005.4422441917</v>
      </c>
      <c r="Q29" s="532">
        <v>1066112.6622300001</v>
      </c>
      <c r="R29" s="531">
        <v>3452582.6611827398</v>
      </c>
      <c r="S29" s="533">
        <v>-1880091</v>
      </c>
      <c r="T29" s="532">
        <v>-1377437.0473637967</v>
      </c>
      <c r="U29" s="527"/>
      <c r="V29" s="561">
        <f t="shared" si="16"/>
        <v>535716.37389648706</v>
      </c>
      <c r="W29" s="531">
        <v>-4038028.9148179553</v>
      </c>
      <c r="X29" s="531">
        <v>-321857.84351823514</v>
      </c>
      <c r="Y29" s="531">
        <v>-2581262.7151602362</v>
      </c>
      <c r="Z29" s="531">
        <v>2487388.4511220921</v>
      </c>
      <c r="AA29" s="531">
        <v>1066112.6622300001</v>
      </c>
      <c r="AB29" s="531">
        <v>3569476.6141916374</v>
      </c>
      <c r="AC29" s="533">
        <v>-1880091</v>
      </c>
      <c r="AD29" s="527">
        <v>-1162546.3720562095</v>
      </c>
      <c r="AE29" s="560"/>
      <c r="AF29" s="561">
        <v>-173206.64311786019</v>
      </c>
      <c r="AG29" s="531">
        <v>-4038028.9148179553</v>
      </c>
      <c r="AH29" s="531">
        <v>-109861.17688519013</v>
      </c>
      <c r="AI29" s="531"/>
      <c r="AJ29" s="531">
        <v>2265771.459999993</v>
      </c>
      <c r="AK29" s="531">
        <v>1066112.6622300001</v>
      </c>
      <c r="AL29" s="534">
        <v>3724038.4082582984</v>
      </c>
      <c r="AM29" s="547">
        <v>-1880091</v>
      </c>
      <c r="AN29" s="527">
        <v>-1726527.9194929507</v>
      </c>
    </row>
    <row r="30" spans="1:40" ht="16.5">
      <c r="A30" s="528">
        <v>77</v>
      </c>
      <c r="B30" s="529" t="s">
        <v>61</v>
      </c>
      <c r="C30" s="532">
        <v>4601</v>
      </c>
      <c r="D30" s="530">
        <f t="shared" si="14"/>
        <v>3557499.4427479254</v>
      </c>
      <c r="E30" s="530">
        <v>-412512.11004750372</v>
      </c>
      <c r="F30" s="530">
        <v>-222933.14482392531</v>
      </c>
      <c r="G30" s="546">
        <v>-256611.11834293956</v>
      </c>
      <c r="H30" s="530">
        <v>1047105.7362009127</v>
      </c>
      <c r="I30" s="530">
        <v>114509</v>
      </c>
      <c r="J30" s="527">
        <v>3827057.8057344696</v>
      </c>
      <c r="K30" s="560"/>
      <c r="L30" s="561">
        <f t="shared" si="15"/>
        <v>3923625.981631916</v>
      </c>
      <c r="M30" s="531">
        <v>-412512.11014063272</v>
      </c>
      <c r="N30" s="531">
        <v>-165329.24881415823</v>
      </c>
      <c r="O30" s="547">
        <v>-607529.44285161665</v>
      </c>
      <c r="P30" s="532">
        <v>539731.23229318927</v>
      </c>
      <c r="Q30" s="532">
        <v>287212.162006</v>
      </c>
      <c r="R30" s="531">
        <v>1119181.590567702</v>
      </c>
      <c r="S30" s="533">
        <v>114509</v>
      </c>
      <c r="T30" s="532">
        <v>4798889.1646924</v>
      </c>
      <c r="U30" s="527"/>
      <c r="V30" s="561">
        <f t="shared" si="16"/>
        <v>3910602.1215171036</v>
      </c>
      <c r="W30" s="531">
        <v>-412512.11014063272</v>
      </c>
      <c r="X30" s="531">
        <v>-106292.3852043517</v>
      </c>
      <c r="Y30" s="531">
        <v>-607529.44285161665</v>
      </c>
      <c r="Z30" s="531">
        <v>508855.52114659391</v>
      </c>
      <c r="AA30" s="531">
        <v>287212.162006</v>
      </c>
      <c r="AB30" s="531">
        <v>1159036.1265617311</v>
      </c>
      <c r="AC30" s="533">
        <v>114509</v>
      </c>
      <c r="AD30" s="527">
        <v>4853880.9930348275</v>
      </c>
      <c r="AE30" s="560"/>
      <c r="AF30" s="561">
        <v>3992102.9586923621</v>
      </c>
      <c r="AG30" s="531">
        <v>-412512.11014063272</v>
      </c>
      <c r="AH30" s="531">
        <v>-44007.024830731985</v>
      </c>
      <c r="AI30" s="531"/>
      <c r="AJ30" s="531">
        <v>477979.80999999848</v>
      </c>
      <c r="AK30" s="531">
        <v>287212.162006</v>
      </c>
      <c r="AL30" s="534">
        <v>1205551.2916370535</v>
      </c>
      <c r="AM30" s="547">
        <v>114509</v>
      </c>
      <c r="AN30" s="527">
        <v>5013306.6445124326</v>
      </c>
    </row>
    <row r="31" spans="1:40" ht="16.5">
      <c r="A31" s="528">
        <v>78</v>
      </c>
      <c r="B31" s="529" t="s">
        <v>62</v>
      </c>
      <c r="C31" s="532">
        <v>7832</v>
      </c>
      <c r="D31" s="530">
        <f t="shared" si="14"/>
        <v>1058466.9580820156</v>
      </c>
      <c r="E31" s="530">
        <v>-2270991.3412674079</v>
      </c>
      <c r="F31" s="530">
        <v>-748132.42286193522</v>
      </c>
      <c r="G31" s="546">
        <v>-436813.36206518207</v>
      </c>
      <c r="H31" s="530">
        <v>1242815.293543437</v>
      </c>
      <c r="I31" s="530">
        <v>-540207</v>
      </c>
      <c r="J31" s="527">
        <v>-1694861.8745690724</v>
      </c>
      <c r="K31" s="560"/>
      <c r="L31" s="561">
        <f t="shared" si="15"/>
        <v>884788.7079851469</v>
      </c>
      <c r="M31" s="531">
        <v>-2270991.3414259353</v>
      </c>
      <c r="N31" s="531">
        <v>-650076.84504222311</v>
      </c>
      <c r="O31" s="547">
        <v>-1032631.0038731567</v>
      </c>
      <c r="P31" s="532">
        <v>803386.70944281854</v>
      </c>
      <c r="Q31" s="532">
        <v>421377.37287799991</v>
      </c>
      <c r="R31" s="531">
        <v>1334991.4817244357</v>
      </c>
      <c r="S31" s="533">
        <v>-540207</v>
      </c>
      <c r="T31" s="532">
        <v>-1049361.918310914</v>
      </c>
      <c r="U31" s="527"/>
      <c r="V31" s="561">
        <f t="shared" si="16"/>
        <v>863588.33113004593</v>
      </c>
      <c r="W31" s="531">
        <v>-2270991.3414259353</v>
      </c>
      <c r="X31" s="531">
        <v>-549582.0143984491</v>
      </c>
      <c r="Y31" s="531">
        <v>-1032631.0038731567</v>
      </c>
      <c r="Z31" s="531">
        <v>812803.97972140845</v>
      </c>
      <c r="AA31" s="531">
        <v>421377.37287799991</v>
      </c>
      <c r="AB31" s="531">
        <v>1380862.8894427393</v>
      </c>
      <c r="AC31" s="533">
        <v>-540207</v>
      </c>
      <c r="AD31" s="527">
        <v>-914778.7865253475</v>
      </c>
      <c r="AE31" s="560"/>
      <c r="AF31" s="561">
        <v>566755.95540855406</v>
      </c>
      <c r="AG31" s="531">
        <v>-2270991.3414259353</v>
      </c>
      <c r="AH31" s="531">
        <v>-443557.46702914027</v>
      </c>
      <c r="AI31" s="531"/>
      <c r="AJ31" s="531">
        <v>822221.24999999825</v>
      </c>
      <c r="AK31" s="531">
        <v>421377.37287799991</v>
      </c>
      <c r="AL31" s="534">
        <v>1441728.0185491792</v>
      </c>
      <c r="AM31" s="547">
        <v>-540207</v>
      </c>
      <c r="AN31" s="527">
        <v>-1035304.2154925012</v>
      </c>
    </row>
    <row r="32" spans="1:40" ht="16.5">
      <c r="A32" s="528">
        <v>79</v>
      </c>
      <c r="B32" s="529" t="s">
        <v>63</v>
      </c>
      <c r="C32" s="532">
        <v>6753</v>
      </c>
      <c r="D32" s="530">
        <f t="shared" si="14"/>
        <v>-64525.630009884015</v>
      </c>
      <c r="E32" s="530">
        <v>-1054631.7543034423</v>
      </c>
      <c r="F32" s="530">
        <v>-883147.20349899121</v>
      </c>
      <c r="G32" s="546">
        <v>-376634.40168873529</v>
      </c>
      <c r="H32" s="530">
        <v>1064230.3536242272</v>
      </c>
      <c r="I32" s="530">
        <v>-318524</v>
      </c>
      <c r="J32" s="527">
        <v>-1633232.6358768258</v>
      </c>
      <c r="K32" s="560"/>
      <c r="L32" s="561">
        <f t="shared" si="15"/>
        <v>-141291.93516342039</v>
      </c>
      <c r="M32" s="531">
        <v>-1054631.7544401279</v>
      </c>
      <c r="N32" s="531">
        <v>-798600.5593446861</v>
      </c>
      <c r="O32" s="547">
        <v>-891275.42829691258</v>
      </c>
      <c r="P32" s="532">
        <v>713540.64624983538</v>
      </c>
      <c r="Q32" s="532">
        <v>439571.44292599999</v>
      </c>
      <c r="R32" s="531">
        <v>1158131.5837415538</v>
      </c>
      <c r="S32" s="533">
        <v>-318524</v>
      </c>
      <c r="T32" s="532">
        <v>-893080.00432775775</v>
      </c>
      <c r="U32" s="527"/>
      <c r="V32" s="561">
        <f t="shared" si="16"/>
        <v>38985.821602334268</v>
      </c>
      <c r="W32" s="531">
        <v>-1054631.7544401279</v>
      </c>
      <c r="X32" s="531">
        <v>-711950.71366830647</v>
      </c>
      <c r="Y32" s="531">
        <v>-891275.42829691258</v>
      </c>
      <c r="Z32" s="531">
        <v>717519.64312491799</v>
      </c>
      <c r="AA32" s="531">
        <v>439571.44292599999</v>
      </c>
      <c r="AB32" s="531">
        <v>1202616.6208050228</v>
      </c>
      <c r="AC32" s="533">
        <v>-318524</v>
      </c>
      <c r="AD32" s="527">
        <v>-577688.36794707179</v>
      </c>
      <c r="AE32" s="560"/>
      <c r="AF32" s="561">
        <v>-4734.5754668737063</v>
      </c>
      <c r="AG32" s="531">
        <v>-1054631.7544401279</v>
      </c>
      <c r="AH32" s="531">
        <v>-620532.97000322188</v>
      </c>
      <c r="AI32" s="531"/>
      <c r="AJ32" s="531">
        <v>721498.6400000006</v>
      </c>
      <c r="AK32" s="531">
        <v>439571.44292599999</v>
      </c>
      <c r="AL32" s="534">
        <v>1257523.265467172</v>
      </c>
      <c r="AM32" s="547">
        <v>-318524</v>
      </c>
      <c r="AN32" s="527">
        <v>-471105.37981396355</v>
      </c>
    </row>
    <row r="33" spans="1:40" ht="16.5">
      <c r="A33" s="528">
        <v>81</v>
      </c>
      <c r="B33" s="529" t="s">
        <v>64</v>
      </c>
      <c r="C33" s="532">
        <v>2574</v>
      </c>
      <c r="D33" s="530">
        <f t="shared" si="14"/>
        <v>280906.1502948259</v>
      </c>
      <c r="E33" s="530">
        <v>-141115.39342428811</v>
      </c>
      <c r="F33" s="530">
        <v>75766.750983511112</v>
      </c>
      <c r="G33" s="546">
        <v>-143559.4476450177</v>
      </c>
      <c r="H33" s="530">
        <v>620103.63561888481</v>
      </c>
      <c r="I33" s="530">
        <v>-753085</v>
      </c>
      <c r="J33" s="527">
        <v>-60983.304172083968</v>
      </c>
      <c r="K33" s="560"/>
      <c r="L33" s="561">
        <f t="shared" si="15"/>
        <v>389146.40680709062</v>
      </c>
      <c r="M33" s="531">
        <v>-141115.39347638856</v>
      </c>
      <c r="N33" s="531">
        <v>30772.881896169314</v>
      </c>
      <c r="O33" s="547">
        <v>-339116.31661238894</v>
      </c>
      <c r="P33" s="532">
        <v>337480.64118512545</v>
      </c>
      <c r="Q33" s="532">
        <v>135824.07931400003</v>
      </c>
      <c r="R33" s="531">
        <v>662607.77430079191</v>
      </c>
      <c r="S33" s="533">
        <v>-753085</v>
      </c>
      <c r="T33" s="532">
        <v>322515.07341439975</v>
      </c>
      <c r="U33" s="527"/>
      <c r="V33" s="561">
        <f t="shared" si="16"/>
        <v>456549.590908919</v>
      </c>
      <c r="W33" s="531">
        <v>-141115.39347638856</v>
      </c>
      <c r="X33" s="531">
        <v>-10700.472765472194</v>
      </c>
      <c r="Y33" s="531">
        <v>-339116.31661238894</v>
      </c>
      <c r="Z33" s="531">
        <v>301045.49059256265</v>
      </c>
      <c r="AA33" s="531">
        <v>135824.07931400003</v>
      </c>
      <c r="AB33" s="531">
        <v>686473.64981993428</v>
      </c>
      <c r="AC33" s="533">
        <v>-753085</v>
      </c>
      <c r="AD33" s="527">
        <v>335875.62778116623</v>
      </c>
      <c r="AE33" s="560"/>
      <c r="AF33" s="561">
        <v>611991.85170181189</v>
      </c>
      <c r="AG33" s="531">
        <v>-141115.39347638856</v>
      </c>
      <c r="AH33" s="531">
        <v>-14465.326579491502</v>
      </c>
      <c r="AI33" s="531"/>
      <c r="AJ33" s="531">
        <v>264610.33999999985</v>
      </c>
      <c r="AK33" s="531">
        <v>135824.07931400003</v>
      </c>
      <c r="AL33" s="534">
        <v>713673.30396549089</v>
      </c>
      <c r="AM33" s="547">
        <v>-753085</v>
      </c>
      <c r="AN33" s="527">
        <v>478317.53831303376</v>
      </c>
    </row>
    <row r="34" spans="1:40" ht="16.5">
      <c r="A34" s="528">
        <v>82</v>
      </c>
      <c r="B34" s="529" t="s">
        <v>65</v>
      </c>
      <c r="C34" s="532">
        <v>9359</v>
      </c>
      <c r="D34" s="530">
        <f t="shared" si="14"/>
        <v>4954485.5848819707</v>
      </c>
      <c r="E34" s="530">
        <v>697757.29983756738</v>
      </c>
      <c r="F34" s="530">
        <v>151810.40481194484</v>
      </c>
      <c r="G34" s="546">
        <v>-521978.58217160875</v>
      </c>
      <c r="H34" s="530">
        <v>1389353.3398513854</v>
      </c>
      <c r="I34" s="530">
        <v>-2103870</v>
      </c>
      <c r="J34" s="527">
        <v>4567558.0472112596</v>
      </c>
      <c r="K34" s="560"/>
      <c r="L34" s="561">
        <f t="shared" si="15"/>
        <v>3663895.3460135385</v>
      </c>
      <c r="M34" s="531">
        <v>697757.29964813124</v>
      </c>
      <c r="N34" s="531">
        <v>-11786.184460950217</v>
      </c>
      <c r="O34" s="547">
        <v>-1235778.9963288449</v>
      </c>
      <c r="P34" s="532">
        <v>764173.1726200839</v>
      </c>
      <c r="Q34" s="532">
        <v>279797.87527999998</v>
      </c>
      <c r="R34" s="531">
        <v>1497503.1526878653</v>
      </c>
      <c r="S34" s="533">
        <v>-2103870</v>
      </c>
      <c r="T34" s="532">
        <v>3551691.6654598238</v>
      </c>
      <c r="U34" s="527"/>
      <c r="V34" s="561">
        <f t="shared" si="16"/>
        <v>3529583.1255045272</v>
      </c>
      <c r="W34" s="531">
        <v>697757.29964813124</v>
      </c>
      <c r="X34" s="531">
        <v>-38906.652918435997</v>
      </c>
      <c r="Y34" s="531">
        <v>-1235778.9963288449</v>
      </c>
      <c r="Z34" s="531">
        <v>799441.77631004038</v>
      </c>
      <c r="AA34" s="531">
        <v>279797.87527999998</v>
      </c>
      <c r="AB34" s="531">
        <v>1535056.0582475411</v>
      </c>
      <c r="AC34" s="533">
        <v>-2103870</v>
      </c>
      <c r="AD34" s="527">
        <v>3463080.4857429592</v>
      </c>
      <c r="AE34" s="560"/>
      <c r="AF34" s="561">
        <v>3714258.201804</v>
      </c>
      <c r="AG34" s="531">
        <v>697757.29964813124</v>
      </c>
      <c r="AH34" s="531">
        <v>-52595.567776791366</v>
      </c>
      <c r="AI34" s="531"/>
      <c r="AJ34" s="531">
        <v>834710.37999999675</v>
      </c>
      <c r="AK34" s="531">
        <v>279797.87527999998</v>
      </c>
      <c r="AL34" s="534">
        <v>1599935.9298985633</v>
      </c>
      <c r="AM34" s="547">
        <v>-2103870</v>
      </c>
      <c r="AN34" s="527">
        <v>3734215.122525055</v>
      </c>
    </row>
    <row r="35" spans="1:40" ht="16.5">
      <c r="A35" s="528">
        <v>86</v>
      </c>
      <c r="B35" s="529" t="s">
        <v>66</v>
      </c>
      <c r="C35" s="532">
        <v>8031</v>
      </c>
      <c r="D35" s="530">
        <f t="shared" si="14"/>
        <v>5346002.9822989134</v>
      </c>
      <c r="E35" s="530">
        <v>-403370.21416986221</v>
      </c>
      <c r="F35" s="530">
        <v>-391554.86849869444</v>
      </c>
      <c r="G35" s="546">
        <v>-447912.16940059722</v>
      </c>
      <c r="H35" s="530">
        <v>1391697.930258194</v>
      </c>
      <c r="I35" s="530">
        <v>-1266902</v>
      </c>
      <c r="J35" s="527">
        <v>4227961.6604879536</v>
      </c>
      <c r="K35" s="560"/>
      <c r="L35" s="561">
        <f t="shared" si="15"/>
        <v>5230622.4147795551</v>
      </c>
      <c r="M35" s="531">
        <v>-403370.21433241805</v>
      </c>
      <c r="N35" s="531">
        <v>-291007.83766747534</v>
      </c>
      <c r="O35" s="547">
        <v>-1060083.4683514531</v>
      </c>
      <c r="P35" s="532">
        <v>725906.03638268856</v>
      </c>
      <c r="Q35" s="532">
        <v>494580.7642160001</v>
      </c>
      <c r="R35" s="531">
        <v>1505254.1447605351</v>
      </c>
      <c r="S35" s="533">
        <v>-1266902</v>
      </c>
      <c r="T35" s="532">
        <v>4934999.839787432</v>
      </c>
      <c r="U35" s="527"/>
      <c r="V35" s="561">
        <f t="shared" si="16"/>
        <v>5196766.5503731379</v>
      </c>
      <c r="W35" s="531">
        <v>-403370.21433241805</v>
      </c>
      <c r="X35" s="531">
        <v>-187959.57606122532</v>
      </c>
      <c r="Y35" s="531">
        <v>-1060083.4683514531</v>
      </c>
      <c r="Z35" s="531">
        <v>758617.6681913439</v>
      </c>
      <c r="AA35" s="531">
        <v>494580.7642160001</v>
      </c>
      <c r="AB35" s="531">
        <v>1547320.7966135317</v>
      </c>
      <c r="AC35" s="533">
        <v>-1266902</v>
      </c>
      <c r="AD35" s="527">
        <v>5078970.5206489172</v>
      </c>
      <c r="AE35" s="560"/>
      <c r="AF35" s="561">
        <v>5367224.9127044436</v>
      </c>
      <c r="AG35" s="531">
        <v>-403370.21433241805</v>
      </c>
      <c r="AH35" s="531">
        <v>-79241.095478625895</v>
      </c>
      <c r="AI35" s="531"/>
      <c r="AJ35" s="531">
        <v>791329.29999999923</v>
      </c>
      <c r="AK35" s="531">
        <v>494580.7642160001</v>
      </c>
      <c r="AL35" s="534">
        <v>1610107.6568073784</v>
      </c>
      <c r="AM35" s="547">
        <v>-1266902</v>
      </c>
      <c r="AN35" s="527">
        <v>5453645.8555653244</v>
      </c>
    </row>
    <row r="36" spans="1:40" ht="16.5">
      <c r="A36" s="528">
        <v>90</v>
      </c>
      <c r="B36" s="529" t="s">
        <v>67</v>
      </c>
      <c r="C36" s="532">
        <v>3061</v>
      </c>
      <c r="D36" s="530">
        <f t="shared" si="14"/>
        <v>1510731.1770023955</v>
      </c>
      <c r="E36" s="530">
        <v>-486058.51399567164</v>
      </c>
      <c r="F36" s="530">
        <v>-1029041.8426494577</v>
      </c>
      <c r="G36" s="546">
        <v>-170720.85052113415</v>
      </c>
      <c r="H36" s="530">
        <v>704029.19670250802</v>
      </c>
      <c r="I36" s="530">
        <v>-428605</v>
      </c>
      <c r="J36" s="527">
        <v>100334.16653863981</v>
      </c>
      <c r="K36" s="560"/>
      <c r="L36" s="561">
        <f t="shared" si="15"/>
        <v>1914808.7379094879</v>
      </c>
      <c r="M36" s="531">
        <v>-486058.51405762945</v>
      </c>
      <c r="N36" s="531">
        <v>-990718.53778401611</v>
      </c>
      <c r="O36" s="547">
        <v>-404051.26207756891</v>
      </c>
      <c r="P36" s="532">
        <v>405132.22577579122</v>
      </c>
      <c r="Q36" s="532">
        <v>208441.65742400003</v>
      </c>
      <c r="R36" s="531">
        <v>755606.34026698081</v>
      </c>
      <c r="S36" s="533">
        <v>-428605</v>
      </c>
      <c r="T36" s="532">
        <v>974555.6474570455</v>
      </c>
      <c r="U36" s="527"/>
      <c r="V36" s="561">
        <f t="shared" si="16"/>
        <v>1890130.7250071815</v>
      </c>
      <c r="W36" s="531">
        <v>-486058.51405762945</v>
      </c>
      <c r="X36" s="531">
        <v>-951441.89368281676</v>
      </c>
      <c r="Y36" s="531">
        <v>-404051.26207756891</v>
      </c>
      <c r="Z36" s="531">
        <v>374341.98288789578</v>
      </c>
      <c r="AA36" s="531">
        <v>208441.65742400003</v>
      </c>
      <c r="AB36" s="531">
        <v>782223.83414597821</v>
      </c>
      <c r="AC36" s="533">
        <v>-428605</v>
      </c>
      <c r="AD36" s="527">
        <v>984981.52964704018</v>
      </c>
      <c r="AE36" s="560"/>
      <c r="AF36" s="561">
        <v>1935320.0368709469</v>
      </c>
      <c r="AG36" s="531">
        <v>-486058.51405762945</v>
      </c>
      <c r="AH36" s="531">
        <v>-910004.0566683308</v>
      </c>
      <c r="AI36" s="531"/>
      <c r="AJ36" s="531">
        <v>343551.74000000034</v>
      </c>
      <c r="AK36" s="531">
        <v>208441.65742400003</v>
      </c>
      <c r="AL36" s="534">
        <v>813064.87722902931</v>
      </c>
      <c r="AM36" s="547">
        <v>-428605</v>
      </c>
      <c r="AN36" s="527">
        <v>1071659.478720447</v>
      </c>
    </row>
    <row r="37" spans="1:40" ht="16.5">
      <c r="A37" s="528">
        <v>91</v>
      </c>
      <c r="B37" s="529" t="s">
        <v>68</v>
      </c>
      <c r="C37" s="532">
        <v>664028</v>
      </c>
      <c r="D37" s="530">
        <f t="shared" si="14"/>
        <v>178704907.26054031</v>
      </c>
      <c r="E37" s="530">
        <v>54989247.892376915</v>
      </c>
      <c r="F37" s="530">
        <v>-28115778.312948432</v>
      </c>
      <c r="G37" s="546">
        <v>-37034768.02673886</v>
      </c>
      <c r="H37" s="530">
        <v>89144112.888305768</v>
      </c>
      <c r="I37" s="530">
        <v>37156987</v>
      </c>
      <c r="J37" s="527">
        <v>294844708.7015357</v>
      </c>
      <c r="K37" s="560"/>
      <c r="L37" s="561">
        <f t="shared" si="15"/>
        <v>190515171.33343029</v>
      </c>
      <c r="M37" s="531">
        <v>54989247.878936276</v>
      </c>
      <c r="N37" s="531">
        <v>-19802237.808802899</v>
      </c>
      <c r="O37" s="547">
        <v>-87887643.927534208</v>
      </c>
      <c r="P37" s="532">
        <v>89077319.948376924</v>
      </c>
      <c r="Q37" s="532">
        <v>25453046.169474006</v>
      </c>
      <c r="R37" s="531">
        <v>94883036.336715475</v>
      </c>
      <c r="S37" s="533">
        <v>37156987</v>
      </c>
      <c r="T37" s="532">
        <v>384384926.93059587</v>
      </c>
      <c r="U37" s="527"/>
      <c r="V37" s="561">
        <f t="shared" si="16"/>
        <v>202314374.08924371</v>
      </c>
      <c r="W37" s="531">
        <v>54989247.878936276</v>
      </c>
      <c r="X37" s="531">
        <v>-11281887.782918826</v>
      </c>
      <c r="Y37" s="531">
        <v>-87887643.927534208</v>
      </c>
      <c r="Z37" s="531">
        <v>91652116.054188386</v>
      </c>
      <c r="AA37" s="531">
        <v>25453046.169474006</v>
      </c>
      <c r="AB37" s="531">
        <v>96582010.608312383</v>
      </c>
      <c r="AC37" s="533">
        <v>37156987</v>
      </c>
      <c r="AD37" s="527">
        <v>408978250.08970171</v>
      </c>
      <c r="AE37" s="560"/>
      <c r="AF37" s="561">
        <v>208197941.66612041</v>
      </c>
      <c r="AG37" s="531">
        <v>54989247.878936276</v>
      </c>
      <c r="AH37" s="531">
        <v>-3731694.5912690689</v>
      </c>
      <c r="AI37" s="531"/>
      <c r="AJ37" s="531">
        <v>94226912.159999847</v>
      </c>
      <c r="AK37" s="531">
        <v>25453046.169474006</v>
      </c>
      <c r="AL37" s="534">
        <v>100415791.47137159</v>
      </c>
      <c r="AM37" s="547">
        <v>37156987</v>
      </c>
      <c r="AN37" s="527">
        <v>428820587.82709879</v>
      </c>
    </row>
    <row r="38" spans="1:40" ht="16.5">
      <c r="A38" s="528">
        <v>92</v>
      </c>
      <c r="B38" s="529" t="s">
        <v>69</v>
      </c>
      <c r="C38" s="532">
        <v>242819</v>
      </c>
      <c r="D38" s="530">
        <f t="shared" si="14"/>
        <v>166416918.28930545</v>
      </c>
      <c r="E38" s="530">
        <v>-26495977.554631557</v>
      </c>
      <c r="F38" s="530">
        <v>119390.80598803611</v>
      </c>
      <c r="G38" s="546">
        <v>-13542720.092352588</v>
      </c>
      <c r="H38" s="530">
        <v>30298277.497694023</v>
      </c>
      <c r="I38" s="530">
        <v>19881856</v>
      </c>
      <c r="J38" s="527">
        <v>176677744.94600335</v>
      </c>
      <c r="K38" s="560"/>
      <c r="L38" s="561">
        <f t="shared" si="15"/>
        <v>175446242.56643832</v>
      </c>
      <c r="M38" s="531">
        <v>-26495977.559546463</v>
      </c>
      <c r="N38" s="531">
        <v>-482833.24526264297</v>
      </c>
      <c r="O38" s="547">
        <v>-32164703.462301522</v>
      </c>
      <c r="P38" s="532">
        <v>31929668.966729112</v>
      </c>
      <c r="Q38" s="532">
        <v>13726157.010720007</v>
      </c>
      <c r="R38" s="531">
        <v>32698045.013928395</v>
      </c>
      <c r="S38" s="533">
        <v>19881856</v>
      </c>
      <c r="T38" s="532">
        <v>214538455.2907052</v>
      </c>
      <c r="U38" s="527"/>
      <c r="V38" s="561">
        <f t="shared" si="16"/>
        <v>180437490.43998688</v>
      </c>
      <c r="W38" s="531">
        <v>-26495977.559546463</v>
      </c>
      <c r="X38" s="531">
        <v>-1009432.0498986761</v>
      </c>
      <c r="Y38" s="531">
        <v>-32164703.462301522</v>
      </c>
      <c r="Z38" s="531">
        <v>34268355.158364564</v>
      </c>
      <c r="AA38" s="531">
        <v>13726157.010720007</v>
      </c>
      <c r="AB38" s="531">
        <v>33470932.393692702</v>
      </c>
      <c r="AC38" s="533">
        <v>19881856</v>
      </c>
      <c r="AD38" s="527">
        <v>222114677.93101749</v>
      </c>
      <c r="AE38" s="560"/>
      <c r="AF38" s="561">
        <v>183418836.74479556</v>
      </c>
      <c r="AG38" s="531">
        <v>-26495977.559546463</v>
      </c>
      <c r="AH38" s="531">
        <v>-1364590.572923678</v>
      </c>
      <c r="AI38" s="531"/>
      <c r="AJ38" s="531">
        <v>36607041.350000024</v>
      </c>
      <c r="AK38" s="531">
        <v>13726157.010720007</v>
      </c>
      <c r="AL38" s="534">
        <v>35036033.977029912</v>
      </c>
      <c r="AM38" s="547">
        <v>19881856</v>
      </c>
      <c r="AN38" s="527">
        <v>228644653.48777387</v>
      </c>
    </row>
    <row r="39" spans="1:40" ht="16.5">
      <c r="A39" s="528">
        <v>97</v>
      </c>
      <c r="B39" s="529" t="s">
        <v>70</v>
      </c>
      <c r="C39" s="532">
        <v>2091</v>
      </c>
      <c r="D39" s="530">
        <f t="shared" si="14"/>
        <v>557704.45216234447</v>
      </c>
      <c r="E39" s="530">
        <v>-405753.15873340226</v>
      </c>
      <c r="F39" s="530">
        <v>172142.79542634648</v>
      </c>
      <c r="G39" s="546">
        <v>-116621.13637363329</v>
      </c>
      <c r="H39" s="530">
        <v>448682.95524441573</v>
      </c>
      <c r="I39" s="530">
        <v>-603206</v>
      </c>
      <c r="J39" s="527">
        <v>52949.907726071076</v>
      </c>
      <c r="K39" s="560"/>
      <c r="L39" s="561">
        <f t="shared" si="15"/>
        <v>997630.19866039953</v>
      </c>
      <c r="M39" s="531">
        <v>-405753.15877572622</v>
      </c>
      <c r="N39" s="531">
        <v>135591.83184373897</v>
      </c>
      <c r="O39" s="547">
        <v>-276665.43514560838</v>
      </c>
      <c r="P39" s="532">
        <v>222094.17112804257</v>
      </c>
      <c r="Q39" s="532">
        <v>130199.74475200003</v>
      </c>
      <c r="R39" s="531">
        <v>476259.86094025662</v>
      </c>
      <c r="S39" s="533">
        <v>-603206</v>
      </c>
      <c r="T39" s="532">
        <v>676151.21340310317</v>
      </c>
      <c r="U39" s="527"/>
      <c r="V39" s="561">
        <f t="shared" si="16"/>
        <v>1105782.8507568566</v>
      </c>
      <c r="W39" s="531">
        <v>-405753.15877572622</v>
      </c>
      <c r="X39" s="531">
        <v>99692.103916789492</v>
      </c>
      <c r="Y39" s="531">
        <v>-276665.43514560838</v>
      </c>
      <c r="Z39" s="531">
        <v>218111.90056402097</v>
      </c>
      <c r="AA39" s="531">
        <v>130199.74475200003</v>
      </c>
      <c r="AB39" s="531">
        <v>491682.14667759044</v>
      </c>
      <c r="AC39" s="533">
        <v>-603206</v>
      </c>
      <c r="AD39" s="527">
        <v>759844.15274592303</v>
      </c>
      <c r="AE39" s="560"/>
      <c r="AF39" s="561">
        <v>1125341.0505265631</v>
      </c>
      <c r="AG39" s="531">
        <v>-405753.15877572622</v>
      </c>
      <c r="AH39" s="531">
        <v>65268.708685587313</v>
      </c>
      <c r="AI39" s="531"/>
      <c r="AJ39" s="531">
        <v>214129.62999999936</v>
      </c>
      <c r="AK39" s="531">
        <v>130199.74475200003</v>
      </c>
      <c r="AL39" s="534">
        <v>510306.54258282413</v>
      </c>
      <c r="AM39" s="547">
        <v>-603206</v>
      </c>
      <c r="AN39" s="527">
        <v>759621.08262563916</v>
      </c>
    </row>
    <row r="40" spans="1:40" ht="16.5">
      <c r="A40" s="528">
        <v>98</v>
      </c>
      <c r="B40" s="529" t="s">
        <v>71</v>
      </c>
      <c r="C40" s="532">
        <v>22943</v>
      </c>
      <c r="D40" s="530">
        <f t="shared" si="14"/>
        <v>13406501.165975735</v>
      </c>
      <c r="E40" s="530">
        <v>4492276.8841181984</v>
      </c>
      <c r="F40" s="530">
        <v>2694539.6828379971</v>
      </c>
      <c r="G40" s="546">
        <v>-1279597.6718413527</v>
      </c>
      <c r="H40" s="530">
        <v>3417359.4084765422</v>
      </c>
      <c r="I40" s="530">
        <v>-5461771</v>
      </c>
      <c r="J40" s="527">
        <v>17269308.46956712</v>
      </c>
      <c r="K40" s="560"/>
      <c r="L40" s="561">
        <f t="shared" si="15"/>
        <v>14126981.692097191</v>
      </c>
      <c r="M40" s="531">
        <v>4492276.8836538065</v>
      </c>
      <c r="N40" s="531">
        <v>2293492.9312953078</v>
      </c>
      <c r="O40" s="547">
        <v>-3032181.4918922614</v>
      </c>
      <c r="P40" s="532">
        <v>2440937.3320478052</v>
      </c>
      <c r="Q40" s="532">
        <v>892966.1218940001</v>
      </c>
      <c r="R40" s="531">
        <v>3690743.4818753856</v>
      </c>
      <c r="S40" s="533">
        <v>-5461771</v>
      </c>
      <c r="T40" s="532">
        <v>19443445.950971235</v>
      </c>
      <c r="U40" s="527"/>
      <c r="V40" s="561">
        <f t="shared" si="16"/>
        <v>14335609.868275065</v>
      </c>
      <c r="W40" s="531">
        <v>4492276.8836538065</v>
      </c>
      <c r="X40" s="531">
        <v>1899591.7080394481</v>
      </c>
      <c r="Y40" s="531">
        <v>-3032181.4918922614</v>
      </c>
      <c r="Z40" s="531">
        <v>2317235.1810238962</v>
      </c>
      <c r="AA40" s="531">
        <v>892966.1218940001</v>
      </c>
      <c r="AB40" s="531">
        <v>3790743.9193630638</v>
      </c>
      <c r="AC40" s="533">
        <v>-5461771</v>
      </c>
      <c r="AD40" s="527">
        <v>19234471.190357018</v>
      </c>
      <c r="AE40" s="560"/>
      <c r="AF40" s="561">
        <v>15212367.051649811</v>
      </c>
      <c r="AG40" s="531">
        <v>4492276.8836538065</v>
      </c>
      <c r="AH40" s="531">
        <v>1521889.1940320493</v>
      </c>
      <c r="AI40" s="531"/>
      <c r="AJ40" s="531">
        <v>2193533.0299999868</v>
      </c>
      <c r="AK40" s="531">
        <v>892966.1218940001</v>
      </c>
      <c r="AL40" s="534">
        <v>3956719.7347842697</v>
      </c>
      <c r="AM40" s="547">
        <v>-5461771</v>
      </c>
      <c r="AN40" s="527">
        <v>19775799.524121657</v>
      </c>
    </row>
    <row r="41" spans="1:40" ht="16.5">
      <c r="A41" s="528">
        <v>102</v>
      </c>
      <c r="B41" s="529" t="s">
        <v>72</v>
      </c>
      <c r="C41" s="532">
        <v>9745</v>
      </c>
      <c r="D41" s="530">
        <f t="shared" si="14"/>
        <v>5073722.0482166773</v>
      </c>
      <c r="E41" s="530">
        <v>308957.92017051665</v>
      </c>
      <c r="F41" s="530">
        <v>4791.4842098575973</v>
      </c>
      <c r="G41" s="546">
        <v>-543506.92202824308</v>
      </c>
      <c r="H41" s="530">
        <v>2140556.412930782</v>
      </c>
      <c r="I41" s="530">
        <v>1063126</v>
      </c>
      <c r="J41" s="527">
        <v>8047646.9434995903</v>
      </c>
      <c r="K41" s="560"/>
      <c r="L41" s="561">
        <f t="shared" si="15"/>
        <v>5204538.1642649258</v>
      </c>
      <c r="M41" s="531">
        <v>308957.91997326753</v>
      </c>
      <c r="N41" s="531">
        <v>-19377.437412576677</v>
      </c>
      <c r="O41" s="547">
        <v>-1286876.18782603</v>
      </c>
      <c r="P41" s="532">
        <v>928797.48461579042</v>
      </c>
      <c r="Q41" s="532">
        <v>619608.43960400007</v>
      </c>
      <c r="R41" s="531">
        <v>2267216.1954306876</v>
      </c>
      <c r="S41" s="533">
        <v>1063126</v>
      </c>
      <c r="T41" s="532">
        <v>9085990.5786500648</v>
      </c>
      <c r="U41" s="527"/>
      <c r="V41" s="561">
        <f t="shared" si="16"/>
        <v>5343894.5881399047</v>
      </c>
      <c r="W41" s="531">
        <v>308957.91997326753</v>
      </c>
      <c r="X41" s="531">
        <v>-40511.308119474175</v>
      </c>
      <c r="Y41" s="531">
        <v>-1286876.18782603</v>
      </c>
      <c r="Z41" s="531">
        <v>929945.04730789503</v>
      </c>
      <c r="AA41" s="531">
        <v>619608.43960400007</v>
      </c>
      <c r="AB41" s="531">
        <v>2336628.1965120113</v>
      </c>
      <c r="AC41" s="533">
        <v>1063126</v>
      </c>
      <c r="AD41" s="527">
        <v>9274772.6955915745</v>
      </c>
      <c r="AE41" s="560"/>
      <c r="AF41" s="561">
        <v>5612878.3154295962</v>
      </c>
      <c r="AG41" s="531">
        <v>308957.91997326753</v>
      </c>
      <c r="AH41" s="531">
        <v>-54764.8047852155</v>
      </c>
      <c r="AI41" s="531"/>
      <c r="AJ41" s="531">
        <v>931092.60999999952</v>
      </c>
      <c r="AK41" s="531">
        <v>619608.43960400007</v>
      </c>
      <c r="AL41" s="534">
        <v>2423979.6868306599</v>
      </c>
      <c r="AM41" s="547">
        <v>1063126</v>
      </c>
      <c r="AN41" s="527">
        <v>9618001.9792262781</v>
      </c>
    </row>
    <row r="42" spans="1:40" ht="16.5">
      <c r="A42" s="528">
        <v>103</v>
      </c>
      <c r="B42" s="529" t="s">
        <v>73</v>
      </c>
      <c r="C42" s="532">
        <v>2161</v>
      </c>
      <c r="D42" s="530">
        <f t="shared" si="14"/>
        <v>1302334.9788219654</v>
      </c>
      <c r="E42" s="530">
        <v>141807.7407460612</v>
      </c>
      <c r="F42" s="530">
        <v>40086.355344394738</v>
      </c>
      <c r="G42" s="546">
        <v>-120525.23945644262</v>
      </c>
      <c r="H42" s="530">
        <v>488886.35415327025</v>
      </c>
      <c r="I42" s="530">
        <v>-579004</v>
      </c>
      <c r="J42" s="527">
        <v>1273586.1896092491</v>
      </c>
      <c r="K42" s="560"/>
      <c r="L42" s="561">
        <f t="shared" si="15"/>
        <v>1304603.3213898344</v>
      </c>
      <c r="M42" s="531">
        <v>141807.74070232024</v>
      </c>
      <c r="N42" s="531">
        <v>2311.7822683474847</v>
      </c>
      <c r="O42" s="547">
        <v>-285016.74005920574</v>
      </c>
      <c r="P42" s="532">
        <v>192918.0322699807</v>
      </c>
      <c r="Q42" s="532">
        <v>133904.44375000001</v>
      </c>
      <c r="R42" s="531">
        <v>521368.77193011739</v>
      </c>
      <c r="S42" s="533">
        <v>-579004</v>
      </c>
      <c r="T42" s="532">
        <v>1432893.3522513944</v>
      </c>
      <c r="U42" s="527"/>
      <c r="V42" s="561">
        <f t="shared" si="16"/>
        <v>1252274.4596433691</v>
      </c>
      <c r="W42" s="531">
        <v>141807.74070232024</v>
      </c>
      <c r="X42" s="531">
        <v>-8983.5748431178745</v>
      </c>
      <c r="Y42" s="531">
        <v>-285016.74005920574</v>
      </c>
      <c r="Z42" s="531">
        <v>206112.88613499008</v>
      </c>
      <c r="AA42" s="531">
        <v>133904.44375000001</v>
      </c>
      <c r="AB42" s="531">
        <v>538767.56237793632</v>
      </c>
      <c r="AC42" s="533">
        <v>-579004</v>
      </c>
      <c r="AD42" s="527">
        <v>1399862.777706292</v>
      </c>
      <c r="AE42" s="560"/>
      <c r="AF42" s="561">
        <v>1288231.1193021382</v>
      </c>
      <c r="AG42" s="531">
        <v>141807.74070232024</v>
      </c>
      <c r="AH42" s="531">
        <v>-12144.355376177598</v>
      </c>
      <c r="AI42" s="531"/>
      <c r="AJ42" s="531">
        <v>219307.73999999947</v>
      </c>
      <c r="AK42" s="531">
        <v>133904.44375000001</v>
      </c>
      <c r="AL42" s="534">
        <v>559189.40977071924</v>
      </c>
      <c r="AM42" s="547">
        <v>-579004</v>
      </c>
      <c r="AN42" s="527">
        <v>1466275.3580897937</v>
      </c>
    </row>
    <row r="43" spans="1:40" ht="16.5">
      <c r="A43" s="528">
        <v>105</v>
      </c>
      <c r="B43" s="529" t="s">
        <v>74</v>
      </c>
      <c r="C43" s="532">
        <v>2094</v>
      </c>
      <c r="D43" s="530">
        <f t="shared" si="14"/>
        <v>1996852.88836701</v>
      </c>
      <c r="E43" s="530">
        <v>416160.65175119706</v>
      </c>
      <c r="F43" s="530">
        <v>364920.05347566685</v>
      </c>
      <c r="G43" s="546">
        <v>-116788.45507718224</v>
      </c>
      <c r="H43" s="530">
        <v>500423.75808776653</v>
      </c>
      <c r="I43" s="530">
        <v>-494661</v>
      </c>
      <c r="J43" s="527">
        <v>2666907.8966044583</v>
      </c>
      <c r="K43" s="560"/>
      <c r="L43" s="561">
        <f t="shared" si="15"/>
        <v>2068013.8323090835</v>
      </c>
      <c r="M43" s="531">
        <v>416160.65170881216</v>
      </c>
      <c r="N43" s="531">
        <v>328316.64948619768</v>
      </c>
      <c r="O43" s="547">
        <v>-276633.94527064357</v>
      </c>
      <c r="P43" s="532">
        <v>223922.31380826939</v>
      </c>
      <c r="Q43" s="532">
        <v>129751.484324</v>
      </c>
      <c r="R43" s="531">
        <v>533072.46815863869</v>
      </c>
      <c r="S43" s="533">
        <v>-494661</v>
      </c>
      <c r="T43" s="532">
        <v>2927942.4545243578</v>
      </c>
      <c r="U43" s="527"/>
      <c r="V43" s="561">
        <f t="shared" si="16"/>
        <v>2209100.9979851134</v>
      </c>
      <c r="W43" s="531">
        <v>416160.65170881216</v>
      </c>
      <c r="X43" s="531">
        <v>292365.41549335583</v>
      </c>
      <c r="Y43" s="531">
        <v>-276633.94527064357</v>
      </c>
      <c r="Z43" s="531">
        <v>211342.6819041344</v>
      </c>
      <c r="AA43" s="531">
        <v>129751.484324</v>
      </c>
      <c r="AB43" s="531">
        <v>551980.52184654353</v>
      </c>
      <c r="AC43" s="533">
        <v>-494661</v>
      </c>
      <c r="AD43" s="527">
        <v>3039406.8079913156</v>
      </c>
      <c r="AE43" s="560"/>
      <c r="AF43" s="561">
        <v>2311399.1909060297</v>
      </c>
      <c r="AG43" s="531">
        <v>416160.65170881216</v>
      </c>
      <c r="AH43" s="531">
        <v>257892.6323206455</v>
      </c>
      <c r="AI43" s="531"/>
      <c r="AJ43" s="531">
        <v>198763.04999999941</v>
      </c>
      <c r="AK43" s="531">
        <v>129751.484324</v>
      </c>
      <c r="AL43" s="534">
        <v>573892.78900148883</v>
      </c>
      <c r="AM43" s="547">
        <v>-494661</v>
      </c>
      <c r="AN43" s="527">
        <v>3116564.8529903321</v>
      </c>
    </row>
    <row r="44" spans="1:40" ht="16.5">
      <c r="A44" s="528">
        <v>106</v>
      </c>
      <c r="B44" s="529" t="s">
        <v>75</v>
      </c>
      <c r="C44" s="532">
        <v>46797</v>
      </c>
      <c r="D44" s="530">
        <f t="shared" si="14"/>
        <v>10074683.287905943</v>
      </c>
      <c r="E44" s="530">
        <v>-1352548.0755950077</v>
      </c>
      <c r="F44" s="530">
        <v>718416.71500281477</v>
      </c>
      <c r="G44" s="546">
        <v>-2610004.4566604095</v>
      </c>
      <c r="H44" s="530">
        <v>6611095.3578563128</v>
      </c>
      <c r="I44" s="530">
        <v>-1947075</v>
      </c>
      <c r="J44" s="527">
        <v>11494567.828509653</v>
      </c>
      <c r="K44" s="560"/>
      <c r="L44" s="561">
        <f t="shared" si="15"/>
        <v>8825053.0989526995</v>
      </c>
      <c r="M44" s="531">
        <v>-1352548.0765422282</v>
      </c>
      <c r="N44" s="531">
        <v>-93053.457013478779</v>
      </c>
      <c r="O44" s="547">
        <v>-6186575.549989989</v>
      </c>
      <c r="P44" s="532">
        <v>5217728.2552641593</v>
      </c>
      <c r="Q44" s="532">
        <v>2423330.6295660012</v>
      </c>
      <c r="R44" s="531">
        <v>7144682.8465201277</v>
      </c>
      <c r="S44" s="533">
        <v>-1947075</v>
      </c>
      <c r="T44" s="532">
        <v>14031542.746757291</v>
      </c>
      <c r="U44" s="527"/>
      <c r="V44" s="561">
        <f t="shared" si="16"/>
        <v>8472257.826471271</v>
      </c>
      <c r="W44" s="531">
        <v>-1352548.0765422282</v>
      </c>
      <c r="X44" s="531">
        <v>-194541.57886783304</v>
      </c>
      <c r="Y44" s="531">
        <v>-6186575.549989989</v>
      </c>
      <c r="Z44" s="531">
        <v>5451410.1326320693</v>
      </c>
      <c r="AA44" s="531">
        <v>2423330.6295660012</v>
      </c>
      <c r="AB44" s="531">
        <v>7287574.8857213007</v>
      </c>
      <c r="AC44" s="533">
        <v>-1947075</v>
      </c>
      <c r="AD44" s="527">
        <v>13953833.268990591</v>
      </c>
      <c r="AE44" s="560"/>
      <c r="AF44" s="561">
        <v>7719708.9038619958</v>
      </c>
      <c r="AG44" s="531">
        <v>-1352548.0765422282</v>
      </c>
      <c r="AH44" s="531">
        <v>-262989.07845394866</v>
      </c>
      <c r="AI44" s="531"/>
      <c r="AJ44" s="531">
        <v>5685092.0099999793</v>
      </c>
      <c r="AK44" s="531">
        <v>2423330.6295660012</v>
      </c>
      <c r="AL44" s="534">
        <v>7605490.4537729025</v>
      </c>
      <c r="AM44" s="547">
        <v>-1947075</v>
      </c>
      <c r="AN44" s="527">
        <v>13684434.292214714</v>
      </c>
    </row>
    <row r="45" spans="1:40" ht="16.5">
      <c r="A45" s="528">
        <v>108</v>
      </c>
      <c r="B45" s="529" t="s">
        <v>76</v>
      </c>
      <c r="C45" s="532">
        <v>10257</v>
      </c>
      <c r="D45" s="530">
        <f t="shared" si="14"/>
        <v>7246291.3058880027</v>
      </c>
      <c r="E45" s="530">
        <v>873324.66636347084</v>
      </c>
      <c r="F45" s="530">
        <v>55220.185154640676</v>
      </c>
      <c r="G45" s="546">
        <v>-572062.64743393427</v>
      </c>
      <c r="H45" s="530">
        <v>1713555.3959331969</v>
      </c>
      <c r="I45" s="530">
        <v>-1266189</v>
      </c>
      <c r="J45" s="527">
        <v>8050139.9059053771</v>
      </c>
      <c r="K45" s="560"/>
      <c r="L45" s="561">
        <f t="shared" si="15"/>
        <v>6813137.1377240261</v>
      </c>
      <c r="M45" s="531">
        <v>873324.6661558582</v>
      </c>
      <c r="N45" s="531">
        <v>-20395.523400800303</v>
      </c>
      <c r="O45" s="547">
        <v>-1354340.8711944532</v>
      </c>
      <c r="P45" s="532">
        <v>982369.77198210801</v>
      </c>
      <c r="Q45" s="532">
        <v>426292.00398400007</v>
      </c>
      <c r="R45" s="531">
        <v>1874868.9035590808</v>
      </c>
      <c r="S45" s="533">
        <v>-1266189</v>
      </c>
      <c r="T45" s="532">
        <v>8329067.0888098199</v>
      </c>
      <c r="U45" s="527"/>
      <c r="V45" s="561">
        <f t="shared" si="16"/>
        <v>6948374.3078203369</v>
      </c>
      <c r="W45" s="531">
        <v>873324.6661558582</v>
      </c>
      <c r="X45" s="531">
        <v>-42639.762686654343</v>
      </c>
      <c r="Y45" s="531">
        <v>-1354340.8711944532</v>
      </c>
      <c r="Z45" s="531">
        <v>1001682.5159910518</v>
      </c>
      <c r="AA45" s="531">
        <v>426292.00398400007</v>
      </c>
      <c r="AB45" s="531">
        <v>1941542.4486456125</v>
      </c>
      <c r="AC45" s="533">
        <v>-1266189</v>
      </c>
      <c r="AD45" s="527">
        <v>8528046.3087157514</v>
      </c>
      <c r="AE45" s="560"/>
      <c r="AF45" s="561">
        <v>7127435.2307083765</v>
      </c>
      <c r="AG45" s="531">
        <v>873324.6661558582</v>
      </c>
      <c r="AH45" s="531">
        <v>-57642.13470312523</v>
      </c>
      <c r="AI45" s="531"/>
      <c r="AJ45" s="531">
        <v>1020995.2599999956</v>
      </c>
      <c r="AK45" s="531">
        <v>426292.00398400007</v>
      </c>
      <c r="AL45" s="534">
        <v>2030133.4180314266</v>
      </c>
      <c r="AM45" s="547">
        <v>-1266189</v>
      </c>
      <c r="AN45" s="527">
        <v>8800008.5729820784</v>
      </c>
    </row>
    <row r="46" spans="1:40" ht="16.5">
      <c r="A46" s="528">
        <v>109</v>
      </c>
      <c r="B46" s="529" t="s">
        <v>77</v>
      </c>
      <c r="C46" s="532">
        <v>68043</v>
      </c>
      <c r="D46" s="530">
        <f t="shared" si="14"/>
        <v>18127006.792331848</v>
      </c>
      <c r="E46" s="530">
        <v>794948.85706715717</v>
      </c>
      <c r="F46" s="530">
        <v>2185645.9539158521</v>
      </c>
      <c r="G46" s="546">
        <v>-3794955.5151942275</v>
      </c>
      <c r="H46" s="530">
        <v>10403021.801521907</v>
      </c>
      <c r="I46" s="530">
        <v>-13733671</v>
      </c>
      <c r="J46" s="527">
        <v>13981996.889642537</v>
      </c>
      <c r="K46" s="560"/>
      <c r="L46" s="561">
        <f t="shared" si="15"/>
        <v>16558689.577812428</v>
      </c>
      <c r="M46" s="531">
        <v>794948.85568989499</v>
      </c>
      <c r="N46" s="531">
        <v>996245.08588555013</v>
      </c>
      <c r="O46" s="547">
        <v>-8994905.8413907625</v>
      </c>
      <c r="P46" s="532">
        <v>7742029.0966034159</v>
      </c>
      <c r="Q46" s="532">
        <v>2947339.4743100009</v>
      </c>
      <c r="R46" s="531">
        <v>11250001.605443295</v>
      </c>
      <c r="S46" s="533">
        <v>-13733671</v>
      </c>
      <c r="T46" s="532">
        <v>17560676.854353823</v>
      </c>
      <c r="U46" s="527"/>
      <c r="V46" s="561">
        <f t="shared" si="16"/>
        <v>16220240.215568658</v>
      </c>
      <c r="W46" s="531">
        <v>794948.85568989499</v>
      </c>
      <c r="X46" s="531">
        <v>-171963.99461823917</v>
      </c>
      <c r="Y46" s="531">
        <v>-8994905.8413907625</v>
      </c>
      <c r="Z46" s="531">
        <v>7809128.8933017049</v>
      </c>
      <c r="AA46" s="531">
        <v>2947339.4743100009</v>
      </c>
      <c r="AB46" s="531">
        <v>11600929.519891029</v>
      </c>
      <c r="AC46" s="533">
        <v>-13733671</v>
      </c>
      <c r="AD46" s="527">
        <v>16472046.122752286</v>
      </c>
      <c r="AE46" s="560"/>
      <c r="AF46" s="561">
        <v>15683336.917635135</v>
      </c>
      <c r="AG46" s="531">
        <v>794948.85568989499</v>
      </c>
      <c r="AH46" s="531">
        <v>-382387.0304772107</v>
      </c>
      <c r="AI46" s="531"/>
      <c r="AJ46" s="531">
        <v>7876228.6899999958</v>
      </c>
      <c r="AK46" s="531">
        <v>2947339.4743100009</v>
      </c>
      <c r="AL46" s="534">
        <v>12124497.616521243</v>
      </c>
      <c r="AM46" s="547">
        <v>-13733671</v>
      </c>
      <c r="AN46" s="527">
        <v>16315387.682288293</v>
      </c>
    </row>
    <row r="47" spans="1:40" ht="16.5">
      <c r="A47" s="528">
        <v>111</v>
      </c>
      <c r="B47" s="529" t="s">
        <v>78</v>
      </c>
      <c r="C47" s="532">
        <v>18131</v>
      </c>
      <c r="D47" s="530">
        <f t="shared" si="14"/>
        <v>3013116.2583467886</v>
      </c>
      <c r="E47" s="530">
        <v>3280698.7248838502</v>
      </c>
      <c r="F47" s="530">
        <v>3541575.827549221</v>
      </c>
      <c r="G47" s="546">
        <v>-1011218.471348802</v>
      </c>
      <c r="H47" s="530">
        <v>3072896.7526258295</v>
      </c>
      <c r="I47" s="530">
        <v>-2686211</v>
      </c>
      <c r="J47" s="527">
        <v>9210858.0920568891</v>
      </c>
      <c r="K47" s="560"/>
      <c r="L47" s="561">
        <f t="shared" si="15"/>
        <v>2978606.3021094166</v>
      </c>
      <c r="M47" s="531">
        <v>3280698.7245168588</v>
      </c>
      <c r="N47" s="531">
        <v>3224643.4886127044</v>
      </c>
      <c r="O47" s="547">
        <v>-2393484.4046784532</v>
      </c>
      <c r="P47" s="532">
        <v>2474323.2660618247</v>
      </c>
      <c r="Q47" s="532">
        <v>747764.20149200002</v>
      </c>
      <c r="R47" s="531">
        <v>3329659.0805534055</v>
      </c>
      <c r="S47" s="533">
        <v>-2686211</v>
      </c>
      <c r="T47" s="532">
        <v>10955999.658667756</v>
      </c>
      <c r="U47" s="527"/>
      <c r="V47" s="561">
        <f t="shared" si="16"/>
        <v>3062698.3957490474</v>
      </c>
      <c r="W47" s="531">
        <v>3280698.7245168588</v>
      </c>
      <c r="X47" s="531">
        <v>2913357.9950481318</v>
      </c>
      <c r="Y47" s="531">
        <v>-2393484.4046784532</v>
      </c>
      <c r="Z47" s="531">
        <v>2278031.8180309096</v>
      </c>
      <c r="AA47" s="531">
        <v>747764.20149200002</v>
      </c>
      <c r="AB47" s="531">
        <v>3444080.2181814807</v>
      </c>
      <c r="AC47" s="533">
        <v>-2686211</v>
      </c>
      <c r="AD47" s="527">
        <v>10646935.948339976</v>
      </c>
      <c r="AE47" s="560"/>
      <c r="AF47" s="561">
        <v>3138962.236193968</v>
      </c>
      <c r="AG47" s="531">
        <v>3280698.7245168588</v>
      </c>
      <c r="AH47" s="531">
        <v>2614873.7392198551</v>
      </c>
      <c r="AI47" s="531"/>
      <c r="AJ47" s="531">
        <v>2081740.369999995</v>
      </c>
      <c r="AK47" s="531">
        <v>747764.20149200002</v>
      </c>
      <c r="AL47" s="534">
        <v>3590790.5706683835</v>
      </c>
      <c r="AM47" s="547">
        <v>-2686211</v>
      </c>
      <c r="AN47" s="527">
        <v>10375134.437412608</v>
      </c>
    </row>
    <row r="48" spans="1:40" ht="16.5">
      <c r="A48" s="528">
        <v>139</v>
      </c>
      <c r="B48" s="529" t="s">
        <v>79</v>
      </c>
      <c r="C48" s="532">
        <v>9853</v>
      </c>
      <c r="D48" s="530">
        <f t="shared" si="14"/>
        <v>14139951.908552682</v>
      </c>
      <c r="E48" s="530">
        <v>-911396.29298459936</v>
      </c>
      <c r="F48" s="530">
        <v>-1099694.161637177</v>
      </c>
      <c r="G48" s="546">
        <v>-549530.39535600599</v>
      </c>
      <c r="H48" s="530">
        <v>1449196.8540822233</v>
      </c>
      <c r="I48" s="530">
        <v>-65204</v>
      </c>
      <c r="J48" s="527">
        <v>12963323.912657123</v>
      </c>
      <c r="K48" s="560"/>
      <c r="L48" s="561">
        <f t="shared" si="15"/>
        <v>13930379.493754428</v>
      </c>
      <c r="M48" s="531">
        <v>-911396.29318403429</v>
      </c>
      <c r="N48" s="531">
        <v>-976335.93790663255</v>
      </c>
      <c r="O48" s="547">
        <v>-1301049.2613776191</v>
      </c>
      <c r="P48" s="532">
        <v>1214741.0128263347</v>
      </c>
      <c r="Q48" s="532">
        <v>558147.77880399988</v>
      </c>
      <c r="R48" s="531">
        <v>1588985.1559112812</v>
      </c>
      <c r="S48" s="533">
        <v>-65204</v>
      </c>
      <c r="T48" s="532">
        <v>14038267.948827758</v>
      </c>
      <c r="U48" s="527"/>
      <c r="V48" s="561">
        <f t="shared" si="16"/>
        <v>14448791.737004114</v>
      </c>
      <c r="W48" s="531">
        <v>-911396.29318403429</v>
      </c>
      <c r="X48" s="531">
        <v>-849909.02698565379</v>
      </c>
      <c r="Y48" s="531">
        <v>-1301049.2613776191</v>
      </c>
      <c r="Z48" s="531">
        <v>1119696.4264131663</v>
      </c>
      <c r="AA48" s="531">
        <v>558147.77880399988</v>
      </c>
      <c r="AB48" s="531">
        <v>1644132.8562390259</v>
      </c>
      <c r="AC48" s="533">
        <v>-65204</v>
      </c>
      <c r="AD48" s="527">
        <v>14643210.216913</v>
      </c>
      <c r="AE48" s="560"/>
      <c r="AF48" s="561">
        <v>14703729.793424383</v>
      </c>
      <c r="AG48" s="531">
        <v>-911396.29318403429</v>
      </c>
      <c r="AH48" s="531">
        <v>-716525.48954568955</v>
      </c>
      <c r="AI48" s="531"/>
      <c r="AJ48" s="531">
        <v>1024651.8399999978</v>
      </c>
      <c r="AK48" s="531">
        <v>558147.77880399988</v>
      </c>
      <c r="AL48" s="534">
        <v>1720382.1141497185</v>
      </c>
      <c r="AM48" s="547">
        <v>-65204</v>
      </c>
      <c r="AN48" s="527">
        <v>15012736.482270755</v>
      </c>
    </row>
    <row r="49" spans="1:40" ht="16.5">
      <c r="A49" s="528">
        <v>140</v>
      </c>
      <c r="B49" s="529" t="s">
        <v>80</v>
      </c>
      <c r="C49" s="532">
        <v>20801</v>
      </c>
      <c r="D49" s="530">
        <f t="shared" si="14"/>
        <v>11636498.781965718</v>
      </c>
      <c r="E49" s="530">
        <v>5685064.8020169754</v>
      </c>
      <c r="F49" s="530">
        <v>2959586.4972879952</v>
      </c>
      <c r="G49" s="546">
        <v>-1160132.1175073867</v>
      </c>
      <c r="H49" s="530">
        <v>3679416.6630643914</v>
      </c>
      <c r="I49" s="530">
        <v>-1410626</v>
      </c>
      <c r="J49" s="527">
        <v>21389808.626827691</v>
      </c>
      <c r="K49" s="560"/>
      <c r="L49" s="561">
        <f t="shared" si="15"/>
        <v>10995891.994244829</v>
      </c>
      <c r="M49" s="531">
        <v>5685064.8015959403</v>
      </c>
      <c r="N49" s="531">
        <v>2595982.1962445625</v>
      </c>
      <c r="O49" s="547">
        <v>-2747755.9119157782</v>
      </c>
      <c r="P49" s="532">
        <v>2846927.1369161382</v>
      </c>
      <c r="Q49" s="532">
        <v>971299.92220799997</v>
      </c>
      <c r="R49" s="531">
        <v>3929985.0634774561</v>
      </c>
      <c r="S49" s="533">
        <v>-1410626</v>
      </c>
      <c r="T49" s="532">
        <v>22866769.20277115</v>
      </c>
      <c r="U49" s="527"/>
      <c r="V49" s="561">
        <f t="shared" si="16"/>
        <v>11405160.756185316</v>
      </c>
      <c r="W49" s="531">
        <v>5685064.8015959403</v>
      </c>
      <c r="X49" s="531">
        <v>2238856.3040358219</v>
      </c>
      <c r="Y49" s="531">
        <v>-2747755.9119157782</v>
      </c>
      <c r="Z49" s="531">
        <v>2633565.7484580688</v>
      </c>
      <c r="AA49" s="531">
        <v>971299.92220799997</v>
      </c>
      <c r="AB49" s="531">
        <v>4062189.9963490572</v>
      </c>
      <c r="AC49" s="533">
        <v>-1410626</v>
      </c>
      <c r="AD49" s="527">
        <v>22837755.616916426</v>
      </c>
      <c r="AE49" s="560"/>
      <c r="AF49" s="561">
        <v>11568746.017421063</v>
      </c>
      <c r="AG49" s="531">
        <v>5685064.8015959403</v>
      </c>
      <c r="AH49" s="531">
        <v>1896416.7802652642</v>
      </c>
      <c r="AI49" s="531"/>
      <c r="AJ49" s="531">
        <v>2420204.3599999989</v>
      </c>
      <c r="AK49" s="531">
        <v>971299.92220799997</v>
      </c>
      <c r="AL49" s="534">
        <v>4229935.3426321223</v>
      </c>
      <c r="AM49" s="547">
        <v>-1410626</v>
      </c>
      <c r="AN49" s="527">
        <v>22613285.312206611</v>
      </c>
    </row>
    <row r="50" spans="1:40" ht="16.5">
      <c r="A50" s="528">
        <v>142</v>
      </c>
      <c r="B50" s="529" t="s">
        <v>81</v>
      </c>
      <c r="C50" s="532">
        <v>6504</v>
      </c>
      <c r="D50" s="530">
        <f t="shared" si="14"/>
        <v>3330828.7356151715</v>
      </c>
      <c r="E50" s="530">
        <v>301489.22099049215</v>
      </c>
      <c r="F50" s="530">
        <v>265064.70919079095</v>
      </c>
      <c r="G50" s="546">
        <v>-362746.94929417066</v>
      </c>
      <c r="H50" s="530">
        <v>1168964.2998406347</v>
      </c>
      <c r="I50" s="530">
        <v>-665609</v>
      </c>
      <c r="J50" s="527">
        <v>4037991.0163429184</v>
      </c>
      <c r="K50" s="560"/>
      <c r="L50" s="561">
        <f t="shared" si="15"/>
        <v>3479612.0796657791</v>
      </c>
      <c r="M50" s="531">
        <v>301489.22085884429</v>
      </c>
      <c r="N50" s="531">
        <v>151373.90711461726</v>
      </c>
      <c r="O50" s="547">
        <v>-859307.26376826398</v>
      </c>
      <c r="P50" s="532">
        <v>734740.07115699397</v>
      </c>
      <c r="Q50" s="532">
        <v>236092.57949200011</v>
      </c>
      <c r="R50" s="531">
        <v>1260467.5527953068</v>
      </c>
      <c r="S50" s="533">
        <v>-665609</v>
      </c>
      <c r="T50" s="532">
        <v>4638859.1473152777</v>
      </c>
      <c r="U50" s="527"/>
      <c r="V50" s="561">
        <f t="shared" si="16"/>
        <v>3748491.2500188109</v>
      </c>
      <c r="W50" s="531">
        <v>301489.22085884429</v>
      </c>
      <c r="X50" s="531">
        <v>39708.756260059934</v>
      </c>
      <c r="Y50" s="531">
        <v>-859307.26376826398</v>
      </c>
      <c r="Z50" s="531">
        <v>690353.25557849684</v>
      </c>
      <c r="AA50" s="531">
        <v>236092.57949200011</v>
      </c>
      <c r="AB50" s="531">
        <v>1304210.4650313396</v>
      </c>
      <c r="AC50" s="533">
        <v>-665609</v>
      </c>
      <c r="AD50" s="527">
        <v>4795429.2634712877</v>
      </c>
      <c r="AE50" s="560"/>
      <c r="AF50" s="561">
        <v>3892736.2320398279</v>
      </c>
      <c r="AG50" s="531">
        <v>301489.22085884429</v>
      </c>
      <c r="AH50" s="531">
        <v>-36551.081613447059</v>
      </c>
      <c r="AI50" s="531"/>
      <c r="AJ50" s="531">
        <v>645966.43999999971</v>
      </c>
      <c r="AK50" s="531">
        <v>236092.57949200011</v>
      </c>
      <c r="AL50" s="534">
        <v>1361064.239327017</v>
      </c>
      <c r="AM50" s="547">
        <v>-665609</v>
      </c>
      <c r="AN50" s="527">
        <v>4875881.3663359778</v>
      </c>
    </row>
    <row r="51" spans="1:40" ht="16.5">
      <c r="A51" s="528">
        <v>143</v>
      </c>
      <c r="B51" s="529" t="s">
        <v>82</v>
      </c>
      <c r="C51" s="532">
        <v>6804</v>
      </c>
      <c r="D51" s="530">
        <f t="shared" si="14"/>
        <v>3456810.9689457486</v>
      </c>
      <c r="E51" s="530">
        <v>-570161.43573190132</v>
      </c>
      <c r="F51" s="530">
        <v>3345.4344344659917</v>
      </c>
      <c r="G51" s="546">
        <v>-379478.81964906782</v>
      </c>
      <c r="H51" s="530">
        <v>1354020.2141943185</v>
      </c>
      <c r="I51" s="530">
        <v>-943498</v>
      </c>
      <c r="J51" s="527">
        <v>2921038.362193564</v>
      </c>
      <c r="K51" s="560"/>
      <c r="L51" s="561">
        <f t="shared" si="15"/>
        <v>3286320.6896177847</v>
      </c>
      <c r="M51" s="531">
        <v>-570161.43586962135</v>
      </c>
      <c r="N51" s="531">
        <v>-13529.40832787806</v>
      </c>
      <c r="O51" s="547">
        <v>-898190.98525123904</v>
      </c>
      <c r="P51" s="532">
        <v>703296.12028779264</v>
      </c>
      <c r="Q51" s="532">
        <v>377342.89901000005</v>
      </c>
      <c r="R51" s="531">
        <v>1458102.0999622648</v>
      </c>
      <c r="S51" s="533">
        <v>-943498</v>
      </c>
      <c r="T51" s="532">
        <v>3399681.9794291034</v>
      </c>
      <c r="U51" s="527"/>
      <c r="V51" s="561">
        <f t="shared" si="16"/>
        <v>3224460.9196516289</v>
      </c>
      <c r="W51" s="531">
        <v>-570161.43586962135</v>
      </c>
      <c r="X51" s="531">
        <v>-28285.165771667755</v>
      </c>
      <c r="Y51" s="531">
        <v>-898190.98525123904</v>
      </c>
      <c r="Z51" s="531">
        <v>687492.00514389575</v>
      </c>
      <c r="AA51" s="531">
        <v>377342.89901000005</v>
      </c>
      <c r="AB51" s="531">
        <v>1511711.4379424432</v>
      </c>
      <c r="AC51" s="533">
        <v>-943498</v>
      </c>
      <c r="AD51" s="527">
        <v>3360871.6748554399</v>
      </c>
      <c r="AE51" s="560"/>
      <c r="AF51" s="561">
        <v>3477203.9207418431</v>
      </c>
      <c r="AG51" s="531">
        <v>-570161.43586962135</v>
      </c>
      <c r="AH51" s="531">
        <v>-38237.017112222296</v>
      </c>
      <c r="AI51" s="531"/>
      <c r="AJ51" s="531">
        <v>671687.88999999885</v>
      </c>
      <c r="AK51" s="531">
        <v>377342.89901000005</v>
      </c>
      <c r="AL51" s="534">
        <v>1575412.5454454517</v>
      </c>
      <c r="AM51" s="547">
        <v>-943498</v>
      </c>
      <c r="AN51" s="527">
        <v>3651559.81696421</v>
      </c>
    </row>
    <row r="52" spans="1:40" ht="16.5">
      <c r="A52" s="528">
        <v>145</v>
      </c>
      <c r="B52" s="529" t="s">
        <v>83</v>
      </c>
      <c r="C52" s="532">
        <v>12369</v>
      </c>
      <c r="D52" s="530">
        <f t="shared" si="14"/>
        <v>12200086.230970293</v>
      </c>
      <c r="E52" s="530">
        <v>917179.4837392685</v>
      </c>
      <c r="F52" s="530">
        <v>-288071.2296862707</v>
      </c>
      <c r="G52" s="546">
        <v>-689855.01473241032</v>
      </c>
      <c r="H52" s="530">
        <v>2178872.9141736086</v>
      </c>
      <c r="I52" s="530">
        <v>-570315</v>
      </c>
      <c r="J52" s="527">
        <v>13747897.384464489</v>
      </c>
      <c r="K52" s="560"/>
      <c r="L52" s="561">
        <f t="shared" si="15"/>
        <v>12471739.009874275</v>
      </c>
      <c r="M52" s="531">
        <v>917179.48348890676</v>
      </c>
      <c r="N52" s="531">
        <v>-133213.02717707519</v>
      </c>
      <c r="O52" s="547">
        <v>-1635610.440838879</v>
      </c>
      <c r="P52" s="532">
        <v>1006028.0199694626</v>
      </c>
      <c r="Q52" s="532">
        <v>451334.2415120001</v>
      </c>
      <c r="R52" s="531">
        <v>2336585.2266373518</v>
      </c>
      <c r="S52" s="533">
        <v>-570315</v>
      </c>
      <c r="T52" s="532">
        <v>14843727.513466042</v>
      </c>
      <c r="U52" s="527"/>
      <c r="V52" s="561">
        <f t="shared" si="16"/>
        <v>12644962.767863818</v>
      </c>
      <c r="W52" s="531">
        <v>917179.48348890676</v>
      </c>
      <c r="X52" s="531">
        <v>-51419.637776272553</v>
      </c>
      <c r="Y52" s="531">
        <v>-1635610.440838879</v>
      </c>
      <c r="Z52" s="531">
        <v>1046577.6949847291</v>
      </c>
      <c r="AA52" s="531">
        <v>451334.2415120001</v>
      </c>
      <c r="AB52" s="531">
        <v>2414539.9011645019</v>
      </c>
      <c r="AC52" s="533">
        <v>-570315</v>
      </c>
      <c r="AD52" s="527">
        <v>15217249.010398803</v>
      </c>
      <c r="AE52" s="560"/>
      <c r="AF52" s="561">
        <v>13050673.730812617</v>
      </c>
      <c r="AG52" s="531">
        <v>917179.48348890676</v>
      </c>
      <c r="AH52" s="531">
        <v>-69511.12061450287</v>
      </c>
      <c r="AI52" s="531"/>
      <c r="AJ52" s="531">
        <v>1087127.3699999955</v>
      </c>
      <c r="AK52" s="531">
        <v>451334.2415120001</v>
      </c>
      <c r="AL52" s="534">
        <v>2513497.3492793133</v>
      </c>
      <c r="AM52" s="547">
        <v>-570315</v>
      </c>
      <c r="AN52" s="527">
        <v>15744375.613639448</v>
      </c>
    </row>
    <row r="53" spans="1:40" ht="16.5">
      <c r="A53" s="528">
        <v>146</v>
      </c>
      <c r="B53" s="529" t="s">
        <v>84</v>
      </c>
      <c r="C53" s="532">
        <v>4492</v>
      </c>
      <c r="D53" s="530">
        <f t="shared" si="14"/>
        <v>2993905.594198999</v>
      </c>
      <c r="E53" s="530">
        <v>303762.45364671614</v>
      </c>
      <c r="F53" s="530">
        <v>-4889.9246946995727</v>
      </c>
      <c r="G53" s="546">
        <v>-250531.8721139936</v>
      </c>
      <c r="H53" s="530">
        <v>1026958.7816953794</v>
      </c>
      <c r="I53" s="530">
        <v>-326175</v>
      </c>
      <c r="J53" s="527">
        <v>3743030.032732401</v>
      </c>
      <c r="K53" s="560"/>
      <c r="L53" s="561">
        <f t="shared" si="15"/>
        <v>3463341.9216936142</v>
      </c>
      <c r="M53" s="531">
        <v>303762.45355579327</v>
      </c>
      <c r="N53" s="531">
        <v>-8932.1137873057396</v>
      </c>
      <c r="O53" s="547">
        <v>-593235.74269304029</v>
      </c>
      <c r="P53" s="532">
        <v>699899.108222435</v>
      </c>
      <c r="Q53" s="532">
        <v>209454.37374399995</v>
      </c>
      <c r="R53" s="531">
        <v>1091362.7795277962</v>
      </c>
      <c r="S53" s="533">
        <v>-326175</v>
      </c>
      <c r="T53" s="532">
        <v>4839477.7802632926</v>
      </c>
      <c r="U53" s="527"/>
      <c r="V53" s="561">
        <f t="shared" si="16"/>
        <v>3716772.8633640907</v>
      </c>
      <c r="W53" s="531">
        <v>303762.45355579327</v>
      </c>
      <c r="X53" s="531">
        <v>-18673.863116744789</v>
      </c>
      <c r="Y53" s="531">
        <v>-593235.74269304029</v>
      </c>
      <c r="Z53" s="531">
        <v>597916.94411121728</v>
      </c>
      <c r="AA53" s="531">
        <v>209454.37374399995</v>
      </c>
      <c r="AB53" s="531">
        <v>1129538.5676124345</v>
      </c>
      <c r="AC53" s="533">
        <v>-326175</v>
      </c>
      <c r="AD53" s="527">
        <v>5019360.5965777505</v>
      </c>
      <c r="AE53" s="560"/>
      <c r="AF53" s="561">
        <v>4046696.7688341495</v>
      </c>
      <c r="AG53" s="531">
        <v>303762.45355579327</v>
      </c>
      <c r="AH53" s="531">
        <v>-25244.074201661162</v>
      </c>
      <c r="AI53" s="531"/>
      <c r="AJ53" s="531">
        <v>495934.77999999956</v>
      </c>
      <c r="AK53" s="531">
        <v>209454.37374399995</v>
      </c>
      <c r="AL53" s="534">
        <v>1173461.9128819066</v>
      </c>
      <c r="AM53" s="547">
        <v>-326175</v>
      </c>
      <c r="AN53" s="527">
        <v>5284655.4721211474</v>
      </c>
    </row>
    <row r="54" spans="1:40" ht="16.5">
      <c r="A54" s="528">
        <v>148</v>
      </c>
      <c r="B54" s="529" t="s">
        <v>85</v>
      </c>
      <c r="C54" s="532">
        <v>7047</v>
      </c>
      <c r="D54" s="530">
        <f t="shared" si="14"/>
        <v>8217804.2195666302</v>
      </c>
      <c r="E54" s="530">
        <v>803463.68846376939</v>
      </c>
      <c r="F54" s="530">
        <v>2404790.9925668058</v>
      </c>
      <c r="G54" s="546">
        <v>-393031.63463653449</v>
      </c>
      <c r="H54" s="530">
        <v>1162894.0983254092</v>
      </c>
      <c r="I54" s="530">
        <v>-903615</v>
      </c>
      <c r="J54" s="527">
        <v>11292306.36428608</v>
      </c>
      <c r="K54" s="560"/>
      <c r="L54" s="561">
        <f t="shared" si="15"/>
        <v>8370079.7305858806</v>
      </c>
      <c r="M54" s="531">
        <v>803463.68832113058</v>
      </c>
      <c r="N54" s="531">
        <v>2281608.4768486638</v>
      </c>
      <c r="O54" s="547">
        <v>-929689.92347062239</v>
      </c>
      <c r="P54" s="532">
        <v>904835.35293884657</v>
      </c>
      <c r="Q54" s="532">
        <v>236699.31993399994</v>
      </c>
      <c r="R54" s="531">
        <v>1236917.9100514227</v>
      </c>
      <c r="S54" s="533">
        <v>-903615</v>
      </c>
      <c r="T54" s="532">
        <v>12000299.555209322</v>
      </c>
      <c r="U54" s="527"/>
      <c r="V54" s="561">
        <f t="shared" si="16"/>
        <v>8794313.1702754758</v>
      </c>
      <c r="W54" s="531">
        <v>803463.68832113058</v>
      </c>
      <c r="X54" s="531">
        <v>2160620.7280675964</v>
      </c>
      <c r="Y54" s="531">
        <v>-929689.92347062239</v>
      </c>
      <c r="Z54" s="531">
        <v>872322.72646942269</v>
      </c>
      <c r="AA54" s="531">
        <v>236699.31993399994</v>
      </c>
      <c r="AB54" s="531">
        <v>1275141.4406326625</v>
      </c>
      <c r="AC54" s="533">
        <v>-903615</v>
      </c>
      <c r="AD54" s="527">
        <v>12309256.150229666</v>
      </c>
      <c r="AE54" s="560"/>
      <c r="AF54" s="561">
        <v>8814988.3164687455</v>
      </c>
      <c r="AG54" s="531">
        <v>803463.68832113058</v>
      </c>
      <c r="AH54" s="531">
        <v>2044608.453464879</v>
      </c>
      <c r="AI54" s="531"/>
      <c r="AJ54" s="531">
        <v>839810.0999999987</v>
      </c>
      <c r="AK54" s="531">
        <v>236699.31993399994</v>
      </c>
      <c r="AL54" s="534">
        <v>1325150.8835005197</v>
      </c>
      <c r="AM54" s="547">
        <v>-903615</v>
      </c>
      <c r="AN54" s="527">
        <v>12231415.838218654</v>
      </c>
    </row>
    <row r="55" spans="1:40" ht="16.5">
      <c r="A55" s="528">
        <v>149</v>
      </c>
      <c r="B55" s="529" t="s">
        <v>86</v>
      </c>
      <c r="C55" s="532">
        <v>5384</v>
      </c>
      <c r="D55" s="530">
        <f t="shared" si="14"/>
        <v>2137540.4008119712</v>
      </c>
      <c r="E55" s="530">
        <v>653034.60977578419</v>
      </c>
      <c r="F55" s="530">
        <v>408172.95433690248</v>
      </c>
      <c r="G55" s="546">
        <v>-300281.29996922123</v>
      </c>
      <c r="H55" s="530">
        <v>862430.82720374875</v>
      </c>
      <c r="I55" s="530">
        <v>-1403898</v>
      </c>
      <c r="J55" s="527">
        <v>2356999.492159185</v>
      </c>
      <c r="K55" s="560"/>
      <c r="L55" s="561">
        <f t="shared" si="15"/>
        <v>2168810.0920503931</v>
      </c>
      <c r="M55" s="531">
        <v>653034.6096668063</v>
      </c>
      <c r="N55" s="531">
        <v>314059.90415576485</v>
      </c>
      <c r="O55" s="547">
        <v>-709766.48216261563</v>
      </c>
      <c r="P55" s="532">
        <v>431856.52634276426</v>
      </c>
      <c r="Q55" s="532">
        <v>85109.553144000005</v>
      </c>
      <c r="R55" s="531">
        <v>928880.13851819758</v>
      </c>
      <c r="S55" s="533">
        <v>-1403898</v>
      </c>
      <c r="T55" s="532">
        <v>2468086.3417153107</v>
      </c>
      <c r="U55" s="527"/>
      <c r="V55" s="561">
        <f t="shared" si="16"/>
        <v>1918637.0699465298</v>
      </c>
      <c r="W55" s="531">
        <v>653034.6096668063</v>
      </c>
      <c r="X55" s="531">
        <v>221623.68456767494</v>
      </c>
      <c r="Y55" s="531">
        <v>-709766.48216261563</v>
      </c>
      <c r="Z55" s="531">
        <v>450458.62817138137</v>
      </c>
      <c r="AA55" s="531">
        <v>85109.553144000005</v>
      </c>
      <c r="AB55" s="531">
        <v>945513.07463410997</v>
      </c>
      <c r="AC55" s="533">
        <v>-1403898</v>
      </c>
      <c r="AD55" s="527">
        <v>2160712.1379678869</v>
      </c>
      <c r="AE55" s="560"/>
      <c r="AF55" s="561">
        <v>1909576.0652608741</v>
      </c>
      <c r="AG55" s="531">
        <v>653034.6096668063</v>
      </c>
      <c r="AH55" s="531">
        <v>132988.7922076594</v>
      </c>
      <c r="AI55" s="531"/>
      <c r="AJ55" s="531">
        <v>469060.72999999853</v>
      </c>
      <c r="AK55" s="531">
        <v>85109.553144000005</v>
      </c>
      <c r="AL55" s="534">
        <v>982639.26347576652</v>
      </c>
      <c r="AM55" s="547">
        <v>-1403898</v>
      </c>
      <c r="AN55" s="527">
        <v>2118744.5315924888</v>
      </c>
    </row>
    <row r="56" spans="1:40" ht="16.5">
      <c r="A56" s="528">
        <v>151</v>
      </c>
      <c r="B56" s="529" t="s">
        <v>87</v>
      </c>
      <c r="C56" s="532">
        <v>1852</v>
      </c>
      <c r="D56" s="530">
        <f t="shared" si="14"/>
        <v>1039788.7955149781</v>
      </c>
      <c r="E56" s="530">
        <v>-213504.57668624003</v>
      </c>
      <c r="F56" s="530">
        <v>-269552.84114868316</v>
      </c>
      <c r="G56" s="546">
        <v>-103291.41299089852</v>
      </c>
      <c r="H56" s="530">
        <v>499436.98848256422</v>
      </c>
      <c r="I56" s="530">
        <v>-492395</v>
      </c>
      <c r="J56" s="527">
        <v>460481.95317172061</v>
      </c>
      <c r="K56" s="560"/>
      <c r="L56" s="561">
        <f t="shared" si="15"/>
        <v>923181.19305462553</v>
      </c>
      <c r="M56" s="531">
        <v>-213504.57672372641</v>
      </c>
      <c r="N56" s="531">
        <v>-246366.05231797491</v>
      </c>
      <c r="O56" s="547">
        <v>-244492.03366027217</v>
      </c>
      <c r="P56" s="532">
        <v>150580.97180633096</v>
      </c>
      <c r="Q56" s="532">
        <v>70956.085815999977</v>
      </c>
      <c r="R56" s="531">
        <v>530255.93026602082</v>
      </c>
      <c r="S56" s="533">
        <v>-492395</v>
      </c>
      <c r="T56" s="532">
        <v>478216.51824100385</v>
      </c>
      <c r="U56" s="527"/>
      <c r="V56" s="561">
        <f t="shared" si="16"/>
        <v>1132177.2057580454</v>
      </c>
      <c r="W56" s="531">
        <v>-213504.57672372641</v>
      </c>
      <c r="X56" s="531">
        <v>-222602.46366216932</v>
      </c>
      <c r="Y56" s="531">
        <v>-244492.03366027217</v>
      </c>
      <c r="Z56" s="531">
        <v>153226.09090316546</v>
      </c>
      <c r="AA56" s="531">
        <v>70956.085815999977</v>
      </c>
      <c r="AB56" s="531">
        <v>548765.01568584412</v>
      </c>
      <c r="AC56" s="533">
        <v>-492395</v>
      </c>
      <c r="AD56" s="527">
        <v>732130.32411688706</v>
      </c>
      <c r="AE56" s="560"/>
      <c r="AF56" s="561">
        <v>1239900.7354671415</v>
      </c>
      <c r="AG56" s="531">
        <v>-213504.57672372641</v>
      </c>
      <c r="AH56" s="531">
        <v>-197531.28621988636</v>
      </c>
      <c r="AI56" s="531"/>
      <c r="AJ56" s="531">
        <v>155871.20999999993</v>
      </c>
      <c r="AK56" s="531">
        <v>70956.085815999977</v>
      </c>
      <c r="AL56" s="534">
        <v>569688.23739007395</v>
      </c>
      <c r="AM56" s="547">
        <v>-492395</v>
      </c>
      <c r="AN56" s="527">
        <v>888493.37206933042</v>
      </c>
    </row>
    <row r="57" spans="1:40" ht="16.5">
      <c r="A57" s="528">
        <v>152</v>
      </c>
      <c r="B57" s="529" t="s">
        <v>88</v>
      </c>
      <c r="C57" s="532">
        <v>4406</v>
      </c>
      <c r="D57" s="530">
        <f t="shared" si="14"/>
        <v>3265534.3343285676</v>
      </c>
      <c r="E57" s="530">
        <v>224718.25083406357</v>
      </c>
      <c r="F57" s="530">
        <v>-175662.3410327367</v>
      </c>
      <c r="G57" s="546">
        <v>-245735.40261225647</v>
      </c>
      <c r="H57" s="530">
        <v>927636.50071073952</v>
      </c>
      <c r="I57" s="530">
        <v>-60547</v>
      </c>
      <c r="J57" s="527">
        <v>3935944.3422283772</v>
      </c>
      <c r="K57" s="560"/>
      <c r="L57" s="561">
        <f t="shared" si="15"/>
        <v>3125494.2049020268</v>
      </c>
      <c r="M57" s="531">
        <v>224718.25074488143</v>
      </c>
      <c r="N57" s="531">
        <v>-120499.8185769589</v>
      </c>
      <c r="O57" s="547">
        <v>-581404.07267781789</v>
      </c>
      <c r="P57" s="532">
        <v>405983.949841358</v>
      </c>
      <c r="Q57" s="532">
        <v>187799.26719399999</v>
      </c>
      <c r="R57" s="531">
        <v>987203.54745615262</v>
      </c>
      <c r="S57" s="533">
        <v>-60547</v>
      </c>
      <c r="T57" s="532">
        <v>4168748.3288836423</v>
      </c>
      <c r="U57" s="527"/>
      <c r="V57" s="561">
        <f t="shared" si="16"/>
        <v>2973532.8575737681</v>
      </c>
      <c r="W57" s="531">
        <v>224718.25074488143</v>
      </c>
      <c r="X57" s="531">
        <v>-63965.060684151336</v>
      </c>
      <c r="Y57" s="531">
        <v>-581404.07267781789</v>
      </c>
      <c r="Z57" s="531">
        <v>385542.54992067831</v>
      </c>
      <c r="AA57" s="531">
        <v>187799.26719399999</v>
      </c>
      <c r="AB57" s="531">
        <v>1019766.8947806912</v>
      </c>
      <c r="AC57" s="533">
        <v>-60547</v>
      </c>
      <c r="AD57" s="527">
        <v>4085443.6868520495</v>
      </c>
      <c r="AE57" s="560"/>
      <c r="AF57" s="561">
        <v>3218855.1870432645</v>
      </c>
      <c r="AG57" s="531">
        <v>224718.25074488143</v>
      </c>
      <c r="AH57" s="531">
        <v>-24760.772692012262</v>
      </c>
      <c r="AI57" s="531"/>
      <c r="AJ57" s="531">
        <v>365101.14999999857</v>
      </c>
      <c r="AK57" s="531">
        <v>187799.26719399999</v>
      </c>
      <c r="AL57" s="534">
        <v>1059463.8261056803</v>
      </c>
      <c r="AM57" s="547">
        <v>-60547</v>
      </c>
      <c r="AN57" s="527">
        <v>4389225.8357179947</v>
      </c>
    </row>
    <row r="58" spans="1:40" ht="16.5">
      <c r="A58" s="528">
        <v>153</v>
      </c>
      <c r="B58" s="529" t="s">
        <v>89</v>
      </c>
      <c r="C58" s="532">
        <v>25208</v>
      </c>
      <c r="D58" s="530">
        <f t="shared" si="14"/>
        <v>6683024.2352893651</v>
      </c>
      <c r="E58" s="530">
        <v>5537010.592029145</v>
      </c>
      <c r="F58" s="530">
        <v>4176403.4464763263</v>
      </c>
      <c r="G58" s="546">
        <v>-1405923.2930208263</v>
      </c>
      <c r="H58" s="530">
        <v>3865957.2442810275</v>
      </c>
      <c r="I58" s="530">
        <v>-782955</v>
      </c>
      <c r="J58" s="527">
        <v>18073517.225055039</v>
      </c>
      <c r="K58" s="560"/>
      <c r="L58" s="561">
        <f t="shared" si="15"/>
        <v>6154929.8194619864</v>
      </c>
      <c r="M58" s="531">
        <v>5537010.5915189078</v>
      </c>
      <c r="N58" s="531">
        <v>3735764.1877530506</v>
      </c>
      <c r="O58" s="547">
        <v>-3330564.8475608141</v>
      </c>
      <c r="P58" s="532">
        <v>4332601.6160309659</v>
      </c>
      <c r="Q58" s="532">
        <v>2274887.3410340003</v>
      </c>
      <c r="R58" s="531">
        <v>4167966.9819039162</v>
      </c>
      <c r="S58" s="533">
        <v>-782955</v>
      </c>
      <c r="T58" s="532">
        <v>22089640.690142013</v>
      </c>
      <c r="U58" s="527"/>
      <c r="V58" s="561">
        <f t="shared" si="16"/>
        <v>6967391.8827336766</v>
      </c>
      <c r="W58" s="531">
        <v>5537010.5915189078</v>
      </c>
      <c r="X58" s="531">
        <v>3302975.8847484868</v>
      </c>
      <c r="Y58" s="531">
        <v>-3330564.8475608141</v>
      </c>
      <c r="Z58" s="531">
        <v>3816107.9180154838</v>
      </c>
      <c r="AA58" s="531">
        <v>2274887.3410340003</v>
      </c>
      <c r="AB58" s="531">
        <v>4310973.4404139807</v>
      </c>
      <c r="AC58" s="533">
        <v>-782955</v>
      </c>
      <c r="AD58" s="527">
        <v>22095827.210903723</v>
      </c>
      <c r="AE58" s="560"/>
      <c r="AF58" s="561">
        <v>8187660.3148130439</v>
      </c>
      <c r="AG58" s="531">
        <v>5537010.5915189078</v>
      </c>
      <c r="AH58" s="531">
        <v>2887985.4749024115</v>
      </c>
      <c r="AI58" s="531"/>
      <c r="AJ58" s="531">
        <v>3299614.2200000011</v>
      </c>
      <c r="AK58" s="531">
        <v>2274887.3410340003</v>
      </c>
      <c r="AL58" s="534">
        <v>4493648.381069256</v>
      </c>
      <c r="AM58" s="547">
        <v>-782955</v>
      </c>
      <c r="AN58" s="527">
        <v>22567286.475776806</v>
      </c>
    </row>
    <row r="59" spans="1:40" ht="16.5">
      <c r="A59" s="528">
        <v>165</v>
      </c>
      <c r="B59" s="529" t="s">
        <v>90</v>
      </c>
      <c r="C59" s="532">
        <v>16280</v>
      </c>
      <c r="D59" s="530">
        <f t="shared" si="14"/>
        <v>9445719.9903939255</v>
      </c>
      <c r="E59" s="530">
        <v>694533.36096581677</v>
      </c>
      <c r="F59" s="530">
        <v>8004.6549960473758</v>
      </c>
      <c r="G59" s="546">
        <v>-907982.83125908638</v>
      </c>
      <c r="H59" s="530">
        <v>2512749.312634449</v>
      </c>
      <c r="I59" s="530">
        <v>-2119492</v>
      </c>
      <c r="J59" s="527">
        <v>9633532.4877311531</v>
      </c>
      <c r="K59" s="560"/>
      <c r="L59" s="561">
        <f t="shared" si="15"/>
        <v>7880605.3691615053</v>
      </c>
      <c r="M59" s="531">
        <v>694533.36063629226</v>
      </c>
      <c r="N59" s="531">
        <v>-32371.952906798182</v>
      </c>
      <c r="O59" s="547">
        <v>-2147574.2279322785</v>
      </c>
      <c r="P59" s="532">
        <v>1554574.4165232074</v>
      </c>
      <c r="Q59" s="532">
        <v>737139.61136200011</v>
      </c>
      <c r="R59" s="531">
        <v>2709977.5080720098</v>
      </c>
      <c r="S59" s="533">
        <v>-2119492</v>
      </c>
      <c r="T59" s="532">
        <v>9277392.0849159379</v>
      </c>
      <c r="U59" s="527"/>
      <c r="V59" s="561">
        <f t="shared" si="16"/>
        <v>7726319.0639119679</v>
      </c>
      <c r="W59" s="531">
        <v>694533.36063629226</v>
      </c>
      <c r="X59" s="531">
        <v>-67678.203815807035</v>
      </c>
      <c r="Y59" s="531">
        <v>-2147574.2279322785</v>
      </c>
      <c r="Z59" s="531">
        <v>1597171.7882616024</v>
      </c>
      <c r="AA59" s="531">
        <v>737139.61136200011</v>
      </c>
      <c r="AB59" s="531">
        <v>2791059.8752031098</v>
      </c>
      <c r="AC59" s="533">
        <v>-2119492</v>
      </c>
      <c r="AD59" s="527">
        <v>9211479.2676268872</v>
      </c>
      <c r="AE59" s="560"/>
      <c r="AF59" s="561">
        <v>7554902.777614085</v>
      </c>
      <c r="AG59" s="531">
        <v>694533.36063629226</v>
      </c>
      <c r="AH59" s="531">
        <v>-91490.099733536001</v>
      </c>
      <c r="AI59" s="531"/>
      <c r="AJ59" s="531">
        <v>1639769.1599999974</v>
      </c>
      <c r="AK59" s="531">
        <v>737139.61136200011</v>
      </c>
      <c r="AL59" s="534">
        <v>2909481.5199098042</v>
      </c>
      <c r="AM59" s="547">
        <v>-2119492</v>
      </c>
      <c r="AN59" s="527">
        <v>9177270.1018563621</v>
      </c>
    </row>
    <row r="60" spans="1:40" ht="16.5">
      <c r="A60" s="528">
        <v>167</v>
      </c>
      <c r="B60" s="529" t="s">
        <v>91</v>
      </c>
      <c r="C60" s="532">
        <v>77513</v>
      </c>
      <c r="D60" s="530">
        <f t="shared" si="14"/>
        <v>28763986.715216439</v>
      </c>
      <c r="E60" s="530">
        <v>1000271.2804418162</v>
      </c>
      <c r="F60" s="530">
        <v>1480767.0054095371</v>
      </c>
      <c r="G60" s="546">
        <v>-4323124.889397148</v>
      </c>
      <c r="H60" s="530">
        <v>12672879.472362412</v>
      </c>
      <c r="I60" s="530">
        <v>-497497</v>
      </c>
      <c r="J60" s="527">
        <v>39097282.584033057</v>
      </c>
      <c r="K60" s="560"/>
      <c r="L60" s="561">
        <f t="shared" si="15"/>
        <v>28074626.940800853</v>
      </c>
      <c r="M60" s="531">
        <v>1000271.2788728712</v>
      </c>
      <c r="N60" s="531">
        <v>125829.25305245673</v>
      </c>
      <c r="O60" s="547">
        <v>-10248713.839567741</v>
      </c>
      <c r="P60" s="532">
        <v>11845473.066505637</v>
      </c>
      <c r="Q60" s="532">
        <v>4414063.9199579991</v>
      </c>
      <c r="R60" s="531">
        <v>13685290.605776859</v>
      </c>
      <c r="S60" s="533">
        <v>-497497</v>
      </c>
      <c r="T60" s="532">
        <v>48399344.225398935</v>
      </c>
      <c r="U60" s="527"/>
      <c r="V60" s="561">
        <f t="shared" si="16"/>
        <v>30128388.477933101</v>
      </c>
      <c r="W60" s="531">
        <v>1000271.2788728712</v>
      </c>
      <c r="X60" s="531">
        <v>-322232.22434733727</v>
      </c>
      <c r="Y60" s="531">
        <v>-10248713.839567741</v>
      </c>
      <c r="Z60" s="531">
        <v>11356626.918252815</v>
      </c>
      <c r="AA60" s="531">
        <v>4414063.9199579991</v>
      </c>
      <c r="AB60" s="531">
        <v>14202697.537406055</v>
      </c>
      <c r="AC60" s="533">
        <v>-497497</v>
      </c>
      <c r="AD60" s="527">
        <v>50033605.068507761</v>
      </c>
      <c r="AE60" s="560"/>
      <c r="AF60" s="561">
        <v>30864652.799036436</v>
      </c>
      <c r="AG60" s="531">
        <v>1000271.2788728712</v>
      </c>
      <c r="AH60" s="531">
        <v>-435606.39438854891</v>
      </c>
      <c r="AI60" s="531"/>
      <c r="AJ60" s="531">
        <v>10867780.769999994</v>
      </c>
      <c r="AK60" s="531">
        <v>4414063.9199579991</v>
      </c>
      <c r="AL60" s="534">
        <v>14855580.838014834</v>
      </c>
      <c r="AM60" s="547">
        <v>-497497</v>
      </c>
      <c r="AN60" s="527">
        <v>50820532.371925853</v>
      </c>
    </row>
    <row r="61" spans="1:40" ht="16.5">
      <c r="A61" s="528">
        <v>169</v>
      </c>
      <c r="B61" s="529" t="s">
        <v>92</v>
      </c>
      <c r="C61" s="532">
        <v>4990</v>
      </c>
      <c r="D61" s="530">
        <f t="shared" si="14"/>
        <v>2664363.3429483334</v>
      </c>
      <c r="E61" s="530">
        <v>347753.15940066334</v>
      </c>
      <c r="F61" s="530">
        <v>182882.28798652053</v>
      </c>
      <c r="G61" s="546">
        <v>-278306.7769031229</v>
      </c>
      <c r="H61" s="530">
        <v>903533.28554410953</v>
      </c>
      <c r="I61" s="530">
        <v>-1294298</v>
      </c>
      <c r="J61" s="527">
        <v>2525927.2989765038</v>
      </c>
      <c r="K61" s="560"/>
      <c r="L61" s="561">
        <f t="shared" si="15"/>
        <v>2576168.7591547826</v>
      </c>
      <c r="M61" s="531">
        <v>347753.15929966042</v>
      </c>
      <c r="N61" s="531">
        <v>95656.411239886671</v>
      </c>
      <c r="O61" s="547">
        <v>-658340.61114117841</v>
      </c>
      <c r="P61" s="532">
        <v>435242.31059038243</v>
      </c>
      <c r="Q61" s="532">
        <v>249591.400058</v>
      </c>
      <c r="R61" s="531">
        <v>961055.96627035574</v>
      </c>
      <c r="S61" s="533">
        <v>-1294298</v>
      </c>
      <c r="T61" s="532">
        <v>2712829.3954718895</v>
      </c>
      <c r="U61" s="527"/>
      <c r="V61" s="561">
        <f t="shared" si="16"/>
        <v>2497776.9496659567</v>
      </c>
      <c r="W61" s="531">
        <v>347753.15929966042</v>
      </c>
      <c r="X61" s="531">
        <v>9984.6549723219196</v>
      </c>
      <c r="Y61" s="531">
        <v>-658340.61114117841</v>
      </c>
      <c r="Z61" s="531">
        <v>458220.95529519097</v>
      </c>
      <c r="AA61" s="531">
        <v>249591.400058</v>
      </c>
      <c r="AB61" s="531">
        <v>993605.72358787153</v>
      </c>
      <c r="AC61" s="533">
        <v>-1294298</v>
      </c>
      <c r="AD61" s="527">
        <v>2604294.2317378232</v>
      </c>
      <c r="AE61" s="560"/>
      <c r="AF61" s="561">
        <v>2700143.8366098641</v>
      </c>
      <c r="AG61" s="531">
        <v>347753.15929966042</v>
      </c>
      <c r="AH61" s="531">
        <v>-28042.727129628049</v>
      </c>
      <c r="AI61" s="531"/>
      <c r="AJ61" s="531">
        <v>481199.59999999957</v>
      </c>
      <c r="AK61" s="531">
        <v>249591.400058</v>
      </c>
      <c r="AL61" s="534">
        <v>1033598.5330089241</v>
      </c>
      <c r="AM61" s="547">
        <v>-1294298</v>
      </c>
      <c r="AN61" s="527">
        <v>2831605.1907056416</v>
      </c>
    </row>
    <row r="62" spans="1:40" ht="16.5">
      <c r="A62" s="528">
        <v>171</v>
      </c>
      <c r="B62" s="529" t="s">
        <v>93</v>
      </c>
      <c r="C62" s="532">
        <v>4540</v>
      </c>
      <c r="D62" s="530">
        <f t="shared" si="14"/>
        <v>2002244.3224489591</v>
      </c>
      <c r="E62" s="530">
        <v>-12155.513944519638</v>
      </c>
      <c r="F62" s="530">
        <v>-138311.29714411826</v>
      </c>
      <c r="G62" s="546">
        <v>-253208.97137077717</v>
      </c>
      <c r="H62" s="530">
        <v>939271.50065603375</v>
      </c>
      <c r="I62" s="530">
        <v>-94570</v>
      </c>
      <c r="J62" s="527">
        <v>2443270.0406455779</v>
      </c>
      <c r="K62" s="560"/>
      <c r="L62" s="561">
        <f t="shared" si="15"/>
        <v>2280222.4722599434</v>
      </c>
      <c r="M62" s="531">
        <v>-12155.514036414024</v>
      </c>
      <c r="N62" s="531">
        <v>-81471.112861496571</v>
      </c>
      <c r="O62" s="547">
        <v>-599396.05013047834</v>
      </c>
      <c r="P62" s="532">
        <v>515425.70208383561</v>
      </c>
      <c r="Q62" s="532">
        <v>315415.39953000005</v>
      </c>
      <c r="R62" s="531">
        <v>997856.65578730707</v>
      </c>
      <c r="S62" s="533">
        <v>-94570</v>
      </c>
      <c r="T62" s="532">
        <v>3321327.5526326969</v>
      </c>
      <c r="U62" s="527"/>
      <c r="V62" s="561">
        <f t="shared" si="16"/>
        <v>2310908.5860686605</v>
      </c>
      <c r="W62" s="531">
        <v>-12155.514036414024</v>
      </c>
      <c r="X62" s="531">
        <v>-23216.959245212798</v>
      </c>
      <c r="Y62" s="531">
        <v>-599396.05013047834</v>
      </c>
      <c r="Z62" s="531">
        <v>475063.23604191717</v>
      </c>
      <c r="AA62" s="531">
        <v>315415.39953000005</v>
      </c>
      <c r="AB62" s="531">
        <v>1030216.4773137106</v>
      </c>
      <c r="AC62" s="533">
        <v>-94570</v>
      </c>
      <c r="AD62" s="527">
        <v>3402265.1755421832</v>
      </c>
      <c r="AE62" s="560"/>
      <c r="AF62" s="561">
        <v>2499951.1271183733</v>
      </c>
      <c r="AG62" s="531">
        <v>-12155.514036414024</v>
      </c>
      <c r="AH62" s="531">
        <v>-25513.8238814652</v>
      </c>
      <c r="AI62" s="531"/>
      <c r="AJ62" s="531">
        <v>434700.7699999988</v>
      </c>
      <c r="AK62" s="531">
        <v>315415.39953000005</v>
      </c>
      <c r="AL62" s="534">
        <v>1071802.1060112396</v>
      </c>
      <c r="AM62" s="547">
        <v>-94570</v>
      </c>
      <c r="AN62" s="527">
        <v>3590234.0146112535</v>
      </c>
    </row>
    <row r="63" spans="1:40" ht="16.5">
      <c r="A63" s="528">
        <v>172</v>
      </c>
      <c r="B63" s="529" t="s">
        <v>94</v>
      </c>
      <c r="C63" s="532">
        <v>4171</v>
      </c>
      <c r="D63" s="530">
        <f t="shared" si="14"/>
        <v>2029893.1114861337</v>
      </c>
      <c r="E63" s="530">
        <v>49791.24756126546</v>
      </c>
      <c r="F63" s="530">
        <v>-87433.056718111591</v>
      </c>
      <c r="G63" s="546">
        <v>-232628.77083425364</v>
      </c>
      <c r="H63" s="530">
        <v>929982.00304647884</v>
      </c>
      <c r="I63" s="530">
        <v>571884</v>
      </c>
      <c r="J63" s="527">
        <v>3261488.5345415128</v>
      </c>
      <c r="K63" s="560"/>
      <c r="L63" s="561">
        <f t="shared" si="15"/>
        <v>2096922.0748591691</v>
      </c>
      <c r="M63" s="531">
        <v>49791.247476840006</v>
      </c>
      <c r="N63" s="531">
        <v>-35212.702391500337</v>
      </c>
      <c r="O63" s="547">
        <v>-550407.35943677207</v>
      </c>
      <c r="P63" s="532">
        <v>481097.49727471283</v>
      </c>
      <c r="Q63" s="532">
        <v>208030.88336799998</v>
      </c>
      <c r="R63" s="531">
        <v>994468.72305739659</v>
      </c>
      <c r="S63" s="533">
        <v>571884</v>
      </c>
      <c r="T63" s="532">
        <v>3816574.3642078461</v>
      </c>
      <c r="U63" s="527"/>
      <c r="V63" s="561">
        <f t="shared" si="16"/>
        <v>2035552.5009105538</v>
      </c>
      <c r="W63" s="531">
        <v>49791.247476840006</v>
      </c>
      <c r="X63" s="531">
        <v>-17339.42187443066</v>
      </c>
      <c r="Y63" s="531">
        <v>-550407.35943677207</v>
      </c>
      <c r="Z63" s="531">
        <v>446576.2236373566</v>
      </c>
      <c r="AA63" s="531">
        <v>208030.88336799998</v>
      </c>
      <c r="AB63" s="531">
        <v>1029435.7529043959</v>
      </c>
      <c r="AC63" s="533">
        <v>571884</v>
      </c>
      <c r="AD63" s="527">
        <v>3773523.8269859436</v>
      </c>
      <c r="AE63" s="560"/>
      <c r="AF63" s="561">
        <v>2174458.5549262869</v>
      </c>
      <c r="AG63" s="531">
        <v>49791.247476840006</v>
      </c>
      <c r="AH63" s="531">
        <v>-23440.123217971661</v>
      </c>
      <c r="AI63" s="531"/>
      <c r="AJ63" s="531">
        <v>412054.9500000003</v>
      </c>
      <c r="AK63" s="531">
        <v>208030.88336799998</v>
      </c>
      <c r="AL63" s="534">
        <v>1070025.2978601877</v>
      </c>
      <c r="AM63" s="547">
        <v>571884</v>
      </c>
      <c r="AN63" s="527">
        <v>3912397.4509765711</v>
      </c>
    </row>
    <row r="64" spans="1:40" ht="16.5">
      <c r="A64" s="528">
        <v>176</v>
      </c>
      <c r="B64" s="529" t="s">
        <v>95</v>
      </c>
      <c r="C64" s="532">
        <v>4352</v>
      </c>
      <c r="D64" s="530">
        <f t="shared" si="14"/>
        <v>3452677.948233821</v>
      </c>
      <c r="E64" s="530">
        <v>-1212024.5562989509</v>
      </c>
      <c r="F64" s="530">
        <v>-866579.64914712717</v>
      </c>
      <c r="G64" s="546">
        <v>-242723.66594837492</v>
      </c>
      <c r="H64" s="530">
        <v>996709.66890892666</v>
      </c>
      <c r="I64" s="530">
        <v>-4643</v>
      </c>
      <c r="J64" s="527">
        <v>2123416.7457482945</v>
      </c>
      <c r="K64" s="560"/>
      <c r="L64" s="561">
        <f t="shared" si="15"/>
        <v>3676663.9299356602</v>
      </c>
      <c r="M64" s="531">
        <v>-1212024.5563870398</v>
      </c>
      <c r="N64" s="531">
        <v>-812093.19936783856</v>
      </c>
      <c r="O64" s="547">
        <v>-574196.05408416362</v>
      </c>
      <c r="P64" s="532">
        <v>575149.54184491327</v>
      </c>
      <c r="Q64" s="532">
        <v>427515.83151200012</v>
      </c>
      <c r="R64" s="531">
        <v>1062753.5631953515</v>
      </c>
      <c r="S64" s="533">
        <v>-4643</v>
      </c>
      <c r="T64" s="532">
        <v>3139126.056648883</v>
      </c>
      <c r="U64" s="527"/>
      <c r="V64" s="561">
        <f t="shared" si="16"/>
        <v>3725484.4679341475</v>
      </c>
      <c r="W64" s="531">
        <v>-1212024.5563870398</v>
      </c>
      <c r="X64" s="531">
        <v>-756251.33228896931</v>
      </c>
      <c r="Y64" s="531">
        <v>-574196.05408416362</v>
      </c>
      <c r="Z64" s="531">
        <v>551381.24092245614</v>
      </c>
      <c r="AA64" s="531">
        <v>427515.83151200012</v>
      </c>
      <c r="AB64" s="531">
        <v>1099394.4415306603</v>
      </c>
      <c r="AC64" s="533">
        <v>-4643</v>
      </c>
      <c r="AD64" s="527">
        <v>3256661.0391390915</v>
      </c>
      <c r="AE64" s="560"/>
      <c r="AF64" s="561">
        <v>4003989.3205038337</v>
      </c>
      <c r="AG64" s="531">
        <v>-1212024.5563870398</v>
      </c>
      <c r="AH64" s="531">
        <v>-697336.77277017059</v>
      </c>
      <c r="AI64" s="531"/>
      <c r="AJ64" s="531">
        <v>527612.93999999901</v>
      </c>
      <c r="AK64" s="531">
        <v>427515.83151200012</v>
      </c>
      <c r="AL64" s="534">
        <v>1141579.4443599426</v>
      </c>
      <c r="AM64" s="547">
        <v>-4643</v>
      </c>
      <c r="AN64" s="527">
        <v>3612497.153134401</v>
      </c>
    </row>
    <row r="65" spans="1:40" ht="16.5">
      <c r="A65" s="528">
        <v>177</v>
      </c>
      <c r="B65" s="529" t="s">
        <v>96</v>
      </c>
      <c r="C65" s="532">
        <v>1768</v>
      </c>
      <c r="D65" s="530">
        <f t="shared" si="14"/>
        <v>668405.20209300192</v>
      </c>
      <c r="E65" s="530">
        <v>360037.27959701786</v>
      </c>
      <c r="F65" s="530">
        <v>331046.46557351999</v>
      </c>
      <c r="G65" s="546">
        <v>-98606.489291527338</v>
      </c>
      <c r="H65" s="530">
        <v>372687.53085961123</v>
      </c>
      <c r="I65" s="530">
        <v>-512187</v>
      </c>
      <c r="J65" s="527">
        <v>1121382.9888316237</v>
      </c>
      <c r="K65" s="560"/>
      <c r="L65" s="561">
        <f t="shared" si="15"/>
        <v>447765.50244466309</v>
      </c>
      <c r="M65" s="531">
        <v>360037.27956123155</v>
      </c>
      <c r="N65" s="531">
        <v>300141.58579635597</v>
      </c>
      <c r="O65" s="547">
        <v>-232971.03504065849</v>
      </c>
      <c r="P65" s="532">
        <v>162105.89461931496</v>
      </c>
      <c r="Q65" s="532">
        <v>95612.677468000038</v>
      </c>
      <c r="R65" s="531">
        <v>393269.60327365843</v>
      </c>
      <c r="S65" s="533">
        <v>-512187</v>
      </c>
      <c r="T65" s="532">
        <v>1013774.5081225657</v>
      </c>
      <c r="U65" s="527"/>
      <c r="V65" s="561">
        <f t="shared" si="16"/>
        <v>366521.94990446395</v>
      </c>
      <c r="W65" s="531">
        <v>360037.27956123155</v>
      </c>
      <c r="X65" s="531">
        <v>269787.3442971466</v>
      </c>
      <c r="Y65" s="531">
        <v>-232971.03504065849</v>
      </c>
      <c r="Z65" s="531">
        <v>159031.61730965693</v>
      </c>
      <c r="AA65" s="531">
        <v>95612.677468000038</v>
      </c>
      <c r="AB65" s="531">
        <v>405962.50846460002</v>
      </c>
      <c r="AC65" s="533">
        <v>-512187</v>
      </c>
      <c r="AD65" s="527">
        <v>911795.34196444042</v>
      </c>
      <c r="AE65" s="560"/>
      <c r="AF65" s="561">
        <v>442811.30829501245</v>
      </c>
      <c r="AG65" s="531">
        <v>360037.27956123155</v>
      </c>
      <c r="AH65" s="531">
        <v>240681.38410165859</v>
      </c>
      <c r="AI65" s="531"/>
      <c r="AJ65" s="531">
        <v>155957.33999999886</v>
      </c>
      <c r="AK65" s="531">
        <v>95612.677468000038</v>
      </c>
      <c r="AL65" s="534">
        <v>421548.32162983745</v>
      </c>
      <c r="AM65" s="547">
        <v>-512187</v>
      </c>
      <c r="AN65" s="527">
        <v>971490.27601508074</v>
      </c>
    </row>
    <row r="66" spans="1:40" ht="16.5">
      <c r="A66" s="528">
        <v>178</v>
      </c>
      <c r="B66" s="529" t="s">
        <v>97</v>
      </c>
      <c r="C66" s="532">
        <v>5769</v>
      </c>
      <c r="D66" s="530">
        <f t="shared" si="14"/>
        <v>2573724.0479311105</v>
      </c>
      <c r="E66" s="530">
        <v>562621.34437830735</v>
      </c>
      <c r="F66" s="530">
        <v>73191.358743819786</v>
      </c>
      <c r="G66" s="546">
        <v>-321753.86692467262</v>
      </c>
      <c r="H66" s="530">
        <v>1344014.8102650952</v>
      </c>
      <c r="I66" s="530">
        <v>-142111</v>
      </c>
      <c r="J66" s="527">
        <v>4089686.6943936599</v>
      </c>
      <c r="K66" s="560"/>
      <c r="L66" s="561">
        <f t="shared" si="15"/>
        <v>2738542.889797301</v>
      </c>
      <c r="M66" s="531">
        <v>562621.34426153661</v>
      </c>
      <c r="N66" s="531">
        <v>-11471.363410277561</v>
      </c>
      <c r="O66" s="547">
        <v>-760847.17432526476</v>
      </c>
      <c r="P66" s="532">
        <v>514558.07846591016</v>
      </c>
      <c r="Q66" s="532">
        <v>270138.71715600003</v>
      </c>
      <c r="R66" s="531">
        <v>1425184.5801458831</v>
      </c>
      <c r="S66" s="533">
        <v>-142111</v>
      </c>
      <c r="T66" s="532">
        <v>4596616.0720910886</v>
      </c>
      <c r="U66" s="527"/>
      <c r="V66" s="561">
        <f t="shared" si="16"/>
        <v>2874448.0503543494</v>
      </c>
      <c r="W66" s="531">
        <v>562621.34426153661</v>
      </c>
      <c r="X66" s="531">
        <v>-23982.528121215648</v>
      </c>
      <c r="Y66" s="531">
        <v>-760847.17432526476</v>
      </c>
      <c r="Z66" s="531">
        <v>511386.08423295501</v>
      </c>
      <c r="AA66" s="531">
        <v>270138.71715600003</v>
      </c>
      <c r="AB66" s="531">
        <v>1473004.5479621249</v>
      </c>
      <c r="AC66" s="533">
        <v>-142111</v>
      </c>
      <c r="AD66" s="527">
        <v>4764658.0415204857</v>
      </c>
      <c r="AE66" s="560"/>
      <c r="AF66" s="561">
        <v>3079970.2410286441</v>
      </c>
      <c r="AG66" s="531">
        <v>562621.34426153661</v>
      </c>
      <c r="AH66" s="531">
        <v>-32420.539641447736</v>
      </c>
      <c r="AI66" s="531"/>
      <c r="AJ66" s="531">
        <v>508214.08999999985</v>
      </c>
      <c r="AK66" s="531">
        <v>270138.71715600003</v>
      </c>
      <c r="AL66" s="534">
        <v>1528716.7799823335</v>
      </c>
      <c r="AM66" s="547">
        <v>-142111</v>
      </c>
      <c r="AN66" s="527">
        <v>5014282.4584618025</v>
      </c>
    </row>
    <row r="67" spans="1:40" ht="16.5">
      <c r="A67" s="528">
        <v>179</v>
      </c>
      <c r="B67" s="529" t="s">
        <v>98</v>
      </c>
      <c r="C67" s="532">
        <v>145887</v>
      </c>
      <c r="D67" s="530">
        <f t="shared" si="14"/>
        <v>60548742.681391805</v>
      </c>
      <c r="E67" s="530">
        <v>-16971835.489615656</v>
      </c>
      <c r="F67" s="530">
        <v>-3860781.5207705079</v>
      </c>
      <c r="G67" s="546">
        <v>-8136541.2348829452</v>
      </c>
      <c r="H67" s="530">
        <v>21221489.079334859</v>
      </c>
      <c r="I67" s="530">
        <v>-23645732</v>
      </c>
      <c r="J67" s="527">
        <v>29155341.515457556</v>
      </c>
      <c r="K67" s="560"/>
      <c r="L67" s="561">
        <f t="shared" si="15"/>
        <v>59276559.192192599</v>
      </c>
      <c r="M67" s="531">
        <v>-16971835.492568597</v>
      </c>
      <c r="N67" s="531">
        <v>-2034296.0660482985</v>
      </c>
      <c r="O67" s="547">
        <v>-19294885.390871532</v>
      </c>
      <c r="P67" s="532">
        <v>23394138.162312783</v>
      </c>
      <c r="Q67" s="532">
        <v>8536592.9960080013</v>
      </c>
      <c r="R67" s="531">
        <v>22895926.181380551</v>
      </c>
      <c r="S67" s="533">
        <v>-23645732</v>
      </c>
      <c r="T67" s="532">
        <v>52156467.582405508</v>
      </c>
      <c r="U67" s="527"/>
      <c r="V67" s="561">
        <f t="shared" si="16"/>
        <v>60888341.117224172</v>
      </c>
      <c r="W67" s="531">
        <v>-16971835.492568597</v>
      </c>
      <c r="X67" s="531">
        <v>-606472.36609807378</v>
      </c>
      <c r="Y67" s="531">
        <v>-19294885.390871532</v>
      </c>
      <c r="Z67" s="531">
        <v>22052057.216156382</v>
      </c>
      <c r="AA67" s="531">
        <v>8536592.9960080013</v>
      </c>
      <c r="AB67" s="531">
        <v>23684029.458985768</v>
      </c>
      <c r="AC67" s="533">
        <v>-23645732</v>
      </c>
      <c r="AD67" s="527">
        <v>54642095.538836122</v>
      </c>
      <c r="AE67" s="560"/>
      <c r="AF67" s="561">
        <v>58627575.861863136</v>
      </c>
      <c r="AG67" s="531">
        <v>-16971835.492568597</v>
      </c>
      <c r="AH67" s="531">
        <v>-819853.57369940821</v>
      </c>
      <c r="AI67" s="531"/>
      <c r="AJ67" s="531">
        <v>20709976.269999981</v>
      </c>
      <c r="AK67" s="531">
        <v>8536592.9960080013</v>
      </c>
      <c r="AL67" s="534">
        <v>24779830.448521789</v>
      </c>
      <c r="AM67" s="547">
        <v>-23645732</v>
      </c>
      <c r="AN67" s="527">
        <v>51921669.119253367</v>
      </c>
    </row>
    <row r="68" spans="1:40" ht="16.5">
      <c r="A68" s="528">
        <v>181</v>
      </c>
      <c r="B68" s="529" t="s">
        <v>99</v>
      </c>
      <c r="C68" s="532">
        <v>1683</v>
      </c>
      <c r="D68" s="530">
        <f t="shared" si="14"/>
        <v>1231799.454385974</v>
      </c>
      <c r="E68" s="530">
        <v>394329.63214579888</v>
      </c>
      <c r="F68" s="530">
        <v>245409.57008009194</v>
      </c>
      <c r="G68" s="546">
        <v>-93865.792690973118</v>
      </c>
      <c r="H68" s="530">
        <v>426361.30558149749</v>
      </c>
      <c r="I68" s="530">
        <v>-402301</v>
      </c>
      <c r="J68" s="527">
        <v>1801733.1695023892</v>
      </c>
      <c r="K68" s="560"/>
      <c r="L68" s="561">
        <f t="shared" si="15"/>
        <v>1304223.1000032332</v>
      </c>
      <c r="M68" s="531">
        <v>394329.63211173314</v>
      </c>
      <c r="N68" s="531">
        <v>215990.50183067619</v>
      </c>
      <c r="O68" s="547">
        <v>-221491.38557120369</v>
      </c>
      <c r="P68" s="532">
        <v>152555.90933210001</v>
      </c>
      <c r="Q68" s="532">
        <v>76629.157835999998</v>
      </c>
      <c r="R68" s="531">
        <v>451209.29213434516</v>
      </c>
      <c r="S68" s="533">
        <v>-402301</v>
      </c>
      <c r="T68" s="532">
        <v>1971145.2076768838</v>
      </c>
      <c r="U68" s="527"/>
      <c r="V68" s="561">
        <f t="shared" si="16"/>
        <v>1325187.4125490743</v>
      </c>
      <c r="W68" s="531">
        <v>394329.63211173314</v>
      </c>
      <c r="X68" s="531">
        <v>187095.59886508266</v>
      </c>
      <c r="Y68" s="531">
        <v>-221491.38557120369</v>
      </c>
      <c r="Z68" s="531">
        <v>151882.96466604969</v>
      </c>
      <c r="AA68" s="531">
        <v>76629.157835999998</v>
      </c>
      <c r="AB68" s="531">
        <v>466467.78908018942</v>
      </c>
      <c r="AC68" s="533">
        <v>-402301</v>
      </c>
      <c r="AD68" s="527">
        <v>1977800.1695369254</v>
      </c>
      <c r="AE68" s="560"/>
      <c r="AF68" s="561">
        <v>1468681.4875315658</v>
      </c>
      <c r="AG68" s="531">
        <v>394329.63211173314</v>
      </c>
      <c r="AH68" s="531">
        <v>159388.96367899314</v>
      </c>
      <c r="AI68" s="531"/>
      <c r="AJ68" s="531">
        <v>151210.01999999941</v>
      </c>
      <c r="AK68" s="531">
        <v>76629.157835999998</v>
      </c>
      <c r="AL68" s="534">
        <v>483696.18569358601</v>
      </c>
      <c r="AM68" s="547">
        <v>-402301</v>
      </c>
      <c r="AN68" s="527">
        <v>2110143.0612806743</v>
      </c>
    </row>
    <row r="69" spans="1:40" ht="16.5">
      <c r="A69" s="528">
        <v>182</v>
      </c>
      <c r="B69" s="529" t="s">
        <v>100</v>
      </c>
      <c r="C69" s="532">
        <v>19347</v>
      </c>
      <c r="D69" s="530">
        <f t="shared" si="14"/>
        <v>2628585.2351802159</v>
      </c>
      <c r="E69" s="530">
        <v>-1701536.8844990539</v>
      </c>
      <c r="F69" s="530">
        <v>-10645.735620644031</v>
      </c>
      <c r="G69" s="546">
        <v>-1079038.3191873184</v>
      </c>
      <c r="H69" s="530">
        <v>3275389.5878337245</v>
      </c>
      <c r="I69" s="530">
        <v>-1453363</v>
      </c>
      <c r="J69" s="527">
        <v>1659390.883706924</v>
      </c>
      <c r="K69" s="560"/>
      <c r="L69" s="561">
        <f t="shared" si="15"/>
        <v>2787712.4867294533</v>
      </c>
      <c r="M69" s="531">
        <v>-1701536.8848906574</v>
      </c>
      <c r="N69" s="531">
        <v>-38470.526590161207</v>
      </c>
      <c r="O69" s="547">
        <v>-2552511.2254089178</v>
      </c>
      <c r="P69" s="532">
        <v>2444997.107378833</v>
      </c>
      <c r="Q69" s="532">
        <v>1636149.0627020001</v>
      </c>
      <c r="R69" s="531">
        <v>3540895.2875935566</v>
      </c>
      <c r="S69" s="533">
        <v>-1453363</v>
      </c>
      <c r="T69" s="532">
        <v>4663872.3075141069</v>
      </c>
      <c r="U69" s="527"/>
      <c r="V69" s="561">
        <f t="shared" si="16"/>
        <v>2605900.8674255437</v>
      </c>
      <c r="W69" s="531">
        <v>-1701536.8848906574</v>
      </c>
      <c r="X69" s="531">
        <v>-80428.145529755449</v>
      </c>
      <c r="Y69" s="531">
        <v>-2552511.2254089178</v>
      </c>
      <c r="Z69" s="531">
        <v>2387808.1486894153</v>
      </c>
      <c r="AA69" s="531">
        <v>1636149.0627020001</v>
      </c>
      <c r="AB69" s="531">
        <v>3665148.0669395574</v>
      </c>
      <c r="AC69" s="533">
        <v>-1453363</v>
      </c>
      <c r="AD69" s="527">
        <v>4507166.8899271861</v>
      </c>
      <c r="AE69" s="560"/>
      <c r="AF69" s="561">
        <v>3005953.7553147771</v>
      </c>
      <c r="AG69" s="531">
        <v>-1701536.8848906574</v>
      </c>
      <c r="AH69" s="531">
        <v>-108725.9803160148</v>
      </c>
      <c r="AI69" s="531"/>
      <c r="AJ69" s="531">
        <v>2330619.1899999976</v>
      </c>
      <c r="AK69" s="531">
        <v>1636149.0627020001</v>
      </c>
      <c r="AL69" s="534">
        <v>3822594.2102766386</v>
      </c>
      <c r="AM69" s="547">
        <v>-1453363</v>
      </c>
      <c r="AN69" s="527">
        <v>4979179.1276778243</v>
      </c>
    </row>
    <row r="70" spans="1:40" ht="16.5">
      <c r="A70" s="528">
        <v>186</v>
      </c>
      <c r="B70" s="529" t="s">
        <v>101</v>
      </c>
      <c r="C70" s="532">
        <v>45630</v>
      </c>
      <c r="D70" s="530">
        <f t="shared" si="14"/>
        <v>16486688.391906992</v>
      </c>
      <c r="E70" s="530">
        <v>-5513681.2232682928</v>
      </c>
      <c r="F70" s="530">
        <v>-1814230.2849377443</v>
      </c>
      <c r="G70" s="546">
        <v>-2544917.4809798598</v>
      </c>
      <c r="H70" s="530">
        <v>5398864.8071859898</v>
      </c>
      <c r="I70" s="530">
        <v>-128115</v>
      </c>
      <c r="J70" s="527">
        <v>11884609.209907085</v>
      </c>
      <c r="K70" s="560"/>
      <c r="L70" s="561">
        <f t="shared" si="15"/>
        <v>16029288.945381228</v>
      </c>
      <c r="M70" s="531">
        <v>-5513681.224191891</v>
      </c>
      <c r="N70" s="531">
        <v>-1242948.8733042579</v>
      </c>
      <c r="O70" s="547">
        <v>-6042541.6450990317</v>
      </c>
      <c r="P70" s="532">
        <v>4658709.6541943252</v>
      </c>
      <c r="Q70" s="532">
        <v>1592930.0721179999</v>
      </c>
      <c r="R70" s="531">
        <v>5883249.3402689341</v>
      </c>
      <c r="S70" s="533">
        <v>-128115</v>
      </c>
      <c r="T70" s="532">
        <v>15236891.269367307</v>
      </c>
      <c r="U70" s="527"/>
      <c r="V70" s="561">
        <f t="shared" si="16"/>
        <v>15901227.011642484</v>
      </c>
      <c r="W70" s="531">
        <v>-5513681.224191891</v>
      </c>
      <c r="X70" s="531">
        <v>-657456.13552649808</v>
      </c>
      <c r="Y70" s="531">
        <v>-6042541.6450990317</v>
      </c>
      <c r="Z70" s="531">
        <v>5009346.0670971572</v>
      </c>
      <c r="AA70" s="531">
        <v>1592930.0721179999</v>
      </c>
      <c r="AB70" s="531">
        <v>6000788.7179721734</v>
      </c>
      <c r="AC70" s="533">
        <v>-128115</v>
      </c>
      <c r="AD70" s="527">
        <v>16162497.864012394</v>
      </c>
      <c r="AE70" s="560"/>
      <c r="AF70" s="561">
        <v>15692074.314299464</v>
      </c>
      <c r="AG70" s="531">
        <v>-5513681.224191891</v>
      </c>
      <c r="AH70" s="531">
        <v>-256430.789363713</v>
      </c>
      <c r="AI70" s="531"/>
      <c r="AJ70" s="531">
        <v>5359982.4799999893</v>
      </c>
      <c r="AK70" s="531">
        <v>1592930.0721179999</v>
      </c>
      <c r="AL70" s="534">
        <v>6288234.9262433313</v>
      </c>
      <c r="AM70" s="547">
        <v>-128115</v>
      </c>
      <c r="AN70" s="527">
        <v>16992453.13400615</v>
      </c>
    </row>
    <row r="71" spans="1:40" ht="16.5">
      <c r="A71" s="528">
        <v>202</v>
      </c>
      <c r="B71" s="529" t="s">
        <v>102</v>
      </c>
      <c r="C71" s="532">
        <v>35848</v>
      </c>
      <c r="D71" s="530">
        <f t="shared" si="14"/>
        <v>19127785.571702823</v>
      </c>
      <c r="E71" s="530">
        <v>5606712.1049421523</v>
      </c>
      <c r="F71" s="530">
        <v>2483541.7265126691</v>
      </c>
      <c r="G71" s="546">
        <v>-1999346.961607846</v>
      </c>
      <c r="H71" s="530">
        <v>3738913.909100424</v>
      </c>
      <c r="I71" s="530">
        <v>-4023135</v>
      </c>
      <c r="J71" s="527">
        <v>24934471.350650221</v>
      </c>
      <c r="K71" s="560"/>
      <c r="L71" s="561">
        <f t="shared" si="15"/>
        <v>19010660.469369132</v>
      </c>
      <c r="M71" s="531">
        <v>5606712.1042165505</v>
      </c>
      <c r="N71" s="531">
        <v>1856913.8247865508</v>
      </c>
      <c r="O71" s="547">
        <v>-4742004.3637479516</v>
      </c>
      <c r="P71" s="532">
        <v>3075626.6990269599</v>
      </c>
      <c r="Q71" s="532">
        <v>1585282.584886</v>
      </c>
      <c r="R71" s="531">
        <v>4102355.3381650173</v>
      </c>
      <c r="S71" s="533">
        <v>-4023135</v>
      </c>
      <c r="T71" s="532">
        <v>26472411.656702258</v>
      </c>
      <c r="U71" s="527"/>
      <c r="V71" s="561">
        <f t="shared" si="16"/>
        <v>19469445.809084073</v>
      </c>
      <c r="W71" s="531">
        <v>5606712.1042165505</v>
      </c>
      <c r="X71" s="531">
        <v>1241450.6747505467</v>
      </c>
      <c r="Y71" s="531">
        <v>-4742004.3637479516</v>
      </c>
      <c r="Z71" s="531">
        <v>3235805.5045134854</v>
      </c>
      <c r="AA71" s="531">
        <v>1585282.584886</v>
      </c>
      <c r="AB71" s="531">
        <v>4194749.3014229899</v>
      </c>
      <c r="AC71" s="533">
        <v>-4023135</v>
      </c>
      <c r="AD71" s="527">
        <v>26568306.615125693</v>
      </c>
      <c r="AE71" s="560"/>
      <c r="AF71" s="561">
        <v>19361917.265809216</v>
      </c>
      <c r="AG71" s="531">
        <v>5606712.1042165505</v>
      </c>
      <c r="AH71" s="531">
        <v>651297.69902212219</v>
      </c>
      <c r="AI71" s="531"/>
      <c r="AJ71" s="531">
        <v>3395984.3100000108</v>
      </c>
      <c r="AK71" s="531">
        <v>1585282.584886</v>
      </c>
      <c r="AL71" s="534">
        <v>4414794.4630442187</v>
      </c>
      <c r="AM71" s="547">
        <v>-4023135</v>
      </c>
      <c r="AN71" s="527">
        <v>26250849.063230164</v>
      </c>
    </row>
    <row r="72" spans="1:40" ht="16.5">
      <c r="A72" s="528">
        <v>204</v>
      </c>
      <c r="B72" s="529" t="s">
        <v>103</v>
      </c>
      <c r="C72" s="532">
        <v>2689</v>
      </c>
      <c r="D72" s="530">
        <f t="shared" si="14"/>
        <v>1281118.1094329357</v>
      </c>
      <c r="E72" s="530">
        <v>-782390.53640098392</v>
      </c>
      <c r="F72" s="530">
        <v>-903495.94533230993</v>
      </c>
      <c r="G72" s="546">
        <v>-149973.33128106163</v>
      </c>
      <c r="H72" s="530">
        <v>618298.41845865559</v>
      </c>
      <c r="I72" s="530">
        <v>-613746</v>
      </c>
      <c r="J72" s="527">
        <v>-550189.28512276418</v>
      </c>
      <c r="K72" s="560"/>
      <c r="L72" s="561">
        <f t="shared" si="15"/>
        <v>1594548.634274669</v>
      </c>
      <c r="M72" s="531">
        <v>-782390.53645541205</v>
      </c>
      <c r="N72" s="531">
        <v>-869830.03001601703</v>
      </c>
      <c r="O72" s="547">
        <v>-354700.69156290084</v>
      </c>
      <c r="P72" s="532">
        <v>296143.352852982</v>
      </c>
      <c r="Q72" s="532">
        <v>184120.210582</v>
      </c>
      <c r="R72" s="531">
        <v>665381.97089296032</v>
      </c>
      <c r="S72" s="533">
        <v>-613746</v>
      </c>
      <c r="T72" s="532">
        <v>119526.91056828143</v>
      </c>
      <c r="U72" s="527"/>
      <c r="V72" s="561">
        <f t="shared" si="16"/>
        <v>1665326.6899613882</v>
      </c>
      <c r="W72" s="531">
        <v>-782390.53645541205</v>
      </c>
      <c r="X72" s="531">
        <v>-835326.63374416961</v>
      </c>
      <c r="Y72" s="531">
        <v>-354700.69156290084</v>
      </c>
      <c r="Z72" s="531">
        <v>284072.95142649091</v>
      </c>
      <c r="AA72" s="531">
        <v>184120.210582</v>
      </c>
      <c r="AB72" s="531">
        <v>690594.90130751661</v>
      </c>
      <c r="AC72" s="533">
        <v>-613746</v>
      </c>
      <c r="AD72" s="527">
        <v>237950.8915149133</v>
      </c>
      <c r="AE72" s="560"/>
      <c r="AF72" s="561">
        <v>1865573.8961044643</v>
      </c>
      <c r="AG72" s="531">
        <v>-782390.53645541205</v>
      </c>
      <c r="AH72" s="531">
        <v>-798924.69198266917</v>
      </c>
      <c r="AI72" s="531"/>
      <c r="AJ72" s="531">
        <v>272002.54999999981</v>
      </c>
      <c r="AK72" s="531">
        <v>184120.210582</v>
      </c>
      <c r="AL72" s="534">
        <v>719309.13927928964</v>
      </c>
      <c r="AM72" s="547">
        <v>-613746</v>
      </c>
      <c r="AN72" s="527">
        <v>491243.87596477172</v>
      </c>
    </row>
    <row r="73" spans="1:40" ht="16.5">
      <c r="A73" s="528">
        <v>205</v>
      </c>
      <c r="B73" s="529" t="s">
        <v>104</v>
      </c>
      <c r="C73" s="532">
        <v>36297</v>
      </c>
      <c r="D73" s="530">
        <f t="shared" si="14"/>
        <v>22071563.354129396</v>
      </c>
      <c r="E73" s="530">
        <v>-5510659.806209174</v>
      </c>
      <c r="F73" s="530">
        <v>-3009612.897266929</v>
      </c>
      <c r="G73" s="546">
        <v>-2024388.9942390085</v>
      </c>
      <c r="H73" s="530">
        <v>5718120.9029471334</v>
      </c>
      <c r="I73" s="530">
        <v>32465711</v>
      </c>
      <c r="J73" s="527">
        <v>49710733.559361421</v>
      </c>
      <c r="K73" s="560"/>
      <c r="L73" s="561">
        <f t="shared" si="15"/>
        <v>21705177.795334302</v>
      </c>
      <c r="M73" s="531">
        <v>-5510659.8069438627</v>
      </c>
      <c r="N73" s="531">
        <v>-2555179.3798866821</v>
      </c>
      <c r="O73" s="547">
        <v>-4795691.3527107388</v>
      </c>
      <c r="P73" s="532">
        <v>5797882.3144393619</v>
      </c>
      <c r="Q73" s="532">
        <v>2018473.5452420004</v>
      </c>
      <c r="R73" s="531">
        <v>6158773.1125251614</v>
      </c>
      <c r="S73" s="533">
        <v>32465711</v>
      </c>
      <c r="T73" s="532">
        <v>55284487.227999546</v>
      </c>
      <c r="U73" s="527"/>
      <c r="V73" s="561">
        <f t="shared" si="16"/>
        <v>21588845.055764072</v>
      </c>
      <c r="W73" s="531">
        <v>-5510659.8069438627</v>
      </c>
      <c r="X73" s="531">
        <v>-2089441.2711179042</v>
      </c>
      <c r="Y73" s="531">
        <v>-4795691.3527107388</v>
      </c>
      <c r="Z73" s="531">
        <v>4992961.7572196778</v>
      </c>
      <c r="AA73" s="531">
        <v>2018473.5452420004</v>
      </c>
      <c r="AB73" s="531">
        <v>6380773.8446070477</v>
      </c>
      <c r="AC73" s="533">
        <v>32465711</v>
      </c>
      <c r="AD73" s="527">
        <v>55050972.77206029</v>
      </c>
      <c r="AE73" s="560"/>
      <c r="AF73" s="561">
        <v>22404589.689939525</v>
      </c>
      <c r="AG73" s="531">
        <v>-5510659.8069438627</v>
      </c>
      <c r="AH73" s="531">
        <v>-1598075.9754253863</v>
      </c>
      <c r="AI73" s="531"/>
      <c r="AJ73" s="531">
        <v>4188041.1999999946</v>
      </c>
      <c r="AK73" s="531">
        <v>2018473.5452420004</v>
      </c>
      <c r="AL73" s="534">
        <v>6661786.5042601544</v>
      </c>
      <c r="AM73" s="547">
        <v>32465711</v>
      </c>
      <c r="AN73" s="527">
        <v>55834174.804361686</v>
      </c>
    </row>
    <row r="74" spans="1:40" ht="16.5">
      <c r="A74" s="528">
        <v>208</v>
      </c>
      <c r="B74" s="529" t="s">
        <v>105</v>
      </c>
      <c r="C74" s="532">
        <v>12335</v>
      </c>
      <c r="D74" s="530">
        <f t="shared" si="14"/>
        <v>12348715.596947111</v>
      </c>
      <c r="E74" s="530">
        <v>1089083.1731218144</v>
      </c>
      <c r="F74" s="530">
        <v>144009.94444883187</v>
      </c>
      <c r="G74" s="546">
        <v>-687958.73609218863</v>
      </c>
      <c r="H74" s="530">
        <v>2423142.9183948599</v>
      </c>
      <c r="I74" s="530">
        <v>-143385</v>
      </c>
      <c r="J74" s="527">
        <v>15173607.896820428</v>
      </c>
      <c r="K74" s="560"/>
      <c r="L74" s="561">
        <f t="shared" si="15"/>
        <v>10726124.260666888</v>
      </c>
      <c r="M74" s="531">
        <v>1089083.1728721408</v>
      </c>
      <c r="N74" s="531">
        <v>-24527.520829567296</v>
      </c>
      <c r="O74" s="547">
        <v>-1629912.518023727</v>
      </c>
      <c r="P74" s="532">
        <v>1055265.6405453663</v>
      </c>
      <c r="Q74" s="532">
        <v>503124.92537999997</v>
      </c>
      <c r="R74" s="531">
        <v>2580919.8087249929</v>
      </c>
      <c r="S74" s="533">
        <v>-143385</v>
      </c>
      <c r="T74" s="532">
        <v>14156692.769336093</v>
      </c>
      <c r="U74" s="527"/>
      <c r="V74" s="561">
        <f t="shared" si="16"/>
        <v>11175108.269896407</v>
      </c>
      <c r="W74" s="531">
        <v>1089083.1728721408</v>
      </c>
      <c r="X74" s="531">
        <v>-51278.295090170745</v>
      </c>
      <c r="Y74" s="531">
        <v>-1629912.518023727</v>
      </c>
      <c r="Z74" s="531">
        <v>1080137.0102726826</v>
      </c>
      <c r="AA74" s="531">
        <v>503124.92537999997</v>
      </c>
      <c r="AB74" s="531">
        <v>2666674.8405578607</v>
      </c>
      <c r="AC74" s="533">
        <v>-143385</v>
      </c>
      <c r="AD74" s="527">
        <v>14689552.405865194</v>
      </c>
      <c r="AE74" s="560"/>
      <c r="AF74" s="561">
        <v>11487314.995127687</v>
      </c>
      <c r="AG74" s="531">
        <v>1089083.1728721408</v>
      </c>
      <c r="AH74" s="531">
        <v>-69320.04792464168</v>
      </c>
      <c r="AI74" s="531"/>
      <c r="AJ74" s="531">
        <v>1105008.379999999</v>
      </c>
      <c r="AK74" s="531">
        <v>503124.92537999997</v>
      </c>
      <c r="AL74" s="534">
        <v>2774031.8783281115</v>
      </c>
      <c r="AM74" s="547">
        <v>-143385</v>
      </c>
      <c r="AN74" s="527">
        <v>15115945.78575957</v>
      </c>
    </row>
    <row r="75" spans="1:40" ht="16.5">
      <c r="A75" s="528">
        <v>211</v>
      </c>
      <c r="B75" s="529" t="s">
        <v>106</v>
      </c>
      <c r="C75" s="532">
        <v>32959</v>
      </c>
      <c r="D75" s="530">
        <f t="shared" ref="D75:D138" si="17">J75-SUM(E75:I75)</f>
        <v>21471076.242071394</v>
      </c>
      <c r="E75" s="530">
        <v>223390.48923013205</v>
      </c>
      <c r="F75" s="530">
        <v>16205.492875597387</v>
      </c>
      <c r="G75" s="546">
        <v>-1838219.0500901861</v>
      </c>
      <c r="H75" s="530">
        <v>4222130.48012006</v>
      </c>
      <c r="I75" s="530">
        <v>-4423890</v>
      </c>
      <c r="J75" s="527">
        <v>19670693.654206999</v>
      </c>
      <c r="K75" s="560"/>
      <c r="L75" s="561">
        <f t="shared" ref="L75:L138" si="18">T75-(SUM(M75:S75))</f>
        <v>20217357.021083158</v>
      </c>
      <c r="M75" s="531">
        <v>223390.48856300706</v>
      </c>
      <c r="N75" s="531">
        <v>-65537.297042700317</v>
      </c>
      <c r="O75" s="547">
        <v>-4357439.7811058415</v>
      </c>
      <c r="P75" s="532">
        <v>2779811.0659530223</v>
      </c>
      <c r="Q75" s="532">
        <v>764918.65157400013</v>
      </c>
      <c r="R75" s="531">
        <v>4601226.6678968007</v>
      </c>
      <c r="S75" s="533">
        <v>-4423890</v>
      </c>
      <c r="T75" s="532">
        <v>19739836.816921446</v>
      </c>
      <c r="U75" s="527"/>
      <c r="V75" s="561">
        <f t="shared" ref="V75:V138" si="19">AD75-SUM(W75:AC75)</f>
        <v>20503857.544217825</v>
      </c>
      <c r="W75" s="531">
        <v>223390.48856300706</v>
      </c>
      <c r="X75" s="531">
        <v>-137015.10562439705</v>
      </c>
      <c r="Y75" s="531">
        <v>-4357439.7811058415</v>
      </c>
      <c r="Z75" s="531">
        <v>2967612.4929765039</v>
      </c>
      <c r="AA75" s="531">
        <v>764918.65157400013</v>
      </c>
      <c r="AB75" s="531">
        <v>4725375.2393046152</v>
      </c>
      <c r="AC75" s="533">
        <v>-4423890</v>
      </c>
      <c r="AD75" s="527">
        <v>20266809.529905714</v>
      </c>
      <c r="AE75" s="560"/>
      <c r="AF75" s="561">
        <v>20010937.914093401</v>
      </c>
      <c r="AG75" s="531">
        <v>223390.48856300706</v>
      </c>
      <c r="AH75" s="531">
        <v>-185222.49368044306</v>
      </c>
      <c r="AI75" s="531"/>
      <c r="AJ75" s="531">
        <v>3155413.9199999855</v>
      </c>
      <c r="AK75" s="531">
        <v>764918.65157400013</v>
      </c>
      <c r="AL75" s="534">
        <v>4952377.5255307388</v>
      </c>
      <c r="AM75" s="547">
        <v>-4423890</v>
      </c>
      <c r="AN75" s="527">
        <v>20140486.224974848</v>
      </c>
    </row>
    <row r="76" spans="1:40" ht="16.5">
      <c r="A76" s="528">
        <v>213</v>
      </c>
      <c r="B76" s="529" t="s">
        <v>107</v>
      </c>
      <c r="C76" s="532">
        <v>5154</v>
      </c>
      <c r="D76" s="530">
        <f t="shared" si="17"/>
        <v>1611957.5294740926</v>
      </c>
      <c r="E76" s="530">
        <v>-470155.46297591989</v>
      </c>
      <c r="F76" s="530">
        <v>-100298.55197629183</v>
      </c>
      <c r="G76" s="546">
        <v>-287453.53269713337</v>
      </c>
      <c r="H76" s="530">
        <v>1110295.7370382252</v>
      </c>
      <c r="I76" s="530">
        <v>-242448</v>
      </c>
      <c r="J76" s="527">
        <v>1621897.7188629727</v>
      </c>
      <c r="K76" s="560"/>
      <c r="L76" s="561">
        <f t="shared" si="18"/>
        <v>2171125.1381559372</v>
      </c>
      <c r="M76" s="531">
        <v>-470155.46308024216</v>
      </c>
      <c r="N76" s="531">
        <v>-35771.170964698824</v>
      </c>
      <c r="O76" s="547">
        <v>-681027.36861878599</v>
      </c>
      <c r="P76" s="532">
        <v>712885.66138666449</v>
      </c>
      <c r="Q76" s="532">
        <v>286136.49911000003</v>
      </c>
      <c r="R76" s="531">
        <v>1188458.6498719999</v>
      </c>
      <c r="S76" s="533">
        <v>-242448</v>
      </c>
      <c r="T76" s="532">
        <v>2929203.9458608748</v>
      </c>
      <c r="U76" s="527"/>
      <c r="V76" s="561">
        <f t="shared" si="19"/>
        <v>2249983.2900368464</v>
      </c>
      <c r="W76" s="531">
        <v>-470155.46308024216</v>
      </c>
      <c r="X76" s="531">
        <v>-21425.888357903528</v>
      </c>
      <c r="Y76" s="531">
        <v>-681027.36861878599</v>
      </c>
      <c r="Z76" s="531">
        <v>615257.81069333234</v>
      </c>
      <c r="AA76" s="531">
        <v>286136.49911000003</v>
      </c>
      <c r="AB76" s="531">
        <v>1232149.4427716122</v>
      </c>
      <c r="AC76" s="533">
        <v>-242448</v>
      </c>
      <c r="AD76" s="527">
        <v>2968470.3225548593</v>
      </c>
      <c r="AE76" s="560"/>
      <c r="AF76" s="561">
        <v>2421539.2650752701</v>
      </c>
      <c r="AG76" s="531">
        <v>-470155.46308024216</v>
      </c>
      <c r="AH76" s="531">
        <v>-28964.371868958511</v>
      </c>
      <c r="AI76" s="531"/>
      <c r="AJ76" s="531">
        <v>517629.9600000002</v>
      </c>
      <c r="AK76" s="531">
        <v>286136.49911000003</v>
      </c>
      <c r="AL76" s="534">
        <v>1283114.1095247765</v>
      </c>
      <c r="AM76" s="547">
        <v>-242448</v>
      </c>
      <c r="AN76" s="527">
        <v>3085824.6301420601</v>
      </c>
    </row>
    <row r="77" spans="1:40" ht="16.5">
      <c r="A77" s="528">
        <v>214</v>
      </c>
      <c r="B77" s="529" t="s">
        <v>108</v>
      </c>
      <c r="C77" s="532">
        <v>12528</v>
      </c>
      <c r="D77" s="530">
        <f t="shared" si="17"/>
        <v>7662168.7428820841</v>
      </c>
      <c r="E77" s="530">
        <v>-361333.04991936445</v>
      </c>
      <c r="F77" s="530">
        <v>197159.10578017076</v>
      </c>
      <c r="G77" s="546">
        <v>-698722.90602050582</v>
      </c>
      <c r="H77" s="530">
        <v>2646942.193622163</v>
      </c>
      <c r="I77" s="530">
        <v>-223316</v>
      </c>
      <c r="J77" s="527">
        <v>9222898.0863445476</v>
      </c>
      <c r="K77" s="560"/>
      <c r="L77" s="561">
        <f t="shared" si="18"/>
        <v>7671518.7901892848</v>
      </c>
      <c r="M77" s="531">
        <v>-361333.05017294426</v>
      </c>
      <c r="N77" s="531">
        <v>-21832.033274303994</v>
      </c>
      <c r="O77" s="547">
        <v>-1653309.1501416615</v>
      </c>
      <c r="P77" s="532">
        <v>1579147.8016115148</v>
      </c>
      <c r="Q77" s="532">
        <v>1141064.5825040003</v>
      </c>
      <c r="R77" s="531">
        <v>2823746.4303732961</v>
      </c>
      <c r="S77" s="533">
        <v>-223316</v>
      </c>
      <c r="T77" s="532">
        <v>10955687.371089187</v>
      </c>
      <c r="U77" s="527"/>
      <c r="V77" s="561">
        <f t="shared" si="19"/>
        <v>7346882.5915491898</v>
      </c>
      <c r="W77" s="531">
        <v>-361333.05017294426</v>
      </c>
      <c r="X77" s="531">
        <v>-52080.622690689837</v>
      </c>
      <c r="Y77" s="531">
        <v>-1653309.1501416615</v>
      </c>
      <c r="Z77" s="531">
        <v>1483730.7658057578</v>
      </c>
      <c r="AA77" s="531">
        <v>1141064.5825040003</v>
      </c>
      <c r="AB77" s="531">
        <v>2923557.4391697515</v>
      </c>
      <c r="AC77" s="533">
        <v>-223316</v>
      </c>
      <c r="AD77" s="527">
        <v>10605196.556023404</v>
      </c>
      <c r="AE77" s="560"/>
      <c r="AF77" s="561">
        <v>8234109.4412002442</v>
      </c>
      <c r="AG77" s="531">
        <v>-361333.05017294426</v>
      </c>
      <c r="AH77" s="531">
        <v>-70404.666428853743</v>
      </c>
      <c r="AI77" s="531"/>
      <c r="AJ77" s="531">
        <v>1388313.7300000007</v>
      </c>
      <c r="AK77" s="531">
        <v>1141064.5825040003</v>
      </c>
      <c r="AL77" s="534">
        <v>3044406.1830635131</v>
      </c>
      <c r="AM77" s="547">
        <v>-223316</v>
      </c>
      <c r="AN77" s="527">
        <v>11499531.070024299</v>
      </c>
    </row>
    <row r="78" spans="1:40" ht="16.5">
      <c r="A78" s="528">
        <v>216</v>
      </c>
      <c r="B78" s="529" t="s">
        <v>109</v>
      </c>
      <c r="C78" s="532">
        <v>1269</v>
      </c>
      <c r="D78" s="530">
        <f t="shared" si="17"/>
        <v>1069465.3898700767</v>
      </c>
      <c r="E78" s="530">
        <v>82687.974615637228</v>
      </c>
      <c r="F78" s="530">
        <v>-12007.441913227249</v>
      </c>
      <c r="G78" s="546">
        <v>-70775.811601215013</v>
      </c>
      <c r="H78" s="530">
        <v>300791.69579398894</v>
      </c>
      <c r="I78" s="530">
        <v>-269315</v>
      </c>
      <c r="J78" s="527">
        <v>1100846.8067652606</v>
      </c>
      <c r="K78" s="560"/>
      <c r="L78" s="561">
        <f t="shared" si="18"/>
        <v>1254802.210533917</v>
      </c>
      <c r="M78" s="531">
        <v>82687.974589951322</v>
      </c>
      <c r="N78" s="531">
        <v>-2523.3420294058287</v>
      </c>
      <c r="O78" s="547">
        <v>-167676.12180389892</v>
      </c>
      <c r="P78" s="532">
        <v>162249.45869366208</v>
      </c>
      <c r="Q78" s="532">
        <v>67436.113976000022</v>
      </c>
      <c r="R78" s="531">
        <v>320038.83772439655</v>
      </c>
      <c r="S78" s="533">
        <v>-269315</v>
      </c>
      <c r="T78" s="532">
        <v>1447700.131684622</v>
      </c>
      <c r="U78" s="527"/>
      <c r="V78" s="561">
        <f t="shared" si="19"/>
        <v>1299244.3977486505</v>
      </c>
      <c r="W78" s="531">
        <v>82687.974589951322</v>
      </c>
      <c r="X78" s="531">
        <v>-5275.407901858669</v>
      </c>
      <c r="Y78" s="531">
        <v>-167676.12180389892</v>
      </c>
      <c r="Z78" s="531">
        <v>148278.68934683074</v>
      </c>
      <c r="AA78" s="531">
        <v>67436.113976000022</v>
      </c>
      <c r="AB78" s="531">
        <v>331885.64187352906</v>
      </c>
      <c r="AC78" s="533">
        <v>-269315</v>
      </c>
      <c r="AD78" s="527">
        <v>1487266.287829204</v>
      </c>
      <c r="AE78" s="560"/>
      <c r="AF78" s="561">
        <v>1327991.4484078991</v>
      </c>
      <c r="AG78" s="531">
        <v>82687.974589951322</v>
      </c>
      <c r="AH78" s="531">
        <v>-7131.5071598192371</v>
      </c>
      <c r="AI78" s="531"/>
      <c r="AJ78" s="531">
        <v>134307.91999999937</v>
      </c>
      <c r="AK78" s="531">
        <v>67436.113976000022</v>
      </c>
      <c r="AL78" s="534">
        <v>345336.43885781942</v>
      </c>
      <c r="AM78" s="547">
        <v>-269315</v>
      </c>
      <c r="AN78" s="527">
        <v>1513637.2668679513</v>
      </c>
    </row>
    <row r="79" spans="1:40" ht="16.5">
      <c r="A79" s="528">
        <v>217</v>
      </c>
      <c r="B79" s="529" t="s">
        <v>110</v>
      </c>
      <c r="C79" s="532">
        <v>5352</v>
      </c>
      <c r="D79" s="530">
        <f t="shared" si="17"/>
        <v>5257847.1081035472</v>
      </c>
      <c r="E79" s="530">
        <v>-724681.07728443574</v>
      </c>
      <c r="F79" s="530">
        <v>-823410.02328289824</v>
      </c>
      <c r="G79" s="546">
        <v>-298496.56713136553</v>
      </c>
      <c r="H79" s="530">
        <v>1051504.0723747611</v>
      </c>
      <c r="I79" s="530">
        <v>89092</v>
      </c>
      <c r="J79" s="527">
        <v>4551855.5127796084</v>
      </c>
      <c r="K79" s="560"/>
      <c r="L79" s="561">
        <f t="shared" si="18"/>
        <v>5205884.155972736</v>
      </c>
      <c r="M79" s="531">
        <v>-724681.07739276567</v>
      </c>
      <c r="N79" s="531">
        <v>-756403.70912417769</v>
      </c>
      <c r="O79" s="547">
        <v>-707109.67922068085</v>
      </c>
      <c r="P79" s="532">
        <v>471340.41645716014</v>
      </c>
      <c r="Q79" s="532">
        <v>225841.88719399998</v>
      </c>
      <c r="R79" s="531">
        <v>1125774.0885407093</v>
      </c>
      <c r="S79" s="533">
        <v>89092</v>
      </c>
      <c r="T79" s="532">
        <v>4929738.0824269811</v>
      </c>
      <c r="U79" s="527"/>
      <c r="V79" s="561">
        <f t="shared" si="19"/>
        <v>5564728.4553937213</v>
      </c>
      <c r="W79" s="531">
        <v>-724681.07739276567</v>
      </c>
      <c r="X79" s="531">
        <v>-687730.53067608282</v>
      </c>
      <c r="Y79" s="531">
        <v>-707109.67922068085</v>
      </c>
      <c r="Z79" s="531">
        <v>486783.32322858024</v>
      </c>
      <c r="AA79" s="531">
        <v>225841.88719399998</v>
      </c>
      <c r="AB79" s="531">
        <v>1166476.0281338587</v>
      </c>
      <c r="AC79" s="533">
        <v>89092</v>
      </c>
      <c r="AD79" s="527">
        <v>5413400.4066606313</v>
      </c>
      <c r="AE79" s="560"/>
      <c r="AF79" s="561">
        <v>5812996.2215803461</v>
      </c>
      <c r="AG79" s="531">
        <v>-724681.07739276567</v>
      </c>
      <c r="AH79" s="531">
        <v>-615278.61832667771</v>
      </c>
      <c r="AI79" s="531"/>
      <c r="AJ79" s="531">
        <v>502226.23000000033</v>
      </c>
      <c r="AK79" s="531">
        <v>225841.88719399998</v>
      </c>
      <c r="AL79" s="534">
        <v>1214343.8677252023</v>
      </c>
      <c r="AM79" s="547">
        <v>89092</v>
      </c>
      <c r="AN79" s="527">
        <v>5797430.8315594252</v>
      </c>
    </row>
    <row r="80" spans="1:40" ht="16.5">
      <c r="A80" s="528">
        <v>218</v>
      </c>
      <c r="B80" s="529" t="s">
        <v>111</v>
      </c>
      <c r="C80" s="532">
        <v>1200</v>
      </c>
      <c r="D80" s="530">
        <f t="shared" si="17"/>
        <v>495597.21561203059</v>
      </c>
      <c r="E80" s="530">
        <v>331449.52588746767</v>
      </c>
      <c r="F80" s="530">
        <v>157534.01600627735</v>
      </c>
      <c r="G80" s="546">
        <v>-66927.481419588672</v>
      </c>
      <c r="H80" s="530">
        <v>336771.41445973481</v>
      </c>
      <c r="I80" s="530">
        <v>-281292</v>
      </c>
      <c r="J80" s="527">
        <v>973132.69054592168</v>
      </c>
      <c r="K80" s="560"/>
      <c r="L80" s="561">
        <f t="shared" si="18"/>
        <v>723951.42692861101</v>
      </c>
      <c r="M80" s="531">
        <v>331449.52586317837</v>
      </c>
      <c r="N80" s="531">
        <v>136557.85326159588</v>
      </c>
      <c r="O80" s="547">
        <v>-157814.11622888711</v>
      </c>
      <c r="P80" s="532">
        <v>98903.610576187144</v>
      </c>
      <c r="Q80" s="532">
        <v>41033.084707999988</v>
      </c>
      <c r="R80" s="531">
        <v>356925.00587734627</v>
      </c>
      <c r="S80" s="533">
        <v>-281292</v>
      </c>
      <c r="T80" s="532">
        <v>1249714.3909860316</v>
      </c>
      <c r="U80" s="527"/>
      <c r="V80" s="561">
        <f t="shared" si="19"/>
        <v>763510.63274111133</v>
      </c>
      <c r="W80" s="531">
        <v>331449.52586317837</v>
      </c>
      <c r="X80" s="531">
        <v>115955.42690466647</v>
      </c>
      <c r="Y80" s="531">
        <v>-157814.11622888711</v>
      </c>
      <c r="Z80" s="531">
        <v>96977.125288093579</v>
      </c>
      <c r="AA80" s="531">
        <v>41033.084707999988</v>
      </c>
      <c r="AB80" s="531">
        <v>368920.58929602226</v>
      </c>
      <c r="AC80" s="533">
        <v>-281292</v>
      </c>
      <c r="AD80" s="527">
        <v>1278740.268572185</v>
      </c>
      <c r="AE80" s="560"/>
      <c r="AF80" s="561">
        <v>882862.84961328958</v>
      </c>
      <c r="AG80" s="531">
        <v>331449.52586317837</v>
      </c>
      <c r="AH80" s="531">
        <v>96200.250301394073</v>
      </c>
      <c r="AI80" s="531"/>
      <c r="AJ80" s="531">
        <v>95050.640000000014</v>
      </c>
      <c r="AK80" s="531">
        <v>41033.084707999988</v>
      </c>
      <c r="AL80" s="534">
        <v>382421.27005349717</v>
      </c>
      <c r="AM80" s="547">
        <v>-281292</v>
      </c>
      <c r="AN80" s="527">
        <v>1389911.5043104724</v>
      </c>
    </row>
    <row r="81" spans="1:40" ht="16.5">
      <c r="A81" s="528">
        <v>224</v>
      </c>
      <c r="B81" s="529" t="s">
        <v>112</v>
      </c>
      <c r="C81" s="532">
        <v>8603</v>
      </c>
      <c r="D81" s="530">
        <f t="shared" si="17"/>
        <v>5915438.2101167357</v>
      </c>
      <c r="E81" s="530">
        <v>-208331.86232323016</v>
      </c>
      <c r="F81" s="530">
        <v>-179599.2811465273</v>
      </c>
      <c r="G81" s="546">
        <v>-479814.2688772679</v>
      </c>
      <c r="H81" s="530">
        <v>1434676.713547938</v>
      </c>
      <c r="I81" s="530">
        <v>-319768</v>
      </c>
      <c r="J81" s="527">
        <v>6162601.511317648</v>
      </c>
      <c r="K81" s="560"/>
      <c r="L81" s="561">
        <f t="shared" si="18"/>
        <v>5498840.9062728044</v>
      </c>
      <c r="M81" s="531">
        <v>-208331.86249736842</v>
      </c>
      <c r="N81" s="531">
        <v>-71890.887890273007</v>
      </c>
      <c r="O81" s="547">
        <v>-1136289.8087411856</v>
      </c>
      <c r="P81" s="532">
        <v>1103081.7000299778</v>
      </c>
      <c r="Q81" s="532">
        <v>580653.54377799982</v>
      </c>
      <c r="R81" s="531">
        <v>1572308.658822255</v>
      </c>
      <c r="S81" s="533">
        <v>-319768</v>
      </c>
      <c r="T81" s="532">
        <v>7018604.2497742102</v>
      </c>
      <c r="U81" s="527"/>
      <c r="V81" s="561">
        <f t="shared" si="19"/>
        <v>5471573.5066910181</v>
      </c>
      <c r="W81" s="531">
        <v>-208331.86249736842</v>
      </c>
      <c r="X81" s="531">
        <v>-35763.856721584023</v>
      </c>
      <c r="Y81" s="531">
        <v>-1136289.8087411856</v>
      </c>
      <c r="Z81" s="531">
        <v>1050646.5350149886</v>
      </c>
      <c r="AA81" s="531">
        <v>580653.54377799982</v>
      </c>
      <c r="AB81" s="531">
        <v>1621372.470941769</v>
      </c>
      <c r="AC81" s="533">
        <v>-319768</v>
      </c>
      <c r="AD81" s="527">
        <v>7024092.5284656379</v>
      </c>
      <c r="AE81" s="560"/>
      <c r="AF81" s="561">
        <v>5350582.731491942</v>
      </c>
      <c r="AG81" s="531">
        <v>-208331.86249736842</v>
      </c>
      <c r="AH81" s="531">
        <v>-48347.01031987778</v>
      </c>
      <c r="AI81" s="531"/>
      <c r="AJ81" s="531">
        <v>998211.36999999953</v>
      </c>
      <c r="AK81" s="531">
        <v>580653.54377799982</v>
      </c>
      <c r="AL81" s="534">
        <v>1692185.5971493828</v>
      </c>
      <c r="AM81" s="547">
        <v>-319768</v>
      </c>
      <c r="AN81" s="527">
        <v>6908896.5608608928</v>
      </c>
    </row>
    <row r="82" spans="1:40" ht="16.5">
      <c r="A82" s="528">
        <v>226</v>
      </c>
      <c r="B82" s="529" t="s">
        <v>113</v>
      </c>
      <c r="C82" s="532">
        <v>3665</v>
      </c>
      <c r="D82" s="530">
        <f t="shared" si="17"/>
        <v>2466686.7471413668</v>
      </c>
      <c r="E82" s="530">
        <v>391225.04565508093</v>
      </c>
      <c r="F82" s="530">
        <v>202551.66148807408</v>
      </c>
      <c r="G82" s="546">
        <v>-204407.68283566041</v>
      </c>
      <c r="H82" s="530">
        <v>803308.13348792423</v>
      </c>
      <c r="I82" s="530">
        <v>89341</v>
      </c>
      <c r="J82" s="527">
        <v>3748704.9049367858</v>
      </c>
      <c r="K82" s="560"/>
      <c r="L82" s="561">
        <f t="shared" si="18"/>
        <v>2532351.399920004</v>
      </c>
      <c r="M82" s="531">
        <v>391225.04558089742</v>
      </c>
      <c r="N82" s="531">
        <v>138486.9644386927</v>
      </c>
      <c r="O82" s="547">
        <v>-484163.93267865031</v>
      </c>
      <c r="P82" s="532">
        <v>469570.32649154624</v>
      </c>
      <c r="Q82" s="532">
        <v>243606.70950000006</v>
      </c>
      <c r="R82" s="531">
        <v>857228.09018086933</v>
      </c>
      <c r="S82" s="533">
        <v>89341</v>
      </c>
      <c r="T82" s="532">
        <v>4237645.6034333594</v>
      </c>
      <c r="U82" s="527"/>
      <c r="V82" s="561">
        <f t="shared" si="19"/>
        <v>2575323.3615336097</v>
      </c>
      <c r="W82" s="531">
        <v>391225.04558089742</v>
      </c>
      <c r="X82" s="531">
        <v>75563.720606904171</v>
      </c>
      <c r="Y82" s="531">
        <v>-484163.93267865031</v>
      </c>
      <c r="Z82" s="531">
        <v>428874.35324577312</v>
      </c>
      <c r="AA82" s="531">
        <v>243606.70950000006</v>
      </c>
      <c r="AB82" s="531">
        <v>889483.39895780873</v>
      </c>
      <c r="AC82" s="533">
        <v>89341</v>
      </c>
      <c r="AD82" s="527">
        <v>4209253.6567463428</v>
      </c>
      <c r="AE82" s="560"/>
      <c r="AF82" s="561">
        <v>2754561.821174603</v>
      </c>
      <c r="AG82" s="531">
        <v>391225.04558089742</v>
      </c>
      <c r="AH82" s="531">
        <v>15228.118731076371</v>
      </c>
      <c r="AI82" s="531"/>
      <c r="AJ82" s="531">
        <v>388178.37999999995</v>
      </c>
      <c r="AK82" s="531">
        <v>243606.70950000006</v>
      </c>
      <c r="AL82" s="534">
        <v>926510.4384585938</v>
      </c>
      <c r="AM82" s="547">
        <v>89341</v>
      </c>
      <c r="AN82" s="527">
        <v>4324487.5807665205</v>
      </c>
    </row>
    <row r="83" spans="1:40" ht="16.5">
      <c r="A83" s="528">
        <v>230</v>
      </c>
      <c r="B83" s="529" t="s">
        <v>114</v>
      </c>
      <c r="C83" s="532">
        <v>2240</v>
      </c>
      <c r="D83" s="530">
        <f t="shared" si="17"/>
        <v>1908620.9573760042</v>
      </c>
      <c r="E83" s="530">
        <v>27410.335717009206</v>
      </c>
      <c r="F83" s="530">
        <v>410.42016080539361</v>
      </c>
      <c r="G83" s="546">
        <v>-124931.29864989886</v>
      </c>
      <c r="H83" s="530">
        <v>594525.25691554428</v>
      </c>
      <c r="I83" s="530">
        <v>-356583</v>
      </c>
      <c r="J83" s="527">
        <v>2049452.6715194643</v>
      </c>
      <c r="K83" s="560"/>
      <c r="L83" s="561">
        <f t="shared" si="18"/>
        <v>1953071.0386059484</v>
      </c>
      <c r="M83" s="531">
        <v>27410.33567166924</v>
      </c>
      <c r="N83" s="531">
        <v>-4454.1261984783741</v>
      </c>
      <c r="O83" s="547">
        <v>-296061.87231021229</v>
      </c>
      <c r="P83" s="532">
        <v>229036.33470140796</v>
      </c>
      <c r="Q83" s="532">
        <v>214103.05254800007</v>
      </c>
      <c r="R83" s="531">
        <v>625944.41013467615</v>
      </c>
      <c r="S83" s="533">
        <v>-356583</v>
      </c>
      <c r="T83" s="532">
        <v>2392466.1731530111</v>
      </c>
      <c r="U83" s="527"/>
      <c r="V83" s="561">
        <f t="shared" si="19"/>
        <v>2047745.3651756782</v>
      </c>
      <c r="W83" s="531">
        <v>27410.33567166924</v>
      </c>
      <c r="X83" s="531">
        <v>-9311.988731413252</v>
      </c>
      <c r="Y83" s="531">
        <v>-296061.87231021229</v>
      </c>
      <c r="Z83" s="531">
        <v>228152.55235070383</v>
      </c>
      <c r="AA83" s="531">
        <v>214103.05254800007</v>
      </c>
      <c r="AB83" s="531">
        <v>646027.48902061745</v>
      </c>
      <c r="AC83" s="533">
        <v>-356583</v>
      </c>
      <c r="AD83" s="527">
        <v>2501481.9337250432</v>
      </c>
      <c r="AE83" s="560"/>
      <c r="AF83" s="561">
        <v>2194412.1468509752</v>
      </c>
      <c r="AG83" s="531">
        <v>27410.33567166924</v>
      </c>
      <c r="AH83" s="531">
        <v>-12588.318390855076</v>
      </c>
      <c r="AI83" s="531"/>
      <c r="AJ83" s="531">
        <v>227268.7699999997</v>
      </c>
      <c r="AK83" s="531">
        <v>214103.05254800007</v>
      </c>
      <c r="AL83" s="534">
        <v>669522.7933956139</v>
      </c>
      <c r="AM83" s="547">
        <v>-356583</v>
      </c>
      <c r="AN83" s="527">
        <v>2667483.907765191</v>
      </c>
    </row>
    <row r="84" spans="1:40" ht="16.5">
      <c r="A84" s="528">
        <v>231</v>
      </c>
      <c r="B84" s="529" t="s">
        <v>115</v>
      </c>
      <c r="C84" s="532">
        <v>1256</v>
      </c>
      <c r="D84" s="530">
        <f t="shared" si="17"/>
        <v>307736.020811992</v>
      </c>
      <c r="E84" s="530">
        <v>-858531.67340093525</v>
      </c>
      <c r="F84" s="530">
        <v>-517733.57919408032</v>
      </c>
      <c r="G84" s="546">
        <v>-70050.763885836146</v>
      </c>
      <c r="H84" s="530">
        <v>223024.6317243746</v>
      </c>
      <c r="I84" s="530">
        <v>-24650</v>
      </c>
      <c r="J84" s="527">
        <v>-940205.36394448509</v>
      </c>
      <c r="K84" s="560"/>
      <c r="L84" s="561">
        <f t="shared" si="18"/>
        <v>150820.52765441255</v>
      </c>
      <c r="M84" s="531">
        <v>-858531.6734263578</v>
      </c>
      <c r="N84" s="531">
        <v>-502008.62953351362</v>
      </c>
      <c r="O84" s="547">
        <v>-166512.91530593002</v>
      </c>
      <c r="P84" s="532">
        <v>126704.49909349885</v>
      </c>
      <c r="Q84" s="532">
        <v>53625.732006000006</v>
      </c>
      <c r="R84" s="531">
        <v>243488.91947812575</v>
      </c>
      <c r="S84" s="533">
        <v>-24650</v>
      </c>
      <c r="T84" s="532">
        <v>-977063.54003376432</v>
      </c>
      <c r="U84" s="527"/>
      <c r="V84" s="561">
        <f t="shared" si="19"/>
        <v>149815.13865765452</v>
      </c>
      <c r="W84" s="531">
        <v>-858531.6734263578</v>
      </c>
      <c r="X84" s="531">
        <v>-485892.5024537663</v>
      </c>
      <c r="Y84" s="531">
        <v>-166512.91530593002</v>
      </c>
      <c r="Z84" s="531">
        <v>123610.14454674948</v>
      </c>
      <c r="AA84" s="531">
        <v>53625.732006000006</v>
      </c>
      <c r="AB84" s="531">
        <v>254453.21968852414</v>
      </c>
      <c r="AC84" s="533">
        <v>-24650</v>
      </c>
      <c r="AD84" s="527">
        <v>-954082.85628712608</v>
      </c>
      <c r="AE84" s="560"/>
      <c r="AF84" s="561">
        <v>118844.91083204164</v>
      </c>
      <c r="AG84" s="531">
        <v>-858531.6734263578</v>
      </c>
      <c r="AH84" s="531">
        <v>-468889.5872985248</v>
      </c>
      <c r="AI84" s="531"/>
      <c r="AJ84" s="531">
        <v>120515.7900000001</v>
      </c>
      <c r="AK84" s="531">
        <v>53625.732006000006</v>
      </c>
      <c r="AL84" s="534">
        <v>267065.26576716738</v>
      </c>
      <c r="AM84" s="547">
        <v>-24650</v>
      </c>
      <c r="AN84" s="527">
        <v>-958532.47742560343</v>
      </c>
    </row>
    <row r="85" spans="1:40" ht="16.5">
      <c r="A85" s="528">
        <v>232</v>
      </c>
      <c r="B85" s="529" t="s">
        <v>116</v>
      </c>
      <c r="C85" s="532">
        <v>12750</v>
      </c>
      <c r="D85" s="530">
        <f t="shared" si="17"/>
        <v>8401832.977738969</v>
      </c>
      <c r="E85" s="530">
        <v>-24608.004442204303</v>
      </c>
      <c r="F85" s="530">
        <v>-170278.0639251105</v>
      </c>
      <c r="G85" s="546">
        <v>-711104.49008312984</v>
      </c>
      <c r="H85" s="530">
        <v>2833844.5446507484</v>
      </c>
      <c r="I85" s="530">
        <v>-601507</v>
      </c>
      <c r="J85" s="527">
        <v>9728179.9639392719</v>
      </c>
      <c r="K85" s="560"/>
      <c r="L85" s="561">
        <f t="shared" si="18"/>
        <v>8796784.7526087109</v>
      </c>
      <c r="M85" s="531">
        <v>-24608.004700277739</v>
      </c>
      <c r="N85" s="531">
        <v>-25352.727245803246</v>
      </c>
      <c r="O85" s="547">
        <v>-1682992.2508245313</v>
      </c>
      <c r="P85" s="532">
        <v>1436785.6616949853</v>
      </c>
      <c r="Q85" s="532">
        <v>766933.15545000008</v>
      </c>
      <c r="R85" s="531">
        <v>3003746.1687017232</v>
      </c>
      <c r="S85" s="533">
        <v>-601507</v>
      </c>
      <c r="T85" s="532">
        <v>11669789.755684808</v>
      </c>
      <c r="U85" s="527"/>
      <c r="V85" s="561">
        <f t="shared" si="19"/>
        <v>8849335.9336198047</v>
      </c>
      <c r="W85" s="531">
        <v>-24608.004700277739</v>
      </c>
      <c r="X85" s="531">
        <v>-53003.507288178109</v>
      </c>
      <c r="Y85" s="531">
        <v>-1682992.2508245313</v>
      </c>
      <c r="Z85" s="531">
        <v>1369947.875847491</v>
      </c>
      <c r="AA85" s="531">
        <v>766933.15545000008</v>
      </c>
      <c r="AB85" s="531">
        <v>3109440.2604130805</v>
      </c>
      <c r="AC85" s="533">
        <v>-601507</v>
      </c>
      <c r="AD85" s="527">
        <v>11733546.462517388</v>
      </c>
      <c r="AE85" s="560"/>
      <c r="AF85" s="561">
        <v>8865284.2088422179</v>
      </c>
      <c r="AG85" s="531">
        <v>-24608.004700277739</v>
      </c>
      <c r="AH85" s="531">
        <v>-71652.258697947414</v>
      </c>
      <c r="AI85" s="531"/>
      <c r="AJ85" s="531">
        <v>1303110.0899999966</v>
      </c>
      <c r="AK85" s="531">
        <v>766933.15545000008</v>
      </c>
      <c r="AL85" s="534">
        <v>3235142.3112214752</v>
      </c>
      <c r="AM85" s="547">
        <v>-601507</v>
      </c>
      <c r="AN85" s="527">
        <v>11789710.251290934</v>
      </c>
    </row>
    <row r="86" spans="1:40" ht="16.5">
      <c r="A86" s="528">
        <v>233</v>
      </c>
      <c r="B86" s="529" t="s">
        <v>117</v>
      </c>
      <c r="C86" s="532">
        <v>15116</v>
      </c>
      <c r="D86" s="530">
        <f t="shared" si="17"/>
        <v>10213850.963963032</v>
      </c>
      <c r="E86" s="530">
        <v>2112707.7632209132</v>
      </c>
      <c r="F86" s="530">
        <v>242086.53230290112</v>
      </c>
      <c r="G86" s="546">
        <v>-843063.1742820855</v>
      </c>
      <c r="H86" s="530">
        <v>3392006.8512649895</v>
      </c>
      <c r="I86" s="530">
        <v>65167</v>
      </c>
      <c r="J86" s="527">
        <v>15182755.93646975</v>
      </c>
      <c r="K86" s="560"/>
      <c r="L86" s="561">
        <f t="shared" si="18"/>
        <v>10465183.761010706</v>
      </c>
      <c r="M86" s="531">
        <v>2112707.7629149491</v>
      </c>
      <c r="N86" s="531">
        <v>-22143.197737603397</v>
      </c>
      <c r="O86" s="547">
        <v>-1994993.5362192383</v>
      </c>
      <c r="P86" s="532">
        <v>1270003.1238429747</v>
      </c>
      <c r="Q86" s="532">
        <v>524390.11070599989</v>
      </c>
      <c r="R86" s="531">
        <v>3603045.5948200859</v>
      </c>
      <c r="S86" s="533">
        <v>65167</v>
      </c>
      <c r="T86" s="532">
        <v>16023360.619337874</v>
      </c>
      <c r="U86" s="527"/>
      <c r="V86" s="561">
        <f t="shared" si="19"/>
        <v>10515834.850581601</v>
      </c>
      <c r="W86" s="531">
        <v>2112707.7629149491</v>
      </c>
      <c r="X86" s="531">
        <v>-62839.295385733363</v>
      </c>
      <c r="Y86" s="531">
        <v>-1994993.5362192383</v>
      </c>
      <c r="Z86" s="531">
        <v>1273328.9369214848</v>
      </c>
      <c r="AA86" s="531">
        <v>524390.11070599989</v>
      </c>
      <c r="AB86" s="531">
        <v>3725955.5962103466</v>
      </c>
      <c r="AC86" s="533">
        <v>65167</v>
      </c>
      <c r="AD86" s="527">
        <v>16159551.425729409</v>
      </c>
      <c r="AE86" s="560"/>
      <c r="AF86" s="561">
        <v>10723840.281869628</v>
      </c>
      <c r="AG86" s="531">
        <v>2112707.7629149491</v>
      </c>
      <c r="AH86" s="531">
        <v>-84948.669998288096</v>
      </c>
      <c r="AI86" s="531"/>
      <c r="AJ86" s="531">
        <v>1276654.7499999951</v>
      </c>
      <c r="AK86" s="531">
        <v>524390.11070599989</v>
      </c>
      <c r="AL86" s="534">
        <v>3869911.0426806887</v>
      </c>
      <c r="AM86" s="547">
        <v>65167</v>
      </c>
      <c r="AN86" s="527">
        <v>16492728.741953734</v>
      </c>
    </row>
    <row r="87" spans="1:40" ht="16.5">
      <c r="A87" s="528">
        <v>235</v>
      </c>
      <c r="B87" s="529" t="s">
        <v>118</v>
      </c>
      <c r="C87" s="532">
        <v>10284</v>
      </c>
      <c r="D87" s="530">
        <f t="shared" si="17"/>
        <v>5512607.6446126327</v>
      </c>
      <c r="E87" s="530">
        <v>9959939.9220709</v>
      </c>
      <c r="F87" s="530">
        <v>3022216.3268880392</v>
      </c>
      <c r="G87" s="546">
        <v>-573568.515765875</v>
      </c>
      <c r="H87" s="530">
        <v>655476.00876194029</v>
      </c>
      <c r="I87" s="530">
        <v>2923081</v>
      </c>
      <c r="J87" s="527">
        <v>21499752.386567637</v>
      </c>
      <c r="K87" s="560"/>
      <c r="L87" s="561">
        <f t="shared" si="18"/>
        <v>5477286.4676350392</v>
      </c>
      <c r="M87" s="531">
        <v>9959939.9218627382</v>
      </c>
      <c r="N87" s="531">
        <v>2842450.6121661188</v>
      </c>
      <c r="O87" s="547">
        <v>-1362642.1774485225</v>
      </c>
      <c r="P87" s="532">
        <v>822211.16080974345</v>
      </c>
      <c r="Q87" s="532">
        <v>175499.78307400006</v>
      </c>
      <c r="R87" s="531">
        <v>708387.61184170737</v>
      </c>
      <c r="S87" s="533">
        <v>2923081</v>
      </c>
      <c r="T87" s="532">
        <v>21546214.379940826</v>
      </c>
      <c r="U87" s="527"/>
      <c r="V87" s="561">
        <f t="shared" si="19"/>
        <v>5563012.8657892849</v>
      </c>
      <c r="W87" s="531">
        <v>9959939.9218627382</v>
      </c>
      <c r="X87" s="531">
        <v>2665887.8182872343</v>
      </c>
      <c r="Y87" s="531">
        <v>-1362642.1774485225</v>
      </c>
      <c r="Z87" s="531">
        <v>890056.74040486885</v>
      </c>
      <c r="AA87" s="531">
        <v>175499.78307400006</v>
      </c>
      <c r="AB87" s="531">
        <v>670306.62696426059</v>
      </c>
      <c r="AC87" s="533">
        <v>2923081</v>
      </c>
      <c r="AD87" s="527">
        <v>21485142.578933865</v>
      </c>
      <c r="AE87" s="560"/>
      <c r="AF87" s="561">
        <v>5678567.1280158795</v>
      </c>
      <c r="AG87" s="531">
        <v>9959939.9218627382</v>
      </c>
      <c r="AH87" s="531">
        <v>2496585.9547971892</v>
      </c>
      <c r="AI87" s="531"/>
      <c r="AJ87" s="531">
        <v>957902.31999999424</v>
      </c>
      <c r="AK87" s="531">
        <v>175499.78307400006</v>
      </c>
      <c r="AL87" s="534">
        <v>711162.53354634612</v>
      </c>
      <c r="AM87" s="547">
        <v>2923081</v>
      </c>
      <c r="AN87" s="527">
        <v>21540096.463847622</v>
      </c>
    </row>
    <row r="88" spans="1:40" ht="16.5">
      <c r="A88" s="528">
        <v>236</v>
      </c>
      <c r="B88" s="529" t="s">
        <v>119</v>
      </c>
      <c r="C88" s="532">
        <v>4198</v>
      </c>
      <c r="D88" s="530">
        <f t="shared" si="17"/>
        <v>4298724.9274423942</v>
      </c>
      <c r="E88" s="530">
        <v>68219.634809129624</v>
      </c>
      <c r="F88" s="530">
        <v>-262694.40135782573</v>
      </c>
      <c r="G88" s="546">
        <v>-234134.63916619436</v>
      </c>
      <c r="H88" s="530">
        <v>887852.95850948663</v>
      </c>
      <c r="I88" s="530">
        <v>761702</v>
      </c>
      <c r="J88" s="527">
        <v>5519670.4802369904</v>
      </c>
      <c r="K88" s="560"/>
      <c r="L88" s="561">
        <f t="shared" si="18"/>
        <v>4363477.1876932513</v>
      </c>
      <c r="M88" s="531">
        <v>68219.634724157659</v>
      </c>
      <c r="N88" s="531">
        <v>-210136.01069296981</v>
      </c>
      <c r="O88" s="547">
        <v>-554370.02933870873</v>
      </c>
      <c r="P88" s="532">
        <v>358837.01666842087</v>
      </c>
      <c r="Q88" s="532">
        <v>119073.32190600001</v>
      </c>
      <c r="R88" s="531">
        <v>944906.76806473674</v>
      </c>
      <c r="S88" s="533">
        <v>761702</v>
      </c>
      <c r="T88" s="532">
        <v>5851709.8890248882</v>
      </c>
      <c r="U88" s="527"/>
      <c r="V88" s="561">
        <f t="shared" si="19"/>
        <v>4583284.6088418327</v>
      </c>
      <c r="W88" s="531">
        <v>68219.634724157659</v>
      </c>
      <c r="X88" s="531">
        <v>-156270.16556496115</v>
      </c>
      <c r="Y88" s="531">
        <v>-554370.02933870873</v>
      </c>
      <c r="Z88" s="531">
        <v>375584.32833421027</v>
      </c>
      <c r="AA88" s="531">
        <v>119073.32190600001</v>
      </c>
      <c r="AB88" s="531">
        <v>977764.4631102198</v>
      </c>
      <c r="AC88" s="533">
        <v>761702</v>
      </c>
      <c r="AD88" s="527">
        <v>6174988.1620127503</v>
      </c>
      <c r="AE88" s="560"/>
      <c r="AF88" s="561">
        <v>4897251.2812959682</v>
      </c>
      <c r="AG88" s="531">
        <v>68219.634724157659</v>
      </c>
      <c r="AH88" s="531">
        <v>-99440.358382075792</v>
      </c>
      <c r="AI88" s="531"/>
      <c r="AJ88" s="531">
        <v>392331.63999999966</v>
      </c>
      <c r="AK88" s="531">
        <v>119073.32190600001</v>
      </c>
      <c r="AL88" s="534">
        <v>1016340.6265671286</v>
      </c>
      <c r="AM88" s="547">
        <v>761702</v>
      </c>
      <c r="AN88" s="527">
        <v>6601108.1167724691</v>
      </c>
    </row>
    <row r="89" spans="1:40" ht="16.5">
      <c r="A89" s="528">
        <v>239</v>
      </c>
      <c r="B89" s="529" t="s">
        <v>120</v>
      </c>
      <c r="C89" s="532">
        <v>2029</v>
      </c>
      <c r="D89" s="530">
        <f t="shared" si="17"/>
        <v>1255382.4502885691</v>
      </c>
      <c r="E89" s="530">
        <v>275119.70624387899</v>
      </c>
      <c r="F89" s="530">
        <v>-212610.967447637</v>
      </c>
      <c r="G89" s="546">
        <v>-113163.21650028785</v>
      </c>
      <c r="H89" s="530">
        <v>462300.14243070059</v>
      </c>
      <c r="I89" s="530">
        <v>-410432</v>
      </c>
      <c r="J89" s="527">
        <v>1256596.1150152239</v>
      </c>
      <c r="K89" s="560"/>
      <c r="L89" s="561">
        <f t="shared" si="18"/>
        <v>702619.88841855549</v>
      </c>
      <c r="M89" s="531">
        <v>275119.70620280982</v>
      </c>
      <c r="N89" s="531">
        <v>-187208.1626217693</v>
      </c>
      <c r="O89" s="547">
        <v>-268318.85824197065</v>
      </c>
      <c r="P89" s="532">
        <v>174933.39730710204</v>
      </c>
      <c r="Q89" s="532">
        <v>48184.884901999983</v>
      </c>
      <c r="R89" s="531">
        <v>490210.74027793051</v>
      </c>
      <c r="S89" s="533">
        <v>-410432</v>
      </c>
      <c r="T89" s="532">
        <v>825109.59624465788</v>
      </c>
      <c r="U89" s="527"/>
      <c r="V89" s="561">
        <f t="shared" si="19"/>
        <v>802034.81238475547</v>
      </c>
      <c r="W89" s="531">
        <v>275119.70620280982</v>
      </c>
      <c r="X89" s="531">
        <v>-161173.43185361076</v>
      </c>
      <c r="Y89" s="531">
        <v>-268318.85824197065</v>
      </c>
      <c r="Z89" s="531">
        <v>172068.24365355069</v>
      </c>
      <c r="AA89" s="531">
        <v>48184.884901999983</v>
      </c>
      <c r="AB89" s="531">
        <v>506177.23532970669</v>
      </c>
      <c r="AC89" s="533">
        <v>-410432</v>
      </c>
      <c r="AD89" s="527">
        <v>963660.59237724124</v>
      </c>
      <c r="AE89" s="560"/>
      <c r="AF89" s="561">
        <v>889047.03726668609</v>
      </c>
      <c r="AG89" s="531">
        <v>275119.70620280982</v>
      </c>
      <c r="AH89" s="531">
        <v>-133706.14296031051</v>
      </c>
      <c r="AI89" s="531"/>
      <c r="AJ89" s="531">
        <v>169203.08999999933</v>
      </c>
      <c r="AK89" s="531">
        <v>48184.884901999983</v>
      </c>
      <c r="AL89" s="534">
        <v>525339.83945753658</v>
      </c>
      <c r="AM89" s="547">
        <v>-410432</v>
      </c>
      <c r="AN89" s="527">
        <v>1094437.5566267509</v>
      </c>
    </row>
    <row r="90" spans="1:40" ht="16.5">
      <c r="A90" s="528">
        <v>240</v>
      </c>
      <c r="B90" s="529" t="s">
        <v>121</v>
      </c>
      <c r="C90" s="532">
        <v>19499</v>
      </c>
      <c r="D90" s="530">
        <f t="shared" si="17"/>
        <v>7924720.3315639514</v>
      </c>
      <c r="E90" s="530">
        <v>-7921581.4778817296</v>
      </c>
      <c r="F90" s="530">
        <v>-4735034.6572382636</v>
      </c>
      <c r="G90" s="546">
        <v>-1087515.8001671331</v>
      </c>
      <c r="H90" s="530">
        <v>3214817.9245309983</v>
      </c>
      <c r="I90" s="530">
        <v>39622</v>
      </c>
      <c r="J90" s="527">
        <v>-2564971.6791921756</v>
      </c>
      <c r="K90" s="560"/>
      <c r="L90" s="561">
        <f t="shared" si="18"/>
        <v>7211245.4405082185</v>
      </c>
      <c r="M90" s="531">
        <v>-7921581.4782764092</v>
      </c>
      <c r="N90" s="531">
        <v>-4490909.8217037171</v>
      </c>
      <c r="O90" s="547">
        <v>-2578852.6999527854</v>
      </c>
      <c r="P90" s="532">
        <v>3361391.7145485543</v>
      </c>
      <c r="Q90" s="532">
        <v>1365566.3841820001</v>
      </c>
      <c r="R90" s="531">
        <v>3464897.4958038824</v>
      </c>
      <c r="S90" s="533">
        <v>39622</v>
      </c>
      <c r="T90" s="532">
        <v>451379.03510974441</v>
      </c>
      <c r="U90" s="527"/>
      <c r="V90" s="561">
        <f t="shared" si="19"/>
        <v>7312020.5451581758</v>
      </c>
      <c r="W90" s="531">
        <v>-7921581.4782764092</v>
      </c>
      <c r="X90" s="531">
        <v>-4240712.0813151896</v>
      </c>
      <c r="Y90" s="531">
        <v>-2578852.6999527854</v>
      </c>
      <c r="Z90" s="531">
        <v>2997369.4622742753</v>
      </c>
      <c r="AA90" s="531">
        <v>1365566.3841820001</v>
      </c>
      <c r="AB90" s="531">
        <v>3594899.9009893453</v>
      </c>
      <c r="AC90" s="533">
        <v>39622</v>
      </c>
      <c r="AD90" s="527">
        <v>568332.03305941354</v>
      </c>
      <c r="AE90" s="560"/>
      <c r="AF90" s="561">
        <v>7901499.3918281132</v>
      </c>
      <c r="AG90" s="531">
        <v>-7921581.4782764092</v>
      </c>
      <c r="AH90" s="531">
        <v>-3976747.238471197</v>
      </c>
      <c r="AI90" s="531"/>
      <c r="AJ90" s="531">
        <v>2633347.2099999967</v>
      </c>
      <c r="AK90" s="531">
        <v>1365566.3841820001</v>
      </c>
      <c r="AL90" s="534">
        <v>3754705.8626094004</v>
      </c>
      <c r="AM90" s="547">
        <v>39622</v>
      </c>
      <c r="AN90" s="527">
        <v>1217559.4319191203</v>
      </c>
    </row>
    <row r="91" spans="1:40" ht="16.5">
      <c r="A91" s="528">
        <v>241</v>
      </c>
      <c r="B91" s="529" t="s">
        <v>122</v>
      </c>
      <c r="C91" s="532">
        <v>7771</v>
      </c>
      <c r="D91" s="530">
        <f t="shared" si="17"/>
        <v>4382306.3656041073</v>
      </c>
      <c r="E91" s="530">
        <v>-1734954.3654760574</v>
      </c>
      <c r="F91" s="530">
        <v>-1116729.3863523209</v>
      </c>
      <c r="G91" s="546">
        <v>-433411.21509301965</v>
      </c>
      <c r="H91" s="530">
        <v>1132542.5612872744</v>
      </c>
      <c r="I91" s="530">
        <v>-544728</v>
      </c>
      <c r="J91" s="527">
        <v>1685025.9599699844</v>
      </c>
      <c r="K91" s="560"/>
      <c r="L91" s="561">
        <f t="shared" si="18"/>
        <v>4157488.1273489743</v>
      </c>
      <c r="M91" s="531">
        <v>-1734954.3656333503</v>
      </c>
      <c r="N91" s="531">
        <v>-1019437.520259754</v>
      </c>
      <c r="O91" s="547">
        <v>-1027390.0353867734</v>
      </c>
      <c r="P91" s="532">
        <v>943682.62403665984</v>
      </c>
      <c r="Q91" s="532">
        <v>322011.35166199994</v>
      </c>
      <c r="R91" s="531">
        <v>1229164.5738669334</v>
      </c>
      <c r="S91" s="533">
        <v>-544728</v>
      </c>
      <c r="T91" s="532">
        <v>2325836.7556346897</v>
      </c>
      <c r="U91" s="527"/>
      <c r="V91" s="561">
        <f t="shared" si="19"/>
        <v>4524209.4933050126</v>
      </c>
      <c r="W91" s="531">
        <v>-1734954.3656333503</v>
      </c>
      <c r="X91" s="531">
        <v>-919725.39960950275</v>
      </c>
      <c r="Y91" s="531">
        <v>-1027390.0353867734</v>
      </c>
      <c r="Z91" s="531">
        <v>868725.55201832938</v>
      </c>
      <c r="AA91" s="531">
        <v>322011.35166199994</v>
      </c>
      <c r="AB91" s="531">
        <v>1269406.7700645176</v>
      </c>
      <c r="AC91" s="533">
        <v>-544728</v>
      </c>
      <c r="AD91" s="527">
        <v>2757555.3664202332</v>
      </c>
      <c r="AE91" s="560"/>
      <c r="AF91" s="561">
        <v>4757403.871009538</v>
      </c>
      <c r="AG91" s="531">
        <v>-1734954.3656333503</v>
      </c>
      <c r="AH91" s="531">
        <v>-814526.63076286088</v>
      </c>
      <c r="AI91" s="531"/>
      <c r="AJ91" s="531">
        <v>793768.47999999882</v>
      </c>
      <c r="AK91" s="531">
        <v>322011.35166199994</v>
      </c>
      <c r="AL91" s="534">
        <v>1324533.4331316566</v>
      </c>
      <c r="AM91" s="547">
        <v>-544728</v>
      </c>
      <c r="AN91" s="527">
        <v>3076118.1040202091</v>
      </c>
    </row>
    <row r="92" spans="1:40" ht="16.5">
      <c r="A92" s="528">
        <v>244</v>
      </c>
      <c r="B92" s="529" t="s">
        <v>123</v>
      </c>
      <c r="C92" s="532">
        <v>19300</v>
      </c>
      <c r="D92" s="530">
        <f t="shared" si="17"/>
        <v>21060697.911875967</v>
      </c>
      <c r="E92" s="530">
        <v>562866.68047525338</v>
      </c>
      <c r="F92" s="530">
        <v>-423996.74207926792</v>
      </c>
      <c r="G92" s="546">
        <v>-1076416.9928317177</v>
      </c>
      <c r="H92" s="530">
        <v>2075376.9698116761</v>
      </c>
      <c r="I92" s="530">
        <v>28240</v>
      </c>
      <c r="J92" s="527">
        <v>22226767.827251911</v>
      </c>
      <c r="K92" s="560"/>
      <c r="L92" s="561">
        <f t="shared" si="18"/>
        <v>21445320.134760141</v>
      </c>
      <c r="M92" s="531">
        <v>562866.68008460093</v>
      </c>
      <c r="N92" s="531">
        <v>-182363.35955622856</v>
      </c>
      <c r="O92" s="547">
        <v>-2557728.8597001331</v>
      </c>
      <c r="P92" s="532">
        <v>1870773.5905785444</v>
      </c>
      <c r="Q92" s="532">
        <v>737531.98934800003</v>
      </c>
      <c r="R92" s="531">
        <v>2281415.7467047716</v>
      </c>
      <c r="S92" s="533">
        <v>28240</v>
      </c>
      <c r="T92" s="532">
        <v>24186055.922219697</v>
      </c>
      <c r="U92" s="527"/>
      <c r="V92" s="561">
        <f t="shared" si="19"/>
        <v>22127748.825300347</v>
      </c>
      <c r="W92" s="531">
        <v>562866.68008460093</v>
      </c>
      <c r="X92" s="531">
        <v>-80232.76005190883</v>
      </c>
      <c r="Y92" s="531">
        <v>-2557728.8597001331</v>
      </c>
      <c r="Z92" s="531">
        <v>1853004.0702892737</v>
      </c>
      <c r="AA92" s="531">
        <v>737531.98934800003</v>
      </c>
      <c r="AB92" s="531">
        <v>2343888.2592631476</v>
      </c>
      <c r="AC92" s="533">
        <v>28240</v>
      </c>
      <c r="AD92" s="527">
        <v>25015318.204533327</v>
      </c>
      <c r="AE92" s="560"/>
      <c r="AF92" s="561">
        <v>22575115.049151778</v>
      </c>
      <c r="AG92" s="531">
        <v>562866.68008460093</v>
      </c>
      <c r="AH92" s="531">
        <v>-108461.85042120668</v>
      </c>
      <c r="AI92" s="531"/>
      <c r="AJ92" s="531">
        <v>1835234.5500000028</v>
      </c>
      <c r="AK92" s="531">
        <v>737531.98934800003</v>
      </c>
      <c r="AL92" s="534">
        <v>2463940.7422722951</v>
      </c>
      <c r="AM92" s="547">
        <v>28240</v>
      </c>
      <c r="AN92" s="527">
        <v>25536738.300735336</v>
      </c>
    </row>
    <row r="93" spans="1:40" ht="16.5">
      <c r="A93" s="528">
        <v>245</v>
      </c>
      <c r="B93" s="529" t="s">
        <v>124</v>
      </c>
      <c r="C93" s="532">
        <v>37676</v>
      </c>
      <c r="D93" s="530">
        <f t="shared" si="17"/>
        <v>16438304.039230879</v>
      </c>
      <c r="E93" s="530">
        <v>-2329203.1207776675</v>
      </c>
      <c r="F93" s="530">
        <v>18524.777741466889</v>
      </c>
      <c r="G93" s="546">
        <v>-2101299.8249703525</v>
      </c>
      <c r="H93" s="530">
        <v>4824294.0159718813</v>
      </c>
      <c r="I93" s="530">
        <v>-2622359</v>
      </c>
      <c r="J93" s="527">
        <v>14228260.887196209</v>
      </c>
      <c r="K93" s="560"/>
      <c r="L93" s="561">
        <f t="shared" si="18"/>
        <v>15544941.57516183</v>
      </c>
      <c r="M93" s="531">
        <v>-2329203.1215402596</v>
      </c>
      <c r="N93" s="531">
        <v>-74916.811899049644</v>
      </c>
      <c r="O93" s="547">
        <v>-4987419.3588304063</v>
      </c>
      <c r="P93" s="532">
        <v>4508777.0648576459</v>
      </c>
      <c r="Q93" s="532">
        <v>2315858.0375700002</v>
      </c>
      <c r="R93" s="531">
        <v>5208132.8614021931</v>
      </c>
      <c r="S93" s="533">
        <v>-2622359</v>
      </c>
      <c r="T93" s="532">
        <v>17563811.246721953</v>
      </c>
      <c r="U93" s="527"/>
      <c r="V93" s="561">
        <f t="shared" si="19"/>
        <v>15547405.11827632</v>
      </c>
      <c r="W93" s="531">
        <v>-2329203.1215402596</v>
      </c>
      <c r="X93" s="531">
        <v>-156624.32475210968</v>
      </c>
      <c r="Y93" s="531">
        <v>-4987419.3588304063</v>
      </c>
      <c r="Z93" s="531">
        <v>4719435.9724288145</v>
      </c>
      <c r="AA93" s="531">
        <v>2315858.0375700002</v>
      </c>
      <c r="AB93" s="531">
        <v>5329808.1990856091</v>
      </c>
      <c r="AC93" s="533">
        <v>-2622359</v>
      </c>
      <c r="AD93" s="527">
        <v>17816901.522237968</v>
      </c>
      <c r="AE93" s="560"/>
      <c r="AF93" s="561">
        <v>14638853.416828461</v>
      </c>
      <c r="AG93" s="531">
        <v>-2329203.1215402596</v>
      </c>
      <c r="AH93" s="531">
        <v>-211731.01950618564</v>
      </c>
      <c r="AI93" s="531"/>
      <c r="AJ93" s="531">
        <v>4930094.8799999841</v>
      </c>
      <c r="AK93" s="531">
        <v>2315858.0375700002</v>
      </c>
      <c r="AL93" s="534">
        <v>5566956.3564573433</v>
      </c>
      <c r="AM93" s="547">
        <v>-2622359</v>
      </c>
      <c r="AN93" s="527">
        <v>17301050.190978933</v>
      </c>
    </row>
    <row r="94" spans="1:40" ht="16.5">
      <c r="A94" s="528">
        <v>249</v>
      </c>
      <c r="B94" s="529" t="s">
        <v>125</v>
      </c>
      <c r="C94" s="532">
        <v>9250</v>
      </c>
      <c r="D94" s="530">
        <f t="shared" si="17"/>
        <v>4441598.5815859921</v>
      </c>
      <c r="E94" s="530">
        <v>320418.75846249727</v>
      </c>
      <c r="F94" s="530">
        <v>672344.7216941925</v>
      </c>
      <c r="G94" s="546">
        <v>-515899.33594266267</v>
      </c>
      <c r="H94" s="530">
        <v>1665414.2069316842</v>
      </c>
      <c r="I94" s="530">
        <v>267151</v>
      </c>
      <c r="J94" s="527">
        <v>6851027.9327317029</v>
      </c>
      <c r="K94" s="560"/>
      <c r="L94" s="561">
        <f t="shared" si="18"/>
        <v>4239293.8094327617</v>
      </c>
      <c r="M94" s="531">
        <v>320418.75827526744</v>
      </c>
      <c r="N94" s="531">
        <v>510653.46720393928</v>
      </c>
      <c r="O94" s="547">
        <v>-1221080.3567774028</v>
      </c>
      <c r="P94" s="532">
        <v>1184663.7045463938</v>
      </c>
      <c r="Q94" s="532">
        <v>944314.04205599998</v>
      </c>
      <c r="R94" s="531">
        <v>1798744.6994229238</v>
      </c>
      <c r="S94" s="533">
        <v>267151</v>
      </c>
      <c r="T94" s="532">
        <v>8044159.1241598828</v>
      </c>
      <c r="U94" s="527"/>
      <c r="V94" s="561">
        <f t="shared" si="19"/>
        <v>4426244.6109792292</v>
      </c>
      <c r="W94" s="531">
        <v>320418.75827526744</v>
      </c>
      <c r="X94" s="531">
        <v>351843.09736927517</v>
      </c>
      <c r="Y94" s="531">
        <v>-1221080.3567774028</v>
      </c>
      <c r="Z94" s="531">
        <v>1080351.5172731972</v>
      </c>
      <c r="AA94" s="531">
        <v>944314.04205599998</v>
      </c>
      <c r="AB94" s="531">
        <v>1867073.5869934766</v>
      </c>
      <c r="AC94" s="533">
        <v>267151</v>
      </c>
      <c r="AD94" s="527">
        <v>8036316.2561690426</v>
      </c>
      <c r="AE94" s="560"/>
      <c r="AF94" s="561">
        <v>4685042.9322648617</v>
      </c>
      <c r="AG94" s="531">
        <v>320418.75827526744</v>
      </c>
      <c r="AH94" s="531">
        <v>199563.6110523837</v>
      </c>
      <c r="AI94" s="531"/>
      <c r="AJ94" s="531">
        <v>976039.33000000054</v>
      </c>
      <c r="AK94" s="531">
        <v>944314.04205599998</v>
      </c>
      <c r="AL94" s="534">
        <v>1951699.4994945209</v>
      </c>
      <c r="AM94" s="547">
        <v>267151</v>
      </c>
      <c r="AN94" s="527">
        <v>8123148.8163656313</v>
      </c>
    </row>
    <row r="95" spans="1:40" ht="16.5">
      <c r="A95" s="528">
        <v>250</v>
      </c>
      <c r="B95" s="529" t="s">
        <v>126</v>
      </c>
      <c r="C95" s="532">
        <v>1771</v>
      </c>
      <c r="D95" s="530">
        <f t="shared" si="17"/>
        <v>1042821.0110125605</v>
      </c>
      <c r="E95" s="530">
        <v>72091.004245145552</v>
      </c>
      <c r="F95" s="530">
        <v>870.77665835380242</v>
      </c>
      <c r="G95" s="546">
        <v>-98773.807995076291</v>
      </c>
      <c r="H95" s="530">
        <v>441292.16868401034</v>
      </c>
      <c r="I95" s="530">
        <v>-365374</v>
      </c>
      <c r="J95" s="527">
        <v>1092927.1526049939</v>
      </c>
      <c r="K95" s="560"/>
      <c r="L95" s="561">
        <f t="shared" si="18"/>
        <v>972376.15647754492</v>
      </c>
      <c r="M95" s="531">
        <v>72091.004209299746</v>
      </c>
      <c r="N95" s="531">
        <v>-3521.5435256719643</v>
      </c>
      <c r="O95" s="547">
        <v>-233344.48455855931</v>
      </c>
      <c r="P95" s="532">
        <v>137729.47876963799</v>
      </c>
      <c r="Q95" s="532">
        <v>104032.74789599999</v>
      </c>
      <c r="R95" s="531">
        <v>471721.16405503498</v>
      </c>
      <c r="S95" s="533">
        <v>-365374</v>
      </c>
      <c r="T95" s="532">
        <v>1155710.5233232863</v>
      </c>
      <c r="U95" s="527"/>
      <c r="V95" s="561">
        <f t="shared" si="19"/>
        <v>1049725.9901339617</v>
      </c>
      <c r="W95" s="531">
        <v>72091.004209299746</v>
      </c>
      <c r="X95" s="531">
        <v>-7362.2910907736032</v>
      </c>
      <c r="Y95" s="531">
        <v>-233344.48455855931</v>
      </c>
      <c r="Z95" s="531">
        <v>147442.2243848189</v>
      </c>
      <c r="AA95" s="531">
        <v>104032.74789599999</v>
      </c>
      <c r="AB95" s="531">
        <v>487420.42879590183</v>
      </c>
      <c r="AC95" s="533">
        <v>-365374</v>
      </c>
      <c r="AD95" s="527">
        <v>1254631.6197706494</v>
      </c>
      <c r="AE95" s="560"/>
      <c r="AF95" s="561">
        <v>1138798.6749051393</v>
      </c>
      <c r="AG95" s="531">
        <v>72091.004209299746</v>
      </c>
      <c r="AH95" s="531">
        <v>-9952.6392277697942</v>
      </c>
      <c r="AI95" s="531"/>
      <c r="AJ95" s="531">
        <v>157154.9699999998</v>
      </c>
      <c r="AK95" s="531">
        <v>104032.74789599999</v>
      </c>
      <c r="AL95" s="534">
        <v>505980.64458579465</v>
      </c>
      <c r="AM95" s="547">
        <v>-365374</v>
      </c>
      <c r="AN95" s="527">
        <v>1369386.9178099046</v>
      </c>
    </row>
    <row r="96" spans="1:40" ht="16.5">
      <c r="A96" s="528">
        <v>256</v>
      </c>
      <c r="B96" s="529" t="s">
        <v>127</v>
      </c>
      <c r="C96" s="532">
        <v>1554</v>
      </c>
      <c r="D96" s="530">
        <f t="shared" si="17"/>
        <v>2306968.0497530103</v>
      </c>
      <c r="E96" s="530">
        <v>-362763.67221784615</v>
      </c>
      <c r="F96" s="530">
        <v>-434949.22787797474</v>
      </c>
      <c r="G96" s="546">
        <v>-86671.088438367326</v>
      </c>
      <c r="H96" s="530">
        <v>343315.21196814114</v>
      </c>
      <c r="I96" s="530">
        <v>368867</v>
      </c>
      <c r="J96" s="527">
        <v>2134766.2731869631</v>
      </c>
      <c r="K96" s="560"/>
      <c r="L96" s="561">
        <f t="shared" si="18"/>
        <v>2354696.0234528398</v>
      </c>
      <c r="M96" s="531">
        <v>-362763.6722493007</v>
      </c>
      <c r="N96" s="531">
        <v>-415493.3586323373</v>
      </c>
      <c r="O96" s="547">
        <v>-205062.82599941839</v>
      </c>
      <c r="P96" s="532">
        <v>252984.92654659372</v>
      </c>
      <c r="Q96" s="532">
        <v>99580.684433999995</v>
      </c>
      <c r="R96" s="531">
        <v>364421.9170610861</v>
      </c>
      <c r="S96" s="533">
        <v>368867</v>
      </c>
      <c r="T96" s="532">
        <v>2457230.6946134632</v>
      </c>
      <c r="U96" s="527"/>
      <c r="V96" s="561">
        <f t="shared" si="19"/>
        <v>2459736.5485545602</v>
      </c>
      <c r="W96" s="531">
        <v>-362763.6722493007</v>
      </c>
      <c r="X96" s="531">
        <v>-395553.50076456083</v>
      </c>
      <c r="Y96" s="531">
        <v>-205062.82599941839</v>
      </c>
      <c r="Z96" s="531">
        <v>199619.45827329674</v>
      </c>
      <c r="AA96" s="531">
        <v>99580.684433999995</v>
      </c>
      <c r="AB96" s="531">
        <v>378016.10205726651</v>
      </c>
      <c r="AC96" s="533">
        <v>368867</v>
      </c>
      <c r="AD96" s="527">
        <v>2542439.7943058433</v>
      </c>
      <c r="AE96" s="560"/>
      <c r="AF96" s="561">
        <v>2585057.439430221</v>
      </c>
      <c r="AG96" s="531">
        <v>-362763.6722493007</v>
      </c>
      <c r="AH96" s="531">
        <v>-374516.45446579863</v>
      </c>
      <c r="AI96" s="531"/>
      <c r="AJ96" s="531">
        <v>146253.98999999976</v>
      </c>
      <c r="AK96" s="531">
        <v>99580.684433999995</v>
      </c>
      <c r="AL96" s="534">
        <v>393282.00176041457</v>
      </c>
      <c r="AM96" s="547">
        <v>368867</v>
      </c>
      <c r="AN96" s="527">
        <v>2650698.1629101178</v>
      </c>
    </row>
    <row r="97" spans="1:40" ht="16.5">
      <c r="A97" s="528">
        <v>257</v>
      </c>
      <c r="B97" s="529" t="s">
        <v>128</v>
      </c>
      <c r="C97" s="532">
        <v>40722</v>
      </c>
      <c r="D97" s="530">
        <f t="shared" si="17"/>
        <v>25986442.838083819</v>
      </c>
      <c r="E97" s="530">
        <v>6725341.0657557379</v>
      </c>
      <c r="F97" s="530">
        <v>4048240.6097632633</v>
      </c>
      <c r="G97" s="546">
        <v>-2271184.0819737418</v>
      </c>
      <c r="H97" s="530">
        <v>4500387.5614631632</v>
      </c>
      <c r="I97" s="530">
        <v>-2617706</v>
      </c>
      <c r="J97" s="527">
        <v>36371521.993092239</v>
      </c>
      <c r="K97" s="560"/>
      <c r="L97" s="561">
        <f t="shared" si="18"/>
        <v>25617035.502693642</v>
      </c>
      <c r="M97" s="531">
        <v>6725341.0649314895</v>
      </c>
      <c r="N97" s="531">
        <v>3336414.5270224968</v>
      </c>
      <c r="O97" s="547">
        <v>-5388272.8581704833</v>
      </c>
      <c r="P97" s="532">
        <v>4152413.3540014527</v>
      </c>
      <c r="Q97" s="532">
        <v>1606649.8233939998</v>
      </c>
      <c r="R97" s="531">
        <v>4883234.5508902231</v>
      </c>
      <c r="S97" s="533">
        <v>-2617706</v>
      </c>
      <c r="T97" s="532">
        <v>38315109.964762822</v>
      </c>
      <c r="U97" s="527"/>
      <c r="V97" s="561">
        <f t="shared" si="19"/>
        <v>25214071.43275328</v>
      </c>
      <c r="W97" s="531">
        <v>6725341.0649314895</v>
      </c>
      <c r="X97" s="531">
        <v>2637271.1886000973</v>
      </c>
      <c r="Y97" s="531">
        <v>-5388272.8581704833</v>
      </c>
      <c r="Z97" s="531">
        <v>4309055.0270007178</v>
      </c>
      <c r="AA97" s="531">
        <v>1606649.8233939998</v>
      </c>
      <c r="AB97" s="531">
        <v>4901113.6624352476</v>
      </c>
      <c r="AC97" s="533">
        <v>-2617706</v>
      </c>
      <c r="AD97" s="527">
        <v>37387523.34094435</v>
      </c>
      <c r="AE97" s="560"/>
      <c r="AF97" s="561">
        <v>25044518.974374674</v>
      </c>
      <c r="AG97" s="531">
        <v>6725341.0649314895</v>
      </c>
      <c r="AH97" s="531">
        <v>1966879.2705680486</v>
      </c>
      <c r="AI97" s="531"/>
      <c r="AJ97" s="531">
        <v>4465696.6999999825</v>
      </c>
      <c r="AK97" s="531">
        <v>1606649.8233939998</v>
      </c>
      <c r="AL97" s="534">
        <v>5138750.1400227649</v>
      </c>
      <c r="AM97" s="547">
        <v>-2617706</v>
      </c>
      <c r="AN97" s="527">
        <v>36941857.115120478</v>
      </c>
    </row>
    <row r="98" spans="1:40" ht="16.5">
      <c r="A98" s="528">
        <v>260</v>
      </c>
      <c r="B98" s="529" t="s">
        <v>129</v>
      </c>
      <c r="C98" s="532">
        <v>9727</v>
      </c>
      <c r="D98" s="530">
        <f t="shared" si="17"/>
        <v>6578225.7118320698</v>
      </c>
      <c r="E98" s="530">
        <v>2819458.0556181567</v>
      </c>
      <c r="F98" s="530">
        <v>1650735.0408692514</v>
      </c>
      <c r="G98" s="546">
        <v>-542503.00980694918</v>
      </c>
      <c r="H98" s="530">
        <v>2104520.913554274</v>
      </c>
      <c r="I98" s="530">
        <v>-171395</v>
      </c>
      <c r="J98" s="527">
        <v>12439041.712066803</v>
      </c>
      <c r="K98" s="560"/>
      <c r="L98" s="561">
        <f t="shared" si="18"/>
        <v>6658121.4199181944</v>
      </c>
      <c r="M98" s="531">
        <v>2819458.0554212714</v>
      </c>
      <c r="N98" s="531">
        <v>1480705.7616879875</v>
      </c>
      <c r="O98" s="547">
        <v>-1282055.4483012236</v>
      </c>
      <c r="P98" s="532">
        <v>1473580.2949324294</v>
      </c>
      <c r="Q98" s="532">
        <v>708319.57889000012</v>
      </c>
      <c r="R98" s="531">
        <v>2243338.5328683876</v>
      </c>
      <c r="S98" s="533">
        <v>-171395</v>
      </c>
      <c r="T98" s="532">
        <v>13930073.195417047</v>
      </c>
      <c r="U98" s="527"/>
      <c r="V98" s="561">
        <f t="shared" si="19"/>
        <v>6967621.3082399555</v>
      </c>
      <c r="W98" s="531">
        <v>2819458.0554212714</v>
      </c>
      <c r="X98" s="531">
        <v>1313705.9273764438</v>
      </c>
      <c r="Y98" s="531">
        <v>-1282055.4483012236</v>
      </c>
      <c r="Z98" s="531">
        <v>1310592.3174662152</v>
      </c>
      <c r="AA98" s="531">
        <v>708319.57889000012</v>
      </c>
      <c r="AB98" s="531">
        <v>2320012.1204229007</v>
      </c>
      <c r="AC98" s="533">
        <v>-171395</v>
      </c>
      <c r="AD98" s="527">
        <v>13986258.859515563</v>
      </c>
      <c r="AE98" s="560"/>
      <c r="AF98" s="561">
        <v>7606498.5318688108</v>
      </c>
      <c r="AG98" s="531">
        <v>2819458.0554212714</v>
      </c>
      <c r="AH98" s="531">
        <v>1153573.7583597517</v>
      </c>
      <c r="AI98" s="531"/>
      <c r="AJ98" s="531">
        <v>1147604.3400000012</v>
      </c>
      <c r="AK98" s="531">
        <v>708319.57889000012</v>
      </c>
      <c r="AL98" s="534">
        <v>2409833.6971025057</v>
      </c>
      <c r="AM98" s="547">
        <v>-171395</v>
      </c>
      <c r="AN98" s="527">
        <v>14391837.513341118</v>
      </c>
    </row>
    <row r="99" spans="1:40" ht="16.5">
      <c r="A99" s="528">
        <v>261</v>
      </c>
      <c r="B99" s="529" t="s">
        <v>130</v>
      </c>
      <c r="C99" s="532">
        <v>6637</v>
      </c>
      <c r="D99" s="530">
        <f t="shared" si="17"/>
        <v>8421226.6626656353</v>
      </c>
      <c r="E99" s="530">
        <v>609645.5223547935</v>
      </c>
      <c r="F99" s="530">
        <v>1843925.8542115933</v>
      </c>
      <c r="G99" s="546">
        <v>-370164.74515150837</v>
      </c>
      <c r="H99" s="530">
        <v>1207171.2267386289</v>
      </c>
      <c r="I99" s="530">
        <v>61479</v>
      </c>
      <c r="J99" s="527">
        <v>11773283.520819142</v>
      </c>
      <c r="K99" s="560"/>
      <c r="L99" s="561">
        <f t="shared" si="18"/>
        <v>8299121.4908113685</v>
      </c>
      <c r="M99" s="531">
        <v>609645.52222045348</v>
      </c>
      <c r="N99" s="531">
        <v>1727910.194097884</v>
      </c>
      <c r="O99" s="547">
        <v>-874853.10552919423</v>
      </c>
      <c r="P99" s="532">
        <v>1036925.0079373678</v>
      </c>
      <c r="Q99" s="532">
        <v>278615.42246999999</v>
      </c>
      <c r="R99" s="531">
        <v>1306514.0594691741</v>
      </c>
      <c r="S99" s="533">
        <v>61479</v>
      </c>
      <c r="T99" s="532">
        <v>12445357.591477053</v>
      </c>
      <c r="U99" s="527"/>
      <c r="V99" s="561">
        <f t="shared" si="19"/>
        <v>8676630.2827501744</v>
      </c>
      <c r="W99" s="531">
        <v>609645.52222045348</v>
      </c>
      <c r="X99" s="531">
        <v>1613961.6076554337</v>
      </c>
      <c r="Y99" s="531">
        <v>-874853.10552919423</v>
      </c>
      <c r="Z99" s="531">
        <v>912741.34896868211</v>
      </c>
      <c r="AA99" s="531">
        <v>278615.42246999999</v>
      </c>
      <c r="AB99" s="531">
        <v>1348695.8301175651</v>
      </c>
      <c r="AC99" s="533">
        <v>61479</v>
      </c>
      <c r="AD99" s="527">
        <v>12626915.908653116</v>
      </c>
      <c r="AE99" s="560"/>
      <c r="AF99" s="561">
        <v>8817739.3854776174</v>
      </c>
      <c r="AG99" s="531">
        <v>609645.52222045348</v>
      </c>
      <c r="AH99" s="531">
        <v>1504699.0183921678</v>
      </c>
      <c r="AI99" s="531"/>
      <c r="AJ99" s="531">
        <v>788557.68999999645</v>
      </c>
      <c r="AK99" s="531">
        <v>278615.42246999999</v>
      </c>
      <c r="AL99" s="534">
        <v>1402050.8529979307</v>
      </c>
      <c r="AM99" s="547">
        <v>61479</v>
      </c>
      <c r="AN99" s="527">
        <v>12587933.786028974</v>
      </c>
    </row>
    <row r="100" spans="1:40" ht="16.5">
      <c r="A100" s="528">
        <v>263</v>
      </c>
      <c r="B100" s="529" t="s">
        <v>131</v>
      </c>
      <c r="C100" s="532">
        <v>7597</v>
      </c>
      <c r="D100" s="530">
        <f t="shared" si="17"/>
        <v>6626886.374260297</v>
      </c>
      <c r="E100" s="530">
        <v>1099202.779954009</v>
      </c>
      <c r="F100" s="530">
        <v>488196.73583322216</v>
      </c>
      <c r="G100" s="546">
        <v>-423706.73028717929</v>
      </c>
      <c r="H100" s="530">
        <v>1805927.0038778996</v>
      </c>
      <c r="I100" s="530">
        <v>-406236</v>
      </c>
      <c r="J100" s="527">
        <v>9190270.163638249</v>
      </c>
      <c r="K100" s="560"/>
      <c r="L100" s="561">
        <f t="shared" si="18"/>
        <v>7130809.5119731678</v>
      </c>
      <c r="M100" s="531">
        <v>1099202.7798002374</v>
      </c>
      <c r="N100" s="531">
        <v>355400.14552376774</v>
      </c>
      <c r="O100" s="547">
        <v>-1002594.5754780496</v>
      </c>
      <c r="P100" s="532">
        <v>855980.68769732607</v>
      </c>
      <c r="Q100" s="532">
        <v>338312.61325400003</v>
      </c>
      <c r="R100" s="531">
        <v>1914313.5308689002</v>
      </c>
      <c r="S100" s="533">
        <v>-406236</v>
      </c>
      <c r="T100" s="532">
        <v>10285188.693639349</v>
      </c>
      <c r="U100" s="527"/>
      <c r="V100" s="561">
        <f t="shared" si="19"/>
        <v>7526082.3527712347</v>
      </c>
      <c r="W100" s="531">
        <v>1099202.7798002374</v>
      </c>
      <c r="X100" s="531">
        <v>224969.61799577388</v>
      </c>
      <c r="Y100" s="531">
        <v>-1002594.5754780496</v>
      </c>
      <c r="Z100" s="531">
        <v>806219.71884866338</v>
      </c>
      <c r="AA100" s="531">
        <v>338312.61325400003</v>
      </c>
      <c r="AB100" s="531">
        <v>1982068.8152767338</v>
      </c>
      <c r="AC100" s="533">
        <v>-406236</v>
      </c>
      <c r="AD100" s="527">
        <v>10568025.322468594</v>
      </c>
      <c r="AE100" s="560"/>
      <c r="AF100" s="561">
        <v>7880523.6392548084</v>
      </c>
      <c r="AG100" s="531">
        <v>1099202.7798002374</v>
      </c>
      <c r="AH100" s="531">
        <v>99902.887449890157</v>
      </c>
      <c r="AI100" s="531"/>
      <c r="AJ100" s="531">
        <v>756458.75000000081</v>
      </c>
      <c r="AK100" s="531">
        <v>338312.61325400003</v>
      </c>
      <c r="AL100" s="534">
        <v>2059257.1958781283</v>
      </c>
      <c r="AM100" s="547">
        <v>-406236</v>
      </c>
      <c r="AN100" s="527">
        <v>10824827.290159013</v>
      </c>
    </row>
    <row r="101" spans="1:40" ht="16.5">
      <c r="A101" s="528">
        <v>265</v>
      </c>
      <c r="B101" s="529" t="s">
        <v>132</v>
      </c>
      <c r="C101" s="532">
        <v>1064</v>
      </c>
      <c r="D101" s="530">
        <f t="shared" si="17"/>
        <v>1181178.8700751946</v>
      </c>
      <c r="E101" s="530">
        <v>405500.36943385511</v>
      </c>
      <c r="F101" s="530">
        <v>169928.18931290039</v>
      </c>
      <c r="G101" s="546">
        <v>-59342.366858701957</v>
      </c>
      <c r="H101" s="530">
        <v>244194.61411271486</v>
      </c>
      <c r="I101" s="530">
        <v>-284366</v>
      </c>
      <c r="J101" s="527">
        <v>1657093.6760759631</v>
      </c>
      <c r="K101" s="560"/>
      <c r="L101" s="561">
        <f t="shared" si="18"/>
        <v>1070917.855724737</v>
      </c>
      <c r="M101" s="531">
        <v>405500.36941231851</v>
      </c>
      <c r="N101" s="531">
        <v>151329.32501261614</v>
      </c>
      <c r="O101" s="547">
        <v>-140633.72798370299</v>
      </c>
      <c r="P101" s="532">
        <v>98460.791890399196</v>
      </c>
      <c r="Q101" s="532">
        <v>39224.087518</v>
      </c>
      <c r="R101" s="531">
        <v>260793.81862307843</v>
      </c>
      <c r="S101" s="533">
        <v>-284366</v>
      </c>
      <c r="T101" s="532">
        <v>1601226.5201974462</v>
      </c>
      <c r="U101" s="527"/>
      <c r="V101" s="561">
        <f t="shared" si="19"/>
        <v>1066847.0355250735</v>
      </c>
      <c r="W101" s="531">
        <v>405500.36941231851</v>
      </c>
      <c r="X101" s="531">
        <v>133061.84030947206</v>
      </c>
      <c r="Y101" s="531">
        <v>-140633.72798370299</v>
      </c>
      <c r="Z101" s="531">
        <v>103699.05094519953</v>
      </c>
      <c r="AA101" s="531">
        <v>39224.087518</v>
      </c>
      <c r="AB101" s="531">
        <v>270888.93916446023</v>
      </c>
      <c r="AC101" s="533">
        <v>-284366</v>
      </c>
      <c r="AD101" s="527">
        <v>1594221.594890821</v>
      </c>
      <c r="AE101" s="560"/>
      <c r="AF101" s="561">
        <v>1091494.3288851087</v>
      </c>
      <c r="AG101" s="531">
        <v>405500.36941231851</v>
      </c>
      <c r="AH101" s="531">
        <v>115545.58372123721</v>
      </c>
      <c r="AI101" s="531"/>
      <c r="AJ101" s="531">
        <v>108937.30999999988</v>
      </c>
      <c r="AK101" s="531">
        <v>39224.087518</v>
      </c>
      <c r="AL101" s="534">
        <v>282194.94667926081</v>
      </c>
      <c r="AM101" s="547">
        <v>-284366</v>
      </c>
      <c r="AN101" s="527">
        <v>1617896.8982322223</v>
      </c>
    </row>
    <row r="102" spans="1:40" ht="16.5">
      <c r="A102" s="528">
        <v>271</v>
      </c>
      <c r="B102" s="529" t="s">
        <v>133</v>
      </c>
      <c r="C102" s="532">
        <v>6903</v>
      </c>
      <c r="D102" s="530">
        <f t="shared" si="17"/>
        <v>3240211.1730017485</v>
      </c>
      <c r="E102" s="530">
        <v>-696417.97751523822</v>
      </c>
      <c r="F102" s="530">
        <v>-375622.2255429147</v>
      </c>
      <c r="G102" s="546">
        <v>-385000.33686618385</v>
      </c>
      <c r="H102" s="530">
        <v>1410926.1071647825</v>
      </c>
      <c r="I102" s="530">
        <v>-383925</v>
      </c>
      <c r="J102" s="527">
        <v>2810171.7402421939</v>
      </c>
      <c r="K102" s="560"/>
      <c r="L102" s="561">
        <f t="shared" si="18"/>
        <v>3264807.6970150936</v>
      </c>
      <c r="M102" s="531">
        <v>-696417.9776549621</v>
      </c>
      <c r="N102" s="531">
        <v>-289197.601731695</v>
      </c>
      <c r="O102" s="547">
        <v>-910422.26176645502</v>
      </c>
      <c r="P102" s="532">
        <v>656387.02418444166</v>
      </c>
      <c r="Q102" s="532">
        <v>596017.305422</v>
      </c>
      <c r="R102" s="531">
        <v>1512006.0163330839</v>
      </c>
      <c r="S102" s="533">
        <v>-383925</v>
      </c>
      <c r="T102" s="532">
        <v>3749255.2018015068</v>
      </c>
      <c r="U102" s="527"/>
      <c r="V102" s="561">
        <f t="shared" si="19"/>
        <v>3153484.5301591665</v>
      </c>
      <c r="W102" s="531">
        <v>-696417.9776549621</v>
      </c>
      <c r="X102" s="531">
        <v>-200623.05934993134</v>
      </c>
      <c r="Y102" s="531">
        <v>-910422.26176645502</v>
      </c>
      <c r="Z102" s="531">
        <v>682363.37209222023</v>
      </c>
      <c r="AA102" s="531">
        <v>596017.305422</v>
      </c>
      <c r="AB102" s="531">
        <v>1565800.2217195765</v>
      </c>
      <c r="AC102" s="533">
        <v>-383925</v>
      </c>
      <c r="AD102" s="527">
        <v>3806277.1306216149</v>
      </c>
      <c r="AE102" s="560"/>
      <c r="AF102" s="561">
        <v>3554592.7629898936</v>
      </c>
      <c r="AG102" s="531">
        <v>-696417.9776549621</v>
      </c>
      <c r="AH102" s="531">
        <v>-107174.71276025586</v>
      </c>
      <c r="AI102" s="531"/>
      <c r="AJ102" s="531">
        <v>708339.71999999892</v>
      </c>
      <c r="AK102" s="531">
        <v>596017.305422</v>
      </c>
      <c r="AL102" s="534">
        <v>1629281.4421098249</v>
      </c>
      <c r="AM102" s="547">
        <v>-383925</v>
      </c>
      <c r="AN102" s="527">
        <v>4390291.2783400444</v>
      </c>
    </row>
    <row r="103" spans="1:40" ht="16.5">
      <c r="A103" s="528">
        <v>272</v>
      </c>
      <c r="B103" s="529" t="s">
        <v>134</v>
      </c>
      <c r="C103" s="532">
        <v>48006</v>
      </c>
      <c r="D103" s="530">
        <f t="shared" si="17"/>
        <v>36001416.576607831</v>
      </c>
      <c r="E103" s="530">
        <v>-9738230.4455543701</v>
      </c>
      <c r="F103" s="530">
        <v>-4498144.4554629494</v>
      </c>
      <c r="G103" s="546">
        <v>-2677433.8941906448</v>
      </c>
      <c r="H103" s="530">
        <v>7579135.5495966859</v>
      </c>
      <c r="I103" s="530">
        <v>-961069</v>
      </c>
      <c r="J103" s="527">
        <v>25705674.330996554</v>
      </c>
      <c r="K103" s="560"/>
      <c r="L103" s="561">
        <f t="shared" si="18"/>
        <v>36145871.31971737</v>
      </c>
      <c r="M103" s="531">
        <v>-9738230.4465260599</v>
      </c>
      <c r="N103" s="531">
        <v>-3897115.8460639324</v>
      </c>
      <c r="O103" s="547">
        <v>-6344792.6935623595</v>
      </c>
      <c r="P103" s="532">
        <v>5381231.8460813574</v>
      </c>
      <c r="Q103" s="532">
        <v>2200829.1916379998</v>
      </c>
      <c r="R103" s="531">
        <v>8147126.1332523879</v>
      </c>
      <c r="S103" s="533">
        <v>-961069</v>
      </c>
      <c r="T103" s="532">
        <v>30933850.504536763</v>
      </c>
      <c r="U103" s="527"/>
      <c r="V103" s="561">
        <f t="shared" si="19"/>
        <v>37221090.484002441</v>
      </c>
      <c r="W103" s="531">
        <v>-9738230.4465260599</v>
      </c>
      <c r="X103" s="531">
        <v>-3281135.9124728935</v>
      </c>
      <c r="Y103" s="531">
        <v>-6344792.6935623595</v>
      </c>
      <c r="Z103" s="531">
        <v>5190450.8080406776</v>
      </c>
      <c r="AA103" s="531">
        <v>2200829.1916379998</v>
      </c>
      <c r="AB103" s="531">
        <v>8433308.1853690185</v>
      </c>
      <c r="AC103" s="533">
        <v>-961069</v>
      </c>
      <c r="AD103" s="527">
        <v>32720450.616488822</v>
      </c>
      <c r="AE103" s="560"/>
      <c r="AF103" s="561">
        <v>37813259.45910155</v>
      </c>
      <c r="AG103" s="531">
        <v>-9738230.4465260599</v>
      </c>
      <c r="AH103" s="531">
        <v>-2631261.7524868059</v>
      </c>
      <c r="AI103" s="531"/>
      <c r="AJ103" s="531">
        <v>4999669.7699999977</v>
      </c>
      <c r="AK103" s="531">
        <v>2200829.1916379998</v>
      </c>
      <c r="AL103" s="534">
        <v>8812960.2294655778</v>
      </c>
      <c r="AM103" s="547">
        <v>-961069</v>
      </c>
      <c r="AN103" s="527">
        <v>34151364.757629901</v>
      </c>
    </row>
    <row r="104" spans="1:40" ht="16.5">
      <c r="A104" s="528">
        <v>273</v>
      </c>
      <c r="B104" s="529" t="s">
        <v>135</v>
      </c>
      <c r="C104" s="532">
        <v>3999</v>
      </c>
      <c r="D104" s="530">
        <f t="shared" si="17"/>
        <v>4631969.7148792157</v>
      </c>
      <c r="E104" s="530">
        <v>-709382.42537295585</v>
      </c>
      <c r="F104" s="530">
        <v>953219.84498829453</v>
      </c>
      <c r="G104" s="546">
        <v>-223035.83183077929</v>
      </c>
      <c r="H104" s="530">
        <v>745315.2943174633</v>
      </c>
      <c r="I104" s="530">
        <v>-228480</v>
      </c>
      <c r="J104" s="527">
        <v>5169606.5969812386</v>
      </c>
      <c r="K104" s="560"/>
      <c r="L104" s="561">
        <f t="shared" si="18"/>
        <v>4503277.4584842548</v>
      </c>
      <c r="M104" s="531">
        <v>-709382.42545389966</v>
      </c>
      <c r="N104" s="531">
        <v>883316.78264164354</v>
      </c>
      <c r="O104" s="547">
        <v>-528213.37091758265</v>
      </c>
      <c r="P104" s="532">
        <v>562282.20555094653</v>
      </c>
      <c r="Q104" s="532">
        <v>150972.66892400003</v>
      </c>
      <c r="R104" s="531">
        <v>801713.93994849129</v>
      </c>
      <c r="S104" s="533">
        <v>-228480</v>
      </c>
      <c r="T104" s="532">
        <v>5435487.2591778543</v>
      </c>
      <c r="U104" s="527"/>
      <c r="V104" s="561">
        <f t="shared" si="19"/>
        <v>4200897.1988396719</v>
      </c>
      <c r="W104" s="531">
        <v>-709382.42545389966</v>
      </c>
      <c r="X104" s="531">
        <v>814659.19680717622</v>
      </c>
      <c r="Y104" s="531">
        <v>-528213.37091758265</v>
      </c>
      <c r="Z104" s="531">
        <v>508979.46777547267</v>
      </c>
      <c r="AA104" s="531">
        <v>150972.66892400003</v>
      </c>
      <c r="AB104" s="531">
        <v>829272.98282805074</v>
      </c>
      <c r="AC104" s="533">
        <v>-228480</v>
      </c>
      <c r="AD104" s="527">
        <v>5038705.7188028898</v>
      </c>
      <c r="AE104" s="560"/>
      <c r="AF104" s="561">
        <v>4213461.0775199635</v>
      </c>
      <c r="AG104" s="531">
        <v>-709382.42545389966</v>
      </c>
      <c r="AH104" s="531">
        <v>748825.07077677094</v>
      </c>
      <c r="AI104" s="531"/>
      <c r="AJ104" s="531">
        <v>455676.72999999882</v>
      </c>
      <c r="AK104" s="531">
        <v>150972.66892400003</v>
      </c>
      <c r="AL104" s="534">
        <v>862865.63635011273</v>
      </c>
      <c r="AM104" s="547">
        <v>-228480</v>
      </c>
      <c r="AN104" s="527">
        <v>4965725.3871993646</v>
      </c>
    </row>
    <row r="105" spans="1:40" ht="16.5">
      <c r="A105" s="528">
        <v>275</v>
      </c>
      <c r="B105" s="529" t="s">
        <v>136</v>
      </c>
      <c r="C105" s="532">
        <v>2521</v>
      </c>
      <c r="D105" s="530">
        <f t="shared" si="17"/>
        <v>1745855.151686243</v>
      </c>
      <c r="E105" s="530">
        <v>181636.64018939339</v>
      </c>
      <c r="F105" s="530">
        <v>234704.18457487045</v>
      </c>
      <c r="G105" s="546">
        <v>-140603.48388231921</v>
      </c>
      <c r="H105" s="530">
        <v>522312.78285279009</v>
      </c>
      <c r="I105" s="530">
        <v>-66088</v>
      </c>
      <c r="J105" s="527">
        <v>2477817.2754209777</v>
      </c>
      <c r="K105" s="560"/>
      <c r="L105" s="561">
        <f t="shared" si="18"/>
        <v>1634129.5943673453</v>
      </c>
      <c r="M105" s="531">
        <v>181636.64013836565</v>
      </c>
      <c r="N105" s="531">
        <v>190636.76267541875</v>
      </c>
      <c r="O105" s="547">
        <v>-332838.80341145332</v>
      </c>
      <c r="P105" s="532">
        <v>297444.62122799433</v>
      </c>
      <c r="Q105" s="532">
        <v>155572.74825399998</v>
      </c>
      <c r="R105" s="531">
        <v>561063.42061329645</v>
      </c>
      <c r="S105" s="533">
        <v>-66088</v>
      </c>
      <c r="T105" s="532">
        <v>2621556.9838649672</v>
      </c>
      <c r="U105" s="527"/>
      <c r="V105" s="561">
        <f t="shared" si="19"/>
        <v>1602553.7356732567</v>
      </c>
      <c r="W105" s="531">
        <v>181636.64013836565</v>
      </c>
      <c r="X105" s="531">
        <v>147354.49863723622</v>
      </c>
      <c r="Y105" s="531">
        <v>-332838.80341145332</v>
      </c>
      <c r="Z105" s="531">
        <v>282230.35061399709</v>
      </c>
      <c r="AA105" s="531">
        <v>155572.74825399998</v>
      </c>
      <c r="AB105" s="531">
        <v>583128.67367229518</v>
      </c>
      <c r="AC105" s="533">
        <v>-66088</v>
      </c>
      <c r="AD105" s="527">
        <v>2553549.8435776974</v>
      </c>
      <c r="AE105" s="560"/>
      <c r="AF105" s="561">
        <v>1682578.5917179668</v>
      </c>
      <c r="AG105" s="531">
        <v>181636.64013836565</v>
      </c>
      <c r="AH105" s="531">
        <v>105852.16512319478</v>
      </c>
      <c r="AI105" s="531"/>
      <c r="AJ105" s="531">
        <v>267016.07999999984</v>
      </c>
      <c r="AK105" s="531">
        <v>155572.74825399998</v>
      </c>
      <c r="AL105" s="534">
        <v>608605.1612434478</v>
      </c>
      <c r="AM105" s="547">
        <v>-66088</v>
      </c>
      <c r="AN105" s="527">
        <v>2602334.5830655219</v>
      </c>
    </row>
    <row r="106" spans="1:40" ht="16.5">
      <c r="A106" s="528">
        <v>276</v>
      </c>
      <c r="B106" s="529" t="s">
        <v>137</v>
      </c>
      <c r="C106" s="532">
        <v>15157</v>
      </c>
      <c r="D106" s="530">
        <f t="shared" si="17"/>
        <v>16198394.215682432</v>
      </c>
      <c r="E106" s="530">
        <v>1188832.1994041498</v>
      </c>
      <c r="F106" s="530">
        <v>7452.4911409760489</v>
      </c>
      <c r="G106" s="546">
        <v>-845349.86323058803</v>
      </c>
      <c r="H106" s="530">
        <v>1992420.2016603905</v>
      </c>
      <c r="I106" s="530">
        <v>-1871180</v>
      </c>
      <c r="J106" s="527">
        <v>16670569.24465736</v>
      </c>
      <c r="K106" s="560"/>
      <c r="L106" s="561">
        <f t="shared" si="18"/>
        <v>15213502.684149468</v>
      </c>
      <c r="M106" s="531">
        <v>1188832.1990973558</v>
      </c>
      <c r="N106" s="531">
        <v>-30138.924459971746</v>
      </c>
      <c r="O106" s="547">
        <v>-2001188.7543751304</v>
      </c>
      <c r="P106" s="532">
        <v>1761269.5501786687</v>
      </c>
      <c r="Q106" s="532">
        <v>619845.81304800021</v>
      </c>
      <c r="R106" s="531">
        <v>2163533.2084578192</v>
      </c>
      <c r="S106" s="533">
        <v>-1871180</v>
      </c>
      <c r="T106" s="532">
        <v>17044475.77609621</v>
      </c>
      <c r="U106" s="527"/>
      <c r="V106" s="561">
        <f t="shared" si="19"/>
        <v>15446750.545949694</v>
      </c>
      <c r="W106" s="531">
        <v>1188832.1990973558</v>
      </c>
      <c r="X106" s="531">
        <v>-63009.738036620838</v>
      </c>
      <c r="Y106" s="531">
        <v>-2001188.7543751304</v>
      </c>
      <c r="Z106" s="531">
        <v>1694840.4400893359</v>
      </c>
      <c r="AA106" s="531">
        <v>619845.81304800021</v>
      </c>
      <c r="AB106" s="531">
        <v>2231547.2121187714</v>
      </c>
      <c r="AC106" s="533">
        <v>-1871180</v>
      </c>
      <c r="AD106" s="527">
        <v>17246437.717891406</v>
      </c>
      <c r="AE106" s="560"/>
      <c r="AF106" s="561">
        <v>15840027.457000328</v>
      </c>
      <c r="AG106" s="531">
        <v>1188832.1990973558</v>
      </c>
      <c r="AH106" s="531">
        <v>-85179.08118312071</v>
      </c>
      <c r="AI106" s="531"/>
      <c r="AJ106" s="531">
        <v>1628411.3300000033</v>
      </c>
      <c r="AK106" s="531">
        <v>619845.81304800021</v>
      </c>
      <c r="AL106" s="534">
        <v>2333978.9011625429</v>
      </c>
      <c r="AM106" s="547">
        <v>-1871180</v>
      </c>
      <c r="AN106" s="527">
        <v>17653547.864749976</v>
      </c>
    </row>
    <row r="107" spans="1:40" ht="16.5">
      <c r="A107" s="528">
        <v>280</v>
      </c>
      <c r="B107" s="529" t="s">
        <v>138</v>
      </c>
      <c r="C107" s="532">
        <v>2024</v>
      </c>
      <c r="D107" s="530">
        <f t="shared" si="17"/>
        <v>2347875.9448539685</v>
      </c>
      <c r="E107" s="530">
        <v>104754.44466070471</v>
      </c>
      <c r="F107" s="530">
        <v>293314.51060526399</v>
      </c>
      <c r="G107" s="546">
        <v>-112884.3519943729</v>
      </c>
      <c r="H107" s="530">
        <v>497206.74342637084</v>
      </c>
      <c r="I107" s="530">
        <v>-292942</v>
      </c>
      <c r="J107" s="527">
        <v>2837325.291551935</v>
      </c>
      <c r="K107" s="560"/>
      <c r="L107" s="561">
        <f t="shared" si="18"/>
        <v>2342588.3488383135</v>
      </c>
      <c r="M107" s="531">
        <v>104754.44461973679</v>
      </c>
      <c r="N107" s="531">
        <v>257934.71610923455</v>
      </c>
      <c r="O107" s="547">
        <v>-267600.02823764406</v>
      </c>
      <c r="P107" s="532">
        <v>175505.61673949397</v>
      </c>
      <c r="Q107" s="532">
        <v>95710.318395999988</v>
      </c>
      <c r="R107" s="531">
        <v>537583.88354194397</v>
      </c>
      <c r="S107" s="533">
        <v>-292942</v>
      </c>
      <c r="T107" s="532">
        <v>2953535.3000070788</v>
      </c>
      <c r="U107" s="527"/>
      <c r="V107" s="561">
        <f t="shared" si="19"/>
        <v>2341116.3030506936</v>
      </c>
      <c r="W107" s="531">
        <v>104754.44461973679</v>
      </c>
      <c r="X107" s="531">
        <v>223185.29032054695</v>
      </c>
      <c r="Y107" s="531">
        <v>-267600.02823764406</v>
      </c>
      <c r="Z107" s="531">
        <v>182499.83336974698</v>
      </c>
      <c r="AA107" s="531">
        <v>95710.318395999988</v>
      </c>
      <c r="AB107" s="531">
        <v>557297.59466957313</v>
      </c>
      <c r="AC107" s="533">
        <v>-292942</v>
      </c>
      <c r="AD107" s="527">
        <v>2944021.7561886534</v>
      </c>
      <c r="AE107" s="560"/>
      <c r="AF107" s="561">
        <v>2371781.2657492291</v>
      </c>
      <c r="AG107" s="531">
        <v>104754.44461973679</v>
      </c>
      <c r="AH107" s="531">
        <v>189864.89244969416</v>
      </c>
      <c r="AI107" s="531"/>
      <c r="AJ107" s="531">
        <v>189494.04999999996</v>
      </c>
      <c r="AK107" s="531">
        <v>95710.318395999988</v>
      </c>
      <c r="AL107" s="534">
        <v>579790.40490555239</v>
      </c>
      <c r="AM107" s="547">
        <v>-292942</v>
      </c>
      <c r="AN107" s="527">
        <v>2970853.3478825684</v>
      </c>
    </row>
    <row r="108" spans="1:40" ht="16.5">
      <c r="A108" s="528">
        <v>284</v>
      </c>
      <c r="B108" s="529" t="s">
        <v>139</v>
      </c>
      <c r="C108" s="532">
        <v>2227</v>
      </c>
      <c r="D108" s="530">
        <f t="shared" si="17"/>
        <v>1414177.5109918849</v>
      </c>
      <c r="E108" s="530">
        <v>495656.02135161019</v>
      </c>
      <c r="F108" s="530">
        <v>437005.46957016032</v>
      </c>
      <c r="G108" s="546">
        <v>-124206.25093451998</v>
      </c>
      <c r="H108" s="530">
        <v>507174.86370960594</v>
      </c>
      <c r="I108" s="657">
        <v>840863</v>
      </c>
      <c r="J108" s="527">
        <v>3570670.6146887415</v>
      </c>
      <c r="K108" s="560"/>
      <c r="L108" s="561">
        <f t="shared" si="18"/>
        <v>1019509.3929723585</v>
      </c>
      <c r="M108" s="531">
        <v>495656.02130653325</v>
      </c>
      <c r="N108" s="531">
        <v>398077.20754315564</v>
      </c>
      <c r="O108" s="547">
        <v>-294285.47187447525</v>
      </c>
      <c r="P108" s="532">
        <v>174390.63183080067</v>
      </c>
      <c r="Q108" s="532">
        <v>108234.18605999999</v>
      </c>
      <c r="R108" s="531">
        <v>531842.16015758214</v>
      </c>
      <c r="S108" s="533">
        <v>840863</v>
      </c>
      <c r="T108" s="532">
        <v>3274287.1279959548</v>
      </c>
      <c r="U108" s="527"/>
      <c r="V108" s="561">
        <f t="shared" si="19"/>
        <v>1041167.5436532116</v>
      </c>
      <c r="W108" s="531">
        <v>495656.02130653325</v>
      </c>
      <c r="X108" s="531">
        <v>359842.53796242079</v>
      </c>
      <c r="Y108" s="531">
        <v>-294285.47187447525</v>
      </c>
      <c r="Z108" s="531">
        <v>188773.8459154001</v>
      </c>
      <c r="AA108" s="531">
        <v>108234.18605999999</v>
      </c>
      <c r="AB108" s="531">
        <v>547884.57654324826</v>
      </c>
      <c r="AC108" s="533">
        <v>840863</v>
      </c>
      <c r="AD108" s="527">
        <v>3288136.2395663387</v>
      </c>
      <c r="AE108" s="560"/>
      <c r="AF108" s="561">
        <v>1053933.2492506895</v>
      </c>
      <c r="AG108" s="531">
        <v>495656.02130653325</v>
      </c>
      <c r="AH108" s="531">
        <v>323180.22271618107</v>
      </c>
      <c r="AI108" s="531"/>
      <c r="AJ108" s="531">
        <v>203157.05999999956</v>
      </c>
      <c r="AK108" s="531">
        <v>108234.18605999999</v>
      </c>
      <c r="AL108" s="534">
        <v>567573.08821820479</v>
      </c>
      <c r="AM108" s="547">
        <v>840863</v>
      </c>
      <c r="AN108" s="527">
        <v>3298311.3556771325</v>
      </c>
    </row>
    <row r="109" spans="1:40" ht="16.5">
      <c r="A109" s="528">
        <v>285</v>
      </c>
      <c r="B109" s="529" t="s">
        <v>140</v>
      </c>
      <c r="C109" s="532">
        <v>50617</v>
      </c>
      <c r="D109" s="530">
        <f t="shared" si="17"/>
        <v>12795319.113774108</v>
      </c>
      <c r="E109" s="530">
        <v>-9381746.5097380839</v>
      </c>
      <c r="F109" s="530">
        <v>-2383988.6197754843</v>
      </c>
      <c r="G109" s="546">
        <v>-2823056.9391794335</v>
      </c>
      <c r="H109" s="530">
        <v>7775933.4417987112</v>
      </c>
      <c r="I109" s="530">
        <v>-1286399</v>
      </c>
      <c r="J109" s="527">
        <v>4696061.4868798163</v>
      </c>
      <c r="K109" s="560"/>
      <c r="L109" s="561">
        <f t="shared" si="18"/>
        <v>11968932.693610519</v>
      </c>
      <c r="M109" s="531">
        <v>-9381746.5107626244</v>
      </c>
      <c r="N109" s="531">
        <v>-1750270.64448177</v>
      </c>
      <c r="O109" s="547">
        <v>-6687365.6309995819</v>
      </c>
      <c r="P109" s="532">
        <v>7875759.4566158541</v>
      </c>
      <c r="Q109" s="532">
        <v>3241652.8653740007</v>
      </c>
      <c r="R109" s="531">
        <v>8449490.0311925244</v>
      </c>
      <c r="S109" s="533">
        <v>-1286399</v>
      </c>
      <c r="T109" s="532">
        <v>12430053.260548923</v>
      </c>
      <c r="U109" s="527"/>
      <c r="V109" s="561">
        <f t="shared" si="19"/>
        <v>11702914.367078044</v>
      </c>
      <c r="W109" s="531">
        <v>-9381746.5107626244</v>
      </c>
      <c r="X109" s="531">
        <v>-1100788.1569056828</v>
      </c>
      <c r="Y109" s="531">
        <v>-6687365.6309995819</v>
      </c>
      <c r="Z109" s="531">
        <v>7296177.0633079186</v>
      </c>
      <c r="AA109" s="531">
        <v>3241652.8653740007</v>
      </c>
      <c r="AB109" s="531">
        <v>8774643.2024885211</v>
      </c>
      <c r="AC109" s="533">
        <v>-1286399</v>
      </c>
      <c r="AD109" s="527">
        <v>12559088.199580595</v>
      </c>
      <c r="AE109" s="560"/>
      <c r="AF109" s="561">
        <v>12228021.123586617</v>
      </c>
      <c r="AG109" s="531">
        <v>-9381746.5107626244</v>
      </c>
      <c r="AH109" s="531">
        <v>-415567.96867888223</v>
      </c>
      <c r="AI109" s="531"/>
      <c r="AJ109" s="531">
        <v>6716594.669999985</v>
      </c>
      <c r="AK109" s="531">
        <v>3241652.8653740007</v>
      </c>
      <c r="AL109" s="534">
        <v>9192398.3458863739</v>
      </c>
      <c r="AM109" s="547">
        <v>-1286399</v>
      </c>
      <c r="AN109" s="527">
        <v>13607587.894405888</v>
      </c>
    </row>
    <row r="110" spans="1:40" ht="16.5">
      <c r="A110" s="528">
        <v>286</v>
      </c>
      <c r="B110" s="529" t="s">
        <v>141</v>
      </c>
      <c r="C110" s="532">
        <v>79429</v>
      </c>
      <c r="D110" s="530">
        <f t="shared" si="17"/>
        <v>15562391.974882504</v>
      </c>
      <c r="E110" s="530">
        <v>-15065385.915309358</v>
      </c>
      <c r="F110" s="530">
        <v>-6722797.3565898724</v>
      </c>
      <c r="G110" s="546">
        <v>-4429985.7680637576</v>
      </c>
      <c r="H110" s="530">
        <v>12913776.881532978</v>
      </c>
      <c r="I110" s="530">
        <v>-7997127</v>
      </c>
      <c r="J110" s="527">
        <v>-5739127.1835475061</v>
      </c>
      <c r="K110" s="560"/>
      <c r="L110" s="561">
        <f t="shared" si="18"/>
        <v>14928437.498503201</v>
      </c>
      <c r="M110" s="531">
        <v>-15065385.916917082</v>
      </c>
      <c r="N110" s="531">
        <v>-5728357.0487959608</v>
      </c>
      <c r="O110" s="547">
        <v>-10491890.042765824</v>
      </c>
      <c r="P110" s="532">
        <v>10193877.837802215</v>
      </c>
      <c r="Q110" s="532">
        <v>4007678.5237720013</v>
      </c>
      <c r="R110" s="531">
        <v>13963508.466947664</v>
      </c>
      <c r="S110" s="533">
        <v>-7997127</v>
      </c>
      <c r="T110" s="532">
        <v>3810742.3185462169</v>
      </c>
      <c r="U110" s="527"/>
      <c r="V110" s="561">
        <f t="shared" si="19"/>
        <v>15211565.721895451</v>
      </c>
      <c r="W110" s="531">
        <v>-15065385.916917082</v>
      </c>
      <c r="X110" s="531">
        <v>-4709178.8180497494</v>
      </c>
      <c r="Y110" s="531">
        <v>-10491890.042765824</v>
      </c>
      <c r="Z110" s="531">
        <v>9639830.5089011043</v>
      </c>
      <c r="AA110" s="531">
        <v>4007678.5237720013</v>
      </c>
      <c r="AB110" s="531">
        <v>14443449.73468118</v>
      </c>
      <c r="AC110" s="533">
        <v>-7997127</v>
      </c>
      <c r="AD110" s="527">
        <v>5038942.7115170807</v>
      </c>
      <c r="AE110" s="560"/>
      <c r="AF110" s="561">
        <v>17833039.159768004</v>
      </c>
      <c r="AG110" s="531">
        <v>-15065385.916917082</v>
      </c>
      <c r="AH110" s="531">
        <v>-3633920.4200675185</v>
      </c>
      <c r="AI110" s="531"/>
      <c r="AJ110" s="531">
        <v>9085783.1799999941</v>
      </c>
      <c r="AK110" s="531">
        <v>4007678.5237720013</v>
      </c>
      <c r="AL110" s="534">
        <v>15078108.344646316</v>
      </c>
      <c r="AM110" s="547">
        <v>-7997127</v>
      </c>
      <c r="AN110" s="527">
        <v>8816285.8284358904</v>
      </c>
    </row>
    <row r="111" spans="1:40" ht="16.5">
      <c r="A111" s="528">
        <v>287</v>
      </c>
      <c r="B111" s="529" t="s">
        <v>142</v>
      </c>
      <c r="C111" s="532">
        <v>6242</v>
      </c>
      <c r="D111" s="530">
        <f t="shared" si="17"/>
        <v>3808548.0537553839</v>
      </c>
      <c r="E111" s="530">
        <v>1343461.4410168238</v>
      </c>
      <c r="F111" s="530">
        <v>777043.6969313724</v>
      </c>
      <c r="G111" s="546">
        <v>-348134.44918422715</v>
      </c>
      <c r="H111" s="530">
        <v>1437878.5543627285</v>
      </c>
      <c r="I111" s="530">
        <v>2415642</v>
      </c>
      <c r="J111" s="527">
        <v>9434439.2968820818</v>
      </c>
      <c r="K111" s="560"/>
      <c r="L111" s="561">
        <f t="shared" si="18"/>
        <v>4263422.316705686</v>
      </c>
      <c r="M111" s="531">
        <v>1343461.4408904789</v>
      </c>
      <c r="N111" s="531">
        <v>667932.69038778753</v>
      </c>
      <c r="O111" s="547">
        <v>-824428.86850385449</v>
      </c>
      <c r="P111" s="532">
        <v>427758.86423043068</v>
      </c>
      <c r="Q111" s="532">
        <v>125196.98930200002</v>
      </c>
      <c r="R111" s="531">
        <v>1521846.4345216169</v>
      </c>
      <c r="S111" s="533">
        <v>2415642</v>
      </c>
      <c r="T111" s="532">
        <v>9940831.8675341457</v>
      </c>
      <c r="U111" s="527"/>
      <c r="V111" s="561">
        <f t="shared" si="19"/>
        <v>4607698.7656785008</v>
      </c>
      <c r="W111" s="531">
        <v>1343461.4408904789</v>
      </c>
      <c r="X111" s="531">
        <v>560765.73595449293</v>
      </c>
      <c r="Y111" s="531">
        <v>-824428.86850385449</v>
      </c>
      <c r="Z111" s="531">
        <v>448994.98211521527</v>
      </c>
      <c r="AA111" s="531">
        <v>125196.98930200002</v>
      </c>
      <c r="AB111" s="531">
        <v>1572113.8351574948</v>
      </c>
      <c r="AC111" s="533">
        <v>2415642</v>
      </c>
      <c r="AD111" s="527">
        <v>10249444.880594328</v>
      </c>
      <c r="AE111" s="560"/>
      <c r="AF111" s="561">
        <v>4848764.4327690825</v>
      </c>
      <c r="AG111" s="531">
        <v>1343461.4408904789</v>
      </c>
      <c r="AH111" s="531">
        <v>458005.89232313773</v>
      </c>
      <c r="AI111" s="531"/>
      <c r="AJ111" s="531">
        <v>470231.09999999974</v>
      </c>
      <c r="AK111" s="531">
        <v>125196.98930200002</v>
      </c>
      <c r="AL111" s="534">
        <v>1631792.7984051851</v>
      </c>
      <c r="AM111" s="547">
        <v>2415642</v>
      </c>
      <c r="AN111" s="527">
        <v>10468665.78518603</v>
      </c>
    </row>
    <row r="112" spans="1:40" ht="16.5">
      <c r="A112" s="528">
        <v>288</v>
      </c>
      <c r="B112" s="529" t="s">
        <v>143</v>
      </c>
      <c r="C112" s="532">
        <v>6405</v>
      </c>
      <c r="D112" s="530">
        <f t="shared" si="17"/>
        <v>6613738.4187343335</v>
      </c>
      <c r="E112" s="530">
        <v>2346.7919577659436</v>
      </c>
      <c r="F112" s="530">
        <v>-228105.98497165885</v>
      </c>
      <c r="G112" s="546">
        <v>-357225.43207705457</v>
      </c>
      <c r="H112" s="530">
        <v>1324833.3043553284</v>
      </c>
      <c r="I112" s="530">
        <v>106257</v>
      </c>
      <c r="J112" s="527">
        <v>7461844.0979987141</v>
      </c>
      <c r="K112" s="560"/>
      <c r="L112" s="561">
        <f t="shared" si="18"/>
        <v>6618615.5392449442</v>
      </c>
      <c r="M112" s="531">
        <v>2346.7918281219895</v>
      </c>
      <c r="N112" s="531">
        <v>-147916.25362139629</v>
      </c>
      <c r="O112" s="547">
        <v>-845178.55695504858</v>
      </c>
      <c r="P112" s="532">
        <v>473881.9562691981</v>
      </c>
      <c r="Q112" s="532">
        <v>239668.17074199999</v>
      </c>
      <c r="R112" s="531">
        <v>1417182.4223210071</v>
      </c>
      <c r="S112" s="533">
        <v>106257</v>
      </c>
      <c r="T112" s="532">
        <v>7864857.0698288269</v>
      </c>
      <c r="U112" s="527"/>
      <c r="V112" s="561">
        <f t="shared" si="19"/>
        <v>6515971.9963718597</v>
      </c>
      <c r="W112" s="531">
        <v>2346.7918281219895</v>
      </c>
      <c r="X112" s="531">
        <v>-65731.70430150695</v>
      </c>
      <c r="Y112" s="531">
        <v>-845178.55695504858</v>
      </c>
      <c r="Z112" s="531">
        <v>489056.04313459952</v>
      </c>
      <c r="AA112" s="531">
        <v>239668.17074199999</v>
      </c>
      <c r="AB112" s="531">
        <v>1464324.0369878646</v>
      </c>
      <c r="AC112" s="533">
        <v>106257</v>
      </c>
      <c r="AD112" s="527">
        <v>7906713.7778078904</v>
      </c>
      <c r="AE112" s="560"/>
      <c r="AF112" s="561">
        <v>6714786.1427312763</v>
      </c>
      <c r="AG112" s="531">
        <v>2346.7918281219895</v>
      </c>
      <c r="AH112" s="531">
        <v>-35994.722898851236</v>
      </c>
      <c r="AI112" s="531"/>
      <c r="AJ112" s="531">
        <v>504230.13000000099</v>
      </c>
      <c r="AK112" s="531">
        <v>239668.17074199999</v>
      </c>
      <c r="AL112" s="534">
        <v>1523578.3818883386</v>
      </c>
      <c r="AM112" s="547">
        <v>106257</v>
      </c>
      <c r="AN112" s="527">
        <v>8209693.337335838</v>
      </c>
    </row>
    <row r="113" spans="1:40" ht="16.5">
      <c r="A113" s="528">
        <v>290</v>
      </c>
      <c r="B113" s="529" t="s">
        <v>144</v>
      </c>
      <c r="C113" s="532">
        <v>7755</v>
      </c>
      <c r="D113" s="530">
        <f t="shared" si="17"/>
        <v>6309380.2285761768</v>
      </c>
      <c r="E113" s="530">
        <v>397021.42675954005</v>
      </c>
      <c r="F113" s="530">
        <v>711945.79243258783</v>
      </c>
      <c r="G113" s="546">
        <v>-432518.84867409186</v>
      </c>
      <c r="H113" s="530">
        <v>1702254.0793560531</v>
      </c>
      <c r="I113" s="530">
        <v>-433702</v>
      </c>
      <c r="J113" s="527">
        <v>8254380.6784502659</v>
      </c>
      <c r="K113" s="560"/>
      <c r="L113" s="561">
        <f t="shared" si="18"/>
        <v>6015237.1206496116</v>
      </c>
      <c r="M113" s="531">
        <v>397021.42660257063</v>
      </c>
      <c r="N113" s="531">
        <v>576387.34069508372</v>
      </c>
      <c r="O113" s="547">
        <v>-1023539.4399830997</v>
      </c>
      <c r="P113" s="532">
        <v>1333862.6838223687</v>
      </c>
      <c r="Q113" s="532">
        <v>417990.03061200003</v>
      </c>
      <c r="R113" s="531">
        <v>1814160.019464968</v>
      </c>
      <c r="S113" s="533">
        <v>-433702</v>
      </c>
      <c r="T113" s="532">
        <v>9097417.1818635035</v>
      </c>
      <c r="U113" s="527"/>
      <c r="V113" s="561">
        <f t="shared" si="19"/>
        <v>6346659.2802917296</v>
      </c>
      <c r="W113" s="531">
        <v>397021.42660257063</v>
      </c>
      <c r="X113" s="531">
        <v>443244.16036342742</v>
      </c>
      <c r="Y113" s="531">
        <v>-1023539.4399830997</v>
      </c>
      <c r="Z113" s="531">
        <v>1069891.486911183</v>
      </c>
      <c r="AA113" s="531">
        <v>417990.03061200003</v>
      </c>
      <c r="AB113" s="531">
        <v>1882032.1369299951</v>
      </c>
      <c r="AC113" s="533">
        <v>-433702</v>
      </c>
      <c r="AD113" s="527">
        <v>9099597.0817278065</v>
      </c>
      <c r="AE113" s="560"/>
      <c r="AF113" s="561">
        <v>6506323.440801614</v>
      </c>
      <c r="AG113" s="531">
        <v>397021.42660257063</v>
      </c>
      <c r="AH113" s="531">
        <v>315576.33156477951</v>
      </c>
      <c r="AI113" s="531"/>
      <c r="AJ113" s="531">
        <v>805920.28999999724</v>
      </c>
      <c r="AK113" s="531">
        <v>417990.03061200003</v>
      </c>
      <c r="AL113" s="534">
        <v>1959283.686164557</v>
      </c>
      <c r="AM113" s="547">
        <v>-433702</v>
      </c>
      <c r="AN113" s="527">
        <v>8944873.7657624185</v>
      </c>
    </row>
    <row r="114" spans="1:40" ht="16.5">
      <c r="A114" s="528">
        <v>291</v>
      </c>
      <c r="B114" s="529" t="s">
        <v>145</v>
      </c>
      <c r="C114" s="532">
        <v>2119</v>
      </c>
      <c r="D114" s="530">
        <f t="shared" si="17"/>
        <v>110977.46088936832</v>
      </c>
      <c r="E114" s="530">
        <v>1054311.1390061574</v>
      </c>
      <c r="F114" s="530">
        <v>924472.97573058342</v>
      </c>
      <c r="G114" s="546">
        <v>-118182.77760675701</v>
      </c>
      <c r="H114" s="530">
        <v>438073.53134977981</v>
      </c>
      <c r="I114" s="530">
        <v>75207</v>
      </c>
      <c r="J114" s="527">
        <v>2484859.3293691324</v>
      </c>
      <c r="K114" s="560"/>
      <c r="L114" s="561">
        <f t="shared" si="18"/>
        <v>311420.23212213581</v>
      </c>
      <c r="M114" s="531">
        <v>1054311.1389632663</v>
      </c>
      <c r="N114" s="531">
        <v>887432.56835060008</v>
      </c>
      <c r="O114" s="547">
        <v>-279533.91347593535</v>
      </c>
      <c r="P114" s="532">
        <v>207375.43640266615</v>
      </c>
      <c r="Q114" s="532">
        <v>125409.41028000001</v>
      </c>
      <c r="R114" s="531">
        <v>468463.7146314159</v>
      </c>
      <c r="S114" s="533">
        <v>75207</v>
      </c>
      <c r="T114" s="532">
        <v>2850085.5872741486</v>
      </c>
      <c r="U114" s="527"/>
      <c r="V114" s="561">
        <f t="shared" si="19"/>
        <v>345586.10716099711</v>
      </c>
      <c r="W114" s="531">
        <v>1054311.1389632663</v>
      </c>
      <c r="X114" s="531">
        <v>851052.11714198894</v>
      </c>
      <c r="Y114" s="531">
        <v>-279533.91347593535</v>
      </c>
      <c r="Z114" s="531">
        <v>201618.19820133288</v>
      </c>
      <c r="AA114" s="531">
        <v>125409.41028000001</v>
      </c>
      <c r="AB114" s="531">
        <v>487346.98156020424</v>
      </c>
      <c r="AC114" s="533">
        <v>75207</v>
      </c>
      <c r="AD114" s="527">
        <v>2860997.0398318544</v>
      </c>
      <c r="AE114" s="560"/>
      <c r="AF114" s="561">
        <v>350807.62529785885</v>
      </c>
      <c r="AG114" s="531">
        <v>1054311.1389632663</v>
      </c>
      <c r="AH114" s="531">
        <v>816167.76779004373</v>
      </c>
      <c r="AI114" s="531"/>
      <c r="AJ114" s="531">
        <v>195860.95999999967</v>
      </c>
      <c r="AK114" s="531">
        <v>125409.41028000001</v>
      </c>
      <c r="AL114" s="534">
        <v>508806.76719216519</v>
      </c>
      <c r="AM114" s="547">
        <v>75207</v>
      </c>
      <c r="AN114" s="527">
        <v>2847036.7560473979</v>
      </c>
    </row>
    <row r="115" spans="1:40" ht="16.5">
      <c r="A115" s="528">
        <v>297</v>
      </c>
      <c r="B115" s="529" t="s">
        <v>146</v>
      </c>
      <c r="C115" s="532">
        <v>122594</v>
      </c>
      <c r="D115" s="530">
        <f t="shared" si="17"/>
        <v>38244078.967759989</v>
      </c>
      <c r="E115" s="530">
        <v>-13124916.652892057</v>
      </c>
      <c r="F115" s="530">
        <v>-4474986.7012361381</v>
      </c>
      <c r="G115" s="546">
        <v>-6837423.047627545</v>
      </c>
      <c r="H115" s="530">
        <v>19210082.571614448</v>
      </c>
      <c r="I115" s="530">
        <v>-760228</v>
      </c>
      <c r="J115" s="527">
        <v>32256607.137618694</v>
      </c>
      <c r="K115" s="560"/>
      <c r="L115" s="561">
        <f t="shared" si="18"/>
        <v>38823192.062353648</v>
      </c>
      <c r="M115" s="531">
        <v>-13124916.655373488</v>
      </c>
      <c r="N115" s="531">
        <v>-2940126.4475040399</v>
      </c>
      <c r="O115" s="547">
        <v>-16202216.035067009</v>
      </c>
      <c r="P115" s="532">
        <v>14052102.492083251</v>
      </c>
      <c r="Q115" s="532">
        <v>3392704.2024259986</v>
      </c>
      <c r="R115" s="531">
        <v>20718677.638305586</v>
      </c>
      <c r="S115" s="533">
        <v>-760228</v>
      </c>
      <c r="T115" s="532">
        <v>43959189.257223949</v>
      </c>
      <c r="U115" s="527"/>
      <c r="V115" s="561">
        <f t="shared" si="19"/>
        <v>40193819.291478217</v>
      </c>
      <c r="W115" s="531">
        <v>-13124916.655373488</v>
      </c>
      <c r="X115" s="531">
        <v>-1367084.6615052086</v>
      </c>
      <c r="Y115" s="531">
        <v>-16202216.035067009</v>
      </c>
      <c r="Z115" s="531">
        <v>14123878.546041623</v>
      </c>
      <c r="AA115" s="531">
        <v>3392704.2024259986</v>
      </c>
      <c r="AB115" s="531">
        <v>21409893.021000415</v>
      </c>
      <c r="AC115" s="533">
        <v>-760228</v>
      </c>
      <c r="AD115" s="527">
        <v>47665849.709000543</v>
      </c>
      <c r="AE115" s="560"/>
      <c r="AF115" s="561">
        <v>40297873.405930787</v>
      </c>
      <c r="AG115" s="531">
        <v>-13124916.655373488</v>
      </c>
      <c r="AH115" s="531">
        <v>-688951.92178950319</v>
      </c>
      <c r="AI115" s="531"/>
      <c r="AJ115" s="531">
        <v>14195654.599999994</v>
      </c>
      <c r="AK115" s="531">
        <v>3392704.2024259986</v>
      </c>
      <c r="AL115" s="534">
        <v>22383476.100137025</v>
      </c>
      <c r="AM115" s="547">
        <v>-760228</v>
      </c>
      <c r="AN115" s="527">
        <v>49493395.696263805</v>
      </c>
    </row>
    <row r="116" spans="1:40" ht="16.5">
      <c r="A116" s="528">
        <v>300</v>
      </c>
      <c r="B116" s="529" t="s">
        <v>147</v>
      </c>
      <c r="C116" s="532">
        <v>3437</v>
      </c>
      <c r="D116" s="530">
        <f t="shared" si="17"/>
        <v>2401999.7813144187</v>
      </c>
      <c r="E116" s="530">
        <v>1408655.442844271</v>
      </c>
      <c r="F116" s="530">
        <v>718383.70633970911</v>
      </c>
      <c r="G116" s="546">
        <v>-191691.46136593859</v>
      </c>
      <c r="H116" s="530">
        <v>766831.42610848683</v>
      </c>
      <c r="I116" s="530">
        <v>1605144</v>
      </c>
      <c r="J116" s="527">
        <v>6709322.8952409467</v>
      </c>
      <c r="K116" s="560"/>
      <c r="L116" s="561">
        <f t="shared" si="18"/>
        <v>2354135.4849547008</v>
      </c>
      <c r="M116" s="531">
        <v>1408655.4427747035</v>
      </c>
      <c r="N116" s="531">
        <v>658304.48021181731</v>
      </c>
      <c r="O116" s="547">
        <v>-454196.7208375397</v>
      </c>
      <c r="P116" s="532">
        <v>224621.58292851923</v>
      </c>
      <c r="Q116" s="532">
        <v>99412.17794199998</v>
      </c>
      <c r="R116" s="531">
        <v>821588.50427046046</v>
      </c>
      <c r="S116" s="533">
        <v>1605144</v>
      </c>
      <c r="T116" s="532">
        <v>6717664.9522446617</v>
      </c>
      <c r="U116" s="527"/>
      <c r="V116" s="561">
        <f t="shared" si="19"/>
        <v>2297592.6647856636</v>
      </c>
      <c r="W116" s="531">
        <v>1408655.4427747035</v>
      </c>
      <c r="X116" s="531">
        <v>599295.69738784526</v>
      </c>
      <c r="Y116" s="531">
        <v>-454196.7208375397</v>
      </c>
      <c r="Z116" s="531">
        <v>240139.29146425991</v>
      </c>
      <c r="AA116" s="531">
        <v>99412.17794199998</v>
      </c>
      <c r="AB116" s="531">
        <v>849686.91414797434</v>
      </c>
      <c r="AC116" s="533">
        <v>1605144</v>
      </c>
      <c r="AD116" s="527">
        <v>6645729.4676649068</v>
      </c>
      <c r="AE116" s="560"/>
      <c r="AF116" s="561">
        <v>2342834.1363007007</v>
      </c>
      <c r="AG116" s="531">
        <v>1408655.4427747035</v>
      </c>
      <c r="AH116" s="531">
        <v>542713.57906663918</v>
      </c>
      <c r="AI116" s="531"/>
      <c r="AJ116" s="531">
        <v>255657.00000000064</v>
      </c>
      <c r="AK116" s="531">
        <v>99412.17794199998</v>
      </c>
      <c r="AL116" s="534">
        <v>883131.40752756246</v>
      </c>
      <c r="AM116" s="547">
        <v>1605144</v>
      </c>
      <c r="AN116" s="527">
        <v>6683351.0227740668</v>
      </c>
    </row>
    <row r="117" spans="1:40" ht="16.5">
      <c r="A117" s="528">
        <v>301</v>
      </c>
      <c r="B117" s="529" t="s">
        <v>148</v>
      </c>
      <c r="C117" s="532">
        <v>19890</v>
      </c>
      <c r="D117" s="530">
        <f t="shared" si="17"/>
        <v>14067740.41914206</v>
      </c>
      <c r="E117" s="530">
        <v>-1712165.2490845402</v>
      </c>
      <c r="F117" s="530">
        <v>-2039012.3076953078</v>
      </c>
      <c r="G117" s="546">
        <v>-1109323.0045296825</v>
      </c>
      <c r="H117" s="530">
        <v>4430386.1056627324</v>
      </c>
      <c r="I117" s="530">
        <v>-1917611</v>
      </c>
      <c r="J117" s="527">
        <v>11720014.963495262</v>
      </c>
      <c r="K117" s="560"/>
      <c r="L117" s="561">
        <f t="shared" si="18"/>
        <v>14401914.453161191</v>
      </c>
      <c r="M117" s="531">
        <v>-1712165.2494871344</v>
      </c>
      <c r="N117" s="531">
        <v>-1789992.2051884034</v>
      </c>
      <c r="O117" s="547">
        <v>-2627487.0547960661</v>
      </c>
      <c r="P117" s="532">
        <v>2033649.5728436504</v>
      </c>
      <c r="Q117" s="532">
        <v>769710.27964600013</v>
      </c>
      <c r="R117" s="531">
        <v>4702887.457623966</v>
      </c>
      <c r="S117" s="533">
        <v>-1917611</v>
      </c>
      <c r="T117" s="532">
        <v>13860906.253803203</v>
      </c>
      <c r="U117" s="527"/>
      <c r="V117" s="561">
        <f t="shared" si="19"/>
        <v>14580917.942766761</v>
      </c>
      <c r="W117" s="531">
        <v>-1712165.2494871344</v>
      </c>
      <c r="X117" s="531">
        <v>-1534777.4220545085</v>
      </c>
      <c r="Y117" s="531">
        <v>-2627487.0547960661</v>
      </c>
      <c r="Z117" s="531">
        <v>1928817.4614218245</v>
      </c>
      <c r="AA117" s="531">
        <v>769710.27964600013</v>
      </c>
      <c r="AB117" s="531">
        <v>4857319.685584059</v>
      </c>
      <c r="AC117" s="533">
        <v>-1917611</v>
      </c>
      <c r="AD117" s="527">
        <v>14344724.643080937</v>
      </c>
      <c r="AE117" s="560"/>
      <c r="AF117" s="561">
        <v>15417341.556157801</v>
      </c>
      <c r="AG117" s="531">
        <v>-1712165.2494871344</v>
      </c>
      <c r="AH117" s="531">
        <v>-1265519.4742537483</v>
      </c>
      <c r="AI117" s="531"/>
      <c r="AJ117" s="531">
        <v>1823985.3499999989</v>
      </c>
      <c r="AK117" s="531">
        <v>769710.27964600013</v>
      </c>
      <c r="AL117" s="534">
        <v>5041705.5872122794</v>
      </c>
      <c r="AM117" s="547">
        <v>-1917611</v>
      </c>
      <c r="AN117" s="527">
        <v>15529959.994479131</v>
      </c>
    </row>
    <row r="118" spans="1:40" ht="16.5">
      <c r="A118" s="528">
        <v>304</v>
      </c>
      <c r="B118" s="529" t="s">
        <v>149</v>
      </c>
      <c r="C118" s="532">
        <v>950</v>
      </c>
      <c r="D118" s="530">
        <f t="shared" si="17"/>
        <v>136879.16470507157</v>
      </c>
      <c r="E118" s="530">
        <v>-267929.99604301376</v>
      </c>
      <c r="F118" s="530">
        <v>-14286.912519806761</v>
      </c>
      <c r="G118" s="546">
        <v>-52984.256123841034</v>
      </c>
      <c r="H118" s="530">
        <v>175022.54967830618</v>
      </c>
      <c r="I118" s="530">
        <v>-207970</v>
      </c>
      <c r="J118" s="527">
        <v>-231269.45030328378</v>
      </c>
      <c r="K118" s="560"/>
      <c r="L118" s="561">
        <f t="shared" si="18"/>
        <v>217951.32430410883</v>
      </c>
      <c r="M118" s="531">
        <v>-267929.99606224272</v>
      </c>
      <c r="N118" s="531">
        <v>-2393.041359346274</v>
      </c>
      <c r="O118" s="547">
        <v>-126292.24024326324</v>
      </c>
      <c r="P118" s="532">
        <v>107954.98523837418</v>
      </c>
      <c r="Q118" s="532">
        <v>31181.679298000003</v>
      </c>
      <c r="R118" s="531">
        <v>186575.99313992567</v>
      </c>
      <c r="S118" s="533">
        <v>-207970</v>
      </c>
      <c r="T118" s="532">
        <v>-60921.295684443583</v>
      </c>
      <c r="U118" s="527"/>
      <c r="V118" s="561">
        <f t="shared" si="19"/>
        <v>210015.94212944884</v>
      </c>
      <c r="W118" s="531">
        <v>-267929.99606224272</v>
      </c>
      <c r="X118" s="531">
        <v>-3949.2809351975848</v>
      </c>
      <c r="Y118" s="531">
        <v>-126292.24024326324</v>
      </c>
      <c r="Z118" s="531">
        <v>98273.977619187077</v>
      </c>
      <c r="AA118" s="531">
        <v>31181.679298000003</v>
      </c>
      <c r="AB118" s="531">
        <v>190403.53420659914</v>
      </c>
      <c r="AC118" s="533">
        <v>-207970</v>
      </c>
      <c r="AD118" s="527">
        <v>-76266.383987468464</v>
      </c>
      <c r="AE118" s="560"/>
      <c r="AF118" s="561">
        <v>174325.23535057504</v>
      </c>
      <c r="AG118" s="531">
        <v>-267929.99606224272</v>
      </c>
      <c r="AH118" s="531">
        <v>-5338.7957461215728</v>
      </c>
      <c r="AI118" s="531"/>
      <c r="AJ118" s="531">
        <v>88592.969999999972</v>
      </c>
      <c r="AK118" s="531">
        <v>31181.679298000003</v>
      </c>
      <c r="AL118" s="534">
        <v>197137.05862866892</v>
      </c>
      <c r="AM118" s="547">
        <v>-207970</v>
      </c>
      <c r="AN118" s="527">
        <v>-116294.08877438353</v>
      </c>
    </row>
    <row r="119" spans="1:40" ht="16.5">
      <c r="A119" s="528">
        <v>305</v>
      </c>
      <c r="B119" s="529" t="s">
        <v>150</v>
      </c>
      <c r="C119" s="532">
        <v>15146</v>
      </c>
      <c r="D119" s="530">
        <f t="shared" si="17"/>
        <v>11922505.961261943</v>
      </c>
      <c r="E119" s="530">
        <v>705386.39323019725</v>
      </c>
      <c r="F119" s="530">
        <v>1274653.1189066158</v>
      </c>
      <c r="G119" s="546">
        <v>-844736.36131757509</v>
      </c>
      <c r="H119" s="530">
        <v>2763173.4985383735</v>
      </c>
      <c r="I119" s="530">
        <v>-1054468</v>
      </c>
      <c r="J119" s="527">
        <v>14766514.610619554</v>
      </c>
      <c r="K119" s="560"/>
      <c r="L119" s="561">
        <f t="shared" si="18"/>
        <v>11103515.49170045</v>
      </c>
      <c r="M119" s="531">
        <v>705386.39292361715</v>
      </c>
      <c r="N119" s="531">
        <v>1009898.9847974943</v>
      </c>
      <c r="O119" s="547">
        <v>-1999179.2495788685</v>
      </c>
      <c r="P119" s="532">
        <v>1843091.3160972656</v>
      </c>
      <c r="Q119" s="532">
        <v>961270.76322199986</v>
      </c>
      <c r="R119" s="531">
        <v>2952490.2915769354</v>
      </c>
      <c r="S119" s="533">
        <v>-1054468</v>
      </c>
      <c r="T119" s="532">
        <v>15522005.990738893</v>
      </c>
      <c r="U119" s="527"/>
      <c r="V119" s="561">
        <f t="shared" si="19"/>
        <v>11371116.412182979</v>
      </c>
      <c r="W119" s="531">
        <v>705386.39292361715</v>
      </c>
      <c r="X119" s="531">
        <v>749862.02679578366</v>
      </c>
      <c r="Y119" s="531">
        <v>-1999179.2495788685</v>
      </c>
      <c r="Z119" s="531">
        <v>1707419.7430486314</v>
      </c>
      <c r="AA119" s="531">
        <v>961270.76322199986</v>
      </c>
      <c r="AB119" s="531">
        <v>3053374.5683546481</v>
      </c>
      <c r="AC119" s="533">
        <v>-1054468</v>
      </c>
      <c r="AD119" s="527">
        <v>15494782.656948792</v>
      </c>
      <c r="AE119" s="560"/>
      <c r="AF119" s="561">
        <v>11732041.581453081</v>
      </c>
      <c r="AG119" s="531">
        <v>705386.39292361715</v>
      </c>
      <c r="AH119" s="531">
        <v>500518.77276814712</v>
      </c>
      <c r="AI119" s="531"/>
      <c r="AJ119" s="531">
        <v>1571748.1699999971</v>
      </c>
      <c r="AK119" s="531">
        <v>961270.76322199986</v>
      </c>
      <c r="AL119" s="534">
        <v>3176988.9375274563</v>
      </c>
      <c r="AM119" s="547">
        <v>-1054468</v>
      </c>
      <c r="AN119" s="527">
        <v>15594307.368315428</v>
      </c>
    </row>
    <row r="120" spans="1:40" ht="16.5">
      <c r="A120" s="528">
        <v>309</v>
      </c>
      <c r="B120" s="529" t="s">
        <v>151</v>
      </c>
      <c r="C120" s="532">
        <v>6457</v>
      </c>
      <c r="D120" s="530">
        <f t="shared" si="17"/>
        <v>4720427.3362859925</v>
      </c>
      <c r="E120" s="530">
        <v>-1326691.3805399276</v>
      </c>
      <c r="F120" s="530">
        <v>-980363.09950571635</v>
      </c>
      <c r="G120" s="546">
        <v>-360125.6229385701</v>
      </c>
      <c r="H120" s="530">
        <v>1249922.0350348856</v>
      </c>
      <c r="I120" s="530">
        <v>-492976</v>
      </c>
      <c r="J120" s="527">
        <v>2810193.268336664</v>
      </c>
      <c r="K120" s="560"/>
      <c r="L120" s="561">
        <f t="shared" si="18"/>
        <v>4892259.1170266038</v>
      </c>
      <c r="M120" s="531">
        <v>-1326691.3806706239</v>
      </c>
      <c r="N120" s="531">
        <v>-899522.3352077232</v>
      </c>
      <c r="O120" s="547">
        <v>-851092.47991327755</v>
      </c>
      <c r="P120" s="532">
        <v>1042763.6773807833</v>
      </c>
      <c r="Q120" s="532">
        <v>632293.86928400001</v>
      </c>
      <c r="R120" s="531">
        <v>1345842.2317885128</v>
      </c>
      <c r="S120" s="533">
        <v>-492976</v>
      </c>
      <c r="T120" s="532">
        <v>4342876.6996882753</v>
      </c>
      <c r="U120" s="527"/>
      <c r="V120" s="561">
        <f t="shared" si="19"/>
        <v>5093735.6673432738</v>
      </c>
      <c r="W120" s="531">
        <v>-1326691.3806706239</v>
      </c>
      <c r="X120" s="531">
        <v>-816670.55769663432</v>
      </c>
      <c r="Y120" s="531">
        <v>-851092.47991327755</v>
      </c>
      <c r="Z120" s="531">
        <v>952549.59869039163</v>
      </c>
      <c r="AA120" s="531">
        <v>632293.86928400001</v>
      </c>
      <c r="AB120" s="531">
        <v>1396894.3227720028</v>
      </c>
      <c r="AC120" s="533">
        <v>-492976</v>
      </c>
      <c r="AD120" s="527">
        <v>4588043.039809132</v>
      </c>
      <c r="AE120" s="560"/>
      <c r="AF120" s="561">
        <v>5349265.7529925825</v>
      </c>
      <c r="AG120" s="531">
        <v>-1326691.3806706239</v>
      </c>
      <c r="AH120" s="531">
        <v>-729259.87046940916</v>
      </c>
      <c r="AI120" s="531"/>
      <c r="AJ120" s="531">
        <v>862335.52</v>
      </c>
      <c r="AK120" s="531">
        <v>632293.86928400001</v>
      </c>
      <c r="AL120" s="534">
        <v>1456537.0003764709</v>
      </c>
      <c r="AM120" s="547">
        <v>-492976</v>
      </c>
      <c r="AN120" s="527">
        <v>4900412.4115997441</v>
      </c>
    </row>
    <row r="121" spans="1:40" ht="16.5">
      <c r="A121" s="528">
        <v>312</v>
      </c>
      <c r="B121" s="529" t="s">
        <v>152</v>
      </c>
      <c r="C121" s="532">
        <v>1196</v>
      </c>
      <c r="D121" s="530">
        <f t="shared" si="17"/>
        <v>856813.50909095339</v>
      </c>
      <c r="E121" s="530">
        <v>-92720.845587725125</v>
      </c>
      <c r="F121" s="530">
        <v>-127271.39875370733</v>
      </c>
      <c r="G121" s="546">
        <v>-66704.38981485671</v>
      </c>
      <c r="H121" s="530">
        <v>292607.50031525374</v>
      </c>
      <c r="I121" s="530">
        <v>-311627</v>
      </c>
      <c r="J121" s="527">
        <v>551097.37524991797</v>
      </c>
      <c r="K121" s="560"/>
      <c r="L121" s="561">
        <f t="shared" si="18"/>
        <v>1114828.7448825345</v>
      </c>
      <c r="M121" s="531">
        <v>-92720.845611933415</v>
      </c>
      <c r="N121" s="531">
        <v>-112297.64095590654</v>
      </c>
      <c r="O121" s="547">
        <v>-158361.31282851074</v>
      </c>
      <c r="P121" s="532">
        <v>93167.872037722918</v>
      </c>
      <c r="Q121" s="532">
        <v>80638.998748000013</v>
      </c>
      <c r="R121" s="531">
        <v>315666.36866080033</v>
      </c>
      <c r="S121" s="533">
        <v>-311627</v>
      </c>
      <c r="T121" s="532">
        <v>929295.18493270711</v>
      </c>
      <c r="U121" s="527"/>
      <c r="V121" s="561">
        <f t="shared" si="19"/>
        <v>1240387.9267862134</v>
      </c>
      <c r="W121" s="531">
        <v>-92720.845611933415</v>
      </c>
      <c r="X121" s="531">
        <v>-96951.392558312858</v>
      </c>
      <c r="Y121" s="531">
        <v>-158361.31282851074</v>
      </c>
      <c r="Z121" s="531">
        <v>96626.686018861365</v>
      </c>
      <c r="AA121" s="531">
        <v>80638.998748000013</v>
      </c>
      <c r="AB121" s="531">
        <v>327611.01079830283</v>
      </c>
      <c r="AC121" s="533">
        <v>-311627</v>
      </c>
      <c r="AD121" s="527">
        <v>1085604.0713526206</v>
      </c>
      <c r="AE121" s="560"/>
      <c r="AF121" s="561">
        <v>1322622.1861696097</v>
      </c>
      <c r="AG121" s="531">
        <v>-92720.845611933415</v>
      </c>
      <c r="AH121" s="531">
        <v>-80760.718572907674</v>
      </c>
      <c r="AI121" s="531"/>
      <c r="AJ121" s="531">
        <v>100085.4999999998</v>
      </c>
      <c r="AK121" s="531">
        <v>80638.998748000013</v>
      </c>
      <c r="AL121" s="534">
        <v>341742.57027200999</v>
      </c>
      <c r="AM121" s="547">
        <v>-311627</v>
      </c>
      <c r="AN121" s="527">
        <v>1201619.378176268</v>
      </c>
    </row>
    <row r="122" spans="1:40" ht="16.5">
      <c r="A122" s="528">
        <v>316</v>
      </c>
      <c r="B122" s="529" t="s">
        <v>153</v>
      </c>
      <c r="C122" s="532">
        <v>4198</v>
      </c>
      <c r="D122" s="530">
        <f t="shared" si="17"/>
        <v>1954948.7069786265</v>
      </c>
      <c r="E122" s="530">
        <v>-213827.08672629786</v>
      </c>
      <c r="F122" s="530">
        <v>-176112.97313038999</v>
      </c>
      <c r="G122" s="546">
        <v>-234134.63916619436</v>
      </c>
      <c r="H122" s="530">
        <v>800767.03848243738</v>
      </c>
      <c r="I122" s="530">
        <v>-932139</v>
      </c>
      <c r="J122" s="527">
        <v>1199502.0464381818</v>
      </c>
      <c r="K122" s="560"/>
      <c r="L122" s="561">
        <f t="shared" si="18"/>
        <v>1068352.0687484823</v>
      </c>
      <c r="M122" s="531">
        <v>-213827.08681126978</v>
      </c>
      <c r="N122" s="531">
        <v>-123554.58246553405</v>
      </c>
      <c r="O122" s="547">
        <v>-554682.41115606227</v>
      </c>
      <c r="P122" s="532">
        <v>535775.56296373322</v>
      </c>
      <c r="Q122" s="532">
        <v>316086.77146200003</v>
      </c>
      <c r="R122" s="531">
        <v>869009.84218610625</v>
      </c>
      <c r="S122" s="533">
        <v>-932139</v>
      </c>
      <c r="T122" s="532">
        <v>965021.1649274556</v>
      </c>
      <c r="U122" s="527"/>
      <c r="V122" s="561">
        <f t="shared" si="19"/>
        <v>1047382.3895334529</v>
      </c>
      <c r="W122" s="531">
        <v>-213827.08681126978</v>
      </c>
      <c r="X122" s="531">
        <v>-69688.737337525396</v>
      </c>
      <c r="Y122" s="531">
        <v>-554682.41115606227</v>
      </c>
      <c r="Z122" s="531">
        <v>509623.46648186632</v>
      </c>
      <c r="AA122" s="531">
        <v>316086.77146200003</v>
      </c>
      <c r="AB122" s="531">
        <v>899543.68722491385</v>
      </c>
      <c r="AC122" s="533">
        <v>-932139</v>
      </c>
      <c r="AD122" s="527">
        <v>1002299.0793973757</v>
      </c>
      <c r="AE122" s="560"/>
      <c r="AF122" s="561">
        <v>1125398.0988151063</v>
      </c>
      <c r="AG122" s="531">
        <v>-213827.08681126978</v>
      </c>
      <c r="AH122" s="531">
        <v>-23591.857412861431</v>
      </c>
      <c r="AI122" s="531"/>
      <c r="AJ122" s="531">
        <v>483471.3699999993</v>
      </c>
      <c r="AK122" s="531">
        <v>316086.77146200003</v>
      </c>
      <c r="AL122" s="534">
        <v>937814.88748075627</v>
      </c>
      <c r="AM122" s="547">
        <v>-932139</v>
      </c>
      <c r="AN122" s="527">
        <v>1138530.7723776682</v>
      </c>
    </row>
    <row r="123" spans="1:40" ht="16.5">
      <c r="A123" s="528">
        <v>317</v>
      </c>
      <c r="B123" s="529" t="s">
        <v>154</v>
      </c>
      <c r="C123" s="532">
        <v>2474</v>
      </c>
      <c r="D123" s="530">
        <f t="shared" si="17"/>
        <v>3327317.5594885061</v>
      </c>
      <c r="E123" s="530">
        <v>603167.07771725534</v>
      </c>
      <c r="F123" s="530">
        <v>226162.50970394525</v>
      </c>
      <c r="G123" s="546">
        <v>-137982.15752671863</v>
      </c>
      <c r="H123" s="530">
        <v>597229.63158571674</v>
      </c>
      <c r="I123" s="530">
        <v>54351</v>
      </c>
      <c r="J123" s="527">
        <v>4670245.620968705</v>
      </c>
      <c r="K123" s="560"/>
      <c r="L123" s="561">
        <f t="shared" si="18"/>
        <v>3275333.0154995546</v>
      </c>
      <c r="M123" s="531">
        <v>603167.07766717882</v>
      </c>
      <c r="N123" s="531">
        <v>182916.65417866025</v>
      </c>
      <c r="O123" s="547">
        <v>-326752.84379324655</v>
      </c>
      <c r="P123" s="532">
        <v>250505.067474938</v>
      </c>
      <c r="Q123" s="532">
        <v>119365.20873200001</v>
      </c>
      <c r="R123" s="531">
        <v>630354.53662178235</v>
      </c>
      <c r="S123" s="533">
        <v>54351</v>
      </c>
      <c r="T123" s="532">
        <v>4789239.7163808672</v>
      </c>
      <c r="U123" s="527"/>
      <c r="V123" s="561">
        <f t="shared" si="19"/>
        <v>3292925.5168620362</v>
      </c>
      <c r="W123" s="531">
        <v>603167.07766717882</v>
      </c>
      <c r="X123" s="531">
        <v>140441.31850612411</v>
      </c>
      <c r="Y123" s="531">
        <v>-326752.84379324655</v>
      </c>
      <c r="Z123" s="531">
        <v>236947.99373746917</v>
      </c>
      <c r="AA123" s="531">
        <v>119365.20873200001</v>
      </c>
      <c r="AB123" s="531">
        <v>652483.15439899277</v>
      </c>
      <c r="AC123" s="533">
        <v>54351</v>
      </c>
      <c r="AD123" s="527">
        <v>4772928.4261105545</v>
      </c>
      <c r="AE123" s="560"/>
      <c r="AF123" s="561">
        <v>3369878.7741960622</v>
      </c>
      <c r="AG123" s="531">
        <v>603167.07766717882</v>
      </c>
      <c r="AH123" s="531">
        <v>99712.729409044186</v>
      </c>
      <c r="AI123" s="531"/>
      <c r="AJ123" s="531">
        <v>223390.9200000003</v>
      </c>
      <c r="AK123" s="531">
        <v>119365.20873200001</v>
      </c>
      <c r="AL123" s="534">
        <v>677389.12213257817</v>
      </c>
      <c r="AM123" s="547">
        <v>54351</v>
      </c>
      <c r="AN123" s="527">
        <v>4820501.988343616</v>
      </c>
    </row>
    <row r="124" spans="1:40" ht="16.5">
      <c r="A124" s="528">
        <v>320</v>
      </c>
      <c r="B124" s="529" t="s">
        <v>155</v>
      </c>
      <c r="C124" s="532">
        <v>6996</v>
      </c>
      <c r="D124" s="530">
        <f t="shared" si="17"/>
        <v>4268231.4938638201</v>
      </c>
      <c r="E124" s="530">
        <v>426974.0991582594</v>
      </c>
      <c r="F124" s="530">
        <v>724729.16049459495</v>
      </c>
      <c r="G124" s="546">
        <v>-390187.21667620202</v>
      </c>
      <c r="H124" s="530">
        <v>1333825.069367379</v>
      </c>
      <c r="I124" s="530">
        <v>250732</v>
      </c>
      <c r="J124" s="527">
        <v>6614304.6062078513</v>
      </c>
      <c r="K124" s="560"/>
      <c r="L124" s="561">
        <f t="shared" si="18"/>
        <v>4160476.3594238861</v>
      </c>
      <c r="M124" s="531">
        <v>426974.09901665291</v>
      </c>
      <c r="N124" s="531">
        <v>602438.13169310184</v>
      </c>
      <c r="O124" s="547">
        <v>-923052.03924283222</v>
      </c>
      <c r="P124" s="532">
        <v>866832.91485901992</v>
      </c>
      <c r="Q124" s="532">
        <v>335046.934068</v>
      </c>
      <c r="R124" s="531">
        <v>1433251.6677536718</v>
      </c>
      <c r="S124" s="533">
        <v>250732</v>
      </c>
      <c r="T124" s="532">
        <v>7152700.0675715003</v>
      </c>
      <c r="U124" s="527"/>
      <c r="V124" s="561">
        <f t="shared" si="19"/>
        <v>4448615.4530851329</v>
      </c>
      <c r="W124" s="531">
        <v>426974.09901665291</v>
      </c>
      <c r="X124" s="531">
        <v>482325.98603220336</v>
      </c>
      <c r="Y124" s="531">
        <v>-923052.03924283222</v>
      </c>
      <c r="Z124" s="531">
        <v>823399.2824295091</v>
      </c>
      <c r="AA124" s="531">
        <v>335046.934068</v>
      </c>
      <c r="AB124" s="531">
        <v>1487335.7717258809</v>
      </c>
      <c r="AC124" s="533">
        <v>250732</v>
      </c>
      <c r="AD124" s="527">
        <v>7331377.4871145468</v>
      </c>
      <c r="AE124" s="560"/>
      <c r="AF124" s="561">
        <v>4821043.1385573596</v>
      </c>
      <c r="AG124" s="531">
        <v>426974.09901665291</v>
      </c>
      <c r="AH124" s="531">
        <v>367153.3064351253</v>
      </c>
      <c r="AI124" s="531"/>
      <c r="AJ124" s="531">
        <v>779965.64999999839</v>
      </c>
      <c r="AK124" s="531">
        <v>335046.934068</v>
      </c>
      <c r="AL124" s="534">
        <v>1550342.9727641454</v>
      </c>
      <c r="AM124" s="547">
        <v>250732</v>
      </c>
      <c r="AN124" s="527">
        <v>7608206.0615984499</v>
      </c>
    </row>
    <row r="125" spans="1:40" ht="16.5">
      <c r="A125" s="528">
        <v>322</v>
      </c>
      <c r="B125" s="529" t="s">
        <v>156</v>
      </c>
      <c r="C125" s="532">
        <v>6549</v>
      </c>
      <c r="D125" s="530">
        <f t="shared" si="17"/>
        <v>6724893.3429044653</v>
      </c>
      <c r="E125" s="530">
        <v>1131768.4655349874</v>
      </c>
      <c r="F125" s="530">
        <v>1030274.3251793605</v>
      </c>
      <c r="G125" s="546">
        <v>-365256.72984740522</v>
      </c>
      <c r="H125" s="530">
        <v>1264748.1416320186</v>
      </c>
      <c r="I125" s="530">
        <v>-478852</v>
      </c>
      <c r="J125" s="527">
        <v>9307575.5454034265</v>
      </c>
      <c r="K125" s="560"/>
      <c r="L125" s="561">
        <f t="shared" si="18"/>
        <v>6859632.5625429507</v>
      </c>
      <c r="M125" s="531">
        <v>1131768.4654024285</v>
      </c>
      <c r="N125" s="531">
        <v>915796.91700026137</v>
      </c>
      <c r="O125" s="547">
        <v>-864237.9641143136</v>
      </c>
      <c r="P125" s="532">
        <v>532201.22990484757</v>
      </c>
      <c r="Q125" s="532">
        <v>161559.43526800003</v>
      </c>
      <c r="R125" s="531">
        <v>1348139.1481732826</v>
      </c>
      <c r="S125" s="533">
        <v>-478852</v>
      </c>
      <c r="T125" s="532">
        <v>9606007.7941774577</v>
      </c>
      <c r="U125" s="527"/>
      <c r="V125" s="561">
        <f t="shared" si="19"/>
        <v>7087178.2509255372</v>
      </c>
      <c r="W125" s="531">
        <v>1131768.4654024285</v>
      </c>
      <c r="X125" s="531">
        <v>803359.17515731906</v>
      </c>
      <c r="Y125" s="531">
        <v>-864237.9641143136</v>
      </c>
      <c r="Z125" s="531">
        <v>553093.10995242256</v>
      </c>
      <c r="AA125" s="531">
        <v>161559.43526800003</v>
      </c>
      <c r="AB125" s="531">
        <v>1392021.0240124646</v>
      </c>
      <c r="AC125" s="533">
        <v>-478852</v>
      </c>
      <c r="AD125" s="527">
        <v>9785889.4966038577</v>
      </c>
      <c r="AE125" s="560"/>
      <c r="AF125" s="561">
        <v>7275179.2238938585</v>
      </c>
      <c r="AG125" s="531">
        <v>1131768.4654024285</v>
      </c>
      <c r="AH125" s="531">
        <v>695545.29884495994</v>
      </c>
      <c r="AI125" s="531"/>
      <c r="AJ125" s="531">
        <v>573984.98999999743</v>
      </c>
      <c r="AK125" s="531">
        <v>161559.43526800003</v>
      </c>
      <c r="AL125" s="534">
        <v>1446160.5857584467</v>
      </c>
      <c r="AM125" s="547">
        <v>-478852</v>
      </c>
      <c r="AN125" s="527">
        <v>9941108.0350533761</v>
      </c>
    </row>
    <row r="126" spans="1:40" ht="16.5">
      <c r="A126" s="528">
        <v>398</v>
      </c>
      <c r="B126" s="529" t="s">
        <v>157</v>
      </c>
      <c r="C126" s="532">
        <v>120175</v>
      </c>
      <c r="D126" s="530">
        <f t="shared" si="17"/>
        <v>43510075.404497966</v>
      </c>
      <c r="E126" s="530">
        <v>9513565.8256448787</v>
      </c>
      <c r="F126" s="530">
        <v>14243489.501497801</v>
      </c>
      <c r="G126" s="546">
        <v>-6702508.3996658921</v>
      </c>
      <c r="H126" s="530">
        <v>18224255.371812128</v>
      </c>
      <c r="I126" s="530">
        <v>-2421666</v>
      </c>
      <c r="J126" s="527">
        <v>76367211.70378688</v>
      </c>
      <c r="K126" s="560"/>
      <c r="L126" s="561">
        <f t="shared" si="18"/>
        <v>44277883.562525414</v>
      </c>
      <c r="M126" s="531">
        <v>9513565.8232124075</v>
      </c>
      <c r="N126" s="531">
        <v>12142814.203296052</v>
      </c>
      <c r="O126" s="547">
        <v>-15892255.848570524</v>
      </c>
      <c r="P126" s="532">
        <v>15940379.144060005</v>
      </c>
      <c r="Q126" s="532">
        <v>4589264.2777520018</v>
      </c>
      <c r="R126" s="531">
        <v>19722802.892735843</v>
      </c>
      <c r="S126" s="533">
        <v>-2421666</v>
      </c>
      <c r="T126" s="532">
        <v>87872788.055011198</v>
      </c>
      <c r="U126" s="527"/>
      <c r="V126" s="561">
        <f t="shared" si="19"/>
        <v>45281604.100050077</v>
      </c>
      <c r="W126" s="531">
        <v>9513565.8232124075</v>
      </c>
      <c r="X126" s="531">
        <v>10079567.047092725</v>
      </c>
      <c r="Y126" s="531">
        <v>-15892255.848570524</v>
      </c>
      <c r="Z126" s="531">
        <v>16227532.362029977</v>
      </c>
      <c r="AA126" s="531">
        <v>4589264.2777520018</v>
      </c>
      <c r="AB126" s="531">
        <v>20340106.437984623</v>
      </c>
      <c r="AC126" s="533">
        <v>-2421666</v>
      </c>
      <c r="AD126" s="527">
        <v>87717718.199551284</v>
      </c>
      <c r="AE126" s="560"/>
      <c r="AF126" s="561">
        <v>46149857.779874802</v>
      </c>
      <c r="AG126" s="531">
        <v>9513565.8232124075</v>
      </c>
      <c r="AH126" s="531">
        <v>8101168.423510842</v>
      </c>
      <c r="AI126" s="531"/>
      <c r="AJ126" s="531">
        <v>16514685.57999995</v>
      </c>
      <c r="AK126" s="531">
        <v>4589264.2777520018</v>
      </c>
      <c r="AL126" s="534">
        <v>21279519.688329138</v>
      </c>
      <c r="AM126" s="547">
        <v>-2421666</v>
      </c>
      <c r="AN126" s="527">
        <v>87834139.724108621</v>
      </c>
    </row>
    <row r="127" spans="1:40" ht="16.5">
      <c r="A127" s="528">
        <v>399</v>
      </c>
      <c r="B127" s="529" t="s">
        <v>158</v>
      </c>
      <c r="C127" s="532">
        <v>7817</v>
      </c>
      <c r="D127" s="530">
        <f t="shared" si="17"/>
        <v>7090467.1514340416</v>
      </c>
      <c r="E127" s="530">
        <v>-1523096.9655276879</v>
      </c>
      <c r="F127" s="530">
        <v>-1681107.9735297423</v>
      </c>
      <c r="G127" s="546">
        <v>-435976.76854743727</v>
      </c>
      <c r="H127" s="530">
        <v>1277787.5579741742</v>
      </c>
      <c r="I127" s="530">
        <v>-404342</v>
      </c>
      <c r="J127" s="527">
        <v>4323731.0018033478</v>
      </c>
      <c r="K127" s="560"/>
      <c r="L127" s="561">
        <f t="shared" si="18"/>
        <v>7638173.3357546804</v>
      </c>
      <c r="M127" s="531">
        <v>-1523096.9656859119</v>
      </c>
      <c r="N127" s="531">
        <v>-1583240.1936757215</v>
      </c>
      <c r="O127" s="547">
        <v>-1034570.1865765901</v>
      </c>
      <c r="P127" s="532">
        <v>682620.80213620665</v>
      </c>
      <c r="Q127" s="532">
        <v>248566.06359199999</v>
      </c>
      <c r="R127" s="531">
        <v>1383150.5033158076</v>
      </c>
      <c r="S127" s="533">
        <v>-404342</v>
      </c>
      <c r="T127" s="532">
        <v>5407261.3588604713</v>
      </c>
      <c r="U127" s="527"/>
      <c r="V127" s="561">
        <f t="shared" si="19"/>
        <v>7651488.7675258238</v>
      </c>
      <c r="W127" s="531">
        <v>-1523096.9656859119</v>
      </c>
      <c r="X127" s="531">
        <v>-1482937.8327024861</v>
      </c>
      <c r="Y127" s="531">
        <v>-1034570.1865765901</v>
      </c>
      <c r="Z127" s="531">
        <v>679139.43606810225</v>
      </c>
      <c r="AA127" s="531">
        <v>248566.06359199999</v>
      </c>
      <c r="AB127" s="531">
        <v>1426810.6346724837</v>
      </c>
      <c r="AC127" s="533">
        <v>-404342</v>
      </c>
      <c r="AD127" s="527">
        <v>5561057.9168934217</v>
      </c>
      <c r="AE127" s="560"/>
      <c r="AF127" s="561">
        <v>7685365.6410258487</v>
      </c>
      <c r="AG127" s="531">
        <v>-1523096.9656859119</v>
      </c>
      <c r="AH127" s="531">
        <v>-1377116.3456256364</v>
      </c>
      <c r="AI127" s="531"/>
      <c r="AJ127" s="531">
        <v>675658.06999999797</v>
      </c>
      <c r="AK127" s="531">
        <v>248566.06359199999</v>
      </c>
      <c r="AL127" s="534">
        <v>1488662.690122111</v>
      </c>
      <c r="AM127" s="547">
        <v>-404342</v>
      </c>
      <c r="AN127" s="527">
        <v>5759126.9668518193</v>
      </c>
    </row>
    <row r="128" spans="1:40" ht="16.5">
      <c r="A128" s="528">
        <v>400</v>
      </c>
      <c r="B128" s="529" t="s">
        <v>159</v>
      </c>
      <c r="C128" s="532">
        <v>8366</v>
      </c>
      <c r="D128" s="530">
        <f t="shared" si="17"/>
        <v>6638269.730117769</v>
      </c>
      <c r="E128" s="530">
        <v>1536725.6861348208</v>
      </c>
      <c r="F128" s="530">
        <v>1088816.6993576081</v>
      </c>
      <c r="G128" s="546">
        <v>-466596.09129689907</v>
      </c>
      <c r="H128" s="530">
        <v>1704563.8904844206</v>
      </c>
      <c r="I128" s="530">
        <v>1959626</v>
      </c>
      <c r="J128" s="527">
        <v>12461405.91479772</v>
      </c>
      <c r="K128" s="560"/>
      <c r="L128" s="561">
        <f t="shared" si="18"/>
        <v>6577543.9777674526</v>
      </c>
      <c r="M128" s="531">
        <v>1536725.685965484</v>
      </c>
      <c r="N128" s="531">
        <v>942577.88475593703</v>
      </c>
      <c r="O128" s="547">
        <v>-1106405.4968280301</v>
      </c>
      <c r="P128" s="532">
        <v>855305.04290925257</v>
      </c>
      <c r="Q128" s="532">
        <v>310345.94822000008</v>
      </c>
      <c r="R128" s="531">
        <v>1818262.5790837645</v>
      </c>
      <c r="S128" s="533">
        <v>1959626</v>
      </c>
      <c r="T128" s="532">
        <v>12893981.621873861</v>
      </c>
      <c r="U128" s="527"/>
      <c r="V128" s="561">
        <f t="shared" si="19"/>
        <v>6467270.5002887566</v>
      </c>
      <c r="W128" s="531">
        <v>1536725.685965484</v>
      </c>
      <c r="X128" s="531">
        <v>798944.63567087753</v>
      </c>
      <c r="Y128" s="531">
        <v>-1106405.4968280301</v>
      </c>
      <c r="Z128" s="531">
        <v>874221.07645462546</v>
      </c>
      <c r="AA128" s="531">
        <v>310345.94822000008</v>
      </c>
      <c r="AB128" s="531">
        <v>1877108.0402015655</v>
      </c>
      <c r="AC128" s="533">
        <v>1959626</v>
      </c>
      <c r="AD128" s="527">
        <v>12717836.389973279</v>
      </c>
      <c r="AE128" s="560"/>
      <c r="AF128" s="561">
        <v>6616969.2025245028</v>
      </c>
      <c r="AG128" s="531">
        <v>1536725.685965484</v>
      </c>
      <c r="AH128" s="531">
        <v>661218.12945173017</v>
      </c>
      <c r="AI128" s="531"/>
      <c r="AJ128" s="531">
        <v>893137.10999999836</v>
      </c>
      <c r="AK128" s="531">
        <v>310345.94822000008</v>
      </c>
      <c r="AL128" s="534">
        <v>1951529.7249063605</v>
      </c>
      <c r="AM128" s="547">
        <v>1959626</v>
      </c>
      <c r="AN128" s="527">
        <v>12823146.304240046</v>
      </c>
    </row>
    <row r="129" spans="1:40" ht="16.5">
      <c r="A129" s="528">
        <v>402</v>
      </c>
      <c r="B129" s="529" t="s">
        <v>160</v>
      </c>
      <c r="C129" s="532">
        <v>9099</v>
      </c>
      <c r="D129" s="530">
        <f t="shared" si="17"/>
        <v>7247009.7637854964</v>
      </c>
      <c r="E129" s="530">
        <v>-1870815.0638287519</v>
      </c>
      <c r="F129" s="530">
        <v>-1581776.6995717972</v>
      </c>
      <c r="G129" s="546">
        <v>-507477.62786403118</v>
      </c>
      <c r="H129" s="530">
        <v>1894969.8595900368</v>
      </c>
      <c r="I129" s="530">
        <v>-281517</v>
      </c>
      <c r="J129" s="527">
        <v>4900393.232110953</v>
      </c>
      <c r="K129" s="560"/>
      <c r="L129" s="561">
        <f t="shared" si="18"/>
        <v>7591878.7758553494</v>
      </c>
      <c r="M129" s="531">
        <v>-1870815.0640129249</v>
      </c>
      <c r="N129" s="531">
        <v>-1467858.4535833444</v>
      </c>
      <c r="O129" s="547">
        <v>-1202171.5573059828</v>
      </c>
      <c r="P129" s="532">
        <v>1076094.2474693167</v>
      </c>
      <c r="Q129" s="532">
        <v>387863.23791600007</v>
      </c>
      <c r="R129" s="531">
        <v>2024049.8612890141</v>
      </c>
      <c r="S129" s="533">
        <v>-281517</v>
      </c>
      <c r="T129" s="532">
        <v>6257524.0476274285</v>
      </c>
      <c r="U129" s="527"/>
      <c r="V129" s="561">
        <f t="shared" si="19"/>
        <v>7738686.5071068378</v>
      </c>
      <c r="W129" s="531">
        <v>-1870815.0640129249</v>
      </c>
      <c r="X129" s="531">
        <v>-1351106.3514347617</v>
      </c>
      <c r="Y129" s="531">
        <v>-1202171.5573059828</v>
      </c>
      <c r="Z129" s="531">
        <v>1029337.2537346571</v>
      </c>
      <c r="AA129" s="531">
        <v>387863.23791600007</v>
      </c>
      <c r="AB129" s="531">
        <v>2094599.2231011423</v>
      </c>
      <c r="AC129" s="533">
        <v>-281517</v>
      </c>
      <c r="AD129" s="527">
        <v>6544876.2491049673</v>
      </c>
      <c r="AE129" s="560"/>
      <c r="AF129" s="561">
        <v>8159643.4763839096</v>
      </c>
      <c r="AG129" s="531">
        <v>-1870815.0640129249</v>
      </c>
      <c r="AH129" s="531">
        <v>-1227929.9780290746</v>
      </c>
      <c r="AI129" s="531"/>
      <c r="AJ129" s="531">
        <v>982580.25999999756</v>
      </c>
      <c r="AK129" s="531">
        <v>387863.23791600007</v>
      </c>
      <c r="AL129" s="534">
        <v>2177790.7062656437</v>
      </c>
      <c r="AM129" s="547">
        <v>-281517</v>
      </c>
      <c r="AN129" s="527">
        <v>7125444.0812175702</v>
      </c>
    </row>
    <row r="130" spans="1:40" ht="16.5">
      <c r="A130" s="528">
        <v>403</v>
      </c>
      <c r="B130" s="529" t="s">
        <v>161</v>
      </c>
      <c r="C130" s="532">
        <v>2820</v>
      </c>
      <c r="D130" s="530">
        <f t="shared" si="17"/>
        <v>2345055.1383087076</v>
      </c>
      <c r="E130" s="530">
        <v>275495.32735071267</v>
      </c>
      <c r="F130" s="530">
        <v>-5031.9878603363068</v>
      </c>
      <c r="G130" s="546">
        <v>-157279.58133603339</v>
      </c>
      <c r="H130" s="530">
        <v>668174.99185478769</v>
      </c>
      <c r="I130" s="530">
        <v>68284</v>
      </c>
      <c r="J130" s="527">
        <v>3194697.8883178383</v>
      </c>
      <c r="K130" s="560"/>
      <c r="L130" s="561">
        <f t="shared" si="18"/>
        <v>2333391.6238319501</v>
      </c>
      <c r="M130" s="531">
        <v>275495.32729363284</v>
      </c>
      <c r="N130" s="531">
        <v>-5607.4267320129529</v>
      </c>
      <c r="O130" s="547">
        <v>-372087.82555887994</v>
      </c>
      <c r="P130" s="532">
        <v>227230.94540652126</v>
      </c>
      <c r="Q130" s="532">
        <v>70183.598561999999</v>
      </c>
      <c r="R130" s="531">
        <v>710826.92218188266</v>
      </c>
      <c r="S130" s="533">
        <v>68284</v>
      </c>
      <c r="T130" s="532">
        <v>3307717.1649850942</v>
      </c>
      <c r="U130" s="527"/>
      <c r="V130" s="561">
        <f t="shared" si="19"/>
        <v>2291415.3074501306</v>
      </c>
      <c r="W130" s="531">
        <v>275495.32729363284</v>
      </c>
      <c r="X130" s="531">
        <v>-11723.128670797041</v>
      </c>
      <c r="Y130" s="531">
        <v>-372087.82555887994</v>
      </c>
      <c r="Z130" s="531">
        <v>225145.48770326044</v>
      </c>
      <c r="AA130" s="531">
        <v>70183.598561999999</v>
      </c>
      <c r="AB130" s="531">
        <v>736559.15336288954</v>
      </c>
      <c r="AC130" s="533">
        <v>68284</v>
      </c>
      <c r="AD130" s="527">
        <v>3283271.9201422362</v>
      </c>
      <c r="AE130" s="560"/>
      <c r="AF130" s="561">
        <v>2391932.1762014586</v>
      </c>
      <c r="AG130" s="531">
        <v>275495.32729363284</v>
      </c>
      <c r="AH130" s="531">
        <v>-15847.793688487194</v>
      </c>
      <c r="AI130" s="531"/>
      <c r="AJ130" s="531">
        <v>223060.02999999962</v>
      </c>
      <c r="AK130" s="531">
        <v>70183.598561999999</v>
      </c>
      <c r="AL130" s="534">
        <v>765857.81823572866</v>
      </c>
      <c r="AM130" s="547">
        <v>68284</v>
      </c>
      <c r="AN130" s="527">
        <v>3406877.3310454525</v>
      </c>
    </row>
    <row r="131" spans="1:40" ht="16.5">
      <c r="A131" s="528">
        <v>405</v>
      </c>
      <c r="B131" s="529" t="s">
        <v>162</v>
      </c>
      <c r="C131" s="532">
        <v>72650</v>
      </c>
      <c r="D131" s="530">
        <f t="shared" si="17"/>
        <v>21958353.725673579</v>
      </c>
      <c r="E131" s="530">
        <v>-1920982.049424272</v>
      </c>
      <c r="F131" s="530">
        <v>1728668.2516668222</v>
      </c>
      <c r="G131" s="546">
        <v>-4051901.2709442647</v>
      </c>
      <c r="H131" s="530">
        <v>11535024.477791898</v>
      </c>
      <c r="I131" s="530">
        <v>-5760832</v>
      </c>
      <c r="J131" s="527">
        <v>23488331.134763762</v>
      </c>
      <c r="K131" s="560"/>
      <c r="L131" s="561">
        <f t="shared" si="18"/>
        <v>19499161.112281032</v>
      </c>
      <c r="M131" s="531">
        <v>-1920982.0508947845</v>
      </c>
      <c r="N131" s="531">
        <v>458736.39883256354</v>
      </c>
      <c r="O131" s="547">
        <v>-9603402.0075200219</v>
      </c>
      <c r="P131" s="532">
        <v>9620545.8270459063</v>
      </c>
      <c r="Q131" s="532">
        <v>4782264.7839120002</v>
      </c>
      <c r="R131" s="531">
        <v>12449929.227553962</v>
      </c>
      <c r="S131" s="533">
        <v>-5760832</v>
      </c>
      <c r="T131" s="532">
        <v>29525421.291210659</v>
      </c>
      <c r="U131" s="527"/>
      <c r="V131" s="561">
        <f t="shared" si="19"/>
        <v>19569508.466705315</v>
      </c>
      <c r="W131" s="531">
        <v>-1920982.0508947845</v>
      </c>
      <c r="X131" s="531">
        <v>-302016.06309695216</v>
      </c>
      <c r="Y131" s="531">
        <v>-9603402.0075200219</v>
      </c>
      <c r="Z131" s="531">
        <v>9288471.3635229412</v>
      </c>
      <c r="AA131" s="531">
        <v>4782264.7839120002</v>
      </c>
      <c r="AB131" s="531">
        <v>12896811.853937998</v>
      </c>
      <c r="AC131" s="533">
        <v>-5760832</v>
      </c>
      <c r="AD131" s="527">
        <v>28949824.346566498</v>
      </c>
      <c r="AE131" s="560"/>
      <c r="AF131" s="561">
        <v>20784633.852149814</v>
      </c>
      <c r="AG131" s="531">
        <v>-1920982.0508947845</v>
      </c>
      <c r="AH131" s="531">
        <v>-408277.37995340233</v>
      </c>
      <c r="AI131" s="531"/>
      <c r="AJ131" s="531">
        <v>8956396.8999999762</v>
      </c>
      <c r="AK131" s="531">
        <v>4782264.7839120002</v>
      </c>
      <c r="AL131" s="534">
        <v>13479055.518380711</v>
      </c>
      <c r="AM131" s="547">
        <v>-5760832</v>
      </c>
      <c r="AN131" s="527">
        <v>30308857.616074294</v>
      </c>
    </row>
    <row r="132" spans="1:40" ht="16.5">
      <c r="A132" s="528">
        <v>407</v>
      </c>
      <c r="B132" s="529" t="s">
        <v>163</v>
      </c>
      <c r="C132" s="532">
        <v>2518</v>
      </c>
      <c r="D132" s="530">
        <f t="shared" si="17"/>
        <v>2344166.2585460013</v>
      </c>
      <c r="E132" s="530">
        <v>218828.3207711225</v>
      </c>
      <c r="F132" s="530">
        <v>55101.398329936121</v>
      </c>
      <c r="G132" s="546">
        <v>-140436.16517877026</v>
      </c>
      <c r="H132" s="530">
        <v>631405.69131634757</v>
      </c>
      <c r="I132" s="530">
        <v>-463605</v>
      </c>
      <c r="J132" s="527">
        <v>2645460.503784637</v>
      </c>
      <c r="K132" s="560"/>
      <c r="L132" s="561">
        <f t="shared" si="18"/>
        <v>2480417.0781411231</v>
      </c>
      <c r="M132" s="531">
        <v>218828.32072015549</v>
      </c>
      <c r="N132" s="531">
        <v>11086.416837346129</v>
      </c>
      <c r="O132" s="547">
        <v>-333194.24480071076</v>
      </c>
      <c r="P132" s="532">
        <v>255200.33925243796</v>
      </c>
      <c r="Q132" s="532">
        <v>30377.022368000045</v>
      </c>
      <c r="R132" s="531">
        <v>674551.44927688828</v>
      </c>
      <c r="S132" s="533">
        <v>-463605</v>
      </c>
      <c r="T132" s="532">
        <v>2873661.3817952401</v>
      </c>
      <c r="U132" s="527"/>
      <c r="V132" s="561">
        <f t="shared" si="19"/>
        <v>2430464.683376235</v>
      </c>
      <c r="W132" s="531">
        <v>218828.32072015549</v>
      </c>
      <c r="X132" s="531">
        <v>-10467.673047186861</v>
      </c>
      <c r="Y132" s="531">
        <v>-333194.24480071076</v>
      </c>
      <c r="Z132" s="531">
        <v>264299.8346262186</v>
      </c>
      <c r="AA132" s="531">
        <v>30377.022368000045</v>
      </c>
      <c r="AB132" s="531">
        <v>695429.82850443653</v>
      </c>
      <c r="AC132" s="533">
        <v>-463605</v>
      </c>
      <c r="AD132" s="527">
        <v>2832132.7717471481</v>
      </c>
      <c r="AE132" s="560"/>
      <c r="AF132" s="561">
        <v>2567089.6797482688</v>
      </c>
      <c r="AG132" s="531">
        <v>218828.32072015549</v>
      </c>
      <c r="AH132" s="531">
        <v>-14150.618619720126</v>
      </c>
      <c r="AI132" s="531"/>
      <c r="AJ132" s="531">
        <v>273399.3299999992</v>
      </c>
      <c r="AK132" s="531">
        <v>30377.022368000045</v>
      </c>
      <c r="AL132" s="534">
        <v>719935.7496023064</v>
      </c>
      <c r="AM132" s="547">
        <v>-463605</v>
      </c>
      <c r="AN132" s="527">
        <v>2998680.2390182996</v>
      </c>
    </row>
    <row r="133" spans="1:40" ht="16.5">
      <c r="A133" s="528">
        <v>408</v>
      </c>
      <c r="B133" s="529" t="s">
        <v>164</v>
      </c>
      <c r="C133" s="532">
        <v>14099</v>
      </c>
      <c r="D133" s="530">
        <f t="shared" si="17"/>
        <v>11512464.496101946</v>
      </c>
      <c r="E133" s="530">
        <v>578082.1376279851</v>
      </c>
      <c r="F133" s="530">
        <v>-139272.04868598023</v>
      </c>
      <c r="G133" s="546">
        <v>-786342.13377898396</v>
      </c>
      <c r="H133" s="530">
        <v>2549923.147527352</v>
      </c>
      <c r="I133" s="530">
        <v>76763</v>
      </c>
      <c r="J133" s="527">
        <v>13791618.598792318</v>
      </c>
      <c r="K133" s="560"/>
      <c r="L133" s="561">
        <f t="shared" si="18"/>
        <v>11674161.279951427</v>
      </c>
      <c r="M133" s="531">
        <v>578082.13734260632</v>
      </c>
      <c r="N133" s="531">
        <v>-28035.145210869014</v>
      </c>
      <c r="O133" s="547">
        <v>-1862331.6284548021</v>
      </c>
      <c r="P133" s="532">
        <v>1279513.7144825207</v>
      </c>
      <c r="Q133" s="532">
        <v>480366.27777600003</v>
      </c>
      <c r="R133" s="531">
        <v>2721818.0015443764</v>
      </c>
      <c r="S133" s="533">
        <v>76763</v>
      </c>
      <c r="T133" s="532">
        <v>14920337.637431258</v>
      </c>
      <c r="U133" s="527"/>
      <c r="V133" s="561">
        <f t="shared" si="19"/>
        <v>11806226.546553016</v>
      </c>
      <c r="W133" s="531">
        <v>578082.13734260632</v>
      </c>
      <c r="X133" s="531">
        <v>-58611.486216158686</v>
      </c>
      <c r="Y133" s="531">
        <v>-1862331.6284548021</v>
      </c>
      <c r="Z133" s="531">
        <v>1265095.1022412602</v>
      </c>
      <c r="AA133" s="531">
        <v>480366.27777600003</v>
      </c>
      <c r="AB133" s="531">
        <v>2813646.2952199825</v>
      </c>
      <c r="AC133" s="533">
        <v>76763</v>
      </c>
      <c r="AD133" s="527">
        <v>15099236.244461903</v>
      </c>
      <c r="AE133" s="560"/>
      <c r="AF133" s="561">
        <v>12196071.386262957</v>
      </c>
      <c r="AG133" s="531">
        <v>578082.13734260632</v>
      </c>
      <c r="AH133" s="531">
        <v>-79233.348657440045</v>
      </c>
      <c r="AI133" s="531"/>
      <c r="AJ133" s="531">
        <v>1250676.4899999998</v>
      </c>
      <c r="AK133" s="531">
        <v>480366.27777600003</v>
      </c>
      <c r="AL133" s="534">
        <v>2929788.1014630478</v>
      </c>
      <c r="AM133" s="547">
        <v>76763</v>
      </c>
      <c r="AN133" s="527">
        <v>15570182.415732367</v>
      </c>
    </row>
    <row r="134" spans="1:40" ht="16.5">
      <c r="A134" s="528">
        <v>410</v>
      </c>
      <c r="B134" s="529" t="s">
        <v>165</v>
      </c>
      <c r="C134" s="532">
        <v>18775</v>
      </c>
      <c r="D134" s="530">
        <f t="shared" si="17"/>
        <v>21788455.057101078</v>
      </c>
      <c r="E134" s="530">
        <v>-3720568.2790627135</v>
      </c>
      <c r="F134" s="530">
        <v>-2827077.4072613851</v>
      </c>
      <c r="G134" s="546">
        <v>-1047136.2197106479</v>
      </c>
      <c r="H134" s="530">
        <v>2612728.8128052256</v>
      </c>
      <c r="I134" s="530">
        <v>-1358625</v>
      </c>
      <c r="J134" s="527">
        <v>15447776.963871557</v>
      </c>
      <c r="K134" s="560"/>
      <c r="L134" s="561">
        <f t="shared" si="18"/>
        <v>22209219.014096912</v>
      </c>
      <c r="M134" s="531">
        <v>-3720568.2794427429</v>
      </c>
      <c r="N134" s="531">
        <v>-2592016.9535375475</v>
      </c>
      <c r="O134" s="547">
        <v>-2481974.0365193048</v>
      </c>
      <c r="P134" s="532">
        <v>1953796.381733265</v>
      </c>
      <c r="Q134" s="532">
        <v>812204.33786799992</v>
      </c>
      <c r="R134" s="531">
        <v>2867561.9461564664</v>
      </c>
      <c r="S134" s="533">
        <v>-1358625</v>
      </c>
      <c r="T134" s="532">
        <v>17689597.410355046</v>
      </c>
      <c r="U134" s="527"/>
      <c r="V134" s="561">
        <f t="shared" si="19"/>
        <v>22760029.680160657</v>
      </c>
      <c r="W134" s="531">
        <v>-3720568.2794427429</v>
      </c>
      <c r="X134" s="531">
        <v>-2351109.0825803387</v>
      </c>
      <c r="Y134" s="531">
        <v>-2481974.0365193048</v>
      </c>
      <c r="Z134" s="531">
        <v>1934581.9158666311</v>
      </c>
      <c r="AA134" s="531">
        <v>812204.33786799992</v>
      </c>
      <c r="AB134" s="531">
        <v>2961062.1134741125</v>
      </c>
      <c r="AC134" s="533">
        <v>-1358625</v>
      </c>
      <c r="AD134" s="527">
        <v>18555601.648827016</v>
      </c>
      <c r="AE134" s="560"/>
      <c r="AF134" s="561">
        <v>23311584.606745698</v>
      </c>
      <c r="AG134" s="531">
        <v>-3720568.2794427429</v>
      </c>
      <c r="AH134" s="531">
        <v>-2096945.2831857048</v>
      </c>
      <c r="AI134" s="531"/>
      <c r="AJ134" s="531">
        <v>1915367.4499999974</v>
      </c>
      <c r="AK134" s="531">
        <v>812204.33786799992</v>
      </c>
      <c r="AL134" s="534">
        <v>3099376.5466439258</v>
      </c>
      <c r="AM134" s="547">
        <v>-1358625</v>
      </c>
      <c r="AN134" s="527">
        <v>19480420.342109874</v>
      </c>
    </row>
    <row r="135" spans="1:40" ht="16.5">
      <c r="A135" s="528">
        <v>416</v>
      </c>
      <c r="B135" s="529" t="s">
        <v>166</v>
      </c>
      <c r="C135" s="532">
        <v>2886</v>
      </c>
      <c r="D135" s="530">
        <f t="shared" si="17"/>
        <v>2505154.1776985158</v>
      </c>
      <c r="E135" s="530">
        <v>-428819.31141512713</v>
      </c>
      <c r="F135" s="530">
        <v>-294433.49042116606</v>
      </c>
      <c r="G135" s="546">
        <v>-160960.59281411077</v>
      </c>
      <c r="H135" s="530">
        <v>503954.63766664377</v>
      </c>
      <c r="I135" s="530">
        <v>-706411</v>
      </c>
      <c r="J135" s="527">
        <v>1418484.4207147555</v>
      </c>
      <c r="K135" s="560"/>
      <c r="L135" s="561">
        <f t="shared" si="18"/>
        <v>2570096.2444093367</v>
      </c>
      <c r="M135" s="531">
        <v>-428819.31147354271</v>
      </c>
      <c r="N135" s="531">
        <v>-258301.16182212505</v>
      </c>
      <c r="O135" s="547">
        <v>-381703.64828232018</v>
      </c>
      <c r="P135" s="532">
        <v>258132.09298719894</v>
      </c>
      <c r="Q135" s="532">
        <v>114478.77056</v>
      </c>
      <c r="R135" s="531">
        <v>549749.65149730281</v>
      </c>
      <c r="S135" s="533">
        <v>-706411</v>
      </c>
      <c r="T135" s="532">
        <v>1717221.6378758503</v>
      </c>
      <c r="U135" s="527"/>
      <c r="V135" s="561">
        <f t="shared" si="19"/>
        <v>2636253.7385213673</v>
      </c>
      <c r="W135" s="531">
        <v>-428819.31147354271</v>
      </c>
      <c r="X135" s="531">
        <v>-221269.99721054028</v>
      </c>
      <c r="Y135" s="531">
        <v>-381703.64828232018</v>
      </c>
      <c r="Z135" s="531">
        <v>265297.84649359901</v>
      </c>
      <c r="AA135" s="531">
        <v>114478.77056</v>
      </c>
      <c r="AB135" s="531">
        <v>568398.37784806965</v>
      </c>
      <c r="AC135" s="533">
        <v>-706411</v>
      </c>
      <c r="AD135" s="527">
        <v>1846224.7764566327</v>
      </c>
      <c r="AE135" s="560"/>
      <c r="AF135" s="561">
        <v>2757974.8891472598</v>
      </c>
      <c r="AG135" s="531">
        <v>-428819.31147354271</v>
      </c>
      <c r="AH135" s="531">
        <v>-182201.1969414104</v>
      </c>
      <c r="AI135" s="531"/>
      <c r="AJ135" s="531">
        <v>272463.59999999899</v>
      </c>
      <c r="AK135" s="531">
        <v>114478.77056</v>
      </c>
      <c r="AL135" s="534">
        <v>593415.16785604262</v>
      </c>
      <c r="AM135" s="547">
        <v>-706411</v>
      </c>
      <c r="AN135" s="527">
        <v>2039197.270866028</v>
      </c>
    </row>
    <row r="136" spans="1:40" ht="16.5">
      <c r="A136" s="528">
        <v>418</v>
      </c>
      <c r="B136" s="529" t="s">
        <v>167</v>
      </c>
      <c r="C136" s="532">
        <v>24580</v>
      </c>
      <c r="D136" s="530">
        <f t="shared" si="17"/>
        <v>20290314.183696769</v>
      </c>
      <c r="E136" s="530">
        <v>84677.650722484963</v>
      </c>
      <c r="F136" s="530">
        <v>12085.652322042046</v>
      </c>
      <c r="G136" s="546">
        <v>-1370897.9110779082</v>
      </c>
      <c r="H136" s="530">
        <v>2798442.8051829608</v>
      </c>
      <c r="I136" s="530">
        <v>-2564096</v>
      </c>
      <c r="J136" s="527">
        <v>19250526.380846348</v>
      </c>
      <c r="K136" s="560"/>
      <c r="L136" s="561">
        <f t="shared" si="18"/>
        <v>20043847.556844022</v>
      </c>
      <c r="M136" s="531">
        <v>84677.650224959827</v>
      </c>
      <c r="N136" s="531">
        <v>-48876.081231517157</v>
      </c>
      <c r="O136" s="547">
        <v>-3248401.7262685867</v>
      </c>
      <c r="P136" s="532">
        <v>2057366.0069312812</v>
      </c>
      <c r="Q136" s="532">
        <v>1306162.9915180006</v>
      </c>
      <c r="R136" s="531">
        <v>3047446.6107922462</v>
      </c>
      <c r="S136" s="533">
        <v>-2564096</v>
      </c>
      <c r="T136" s="532">
        <v>20678127.008810405</v>
      </c>
      <c r="U136" s="527"/>
      <c r="V136" s="561">
        <f t="shared" si="19"/>
        <v>20029830.498636764</v>
      </c>
      <c r="W136" s="531">
        <v>84677.650224959827</v>
      </c>
      <c r="X136" s="531">
        <v>-102182.44777595435</v>
      </c>
      <c r="Y136" s="531">
        <v>-3248401.7262685867</v>
      </c>
      <c r="Z136" s="531">
        <v>2221253.7834656341</v>
      </c>
      <c r="AA136" s="531">
        <v>1306162.9915180006</v>
      </c>
      <c r="AB136" s="531">
        <v>3112057.1009163572</v>
      </c>
      <c r="AC136" s="533">
        <v>-2564096</v>
      </c>
      <c r="AD136" s="527">
        <v>20839301.850717176</v>
      </c>
      <c r="AE136" s="560"/>
      <c r="AF136" s="561">
        <v>19459472.10705696</v>
      </c>
      <c r="AG136" s="531">
        <v>84677.650224959827</v>
      </c>
      <c r="AH136" s="531">
        <v>-138134.31519965079</v>
      </c>
      <c r="AI136" s="531"/>
      <c r="AJ136" s="531">
        <v>2385141.5599999866</v>
      </c>
      <c r="AK136" s="531">
        <v>1306162.9915180006</v>
      </c>
      <c r="AL136" s="534">
        <v>3265480.4329955596</v>
      </c>
      <c r="AM136" s="547">
        <v>-2564096</v>
      </c>
      <c r="AN136" s="527">
        <v>20550302.700327232</v>
      </c>
    </row>
    <row r="137" spans="1:40" ht="16.5">
      <c r="A137" s="528">
        <v>420</v>
      </c>
      <c r="B137" s="529" t="s">
        <v>168</v>
      </c>
      <c r="C137" s="532">
        <v>9177</v>
      </c>
      <c r="D137" s="530">
        <f t="shared" si="17"/>
        <v>3475483.6737942086</v>
      </c>
      <c r="E137" s="530">
        <v>829059.81939340103</v>
      </c>
      <c r="F137" s="530">
        <v>290894.17855541327</v>
      </c>
      <c r="G137" s="546">
        <v>-511827.91415630444</v>
      </c>
      <c r="H137" s="530">
        <v>1662406.046704923</v>
      </c>
      <c r="I137" s="530">
        <v>-1109368</v>
      </c>
      <c r="J137" s="527">
        <v>4636647.8042916413</v>
      </c>
      <c r="K137" s="560"/>
      <c r="L137" s="561">
        <f t="shared" si="18"/>
        <v>3713661.5985071864</v>
      </c>
      <c r="M137" s="531">
        <v>829059.81920764875</v>
      </c>
      <c r="N137" s="531">
        <v>130478.97396546154</v>
      </c>
      <c r="O137" s="547">
        <v>-1212101.0690132461</v>
      </c>
      <c r="P137" s="532">
        <v>832446.30208607926</v>
      </c>
      <c r="Q137" s="532">
        <v>271333.79334599996</v>
      </c>
      <c r="R137" s="531">
        <v>1796097.6727217915</v>
      </c>
      <c r="S137" s="533">
        <v>-1109368</v>
      </c>
      <c r="T137" s="532">
        <v>5251609.0908209216</v>
      </c>
      <c r="U137" s="527"/>
      <c r="V137" s="561">
        <f t="shared" si="19"/>
        <v>3786932.978959444</v>
      </c>
      <c r="W137" s="531">
        <v>829059.81920764875</v>
      </c>
      <c r="X137" s="531">
        <v>-27078.081599156045</v>
      </c>
      <c r="Y137" s="531">
        <v>-1212101.0690132461</v>
      </c>
      <c r="Z137" s="531">
        <v>840166.98604303901</v>
      </c>
      <c r="AA137" s="531">
        <v>271333.79334599996</v>
      </c>
      <c r="AB137" s="531">
        <v>1858554.0136799216</v>
      </c>
      <c r="AC137" s="533">
        <v>-1109368</v>
      </c>
      <c r="AD137" s="527">
        <v>5237500.4406236513</v>
      </c>
      <c r="AE137" s="560"/>
      <c r="AF137" s="561">
        <v>4046082.554536189</v>
      </c>
      <c r="AG137" s="531">
        <v>829059.81920764875</v>
      </c>
      <c r="AH137" s="531">
        <v>-51572.766907534387</v>
      </c>
      <c r="AI137" s="531"/>
      <c r="AJ137" s="531">
        <v>847887.66999999888</v>
      </c>
      <c r="AK137" s="531">
        <v>271333.79334599996</v>
      </c>
      <c r="AL137" s="534">
        <v>1936831.7557436214</v>
      </c>
      <c r="AM137" s="547">
        <v>-1109368</v>
      </c>
      <c r="AN137" s="527">
        <v>5558153.7569126766</v>
      </c>
    </row>
    <row r="138" spans="1:40" ht="16.5">
      <c r="A138" s="528">
        <v>421</v>
      </c>
      <c r="B138" s="529" t="s">
        <v>169</v>
      </c>
      <c r="C138" s="532">
        <v>695</v>
      </c>
      <c r="D138" s="530">
        <f t="shared" si="17"/>
        <v>908877.80310340587</v>
      </c>
      <c r="E138" s="530">
        <v>339762.31164538307</v>
      </c>
      <c r="F138" s="530">
        <v>122612.11944892713</v>
      </c>
      <c r="G138" s="546">
        <v>-38762.16632217844</v>
      </c>
      <c r="H138" s="530">
        <v>171167.80470794902</v>
      </c>
      <c r="I138" s="530">
        <v>-142740</v>
      </c>
      <c r="J138" s="527">
        <v>1360917.8725834866</v>
      </c>
      <c r="K138" s="560"/>
      <c r="L138" s="561">
        <f t="shared" si="18"/>
        <v>956288.52190743876</v>
      </c>
      <c r="M138" s="531">
        <v>339762.31163131521</v>
      </c>
      <c r="N138" s="531">
        <v>110463.42519263244</v>
      </c>
      <c r="O138" s="547">
        <v>-91772.303956325879</v>
      </c>
      <c r="P138" s="532">
        <v>63037.805199071736</v>
      </c>
      <c r="Q138" s="532">
        <v>16657.126639999999</v>
      </c>
      <c r="R138" s="531">
        <v>178363.10096929359</v>
      </c>
      <c r="S138" s="533">
        <v>-142740</v>
      </c>
      <c r="T138" s="532">
        <v>1430059.9875834258</v>
      </c>
      <c r="U138" s="527"/>
      <c r="V138" s="561">
        <f t="shared" si="19"/>
        <v>910358.808119311</v>
      </c>
      <c r="W138" s="531">
        <v>339762.31163131521</v>
      </c>
      <c r="X138" s="531">
        <v>98531.186594244151</v>
      </c>
      <c r="Y138" s="531">
        <v>-91772.303956325879</v>
      </c>
      <c r="Z138" s="531">
        <v>62730.892599535815</v>
      </c>
      <c r="AA138" s="531">
        <v>16657.126639999999</v>
      </c>
      <c r="AB138" s="531">
        <v>184403.954362199</v>
      </c>
      <c r="AC138" s="533">
        <v>-142740</v>
      </c>
      <c r="AD138" s="527">
        <v>1377931.9759902793</v>
      </c>
      <c r="AE138" s="560"/>
      <c r="AF138" s="561">
        <v>946640.69879555504</v>
      </c>
      <c r="AG138" s="531">
        <v>339762.31163131521</v>
      </c>
      <c r="AH138" s="531">
        <v>87089.646811515559</v>
      </c>
      <c r="AI138" s="531"/>
      <c r="AJ138" s="531">
        <v>62423.97999999988</v>
      </c>
      <c r="AK138" s="531">
        <v>16657.126639999999</v>
      </c>
      <c r="AL138" s="534">
        <v>191118.08818172841</v>
      </c>
      <c r="AM138" s="547">
        <v>-142740</v>
      </c>
      <c r="AN138" s="527">
        <v>1409179.5481037884</v>
      </c>
    </row>
    <row r="139" spans="1:40" ht="16.5">
      <c r="A139" s="528">
        <v>422</v>
      </c>
      <c r="B139" s="529" t="s">
        <v>170</v>
      </c>
      <c r="C139" s="532">
        <v>10372</v>
      </c>
      <c r="D139" s="530">
        <f t="shared" ref="D139:D202" si="20">J139-SUM(E139:I139)</f>
        <v>5033705.9852094445</v>
      </c>
      <c r="E139" s="530">
        <v>-305531.87221808359</v>
      </c>
      <c r="F139" s="530">
        <v>5099.7715982188811</v>
      </c>
      <c r="G139" s="546">
        <v>-578476.53106997814</v>
      </c>
      <c r="H139" s="530">
        <v>2083674.6945745316</v>
      </c>
      <c r="I139" s="530">
        <v>-261834</v>
      </c>
      <c r="J139" s="527">
        <v>5976638.0480941338</v>
      </c>
      <c r="K139" s="560"/>
      <c r="L139" s="561">
        <f t="shared" ref="L139:L202" si="21">T139-(SUM(M139:S139))</f>
        <v>5826807.805754764</v>
      </c>
      <c r="M139" s="531">
        <v>-305531.87242802372</v>
      </c>
      <c r="N139" s="531">
        <v>-20624.19505831147</v>
      </c>
      <c r="O139" s="547">
        <v>-1368583.1613000389</v>
      </c>
      <c r="P139" s="532">
        <v>1643090.404353983</v>
      </c>
      <c r="Q139" s="532">
        <v>976717.79928800021</v>
      </c>
      <c r="R139" s="531">
        <v>2220099.3083172864</v>
      </c>
      <c r="S139" s="533">
        <v>-261834</v>
      </c>
      <c r="T139" s="532">
        <v>8710142.0889276601</v>
      </c>
      <c r="U139" s="527"/>
      <c r="V139" s="561">
        <f t="shared" ref="V139:V202" si="22">AD139-SUM(W139:AC139)</f>
        <v>6037568.9565448388</v>
      </c>
      <c r="W139" s="531">
        <v>-305531.87242802372</v>
      </c>
      <c r="X139" s="531">
        <v>-43117.83353670458</v>
      </c>
      <c r="Y139" s="531">
        <v>-1368583.1613000389</v>
      </c>
      <c r="Z139" s="531">
        <v>1457676.97217699</v>
      </c>
      <c r="AA139" s="531">
        <v>976717.79928800021</v>
      </c>
      <c r="AB139" s="531">
        <v>2302654.3830891578</v>
      </c>
      <c r="AC139" s="533">
        <v>-261834</v>
      </c>
      <c r="AD139" s="527">
        <v>8795551.2438342199</v>
      </c>
      <c r="AE139" s="560"/>
      <c r="AF139" s="561">
        <v>6807790.5943964105</v>
      </c>
      <c r="AG139" s="531">
        <v>-305531.87242802372</v>
      </c>
      <c r="AH139" s="531">
        <v>-58288.409977655734</v>
      </c>
      <c r="AI139" s="531"/>
      <c r="AJ139" s="531">
        <v>1272263.5399999968</v>
      </c>
      <c r="AK139" s="531">
        <v>976717.79928800021</v>
      </c>
      <c r="AL139" s="534">
        <v>2399205.7596241357</v>
      </c>
      <c r="AM139" s="547">
        <v>-261834</v>
      </c>
      <c r="AN139" s="527">
        <v>9461740.2496028244</v>
      </c>
    </row>
    <row r="140" spans="1:40" ht="16.5">
      <c r="A140" s="528">
        <v>423</v>
      </c>
      <c r="B140" s="529" t="s">
        <v>171</v>
      </c>
      <c r="C140" s="532">
        <v>20497</v>
      </c>
      <c r="D140" s="530">
        <f t="shared" si="20"/>
        <v>13567141.957125584</v>
      </c>
      <c r="E140" s="530">
        <v>2689870.2971306173</v>
      </c>
      <c r="F140" s="530">
        <v>661307.62857140147</v>
      </c>
      <c r="G140" s="546">
        <v>-1143177.1555477576</v>
      </c>
      <c r="H140" s="530">
        <v>2498054.886262083</v>
      </c>
      <c r="I140" s="530">
        <v>-2350074</v>
      </c>
      <c r="J140" s="527">
        <v>15923123.613541927</v>
      </c>
      <c r="K140" s="560"/>
      <c r="L140" s="561">
        <f t="shared" si="21"/>
        <v>14167454.065060373</v>
      </c>
      <c r="M140" s="531">
        <v>2689870.2967157359</v>
      </c>
      <c r="N140" s="531">
        <v>303017.28875662113</v>
      </c>
      <c r="O140" s="547">
        <v>-2710911.8779375604</v>
      </c>
      <c r="P140" s="532">
        <v>1729120.3213945925</v>
      </c>
      <c r="Q140" s="532">
        <v>708636.09154800011</v>
      </c>
      <c r="R140" s="531">
        <v>2701719.1798387622</v>
      </c>
      <c r="S140" s="533">
        <v>-2350074</v>
      </c>
      <c r="T140" s="532">
        <v>17238831.365376525</v>
      </c>
      <c r="U140" s="527"/>
      <c r="V140" s="561">
        <f t="shared" si="22"/>
        <v>14475624.122369295</v>
      </c>
      <c r="W140" s="531">
        <v>2689870.2967157359</v>
      </c>
      <c r="X140" s="531">
        <v>-48889.322108363762</v>
      </c>
      <c r="Y140" s="531">
        <v>-2710911.8779375604</v>
      </c>
      <c r="Z140" s="531">
        <v>1790379.9456972971</v>
      </c>
      <c r="AA140" s="531">
        <v>708636.09154800011</v>
      </c>
      <c r="AB140" s="531">
        <v>2760408.5243487624</v>
      </c>
      <c r="AC140" s="533">
        <v>-2350074</v>
      </c>
      <c r="AD140" s="527">
        <v>17315043.780633166</v>
      </c>
      <c r="AE140" s="560"/>
      <c r="AF140" s="561">
        <v>13780710.369551316</v>
      </c>
      <c r="AG140" s="531">
        <v>2689870.2967157359</v>
      </c>
      <c r="AH140" s="531">
        <v>-115188.73306131986</v>
      </c>
      <c r="AI140" s="531"/>
      <c r="AJ140" s="531">
        <v>1851639.5700000019</v>
      </c>
      <c r="AK140" s="531">
        <v>708636.09154800011</v>
      </c>
      <c r="AL140" s="534">
        <v>2884354.5220824941</v>
      </c>
      <c r="AM140" s="547">
        <v>-2350074</v>
      </c>
      <c r="AN140" s="527">
        <v>16739036.238898668</v>
      </c>
    </row>
    <row r="141" spans="1:40" ht="16.5">
      <c r="A141" s="528">
        <v>425</v>
      </c>
      <c r="B141" s="529" t="s">
        <v>172</v>
      </c>
      <c r="C141" s="532">
        <v>10258</v>
      </c>
      <c r="D141" s="530">
        <f t="shared" si="20"/>
        <v>21565106.830419112</v>
      </c>
      <c r="E141" s="530">
        <v>-657075.67096898332</v>
      </c>
      <c r="F141" s="530">
        <v>-1450118.6656580232</v>
      </c>
      <c r="G141" s="546">
        <v>-572118.42033511715</v>
      </c>
      <c r="H141" s="530">
        <v>1152653.9221954255</v>
      </c>
      <c r="I141" s="530">
        <v>847985</v>
      </c>
      <c r="J141" s="527">
        <v>20886432.995652415</v>
      </c>
      <c r="K141" s="560"/>
      <c r="L141" s="561">
        <f t="shared" si="21"/>
        <v>21793177.056556944</v>
      </c>
      <c r="M141" s="531">
        <v>-657075.67117661599</v>
      </c>
      <c r="N141" s="531">
        <v>-1321689.8968538085</v>
      </c>
      <c r="O141" s="547">
        <v>-1357793.5705198781</v>
      </c>
      <c r="P141" s="532">
        <v>903931.45062404766</v>
      </c>
      <c r="Q141" s="532">
        <v>297830.65389000007</v>
      </c>
      <c r="R141" s="531">
        <v>1260093.8333146849</v>
      </c>
      <c r="S141" s="533">
        <v>847985</v>
      </c>
      <c r="T141" s="532">
        <v>21766458.855835374</v>
      </c>
      <c r="U141" s="527"/>
      <c r="V141" s="561">
        <f t="shared" si="22"/>
        <v>22286823.011762854</v>
      </c>
      <c r="W141" s="531">
        <v>-657075.67117661599</v>
      </c>
      <c r="X141" s="531">
        <v>-1190066.3048282934</v>
      </c>
      <c r="Y141" s="531">
        <v>-1357793.5705198781</v>
      </c>
      <c r="Z141" s="531">
        <v>882152.33531202329</v>
      </c>
      <c r="AA141" s="531">
        <v>297830.65389000007</v>
      </c>
      <c r="AB141" s="531">
        <v>1296504.2587857209</v>
      </c>
      <c r="AC141" s="533">
        <v>847985</v>
      </c>
      <c r="AD141" s="527">
        <v>22406359.713225812</v>
      </c>
      <c r="AE141" s="560"/>
      <c r="AF141" s="561">
        <v>22449720.028601717</v>
      </c>
      <c r="AG141" s="531">
        <v>-657075.67117661599</v>
      </c>
      <c r="AH141" s="531">
        <v>-1051200.1394919336</v>
      </c>
      <c r="AI141" s="531"/>
      <c r="AJ141" s="531">
        <v>860373.21999999892</v>
      </c>
      <c r="AK141" s="531">
        <v>297830.65389000007</v>
      </c>
      <c r="AL141" s="534">
        <v>1361825.7113418037</v>
      </c>
      <c r="AM141" s="547">
        <v>847985</v>
      </c>
      <c r="AN141" s="527">
        <v>22751665.232645087</v>
      </c>
    </row>
    <row r="142" spans="1:40" ht="16.5">
      <c r="A142" s="528">
        <v>426</v>
      </c>
      <c r="B142" s="529" t="s">
        <v>173</v>
      </c>
      <c r="C142" s="532">
        <v>11962</v>
      </c>
      <c r="D142" s="530">
        <f t="shared" si="20"/>
        <v>11417694.66558446</v>
      </c>
      <c r="E142" s="530">
        <v>-1691326.9640593883</v>
      </c>
      <c r="F142" s="530">
        <v>-1117157.4694216459</v>
      </c>
      <c r="G142" s="546">
        <v>-667155.44395093317</v>
      </c>
      <c r="H142" s="530">
        <v>2072703.9688236376</v>
      </c>
      <c r="I142" s="530">
        <v>-2190169</v>
      </c>
      <c r="J142" s="527">
        <v>7824589.7569761313</v>
      </c>
      <c r="K142" s="560"/>
      <c r="L142" s="561">
        <f t="shared" si="21"/>
        <v>11264452.335894348</v>
      </c>
      <c r="M142" s="531">
        <v>-1691326.9643015112</v>
      </c>
      <c r="N142" s="531">
        <v>-967394.85171487916</v>
      </c>
      <c r="O142" s="547">
        <v>-1579550.4542377668</v>
      </c>
      <c r="P142" s="532">
        <v>1557808.6527495151</v>
      </c>
      <c r="Q142" s="532">
        <v>476314.94141000003</v>
      </c>
      <c r="R142" s="531">
        <v>2240395.8888979857</v>
      </c>
      <c r="S142" s="533">
        <v>-2190169</v>
      </c>
      <c r="T142" s="532">
        <v>9110530.5486976914</v>
      </c>
      <c r="U142" s="527"/>
      <c r="V142" s="561">
        <f t="shared" si="22"/>
        <v>11456016.981646016</v>
      </c>
      <c r="W142" s="531">
        <v>-1691326.9643015112</v>
      </c>
      <c r="X142" s="531">
        <v>-813906.70511620387</v>
      </c>
      <c r="Y142" s="531">
        <v>-1579550.4542377668</v>
      </c>
      <c r="Z142" s="531">
        <v>1453505.1863747572</v>
      </c>
      <c r="AA142" s="531">
        <v>476314.94141000003</v>
      </c>
      <c r="AB142" s="531">
        <v>2317279.4172066534</v>
      </c>
      <c r="AC142" s="533">
        <v>-2190169</v>
      </c>
      <c r="AD142" s="527">
        <v>9428163.4029819444</v>
      </c>
      <c r="AE142" s="560"/>
      <c r="AF142" s="561">
        <v>11806276.02082587</v>
      </c>
      <c r="AG142" s="531">
        <v>-1691326.9643015112</v>
      </c>
      <c r="AH142" s="531">
        <v>-651972.89055649086</v>
      </c>
      <c r="AI142" s="531"/>
      <c r="AJ142" s="531">
        <v>1349201.7199999993</v>
      </c>
      <c r="AK142" s="531">
        <v>476314.94141000003</v>
      </c>
      <c r="AL142" s="534">
        <v>2415585.0138251809</v>
      </c>
      <c r="AM142" s="547">
        <v>-2190169</v>
      </c>
      <c r="AN142" s="527">
        <v>9934358.3869652823</v>
      </c>
    </row>
    <row r="143" spans="1:40" ht="16.5">
      <c r="A143" s="528">
        <v>430</v>
      </c>
      <c r="B143" s="529" t="s">
        <v>174</v>
      </c>
      <c r="C143" s="532">
        <v>15392</v>
      </c>
      <c r="D143" s="530">
        <f t="shared" si="20"/>
        <v>7458267.7035816172</v>
      </c>
      <c r="E143" s="530">
        <v>1259219.1591275749</v>
      </c>
      <c r="F143" s="530">
        <v>438049.50745146291</v>
      </c>
      <c r="G143" s="546">
        <v>-858456.49500859075</v>
      </c>
      <c r="H143" s="530">
        <v>3262020.8470723964</v>
      </c>
      <c r="I143" s="530">
        <v>-1987945</v>
      </c>
      <c r="J143" s="527">
        <v>9571155.7222244609</v>
      </c>
      <c r="K143" s="560"/>
      <c r="L143" s="561">
        <f t="shared" si="21"/>
        <v>7818547.4564490728</v>
      </c>
      <c r="M143" s="531">
        <v>1259219.1588160153</v>
      </c>
      <c r="N143" s="531">
        <v>168995.25997968164</v>
      </c>
      <c r="O143" s="547">
        <v>-2034325.8615498948</v>
      </c>
      <c r="P143" s="532">
        <v>1481641.5602803421</v>
      </c>
      <c r="Q143" s="532">
        <v>860506.62451600016</v>
      </c>
      <c r="R143" s="531">
        <v>3457578.6281047431</v>
      </c>
      <c r="S143" s="533">
        <v>-1987945</v>
      </c>
      <c r="T143" s="532">
        <v>11024217.82659596</v>
      </c>
      <c r="U143" s="527"/>
      <c r="V143" s="561">
        <f t="shared" si="22"/>
        <v>7817050.1828647507</v>
      </c>
      <c r="W143" s="531">
        <v>1259219.1588160153</v>
      </c>
      <c r="X143" s="531">
        <v>-63986.66542585392</v>
      </c>
      <c r="Y143" s="531">
        <v>-2034325.8615498948</v>
      </c>
      <c r="Z143" s="531">
        <v>1534936.9401401689</v>
      </c>
      <c r="AA143" s="531">
        <v>860506.62451600016</v>
      </c>
      <c r="AB143" s="531">
        <v>3569249.7099086805</v>
      </c>
      <c r="AC143" s="533">
        <v>-1987945</v>
      </c>
      <c r="AD143" s="527">
        <v>10954705.089269867</v>
      </c>
      <c r="AE143" s="560"/>
      <c r="AF143" s="561">
        <v>8334028.294476226</v>
      </c>
      <c r="AG143" s="531">
        <v>1259219.1588160153</v>
      </c>
      <c r="AH143" s="531">
        <v>-86499.730657161301</v>
      </c>
      <c r="AI143" s="531"/>
      <c r="AJ143" s="531">
        <v>1588232.3199999961</v>
      </c>
      <c r="AK143" s="531">
        <v>860506.62451600016</v>
      </c>
      <c r="AL143" s="534">
        <v>3707672.2830285248</v>
      </c>
      <c r="AM143" s="547">
        <v>-1987945</v>
      </c>
      <c r="AN143" s="527">
        <v>11640888.088629706</v>
      </c>
    </row>
    <row r="144" spans="1:40" ht="16.5">
      <c r="A144" s="528">
        <v>433</v>
      </c>
      <c r="B144" s="529" t="s">
        <v>175</v>
      </c>
      <c r="C144" s="532">
        <v>7749</v>
      </c>
      <c r="D144" s="530">
        <f t="shared" si="20"/>
        <v>4743005.6160186194</v>
      </c>
      <c r="E144" s="530">
        <v>54240.252231367471</v>
      </c>
      <c r="F144" s="530">
        <v>20606.524481259865</v>
      </c>
      <c r="G144" s="546">
        <v>-432184.21126699395</v>
      </c>
      <c r="H144" s="530">
        <v>1403191.154405253</v>
      </c>
      <c r="I144" s="530">
        <v>-857550</v>
      </c>
      <c r="J144" s="527">
        <v>4931309.335869506</v>
      </c>
      <c r="K144" s="560"/>
      <c r="L144" s="561">
        <f t="shared" si="21"/>
        <v>4316266.3485226771</v>
      </c>
      <c r="M144" s="531">
        <v>54240.252074519536</v>
      </c>
      <c r="N144" s="531">
        <v>-15408.492817861124</v>
      </c>
      <c r="O144" s="547">
        <v>-1023764.3954901757</v>
      </c>
      <c r="P144" s="532">
        <v>660665.04533702903</v>
      </c>
      <c r="Q144" s="532">
        <v>298356.89791599999</v>
      </c>
      <c r="R144" s="531">
        <v>1525186.9505765107</v>
      </c>
      <c r="S144" s="533">
        <v>-857550</v>
      </c>
      <c r="T144" s="532">
        <v>4957992.6061186995</v>
      </c>
      <c r="U144" s="527"/>
      <c r="V144" s="561">
        <f t="shared" si="22"/>
        <v>4170353.6363537442</v>
      </c>
      <c r="W144" s="531">
        <v>54240.252074519536</v>
      </c>
      <c r="X144" s="531">
        <v>-32213.66101773272</v>
      </c>
      <c r="Y144" s="531">
        <v>-1023764.3954901757</v>
      </c>
      <c r="Z144" s="531">
        <v>675176.34266851377</v>
      </c>
      <c r="AA144" s="531">
        <v>298356.89791599999</v>
      </c>
      <c r="AB144" s="531">
        <v>1570361.6761075794</v>
      </c>
      <c r="AC144" s="533">
        <v>-857550</v>
      </c>
      <c r="AD144" s="527">
        <v>4854960.7486124486</v>
      </c>
      <c r="AE144" s="560"/>
      <c r="AF144" s="561">
        <v>3973798.9388139141</v>
      </c>
      <c r="AG144" s="531">
        <v>54240.252074519536</v>
      </c>
      <c r="AH144" s="531">
        <v>-43547.713933364277</v>
      </c>
      <c r="AI144" s="531"/>
      <c r="AJ144" s="531">
        <v>689687.6399999985</v>
      </c>
      <c r="AK144" s="531">
        <v>298356.89791599999</v>
      </c>
      <c r="AL144" s="534">
        <v>1636822.5293168894</v>
      </c>
      <c r="AM144" s="547">
        <v>-857550</v>
      </c>
      <c r="AN144" s="527">
        <v>4728044.1486977804</v>
      </c>
    </row>
    <row r="145" spans="1:40" ht="16.5">
      <c r="A145" s="528">
        <v>434</v>
      </c>
      <c r="B145" s="529" t="s">
        <v>176</v>
      </c>
      <c r="C145" s="532">
        <v>14568</v>
      </c>
      <c r="D145" s="530">
        <f t="shared" si="20"/>
        <v>4278872.7803183263</v>
      </c>
      <c r="E145" s="530">
        <v>2251629.3192710802</v>
      </c>
      <c r="F145" s="530">
        <v>1157596.0690550767</v>
      </c>
      <c r="G145" s="546">
        <v>-812499.62443380663</v>
      </c>
      <c r="H145" s="530">
        <v>2582080.7873557578</v>
      </c>
      <c r="I145" s="530">
        <v>-874449</v>
      </c>
      <c r="J145" s="527">
        <v>8583230.3315664344</v>
      </c>
      <c r="K145" s="560"/>
      <c r="L145" s="561">
        <f t="shared" si="21"/>
        <v>3118108.7511567418</v>
      </c>
      <c r="M145" s="531">
        <v>2251629.3189762081</v>
      </c>
      <c r="N145" s="531">
        <v>902945.45333464327</v>
      </c>
      <c r="O145" s="547">
        <v>-1924065.5919666383</v>
      </c>
      <c r="P145" s="532">
        <v>1650527.7675809786</v>
      </c>
      <c r="Q145" s="532">
        <v>463060.0679319998</v>
      </c>
      <c r="R145" s="531">
        <v>2772725.671239798</v>
      </c>
      <c r="S145" s="533">
        <v>-874449</v>
      </c>
      <c r="T145" s="532">
        <v>8360482.4382537305</v>
      </c>
      <c r="U145" s="527"/>
      <c r="V145" s="561">
        <f t="shared" si="22"/>
        <v>3382707.9735613242</v>
      </c>
      <c r="W145" s="531">
        <v>2251629.3189762081</v>
      </c>
      <c r="X145" s="531">
        <v>652831.99736152042</v>
      </c>
      <c r="Y145" s="531">
        <v>-1924065.5919666383</v>
      </c>
      <c r="Z145" s="531">
        <v>1610724.4237904882</v>
      </c>
      <c r="AA145" s="531">
        <v>463060.0679319998</v>
      </c>
      <c r="AB145" s="531">
        <v>2857102.7874633064</v>
      </c>
      <c r="AC145" s="533">
        <v>-874449</v>
      </c>
      <c r="AD145" s="527">
        <v>8419541.977118209</v>
      </c>
      <c r="AE145" s="560"/>
      <c r="AF145" s="561">
        <v>3348967.4588828078</v>
      </c>
      <c r="AG145" s="531">
        <v>2251629.3189762081</v>
      </c>
      <c r="AH145" s="531">
        <v>413004.15339779342</v>
      </c>
      <c r="AI145" s="531"/>
      <c r="AJ145" s="531">
        <v>1570921.079999998</v>
      </c>
      <c r="AK145" s="531">
        <v>463060.0679319998</v>
      </c>
      <c r="AL145" s="534">
        <v>2971663.4193185898</v>
      </c>
      <c r="AM145" s="547">
        <v>-874449</v>
      </c>
      <c r="AN145" s="527">
        <v>8220730.906540757</v>
      </c>
    </row>
    <row r="146" spans="1:40" ht="16.5">
      <c r="A146" s="528">
        <v>435</v>
      </c>
      <c r="B146" s="529" t="s">
        <v>177</v>
      </c>
      <c r="C146" s="532">
        <v>692</v>
      </c>
      <c r="D146" s="530">
        <f t="shared" si="20"/>
        <v>106729.97746148356</v>
      </c>
      <c r="E146" s="530">
        <v>386413.02982456383</v>
      </c>
      <c r="F146" s="530">
        <v>398643.91935570643</v>
      </c>
      <c r="G146" s="546">
        <v>-38594.847618629472</v>
      </c>
      <c r="H146" s="530">
        <v>149774.89296295712</v>
      </c>
      <c r="I146" s="530">
        <v>-197164</v>
      </c>
      <c r="J146" s="527">
        <v>805802.97198608157</v>
      </c>
      <c r="K146" s="560"/>
      <c r="L146" s="561">
        <f t="shared" si="21"/>
        <v>246841.93626388686</v>
      </c>
      <c r="M146" s="531">
        <v>386413.02981055697</v>
      </c>
      <c r="N146" s="531">
        <v>386547.66550627339</v>
      </c>
      <c r="O146" s="547">
        <v>-91410.424135364054</v>
      </c>
      <c r="P146" s="532">
        <v>50318.500974308205</v>
      </c>
      <c r="Q146" s="532">
        <v>2649.5245700000028</v>
      </c>
      <c r="R146" s="531">
        <v>158840.26241174494</v>
      </c>
      <c r="S146" s="533">
        <v>-197164</v>
      </c>
      <c r="T146" s="532">
        <v>943036.49540140643</v>
      </c>
      <c r="U146" s="527"/>
      <c r="V146" s="561">
        <f t="shared" si="22"/>
        <v>285868.44084321358</v>
      </c>
      <c r="W146" s="531">
        <v>386413.02981055697</v>
      </c>
      <c r="X146" s="531">
        <v>374666.93297377741</v>
      </c>
      <c r="Y146" s="531">
        <v>-91410.424135364054</v>
      </c>
      <c r="Z146" s="531">
        <v>54041.580487154039</v>
      </c>
      <c r="AA146" s="531">
        <v>2649.5245700000028</v>
      </c>
      <c r="AB146" s="531">
        <v>163146.62347929794</v>
      </c>
      <c r="AC146" s="533">
        <v>-197164</v>
      </c>
      <c r="AD146" s="527">
        <v>978211.70802863594</v>
      </c>
      <c r="AE146" s="560"/>
      <c r="AF146" s="561">
        <v>295003.74120849581</v>
      </c>
      <c r="AG146" s="531">
        <v>386413.02981055697</v>
      </c>
      <c r="AH146" s="531">
        <v>363274.78113255696</v>
      </c>
      <c r="AI146" s="531"/>
      <c r="AJ146" s="531">
        <v>57764.659999999873</v>
      </c>
      <c r="AK146" s="531">
        <v>2649.5245700000028</v>
      </c>
      <c r="AL146" s="534">
        <v>168530.21763420448</v>
      </c>
      <c r="AM146" s="547">
        <v>-197164</v>
      </c>
      <c r="AN146" s="527">
        <v>985061.53022045013</v>
      </c>
    </row>
    <row r="147" spans="1:40" ht="16.5">
      <c r="A147" s="528">
        <v>436</v>
      </c>
      <c r="B147" s="529" t="s">
        <v>178</v>
      </c>
      <c r="C147" s="532">
        <v>1988</v>
      </c>
      <c r="D147" s="530">
        <f t="shared" si="20"/>
        <v>3658976.8223700612</v>
      </c>
      <c r="E147" s="530">
        <v>-94109.188607009564</v>
      </c>
      <c r="F147" s="530">
        <v>-198042.53639674731</v>
      </c>
      <c r="G147" s="546">
        <v>-110876.52755178524</v>
      </c>
      <c r="H147" s="530">
        <v>322752.50759831484</v>
      </c>
      <c r="I147" s="530">
        <v>-345903</v>
      </c>
      <c r="J147" s="527">
        <v>3232798.0774128339</v>
      </c>
      <c r="K147" s="560"/>
      <c r="L147" s="561">
        <f t="shared" si="21"/>
        <v>4110861.0013102689</v>
      </c>
      <c r="M147" s="531">
        <v>-94109.188647248768</v>
      </c>
      <c r="N147" s="531">
        <v>-173153.04601043632</v>
      </c>
      <c r="O147" s="547">
        <v>-263222.76129528502</v>
      </c>
      <c r="P147" s="532">
        <v>130568.5824643854</v>
      </c>
      <c r="Q147" s="532">
        <v>53909.608214000022</v>
      </c>
      <c r="R147" s="531">
        <v>345419.92784342734</v>
      </c>
      <c r="S147" s="533">
        <v>-345903</v>
      </c>
      <c r="T147" s="532">
        <v>3764371.1238791114</v>
      </c>
      <c r="U147" s="527"/>
      <c r="V147" s="561">
        <f t="shared" si="22"/>
        <v>4259751.1563301114</v>
      </c>
      <c r="W147" s="531">
        <v>-94109.188647248768</v>
      </c>
      <c r="X147" s="531">
        <v>-147644.39900841605</v>
      </c>
      <c r="Y147" s="531">
        <v>-263222.76129528502</v>
      </c>
      <c r="Z147" s="531">
        <v>143817.72123219253</v>
      </c>
      <c r="AA147" s="531">
        <v>53909.608214000022</v>
      </c>
      <c r="AB147" s="531">
        <v>357014.48589439038</v>
      </c>
      <c r="AC147" s="533">
        <v>-345903</v>
      </c>
      <c r="AD147" s="527">
        <v>3963613.6227197442</v>
      </c>
      <c r="AE147" s="560"/>
      <c r="AF147" s="561">
        <v>4330344.3555231607</v>
      </c>
      <c r="AG147" s="531">
        <v>-94109.188647248768</v>
      </c>
      <c r="AH147" s="531">
        <v>-120732.14158117065</v>
      </c>
      <c r="AI147" s="531"/>
      <c r="AJ147" s="531">
        <v>157066.85999999969</v>
      </c>
      <c r="AK147" s="531">
        <v>53909.608214000022</v>
      </c>
      <c r="AL147" s="534">
        <v>372513.55292892695</v>
      </c>
      <c r="AM147" s="547">
        <v>-345903</v>
      </c>
      <c r="AN147" s="527">
        <v>4089867.2851423826</v>
      </c>
    </row>
    <row r="148" spans="1:40" ht="16.5">
      <c r="A148" s="528">
        <v>440</v>
      </c>
      <c r="B148" s="529" t="s">
        <v>179</v>
      </c>
      <c r="C148" s="532">
        <v>5732</v>
      </c>
      <c r="D148" s="530">
        <f t="shared" si="20"/>
        <v>13640649.777957689</v>
      </c>
      <c r="E148" s="530">
        <v>-1089533.1974779894</v>
      </c>
      <c r="F148" s="530">
        <v>-1161363.6266788817</v>
      </c>
      <c r="G148" s="546">
        <v>-319690.26958090195</v>
      </c>
      <c r="H148" s="530">
        <v>758111.19354579132</v>
      </c>
      <c r="I148" s="530">
        <v>-1562164</v>
      </c>
      <c r="J148" s="527">
        <v>10266009.877765708</v>
      </c>
      <c r="K148" s="560"/>
      <c r="L148" s="561">
        <f t="shared" si="21"/>
        <v>13789567.382038226</v>
      </c>
      <c r="M148" s="531">
        <v>-1089533.1975940121</v>
      </c>
      <c r="N148" s="531">
        <v>-1089599.7640559769</v>
      </c>
      <c r="O148" s="547">
        <v>-758397.11713412497</v>
      </c>
      <c r="P148" s="532">
        <v>281488.04481473588</v>
      </c>
      <c r="Q148" s="532">
        <v>112598.60488800002</v>
      </c>
      <c r="R148" s="531">
        <v>820896.73994918435</v>
      </c>
      <c r="S148" s="533">
        <v>-1562164</v>
      </c>
      <c r="T148" s="532">
        <v>10504856.692906033</v>
      </c>
      <c r="U148" s="527"/>
      <c r="V148" s="561">
        <f t="shared" si="22"/>
        <v>14238011.86873978</v>
      </c>
      <c r="W148" s="531">
        <v>-1089533.1975940121</v>
      </c>
      <c r="X148" s="531">
        <v>-1016050.6872875764</v>
      </c>
      <c r="Y148" s="531">
        <v>-758397.11713412497</v>
      </c>
      <c r="Z148" s="531">
        <v>329943.73240736779</v>
      </c>
      <c r="AA148" s="531">
        <v>112598.60488800002</v>
      </c>
      <c r="AB148" s="531">
        <v>849155.59254401014</v>
      </c>
      <c r="AC148" s="533">
        <v>-1562164</v>
      </c>
      <c r="AD148" s="527">
        <v>11103564.796563445</v>
      </c>
      <c r="AE148" s="560"/>
      <c r="AF148" s="561">
        <v>14990884.278916977</v>
      </c>
      <c r="AG148" s="531">
        <v>-1089533.1975940121</v>
      </c>
      <c r="AH148" s="531">
        <v>-938454.58086254087</v>
      </c>
      <c r="AI148" s="531"/>
      <c r="AJ148" s="531">
        <v>378399.41999999981</v>
      </c>
      <c r="AK148" s="531">
        <v>112598.60488800002</v>
      </c>
      <c r="AL148" s="534">
        <v>888252.48298852239</v>
      </c>
      <c r="AM148" s="547">
        <v>-1562164</v>
      </c>
      <c r="AN148" s="527">
        <v>12021585.891202822</v>
      </c>
    </row>
    <row r="149" spans="1:40" ht="16.5">
      <c r="A149" s="528">
        <v>441</v>
      </c>
      <c r="B149" s="529" t="s">
        <v>180</v>
      </c>
      <c r="C149" s="532">
        <v>4421</v>
      </c>
      <c r="D149" s="530">
        <f t="shared" si="20"/>
        <v>1532953.9445872311</v>
      </c>
      <c r="E149" s="530">
        <v>-771732.80704087787</v>
      </c>
      <c r="F149" s="530">
        <v>-208178.25878147365</v>
      </c>
      <c r="G149" s="546">
        <v>-246571.99613000129</v>
      </c>
      <c r="H149" s="530">
        <v>875665.43026136665</v>
      </c>
      <c r="I149" s="530">
        <v>-293365</v>
      </c>
      <c r="J149" s="527">
        <v>888771.31289624516</v>
      </c>
      <c r="K149" s="560"/>
      <c r="L149" s="561">
        <f t="shared" si="21"/>
        <v>1522653.6731545678</v>
      </c>
      <c r="M149" s="531">
        <v>-771732.80713036342</v>
      </c>
      <c r="N149" s="531">
        <v>-152827.93836000437</v>
      </c>
      <c r="O149" s="547">
        <v>-583583.70208467578</v>
      </c>
      <c r="P149" s="532">
        <v>486890.97869901848</v>
      </c>
      <c r="Q149" s="532">
        <v>277955.15070400003</v>
      </c>
      <c r="R149" s="531">
        <v>940714.35775433946</v>
      </c>
      <c r="S149" s="533">
        <v>-293365</v>
      </c>
      <c r="T149" s="532">
        <v>1426704.7127368823</v>
      </c>
      <c r="U149" s="527"/>
      <c r="V149" s="561">
        <f t="shared" si="22"/>
        <v>1425799.3786776559</v>
      </c>
      <c r="W149" s="531">
        <v>-771732.80713036342</v>
      </c>
      <c r="X149" s="531">
        <v>-96100.710796658415</v>
      </c>
      <c r="Y149" s="531">
        <v>-583583.70208467578</v>
      </c>
      <c r="Z149" s="531">
        <v>468509.20434950909</v>
      </c>
      <c r="AA149" s="531">
        <v>277955.15070400003</v>
      </c>
      <c r="AB149" s="531">
        <v>971996.97218398622</v>
      </c>
      <c r="AC149" s="533">
        <v>-293365</v>
      </c>
      <c r="AD149" s="527">
        <v>1399478.4859034535</v>
      </c>
      <c r="AE149" s="560"/>
      <c r="AF149" s="561">
        <v>1616213.8313094657</v>
      </c>
      <c r="AG149" s="531">
        <v>-771732.80713036342</v>
      </c>
      <c r="AH149" s="531">
        <v>-36252.07393254785</v>
      </c>
      <c r="AI149" s="531"/>
      <c r="AJ149" s="531">
        <v>450127.4299999997</v>
      </c>
      <c r="AK149" s="531">
        <v>277955.15070400003</v>
      </c>
      <c r="AL149" s="534">
        <v>1011795.1435196704</v>
      </c>
      <c r="AM149" s="547">
        <v>-293365</v>
      </c>
      <c r="AN149" s="527">
        <v>1671157.9723855485</v>
      </c>
    </row>
    <row r="150" spans="1:40" ht="16.5">
      <c r="A150" s="528">
        <v>444</v>
      </c>
      <c r="B150" s="529" t="s">
        <v>181</v>
      </c>
      <c r="C150" s="532">
        <v>45811</v>
      </c>
      <c r="D150" s="530">
        <f t="shared" si="20"/>
        <v>18764496.429515075</v>
      </c>
      <c r="E150" s="530">
        <v>2472289.9995598788</v>
      </c>
      <c r="F150" s="530">
        <v>3569751.2438464253</v>
      </c>
      <c r="G150" s="546">
        <v>-2555012.3760939809</v>
      </c>
      <c r="H150" s="530">
        <v>7023420.3214530004</v>
      </c>
      <c r="I150" s="530">
        <v>-914831</v>
      </c>
      <c r="J150" s="527">
        <v>28360114.6182804</v>
      </c>
      <c r="K150" s="560"/>
      <c r="L150" s="561">
        <f t="shared" si="21"/>
        <v>17169803.20152007</v>
      </c>
      <c r="M150" s="531">
        <v>2472289.9986326154</v>
      </c>
      <c r="N150" s="531">
        <v>2768968.7509325887</v>
      </c>
      <c r="O150" s="547">
        <v>-6048177.4852491021</v>
      </c>
      <c r="P150" s="532">
        <v>4452855.3560934514</v>
      </c>
      <c r="Q150" s="532">
        <v>2488911.3373739999</v>
      </c>
      <c r="R150" s="531">
        <v>7622711.4391789325</v>
      </c>
      <c r="S150" s="533">
        <v>-914831</v>
      </c>
      <c r="T150" s="532">
        <v>30012531.598482557</v>
      </c>
      <c r="U150" s="527"/>
      <c r="V150" s="561">
        <f t="shared" si="22"/>
        <v>17175915.913734812</v>
      </c>
      <c r="W150" s="531">
        <v>2472289.9986326154</v>
      </c>
      <c r="X150" s="531">
        <v>1982453.9560681779</v>
      </c>
      <c r="Y150" s="531">
        <v>-6048177.4852491021</v>
      </c>
      <c r="Z150" s="531">
        <v>4685530.2730467245</v>
      </c>
      <c r="AA150" s="531">
        <v>2488911.3373739999</v>
      </c>
      <c r="AB150" s="531">
        <v>7804635.3030280285</v>
      </c>
      <c r="AC150" s="533">
        <v>-914831</v>
      </c>
      <c r="AD150" s="527">
        <v>29646728.296635255</v>
      </c>
      <c r="AE150" s="560"/>
      <c r="AF150" s="561">
        <v>17437096.477550767</v>
      </c>
      <c r="AG150" s="531">
        <v>2472289.9986326154</v>
      </c>
      <c r="AH150" s="531">
        <v>1228283.6265910845</v>
      </c>
      <c r="AI150" s="531"/>
      <c r="AJ150" s="531">
        <v>4918205.1899999976</v>
      </c>
      <c r="AK150" s="531">
        <v>2488911.3373739999</v>
      </c>
      <c r="AL150" s="534">
        <v>8128208.5012656534</v>
      </c>
      <c r="AM150" s="547">
        <v>-914831</v>
      </c>
      <c r="AN150" s="527">
        <v>29709986.646165017</v>
      </c>
    </row>
    <row r="151" spans="1:40" ht="16.5">
      <c r="A151" s="528">
        <v>445</v>
      </c>
      <c r="B151" s="529" t="s">
        <v>182</v>
      </c>
      <c r="C151" s="532">
        <v>14991</v>
      </c>
      <c r="D151" s="530">
        <f t="shared" si="20"/>
        <v>11999301.717597129</v>
      </c>
      <c r="E151" s="530">
        <v>-4501784.1890666038</v>
      </c>
      <c r="F151" s="530">
        <v>-794556.59658177535</v>
      </c>
      <c r="G151" s="546">
        <v>-836091.56163421157</v>
      </c>
      <c r="H151" s="530">
        <v>2358629.6294035884</v>
      </c>
      <c r="I151" s="530">
        <v>-50610</v>
      </c>
      <c r="J151" s="527">
        <v>8174888.9997181259</v>
      </c>
      <c r="K151" s="560"/>
      <c r="L151" s="561">
        <f t="shared" si="21"/>
        <v>12374966.293745548</v>
      </c>
      <c r="M151" s="531">
        <v>-4501784.1893700408</v>
      </c>
      <c r="N151" s="531">
        <v>-606871.30966970895</v>
      </c>
      <c r="O151" s="547">
        <v>-1980389.5679203279</v>
      </c>
      <c r="P151" s="532">
        <v>1010415.3408354168</v>
      </c>
      <c r="Q151" s="532">
        <v>396896.47151000006</v>
      </c>
      <c r="R151" s="531">
        <v>2515397.9813908772</v>
      </c>
      <c r="S151" s="533">
        <v>-50610</v>
      </c>
      <c r="T151" s="532">
        <v>9158021.0205217637</v>
      </c>
      <c r="U151" s="527"/>
      <c r="V151" s="561">
        <f t="shared" si="22"/>
        <v>12828250.974542731</v>
      </c>
      <c r="W151" s="531">
        <v>-4501784.1893700408</v>
      </c>
      <c r="X151" s="531">
        <v>-414517.12093364936</v>
      </c>
      <c r="Y151" s="531">
        <v>-1980389.5679203279</v>
      </c>
      <c r="Z151" s="531">
        <v>1140742.0554177065</v>
      </c>
      <c r="AA151" s="531">
        <v>396896.47151000006</v>
      </c>
      <c r="AB151" s="531">
        <v>2582146.8812540476</v>
      </c>
      <c r="AC151" s="533">
        <v>-50610</v>
      </c>
      <c r="AD151" s="527">
        <v>10000735.504500467</v>
      </c>
      <c r="AE151" s="560"/>
      <c r="AF151" s="561">
        <v>13084499.719901264</v>
      </c>
      <c r="AG151" s="531">
        <v>-4501784.1893700408</v>
      </c>
      <c r="AH151" s="531">
        <v>-211578.66465002994</v>
      </c>
      <c r="AI151" s="531"/>
      <c r="AJ151" s="531">
        <v>1271068.7699999963</v>
      </c>
      <c r="AK151" s="531">
        <v>396896.47151000006</v>
      </c>
      <c r="AL151" s="534">
        <v>2688600.4997294703</v>
      </c>
      <c r="AM151" s="547">
        <v>-50610</v>
      </c>
      <c r="AN151" s="527">
        <v>10696703.039200332</v>
      </c>
    </row>
    <row r="152" spans="1:40" ht="16.5">
      <c r="A152" s="528">
        <v>475</v>
      </c>
      <c r="B152" s="529" t="s">
        <v>183</v>
      </c>
      <c r="C152" s="532">
        <v>5479</v>
      </c>
      <c r="D152" s="530">
        <f t="shared" si="20"/>
        <v>7269237.3870918266</v>
      </c>
      <c r="E152" s="530">
        <v>-1369632.3485997785</v>
      </c>
      <c r="F152" s="530">
        <v>-982308.96335567965</v>
      </c>
      <c r="G152" s="546">
        <v>-305579.72558160534</v>
      </c>
      <c r="H152" s="530">
        <v>1089548.6860257196</v>
      </c>
      <c r="I152" s="530">
        <v>-210424</v>
      </c>
      <c r="J152" s="527">
        <v>5490841.0355804823</v>
      </c>
      <c r="K152" s="560"/>
      <c r="L152" s="561">
        <f t="shared" si="21"/>
        <v>6907884.3933284683</v>
      </c>
      <c r="M152" s="531">
        <v>-1369632.348710679</v>
      </c>
      <c r="N152" s="531">
        <v>-913712.62642077112</v>
      </c>
      <c r="O152" s="547">
        <v>-723516.80982033303</v>
      </c>
      <c r="P152" s="532">
        <v>394843.617245498</v>
      </c>
      <c r="Q152" s="532">
        <v>125211.11110199998</v>
      </c>
      <c r="R152" s="531">
        <v>1166631.7137110748</v>
      </c>
      <c r="S152" s="533">
        <v>-210424</v>
      </c>
      <c r="T152" s="532">
        <v>5377285.0504352581</v>
      </c>
      <c r="U152" s="527"/>
      <c r="V152" s="561">
        <f t="shared" si="22"/>
        <v>7007701.2548109358</v>
      </c>
      <c r="W152" s="531">
        <v>-1369632.348710679</v>
      </c>
      <c r="X152" s="531">
        <v>-843409.87142878468</v>
      </c>
      <c r="Y152" s="531">
        <v>-723516.80982033303</v>
      </c>
      <c r="Z152" s="531">
        <v>412134.23362274864</v>
      </c>
      <c r="AA152" s="531">
        <v>125211.11110199998</v>
      </c>
      <c r="AB152" s="531">
        <v>1206956.2935285785</v>
      </c>
      <c r="AC152" s="533">
        <v>-210424</v>
      </c>
      <c r="AD152" s="527">
        <v>5605019.8631044663</v>
      </c>
      <c r="AE152" s="560"/>
      <c r="AF152" s="561">
        <v>6737788.132686032</v>
      </c>
      <c r="AG152" s="531">
        <v>-1369632.348710679</v>
      </c>
      <c r="AH152" s="531">
        <v>-769238.71526989259</v>
      </c>
      <c r="AI152" s="531"/>
      <c r="AJ152" s="531">
        <v>429424.84999999928</v>
      </c>
      <c r="AK152" s="531">
        <v>125211.11110199998</v>
      </c>
      <c r="AL152" s="534">
        <v>1255092.2438501152</v>
      </c>
      <c r="AM152" s="547">
        <v>-210424</v>
      </c>
      <c r="AN152" s="527">
        <v>5474704.4638372418</v>
      </c>
    </row>
    <row r="153" spans="1:40" ht="16.5">
      <c r="A153" s="528">
        <v>480</v>
      </c>
      <c r="B153" s="529" t="s">
        <v>184</v>
      </c>
      <c r="C153" s="532">
        <v>1978</v>
      </c>
      <c r="D153" s="530">
        <f t="shared" si="20"/>
        <v>1744643.4833114771</v>
      </c>
      <c r="E153" s="530">
        <v>111571.41106489858</v>
      </c>
      <c r="F153" s="530">
        <v>-3659.5639550630558</v>
      </c>
      <c r="G153" s="546">
        <v>-110318.79853995534</v>
      </c>
      <c r="H153" s="530">
        <v>425028.68870546325</v>
      </c>
      <c r="I153" s="530">
        <v>-505724</v>
      </c>
      <c r="J153" s="527">
        <v>1661541.2205868205</v>
      </c>
      <c r="K153" s="560"/>
      <c r="L153" s="561">
        <f t="shared" si="21"/>
        <v>1618847.9368766977</v>
      </c>
      <c r="M153" s="531">
        <v>111571.41102486232</v>
      </c>
      <c r="N153" s="531">
        <v>-3933.1525091920639</v>
      </c>
      <c r="O153" s="547">
        <v>-261553.70734785139</v>
      </c>
      <c r="P153" s="532">
        <v>186682.58665028581</v>
      </c>
      <c r="Q153" s="532">
        <v>114071.76734800001</v>
      </c>
      <c r="R153" s="531">
        <v>454761.56485736178</v>
      </c>
      <c r="S153" s="533">
        <v>-505724</v>
      </c>
      <c r="T153" s="532">
        <v>1714724.4069001642</v>
      </c>
      <c r="U153" s="527"/>
      <c r="V153" s="561">
        <f t="shared" si="22"/>
        <v>1758571.3187694012</v>
      </c>
      <c r="W153" s="531">
        <v>111571.41102486232</v>
      </c>
      <c r="X153" s="531">
        <v>-8222.8186208640236</v>
      </c>
      <c r="Y153" s="531">
        <v>-261553.70734785139</v>
      </c>
      <c r="Z153" s="531">
        <v>187454.12832514298</v>
      </c>
      <c r="AA153" s="531">
        <v>114071.76734800001</v>
      </c>
      <c r="AB153" s="531">
        <v>467887.62870835047</v>
      </c>
      <c r="AC153" s="533">
        <v>-505724</v>
      </c>
      <c r="AD153" s="527">
        <v>1864055.7282070415</v>
      </c>
      <c r="AE153" s="560"/>
      <c r="AF153" s="561">
        <v>1737829.3917241297</v>
      </c>
      <c r="AG153" s="531">
        <v>111571.41102486232</v>
      </c>
      <c r="AH153" s="531">
        <v>-11115.934721924705</v>
      </c>
      <c r="AI153" s="531"/>
      <c r="AJ153" s="531">
        <v>188225.67000000016</v>
      </c>
      <c r="AK153" s="531">
        <v>114071.76734800001</v>
      </c>
      <c r="AL153" s="534">
        <v>485049.94362952479</v>
      </c>
      <c r="AM153" s="547">
        <v>-505724</v>
      </c>
      <c r="AN153" s="527">
        <v>1858354.5416567405</v>
      </c>
    </row>
    <row r="154" spans="1:40" ht="16.5">
      <c r="A154" s="528">
        <v>481</v>
      </c>
      <c r="B154" s="529" t="s">
        <v>185</v>
      </c>
      <c r="C154" s="532">
        <v>9642</v>
      </c>
      <c r="D154" s="530">
        <f t="shared" si="20"/>
        <v>6364070.6337160449</v>
      </c>
      <c r="E154" s="530">
        <v>327377.96851024253</v>
      </c>
      <c r="F154" s="530">
        <v>4740.8405081012779</v>
      </c>
      <c r="G154" s="546">
        <v>-537762.31320639513</v>
      </c>
      <c r="H154" s="530">
        <v>1209835.8994331209</v>
      </c>
      <c r="I154" s="530">
        <v>-2232956</v>
      </c>
      <c r="J154" s="527">
        <v>5135307.0289611146</v>
      </c>
      <c r="K154" s="560"/>
      <c r="L154" s="561">
        <f t="shared" si="21"/>
        <v>6201408.5556804202</v>
      </c>
      <c r="M154" s="531">
        <v>327377.96831507824</v>
      </c>
      <c r="N154" s="531">
        <v>-19172.627145414499</v>
      </c>
      <c r="O154" s="547">
        <v>-1272889.7382195727</v>
      </c>
      <c r="P154" s="532">
        <v>658886.74762294197</v>
      </c>
      <c r="Q154" s="532">
        <v>165726.19632799999</v>
      </c>
      <c r="R154" s="531">
        <v>1321592.0093668653</v>
      </c>
      <c r="S154" s="533">
        <v>-2232956</v>
      </c>
      <c r="T154" s="532">
        <v>5149973.1119483188</v>
      </c>
      <c r="U154" s="527"/>
      <c r="V154" s="561">
        <f t="shared" si="22"/>
        <v>6039762.5872063795</v>
      </c>
      <c r="W154" s="531">
        <v>327377.96831507824</v>
      </c>
      <c r="X154" s="531">
        <v>-40083.122923342227</v>
      </c>
      <c r="Y154" s="531">
        <v>-1272889.7382195727</v>
      </c>
      <c r="Z154" s="531">
        <v>733141.08381147007</v>
      </c>
      <c r="AA154" s="531">
        <v>165726.19632799999</v>
      </c>
      <c r="AB154" s="531">
        <v>1346549.356764493</v>
      </c>
      <c r="AC154" s="533">
        <v>-2232956</v>
      </c>
      <c r="AD154" s="527">
        <v>5066628.3312825058</v>
      </c>
      <c r="AE154" s="560"/>
      <c r="AF154" s="561">
        <v>5803759.0668310532</v>
      </c>
      <c r="AG154" s="531">
        <v>327377.96831507824</v>
      </c>
      <c r="AH154" s="531">
        <v>-54185.966930636001</v>
      </c>
      <c r="AI154" s="531"/>
      <c r="AJ154" s="531">
        <v>807395.41999999818</v>
      </c>
      <c r="AK154" s="531">
        <v>165726.19632799999</v>
      </c>
      <c r="AL154" s="534">
        <v>1408454.4960106893</v>
      </c>
      <c r="AM154" s="547">
        <v>-2232956</v>
      </c>
      <c r="AN154" s="527">
        <v>4952681.4423346091</v>
      </c>
    </row>
    <row r="155" spans="1:40" ht="16.5">
      <c r="A155" s="528">
        <v>483</v>
      </c>
      <c r="B155" s="529" t="s">
        <v>186</v>
      </c>
      <c r="C155" s="532">
        <v>1067</v>
      </c>
      <c r="D155" s="530">
        <f t="shared" si="20"/>
        <v>2081070.601569423</v>
      </c>
      <c r="E155" s="530">
        <v>-212166.39532572028</v>
      </c>
      <c r="F155" s="530">
        <v>-275535.03664816794</v>
      </c>
      <c r="G155" s="546">
        <v>-59509.685562250932</v>
      </c>
      <c r="H155" s="530">
        <v>239935.47596454332</v>
      </c>
      <c r="I155" s="530">
        <v>-219864</v>
      </c>
      <c r="J155" s="527">
        <v>1553930.9599978272</v>
      </c>
      <c r="K155" s="560"/>
      <c r="L155" s="561">
        <f t="shared" si="21"/>
        <v>2081981.3301041068</v>
      </c>
      <c r="M155" s="531">
        <v>-212166.39534731774</v>
      </c>
      <c r="N155" s="531">
        <v>-262176.3413553139</v>
      </c>
      <c r="O155" s="547">
        <v>-140683.22598731122</v>
      </c>
      <c r="P155" s="532">
        <v>160867.30492550685</v>
      </c>
      <c r="Q155" s="532">
        <v>46211.458215999999</v>
      </c>
      <c r="R155" s="531">
        <v>254527.89838829963</v>
      </c>
      <c r="S155" s="533">
        <v>-219864</v>
      </c>
      <c r="T155" s="532">
        <v>1708698.0289439703</v>
      </c>
      <c r="U155" s="527"/>
      <c r="V155" s="561">
        <f t="shared" si="22"/>
        <v>2241628.808041994</v>
      </c>
      <c r="W155" s="531">
        <v>-212166.39534731774</v>
      </c>
      <c r="X155" s="531">
        <v>-248485.33212435027</v>
      </c>
      <c r="Y155" s="531">
        <v>-140683.22598731122</v>
      </c>
      <c r="Z155" s="531">
        <v>124479.07246275333</v>
      </c>
      <c r="AA155" s="531">
        <v>46211.458215999999</v>
      </c>
      <c r="AB155" s="531">
        <v>264329.81244935479</v>
      </c>
      <c r="AC155" s="533">
        <v>-219864</v>
      </c>
      <c r="AD155" s="527">
        <v>1855450.1977111227</v>
      </c>
      <c r="AE155" s="560"/>
      <c r="AF155" s="561">
        <v>2329452.6427734764</v>
      </c>
      <c r="AG155" s="531">
        <v>-212166.39534731774</v>
      </c>
      <c r="AH155" s="531">
        <v>-234040.97665409333</v>
      </c>
      <c r="AI155" s="531"/>
      <c r="AJ155" s="531">
        <v>88090.839999999807</v>
      </c>
      <c r="AK155" s="531">
        <v>46211.458215999999</v>
      </c>
      <c r="AL155" s="534">
        <v>275186.12886634766</v>
      </c>
      <c r="AM155" s="547">
        <v>-219864</v>
      </c>
      <c r="AN155" s="527">
        <v>1932186.4718671017</v>
      </c>
    </row>
    <row r="156" spans="1:40" ht="16.5">
      <c r="A156" s="528">
        <v>484</v>
      </c>
      <c r="B156" s="529" t="s">
        <v>187</v>
      </c>
      <c r="C156" s="532">
        <v>2967</v>
      </c>
      <c r="D156" s="530">
        <f t="shared" si="20"/>
        <v>1830830.2316839832</v>
      </c>
      <c r="E156" s="530">
        <v>-371346.06581088656</v>
      </c>
      <c r="F156" s="530">
        <v>68319.422661186181</v>
      </c>
      <c r="G156" s="546">
        <v>-165478.19780993304</v>
      </c>
      <c r="H156" s="530">
        <v>603634.27597390395</v>
      </c>
      <c r="I156" s="530">
        <v>284726</v>
      </c>
      <c r="J156" s="527">
        <v>2250685.6666982537</v>
      </c>
      <c r="K156" s="560"/>
      <c r="L156" s="561">
        <f t="shared" si="21"/>
        <v>1434271.3475854422</v>
      </c>
      <c r="M156" s="531">
        <v>-371346.06587094173</v>
      </c>
      <c r="N156" s="531">
        <v>16455.860274961193</v>
      </c>
      <c r="O156" s="547">
        <v>-392619.80344525265</v>
      </c>
      <c r="P156" s="532">
        <v>284026.57723697613</v>
      </c>
      <c r="Q156" s="532">
        <v>148440.81775600003</v>
      </c>
      <c r="R156" s="531">
        <v>640546.29865761776</v>
      </c>
      <c r="S156" s="533">
        <v>284726</v>
      </c>
      <c r="T156" s="532">
        <v>2044501.032194803</v>
      </c>
      <c r="U156" s="527"/>
      <c r="V156" s="561">
        <f t="shared" si="22"/>
        <v>1524063.9368222575</v>
      </c>
      <c r="W156" s="531">
        <v>-371346.06587094173</v>
      </c>
      <c r="X156" s="531">
        <v>-12334.227931296036</v>
      </c>
      <c r="Y156" s="531">
        <v>-392619.80344525265</v>
      </c>
      <c r="Z156" s="531">
        <v>273623.23361848737</v>
      </c>
      <c r="AA156" s="531">
        <v>148440.81775600003</v>
      </c>
      <c r="AB156" s="531">
        <v>662200.69472820824</v>
      </c>
      <c r="AC156" s="533">
        <v>284726</v>
      </c>
      <c r="AD156" s="527">
        <v>2116754.5856774626</v>
      </c>
      <c r="AE156" s="560"/>
      <c r="AF156" s="561">
        <v>1723414.4059680454</v>
      </c>
      <c r="AG156" s="531">
        <v>-371346.06587094173</v>
      </c>
      <c r="AH156" s="531">
        <v>-16673.90208288706</v>
      </c>
      <c r="AI156" s="531"/>
      <c r="AJ156" s="531">
        <v>263219.88999999868</v>
      </c>
      <c r="AK156" s="531">
        <v>148440.81775600003</v>
      </c>
      <c r="AL156" s="534">
        <v>687863.46851960558</v>
      </c>
      <c r="AM156" s="547">
        <v>284726</v>
      </c>
      <c r="AN156" s="527">
        <v>2327024.8108445681</v>
      </c>
    </row>
    <row r="157" spans="1:40" ht="16.5">
      <c r="A157" s="528">
        <v>489</v>
      </c>
      <c r="B157" s="529" t="s">
        <v>188</v>
      </c>
      <c r="C157" s="532">
        <v>1791</v>
      </c>
      <c r="D157" s="530">
        <f t="shared" si="20"/>
        <v>967308.56286137039</v>
      </c>
      <c r="E157" s="530">
        <v>633239.01053460699</v>
      </c>
      <c r="F157" s="530">
        <v>329982.20523277845</v>
      </c>
      <c r="G157" s="546">
        <v>-99889.266018736118</v>
      </c>
      <c r="H157" s="530">
        <v>421166.26189265435</v>
      </c>
      <c r="I157" s="530">
        <v>-528717</v>
      </c>
      <c r="J157" s="527">
        <v>1723089.7745026741</v>
      </c>
      <c r="K157" s="560"/>
      <c r="L157" s="561">
        <f t="shared" si="21"/>
        <v>943877.71124243457</v>
      </c>
      <c r="M157" s="531">
        <v>633239.01049835514</v>
      </c>
      <c r="N157" s="531">
        <v>298675.28233634133</v>
      </c>
      <c r="O157" s="547">
        <v>-236416.48942382901</v>
      </c>
      <c r="P157" s="532">
        <v>234273.09431888827</v>
      </c>
      <c r="Q157" s="532">
        <v>95611.38386799999</v>
      </c>
      <c r="R157" s="531">
        <v>451977.87759167911</v>
      </c>
      <c r="S157" s="533">
        <v>-528717</v>
      </c>
      <c r="T157" s="532">
        <v>1892520.8704318693</v>
      </c>
      <c r="U157" s="527"/>
      <c r="V157" s="561">
        <f t="shared" si="22"/>
        <v>980596.00223902892</v>
      </c>
      <c r="W157" s="531">
        <v>633239.01049835514</v>
      </c>
      <c r="X157" s="531">
        <v>267926.16099862423</v>
      </c>
      <c r="Y157" s="531">
        <v>-236416.48942382901</v>
      </c>
      <c r="Z157" s="531">
        <v>209872.63715944398</v>
      </c>
      <c r="AA157" s="531">
        <v>95611.38386799999</v>
      </c>
      <c r="AB157" s="531">
        <v>468239.22711382515</v>
      </c>
      <c r="AC157" s="533">
        <v>-528717</v>
      </c>
      <c r="AD157" s="527">
        <v>1890350.9324534484</v>
      </c>
      <c r="AE157" s="560"/>
      <c r="AF157" s="561">
        <v>1061113.4733273869</v>
      </c>
      <c r="AG157" s="531">
        <v>633239.01049835514</v>
      </c>
      <c r="AH157" s="531">
        <v>238441.55991824012</v>
      </c>
      <c r="AI157" s="531"/>
      <c r="AJ157" s="531">
        <v>185472.1799999997</v>
      </c>
      <c r="AK157" s="531">
        <v>95611.38386799999</v>
      </c>
      <c r="AL157" s="534">
        <v>486729.33002541977</v>
      </c>
      <c r="AM157" s="547">
        <v>-528717</v>
      </c>
      <c r="AN157" s="527">
        <v>1935473.4482135726</v>
      </c>
    </row>
    <row r="158" spans="1:40" ht="16.5">
      <c r="A158" s="528">
        <v>491</v>
      </c>
      <c r="B158" s="529" t="s">
        <v>189</v>
      </c>
      <c r="C158" s="532">
        <v>51980</v>
      </c>
      <c r="D158" s="530">
        <f t="shared" si="20"/>
        <v>15997474.951873457</v>
      </c>
      <c r="E158" s="530">
        <v>-12130052.307945328</v>
      </c>
      <c r="F158" s="530">
        <v>-5033268.7734156651</v>
      </c>
      <c r="G158" s="546">
        <v>-2899075.4034918491</v>
      </c>
      <c r="H158" s="530">
        <v>8891267.5812161621</v>
      </c>
      <c r="I158" s="530">
        <v>1492455</v>
      </c>
      <c r="J158" s="527">
        <v>6318801.0482367761</v>
      </c>
      <c r="K158" s="560"/>
      <c r="L158" s="561">
        <f t="shared" si="21"/>
        <v>17438640.856235109</v>
      </c>
      <c r="M158" s="531">
        <v>-12130052.308997456</v>
      </c>
      <c r="N158" s="531">
        <v>-4382486.2229727851</v>
      </c>
      <c r="O158" s="547">
        <v>-6864622.0599255553</v>
      </c>
      <c r="P158" s="532">
        <v>6925574.1868842058</v>
      </c>
      <c r="Q158" s="532">
        <v>2980948.6090999995</v>
      </c>
      <c r="R158" s="531">
        <v>9576593.7824727017</v>
      </c>
      <c r="S158" s="533">
        <v>1492455</v>
      </c>
      <c r="T158" s="532">
        <v>15037051.842796218</v>
      </c>
      <c r="U158" s="527"/>
      <c r="V158" s="561">
        <f t="shared" si="22"/>
        <v>17387591.862270441</v>
      </c>
      <c r="W158" s="531">
        <v>-12130052.308997456</v>
      </c>
      <c r="X158" s="531">
        <v>-3715514.6580004441</v>
      </c>
      <c r="Y158" s="531">
        <v>-6864622.0599255553</v>
      </c>
      <c r="Z158" s="531">
        <v>6438027.8134421026</v>
      </c>
      <c r="AA158" s="531">
        <v>2980948.6090999995</v>
      </c>
      <c r="AB158" s="531">
        <v>9929205.949004693</v>
      </c>
      <c r="AC158" s="533">
        <v>1492455</v>
      </c>
      <c r="AD158" s="527">
        <v>15518040.206893781</v>
      </c>
      <c r="AE158" s="560"/>
      <c r="AF158" s="561">
        <v>17642920.160546258</v>
      </c>
      <c r="AG158" s="531">
        <v>-12130052.308997456</v>
      </c>
      <c r="AH158" s="531">
        <v>-3011843.0578655265</v>
      </c>
      <c r="AI158" s="531"/>
      <c r="AJ158" s="531">
        <v>5950481.4399999985</v>
      </c>
      <c r="AK158" s="531">
        <v>2980948.6090999995</v>
      </c>
      <c r="AL158" s="534">
        <v>10379355.241346477</v>
      </c>
      <c r="AM158" s="547">
        <v>1492455</v>
      </c>
      <c r="AN158" s="527">
        <v>16439643.024204193</v>
      </c>
    </row>
    <row r="159" spans="1:40" ht="16.5">
      <c r="A159" s="528">
        <v>494</v>
      </c>
      <c r="B159" s="529" t="s">
        <v>190</v>
      </c>
      <c r="C159" s="532">
        <v>8882</v>
      </c>
      <c r="D159" s="530">
        <f t="shared" si="20"/>
        <v>13140945.023474758</v>
      </c>
      <c r="E159" s="530">
        <v>-1684273.5612121855</v>
      </c>
      <c r="F159" s="530">
        <v>-1940590.0174546521</v>
      </c>
      <c r="G159" s="546">
        <v>-495374.90830732218</v>
      </c>
      <c r="H159" s="530">
        <v>1337371.9809139245</v>
      </c>
      <c r="I159" s="530">
        <v>-238822</v>
      </c>
      <c r="J159" s="527">
        <v>10119256.517414523</v>
      </c>
      <c r="K159" s="560"/>
      <c r="L159" s="561">
        <f t="shared" si="21"/>
        <v>12270696.139600372</v>
      </c>
      <c r="M159" s="531">
        <v>-1684273.5613919664</v>
      </c>
      <c r="N159" s="531">
        <v>-1829388.5820365362</v>
      </c>
      <c r="O159" s="547">
        <v>-1173369.2623845858</v>
      </c>
      <c r="P159" s="532">
        <v>809493.02833298955</v>
      </c>
      <c r="Q159" s="532">
        <v>211280.643728</v>
      </c>
      <c r="R159" s="531">
        <v>1455933.5718237697</v>
      </c>
      <c r="S159" s="533">
        <v>-238822</v>
      </c>
      <c r="T159" s="532">
        <v>9821549.9776720423</v>
      </c>
      <c r="U159" s="527"/>
      <c r="V159" s="561">
        <f t="shared" si="22"/>
        <v>13031434.4990592</v>
      </c>
      <c r="W159" s="531">
        <v>-1684273.5613919664</v>
      </c>
      <c r="X159" s="531">
        <v>-1715420.8744550752</v>
      </c>
      <c r="Y159" s="531">
        <v>-1173369.2623845858</v>
      </c>
      <c r="Z159" s="531">
        <v>848853.77416649391</v>
      </c>
      <c r="AA159" s="531">
        <v>211280.643728</v>
      </c>
      <c r="AB159" s="531">
        <v>1509800.2783135057</v>
      </c>
      <c r="AC159" s="533">
        <v>-238822</v>
      </c>
      <c r="AD159" s="527">
        <v>10789483.497035572</v>
      </c>
      <c r="AE159" s="560"/>
      <c r="AF159" s="561">
        <v>13139672.244065769</v>
      </c>
      <c r="AG159" s="531">
        <v>-1684273.5613919664</v>
      </c>
      <c r="AH159" s="531">
        <v>-1595182.10661363</v>
      </c>
      <c r="AI159" s="531"/>
      <c r="AJ159" s="531">
        <v>888214.51999999816</v>
      </c>
      <c r="AK159" s="531">
        <v>211280.643728</v>
      </c>
      <c r="AL159" s="534">
        <v>1579712.705121228</v>
      </c>
      <c r="AM159" s="547">
        <v>-238822</v>
      </c>
      <c r="AN159" s="527">
        <v>11127233.182524813</v>
      </c>
    </row>
    <row r="160" spans="1:40" ht="16.5">
      <c r="A160" s="528">
        <v>495</v>
      </c>
      <c r="B160" s="529" t="s">
        <v>191</v>
      </c>
      <c r="C160" s="532">
        <v>1477</v>
      </c>
      <c r="D160" s="530">
        <f t="shared" si="20"/>
        <v>925762.84990189527</v>
      </c>
      <c r="E160" s="530">
        <v>-8204.042889708815</v>
      </c>
      <c r="F160" s="530">
        <v>1897.1725520682137</v>
      </c>
      <c r="G160" s="546">
        <v>-82376.57504727706</v>
      </c>
      <c r="H160" s="530">
        <v>328284.18479940266</v>
      </c>
      <c r="I160" s="530">
        <v>-370631</v>
      </c>
      <c r="J160" s="527">
        <v>794732.58931638021</v>
      </c>
      <c r="K160" s="560"/>
      <c r="L160" s="561">
        <f t="shared" si="21"/>
        <v>1233363.8253792869</v>
      </c>
      <c r="M160" s="531">
        <v>-8204.0429196048517</v>
      </c>
      <c r="N160" s="531">
        <v>-2936.9394621216779</v>
      </c>
      <c r="O160" s="547">
        <v>-195300.21968689814</v>
      </c>
      <c r="P160" s="532">
        <v>153543.03435380827</v>
      </c>
      <c r="Q160" s="532">
        <v>85985.582298000008</v>
      </c>
      <c r="R160" s="531">
        <v>353566.54247998801</v>
      </c>
      <c r="S160" s="533">
        <v>-370631</v>
      </c>
      <c r="T160" s="532">
        <v>1249386.7824424584</v>
      </c>
      <c r="U160" s="527"/>
      <c r="V160" s="561">
        <f t="shared" si="22"/>
        <v>1215091.2670185261</v>
      </c>
      <c r="W160" s="531">
        <v>-8204.0429196048517</v>
      </c>
      <c r="X160" s="531">
        <v>-6140.0925697756138</v>
      </c>
      <c r="Y160" s="531">
        <v>-195300.21968689814</v>
      </c>
      <c r="Z160" s="531">
        <v>151065.44717690378</v>
      </c>
      <c r="AA160" s="531">
        <v>85985.582298000008</v>
      </c>
      <c r="AB160" s="531">
        <v>366458.01485872845</v>
      </c>
      <c r="AC160" s="533">
        <v>-370631</v>
      </c>
      <c r="AD160" s="527">
        <v>1238324.9561758798</v>
      </c>
      <c r="AE160" s="560"/>
      <c r="AF160" s="561">
        <v>1271209.2251663411</v>
      </c>
      <c r="AG160" s="531">
        <v>-8204.0429196048517</v>
      </c>
      <c r="AH160" s="531">
        <v>-8300.4224389700648</v>
      </c>
      <c r="AI160" s="531"/>
      <c r="AJ160" s="531">
        <v>148587.85999999929</v>
      </c>
      <c r="AK160" s="531">
        <v>85985.582298000008</v>
      </c>
      <c r="AL160" s="534">
        <v>381544.8100723385</v>
      </c>
      <c r="AM160" s="547">
        <v>-370631</v>
      </c>
      <c r="AN160" s="527">
        <v>1304891.7924912057</v>
      </c>
    </row>
    <row r="161" spans="1:40" ht="16.5">
      <c r="A161" s="528">
        <v>498</v>
      </c>
      <c r="B161" s="529" t="s">
        <v>192</v>
      </c>
      <c r="C161" s="532">
        <v>2281</v>
      </c>
      <c r="D161" s="530">
        <f t="shared" si="20"/>
        <v>2628811.8969692755</v>
      </c>
      <c r="E161" s="530">
        <v>73354.581710006387</v>
      </c>
      <c r="F161" s="530">
        <v>581312.13613669772</v>
      </c>
      <c r="G161" s="546">
        <v>-127217.98759840147</v>
      </c>
      <c r="H161" s="530">
        <v>439580.56041408132</v>
      </c>
      <c r="I161" s="530">
        <v>233543</v>
      </c>
      <c r="J161" s="527">
        <v>3829384.1876316592</v>
      </c>
      <c r="K161" s="560"/>
      <c r="L161" s="561">
        <f t="shared" si="21"/>
        <v>3014250.0565804057</v>
      </c>
      <c r="M161" s="531">
        <v>73354.581663836521</v>
      </c>
      <c r="N161" s="531">
        <v>541439.94678618235</v>
      </c>
      <c r="O161" s="547">
        <v>-301366.22380180028</v>
      </c>
      <c r="P161" s="532">
        <v>336966.43142014428</v>
      </c>
      <c r="Q161" s="532">
        <v>182496.54423000003</v>
      </c>
      <c r="R161" s="531">
        <v>471394.17282827507</v>
      </c>
      <c r="S161" s="533">
        <v>233543</v>
      </c>
      <c r="T161" s="532">
        <v>4552078.5097070439</v>
      </c>
      <c r="U161" s="527"/>
      <c r="V161" s="561">
        <f t="shared" si="22"/>
        <v>3094672.4371240875</v>
      </c>
      <c r="W161" s="531">
        <v>73354.581663836521</v>
      </c>
      <c r="X161" s="531">
        <v>502278.16801938566</v>
      </c>
      <c r="Y161" s="531">
        <v>-301366.22380180028</v>
      </c>
      <c r="Z161" s="531">
        <v>308320.22071007267</v>
      </c>
      <c r="AA161" s="531">
        <v>182496.54423000003</v>
      </c>
      <c r="AB161" s="531">
        <v>487731.82895826647</v>
      </c>
      <c r="AC161" s="533">
        <v>233543</v>
      </c>
      <c r="AD161" s="527">
        <v>4581030.5569038484</v>
      </c>
      <c r="AE161" s="560"/>
      <c r="AF161" s="561">
        <v>3193048.7574802409</v>
      </c>
      <c r="AG161" s="531">
        <v>73354.581663836521</v>
      </c>
      <c r="AH161" s="531">
        <v>464726.86982599867</v>
      </c>
      <c r="AI161" s="531"/>
      <c r="AJ161" s="531">
        <v>279674.010000001</v>
      </c>
      <c r="AK161" s="531">
        <v>182496.54423000003</v>
      </c>
      <c r="AL161" s="534">
        <v>506681.97413601563</v>
      </c>
      <c r="AM161" s="547">
        <v>233543</v>
      </c>
      <c r="AN161" s="527">
        <v>4632159.5135342926</v>
      </c>
    </row>
    <row r="162" spans="1:40" ht="16.5">
      <c r="A162" s="528">
        <v>499</v>
      </c>
      <c r="B162" s="529" t="s">
        <v>193</v>
      </c>
      <c r="C162" s="532">
        <v>19662</v>
      </c>
      <c r="D162" s="530">
        <f t="shared" si="20"/>
        <v>19621367.280126348</v>
      </c>
      <c r="E162" s="530">
        <v>1281107.2935538911</v>
      </c>
      <c r="F162" s="530">
        <v>9667.5384847839996</v>
      </c>
      <c r="G162" s="546">
        <v>-1096606.7830599605</v>
      </c>
      <c r="H162" s="530">
        <v>2824104.0038644425</v>
      </c>
      <c r="I162" s="530">
        <v>-1511313</v>
      </c>
      <c r="J162" s="527">
        <v>21128326.332969505</v>
      </c>
      <c r="K162" s="560"/>
      <c r="L162" s="561">
        <f t="shared" si="21"/>
        <v>20583519.737500429</v>
      </c>
      <c r="M162" s="531">
        <v>1281107.2931559114</v>
      </c>
      <c r="N162" s="531">
        <v>-39096.888086822226</v>
      </c>
      <c r="O162" s="547">
        <v>-2597577.691439651</v>
      </c>
      <c r="P162" s="532">
        <v>1547071.9498383056</v>
      </c>
      <c r="Q162" s="532">
        <v>553787.14699000004</v>
      </c>
      <c r="R162" s="531">
        <v>3040331.7236423539</v>
      </c>
      <c r="S162" s="533">
        <v>-1511313</v>
      </c>
      <c r="T162" s="532">
        <v>22857830.271600526</v>
      </c>
      <c r="U162" s="527"/>
      <c r="V162" s="561">
        <f t="shared" si="22"/>
        <v>21266065.024395991</v>
      </c>
      <c r="W162" s="531">
        <v>1281107.2931559114</v>
      </c>
      <c r="X162" s="531">
        <v>-81737.643945110438</v>
      </c>
      <c r="Y162" s="531">
        <v>-2597577.691439651</v>
      </c>
      <c r="Z162" s="531">
        <v>1545573.3949191514</v>
      </c>
      <c r="AA162" s="531">
        <v>553787.14699000004</v>
      </c>
      <c r="AB162" s="531">
        <v>3136994.694507672</v>
      </c>
      <c r="AC162" s="533">
        <v>-1511313</v>
      </c>
      <c r="AD162" s="527">
        <v>23592899.218583964</v>
      </c>
      <c r="AE162" s="560"/>
      <c r="AF162" s="561">
        <v>21712492.860329345</v>
      </c>
      <c r="AG162" s="531">
        <v>1281107.2931559114</v>
      </c>
      <c r="AH162" s="531">
        <v>-110496.21258972879</v>
      </c>
      <c r="AI162" s="531"/>
      <c r="AJ162" s="531">
        <v>1544074.8399999975</v>
      </c>
      <c r="AK162" s="531">
        <v>553787.14699000004</v>
      </c>
      <c r="AL162" s="534">
        <v>3273710.0750168934</v>
      </c>
      <c r="AM162" s="547">
        <v>-1511313</v>
      </c>
      <c r="AN162" s="527">
        <v>24145785.311462767</v>
      </c>
    </row>
    <row r="163" spans="1:40" ht="16.5">
      <c r="A163" s="528">
        <v>500</v>
      </c>
      <c r="B163" s="529" t="s">
        <v>194</v>
      </c>
      <c r="C163" s="532">
        <v>10486</v>
      </c>
      <c r="D163" s="530">
        <f t="shared" si="20"/>
        <v>8782074.2676143758</v>
      </c>
      <c r="E163" s="530">
        <v>2704430.9146959474</v>
      </c>
      <c r="F163" s="530">
        <v>1285190.440215284</v>
      </c>
      <c r="G163" s="546">
        <v>-584834.64180483902</v>
      </c>
      <c r="H163" s="530">
        <v>1032774.5607903547</v>
      </c>
      <c r="I163" s="530">
        <v>-830742</v>
      </c>
      <c r="J163" s="527">
        <v>12388893.541511122</v>
      </c>
      <c r="K163" s="560"/>
      <c r="L163" s="561">
        <f t="shared" si="21"/>
        <v>8250807.7755788397</v>
      </c>
      <c r="M163" s="531">
        <v>2704430.9144837018</v>
      </c>
      <c r="N163" s="531">
        <v>1101893.7380980088</v>
      </c>
      <c r="O163" s="547">
        <v>-1386950.9035752576</v>
      </c>
      <c r="P163" s="532">
        <v>1163754.8583809487</v>
      </c>
      <c r="Q163" s="532">
        <v>406264.85314799997</v>
      </c>
      <c r="R163" s="531">
        <v>1135105.6336725731</v>
      </c>
      <c r="S163" s="533">
        <v>-830742</v>
      </c>
      <c r="T163" s="532">
        <v>12544564.869786814</v>
      </c>
      <c r="U163" s="527"/>
      <c r="V163" s="561">
        <f t="shared" si="22"/>
        <v>8533516.2702100612</v>
      </c>
      <c r="W163" s="531">
        <v>2704430.9144837018</v>
      </c>
      <c r="X163" s="531">
        <v>921862.86911570735</v>
      </c>
      <c r="Y163" s="531">
        <v>-1386950.9035752576</v>
      </c>
      <c r="Z163" s="531">
        <v>1108351.1241904723</v>
      </c>
      <c r="AA163" s="531">
        <v>406264.85314799997</v>
      </c>
      <c r="AB163" s="531">
        <v>1161397.6112351173</v>
      </c>
      <c r="AC163" s="533">
        <v>-830742</v>
      </c>
      <c r="AD163" s="527">
        <v>12618130.738807803</v>
      </c>
      <c r="AE163" s="560"/>
      <c r="AF163" s="561">
        <v>8494032.2626627348</v>
      </c>
      <c r="AG163" s="531">
        <v>2704430.9144837018</v>
      </c>
      <c r="AH163" s="531">
        <v>749235.55089744541</v>
      </c>
      <c r="AI163" s="531"/>
      <c r="AJ163" s="531">
        <v>1052947.3899999959</v>
      </c>
      <c r="AK163" s="531">
        <v>406264.85314799997</v>
      </c>
      <c r="AL163" s="534">
        <v>1221459.1149300258</v>
      </c>
      <c r="AM163" s="547">
        <v>-830742</v>
      </c>
      <c r="AN163" s="527">
        <v>12410677.182546645</v>
      </c>
    </row>
    <row r="164" spans="1:40" ht="16.5">
      <c r="A164" s="528">
        <v>503</v>
      </c>
      <c r="B164" s="529" t="s">
        <v>195</v>
      </c>
      <c r="C164" s="532">
        <v>7539</v>
      </c>
      <c r="D164" s="530">
        <f t="shared" si="20"/>
        <v>4578776.4265515786</v>
      </c>
      <c r="E164" s="530">
        <v>-628372.56171772804</v>
      </c>
      <c r="F164" s="530">
        <v>-759135.11666541337</v>
      </c>
      <c r="G164" s="546">
        <v>-420471.90201856586</v>
      </c>
      <c r="H164" s="530">
        <v>1388308.1387866098</v>
      </c>
      <c r="I164" s="530">
        <v>-317109</v>
      </c>
      <c r="J164" s="527">
        <v>3841995.9849364809</v>
      </c>
      <c r="K164" s="560"/>
      <c r="L164" s="561">
        <f t="shared" si="21"/>
        <v>4671790.6862184405</v>
      </c>
      <c r="M164" s="531">
        <v>-628372.56187032524</v>
      </c>
      <c r="N164" s="531">
        <v>-664747.85910887492</v>
      </c>
      <c r="O164" s="547">
        <v>-996199.8565136164</v>
      </c>
      <c r="P164" s="532">
        <v>576894.05421115039</v>
      </c>
      <c r="Q164" s="532">
        <v>258728.05050399996</v>
      </c>
      <c r="R164" s="531">
        <v>1503162.7117583137</v>
      </c>
      <c r="S164" s="533">
        <v>-317109</v>
      </c>
      <c r="T164" s="532">
        <v>4404146.2251990885</v>
      </c>
      <c r="U164" s="527"/>
      <c r="V164" s="561">
        <f t="shared" si="22"/>
        <v>4620074.8603459001</v>
      </c>
      <c r="W164" s="531">
        <v>-628372.56187032524</v>
      </c>
      <c r="X164" s="531">
        <v>-568012.60269628395</v>
      </c>
      <c r="Y164" s="531">
        <v>-996199.8565136164</v>
      </c>
      <c r="Z164" s="531">
        <v>633064.00210557494</v>
      </c>
      <c r="AA164" s="531">
        <v>258728.05050399996</v>
      </c>
      <c r="AB164" s="531">
        <v>1551765.3541432412</v>
      </c>
      <c r="AC164" s="533">
        <v>-317109</v>
      </c>
      <c r="AD164" s="527">
        <v>4553938.2460184908</v>
      </c>
      <c r="AE164" s="560"/>
      <c r="AF164" s="561">
        <v>4703060.734702928</v>
      </c>
      <c r="AG164" s="531">
        <v>-628372.56187032524</v>
      </c>
      <c r="AH164" s="531">
        <v>-465954.49970634276</v>
      </c>
      <c r="AI164" s="531"/>
      <c r="AJ164" s="531">
        <v>689233.94999999937</v>
      </c>
      <c r="AK164" s="531">
        <v>258728.05050399996</v>
      </c>
      <c r="AL164" s="534">
        <v>1615647.9560528528</v>
      </c>
      <c r="AM164" s="547">
        <v>-317109</v>
      </c>
      <c r="AN164" s="527">
        <v>4859034.7731694952</v>
      </c>
    </row>
    <row r="165" spans="1:40" ht="16.5">
      <c r="A165" s="528">
        <v>504</v>
      </c>
      <c r="B165" s="529" t="s">
        <v>196</v>
      </c>
      <c r="C165" s="532">
        <v>1764</v>
      </c>
      <c r="D165" s="530">
        <f t="shared" si="20"/>
        <v>1245206.2697328893</v>
      </c>
      <c r="E165" s="530">
        <v>-480931.45170114934</v>
      </c>
      <c r="F165" s="530">
        <v>-174777.81529521823</v>
      </c>
      <c r="G165" s="546">
        <v>-98383.397686795346</v>
      </c>
      <c r="H165" s="530">
        <v>381953.30608945538</v>
      </c>
      <c r="I165" s="530">
        <v>-423278</v>
      </c>
      <c r="J165" s="527">
        <v>449788.91113918158</v>
      </c>
      <c r="K165" s="560"/>
      <c r="L165" s="561">
        <f t="shared" si="21"/>
        <v>1441966.0064936811</v>
      </c>
      <c r="M165" s="531">
        <v>-480931.45173685503</v>
      </c>
      <c r="N165" s="531">
        <v>-152692.77452990002</v>
      </c>
      <c r="O165" s="547">
        <v>-233703.34679130642</v>
      </c>
      <c r="P165" s="532">
        <v>168537.80179102925</v>
      </c>
      <c r="Q165" s="532">
        <v>45468.982482000007</v>
      </c>
      <c r="R165" s="531">
        <v>410342.89476009656</v>
      </c>
      <c r="S165" s="533">
        <v>-423278</v>
      </c>
      <c r="T165" s="532">
        <v>775710.11246874556</v>
      </c>
      <c r="U165" s="527"/>
      <c r="V165" s="561">
        <f t="shared" si="22"/>
        <v>1465255.1203488288</v>
      </c>
      <c r="W165" s="531">
        <v>-480931.45173685503</v>
      </c>
      <c r="X165" s="531">
        <v>-130058.34127458626</v>
      </c>
      <c r="Y165" s="531">
        <v>-233703.34679130642</v>
      </c>
      <c r="Z165" s="531">
        <v>180159.05589551447</v>
      </c>
      <c r="AA165" s="531">
        <v>45468.982482000007</v>
      </c>
      <c r="AB165" s="531">
        <v>424644.48999849055</v>
      </c>
      <c r="AC165" s="533">
        <v>-423278</v>
      </c>
      <c r="AD165" s="527">
        <v>847556.50892208633</v>
      </c>
      <c r="AE165" s="560"/>
      <c r="AF165" s="561">
        <v>1480760.2997942218</v>
      </c>
      <c r="AG165" s="531">
        <v>-480931.45173685503</v>
      </c>
      <c r="AH165" s="531">
        <v>-106178.45088139668</v>
      </c>
      <c r="AI165" s="531"/>
      <c r="AJ165" s="531">
        <v>191780.30999999965</v>
      </c>
      <c r="AK165" s="531">
        <v>45468.982482000007</v>
      </c>
      <c r="AL165" s="534">
        <v>441471.07088524522</v>
      </c>
      <c r="AM165" s="547">
        <v>-423278</v>
      </c>
      <c r="AN165" s="527">
        <v>915389.41375190858</v>
      </c>
    </row>
    <row r="166" spans="1:40" ht="16.5">
      <c r="A166" s="528">
        <v>505</v>
      </c>
      <c r="B166" s="529" t="s">
        <v>197</v>
      </c>
      <c r="C166" s="532">
        <v>20912</v>
      </c>
      <c r="D166" s="530">
        <f t="shared" si="20"/>
        <v>15497191.607343385</v>
      </c>
      <c r="E166" s="530">
        <v>-689453.45907624206</v>
      </c>
      <c r="F166" s="530">
        <v>-7158.2585109192814</v>
      </c>
      <c r="G166" s="546">
        <v>-1166322.9095386988</v>
      </c>
      <c r="H166" s="530">
        <v>3077114.9719463256</v>
      </c>
      <c r="I166" s="530">
        <v>-2391598</v>
      </c>
      <c r="J166" s="527">
        <v>14319773.952163851</v>
      </c>
      <c r="K166" s="560"/>
      <c r="L166" s="561">
        <f t="shared" si="21"/>
        <v>14962263.454981349</v>
      </c>
      <c r="M166" s="531">
        <v>-689453.45949952293</v>
      </c>
      <c r="N166" s="531">
        <v>-41582.449581508816</v>
      </c>
      <c r="O166" s="547">
        <v>-2763783.3561934629</v>
      </c>
      <c r="P166" s="532">
        <v>1695219.3037084062</v>
      </c>
      <c r="Q166" s="532">
        <v>629525.45748400001</v>
      </c>
      <c r="R166" s="531">
        <v>3353272.0088306484</v>
      </c>
      <c r="S166" s="533">
        <v>-2391598</v>
      </c>
      <c r="T166" s="532">
        <v>14753862.95972991</v>
      </c>
      <c r="U166" s="527"/>
      <c r="V166" s="561">
        <f t="shared" si="22"/>
        <v>14674230.786840187</v>
      </c>
      <c r="W166" s="531">
        <v>-689453.45949952293</v>
      </c>
      <c r="X166" s="531">
        <v>-86934.066228265146</v>
      </c>
      <c r="Y166" s="531">
        <v>-2763783.3561934629</v>
      </c>
      <c r="Z166" s="531">
        <v>1848054.4668542033</v>
      </c>
      <c r="AA166" s="531">
        <v>629525.45748400001</v>
      </c>
      <c r="AB166" s="531">
        <v>3431790.218378616</v>
      </c>
      <c r="AC166" s="533">
        <v>-2391598</v>
      </c>
      <c r="AD166" s="527">
        <v>14651832.047635756</v>
      </c>
      <c r="AE166" s="560"/>
      <c r="AF166" s="561">
        <v>14297169.287310055</v>
      </c>
      <c r="AG166" s="531">
        <v>-689453.45949952293</v>
      </c>
      <c r="AH166" s="531">
        <v>-117520.94383462561</v>
      </c>
      <c r="AI166" s="531"/>
      <c r="AJ166" s="531">
        <v>2000889.6300000001</v>
      </c>
      <c r="AK166" s="531">
        <v>629525.45748400001</v>
      </c>
      <c r="AL166" s="534">
        <v>3580847.9009553404</v>
      </c>
      <c r="AM166" s="547">
        <v>-2391598</v>
      </c>
      <c r="AN166" s="527">
        <v>14546076.516221788</v>
      </c>
    </row>
    <row r="167" spans="1:40" ht="16.5">
      <c r="A167" s="528">
        <v>507</v>
      </c>
      <c r="B167" s="529" t="s">
        <v>198</v>
      </c>
      <c r="C167" s="532">
        <v>5564</v>
      </c>
      <c r="D167" s="530">
        <f t="shared" si="20"/>
        <v>958789.06879248819</v>
      </c>
      <c r="E167" s="530">
        <v>-778872.56072240649</v>
      </c>
      <c r="F167" s="530">
        <v>-76178.122286481695</v>
      </c>
      <c r="G167" s="546">
        <v>-310320.4221821595</v>
      </c>
      <c r="H167" s="530">
        <v>1106543.9257034184</v>
      </c>
      <c r="I167" s="530">
        <v>20160</v>
      </c>
      <c r="J167" s="527">
        <v>920121.88930485887</v>
      </c>
      <c r="K167" s="560"/>
      <c r="L167" s="561">
        <f t="shared" si="21"/>
        <v>1356816.6691263849</v>
      </c>
      <c r="M167" s="531">
        <v>-778872.56083502749</v>
      </c>
      <c r="N167" s="531">
        <v>-11063.731325148961</v>
      </c>
      <c r="O167" s="547">
        <v>-734209.71989793447</v>
      </c>
      <c r="P167" s="532">
        <v>594075.05037354154</v>
      </c>
      <c r="Q167" s="532">
        <v>241914.27537199995</v>
      </c>
      <c r="R167" s="531">
        <v>1180710.4173035999</v>
      </c>
      <c r="S167" s="533">
        <v>20160</v>
      </c>
      <c r="T167" s="532">
        <v>1869530.4001174152</v>
      </c>
      <c r="U167" s="527"/>
      <c r="V167" s="561">
        <f t="shared" si="22"/>
        <v>1205050.0912995427</v>
      </c>
      <c r="W167" s="531">
        <v>-778872.56083502749</v>
      </c>
      <c r="X167" s="531">
        <v>-23130.314866778277</v>
      </c>
      <c r="Y167" s="531">
        <v>-734209.71989793447</v>
      </c>
      <c r="Z167" s="531">
        <v>557008.97018677054</v>
      </c>
      <c r="AA167" s="531">
        <v>241914.27537199995</v>
      </c>
      <c r="AB167" s="531">
        <v>1222279.7881986934</v>
      </c>
      <c r="AC167" s="533">
        <v>20160</v>
      </c>
      <c r="AD167" s="527">
        <v>1710200.5294572662</v>
      </c>
      <c r="AE167" s="560"/>
      <c r="AF167" s="561">
        <v>1365541.296094751</v>
      </c>
      <c r="AG167" s="531">
        <v>-778872.56083502749</v>
      </c>
      <c r="AH167" s="531">
        <v>-31268.48371728466</v>
      </c>
      <c r="AI167" s="531"/>
      <c r="AJ167" s="531">
        <v>519942.88999999961</v>
      </c>
      <c r="AK167" s="531">
        <v>241914.27537199995</v>
      </c>
      <c r="AL167" s="534">
        <v>1271994.632607891</v>
      </c>
      <c r="AM167" s="547">
        <v>20160</v>
      </c>
      <c r="AN167" s="527">
        <v>1875202.3296243951</v>
      </c>
    </row>
    <row r="168" spans="1:40" ht="16.5">
      <c r="A168" s="528">
        <v>508</v>
      </c>
      <c r="B168" s="529" t="s">
        <v>199</v>
      </c>
      <c r="C168" s="532">
        <v>9360</v>
      </c>
      <c r="D168" s="530">
        <f t="shared" si="20"/>
        <v>1597362.3742515342</v>
      </c>
      <c r="E168" s="530">
        <v>-838485.16698785278</v>
      </c>
      <c r="F168" s="530">
        <v>-492522.30838188279</v>
      </c>
      <c r="G168" s="546">
        <v>-522034.35507279169</v>
      </c>
      <c r="H168" s="530">
        <v>1662356.1026546212</v>
      </c>
      <c r="I168" s="530">
        <v>-738807</v>
      </c>
      <c r="J168" s="527">
        <v>667869.64646362816</v>
      </c>
      <c r="K168" s="560"/>
      <c r="L168" s="561">
        <f t="shared" si="21"/>
        <v>1170694.9981415235</v>
      </c>
      <c r="M168" s="531">
        <v>-838485.16717730893</v>
      </c>
      <c r="N168" s="531">
        <v>-375336.37779039843</v>
      </c>
      <c r="O168" s="547">
        <v>-1234557.5380909059</v>
      </c>
      <c r="P168" s="532">
        <v>1004610.14837727</v>
      </c>
      <c r="Q168" s="532">
        <v>804339.19812399999</v>
      </c>
      <c r="R168" s="531">
        <v>1804908.34044462</v>
      </c>
      <c r="S168" s="533">
        <v>-738807</v>
      </c>
      <c r="T168" s="532">
        <v>1597366.6020288002</v>
      </c>
      <c r="U168" s="527"/>
      <c r="V168" s="561">
        <f t="shared" si="22"/>
        <v>1045364.8785459534</v>
      </c>
      <c r="W168" s="531">
        <v>-838485.16717730893</v>
      </c>
      <c r="X168" s="531">
        <v>-255235.30337444771</v>
      </c>
      <c r="Y168" s="531">
        <v>-1234557.5380909059</v>
      </c>
      <c r="Z168" s="531">
        <v>983647.5491886338</v>
      </c>
      <c r="AA168" s="531">
        <v>804339.19812399999</v>
      </c>
      <c r="AB168" s="531">
        <v>1875029.0657230334</v>
      </c>
      <c r="AC168" s="533">
        <v>-738807</v>
      </c>
      <c r="AD168" s="527">
        <v>1641295.6829389585</v>
      </c>
      <c r="AE168" s="560"/>
      <c r="AF168" s="561">
        <v>1525500.6579569988</v>
      </c>
      <c r="AG168" s="531">
        <v>-838485.16717730893</v>
      </c>
      <c r="AH168" s="531">
        <v>-128525.68087997248</v>
      </c>
      <c r="AI168" s="531"/>
      <c r="AJ168" s="531">
        <v>962684.94999999763</v>
      </c>
      <c r="AK168" s="531">
        <v>804339.19812399999</v>
      </c>
      <c r="AL168" s="534">
        <v>1961240.9823994602</v>
      </c>
      <c r="AM168" s="547">
        <v>-738807</v>
      </c>
      <c r="AN168" s="527">
        <v>2313390.4023322691</v>
      </c>
    </row>
    <row r="169" spans="1:40" ht="16.5">
      <c r="A169" s="528">
        <v>529</v>
      </c>
      <c r="B169" s="529" t="s">
        <v>200</v>
      </c>
      <c r="C169" s="532">
        <v>19850</v>
      </c>
      <c r="D169" s="530">
        <f t="shared" si="20"/>
        <v>4080756.0576001713</v>
      </c>
      <c r="E169" s="530">
        <v>4326281.6549170716</v>
      </c>
      <c r="F169" s="530">
        <v>952929.11478100612</v>
      </c>
      <c r="G169" s="546">
        <v>-1107092.0884823627</v>
      </c>
      <c r="H169" s="530">
        <v>2301642.8770866529</v>
      </c>
      <c r="I169" s="530">
        <v>-1072985</v>
      </c>
      <c r="J169" s="527">
        <v>9481532.6159025393</v>
      </c>
      <c r="K169" s="560"/>
      <c r="L169" s="561">
        <f t="shared" si="21"/>
        <v>3087073.6799620874</v>
      </c>
      <c r="M169" s="531">
        <v>4326281.654515286</v>
      </c>
      <c r="N169" s="531">
        <v>605948.42271273315</v>
      </c>
      <c r="O169" s="547">
        <v>-2621794.2632461488</v>
      </c>
      <c r="P169" s="532">
        <v>1706495.252417834</v>
      </c>
      <c r="Q169" s="532">
        <v>919786.77698600001</v>
      </c>
      <c r="R169" s="531">
        <v>2489387.9753476605</v>
      </c>
      <c r="S169" s="533">
        <v>-1072985</v>
      </c>
      <c r="T169" s="532">
        <v>9440194.4986954518</v>
      </c>
      <c r="U169" s="527"/>
      <c r="V169" s="561">
        <f t="shared" si="22"/>
        <v>2604328.4321141932</v>
      </c>
      <c r="W169" s="531">
        <v>4326281.654515286</v>
      </c>
      <c r="X169" s="531">
        <v>265149.95339185937</v>
      </c>
      <c r="Y169" s="531">
        <v>-2621794.2632461488</v>
      </c>
      <c r="Z169" s="531">
        <v>1782278.6462089189</v>
      </c>
      <c r="AA169" s="531">
        <v>919786.77698600001</v>
      </c>
      <c r="AB169" s="531">
        <v>2532133.9916018448</v>
      </c>
      <c r="AC169" s="533">
        <v>-1072985</v>
      </c>
      <c r="AD169" s="527">
        <v>8735180.1915719528</v>
      </c>
      <c r="AE169" s="560"/>
      <c r="AF169" s="561">
        <v>2114914.7767468039</v>
      </c>
      <c r="AG169" s="531">
        <v>4326281.654515286</v>
      </c>
      <c r="AH169" s="531">
        <v>-61633.592920605035</v>
      </c>
      <c r="AI169" s="531"/>
      <c r="AJ169" s="531">
        <v>1858062.0400000038</v>
      </c>
      <c r="AK169" s="531">
        <v>919786.77698600001</v>
      </c>
      <c r="AL169" s="534">
        <v>2651043.1019604565</v>
      </c>
      <c r="AM169" s="547">
        <v>-1072985</v>
      </c>
      <c r="AN169" s="527">
        <v>8113675.4940417968</v>
      </c>
    </row>
    <row r="170" spans="1:40" ht="16.5">
      <c r="A170" s="528">
        <v>531</v>
      </c>
      <c r="B170" s="529" t="s">
        <v>201</v>
      </c>
      <c r="C170" s="532">
        <v>5072</v>
      </c>
      <c r="D170" s="530">
        <f t="shared" si="20"/>
        <v>2624303.0347753447</v>
      </c>
      <c r="E170" s="530">
        <v>-1124023.1332962255</v>
      </c>
      <c r="F170" s="530">
        <v>-1000241.5866294442</v>
      </c>
      <c r="G170" s="546">
        <v>-282880.15480012819</v>
      </c>
      <c r="H170" s="530">
        <v>879128.80053243821</v>
      </c>
      <c r="I170" s="530">
        <v>-299520</v>
      </c>
      <c r="J170" s="527">
        <v>796766.9605819853</v>
      </c>
      <c r="K170" s="560"/>
      <c r="L170" s="561">
        <f t="shared" si="21"/>
        <v>2328717.9684518743</v>
      </c>
      <c r="M170" s="531">
        <v>-1124023.1333988879</v>
      </c>
      <c r="N170" s="531">
        <v>-936740.83449696447</v>
      </c>
      <c r="O170" s="547">
        <v>-670198.84139376855</v>
      </c>
      <c r="P170" s="532">
        <v>515389.08087062964</v>
      </c>
      <c r="Q170" s="532">
        <v>453051.5914540001</v>
      </c>
      <c r="R170" s="531">
        <v>952455.96870309743</v>
      </c>
      <c r="S170" s="533">
        <v>-299520</v>
      </c>
      <c r="T170" s="532">
        <v>1219131.8001899803</v>
      </c>
      <c r="U170" s="527"/>
      <c r="V170" s="561">
        <f t="shared" si="22"/>
        <v>2458511.5281732711</v>
      </c>
      <c r="W170" s="531">
        <v>-1124023.1333988879</v>
      </c>
      <c r="X170" s="531">
        <v>-871660.42323225283</v>
      </c>
      <c r="Y170" s="531">
        <v>-670198.84139376855</v>
      </c>
      <c r="Z170" s="531">
        <v>521459.70543531486</v>
      </c>
      <c r="AA170" s="531">
        <v>453051.5914540001</v>
      </c>
      <c r="AB170" s="531">
        <v>986660.58894335118</v>
      </c>
      <c r="AC170" s="533">
        <v>-299520</v>
      </c>
      <c r="AD170" s="527">
        <v>1454281.0159810279</v>
      </c>
      <c r="AE170" s="560"/>
      <c r="AF170" s="561">
        <v>2614183.6538398904</v>
      </c>
      <c r="AG170" s="531">
        <v>-1124023.1333988879</v>
      </c>
      <c r="AH170" s="531">
        <v>-802998.96967541752</v>
      </c>
      <c r="AI170" s="531"/>
      <c r="AJ170" s="531">
        <v>527530.33000000007</v>
      </c>
      <c r="AK170" s="531">
        <v>453051.5914540001</v>
      </c>
      <c r="AL170" s="534">
        <v>1030884.3990899499</v>
      </c>
      <c r="AM170" s="547">
        <v>-299520</v>
      </c>
      <c r="AN170" s="527">
        <v>1728909.0299157668</v>
      </c>
    </row>
    <row r="171" spans="1:40" ht="16.5">
      <c r="A171" s="528">
        <v>535</v>
      </c>
      <c r="B171" s="529" t="s">
        <v>202</v>
      </c>
      <c r="C171" s="532">
        <v>10419</v>
      </c>
      <c r="D171" s="530">
        <f t="shared" si="20"/>
        <v>14814447.380398592</v>
      </c>
      <c r="E171" s="530">
        <v>429892.18568184361</v>
      </c>
      <c r="F171" s="530">
        <v>-360918.46046346228</v>
      </c>
      <c r="G171" s="546">
        <v>-581097.85742557864</v>
      </c>
      <c r="H171" s="530">
        <v>1996894.0519505634</v>
      </c>
      <c r="I171" s="530">
        <v>-742870</v>
      </c>
      <c r="J171" s="527">
        <v>15556347.300141959</v>
      </c>
      <c r="K171" s="560"/>
      <c r="L171" s="561">
        <f t="shared" si="21"/>
        <v>15147313.339642791</v>
      </c>
      <c r="M171" s="531">
        <v>429892.18547095201</v>
      </c>
      <c r="N171" s="531">
        <v>-230473.99349415928</v>
      </c>
      <c r="O171" s="547">
        <v>-1374495.5754641602</v>
      </c>
      <c r="P171" s="532">
        <v>788561.51701896288</v>
      </c>
      <c r="Q171" s="532">
        <v>317701.93455000001</v>
      </c>
      <c r="R171" s="531">
        <v>2130448.0110591846</v>
      </c>
      <c r="S171" s="533">
        <v>-742870</v>
      </c>
      <c r="T171" s="532">
        <v>16466077.418783572</v>
      </c>
      <c r="U171" s="527"/>
      <c r="V171" s="561">
        <f t="shared" si="22"/>
        <v>15357795.725059539</v>
      </c>
      <c r="W171" s="531">
        <v>429892.18547095201</v>
      </c>
      <c r="X171" s="531">
        <v>-96784.560338198775</v>
      </c>
      <c r="Y171" s="531">
        <v>-1374495.5754641602</v>
      </c>
      <c r="Z171" s="531">
        <v>816673.23850948026</v>
      </c>
      <c r="AA171" s="531">
        <v>317701.93455000001</v>
      </c>
      <c r="AB171" s="531">
        <v>2208304.6421212042</v>
      </c>
      <c r="AC171" s="533">
        <v>-742870</v>
      </c>
      <c r="AD171" s="527">
        <v>16916217.589908816</v>
      </c>
      <c r="AE171" s="560"/>
      <c r="AF171" s="561">
        <v>15612284.610894917</v>
      </c>
      <c r="AG171" s="531">
        <v>429892.18547095201</v>
      </c>
      <c r="AH171" s="531">
        <v>-58552.539872463858</v>
      </c>
      <c r="AI171" s="531"/>
      <c r="AJ171" s="531">
        <v>844784.9599999974</v>
      </c>
      <c r="AK171" s="531">
        <v>317701.93455000001</v>
      </c>
      <c r="AL171" s="534">
        <v>2301253.2439812715</v>
      </c>
      <c r="AM171" s="547">
        <v>-742870</v>
      </c>
      <c r="AN171" s="527">
        <v>17329998.819560513</v>
      </c>
    </row>
    <row r="172" spans="1:40" ht="16.5">
      <c r="A172" s="528">
        <v>536</v>
      </c>
      <c r="B172" s="529" t="s">
        <v>203</v>
      </c>
      <c r="C172" s="532">
        <v>35346</v>
      </c>
      <c r="D172" s="530">
        <f t="shared" si="20"/>
        <v>20885098.576050218</v>
      </c>
      <c r="E172" s="530">
        <v>-1472683.6671168597</v>
      </c>
      <c r="F172" s="530">
        <v>-864760.66701380664</v>
      </c>
      <c r="G172" s="546">
        <v>-1971348.9652139845</v>
      </c>
      <c r="H172" s="530">
        <v>4243793.9768804414</v>
      </c>
      <c r="I172" s="530">
        <v>-2200417</v>
      </c>
      <c r="J172" s="527">
        <v>18619682.253586009</v>
      </c>
      <c r="K172" s="560"/>
      <c r="L172" s="561">
        <f t="shared" si="21"/>
        <v>20728846.349488474</v>
      </c>
      <c r="M172" s="531">
        <v>-1472683.6678322998</v>
      </c>
      <c r="N172" s="531">
        <v>-422233.54065839993</v>
      </c>
      <c r="O172" s="547">
        <v>-4671765.970702379</v>
      </c>
      <c r="P172" s="532">
        <v>3588804.3140529166</v>
      </c>
      <c r="Q172" s="532">
        <v>2416190.5795719996</v>
      </c>
      <c r="R172" s="531">
        <v>4665317.7807677072</v>
      </c>
      <c r="S172" s="533">
        <v>-2200417</v>
      </c>
      <c r="T172" s="532">
        <v>22632058.844688021</v>
      </c>
      <c r="U172" s="527"/>
      <c r="V172" s="561">
        <f t="shared" si="22"/>
        <v>20341475.487174362</v>
      </c>
      <c r="W172" s="531">
        <v>-1472683.6678322998</v>
      </c>
      <c r="X172" s="531">
        <v>-146938.19361630929</v>
      </c>
      <c r="Y172" s="531">
        <v>-4671765.970702379</v>
      </c>
      <c r="Z172" s="531">
        <v>3677371.8320264481</v>
      </c>
      <c r="AA172" s="531">
        <v>2416190.5795719996</v>
      </c>
      <c r="AB172" s="531">
        <v>4812417.9223976238</v>
      </c>
      <c r="AC172" s="533">
        <v>-2200417</v>
      </c>
      <c r="AD172" s="527">
        <v>22755650.989019446</v>
      </c>
      <c r="AE172" s="560"/>
      <c r="AF172" s="561">
        <v>19283931.917997748</v>
      </c>
      <c r="AG172" s="531">
        <v>-1472683.6678322998</v>
      </c>
      <c r="AH172" s="531">
        <v>-198636.920465698</v>
      </c>
      <c r="AI172" s="531"/>
      <c r="AJ172" s="531">
        <v>3765939.3499999796</v>
      </c>
      <c r="AK172" s="531">
        <v>2416190.5795719996</v>
      </c>
      <c r="AL172" s="534">
        <v>5055277.8858982092</v>
      </c>
      <c r="AM172" s="547">
        <v>-2200417</v>
      </c>
      <c r="AN172" s="527">
        <v>21977836.174467564</v>
      </c>
    </row>
    <row r="173" spans="1:40" ht="16.5">
      <c r="A173" s="528">
        <v>538</v>
      </c>
      <c r="B173" s="529" t="s">
        <v>204</v>
      </c>
      <c r="C173" s="532">
        <v>4644</v>
      </c>
      <c r="D173" s="530">
        <f t="shared" si="20"/>
        <v>4432349.6775852609</v>
      </c>
      <c r="E173" s="530">
        <v>3898.6838013950255</v>
      </c>
      <c r="F173" s="530">
        <v>-206415.34504788092</v>
      </c>
      <c r="G173" s="546">
        <v>-259009.35309380817</v>
      </c>
      <c r="H173" s="530">
        <v>778488.80307166837</v>
      </c>
      <c r="I173" s="530">
        <v>1059015</v>
      </c>
      <c r="J173" s="527">
        <v>5808327.4663166357</v>
      </c>
      <c r="K173" s="560"/>
      <c r="L173" s="561">
        <f t="shared" si="21"/>
        <v>4012280.7740575611</v>
      </c>
      <c r="M173" s="531">
        <v>3898.6837073955676</v>
      </c>
      <c r="N173" s="531">
        <v>-148273.09486979828</v>
      </c>
      <c r="O173" s="547">
        <v>-613769.22937352036</v>
      </c>
      <c r="P173" s="532">
        <v>340681.22160453652</v>
      </c>
      <c r="Q173" s="532">
        <v>121830.721936</v>
      </c>
      <c r="R173" s="531">
        <v>842758.09998712619</v>
      </c>
      <c r="S173" s="533">
        <v>1059015</v>
      </c>
      <c r="T173" s="532">
        <v>5618422.1770493006</v>
      </c>
      <c r="U173" s="527"/>
      <c r="V173" s="561">
        <f t="shared" si="22"/>
        <v>3992744.8304968579</v>
      </c>
      <c r="W173" s="531">
        <v>3898.6837073955676</v>
      </c>
      <c r="X173" s="531">
        <v>-88684.484871115041</v>
      </c>
      <c r="Y173" s="531">
        <v>-613769.22937352036</v>
      </c>
      <c r="Z173" s="531">
        <v>368783.88580226735</v>
      </c>
      <c r="AA173" s="531">
        <v>121830.721936</v>
      </c>
      <c r="AB173" s="531">
        <v>866340.64396189118</v>
      </c>
      <c r="AC173" s="533">
        <v>1059015</v>
      </c>
      <c r="AD173" s="527">
        <v>5710160.0516597768</v>
      </c>
      <c r="AE173" s="560"/>
      <c r="AF173" s="561">
        <v>4050790.7006244948</v>
      </c>
      <c r="AG173" s="531">
        <v>3898.6837073955676</v>
      </c>
      <c r="AH173" s="531">
        <v>-26098.281521040612</v>
      </c>
      <c r="AI173" s="531"/>
      <c r="AJ173" s="531">
        <v>396886.54999999807</v>
      </c>
      <c r="AK173" s="531">
        <v>121830.721936</v>
      </c>
      <c r="AL173" s="534">
        <v>902576.45057078626</v>
      </c>
      <c r="AM173" s="547">
        <v>1059015</v>
      </c>
      <c r="AN173" s="527">
        <v>5895130.5959441131</v>
      </c>
    </row>
    <row r="174" spans="1:40" ht="16.5">
      <c r="A174" s="528">
        <v>541</v>
      </c>
      <c r="B174" s="529" t="s">
        <v>205</v>
      </c>
      <c r="C174" s="532">
        <v>9243</v>
      </c>
      <c r="D174" s="530">
        <f t="shared" si="20"/>
        <v>6176017.2476478294</v>
      </c>
      <c r="E174" s="530">
        <v>2447775.2254937766</v>
      </c>
      <c r="F174" s="530">
        <v>1662750.2368185597</v>
      </c>
      <c r="G174" s="546">
        <v>-515508.92563438177</v>
      </c>
      <c r="H174" s="530">
        <v>2030617.8902143268</v>
      </c>
      <c r="I174" s="530">
        <v>-591797</v>
      </c>
      <c r="J174" s="527">
        <v>11209854.67454011</v>
      </c>
      <c r="K174" s="560"/>
      <c r="L174" s="561">
        <f t="shared" si="21"/>
        <v>5764853.7919040453</v>
      </c>
      <c r="M174" s="531">
        <v>2447775.2253066879</v>
      </c>
      <c r="N174" s="531">
        <v>1501181.3432776507</v>
      </c>
      <c r="O174" s="547">
        <v>-1219402.9523488826</v>
      </c>
      <c r="P174" s="532">
        <v>1375430.2406521731</v>
      </c>
      <c r="Q174" s="532">
        <v>492026.89597600006</v>
      </c>
      <c r="R174" s="531">
        <v>2154400.9079847825</v>
      </c>
      <c r="S174" s="533">
        <v>-591797</v>
      </c>
      <c r="T174" s="532">
        <v>11924468.452752458</v>
      </c>
      <c r="U174" s="527"/>
      <c r="V174" s="561">
        <f t="shared" si="22"/>
        <v>6227659.8397332784</v>
      </c>
      <c r="W174" s="531">
        <v>2447775.2253066879</v>
      </c>
      <c r="X174" s="531">
        <v>1342491.1542634019</v>
      </c>
      <c r="Y174" s="531">
        <v>-1219402.9523488826</v>
      </c>
      <c r="Z174" s="531">
        <v>1199112.6053260854</v>
      </c>
      <c r="AA174" s="531">
        <v>492026.89597600006</v>
      </c>
      <c r="AB174" s="531">
        <v>2230499.7273129276</v>
      </c>
      <c r="AC174" s="533">
        <v>-591797</v>
      </c>
      <c r="AD174" s="527">
        <v>12128365.495569499</v>
      </c>
      <c r="AE174" s="560"/>
      <c r="AF174" s="561">
        <v>6746088.3327978561</v>
      </c>
      <c r="AG174" s="531">
        <v>2447775.2253066879</v>
      </c>
      <c r="AH174" s="531">
        <v>1190326.906476696</v>
      </c>
      <c r="AI174" s="531"/>
      <c r="AJ174" s="531">
        <v>1022794.9699999976</v>
      </c>
      <c r="AK174" s="531">
        <v>492026.89597600006</v>
      </c>
      <c r="AL174" s="534">
        <v>2318713.9784548082</v>
      </c>
      <c r="AM174" s="547">
        <v>-591797</v>
      </c>
      <c r="AN174" s="527">
        <v>12406526.356663166</v>
      </c>
    </row>
    <row r="175" spans="1:40" ht="16.5">
      <c r="A175" s="528">
        <v>543</v>
      </c>
      <c r="B175" s="529" t="s">
        <v>206</v>
      </c>
      <c r="C175" s="532">
        <v>44458</v>
      </c>
      <c r="D175" s="530">
        <f t="shared" si="20"/>
        <v>28190289.883873329</v>
      </c>
      <c r="E175" s="530">
        <v>5228666.4970606994</v>
      </c>
      <c r="F175" s="530">
        <v>2990732.435531389</v>
      </c>
      <c r="G175" s="546">
        <v>-2479551.6407933943</v>
      </c>
      <c r="H175" s="530">
        <v>5144222.2518574186</v>
      </c>
      <c r="I175" s="530">
        <v>-8239258</v>
      </c>
      <c r="J175" s="527">
        <v>30835101.427529439</v>
      </c>
      <c r="K175" s="560"/>
      <c r="L175" s="561">
        <f t="shared" si="21"/>
        <v>28090045.75328311</v>
      </c>
      <c r="M175" s="531">
        <v>5228666.496160822</v>
      </c>
      <c r="N175" s="531">
        <v>2213600.5661121807</v>
      </c>
      <c r="O175" s="547">
        <v>-5881070.6981268637</v>
      </c>
      <c r="P175" s="532">
        <v>3775809.5945138643</v>
      </c>
      <c r="Q175" s="532">
        <v>1289247.9620019998</v>
      </c>
      <c r="R175" s="531">
        <v>5624267.4300333932</v>
      </c>
      <c r="S175" s="533">
        <v>-8239258</v>
      </c>
      <c r="T175" s="532">
        <v>32101309.103978507</v>
      </c>
      <c r="U175" s="527"/>
      <c r="V175" s="561">
        <f t="shared" si="22"/>
        <v>28363649.221379552</v>
      </c>
      <c r="W175" s="531">
        <v>5228666.496160822</v>
      </c>
      <c r="X175" s="531">
        <v>1450315.0069652081</v>
      </c>
      <c r="Y175" s="531">
        <v>-5881070.6981268637</v>
      </c>
      <c r="Z175" s="531">
        <v>4162007.4472569344</v>
      </c>
      <c r="AA175" s="531">
        <v>1289247.9620019998</v>
      </c>
      <c r="AB175" s="531">
        <v>5671554.8336027563</v>
      </c>
      <c r="AC175" s="533">
        <v>-8239258</v>
      </c>
      <c r="AD175" s="527">
        <v>32045112.269240409</v>
      </c>
      <c r="AE175" s="560"/>
      <c r="AF175" s="561">
        <v>27990254.789567985</v>
      </c>
      <c r="AG175" s="531">
        <v>5228666.496160822</v>
      </c>
      <c r="AH175" s="531">
        <v>718418.63910830428</v>
      </c>
      <c r="AI175" s="531"/>
      <c r="AJ175" s="531">
        <v>4548205.3000000045</v>
      </c>
      <c r="AK175" s="531">
        <v>1289247.9620019998</v>
      </c>
      <c r="AL175" s="534">
        <v>5937869.6375273848</v>
      </c>
      <c r="AM175" s="547">
        <v>-8239258</v>
      </c>
      <c r="AN175" s="527">
        <v>31592334.126239635</v>
      </c>
    </row>
    <row r="176" spans="1:40" ht="16.5">
      <c r="A176" s="528">
        <v>545</v>
      </c>
      <c r="B176" s="529" t="s">
        <v>207</v>
      </c>
      <c r="C176" s="532">
        <v>9584</v>
      </c>
      <c r="D176" s="530">
        <f t="shared" si="20"/>
        <v>11557468.553413067</v>
      </c>
      <c r="E176" s="530">
        <v>1843044.0596636783</v>
      </c>
      <c r="F176" s="530">
        <v>1425004.0646821237</v>
      </c>
      <c r="G176" s="546">
        <v>-534527.4849377817</v>
      </c>
      <c r="H176" s="530">
        <v>2173390.3931355006</v>
      </c>
      <c r="I176" s="530">
        <v>315285</v>
      </c>
      <c r="J176" s="527">
        <v>16779664.585956588</v>
      </c>
      <c r="K176" s="560"/>
      <c r="L176" s="561">
        <f t="shared" si="21"/>
        <v>11860824.09149773</v>
      </c>
      <c r="M176" s="531">
        <v>1843044.0594696875</v>
      </c>
      <c r="N176" s="531">
        <v>1257474.4448946011</v>
      </c>
      <c r="O176" s="547">
        <v>-1267166.0616776031</v>
      </c>
      <c r="P176" s="532">
        <v>648635.38326065685</v>
      </c>
      <c r="Q176" s="532">
        <v>262458.46303600003</v>
      </c>
      <c r="R176" s="531">
        <v>2303394.2207425111</v>
      </c>
      <c r="S176" s="533">
        <v>315285</v>
      </c>
      <c r="T176" s="532">
        <v>17223949.601223584</v>
      </c>
      <c r="U176" s="527"/>
      <c r="V176" s="561">
        <f t="shared" si="22"/>
        <v>12163475.606465081</v>
      </c>
      <c r="W176" s="531">
        <v>1843044.0594696875</v>
      </c>
      <c r="X176" s="531">
        <v>1092929.7330572582</v>
      </c>
      <c r="Y176" s="531">
        <v>-1267166.0616776031</v>
      </c>
      <c r="Z176" s="531">
        <v>753948.92663032829</v>
      </c>
      <c r="AA176" s="531">
        <v>262458.46303600003</v>
      </c>
      <c r="AB176" s="531">
        <v>2380111.0688820234</v>
      </c>
      <c r="AC176" s="533">
        <v>315285</v>
      </c>
      <c r="AD176" s="527">
        <v>17544086.795862775</v>
      </c>
      <c r="AE176" s="560"/>
      <c r="AF176" s="561">
        <v>12720191.446193937</v>
      </c>
      <c r="AG176" s="531">
        <v>1843044.0594696875</v>
      </c>
      <c r="AH176" s="531">
        <v>935151.72258578928</v>
      </c>
      <c r="AI176" s="531"/>
      <c r="AJ176" s="531">
        <v>859262.46999999974</v>
      </c>
      <c r="AK176" s="531">
        <v>262458.46303600003</v>
      </c>
      <c r="AL176" s="534">
        <v>2474766.9449451226</v>
      </c>
      <c r="AM176" s="547">
        <v>315285</v>
      </c>
      <c r="AN176" s="527">
        <v>18142994.044552937</v>
      </c>
    </row>
    <row r="177" spans="1:40" ht="16.5">
      <c r="A177" s="528">
        <v>560</v>
      </c>
      <c r="B177" s="529" t="s">
        <v>208</v>
      </c>
      <c r="C177" s="532">
        <v>15735</v>
      </c>
      <c r="D177" s="530">
        <f t="shared" si="20"/>
        <v>11200367.419021206</v>
      </c>
      <c r="E177" s="530">
        <v>140866.56848577116</v>
      </c>
      <c r="F177" s="530">
        <v>7736.6858945212198</v>
      </c>
      <c r="G177" s="546">
        <v>-877586.60011435649</v>
      </c>
      <c r="H177" s="530">
        <v>2752491.5886558881</v>
      </c>
      <c r="I177" s="530">
        <v>-1796427</v>
      </c>
      <c r="J177" s="527">
        <v>11427448.66194303</v>
      </c>
      <c r="K177" s="560"/>
      <c r="L177" s="561">
        <f t="shared" si="21"/>
        <v>11749763.889091738</v>
      </c>
      <c r="M177" s="531">
        <v>140866.56816727814</v>
      </c>
      <c r="N177" s="531">
        <v>-31288.248095114828</v>
      </c>
      <c r="O177" s="547">
        <v>-2078720.4786476155</v>
      </c>
      <c r="P177" s="532">
        <v>1666474.3550387686</v>
      </c>
      <c r="Q177" s="532">
        <v>477284.85358400026</v>
      </c>
      <c r="R177" s="531">
        <v>2963091.6103952359</v>
      </c>
      <c r="S177" s="533">
        <v>-1796427</v>
      </c>
      <c r="T177" s="532">
        <v>13091045.549534289</v>
      </c>
      <c r="U177" s="527"/>
      <c r="V177" s="561">
        <f t="shared" si="22"/>
        <v>11715339.202689223</v>
      </c>
      <c r="W177" s="531">
        <v>140866.56816727814</v>
      </c>
      <c r="X177" s="531">
        <v>-65412.563700351573</v>
      </c>
      <c r="Y177" s="531">
        <v>-2078720.4786476155</v>
      </c>
      <c r="Z177" s="531">
        <v>1679976.5575193826</v>
      </c>
      <c r="AA177" s="531">
        <v>477284.85358400026</v>
      </c>
      <c r="AB177" s="531">
        <v>3054405.543877136</v>
      </c>
      <c r="AC177" s="533">
        <v>-1796427</v>
      </c>
      <c r="AD177" s="527">
        <v>13127312.683489053</v>
      </c>
      <c r="AE177" s="560"/>
      <c r="AF177" s="561">
        <v>12454471.288022889</v>
      </c>
      <c r="AG177" s="531">
        <v>140866.56816727814</v>
      </c>
      <c r="AH177" s="531">
        <v>-88427.316910760987</v>
      </c>
      <c r="AI177" s="531"/>
      <c r="AJ177" s="531">
        <v>1693478.7599999967</v>
      </c>
      <c r="AK177" s="531">
        <v>477284.85358400026</v>
      </c>
      <c r="AL177" s="534">
        <v>3184140.3722245251</v>
      </c>
      <c r="AM177" s="547">
        <v>-1796427</v>
      </c>
      <c r="AN177" s="527">
        <v>13986667.046440311</v>
      </c>
    </row>
    <row r="178" spans="1:40" ht="16.5">
      <c r="A178" s="528">
        <v>561</v>
      </c>
      <c r="B178" s="529" t="s">
        <v>209</v>
      </c>
      <c r="C178" s="532">
        <v>1317</v>
      </c>
      <c r="D178" s="530">
        <f t="shared" si="20"/>
        <v>1097830.6008194499</v>
      </c>
      <c r="E178" s="530">
        <v>397799.26799250866</v>
      </c>
      <c r="F178" s="530">
        <v>315999.25419367111</v>
      </c>
      <c r="G178" s="546">
        <v>-73452.910857998577</v>
      </c>
      <c r="H178" s="530">
        <v>340084.14675400406</v>
      </c>
      <c r="I178" s="530">
        <v>-278523</v>
      </c>
      <c r="J178" s="527">
        <v>1799737.3589016353</v>
      </c>
      <c r="K178" s="560"/>
      <c r="L178" s="561">
        <f t="shared" si="21"/>
        <v>1168036.2893090858</v>
      </c>
      <c r="M178" s="531">
        <v>397799.26796585106</v>
      </c>
      <c r="N178" s="531">
        <v>292977.91558138322</v>
      </c>
      <c r="O178" s="547">
        <v>-174079.39287705632</v>
      </c>
      <c r="P178" s="532">
        <v>127747.29465473903</v>
      </c>
      <c r="Q178" s="532">
        <v>81479.629615999991</v>
      </c>
      <c r="R178" s="531">
        <v>357129.3714142504</v>
      </c>
      <c r="S178" s="533">
        <v>-278523</v>
      </c>
      <c r="T178" s="532">
        <v>1972567.3756642533</v>
      </c>
      <c r="U178" s="527"/>
      <c r="V178" s="561">
        <f t="shared" si="22"/>
        <v>981689.11592735955</v>
      </c>
      <c r="W178" s="531">
        <v>397799.26796585106</v>
      </c>
      <c r="X178" s="531">
        <v>270366.75265465316</v>
      </c>
      <c r="Y178" s="531">
        <v>-174079.39287705632</v>
      </c>
      <c r="Z178" s="531">
        <v>130953.45232736948</v>
      </c>
      <c r="AA178" s="531">
        <v>81479.629615999991</v>
      </c>
      <c r="AB178" s="531">
        <v>367340.66985529097</v>
      </c>
      <c r="AC178" s="533">
        <v>-278523</v>
      </c>
      <c r="AD178" s="527">
        <v>1777026.4954694679</v>
      </c>
      <c r="AE178" s="560"/>
      <c r="AF178" s="561">
        <v>1064977.8045156316</v>
      </c>
      <c r="AG178" s="531">
        <v>397799.26796585106</v>
      </c>
      <c r="AH178" s="531">
        <v>248685.44633256173</v>
      </c>
      <c r="AI178" s="531"/>
      <c r="AJ178" s="531">
        <v>134159.60999999993</v>
      </c>
      <c r="AK178" s="531">
        <v>81479.629615999991</v>
      </c>
      <c r="AL178" s="534">
        <v>379812.11891165416</v>
      </c>
      <c r="AM178" s="547">
        <v>-278523</v>
      </c>
      <c r="AN178" s="527">
        <v>1854311.4844646421</v>
      </c>
    </row>
    <row r="179" spans="1:40" ht="16.5">
      <c r="A179" s="528">
        <v>562</v>
      </c>
      <c r="B179" s="529" t="s">
        <v>210</v>
      </c>
      <c r="C179" s="532">
        <v>8935</v>
      </c>
      <c r="D179" s="530">
        <f t="shared" si="20"/>
        <v>4724669.6284219427</v>
      </c>
      <c r="E179" s="530">
        <v>-16000.239089833281</v>
      </c>
      <c r="F179" s="530">
        <v>-4736.9200800910085</v>
      </c>
      <c r="G179" s="546">
        <v>-498330.87207002076</v>
      </c>
      <c r="H179" s="530">
        <v>1658725.5906780572</v>
      </c>
      <c r="I179" s="530">
        <v>-403832</v>
      </c>
      <c r="J179" s="527">
        <v>5460495.1878600549</v>
      </c>
      <c r="K179" s="560"/>
      <c r="L179" s="561">
        <f t="shared" si="21"/>
        <v>4769376.3108632537</v>
      </c>
      <c r="M179" s="531">
        <v>-16000.2392706871</v>
      </c>
      <c r="N179" s="531">
        <v>-17766.793564019765</v>
      </c>
      <c r="O179" s="547">
        <v>-1179126.1392232655</v>
      </c>
      <c r="P179" s="532">
        <v>820022.95726641733</v>
      </c>
      <c r="Q179" s="532">
        <v>330768.842558</v>
      </c>
      <c r="R179" s="531">
        <v>1793600.4028493199</v>
      </c>
      <c r="S179" s="533">
        <v>-403832</v>
      </c>
      <c r="T179" s="532">
        <v>6097043.3414790183</v>
      </c>
      <c r="U179" s="527"/>
      <c r="V179" s="561">
        <f t="shared" si="22"/>
        <v>4838070.1362337302</v>
      </c>
      <c r="W179" s="531">
        <v>-16000.2392706871</v>
      </c>
      <c r="X179" s="531">
        <v>-37144.026479989916</v>
      </c>
      <c r="Y179" s="531">
        <v>-1179126.1392232655</v>
      </c>
      <c r="Z179" s="531">
        <v>840866.06363320758</v>
      </c>
      <c r="AA179" s="531">
        <v>330768.842558</v>
      </c>
      <c r="AB179" s="531">
        <v>1857011.7464902087</v>
      </c>
      <c r="AC179" s="533">
        <v>-403832</v>
      </c>
      <c r="AD179" s="527">
        <v>6230614.3839412034</v>
      </c>
      <c r="AE179" s="560"/>
      <c r="AF179" s="561">
        <v>4971260.3266192656</v>
      </c>
      <c r="AG179" s="531">
        <v>-16000.2392706871</v>
      </c>
      <c r="AH179" s="531">
        <v>-50212.778938522366</v>
      </c>
      <c r="AI179" s="531"/>
      <c r="AJ179" s="531">
        <v>861709.16999999771</v>
      </c>
      <c r="AK179" s="531">
        <v>330768.842558</v>
      </c>
      <c r="AL179" s="534">
        <v>1937627.1307580278</v>
      </c>
      <c r="AM179" s="547">
        <v>-403832</v>
      </c>
      <c r="AN179" s="527">
        <v>6452194.3125028163</v>
      </c>
    </row>
    <row r="180" spans="1:40" ht="16.5">
      <c r="A180" s="528">
        <v>563</v>
      </c>
      <c r="B180" s="529" t="s">
        <v>211</v>
      </c>
      <c r="C180" s="532">
        <v>7025</v>
      </c>
      <c r="D180" s="530">
        <f t="shared" si="20"/>
        <v>6630445.5564769758</v>
      </c>
      <c r="E180" s="530">
        <v>-676870.36458423827</v>
      </c>
      <c r="F180" s="530">
        <v>-1008528.6421063918</v>
      </c>
      <c r="G180" s="546">
        <v>-391804.63081050868</v>
      </c>
      <c r="H180" s="530">
        <v>1297173.6383667197</v>
      </c>
      <c r="I180" s="530">
        <v>-330825</v>
      </c>
      <c r="J180" s="527">
        <v>5519590.5573425563</v>
      </c>
      <c r="K180" s="560"/>
      <c r="L180" s="561">
        <f t="shared" si="21"/>
        <v>6127352.7556681456</v>
      </c>
      <c r="M180" s="531">
        <v>-676870.36472643155</v>
      </c>
      <c r="N180" s="531">
        <v>-920576.5948408813</v>
      </c>
      <c r="O180" s="547">
        <v>-927279.10175262159</v>
      </c>
      <c r="P180" s="532">
        <v>718440.13186658802</v>
      </c>
      <c r="Q180" s="532">
        <v>227420.69580999998</v>
      </c>
      <c r="R180" s="531">
        <v>1397876.066797174</v>
      </c>
      <c r="S180" s="533">
        <v>-330825</v>
      </c>
      <c r="T180" s="532">
        <v>5615538.5888219737</v>
      </c>
      <c r="U180" s="527"/>
      <c r="V180" s="561">
        <f t="shared" si="22"/>
        <v>6152022.6426612763</v>
      </c>
      <c r="W180" s="531">
        <v>-676870.36472643155</v>
      </c>
      <c r="X180" s="531">
        <v>-830436.63247207226</v>
      </c>
      <c r="Y180" s="531">
        <v>-927279.10175262159</v>
      </c>
      <c r="Z180" s="531">
        <v>682860.09593329299</v>
      </c>
      <c r="AA180" s="531">
        <v>227420.69580999998</v>
      </c>
      <c r="AB180" s="531">
        <v>1450300.9442961977</v>
      </c>
      <c r="AC180" s="533">
        <v>-330825</v>
      </c>
      <c r="AD180" s="527">
        <v>5747193.2797496412</v>
      </c>
      <c r="AE180" s="560"/>
      <c r="AF180" s="561">
        <v>6477753.8087871876</v>
      </c>
      <c r="AG180" s="531">
        <v>-676870.36472643155</v>
      </c>
      <c r="AH180" s="531">
        <v>-735336.72883706272</v>
      </c>
      <c r="AI180" s="531"/>
      <c r="AJ180" s="531">
        <v>647280.05999999796</v>
      </c>
      <c r="AK180" s="531">
        <v>227420.69580999998</v>
      </c>
      <c r="AL180" s="534">
        <v>1512073.8637528236</v>
      </c>
      <c r="AM180" s="547">
        <v>-330825</v>
      </c>
      <c r="AN180" s="527">
        <v>6194217.2330338918</v>
      </c>
    </row>
    <row r="181" spans="1:40" ht="16.5">
      <c r="A181" s="528">
        <v>564</v>
      </c>
      <c r="B181" s="529" t="s">
        <v>212</v>
      </c>
      <c r="C181" s="532">
        <v>211848</v>
      </c>
      <c r="D181" s="530">
        <f t="shared" si="20"/>
        <v>116763597.2020285</v>
      </c>
      <c r="E181" s="530">
        <v>-15371324.843891574</v>
      </c>
      <c r="F181" s="530">
        <v>-5515089.056940225</v>
      </c>
      <c r="G181" s="546">
        <v>-11815377.569814185</v>
      </c>
      <c r="H181" s="530">
        <v>29399289.202421021</v>
      </c>
      <c r="I181" s="530">
        <v>-280488</v>
      </c>
      <c r="J181" s="527">
        <v>113180606.93380353</v>
      </c>
      <c r="K181" s="560"/>
      <c r="L181" s="561">
        <f t="shared" si="21"/>
        <v>115834003.36792716</v>
      </c>
      <c r="M181" s="531">
        <v>-15371324.848179599</v>
      </c>
      <c r="N181" s="531">
        <v>-2862780.827886295</v>
      </c>
      <c r="O181" s="547">
        <v>-28021106.975955222</v>
      </c>
      <c r="P181" s="532">
        <v>26555116.475870948</v>
      </c>
      <c r="Q181" s="532">
        <v>9574907.2107919976</v>
      </c>
      <c r="R181" s="531">
        <v>31786426.083590508</v>
      </c>
      <c r="S181" s="533">
        <v>-280488</v>
      </c>
      <c r="T181" s="532">
        <v>137214752.4861595</v>
      </c>
      <c r="U181" s="527"/>
      <c r="V181" s="561">
        <f t="shared" si="22"/>
        <v>115033328.81376618</v>
      </c>
      <c r="W181" s="531">
        <v>-15371324.848179599</v>
      </c>
      <c r="X181" s="531">
        <v>-880681.3342734084</v>
      </c>
      <c r="Y181" s="531">
        <v>-28021106.975955222</v>
      </c>
      <c r="Z181" s="531">
        <v>27022004.777935442</v>
      </c>
      <c r="AA181" s="531">
        <v>9574907.2107919976</v>
      </c>
      <c r="AB181" s="531">
        <v>32765703.930579182</v>
      </c>
      <c r="AC181" s="533">
        <v>-280488</v>
      </c>
      <c r="AD181" s="527">
        <v>139842343.57466456</v>
      </c>
      <c r="AE181" s="560"/>
      <c r="AF181" s="561">
        <v>109444086.55753425</v>
      </c>
      <c r="AG181" s="531">
        <v>-15371324.848179599</v>
      </c>
      <c r="AH181" s="531">
        <v>-1190540.2118151188</v>
      </c>
      <c r="AI181" s="531"/>
      <c r="AJ181" s="531">
        <v>27488893.079999931</v>
      </c>
      <c r="AK181" s="531">
        <v>9574907.2107919976</v>
      </c>
      <c r="AL181" s="534">
        <v>34324522.039001405</v>
      </c>
      <c r="AM181" s="547">
        <v>-280488</v>
      </c>
      <c r="AN181" s="527">
        <v>135968948.85137764</v>
      </c>
    </row>
    <row r="182" spans="1:40" ht="16.5">
      <c r="A182" s="528">
        <v>576</v>
      </c>
      <c r="B182" s="529" t="s">
        <v>213</v>
      </c>
      <c r="C182" s="532">
        <v>2750</v>
      </c>
      <c r="D182" s="530">
        <f t="shared" si="20"/>
        <v>648584.94034711597</v>
      </c>
      <c r="E182" s="530">
        <v>360555.22111073241</v>
      </c>
      <c r="F182" s="530">
        <v>365893.67107542342</v>
      </c>
      <c r="G182" s="546">
        <v>-153375.47825322405</v>
      </c>
      <c r="H182" s="530">
        <v>615792.64660424495</v>
      </c>
      <c r="I182" s="530">
        <v>-242950</v>
      </c>
      <c r="J182" s="527">
        <v>1594501.0008842926</v>
      </c>
      <c r="K182" s="560"/>
      <c r="L182" s="561">
        <f t="shared" si="21"/>
        <v>786305.73147058394</v>
      </c>
      <c r="M182" s="531">
        <v>360555.22105506947</v>
      </c>
      <c r="N182" s="531">
        <v>317823.29811886168</v>
      </c>
      <c r="O182" s="547">
        <v>-363192.74488914869</v>
      </c>
      <c r="P182" s="532">
        <v>261838.9936330324</v>
      </c>
      <c r="Q182" s="532">
        <v>98770.569590000014</v>
      </c>
      <c r="R182" s="531">
        <v>658362.48887580296</v>
      </c>
      <c r="S182" s="533">
        <v>-242950</v>
      </c>
      <c r="T182" s="532">
        <v>1877513.5578542016</v>
      </c>
      <c r="U182" s="527"/>
      <c r="V182" s="561">
        <f t="shared" si="22"/>
        <v>759409.94000909198</v>
      </c>
      <c r="W182" s="531">
        <v>360555.22105506947</v>
      </c>
      <c r="X182" s="531">
        <v>270609.40438423178</v>
      </c>
      <c r="Y182" s="531">
        <v>-363192.74488914869</v>
      </c>
      <c r="Z182" s="531">
        <v>257888.3668165158</v>
      </c>
      <c r="AA182" s="531">
        <v>98770.569590000014</v>
      </c>
      <c r="AB182" s="531">
        <v>681169.43371544674</v>
      </c>
      <c r="AC182" s="533">
        <v>-242950</v>
      </c>
      <c r="AD182" s="527">
        <v>1822260.190681207</v>
      </c>
      <c r="AE182" s="560"/>
      <c r="AF182" s="561">
        <v>838695.86735642748</v>
      </c>
      <c r="AG182" s="531">
        <v>360555.22105506947</v>
      </c>
      <c r="AH182" s="531">
        <v>225337.12466839922</v>
      </c>
      <c r="AI182" s="531"/>
      <c r="AJ182" s="531">
        <v>253937.73999999923</v>
      </c>
      <c r="AK182" s="531">
        <v>98770.569590000014</v>
      </c>
      <c r="AL182" s="534">
        <v>707957.80638389848</v>
      </c>
      <c r="AM182" s="547">
        <v>-242950</v>
      </c>
      <c r="AN182" s="527">
        <v>1879111.5841646446</v>
      </c>
    </row>
    <row r="183" spans="1:40" ht="16.5">
      <c r="A183" s="528">
        <v>577</v>
      </c>
      <c r="B183" s="529" t="s">
        <v>214</v>
      </c>
      <c r="C183" s="532">
        <v>11138</v>
      </c>
      <c r="D183" s="530">
        <f t="shared" si="20"/>
        <v>8038831.5699041095</v>
      </c>
      <c r="E183" s="530">
        <v>318668.26495614124</v>
      </c>
      <c r="F183" s="530">
        <v>-74359.986335513808</v>
      </c>
      <c r="G183" s="546">
        <v>-621198.57337614894</v>
      </c>
      <c r="H183" s="530">
        <v>1573741.4322604346</v>
      </c>
      <c r="I183" s="530">
        <v>446028</v>
      </c>
      <c r="J183" s="527">
        <v>9681710.7074090224</v>
      </c>
      <c r="K183" s="560"/>
      <c r="L183" s="561">
        <f t="shared" si="21"/>
        <v>8086805.2419409323</v>
      </c>
      <c r="M183" s="531">
        <v>318668.26473069633</v>
      </c>
      <c r="N183" s="531">
        <v>-22147.347142255414</v>
      </c>
      <c r="O183" s="547">
        <v>-1471638.833133131</v>
      </c>
      <c r="P183" s="532">
        <v>865312.60155176907</v>
      </c>
      <c r="Q183" s="532">
        <v>615669.512766</v>
      </c>
      <c r="R183" s="531">
        <v>1710712.9697360939</v>
      </c>
      <c r="S183" s="533">
        <v>446028</v>
      </c>
      <c r="T183" s="532">
        <v>10549410.410450105</v>
      </c>
      <c r="U183" s="527"/>
      <c r="V183" s="561">
        <f t="shared" si="22"/>
        <v>8258566.5482484633</v>
      </c>
      <c r="W183" s="531">
        <v>318668.26473069633</v>
      </c>
      <c r="X183" s="531">
        <v>-46302.201111821792</v>
      </c>
      <c r="Y183" s="531">
        <v>-1471638.833133131</v>
      </c>
      <c r="Z183" s="531">
        <v>927996.17077588348</v>
      </c>
      <c r="AA183" s="531">
        <v>615669.512766</v>
      </c>
      <c r="AB183" s="531">
        <v>1754958.9638698976</v>
      </c>
      <c r="AC183" s="533">
        <v>446028</v>
      </c>
      <c r="AD183" s="527">
        <v>10803946.426145988</v>
      </c>
      <c r="AE183" s="560"/>
      <c r="AF183" s="561">
        <v>8409614.9344847817</v>
      </c>
      <c r="AG183" s="531">
        <v>318668.26473069633</v>
      </c>
      <c r="AH183" s="531">
        <v>-62593.165284528499</v>
      </c>
      <c r="AI183" s="531"/>
      <c r="AJ183" s="531">
        <v>990679.7399999979</v>
      </c>
      <c r="AK183" s="531">
        <v>615669.512766</v>
      </c>
      <c r="AL183" s="534">
        <v>1832128.6430688989</v>
      </c>
      <c r="AM183" s="547">
        <v>446028</v>
      </c>
      <c r="AN183" s="527">
        <v>11078557.096632715</v>
      </c>
    </row>
    <row r="184" spans="1:40" ht="16.5">
      <c r="A184" s="528">
        <v>578</v>
      </c>
      <c r="B184" s="529" t="s">
        <v>215</v>
      </c>
      <c r="C184" s="532">
        <v>3100</v>
      </c>
      <c r="D184" s="530">
        <f t="shared" si="20"/>
        <v>2131895.3783548507</v>
      </c>
      <c r="E184" s="530">
        <v>-339947.6782272585</v>
      </c>
      <c r="F184" s="530">
        <v>-253096.79800633944</v>
      </c>
      <c r="G184" s="546">
        <v>-172895.99366727076</v>
      </c>
      <c r="H184" s="530">
        <v>664195.90807623544</v>
      </c>
      <c r="I184" s="530">
        <v>-22236</v>
      </c>
      <c r="J184" s="527">
        <v>2007914.8165302174</v>
      </c>
      <c r="K184" s="560"/>
      <c r="L184" s="561">
        <f t="shared" si="21"/>
        <v>2254553.784590547</v>
      </c>
      <c r="M184" s="531">
        <v>-339947.67829000793</v>
      </c>
      <c r="N184" s="531">
        <v>-214285.21843009995</v>
      </c>
      <c r="O184" s="547">
        <v>-409739.12398988951</v>
      </c>
      <c r="P184" s="532">
        <v>386412.39519462339</v>
      </c>
      <c r="Q184" s="532">
        <v>126000.77628599998</v>
      </c>
      <c r="R184" s="531">
        <v>713752.66238483286</v>
      </c>
      <c r="S184" s="533">
        <v>-22236</v>
      </c>
      <c r="T184" s="532">
        <v>2494511.5977460057</v>
      </c>
      <c r="U184" s="527"/>
      <c r="V184" s="561">
        <f t="shared" si="22"/>
        <v>2352359.4211632591</v>
      </c>
      <c r="W184" s="531">
        <v>-339947.67829000793</v>
      </c>
      <c r="X184" s="531">
        <v>-174508.15318550091</v>
      </c>
      <c r="Y184" s="531">
        <v>-409739.12398988951</v>
      </c>
      <c r="Z184" s="531">
        <v>354244.42259731184</v>
      </c>
      <c r="AA184" s="531">
        <v>126000.77628599998</v>
      </c>
      <c r="AB184" s="531">
        <v>740255.79711350438</v>
      </c>
      <c r="AC184" s="533">
        <v>-22236</v>
      </c>
      <c r="AD184" s="527">
        <v>2626429.4616946769</v>
      </c>
      <c r="AE184" s="560"/>
      <c r="AF184" s="561">
        <v>2530819.0024467409</v>
      </c>
      <c r="AG184" s="531">
        <v>-339947.67829000793</v>
      </c>
      <c r="AH184" s="531">
        <v>-132542.35941062128</v>
      </c>
      <c r="AI184" s="531"/>
      <c r="AJ184" s="531">
        <v>322076.4500000003</v>
      </c>
      <c r="AK184" s="531">
        <v>126000.77628599998</v>
      </c>
      <c r="AL184" s="534">
        <v>770800.71880745469</v>
      </c>
      <c r="AM184" s="547">
        <v>-22236</v>
      </c>
      <c r="AN184" s="527">
        <v>2845231.7858496765</v>
      </c>
    </row>
    <row r="185" spans="1:40" ht="16.5">
      <c r="A185" s="528">
        <v>580</v>
      </c>
      <c r="B185" s="529" t="s">
        <v>216</v>
      </c>
      <c r="C185" s="532">
        <v>4438</v>
      </c>
      <c r="D185" s="530">
        <f t="shared" si="20"/>
        <v>1656578.5936655744</v>
      </c>
      <c r="E185" s="530">
        <v>-343148.19433847629</v>
      </c>
      <c r="F185" s="530">
        <v>2182.1043533451016</v>
      </c>
      <c r="G185" s="546">
        <v>-247520.13545011214</v>
      </c>
      <c r="H185" s="530">
        <v>1025465.9249549286</v>
      </c>
      <c r="I185" s="530">
        <v>-361639</v>
      </c>
      <c r="J185" s="527">
        <v>1731919.2931852597</v>
      </c>
      <c r="K185" s="560"/>
      <c r="L185" s="561">
        <f t="shared" si="21"/>
        <v>1485797.4536519884</v>
      </c>
      <c r="M185" s="531">
        <v>-343148.19442830601</v>
      </c>
      <c r="N185" s="531">
        <v>-8824.7375307352777</v>
      </c>
      <c r="O185" s="547">
        <v>-585981.44531163003</v>
      </c>
      <c r="P185" s="532">
        <v>385306.63929347182</v>
      </c>
      <c r="Q185" s="532">
        <v>188793.64350000001</v>
      </c>
      <c r="R185" s="531">
        <v>1091141.3053113343</v>
      </c>
      <c r="S185" s="533">
        <v>-361639</v>
      </c>
      <c r="T185" s="532">
        <v>1851445.6644861232</v>
      </c>
      <c r="U185" s="527"/>
      <c r="V185" s="561">
        <f t="shared" si="22"/>
        <v>1616751.7942707767</v>
      </c>
      <c r="W185" s="531">
        <v>-343148.19442830601</v>
      </c>
      <c r="X185" s="531">
        <v>-18449.377674112508</v>
      </c>
      <c r="Y185" s="531">
        <v>-585981.44531163003</v>
      </c>
      <c r="Z185" s="531">
        <v>393766.65964673623</v>
      </c>
      <c r="AA185" s="531">
        <v>188793.64350000001</v>
      </c>
      <c r="AB185" s="531">
        <v>1130089.9860290636</v>
      </c>
      <c r="AC185" s="533">
        <v>-361639</v>
      </c>
      <c r="AD185" s="527">
        <v>2020184.0660325279</v>
      </c>
      <c r="AE185" s="560"/>
      <c r="AF185" s="561">
        <v>1954640.8170213012</v>
      </c>
      <c r="AG185" s="531">
        <v>-343148.19442830601</v>
      </c>
      <c r="AH185" s="531">
        <v>-24940.605811881618</v>
      </c>
      <c r="AI185" s="531"/>
      <c r="AJ185" s="531">
        <v>402226.68000000063</v>
      </c>
      <c r="AK185" s="531">
        <v>188793.64350000001</v>
      </c>
      <c r="AL185" s="534">
        <v>1174231.9755744399</v>
      </c>
      <c r="AM185" s="547">
        <v>-361639</v>
      </c>
      <c r="AN185" s="527">
        <v>2404183.8705439242</v>
      </c>
    </row>
    <row r="186" spans="1:40" ht="16.5">
      <c r="A186" s="528">
        <v>581</v>
      </c>
      <c r="B186" s="529" t="s">
        <v>217</v>
      </c>
      <c r="C186" s="532">
        <v>6240</v>
      </c>
      <c r="D186" s="530">
        <f t="shared" si="20"/>
        <v>3450461.3704214697</v>
      </c>
      <c r="E186" s="530">
        <v>-642821.91530364996</v>
      </c>
      <c r="F186" s="530">
        <v>-441934.71870183945</v>
      </c>
      <c r="G186" s="546">
        <v>-348022.90338186111</v>
      </c>
      <c r="H186" s="530">
        <v>1224477.4940081832</v>
      </c>
      <c r="I186" s="530">
        <v>-472671</v>
      </c>
      <c r="J186" s="527">
        <v>2769488.3270423026</v>
      </c>
      <c r="K186" s="560"/>
      <c r="L186" s="561">
        <f t="shared" si="21"/>
        <v>3555188.8237088118</v>
      </c>
      <c r="M186" s="531">
        <v>-642821.91542995407</v>
      </c>
      <c r="N186" s="531">
        <v>-363810.76497418323</v>
      </c>
      <c r="O186" s="547">
        <v>-823458.72438272159</v>
      </c>
      <c r="P186" s="532">
        <v>695090.96725276834</v>
      </c>
      <c r="Q186" s="532">
        <v>480532.97969599994</v>
      </c>
      <c r="R186" s="531">
        <v>1325956.7179567257</v>
      </c>
      <c r="S186" s="533">
        <v>-472671</v>
      </c>
      <c r="T186" s="532">
        <v>3754007.0838274471</v>
      </c>
      <c r="U186" s="527"/>
      <c r="V186" s="561">
        <f t="shared" si="22"/>
        <v>3515640.3144494509</v>
      </c>
      <c r="W186" s="531">
        <v>-642821.91542995407</v>
      </c>
      <c r="X186" s="531">
        <v>-283743.3820302161</v>
      </c>
      <c r="Y186" s="531">
        <v>-823458.72438272159</v>
      </c>
      <c r="Z186" s="531">
        <v>659158.93362638331</v>
      </c>
      <c r="AA186" s="531">
        <v>480532.97969599994</v>
      </c>
      <c r="AB186" s="531">
        <v>1374709.5621111318</v>
      </c>
      <c r="AC186" s="533">
        <v>-472671</v>
      </c>
      <c r="AD186" s="527">
        <v>3807346.768040074</v>
      </c>
      <c r="AE186" s="560"/>
      <c r="AF186" s="561">
        <v>3662397.3519267654</v>
      </c>
      <c r="AG186" s="531">
        <v>-642821.91542995407</v>
      </c>
      <c r="AH186" s="531">
        <v>-199270.30036723262</v>
      </c>
      <c r="AI186" s="531"/>
      <c r="AJ186" s="531">
        <v>623226.89999999828</v>
      </c>
      <c r="AK186" s="531">
        <v>480532.97969599994</v>
      </c>
      <c r="AL186" s="534">
        <v>1433769.1782252649</v>
      </c>
      <c r="AM186" s="547">
        <v>-472671</v>
      </c>
      <c r="AN186" s="527">
        <v>4061704.4696681201</v>
      </c>
    </row>
    <row r="187" spans="1:40" ht="16.5">
      <c r="A187" s="528">
        <v>583</v>
      </c>
      <c r="B187" s="529" t="s">
        <v>218</v>
      </c>
      <c r="C187" s="532">
        <v>947</v>
      </c>
      <c r="D187" s="530">
        <f t="shared" si="20"/>
        <v>895539.27572192205</v>
      </c>
      <c r="E187" s="530">
        <v>-506479.02569192811</v>
      </c>
      <c r="F187" s="530">
        <v>331319.00541115989</v>
      </c>
      <c r="G187" s="546">
        <v>-52816.937420292059</v>
      </c>
      <c r="H187" s="530">
        <v>191518.08710063214</v>
      </c>
      <c r="I187" s="530">
        <v>-235257</v>
      </c>
      <c r="J187" s="527">
        <v>623823.40512149385</v>
      </c>
      <c r="K187" s="560"/>
      <c r="L187" s="561">
        <f t="shared" si="21"/>
        <v>781733.14616584487</v>
      </c>
      <c r="M187" s="531">
        <v>-506479.02571109636</v>
      </c>
      <c r="N187" s="531">
        <v>314765.31697848206</v>
      </c>
      <c r="O187" s="547">
        <v>-124877.51800085061</v>
      </c>
      <c r="P187" s="532">
        <v>127609.57341972408</v>
      </c>
      <c r="Q187" s="532">
        <v>62521.699548000004</v>
      </c>
      <c r="R187" s="531">
        <v>206007.46151785713</v>
      </c>
      <c r="S187" s="533">
        <v>-235257</v>
      </c>
      <c r="T187" s="532">
        <v>626023.65391796117</v>
      </c>
      <c r="U187" s="527"/>
      <c r="V187" s="561">
        <f t="shared" si="22"/>
        <v>942215.84016379109</v>
      </c>
      <c r="W187" s="531">
        <v>-506479.02571109636</v>
      </c>
      <c r="X187" s="531">
        <v>298506.56884513865</v>
      </c>
      <c r="Y187" s="531">
        <v>-124877.51800085061</v>
      </c>
      <c r="Z187" s="531">
        <v>112857.27670986205</v>
      </c>
      <c r="AA187" s="531">
        <v>62521.699548000004</v>
      </c>
      <c r="AB187" s="531">
        <v>213728.10508678787</v>
      </c>
      <c r="AC187" s="533">
        <v>-235257</v>
      </c>
      <c r="AD187" s="527">
        <v>763215.9466416327</v>
      </c>
      <c r="AE187" s="560"/>
      <c r="AF187" s="561">
        <v>971487.12002039561</v>
      </c>
      <c r="AG187" s="531">
        <v>-506479.02571109636</v>
      </c>
      <c r="AH187" s="531">
        <v>282916.44197572285</v>
      </c>
      <c r="AI187" s="531"/>
      <c r="AJ187" s="531">
        <v>98104.98000000004</v>
      </c>
      <c r="AK187" s="531">
        <v>62521.699548000004</v>
      </c>
      <c r="AL187" s="534">
        <v>222654.73165896893</v>
      </c>
      <c r="AM187" s="547">
        <v>-235257</v>
      </c>
      <c r="AN187" s="527">
        <v>771071.42949114053</v>
      </c>
    </row>
    <row r="188" spans="1:40" ht="16.5">
      <c r="A188" s="528">
        <v>584</v>
      </c>
      <c r="B188" s="529" t="s">
        <v>219</v>
      </c>
      <c r="C188" s="532">
        <v>2653</v>
      </c>
      <c r="D188" s="530">
        <f t="shared" si="20"/>
        <v>5605268.5905012032</v>
      </c>
      <c r="E188" s="530">
        <v>-416568.57535736274</v>
      </c>
      <c r="F188" s="530">
        <v>-411119.26931228035</v>
      </c>
      <c r="G188" s="546">
        <v>-147965.50683847396</v>
      </c>
      <c r="H188" s="530">
        <v>547646.60296014382</v>
      </c>
      <c r="I188" s="530">
        <v>203598</v>
      </c>
      <c r="J188" s="527">
        <v>5380859.8419532301</v>
      </c>
      <c r="K188" s="560"/>
      <c r="L188" s="561">
        <f t="shared" si="21"/>
        <v>5427689.8473156057</v>
      </c>
      <c r="M188" s="531">
        <v>-416568.57541106222</v>
      </c>
      <c r="N188" s="531">
        <v>-377904.06911364692</v>
      </c>
      <c r="O188" s="547">
        <v>-349559.82462256646</v>
      </c>
      <c r="P188" s="532">
        <v>203242.2513192714</v>
      </c>
      <c r="Q188" s="532">
        <v>115807.37106399999</v>
      </c>
      <c r="R188" s="531">
        <v>575166.91548121371</v>
      </c>
      <c r="S188" s="533">
        <v>203598</v>
      </c>
      <c r="T188" s="532">
        <v>5381471.9160328154</v>
      </c>
      <c r="U188" s="527"/>
      <c r="V188" s="561">
        <f t="shared" si="22"/>
        <v>5581278.0584716378</v>
      </c>
      <c r="W188" s="531">
        <v>-416568.57541106222</v>
      </c>
      <c r="X188" s="531">
        <v>-343862.60005109175</v>
      </c>
      <c r="Y188" s="531">
        <v>-349559.82462256646</v>
      </c>
      <c r="Z188" s="531">
        <v>206554.53565963561</v>
      </c>
      <c r="AA188" s="531">
        <v>115807.37106399999</v>
      </c>
      <c r="AB188" s="531">
        <v>594569.75423135015</v>
      </c>
      <c r="AC188" s="533">
        <v>203598</v>
      </c>
      <c r="AD188" s="527">
        <v>5591816.719341903</v>
      </c>
      <c r="AE188" s="560"/>
      <c r="AF188" s="561">
        <v>5658982.2864366295</v>
      </c>
      <c r="AG188" s="531">
        <v>-416568.57541106222</v>
      </c>
      <c r="AH188" s="531">
        <v>-307948.00299149309</v>
      </c>
      <c r="AI188" s="531"/>
      <c r="AJ188" s="531">
        <v>209866.81999999983</v>
      </c>
      <c r="AK188" s="531">
        <v>115807.37106399999</v>
      </c>
      <c r="AL188" s="534">
        <v>617431.56250611646</v>
      </c>
      <c r="AM188" s="547">
        <v>203598</v>
      </c>
      <c r="AN188" s="527">
        <v>5731609.6369816251</v>
      </c>
    </row>
    <row r="189" spans="1:40" ht="16.5">
      <c r="A189" s="528">
        <v>588</v>
      </c>
      <c r="B189" s="529" t="s">
        <v>220</v>
      </c>
      <c r="C189" s="532">
        <v>1600</v>
      </c>
      <c r="D189" s="530">
        <f t="shared" si="20"/>
        <v>522923.37578068825</v>
      </c>
      <c r="E189" s="530">
        <v>-632824.65545089217</v>
      </c>
      <c r="F189" s="530">
        <v>-349464.43342796603</v>
      </c>
      <c r="G189" s="546">
        <v>-89236.641892784886</v>
      </c>
      <c r="H189" s="530">
        <v>380138.47448730201</v>
      </c>
      <c r="I189" s="530">
        <v>-388948</v>
      </c>
      <c r="J189" s="527">
        <v>-557411.88050365297</v>
      </c>
      <c r="K189" s="560"/>
      <c r="L189" s="561">
        <f t="shared" si="21"/>
        <v>641747.03614701121</v>
      </c>
      <c r="M189" s="531">
        <v>-632824.65548327658</v>
      </c>
      <c r="N189" s="531">
        <v>-329432.65042087465</v>
      </c>
      <c r="O189" s="547">
        <v>-211132.28628308902</v>
      </c>
      <c r="P189" s="532">
        <v>189812.45275146747</v>
      </c>
      <c r="Q189" s="532">
        <v>77451.372152000011</v>
      </c>
      <c r="R189" s="531">
        <v>406005.06495314412</v>
      </c>
      <c r="S189" s="533">
        <v>-388948</v>
      </c>
      <c r="T189" s="532">
        <v>-247321.66618361749</v>
      </c>
      <c r="U189" s="527"/>
      <c r="V189" s="561">
        <f t="shared" si="22"/>
        <v>598695.43012745748</v>
      </c>
      <c r="W189" s="531">
        <v>-632824.65548327658</v>
      </c>
      <c r="X189" s="531">
        <v>-308902.55223011388</v>
      </c>
      <c r="Y189" s="531">
        <v>-211132.28628308902</v>
      </c>
      <c r="Z189" s="531">
        <v>173698.86637573346</v>
      </c>
      <c r="AA189" s="531">
        <v>77451.372152000011</v>
      </c>
      <c r="AB189" s="531">
        <v>420290.9919114394</v>
      </c>
      <c r="AC189" s="533">
        <v>-388948</v>
      </c>
      <c r="AD189" s="527">
        <v>-271670.83342984918</v>
      </c>
      <c r="AE189" s="560"/>
      <c r="AF189" s="561">
        <v>691402.68872973032</v>
      </c>
      <c r="AG189" s="531">
        <v>-632824.65548327658</v>
      </c>
      <c r="AH189" s="531">
        <v>-287242.78770114377</v>
      </c>
      <c r="AI189" s="531"/>
      <c r="AJ189" s="531">
        <v>157585.27999999945</v>
      </c>
      <c r="AK189" s="531">
        <v>77451.372152000011</v>
      </c>
      <c r="AL189" s="534">
        <v>436768.44642961246</v>
      </c>
      <c r="AM189" s="547">
        <v>-388948</v>
      </c>
      <c r="AN189" s="527">
        <v>-156939.94215616712</v>
      </c>
    </row>
    <row r="190" spans="1:40" ht="16.5">
      <c r="A190" s="528">
        <v>592</v>
      </c>
      <c r="B190" s="529" t="s">
        <v>221</v>
      </c>
      <c r="C190" s="532">
        <v>3651</v>
      </c>
      <c r="D190" s="530">
        <f t="shared" si="20"/>
        <v>3488346.7573581799</v>
      </c>
      <c r="E190" s="530">
        <v>-424131.91293202521</v>
      </c>
      <c r="F190" s="530">
        <v>-305666.61641452974</v>
      </c>
      <c r="G190" s="546">
        <v>-203626.86221909855</v>
      </c>
      <c r="H190" s="530">
        <v>673755.39020160388</v>
      </c>
      <c r="I190" s="530">
        <v>-66934</v>
      </c>
      <c r="J190" s="527">
        <v>3161742.7559941304</v>
      </c>
      <c r="K190" s="560"/>
      <c r="L190" s="561">
        <f t="shared" si="21"/>
        <v>3954577.3411395983</v>
      </c>
      <c r="M190" s="531">
        <v>-424131.91300592525</v>
      </c>
      <c r="N190" s="531">
        <v>-259956.59156522315</v>
      </c>
      <c r="O190" s="547">
        <v>-482660.27533185272</v>
      </c>
      <c r="P190" s="532">
        <v>393567.64991052379</v>
      </c>
      <c r="Q190" s="532">
        <v>262878.160776</v>
      </c>
      <c r="R190" s="531">
        <v>733007.55674261949</v>
      </c>
      <c r="S190" s="533">
        <v>-66934</v>
      </c>
      <c r="T190" s="532">
        <v>4110347.9286657404</v>
      </c>
      <c r="U190" s="527"/>
      <c r="V190" s="561">
        <f t="shared" si="22"/>
        <v>3939479.4257444069</v>
      </c>
      <c r="W190" s="531">
        <v>-424131.91300592525</v>
      </c>
      <c r="X190" s="531">
        <v>-213109.47375618087</v>
      </c>
      <c r="Y190" s="531">
        <v>-482660.27533185272</v>
      </c>
      <c r="Z190" s="531">
        <v>393756.63995526207</v>
      </c>
      <c r="AA190" s="531">
        <v>262878.160776</v>
      </c>
      <c r="AB190" s="531">
        <v>757509.46998711617</v>
      </c>
      <c r="AC190" s="533">
        <v>-66934</v>
      </c>
      <c r="AD190" s="527">
        <v>4166788.0343688261</v>
      </c>
      <c r="AE190" s="560"/>
      <c r="AF190" s="561">
        <v>3856274.4843878127</v>
      </c>
      <c r="AG190" s="531">
        <v>-424131.91300592525</v>
      </c>
      <c r="AH190" s="531">
        <v>-163684.59857163715</v>
      </c>
      <c r="AI190" s="531"/>
      <c r="AJ190" s="531">
        <v>393945.63000000035</v>
      </c>
      <c r="AK190" s="531">
        <v>262878.160776</v>
      </c>
      <c r="AL190" s="534">
        <v>790569.80521123589</v>
      </c>
      <c r="AM190" s="547">
        <v>-66934</v>
      </c>
      <c r="AN190" s="527">
        <v>4166257.2934656339</v>
      </c>
    </row>
    <row r="191" spans="1:40" ht="16.5">
      <c r="A191" s="528">
        <v>593</v>
      </c>
      <c r="B191" s="529" t="s">
        <v>222</v>
      </c>
      <c r="C191" s="532">
        <v>17077</v>
      </c>
      <c r="D191" s="530">
        <f t="shared" si="20"/>
        <v>4789145.6840745173</v>
      </c>
      <c r="E191" s="530">
        <v>-1530435.8362037388</v>
      </c>
      <c r="F191" s="530">
        <v>-1444954.01317142</v>
      </c>
      <c r="G191" s="546">
        <v>-952433.83350192988</v>
      </c>
      <c r="H191" s="530">
        <v>3322183.4441921045</v>
      </c>
      <c r="I191" s="530">
        <v>-1857975</v>
      </c>
      <c r="J191" s="527">
        <v>2325530.4453895329</v>
      </c>
      <c r="K191" s="560"/>
      <c r="L191" s="561">
        <f t="shared" si="21"/>
        <v>5443014.3653769456</v>
      </c>
      <c r="M191" s="531">
        <v>-1530435.836549395</v>
      </c>
      <c r="N191" s="531">
        <v>-1231152.2891638582</v>
      </c>
      <c r="O191" s="547">
        <v>-2251083.5306512951</v>
      </c>
      <c r="P191" s="532">
        <v>1882812.4820652872</v>
      </c>
      <c r="Q191" s="532">
        <v>1271874.9075340002</v>
      </c>
      <c r="R191" s="531">
        <v>3561321.8567913957</v>
      </c>
      <c r="S191" s="533">
        <v>-1857975</v>
      </c>
      <c r="T191" s="532">
        <v>5288376.9554030802</v>
      </c>
      <c r="U191" s="527"/>
      <c r="V191" s="561">
        <f t="shared" si="22"/>
        <v>5548042.1236512242</v>
      </c>
      <c r="W191" s="531">
        <v>-1530435.836549395</v>
      </c>
      <c r="X191" s="531">
        <v>-1012031.9849115943</v>
      </c>
      <c r="Y191" s="531">
        <v>-2251083.5306512951</v>
      </c>
      <c r="Z191" s="531">
        <v>1800821.4860326406</v>
      </c>
      <c r="AA191" s="531">
        <v>1271874.9075340002</v>
      </c>
      <c r="AB191" s="531">
        <v>3693006.0122747179</v>
      </c>
      <c r="AC191" s="533">
        <v>-1857975</v>
      </c>
      <c r="AD191" s="527">
        <v>5662218.1773802992</v>
      </c>
      <c r="AE191" s="560"/>
      <c r="AF191" s="561">
        <v>6287988.5510215508</v>
      </c>
      <c r="AG191" s="531">
        <v>-1530435.836549395</v>
      </c>
      <c r="AH191" s="531">
        <v>-780854.61062332999</v>
      </c>
      <c r="AI191" s="531"/>
      <c r="AJ191" s="531">
        <v>1718830.4899999942</v>
      </c>
      <c r="AK191" s="531">
        <v>1271874.9075340002</v>
      </c>
      <c r="AL191" s="534">
        <v>3851948.8588127941</v>
      </c>
      <c r="AM191" s="547">
        <v>-1857975</v>
      </c>
      <c r="AN191" s="527">
        <v>6710293.8295443188</v>
      </c>
    </row>
    <row r="192" spans="1:40" ht="16.5">
      <c r="A192" s="528">
        <v>595</v>
      </c>
      <c r="B192" s="529" t="s">
        <v>223</v>
      </c>
      <c r="C192" s="532">
        <v>4140</v>
      </c>
      <c r="D192" s="530">
        <f t="shared" si="20"/>
        <v>3576858.7948564393</v>
      </c>
      <c r="E192" s="530">
        <v>974846.0326094483</v>
      </c>
      <c r="F192" s="530">
        <v>290413.5964835753</v>
      </c>
      <c r="G192" s="546">
        <v>-230899.81089758093</v>
      </c>
      <c r="H192" s="530">
        <v>965502.29387445038</v>
      </c>
      <c r="I192" s="530">
        <v>7192</v>
      </c>
      <c r="J192" s="527">
        <v>5583912.906926332</v>
      </c>
      <c r="K192" s="560"/>
      <c r="L192" s="561">
        <f t="shared" si="21"/>
        <v>3770186.0479492722</v>
      </c>
      <c r="M192" s="531">
        <v>974846.03252565023</v>
      </c>
      <c r="N192" s="531">
        <v>218045.83501442414</v>
      </c>
      <c r="O192" s="547">
        <v>-546656.36492322735</v>
      </c>
      <c r="P192" s="532">
        <v>390790.09456368675</v>
      </c>
      <c r="Q192" s="532">
        <v>179540.46017599999</v>
      </c>
      <c r="R192" s="531">
        <v>1028448.4370160766</v>
      </c>
      <c r="S192" s="533">
        <v>7192</v>
      </c>
      <c r="T192" s="532">
        <v>6022392.5423218822</v>
      </c>
      <c r="U192" s="527"/>
      <c r="V192" s="561">
        <f t="shared" si="22"/>
        <v>3811219.3604834685</v>
      </c>
      <c r="W192" s="531">
        <v>974846.03252565023</v>
      </c>
      <c r="X192" s="531">
        <v>146967.46408301772</v>
      </c>
      <c r="Y192" s="531">
        <v>-546656.36492322735</v>
      </c>
      <c r="Z192" s="531">
        <v>372295.26728184294</v>
      </c>
      <c r="AA192" s="531">
        <v>179540.46017599999</v>
      </c>
      <c r="AB192" s="531">
        <v>1067090.2944335812</v>
      </c>
      <c r="AC192" s="533">
        <v>7192</v>
      </c>
      <c r="AD192" s="527">
        <v>6012494.5140603334</v>
      </c>
      <c r="AE192" s="560"/>
      <c r="AF192" s="561">
        <v>3923708.0730331885</v>
      </c>
      <c r="AG192" s="531">
        <v>974846.03252565023</v>
      </c>
      <c r="AH192" s="531">
        <v>78812.104801727924</v>
      </c>
      <c r="AI192" s="531"/>
      <c r="AJ192" s="531">
        <v>353800.43999999907</v>
      </c>
      <c r="AK192" s="531">
        <v>179540.46017599999</v>
      </c>
      <c r="AL192" s="534">
        <v>1110172.0958141172</v>
      </c>
      <c r="AM192" s="547">
        <v>7192</v>
      </c>
      <c r="AN192" s="527">
        <v>6081414.8414274566</v>
      </c>
    </row>
    <row r="193" spans="1:40" ht="16.5">
      <c r="A193" s="528">
        <v>598</v>
      </c>
      <c r="B193" s="529" t="s">
        <v>224</v>
      </c>
      <c r="C193" s="532">
        <v>19207</v>
      </c>
      <c r="D193" s="530">
        <f t="shared" si="20"/>
        <v>11139079.54830898</v>
      </c>
      <c r="E193" s="530">
        <v>-7093329.5605405187</v>
      </c>
      <c r="F193" s="530">
        <v>-3652338.5770628252</v>
      </c>
      <c r="G193" s="546">
        <v>-1071230.1130216997</v>
      </c>
      <c r="H193" s="530">
        <v>3076435.0527252527</v>
      </c>
      <c r="I193" s="530">
        <v>2888279</v>
      </c>
      <c r="J193" s="527">
        <v>5286895.3504091864</v>
      </c>
      <c r="K193" s="560"/>
      <c r="L193" s="561">
        <f t="shared" si="21"/>
        <v>11157243.171449538</v>
      </c>
      <c r="M193" s="531">
        <v>-7093329.5609292882</v>
      </c>
      <c r="N193" s="531">
        <v>-3411869.5419270727</v>
      </c>
      <c r="O193" s="547">
        <v>-2534894.6095235394</v>
      </c>
      <c r="P193" s="532">
        <v>2216277.6197668351</v>
      </c>
      <c r="Q193" s="532">
        <v>1510535.4296339999</v>
      </c>
      <c r="R193" s="531">
        <v>3306356.1532924734</v>
      </c>
      <c r="S193" s="533">
        <v>2888279</v>
      </c>
      <c r="T193" s="532">
        <v>8038597.6617629463</v>
      </c>
      <c r="U193" s="527"/>
      <c r="V193" s="561">
        <f t="shared" si="22"/>
        <v>11040196.887878438</v>
      </c>
      <c r="W193" s="531">
        <v>-7093329.5609292882</v>
      </c>
      <c r="X193" s="531">
        <v>-3165418.544458359</v>
      </c>
      <c r="Y193" s="531">
        <v>-2534894.6095235394</v>
      </c>
      <c r="Z193" s="531">
        <v>2156339.5698834178</v>
      </c>
      <c r="AA193" s="531">
        <v>1510535.4296339999</v>
      </c>
      <c r="AB193" s="531">
        <v>3424959.3606414702</v>
      </c>
      <c r="AC193" s="533">
        <v>2888279</v>
      </c>
      <c r="AD193" s="527">
        <v>8226667.53312614</v>
      </c>
      <c r="AE193" s="560"/>
      <c r="AF193" s="561">
        <v>11268867.996748121</v>
      </c>
      <c r="AG193" s="531">
        <v>-7093329.5609292882</v>
      </c>
      <c r="AH193" s="531">
        <v>-2905406.6086409031</v>
      </c>
      <c r="AI193" s="531"/>
      <c r="AJ193" s="531">
        <v>2096401.5200000003</v>
      </c>
      <c r="AK193" s="531">
        <v>1510535.4296339999</v>
      </c>
      <c r="AL193" s="534">
        <v>3576894.182020206</v>
      </c>
      <c r="AM193" s="547">
        <v>2888279</v>
      </c>
      <c r="AN193" s="527">
        <v>8807347.3493085969</v>
      </c>
    </row>
    <row r="194" spans="1:40" ht="16.5">
      <c r="A194" s="528">
        <v>599</v>
      </c>
      <c r="B194" s="529" t="s">
        <v>225</v>
      </c>
      <c r="C194" s="532">
        <v>11206</v>
      </c>
      <c r="D194" s="530">
        <f t="shared" si="20"/>
        <v>18682567.366615996</v>
      </c>
      <c r="E194" s="530">
        <v>-1978766.8261578125</v>
      </c>
      <c r="F194" s="530">
        <v>-1773551.2402943368</v>
      </c>
      <c r="G194" s="546">
        <v>-624991.13065659232</v>
      </c>
      <c r="H194" s="530">
        <v>2040595.8378582234</v>
      </c>
      <c r="I194" s="530">
        <v>-1088900</v>
      </c>
      <c r="J194" s="527">
        <v>15256954.007365476</v>
      </c>
      <c r="K194" s="560"/>
      <c r="L194" s="561">
        <f t="shared" si="21"/>
        <v>19256446.550674047</v>
      </c>
      <c r="M194" s="531">
        <v>-1978766.8263846333</v>
      </c>
      <c r="N194" s="531">
        <v>-1633253.6400584206</v>
      </c>
      <c r="O194" s="547">
        <v>-1481912.4181603503</v>
      </c>
      <c r="P194" s="532">
        <v>648114.54272526735</v>
      </c>
      <c r="Q194" s="532">
        <v>204195.71726400001</v>
      </c>
      <c r="R194" s="531">
        <v>2174718.1004049708</v>
      </c>
      <c r="S194" s="533">
        <v>-1088900</v>
      </c>
      <c r="T194" s="532">
        <v>16100642.026464883</v>
      </c>
      <c r="U194" s="527"/>
      <c r="V194" s="561">
        <f t="shared" si="22"/>
        <v>19478014.300294518</v>
      </c>
      <c r="W194" s="531">
        <v>-1978766.8263846333</v>
      </c>
      <c r="X194" s="531">
        <v>-1489465.9648548798</v>
      </c>
      <c r="Y194" s="531">
        <v>-1481912.4181603503</v>
      </c>
      <c r="Z194" s="531">
        <v>715559.58136263164</v>
      </c>
      <c r="AA194" s="531">
        <v>204195.71726400001</v>
      </c>
      <c r="AB194" s="531">
        <v>2251176.7912425622</v>
      </c>
      <c r="AC194" s="533">
        <v>-1088900</v>
      </c>
      <c r="AD194" s="527">
        <v>16609901.180763848</v>
      </c>
      <c r="AE194" s="560"/>
      <c r="AF194" s="561">
        <v>20007386.365782779</v>
      </c>
      <c r="AG194" s="531">
        <v>-1978766.8263846333</v>
      </c>
      <c r="AH194" s="531">
        <v>-1337766.389035105</v>
      </c>
      <c r="AI194" s="531"/>
      <c r="AJ194" s="531">
        <v>783004.61999999592</v>
      </c>
      <c r="AK194" s="531">
        <v>204195.71726400001</v>
      </c>
      <c r="AL194" s="534">
        <v>2344426.1249162401</v>
      </c>
      <c r="AM194" s="547">
        <v>-1088900</v>
      </c>
      <c r="AN194" s="527">
        <v>17451667.194382925</v>
      </c>
    </row>
    <row r="195" spans="1:40" ht="16.5">
      <c r="A195" s="528">
        <v>601</v>
      </c>
      <c r="B195" s="529" t="s">
        <v>226</v>
      </c>
      <c r="C195" s="532">
        <v>3786</v>
      </c>
      <c r="D195" s="530">
        <f t="shared" si="20"/>
        <v>3160819.7317024097</v>
      </c>
      <c r="E195" s="530">
        <v>774899.24333972821</v>
      </c>
      <c r="F195" s="530">
        <v>385626.97846902756</v>
      </c>
      <c r="G195" s="546">
        <v>-211156.20387880225</v>
      </c>
      <c r="H195" s="530">
        <v>857854.44757574226</v>
      </c>
      <c r="I195" s="530">
        <v>254950</v>
      </c>
      <c r="J195" s="527">
        <v>5222994.1972081056</v>
      </c>
      <c r="K195" s="560"/>
      <c r="L195" s="561">
        <f t="shared" si="21"/>
        <v>3084108.7961994051</v>
      </c>
      <c r="M195" s="531">
        <v>774899.2432630955</v>
      </c>
      <c r="N195" s="531">
        <v>319447.1850095574</v>
      </c>
      <c r="O195" s="547">
        <v>-499997.70969658607</v>
      </c>
      <c r="P195" s="532">
        <v>534031.00649801199</v>
      </c>
      <c r="Q195" s="532">
        <v>143622.05534600004</v>
      </c>
      <c r="R195" s="531">
        <v>906790.58356959699</v>
      </c>
      <c r="S195" s="533">
        <v>254950</v>
      </c>
      <c r="T195" s="532">
        <v>5517851.160189081</v>
      </c>
      <c r="U195" s="527"/>
      <c r="V195" s="561">
        <f t="shared" si="22"/>
        <v>3092801.7824704433</v>
      </c>
      <c r="W195" s="531">
        <v>774899.2432630955</v>
      </c>
      <c r="X195" s="531">
        <v>254446.52985344513</v>
      </c>
      <c r="Y195" s="531">
        <v>-499997.70969658607</v>
      </c>
      <c r="Z195" s="531">
        <v>457729.68324900582</v>
      </c>
      <c r="AA195" s="531">
        <v>143622.05534600004</v>
      </c>
      <c r="AB195" s="531">
        <v>939541.17930286808</v>
      </c>
      <c r="AC195" s="533">
        <v>254950</v>
      </c>
      <c r="AD195" s="527">
        <v>5417992.7637882717</v>
      </c>
      <c r="AE195" s="560"/>
      <c r="AF195" s="561">
        <v>3199602.5357751572</v>
      </c>
      <c r="AG195" s="531">
        <v>774899.2432630955</v>
      </c>
      <c r="AH195" s="531">
        <v>192118.94767012072</v>
      </c>
      <c r="AI195" s="531"/>
      <c r="AJ195" s="531">
        <v>381428.35999999952</v>
      </c>
      <c r="AK195" s="531">
        <v>143622.05534600004</v>
      </c>
      <c r="AL195" s="534">
        <v>976991.10603404057</v>
      </c>
      <c r="AM195" s="547">
        <v>254950</v>
      </c>
      <c r="AN195" s="527">
        <v>5423614.5383918285</v>
      </c>
    </row>
    <row r="196" spans="1:40" ht="16.5">
      <c r="A196" s="528">
        <v>604</v>
      </c>
      <c r="B196" s="529" t="s">
        <v>227</v>
      </c>
      <c r="C196" s="532">
        <v>20405</v>
      </c>
      <c r="D196" s="530">
        <f t="shared" si="20"/>
        <v>11364807.539719457</v>
      </c>
      <c r="E196" s="530">
        <v>3957315.9614879279</v>
      </c>
      <c r="F196" s="530">
        <v>1826221.6649488076</v>
      </c>
      <c r="G196" s="546">
        <v>-1138046.0486389224</v>
      </c>
      <c r="H196" s="530">
        <v>2119660.5445921016</v>
      </c>
      <c r="I196" s="530">
        <v>-2713755</v>
      </c>
      <c r="J196" s="527">
        <v>15416204.662109371</v>
      </c>
      <c r="K196" s="560"/>
      <c r="L196" s="561">
        <f t="shared" si="21"/>
        <v>10919905.980763575</v>
      </c>
      <c r="M196" s="531">
        <v>3957315.9610749087</v>
      </c>
      <c r="N196" s="531">
        <v>1469539.4976111194</v>
      </c>
      <c r="O196" s="547">
        <v>-2696470.5876793535</v>
      </c>
      <c r="P196" s="532">
        <v>1765927.5351481531</v>
      </c>
      <c r="Q196" s="532">
        <v>780897.38311200007</v>
      </c>
      <c r="R196" s="531">
        <v>2300620.4278817838</v>
      </c>
      <c r="S196" s="533">
        <v>-2713755</v>
      </c>
      <c r="T196" s="532">
        <v>15783981.197912186</v>
      </c>
      <c r="U196" s="527"/>
      <c r="V196" s="561">
        <f t="shared" si="22"/>
        <v>11016640.983980814</v>
      </c>
      <c r="W196" s="531">
        <v>3957315.9610749087</v>
      </c>
      <c r="X196" s="531">
        <v>1119212.4061001658</v>
      </c>
      <c r="Y196" s="531">
        <v>-2696470.5876793535</v>
      </c>
      <c r="Z196" s="531">
        <v>1877741.9625740738</v>
      </c>
      <c r="AA196" s="531">
        <v>780897.38311200007</v>
      </c>
      <c r="AB196" s="531">
        <v>2333552.622048453</v>
      </c>
      <c r="AC196" s="533">
        <v>-2713755</v>
      </c>
      <c r="AD196" s="527">
        <v>15675135.731211063</v>
      </c>
      <c r="AE196" s="560"/>
      <c r="AF196" s="561">
        <v>10633149.368242217</v>
      </c>
      <c r="AG196" s="531">
        <v>3957315.9610749087</v>
      </c>
      <c r="AH196" s="531">
        <v>783292.09060868784</v>
      </c>
      <c r="AI196" s="531"/>
      <c r="AJ196" s="531">
        <v>1989556.3899999943</v>
      </c>
      <c r="AK196" s="531">
        <v>780897.38311200007</v>
      </c>
      <c r="AL196" s="534">
        <v>2454885.3712088927</v>
      </c>
      <c r="AM196" s="547">
        <v>-2713755</v>
      </c>
      <c r="AN196" s="527">
        <v>15188870.976567347</v>
      </c>
    </row>
    <row r="197" spans="1:40" ht="16.5">
      <c r="A197" s="528">
        <v>607</v>
      </c>
      <c r="B197" s="529" t="s">
        <v>228</v>
      </c>
      <c r="C197" s="532">
        <v>4084</v>
      </c>
      <c r="D197" s="530">
        <f t="shared" si="20"/>
        <v>3289120.7009830689</v>
      </c>
      <c r="E197" s="530">
        <v>-553947.34675723885</v>
      </c>
      <c r="F197" s="530">
        <v>-128692.53619673556</v>
      </c>
      <c r="G197" s="546">
        <v>-227776.52843133346</v>
      </c>
      <c r="H197" s="530">
        <v>932883.37604997109</v>
      </c>
      <c r="I197" s="530">
        <v>-657651</v>
      </c>
      <c r="J197" s="527">
        <v>2653936.6656477321</v>
      </c>
      <c r="K197" s="560"/>
      <c r="L197" s="561">
        <f t="shared" si="21"/>
        <v>3352325.6080161314</v>
      </c>
      <c r="M197" s="531">
        <v>-553947.34683990316</v>
      </c>
      <c r="N197" s="531">
        <v>-77561.410071134902</v>
      </c>
      <c r="O197" s="547">
        <v>-539010.40826763527</v>
      </c>
      <c r="P197" s="532">
        <v>552702.75963587337</v>
      </c>
      <c r="Q197" s="532">
        <v>179693.01118999999</v>
      </c>
      <c r="R197" s="531">
        <v>991963.20938220434</v>
      </c>
      <c r="S197" s="533">
        <v>-657651</v>
      </c>
      <c r="T197" s="532">
        <v>3248514.4230455356</v>
      </c>
      <c r="U197" s="527"/>
      <c r="V197" s="561">
        <f t="shared" si="22"/>
        <v>3563292.7764688106</v>
      </c>
      <c r="W197" s="531">
        <v>-553947.34683990316</v>
      </c>
      <c r="X197" s="531">
        <v>-25158.334439217953</v>
      </c>
      <c r="Y197" s="531">
        <v>-539010.40826763527</v>
      </c>
      <c r="Z197" s="531">
        <v>501708.23481793614</v>
      </c>
      <c r="AA197" s="531">
        <v>179693.01118999999</v>
      </c>
      <c r="AB197" s="531">
        <v>1024602.7757288467</v>
      </c>
      <c r="AC197" s="533">
        <v>-657651</v>
      </c>
      <c r="AD197" s="527">
        <v>3493529.7086588368</v>
      </c>
      <c r="AE197" s="560"/>
      <c r="AF197" s="561">
        <v>3757330.0682519297</v>
      </c>
      <c r="AG197" s="531">
        <v>-553947.34683990316</v>
      </c>
      <c r="AH197" s="531">
        <v>-22951.201923326844</v>
      </c>
      <c r="AI197" s="531"/>
      <c r="AJ197" s="531">
        <v>450713.70999999886</v>
      </c>
      <c r="AK197" s="531">
        <v>179693.01118999999</v>
      </c>
      <c r="AL197" s="534">
        <v>1063041.928610035</v>
      </c>
      <c r="AM197" s="547">
        <v>-657651</v>
      </c>
      <c r="AN197" s="527">
        <v>3677218.7610210981</v>
      </c>
    </row>
    <row r="198" spans="1:40" ht="16.5">
      <c r="A198" s="528">
        <v>608</v>
      </c>
      <c r="B198" s="529" t="s">
        <v>229</v>
      </c>
      <c r="C198" s="532">
        <v>1980</v>
      </c>
      <c r="D198" s="530">
        <f t="shared" si="20"/>
        <v>1261573.6348406856</v>
      </c>
      <c r="E198" s="530">
        <v>-196405.88805883913</v>
      </c>
      <c r="F198" s="530">
        <v>-137939.70556105376</v>
      </c>
      <c r="G198" s="546">
        <v>-110430.34434232133</v>
      </c>
      <c r="H198" s="530">
        <v>413284.45775106637</v>
      </c>
      <c r="I198" s="530">
        <v>437948</v>
      </c>
      <c r="J198" s="527">
        <v>1668030.1546295378</v>
      </c>
      <c r="K198" s="560"/>
      <c r="L198" s="561">
        <f t="shared" si="21"/>
        <v>1538051.2490164959</v>
      </c>
      <c r="M198" s="531">
        <v>-196405.88809891636</v>
      </c>
      <c r="N198" s="531">
        <v>-113150.37408977823</v>
      </c>
      <c r="O198" s="547">
        <v>-261702.40298631386</v>
      </c>
      <c r="P198" s="532">
        <v>177318.36536262915</v>
      </c>
      <c r="Q198" s="532">
        <v>131870.019512</v>
      </c>
      <c r="R198" s="531">
        <v>443643.97505830671</v>
      </c>
      <c r="S198" s="533">
        <v>437948</v>
      </c>
      <c r="T198" s="532">
        <v>2157572.9437744236</v>
      </c>
      <c r="U198" s="527"/>
      <c r="V198" s="561">
        <f t="shared" si="22"/>
        <v>1575821.909644593</v>
      </c>
      <c r="W198" s="531">
        <v>-196405.88809891636</v>
      </c>
      <c r="X198" s="531">
        <v>-87744.377578711734</v>
      </c>
      <c r="Y198" s="531">
        <v>-261702.40298631386</v>
      </c>
      <c r="Z198" s="531">
        <v>180335.92268131484</v>
      </c>
      <c r="AA198" s="531">
        <v>131870.019512</v>
      </c>
      <c r="AB198" s="531">
        <v>459534.23817869258</v>
      </c>
      <c r="AC198" s="533">
        <v>437948</v>
      </c>
      <c r="AD198" s="527">
        <v>2239657.4213526584</v>
      </c>
      <c r="AE198" s="560"/>
      <c r="AF198" s="561">
        <v>1672772.1195044774</v>
      </c>
      <c r="AG198" s="531">
        <v>-196405.88809891636</v>
      </c>
      <c r="AH198" s="531">
        <v>-60940.418974111206</v>
      </c>
      <c r="AI198" s="531"/>
      <c r="AJ198" s="531">
        <v>183353.48000000051</v>
      </c>
      <c r="AK198" s="531">
        <v>131870.019512</v>
      </c>
      <c r="AL198" s="534">
        <v>478307.84994454024</v>
      </c>
      <c r="AM198" s="547">
        <v>437948</v>
      </c>
      <c r="AN198" s="527">
        <v>2385202.7589016766</v>
      </c>
    </row>
    <row r="199" spans="1:40" ht="16.5">
      <c r="A199" s="528">
        <v>609</v>
      </c>
      <c r="B199" s="529" t="s">
        <v>230</v>
      </c>
      <c r="C199" s="532">
        <v>83205</v>
      </c>
      <c r="D199" s="530">
        <f t="shared" si="20"/>
        <v>29864739.225721862</v>
      </c>
      <c r="E199" s="530">
        <v>-15803381.020001132</v>
      </c>
      <c r="F199" s="530">
        <v>-4228464.7265034141</v>
      </c>
      <c r="G199" s="546">
        <v>-4640584.2429307299</v>
      </c>
      <c r="H199" s="530">
        <v>13542361.845734052</v>
      </c>
      <c r="I199" s="530">
        <v>-5148538</v>
      </c>
      <c r="J199" s="527">
        <v>13586133.08202064</v>
      </c>
      <c r="K199" s="560"/>
      <c r="L199" s="561">
        <f t="shared" si="21"/>
        <v>28455746.881468523</v>
      </c>
      <c r="M199" s="531">
        <v>-15803381.021685287</v>
      </c>
      <c r="N199" s="531">
        <v>-3186749.4108127672</v>
      </c>
      <c r="O199" s="547">
        <v>-10992613.625781354</v>
      </c>
      <c r="P199" s="532">
        <v>10808666.973197632</v>
      </c>
      <c r="Q199" s="532">
        <v>5771750.2179260002</v>
      </c>
      <c r="R199" s="531">
        <v>14598677.724630281</v>
      </c>
      <c r="S199" s="533">
        <v>-5148538</v>
      </c>
      <c r="T199" s="532">
        <v>24503559.738943029</v>
      </c>
      <c r="U199" s="527"/>
      <c r="V199" s="561">
        <f t="shared" si="22"/>
        <v>29511777.883099131</v>
      </c>
      <c r="W199" s="531">
        <v>-15803381.021685287</v>
      </c>
      <c r="X199" s="531">
        <v>-2119120.1483363593</v>
      </c>
      <c r="Y199" s="531">
        <v>-10992613.625781354</v>
      </c>
      <c r="Z199" s="531">
        <v>10461265.316598807</v>
      </c>
      <c r="AA199" s="531">
        <v>5771750.2179260002</v>
      </c>
      <c r="AB199" s="531">
        <v>15117598.925891154</v>
      </c>
      <c r="AC199" s="533">
        <v>-5148538</v>
      </c>
      <c r="AD199" s="527">
        <v>26798739.547712091</v>
      </c>
      <c r="AE199" s="560"/>
      <c r="AF199" s="561">
        <v>30721820.06209176</v>
      </c>
      <c r="AG199" s="531">
        <v>-15803381.021685287</v>
      </c>
      <c r="AH199" s="531">
        <v>-992744.70606575964</v>
      </c>
      <c r="AI199" s="531"/>
      <c r="AJ199" s="531">
        <v>10113863.659999982</v>
      </c>
      <c r="AK199" s="531">
        <v>5771750.2179260002</v>
      </c>
      <c r="AL199" s="534">
        <v>15799785.368888812</v>
      </c>
      <c r="AM199" s="547">
        <v>-5148538</v>
      </c>
      <c r="AN199" s="527">
        <v>29469941.955374144</v>
      </c>
    </row>
    <row r="200" spans="1:40" ht="16.5">
      <c r="A200" s="528">
        <v>611</v>
      </c>
      <c r="B200" s="529" t="s">
        <v>231</v>
      </c>
      <c r="C200" s="532">
        <v>5011</v>
      </c>
      <c r="D200" s="530">
        <f t="shared" si="20"/>
        <v>3911043.3366098031</v>
      </c>
      <c r="E200" s="530">
        <v>515497.77452653029</v>
      </c>
      <c r="F200" s="530">
        <v>150474.38077836184</v>
      </c>
      <c r="G200" s="546">
        <v>-279478.00782796578</v>
      </c>
      <c r="H200" s="530">
        <v>719641.43990759377</v>
      </c>
      <c r="I200" s="530">
        <v>-1350250</v>
      </c>
      <c r="J200" s="527">
        <v>3666928.9239943232</v>
      </c>
      <c r="K200" s="560"/>
      <c r="L200" s="561">
        <f t="shared" si="21"/>
        <v>3902896.0968176881</v>
      </c>
      <c r="M200" s="531">
        <v>515497.77442510228</v>
      </c>
      <c r="N200" s="531">
        <v>62881.421183696053</v>
      </c>
      <c r="O200" s="547">
        <v>-663014.16382162995</v>
      </c>
      <c r="P200" s="532">
        <v>350924.30851123901</v>
      </c>
      <c r="Q200" s="532">
        <v>74129.691944000035</v>
      </c>
      <c r="R200" s="531">
        <v>792381.00136213156</v>
      </c>
      <c r="S200" s="533">
        <v>-1350250</v>
      </c>
      <c r="T200" s="532">
        <v>3685446.1304222271</v>
      </c>
      <c r="U200" s="527"/>
      <c r="V200" s="561">
        <f t="shared" si="22"/>
        <v>3904616.4544627285</v>
      </c>
      <c r="W200" s="531">
        <v>515497.77442510228</v>
      </c>
      <c r="X200" s="531">
        <v>-20831.417648710631</v>
      </c>
      <c r="Y200" s="531">
        <v>-663014.16382162995</v>
      </c>
      <c r="Z200" s="531">
        <v>407288.70925561863</v>
      </c>
      <c r="AA200" s="531">
        <v>74129.691944000035</v>
      </c>
      <c r="AB200" s="531">
        <v>806070.56520563574</v>
      </c>
      <c r="AC200" s="533">
        <v>-1350250</v>
      </c>
      <c r="AD200" s="527">
        <v>3673507.6138227442</v>
      </c>
      <c r="AE200" s="560"/>
      <c r="AF200" s="561">
        <v>3794305.3743983405</v>
      </c>
      <c r="AG200" s="531">
        <v>515497.77442510228</v>
      </c>
      <c r="AH200" s="531">
        <v>-28160.742614542316</v>
      </c>
      <c r="AI200" s="531"/>
      <c r="AJ200" s="531">
        <v>463653.10999999824</v>
      </c>
      <c r="AK200" s="531">
        <v>74129.691944000035</v>
      </c>
      <c r="AL200" s="534">
        <v>840441.22965441353</v>
      </c>
      <c r="AM200" s="547">
        <v>-1350250</v>
      </c>
      <c r="AN200" s="527">
        <v>3646602.273985683</v>
      </c>
    </row>
    <row r="201" spans="1:40" ht="16.5">
      <c r="A201" s="528">
        <v>614</v>
      </c>
      <c r="B201" s="529" t="s">
        <v>232</v>
      </c>
      <c r="C201" s="532">
        <v>2999</v>
      </c>
      <c r="D201" s="530">
        <f t="shared" si="20"/>
        <v>3627670.3922798866</v>
      </c>
      <c r="E201" s="530">
        <v>-682854.07260318694</v>
      </c>
      <c r="F201" s="530">
        <v>-411228.793474084</v>
      </c>
      <c r="G201" s="546">
        <v>-167262.93064778871</v>
      </c>
      <c r="H201" s="530">
        <v>769000.93389053084</v>
      </c>
      <c r="I201" s="530">
        <v>78917</v>
      </c>
      <c r="J201" s="527">
        <v>3214242.5294453576</v>
      </c>
      <c r="K201" s="560"/>
      <c r="L201" s="561">
        <f t="shared" si="21"/>
        <v>3880655.8520599175</v>
      </c>
      <c r="M201" s="531">
        <v>-682854.07266388962</v>
      </c>
      <c r="N201" s="531">
        <v>-373681.7202001671</v>
      </c>
      <c r="O201" s="547">
        <v>-395438.58214433375</v>
      </c>
      <c r="P201" s="532">
        <v>490476.42035923083</v>
      </c>
      <c r="Q201" s="532">
        <v>192834.45211800002</v>
      </c>
      <c r="R201" s="531">
        <v>818173.96514510352</v>
      </c>
      <c r="S201" s="533">
        <v>78917</v>
      </c>
      <c r="T201" s="532">
        <v>4009083.3146738615</v>
      </c>
      <c r="U201" s="527"/>
      <c r="V201" s="561">
        <f t="shared" si="22"/>
        <v>4000731.9314162531</v>
      </c>
      <c r="W201" s="531">
        <v>-682854.07266388962</v>
      </c>
      <c r="X201" s="531">
        <v>-335200.61740385985</v>
      </c>
      <c r="Y201" s="531">
        <v>-395438.58214433375</v>
      </c>
      <c r="Z201" s="531">
        <v>414351.57017961529</v>
      </c>
      <c r="AA201" s="531">
        <v>192834.45211800002</v>
      </c>
      <c r="AB201" s="531">
        <v>847060.24168896419</v>
      </c>
      <c r="AC201" s="533">
        <v>78917</v>
      </c>
      <c r="AD201" s="527">
        <v>4120401.9231907493</v>
      </c>
      <c r="AE201" s="560"/>
      <c r="AF201" s="561">
        <v>4241953.2603335083</v>
      </c>
      <c r="AG201" s="531">
        <v>-682854.07266388962</v>
      </c>
      <c r="AH201" s="531">
        <v>-294602.09626487142</v>
      </c>
      <c r="AI201" s="531"/>
      <c r="AJ201" s="531">
        <v>338226.71999999974</v>
      </c>
      <c r="AK201" s="531">
        <v>192834.45211800002</v>
      </c>
      <c r="AL201" s="534">
        <v>879832.86850718106</v>
      </c>
      <c r="AM201" s="547">
        <v>78917</v>
      </c>
      <c r="AN201" s="527">
        <v>4358869.5498855943</v>
      </c>
    </row>
    <row r="202" spans="1:40" ht="16.5">
      <c r="A202" s="528">
        <v>615</v>
      </c>
      <c r="B202" s="529" t="s">
        <v>233</v>
      </c>
      <c r="C202" s="532">
        <v>7603</v>
      </c>
      <c r="D202" s="530">
        <f t="shared" si="20"/>
        <v>11708319.833487574</v>
      </c>
      <c r="E202" s="530">
        <v>2045003.2647729912</v>
      </c>
      <c r="F202" s="530">
        <v>348662.56352347316</v>
      </c>
      <c r="G202" s="546">
        <v>-424041.36769427726</v>
      </c>
      <c r="H202" s="530">
        <v>1557067.0265398102</v>
      </c>
      <c r="I202" s="530">
        <v>122744</v>
      </c>
      <c r="J202" s="527">
        <v>15357755.320629572</v>
      </c>
      <c r="K202" s="560"/>
      <c r="L202" s="561">
        <f t="shared" si="21"/>
        <v>12329965.709137548</v>
      </c>
      <c r="M202" s="531">
        <v>2045003.2646191027</v>
      </c>
      <c r="N202" s="531">
        <v>215761.09240029534</v>
      </c>
      <c r="O202" s="547">
        <v>-1003827.40178529</v>
      </c>
      <c r="P202" s="532">
        <v>947780.50323315943</v>
      </c>
      <c r="Q202" s="532">
        <v>449985.59344200004</v>
      </c>
      <c r="R202" s="531">
        <v>1669063.6878101416</v>
      </c>
      <c r="S202" s="533">
        <v>122744</v>
      </c>
      <c r="T202" s="532">
        <v>16776476.448856957</v>
      </c>
      <c r="U202" s="527"/>
      <c r="V202" s="561">
        <f t="shared" si="22"/>
        <v>12596198.144020529</v>
      </c>
      <c r="W202" s="531">
        <v>2045003.2646191027</v>
      </c>
      <c r="X202" s="531">
        <v>85227.55274051684</v>
      </c>
      <c r="Y202" s="531">
        <v>-1003827.40178529</v>
      </c>
      <c r="Z202" s="531">
        <v>886276.42661658069</v>
      </c>
      <c r="AA202" s="531">
        <v>449985.59344200004</v>
      </c>
      <c r="AB202" s="531">
        <v>1729721.3426328055</v>
      </c>
      <c r="AC202" s="533">
        <v>122744</v>
      </c>
      <c r="AD202" s="527">
        <v>16911328.922286246</v>
      </c>
      <c r="AE202" s="560"/>
      <c r="AF202" s="561">
        <v>13187434.88315051</v>
      </c>
      <c r="AG202" s="531">
        <v>2045003.2646191027</v>
      </c>
      <c r="AH202" s="531">
        <v>-39937.953688383248</v>
      </c>
      <c r="AI202" s="531"/>
      <c r="AJ202" s="531">
        <v>824772.35000000196</v>
      </c>
      <c r="AK202" s="531">
        <v>449985.59344200004</v>
      </c>
      <c r="AL202" s="534">
        <v>1799892.1567014486</v>
      </c>
      <c r="AM202" s="547">
        <v>122744</v>
      </c>
      <c r="AN202" s="527">
        <v>17386066.892439391</v>
      </c>
    </row>
    <row r="203" spans="1:40" ht="16.5">
      <c r="A203" s="528">
        <v>616</v>
      </c>
      <c r="B203" s="529" t="s">
        <v>234</v>
      </c>
      <c r="C203" s="532">
        <v>1807</v>
      </c>
      <c r="D203" s="530">
        <f t="shared" ref="D203:D266" si="23">J203-SUM(E203:I203)</f>
        <v>1149054.0525264193</v>
      </c>
      <c r="E203" s="530">
        <v>-211965.65066090974</v>
      </c>
      <c r="F203" s="530">
        <v>-150098.51403204093</v>
      </c>
      <c r="G203" s="546">
        <v>-100781.63243766395</v>
      </c>
      <c r="H203" s="530">
        <v>380148.71369228436</v>
      </c>
      <c r="I203" s="530">
        <v>-497012</v>
      </c>
      <c r="J203" s="527">
        <v>569344.96908808895</v>
      </c>
      <c r="K203" s="560"/>
      <c r="L203" s="561">
        <f t="shared" ref="L203:L266" si="24">T203-(SUM(M203:S203))</f>
        <v>1270865.7326368766</v>
      </c>
      <c r="M203" s="531">
        <v>-211965.65069748531</v>
      </c>
      <c r="N203" s="531">
        <v>-127475.11909840713</v>
      </c>
      <c r="O203" s="547">
        <v>-238323.37574174741</v>
      </c>
      <c r="P203" s="532">
        <v>177317.7594188886</v>
      </c>
      <c r="Q203" s="532">
        <v>38956.287523999992</v>
      </c>
      <c r="R203" s="531">
        <v>407427.42153715575</v>
      </c>
      <c r="S203" s="533">
        <v>-497012</v>
      </c>
      <c r="T203" s="532">
        <v>819791.05557928118</v>
      </c>
      <c r="U203" s="527"/>
      <c r="V203" s="561">
        <f t="shared" ref="V203:V266" si="25">AD203-SUM(W203:AC203)</f>
        <v>1304520.8253358894</v>
      </c>
      <c r="W203" s="531">
        <v>-211965.65069748531</v>
      </c>
      <c r="X203" s="531">
        <v>-104288.93945421666</v>
      </c>
      <c r="Y203" s="531">
        <v>-238323.37574174741</v>
      </c>
      <c r="Z203" s="531">
        <v>181306.97970944416</v>
      </c>
      <c r="AA203" s="531">
        <v>38956.287523999992</v>
      </c>
      <c r="AB203" s="531">
        <v>417957.26798667188</v>
      </c>
      <c r="AC203" s="533">
        <v>-497012</v>
      </c>
      <c r="AD203" s="527">
        <v>891151.39466255601</v>
      </c>
      <c r="AE203" s="560"/>
      <c r="AF203" s="561">
        <v>1414815.1569005151</v>
      </c>
      <c r="AG203" s="531">
        <v>-211965.65069748531</v>
      </c>
      <c r="AH203" s="531">
        <v>-79826.942889311016</v>
      </c>
      <c r="AI203" s="531"/>
      <c r="AJ203" s="531">
        <v>185296.19999999972</v>
      </c>
      <c r="AK203" s="531">
        <v>38956.287523999992</v>
      </c>
      <c r="AL203" s="534">
        <v>433704.50745252118</v>
      </c>
      <c r="AM203" s="547">
        <v>-497012</v>
      </c>
      <c r="AN203" s="527">
        <v>1045644.1825484924</v>
      </c>
    </row>
    <row r="204" spans="1:40" ht="16.5">
      <c r="A204" s="528">
        <v>619</v>
      </c>
      <c r="B204" s="529" t="s">
        <v>235</v>
      </c>
      <c r="C204" s="532">
        <v>2675</v>
      </c>
      <c r="D204" s="530">
        <f t="shared" si="23"/>
        <v>1641158.4066802002</v>
      </c>
      <c r="E204" s="530">
        <v>773432.83632583905</v>
      </c>
      <c r="F204" s="530">
        <v>385588.69198247936</v>
      </c>
      <c r="G204" s="546">
        <v>-149192.51066449977</v>
      </c>
      <c r="H204" s="530">
        <v>688811.51824984758</v>
      </c>
      <c r="I204" s="530">
        <v>64913</v>
      </c>
      <c r="J204" s="527">
        <v>3404711.9425738663</v>
      </c>
      <c r="K204" s="560"/>
      <c r="L204" s="561">
        <f t="shared" si="24"/>
        <v>1958634.4062014152</v>
      </c>
      <c r="M204" s="531">
        <v>773432.83627169416</v>
      </c>
      <c r="N204" s="531">
        <v>338829.32919746026</v>
      </c>
      <c r="O204" s="547">
        <v>-352896.22209568875</v>
      </c>
      <c r="P204" s="532">
        <v>235864.50421417755</v>
      </c>
      <c r="Q204" s="532">
        <v>279848.644768</v>
      </c>
      <c r="R204" s="531">
        <v>728683.13185635349</v>
      </c>
      <c r="S204" s="533">
        <v>64913</v>
      </c>
      <c r="T204" s="532">
        <v>4027309.6304134121</v>
      </c>
      <c r="U204" s="527"/>
      <c r="V204" s="561">
        <f t="shared" si="25"/>
        <v>2005646.2124008187</v>
      </c>
      <c r="W204" s="531">
        <v>773432.83627169416</v>
      </c>
      <c r="X204" s="531">
        <v>292903.08711013844</v>
      </c>
      <c r="Y204" s="531">
        <v>-352896.22209568875</v>
      </c>
      <c r="Z204" s="531">
        <v>236738.61210708867</v>
      </c>
      <c r="AA204" s="531">
        <v>279848.644768</v>
      </c>
      <c r="AB204" s="531">
        <v>754024.10587842611</v>
      </c>
      <c r="AC204" s="533">
        <v>64913</v>
      </c>
      <c r="AD204" s="527">
        <v>4054610.2764404775</v>
      </c>
      <c r="AE204" s="560"/>
      <c r="AF204" s="561">
        <v>2166552.7087942101</v>
      </c>
      <c r="AG204" s="531">
        <v>773432.83627169416</v>
      </c>
      <c r="AH204" s="531">
        <v>248865.50593201039</v>
      </c>
      <c r="AI204" s="531"/>
      <c r="AJ204" s="531">
        <v>237612.7199999998</v>
      </c>
      <c r="AK204" s="531">
        <v>279848.644768</v>
      </c>
      <c r="AL204" s="534">
        <v>782677.31340475776</v>
      </c>
      <c r="AM204" s="547">
        <v>64913</v>
      </c>
      <c r="AN204" s="527">
        <v>4201006.5070749838</v>
      </c>
    </row>
    <row r="205" spans="1:40" ht="16.5">
      <c r="A205" s="528">
        <v>620</v>
      </c>
      <c r="B205" s="529" t="s">
        <v>236</v>
      </c>
      <c r="C205" s="532">
        <v>2380</v>
      </c>
      <c r="D205" s="530">
        <f t="shared" si="23"/>
        <v>2596684.6089096563</v>
      </c>
      <c r="E205" s="530">
        <v>279794.15762421762</v>
      </c>
      <c r="F205" s="530">
        <v>334799.49566403922</v>
      </c>
      <c r="G205" s="546">
        <v>-132739.50481551752</v>
      </c>
      <c r="H205" s="530">
        <v>591004.61593204807</v>
      </c>
      <c r="I205" s="530">
        <v>77148</v>
      </c>
      <c r="J205" s="527">
        <v>3746691.373314444</v>
      </c>
      <c r="K205" s="560"/>
      <c r="L205" s="561">
        <f t="shared" si="24"/>
        <v>2924091.2529326975</v>
      </c>
      <c r="M205" s="531">
        <v>279794.15757604386</v>
      </c>
      <c r="N205" s="531">
        <v>293196.7728870876</v>
      </c>
      <c r="O205" s="547">
        <v>-314071.85789151612</v>
      </c>
      <c r="P205" s="532">
        <v>368615.37753629714</v>
      </c>
      <c r="Q205" s="532">
        <v>175651.29166200003</v>
      </c>
      <c r="R205" s="531">
        <v>632862.63392544258</v>
      </c>
      <c r="S205" s="533">
        <v>77148</v>
      </c>
      <c r="T205" s="532">
        <v>4437287.6286280528</v>
      </c>
      <c r="U205" s="527"/>
      <c r="V205" s="561">
        <f t="shared" si="25"/>
        <v>3015744.9359855088</v>
      </c>
      <c r="W205" s="531">
        <v>279794.15757604386</v>
      </c>
      <c r="X205" s="531">
        <v>252335.29394584429</v>
      </c>
      <c r="Y205" s="531">
        <v>-314071.85789151612</v>
      </c>
      <c r="Z205" s="531">
        <v>320956.01376814803</v>
      </c>
      <c r="AA205" s="531">
        <v>175651.29166200003</v>
      </c>
      <c r="AB205" s="531">
        <v>655410.18168780673</v>
      </c>
      <c r="AC205" s="533">
        <v>77148</v>
      </c>
      <c r="AD205" s="527">
        <v>4462968.0167338355</v>
      </c>
      <c r="AE205" s="560"/>
      <c r="AF205" s="561">
        <v>3204508.5131812841</v>
      </c>
      <c r="AG205" s="531">
        <v>279794.15757604386</v>
      </c>
      <c r="AH205" s="531">
        <v>213154.19368268736</v>
      </c>
      <c r="AI205" s="531"/>
      <c r="AJ205" s="531">
        <v>273296.64999999898</v>
      </c>
      <c r="AK205" s="531">
        <v>175651.29166200003</v>
      </c>
      <c r="AL205" s="534">
        <v>680538.59261270252</v>
      </c>
      <c r="AM205" s="547">
        <v>77148</v>
      </c>
      <c r="AN205" s="527">
        <v>4590019.5408232007</v>
      </c>
    </row>
    <row r="206" spans="1:40" ht="16.5">
      <c r="A206" s="528">
        <v>623</v>
      </c>
      <c r="B206" s="529" t="s">
        <v>237</v>
      </c>
      <c r="C206" s="532">
        <v>2107</v>
      </c>
      <c r="D206" s="530">
        <f t="shared" si="23"/>
        <v>849350.4551137567</v>
      </c>
      <c r="E206" s="530">
        <v>507283.70732909255</v>
      </c>
      <c r="F206" s="530">
        <v>102483.9124196209</v>
      </c>
      <c r="G206" s="546">
        <v>-117513.50279256112</v>
      </c>
      <c r="H206" s="530">
        <v>474537.06906927645</v>
      </c>
      <c r="I206" s="530">
        <v>-516181</v>
      </c>
      <c r="J206" s="527">
        <v>1299960.6411391855</v>
      </c>
      <c r="K206" s="560"/>
      <c r="L206" s="561">
        <f t="shared" si="24"/>
        <v>903894.0363584148</v>
      </c>
      <c r="M206" s="531">
        <v>507283.70728644455</v>
      </c>
      <c r="N206" s="531">
        <v>65653.266667084317</v>
      </c>
      <c r="O206" s="547">
        <v>-278121.10328290507</v>
      </c>
      <c r="P206" s="532">
        <v>162826.41710926668</v>
      </c>
      <c r="Q206" s="532">
        <v>76061.246954000002</v>
      </c>
      <c r="R206" s="531">
        <v>500337.02752596082</v>
      </c>
      <c r="S206" s="533">
        <v>-516181</v>
      </c>
      <c r="T206" s="532">
        <v>1421753.5986182662</v>
      </c>
      <c r="U206" s="527"/>
      <c r="V206" s="561">
        <f t="shared" si="25"/>
        <v>900653.38075565989</v>
      </c>
      <c r="W206" s="531">
        <v>507283.70728644455</v>
      </c>
      <c r="X206" s="531">
        <v>29478.839722042452</v>
      </c>
      <c r="Y206" s="531">
        <v>-278121.10328290507</v>
      </c>
      <c r="Z206" s="531">
        <v>168989.89855463291</v>
      </c>
      <c r="AA206" s="531">
        <v>76061.246954000002</v>
      </c>
      <c r="AB206" s="531">
        <v>514107.34678992297</v>
      </c>
      <c r="AC206" s="533">
        <v>-516181</v>
      </c>
      <c r="AD206" s="527">
        <v>1402272.3167797977</v>
      </c>
      <c r="AE206" s="560"/>
      <c r="AF206" s="561">
        <v>848342.92349839013</v>
      </c>
      <c r="AG206" s="531">
        <v>507283.70728644455</v>
      </c>
      <c r="AH206" s="531">
        <v>-5207.9578638700141</v>
      </c>
      <c r="AI206" s="531"/>
      <c r="AJ206" s="531">
        <v>175153.37999999913</v>
      </c>
      <c r="AK206" s="531">
        <v>76061.246954000002</v>
      </c>
      <c r="AL206" s="534">
        <v>531604.37114640046</v>
      </c>
      <c r="AM206" s="547">
        <v>-516181</v>
      </c>
      <c r="AN206" s="527">
        <v>1338935.5677384594</v>
      </c>
    </row>
    <row r="207" spans="1:40" ht="16.5">
      <c r="A207" s="528">
        <v>624</v>
      </c>
      <c r="B207" s="529" t="s">
        <v>238</v>
      </c>
      <c r="C207" s="532">
        <v>5117</v>
      </c>
      <c r="D207" s="530">
        <f t="shared" si="23"/>
        <v>2858318.5651446064</v>
      </c>
      <c r="E207" s="530">
        <v>725224.5341950088</v>
      </c>
      <c r="F207" s="530">
        <v>807320.4270418348</v>
      </c>
      <c r="G207" s="546">
        <v>-285389.93535336276</v>
      </c>
      <c r="H207" s="530">
        <v>714644.12615671521</v>
      </c>
      <c r="I207" s="530">
        <v>-872907</v>
      </c>
      <c r="J207" s="527">
        <v>3947210.7171848025</v>
      </c>
      <c r="K207" s="560"/>
      <c r="L207" s="561">
        <f t="shared" si="24"/>
        <v>2929795.0840406227</v>
      </c>
      <c r="M207" s="531">
        <v>725224.53409143526</v>
      </c>
      <c r="N207" s="531">
        <v>717874.57307138888</v>
      </c>
      <c r="O207" s="547">
        <v>-675430.35386023286</v>
      </c>
      <c r="P207" s="532">
        <v>499007.43914739939</v>
      </c>
      <c r="Q207" s="532">
        <v>167792.7007680001</v>
      </c>
      <c r="R207" s="531">
        <v>780247.36430338304</v>
      </c>
      <c r="S207" s="533">
        <v>-872907</v>
      </c>
      <c r="T207" s="532">
        <v>4271604.3415619964</v>
      </c>
      <c r="U207" s="527"/>
      <c r="V207" s="561">
        <f t="shared" si="25"/>
        <v>3075822.1389477775</v>
      </c>
      <c r="W207" s="531">
        <v>725224.53409143526</v>
      </c>
      <c r="X207" s="531">
        <v>630022.39334771573</v>
      </c>
      <c r="Y207" s="531">
        <v>-675430.35386023286</v>
      </c>
      <c r="Z207" s="531">
        <v>511966.61957369844</v>
      </c>
      <c r="AA207" s="531">
        <v>167792.7007680001</v>
      </c>
      <c r="AB207" s="531">
        <v>803741.01138376014</v>
      </c>
      <c r="AC207" s="533">
        <v>-872907</v>
      </c>
      <c r="AD207" s="527">
        <v>4366232.0442521544</v>
      </c>
      <c r="AE207" s="560"/>
      <c r="AF207" s="561">
        <v>3312328.5710274144</v>
      </c>
      <c r="AG207" s="531">
        <v>725224.53409143526</v>
      </c>
      <c r="AH207" s="531">
        <v>545783.02778192842</v>
      </c>
      <c r="AI207" s="531"/>
      <c r="AJ207" s="531">
        <v>524925.79999999749</v>
      </c>
      <c r="AK207" s="531">
        <v>167792.7007680001</v>
      </c>
      <c r="AL207" s="534">
        <v>840405.54842709377</v>
      </c>
      <c r="AM207" s="547">
        <v>-872907</v>
      </c>
      <c r="AN207" s="527">
        <v>4568122.8282356365</v>
      </c>
    </row>
    <row r="208" spans="1:40" ht="16.5">
      <c r="A208" s="528">
        <v>625</v>
      </c>
      <c r="B208" s="529" t="s">
        <v>239</v>
      </c>
      <c r="C208" s="532">
        <v>2991</v>
      </c>
      <c r="D208" s="530">
        <f t="shared" si="23"/>
        <v>2337335.2756756465</v>
      </c>
      <c r="E208" s="530">
        <v>865861.16857590759</v>
      </c>
      <c r="F208" s="530">
        <v>526626.33335370081</v>
      </c>
      <c r="G208" s="546">
        <v>-166816.74743832479</v>
      </c>
      <c r="H208" s="530">
        <v>557257.40818761988</v>
      </c>
      <c r="I208" s="530">
        <v>288869</v>
      </c>
      <c r="J208" s="527">
        <v>4409132.4383545499</v>
      </c>
      <c r="K208" s="560"/>
      <c r="L208" s="561">
        <f t="shared" si="24"/>
        <v>1861888.9784624153</v>
      </c>
      <c r="M208" s="531">
        <v>865861.1685153665</v>
      </c>
      <c r="N208" s="531">
        <v>474343.24771258229</v>
      </c>
      <c r="O208" s="547">
        <v>-394878.50868130132</v>
      </c>
      <c r="P208" s="532">
        <v>282151.68289030594</v>
      </c>
      <c r="Q208" s="532">
        <v>148610.60706800001</v>
      </c>
      <c r="R208" s="531">
        <v>601910.86357870547</v>
      </c>
      <c r="S208" s="533">
        <v>288869</v>
      </c>
      <c r="T208" s="532">
        <v>4128757.0395460743</v>
      </c>
      <c r="U208" s="527"/>
      <c r="V208" s="561">
        <f t="shared" si="25"/>
        <v>1836755.721579046</v>
      </c>
      <c r="W208" s="531">
        <v>865861.1685153665</v>
      </c>
      <c r="X208" s="531">
        <v>422991.70001793571</v>
      </c>
      <c r="Y208" s="531">
        <v>-394878.50868130132</v>
      </c>
      <c r="Z208" s="531">
        <v>283254.09144515253</v>
      </c>
      <c r="AA208" s="531">
        <v>148610.60706800001</v>
      </c>
      <c r="AB208" s="531">
        <v>624009.94860246917</v>
      </c>
      <c r="AC208" s="533">
        <v>288869</v>
      </c>
      <c r="AD208" s="527">
        <v>4075473.7285466683</v>
      </c>
      <c r="AE208" s="560"/>
      <c r="AF208" s="561">
        <v>1792310.6793123116</v>
      </c>
      <c r="AG208" s="531">
        <v>865861.1685153665</v>
      </c>
      <c r="AH208" s="531">
        <v>373751.92233427928</v>
      </c>
      <c r="AI208" s="531"/>
      <c r="AJ208" s="531">
        <v>284356.49999999907</v>
      </c>
      <c r="AK208" s="531">
        <v>148610.60706800001</v>
      </c>
      <c r="AL208" s="534">
        <v>650049.13200935675</v>
      </c>
      <c r="AM208" s="547">
        <v>288869</v>
      </c>
      <c r="AN208" s="527">
        <v>4008930.5005580122</v>
      </c>
    </row>
    <row r="209" spans="1:40" ht="16.5">
      <c r="A209" s="528">
        <v>626</v>
      </c>
      <c r="B209" s="529" t="s">
        <v>240</v>
      </c>
      <c r="C209" s="532">
        <v>4835</v>
      </c>
      <c r="D209" s="530">
        <f t="shared" si="23"/>
        <v>3537925.2806167179</v>
      </c>
      <c r="E209" s="530">
        <v>-811116.38456218399</v>
      </c>
      <c r="F209" s="530">
        <v>-634809.28631877387</v>
      </c>
      <c r="G209" s="546">
        <v>-269661.97721975937</v>
      </c>
      <c r="H209" s="530">
        <v>957942.40238802379</v>
      </c>
      <c r="I209" s="530">
        <v>-198441</v>
      </c>
      <c r="J209" s="527">
        <v>2581839.0349040241</v>
      </c>
      <c r="K209" s="560"/>
      <c r="L209" s="561">
        <f t="shared" si="24"/>
        <v>4466591.465962844</v>
      </c>
      <c r="M209" s="531">
        <v>-811116.38466004934</v>
      </c>
      <c r="N209" s="531">
        <v>-574275.74204421963</v>
      </c>
      <c r="O209" s="547">
        <v>-638509.65675812645</v>
      </c>
      <c r="P209" s="532">
        <v>535372.65767754917</v>
      </c>
      <c r="Q209" s="532">
        <v>289920.39230000001</v>
      </c>
      <c r="R209" s="531">
        <v>1026613.9688100707</v>
      </c>
      <c r="S209" s="533">
        <v>-198441</v>
      </c>
      <c r="T209" s="532">
        <v>4096155.7012880687</v>
      </c>
      <c r="U209" s="527"/>
      <c r="V209" s="561">
        <f t="shared" si="25"/>
        <v>4700999.552396954</v>
      </c>
      <c r="W209" s="531">
        <v>-811116.38466004934</v>
      </c>
      <c r="X209" s="531">
        <v>-512236.35157401435</v>
      </c>
      <c r="Y209" s="531">
        <v>-638509.65675812645</v>
      </c>
      <c r="Z209" s="531">
        <v>512681.72883877461</v>
      </c>
      <c r="AA209" s="531">
        <v>289920.39230000001</v>
      </c>
      <c r="AB209" s="531">
        <v>1065082.9865694188</v>
      </c>
      <c r="AC209" s="533">
        <v>-198441</v>
      </c>
      <c r="AD209" s="527">
        <v>4408381.2671129573</v>
      </c>
      <c r="AE209" s="560"/>
      <c r="AF209" s="561">
        <v>4960398.096369639</v>
      </c>
      <c r="AG209" s="531">
        <v>-811116.38466004934</v>
      </c>
      <c r="AH209" s="531">
        <v>-446783.25063803268</v>
      </c>
      <c r="AI209" s="531"/>
      <c r="AJ209" s="531">
        <v>489990.80000000005</v>
      </c>
      <c r="AK209" s="531">
        <v>289920.39230000001</v>
      </c>
      <c r="AL209" s="534">
        <v>1110518.6425397308</v>
      </c>
      <c r="AM209" s="547">
        <v>-198441</v>
      </c>
      <c r="AN209" s="527">
        <v>4755977.639153162</v>
      </c>
    </row>
    <row r="210" spans="1:40" ht="16.5">
      <c r="A210" s="528">
        <v>630</v>
      </c>
      <c r="B210" s="529" t="s">
        <v>241</v>
      </c>
      <c r="C210" s="532">
        <v>1635</v>
      </c>
      <c r="D210" s="530">
        <f t="shared" si="23"/>
        <v>3091288.0380603024</v>
      </c>
      <c r="E210" s="530">
        <v>-213102.76600538479</v>
      </c>
      <c r="F210" s="530">
        <v>-356484.73215177376</v>
      </c>
      <c r="G210" s="546">
        <v>-91188.693434189569</v>
      </c>
      <c r="H210" s="530">
        <v>295039.95447022474</v>
      </c>
      <c r="I210" s="530">
        <v>-194161</v>
      </c>
      <c r="J210" s="527">
        <v>2531390.800939179</v>
      </c>
      <c r="K210" s="560"/>
      <c r="L210" s="561">
        <f t="shared" si="24"/>
        <v>3091525.4946846873</v>
      </c>
      <c r="M210" s="531">
        <v>-213102.76603847888</v>
      </c>
      <c r="N210" s="531">
        <v>-336014.75389140227</v>
      </c>
      <c r="O210" s="547">
        <v>-215736.01752663142</v>
      </c>
      <c r="P210" s="532">
        <v>107176.53554997465</v>
      </c>
      <c r="Q210" s="532">
        <v>42753.423944000002</v>
      </c>
      <c r="R210" s="531">
        <v>315514.79798361717</v>
      </c>
      <c r="S210" s="533">
        <v>-194161</v>
      </c>
      <c r="T210" s="532">
        <v>2597955.7147057666</v>
      </c>
      <c r="U210" s="527"/>
      <c r="V210" s="561">
        <f t="shared" si="25"/>
        <v>3267643.3645418454</v>
      </c>
      <c r="W210" s="531">
        <v>-213102.76603847888</v>
      </c>
      <c r="X210" s="531">
        <v>-315035.55980271858</v>
      </c>
      <c r="Y210" s="531">
        <v>-215736.01752663142</v>
      </c>
      <c r="Z210" s="531">
        <v>116200.87777498705</v>
      </c>
      <c r="AA210" s="531">
        <v>42753.423944000002</v>
      </c>
      <c r="AB210" s="531">
        <v>326655.87657239049</v>
      </c>
      <c r="AC210" s="533">
        <v>-194161</v>
      </c>
      <c r="AD210" s="527">
        <v>2815218.199465394</v>
      </c>
      <c r="AE210" s="560"/>
      <c r="AF210" s="561">
        <v>3450927.3226241176</v>
      </c>
      <c r="AG210" s="531">
        <v>-213102.76603847888</v>
      </c>
      <c r="AH210" s="531">
        <v>-292901.98792467726</v>
      </c>
      <c r="AI210" s="531"/>
      <c r="AJ210" s="531">
        <v>125225.21999999942</v>
      </c>
      <c r="AK210" s="531">
        <v>42753.423944000002</v>
      </c>
      <c r="AL210" s="534">
        <v>340123.38372717088</v>
      </c>
      <c r="AM210" s="547">
        <v>-194161</v>
      </c>
      <c r="AN210" s="527">
        <v>3043127.5788055002</v>
      </c>
    </row>
    <row r="211" spans="1:40" ht="16.5">
      <c r="A211" s="528">
        <v>631</v>
      </c>
      <c r="B211" s="529" t="s">
        <v>242</v>
      </c>
      <c r="C211" s="532">
        <v>1963</v>
      </c>
      <c r="D211" s="530">
        <f t="shared" si="23"/>
        <v>870289.66900465346</v>
      </c>
      <c r="E211" s="530">
        <v>141945.71223119533</v>
      </c>
      <c r="F211" s="530">
        <v>235159.83065890017</v>
      </c>
      <c r="G211" s="546">
        <v>-109482.20502221047</v>
      </c>
      <c r="H211" s="530">
        <v>333250.12285065651</v>
      </c>
      <c r="I211" s="530">
        <v>-529697</v>
      </c>
      <c r="J211" s="527">
        <v>941466.12972319499</v>
      </c>
      <c r="K211" s="560"/>
      <c r="L211" s="561">
        <f t="shared" si="24"/>
        <v>1073256.4702922322</v>
      </c>
      <c r="M211" s="531">
        <v>141945.71219146211</v>
      </c>
      <c r="N211" s="531">
        <v>200846.32443572537</v>
      </c>
      <c r="O211" s="547">
        <v>-259073.26582057908</v>
      </c>
      <c r="P211" s="532">
        <v>158488.23818128862</v>
      </c>
      <c r="Q211" s="532">
        <v>79107.100380000003</v>
      </c>
      <c r="R211" s="531">
        <v>361720.97487611749</v>
      </c>
      <c r="S211" s="533">
        <v>-529697</v>
      </c>
      <c r="T211" s="532">
        <v>1226594.5545362467</v>
      </c>
      <c r="U211" s="527"/>
      <c r="V211" s="561">
        <f t="shared" si="25"/>
        <v>1085970.4896457368</v>
      </c>
      <c r="W211" s="531">
        <v>141945.71219146211</v>
      </c>
      <c r="X211" s="531">
        <v>167144.18865351498</v>
      </c>
      <c r="Y211" s="531">
        <v>-259073.26582057908</v>
      </c>
      <c r="Z211" s="531">
        <v>172140.38909064431</v>
      </c>
      <c r="AA211" s="531">
        <v>79107.100380000003</v>
      </c>
      <c r="AB211" s="531">
        <v>374086.9520709822</v>
      </c>
      <c r="AC211" s="533">
        <v>-529697</v>
      </c>
      <c r="AD211" s="527">
        <v>1231624.5662117614</v>
      </c>
      <c r="AE211" s="560"/>
      <c r="AF211" s="561">
        <v>1192834.7282211843</v>
      </c>
      <c r="AG211" s="531">
        <v>141945.71219146211</v>
      </c>
      <c r="AH211" s="531">
        <v>134828.01225999524</v>
      </c>
      <c r="AI211" s="531"/>
      <c r="AJ211" s="531">
        <v>185792.54</v>
      </c>
      <c r="AK211" s="531">
        <v>79107.100380000003</v>
      </c>
      <c r="AL211" s="534">
        <v>390062.81453206664</v>
      </c>
      <c r="AM211" s="547">
        <v>-529697</v>
      </c>
      <c r="AN211" s="527">
        <v>1335800.6417641295</v>
      </c>
    </row>
    <row r="212" spans="1:40" ht="16.5">
      <c r="A212" s="528">
        <v>635</v>
      </c>
      <c r="B212" s="529" t="s">
        <v>243</v>
      </c>
      <c r="C212" s="532">
        <v>6347</v>
      </c>
      <c r="D212" s="530">
        <f t="shared" si="23"/>
        <v>3487764.2583417231</v>
      </c>
      <c r="E212" s="530">
        <v>-115339.57903473417</v>
      </c>
      <c r="F212" s="530">
        <v>-70114.200139166569</v>
      </c>
      <c r="G212" s="546">
        <v>-353990.60380844114</v>
      </c>
      <c r="H212" s="530">
        <v>1238742.9642665072</v>
      </c>
      <c r="I212" s="530">
        <v>-577259</v>
      </c>
      <c r="J212" s="527">
        <v>3609803.8396258885</v>
      </c>
      <c r="K212" s="560"/>
      <c r="L212" s="561">
        <f t="shared" si="24"/>
        <v>3434301.6112332884</v>
      </c>
      <c r="M212" s="531">
        <v>-115339.57916320411</v>
      </c>
      <c r="N212" s="531">
        <v>-12620.687045420642</v>
      </c>
      <c r="O212" s="547">
        <v>-837904.54102325009</v>
      </c>
      <c r="P212" s="532">
        <v>539103.75571013591</v>
      </c>
      <c r="Q212" s="532">
        <v>319666.74909400003</v>
      </c>
      <c r="R212" s="531">
        <v>1338771.0359623374</v>
      </c>
      <c r="S212" s="533">
        <v>-577259</v>
      </c>
      <c r="T212" s="532">
        <v>4088719.3447678871</v>
      </c>
      <c r="U212" s="527"/>
      <c r="V212" s="561">
        <f t="shared" si="25"/>
        <v>3339478.7370321378</v>
      </c>
      <c r="W212" s="531">
        <v>-115339.57916320411</v>
      </c>
      <c r="X212" s="531">
        <v>-26385.35378494639</v>
      </c>
      <c r="Y212" s="531">
        <v>-837904.54102325009</v>
      </c>
      <c r="Z212" s="531">
        <v>551784.63285506703</v>
      </c>
      <c r="AA212" s="531">
        <v>319666.74909400003</v>
      </c>
      <c r="AB212" s="531">
        <v>1384446.3705895604</v>
      </c>
      <c r="AC212" s="533">
        <v>-577259</v>
      </c>
      <c r="AD212" s="527">
        <v>4038488.0155993644</v>
      </c>
      <c r="AE212" s="560"/>
      <c r="AF212" s="561">
        <v>3425897.6878682864</v>
      </c>
      <c r="AG212" s="531">
        <v>-115339.57916320411</v>
      </c>
      <c r="AH212" s="531">
        <v>-35668.77536908802</v>
      </c>
      <c r="AI212" s="531"/>
      <c r="AJ212" s="531">
        <v>564465.50999999826</v>
      </c>
      <c r="AK212" s="531">
        <v>319666.74909400003</v>
      </c>
      <c r="AL212" s="534">
        <v>1442373.0037050913</v>
      </c>
      <c r="AM212" s="547">
        <v>-577259</v>
      </c>
      <c r="AN212" s="527">
        <v>4186231.0551118329</v>
      </c>
    </row>
    <row r="213" spans="1:40" ht="16.5">
      <c r="A213" s="528">
        <v>636</v>
      </c>
      <c r="B213" s="529" t="s">
        <v>244</v>
      </c>
      <c r="C213" s="532">
        <v>8154</v>
      </c>
      <c r="D213" s="530">
        <f t="shared" si="23"/>
        <v>7851090.7670046259</v>
      </c>
      <c r="E213" s="530">
        <v>735244.98327812506</v>
      </c>
      <c r="F213" s="530">
        <v>196628.90207309095</v>
      </c>
      <c r="G213" s="546">
        <v>-454772.23624610505</v>
      </c>
      <c r="H213" s="530">
        <v>1738482.5819979981</v>
      </c>
      <c r="I213" s="530">
        <v>-707856</v>
      </c>
      <c r="J213" s="527">
        <v>9358818.9981077351</v>
      </c>
      <c r="K213" s="560"/>
      <c r="L213" s="561">
        <f t="shared" si="24"/>
        <v>7384919.8072169703</v>
      </c>
      <c r="M213" s="531">
        <v>735244.98311307933</v>
      </c>
      <c r="N213" s="531">
        <v>54095.876222980223</v>
      </c>
      <c r="O213" s="547">
        <v>-1076632.8561578633</v>
      </c>
      <c r="P213" s="532">
        <v>751576.162980241</v>
      </c>
      <c r="Q213" s="532">
        <v>200032.696864</v>
      </c>
      <c r="R213" s="531">
        <v>1856985.3944033405</v>
      </c>
      <c r="S213" s="533">
        <v>-707856</v>
      </c>
      <c r="T213" s="532">
        <v>9198366.0646427479</v>
      </c>
      <c r="U213" s="527"/>
      <c r="V213" s="561">
        <f t="shared" si="25"/>
        <v>7251893.8203555979</v>
      </c>
      <c r="W213" s="531">
        <v>735244.98311307933</v>
      </c>
      <c r="X213" s="531">
        <v>-33897.30183747485</v>
      </c>
      <c r="Y213" s="531">
        <v>-1076632.8561578633</v>
      </c>
      <c r="Z213" s="531">
        <v>763871.33649012097</v>
      </c>
      <c r="AA213" s="531">
        <v>200032.696864</v>
      </c>
      <c r="AB213" s="531">
        <v>1913363.1045042656</v>
      </c>
      <c r="AC213" s="533">
        <v>-707856</v>
      </c>
      <c r="AD213" s="527">
        <v>9046019.7833317257</v>
      </c>
      <c r="AE213" s="560"/>
      <c r="AF213" s="561">
        <v>7435951.0082059288</v>
      </c>
      <c r="AG213" s="531">
        <v>735244.98311307933</v>
      </c>
      <c r="AH213" s="531">
        <v>-45823.72685671084</v>
      </c>
      <c r="AI213" s="531"/>
      <c r="AJ213" s="531">
        <v>776166.51000000094</v>
      </c>
      <c r="AK213" s="531">
        <v>200032.696864</v>
      </c>
      <c r="AL213" s="534">
        <v>1985210.1023153279</v>
      </c>
      <c r="AM213" s="547">
        <v>-707856</v>
      </c>
      <c r="AN213" s="527">
        <v>9302292.7174837627</v>
      </c>
    </row>
    <row r="214" spans="1:40" ht="16.5">
      <c r="A214" s="528">
        <v>638</v>
      </c>
      <c r="B214" s="529" t="s">
        <v>245</v>
      </c>
      <c r="C214" s="532">
        <v>51232</v>
      </c>
      <c r="D214" s="530">
        <f t="shared" si="23"/>
        <v>23347041.978637308</v>
      </c>
      <c r="E214" s="530">
        <v>14516310.715395993</v>
      </c>
      <c r="F214" s="530">
        <v>5399820.9806399001</v>
      </c>
      <c r="G214" s="546">
        <v>-2857357.2734069722</v>
      </c>
      <c r="H214" s="530">
        <v>7324920.5436812136</v>
      </c>
      <c r="I214" s="530">
        <v>-1517292</v>
      </c>
      <c r="J214" s="527">
        <v>46213444.944947444</v>
      </c>
      <c r="K214" s="560"/>
      <c r="L214" s="561">
        <f t="shared" si="24"/>
        <v>24191925.070438486</v>
      </c>
      <c r="M214" s="531">
        <v>14516310.714359</v>
      </c>
      <c r="N214" s="531">
        <v>4504278.6725269649</v>
      </c>
      <c r="O214" s="547">
        <v>-6772206.6851775954</v>
      </c>
      <c r="P214" s="532">
        <v>5314023.2138081584</v>
      </c>
      <c r="Q214" s="532">
        <v>1692657.0508540007</v>
      </c>
      <c r="R214" s="531">
        <v>7893053.5550813237</v>
      </c>
      <c r="S214" s="533">
        <v>-1517292</v>
      </c>
      <c r="T214" s="532">
        <v>49822749.591890335</v>
      </c>
      <c r="U214" s="527"/>
      <c r="V214" s="561">
        <f t="shared" si="25"/>
        <v>24796872.941360068</v>
      </c>
      <c r="W214" s="531">
        <v>14516310.714359</v>
      </c>
      <c r="X214" s="531">
        <v>3624692.4165951256</v>
      </c>
      <c r="Y214" s="531">
        <v>-6772206.6851775954</v>
      </c>
      <c r="Z214" s="531">
        <v>5586226.1219040705</v>
      </c>
      <c r="AA214" s="531">
        <v>1692657.0508540007</v>
      </c>
      <c r="AB214" s="531">
        <v>8032632.8941845549</v>
      </c>
      <c r="AC214" s="533">
        <v>-1517292</v>
      </c>
      <c r="AD214" s="527">
        <v>49959893.454079226</v>
      </c>
      <c r="AE214" s="560"/>
      <c r="AF214" s="561">
        <v>24404158.016034275</v>
      </c>
      <c r="AG214" s="531">
        <v>14516310.714359</v>
      </c>
      <c r="AH214" s="531">
        <v>2781278.0768127493</v>
      </c>
      <c r="AI214" s="531"/>
      <c r="AJ214" s="531">
        <v>5858429.0299999826</v>
      </c>
      <c r="AK214" s="531">
        <v>1692657.0508540007</v>
      </c>
      <c r="AL214" s="534">
        <v>8366081.8450900521</v>
      </c>
      <c r="AM214" s="547">
        <v>-1517292</v>
      </c>
      <c r="AN214" s="527">
        <v>49329416.047972471</v>
      </c>
    </row>
    <row r="215" spans="1:40" ht="16.5">
      <c r="A215" s="528">
        <v>678</v>
      </c>
      <c r="B215" s="529" t="s">
        <v>246</v>
      </c>
      <c r="C215" s="532">
        <v>24073</v>
      </c>
      <c r="D215" s="530">
        <f t="shared" si="23"/>
        <v>19329377.633165147</v>
      </c>
      <c r="E215" s="530">
        <v>1510164.048595337</v>
      </c>
      <c r="F215" s="530">
        <v>539864.68706276116</v>
      </c>
      <c r="G215" s="546">
        <v>-1342621.0501781318</v>
      </c>
      <c r="H215" s="530">
        <v>3455085.4561190233</v>
      </c>
      <c r="I215" s="530">
        <v>-863174</v>
      </c>
      <c r="J215" s="527">
        <v>22628696.774764135</v>
      </c>
      <c r="K215" s="560"/>
      <c r="L215" s="561">
        <f t="shared" si="24"/>
        <v>13594017.311307471</v>
      </c>
      <c r="M215" s="531">
        <v>1510164.0481080736</v>
      </c>
      <c r="N215" s="531">
        <v>119065.38226882988</v>
      </c>
      <c r="O215" s="547">
        <v>-3179550.1880615884</v>
      </c>
      <c r="P215" s="532">
        <v>2609718.2787738312</v>
      </c>
      <c r="Q215" s="532">
        <v>1432710.0227439997</v>
      </c>
      <c r="R215" s="531">
        <v>3739147.6733522289</v>
      </c>
      <c r="S215" s="533">
        <v>-863174</v>
      </c>
      <c r="T215" s="532">
        <v>18962098.528492846</v>
      </c>
      <c r="U215" s="527"/>
      <c r="V215" s="561">
        <f t="shared" si="25"/>
        <v>13535745.135029895</v>
      </c>
      <c r="W215" s="531">
        <v>1510164.0481080736</v>
      </c>
      <c r="X215" s="531">
        <v>-100074.7788979068</v>
      </c>
      <c r="Y215" s="531">
        <v>-3179550.1880615884</v>
      </c>
      <c r="Z215" s="531">
        <v>2637676.0343869156</v>
      </c>
      <c r="AA215" s="531">
        <v>1432710.0227439997</v>
      </c>
      <c r="AB215" s="531">
        <v>3878023.1191023751</v>
      </c>
      <c r="AC215" s="533">
        <v>-863174</v>
      </c>
      <c r="AD215" s="527">
        <v>18851519.392411765</v>
      </c>
      <c r="AE215" s="560"/>
      <c r="AF215" s="561">
        <v>14151120.239462778</v>
      </c>
      <c r="AG215" s="531">
        <v>1510164.0481080736</v>
      </c>
      <c r="AH215" s="531">
        <v>-135285.08420672064</v>
      </c>
      <c r="AI215" s="531"/>
      <c r="AJ215" s="531">
        <v>2665633.79</v>
      </c>
      <c r="AK215" s="531">
        <v>1432710.0227439997</v>
      </c>
      <c r="AL215" s="534">
        <v>4052494.710970331</v>
      </c>
      <c r="AM215" s="547">
        <v>-863174</v>
      </c>
      <c r="AN215" s="527">
        <v>19634113.539016873</v>
      </c>
    </row>
    <row r="216" spans="1:40" ht="16.5">
      <c r="A216" s="528">
        <v>680</v>
      </c>
      <c r="B216" s="529" t="s">
        <v>247</v>
      </c>
      <c r="C216" s="532">
        <v>24942</v>
      </c>
      <c r="D216" s="530">
        <f t="shared" si="23"/>
        <v>9836287.8708029576</v>
      </c>
      <c r="E216" s="530">
        <v>783946.65123784647</v>
      </c>
      <c r="F216" s="530">
        <v>714628.72729971213</v>
      </c>
      <c r="G216" s="546">
        <v>-1391087.7013061508</v>
      </c>
      <c r="H216" s="530">
        <v>3428419.251286753</v>
      </c>
      <c r="I216" s="530">
        <v>257518</v>
      </c>
      <c r="J216" s="527">
        <v>13629712.799321119</v>
      </c>
      <c r="K216" s="560"/>
      <c r="L216" s="561">
        <f t="shared" si="24"/>
        <v>8945190.635057969</v>
      </c>
      <c r="M216" s="531">
        <v>783946.65073299396</v>
      </c>
      <c r="N216" s="531">
        <v>278639.18465150741</v>
      </c>
      <c r="O216" s="547">
        <v>-3292184.254967371</v>
      </c>
      <c r="P216" s="532">
        <v>2553577.9050529669</v>
      </c>
      <c r="Q216" s="532">
        <v>1806132.5861040002</v>
      </c>
      <c r="R216" s="531">
        <v>3706556.8337066402</v>
      </c>
      <c r="S216" s="533">
        <v>257518</v>
      </c>
      <c r="T216" s="532">
        <v>15039377.540338706</v>
      </c>
      <c r="U216" s="527"/>
      <c r="V216" s="561">
        <f t="shared" si="25"/>
        <v>8817184.5705041811</v>
      </c>
      <c r="W216" s="531">
        <v>783946.65073299396</v>
      </c>
      <c r="X216" s="531">
        <v>-103687.33166915596</v>
      </c>
      <c r="Y216" s="531">
        <v>-3292184.254967371</v>
      </c>
      <c r="Z216" s="531">
        <v>2668172.2125264811</v>
      </c>
      <c r="AA216" s="531">
        <v>1806132.5861040002</v>
      </c>
      <c r="AB216" s="531">
        <v>3817231.5960991881</v>
      </c>
      <c r="AC216" s="533">
        <v>257518</v>
      </c>
      <c r="AD216" s="527">
        <v>14754314.029330319</v>
      </c>
      <c r="AE216" s="560"/>
      <c r="AF216" s="561">
        <v>8830821.0611110441</v>
      </c>
      <c r="AG216" s="531">
        <v>783946.65073299396</v>
      </c>
      <c r="AH216" s="531">
        <v>-140168.67736817291</v>
      </c>
      <c r="AI216" s="531"/>
      <c r="AJ216" s="531">
        <v>2782766.5199999954</v>
      </c>
      <c r="AK216" s="531">
        <v>1806132.5861040002</v>
      </c>
      <c r="AL216" s="534">
        <v>3996788.2888657297</v>
      </c>
      <c r="AM216" s="547">
        <v>257518</v>
      </c>
      <c r="AN216" s="527">
        <v>15025620.17447822</v>
      </c>
    </row>
    <row r="217" spans="1:40" ht="16.5">
      <c r="A217" s="528">
        <v>681</v>
      </c>
      <c r="B217" s="529" t="s">
        <v>248</v>
      </c>
      <c r="C217" s="532">
        <v>3308</v>
      </c>
      <c r="D217" s="530">
        <f t="shared" si="23"/>
        <v>1296615.8399915837</v>
      </c>
      <c r="E217" s="530">
        <v>335405.80743058637</v>
      </c>
      <c r="F217" s="530">
        <v>286485.60408960812</v>
      </c>
      <c r="G217" s="546">
        <v>-184496.7571133328</v>
      </c>
      <c r="H217" s="530">
        <v>802022.15442834981</v>
      </c>
      <c r="I217" s="530">
        <v>43951</v>
      </c>
      <c r="J217" s="527">
        <v>2579983.6488267952</v>
      </c>
      <c r="K217" s="560"/>
      <c r="L217" s="561">
        <f t="shared" si="24"/>
        <v>1462664.5203399928</v>
      </c>
      <c r="M217" s="531">
        <v>335405.80736362888</v>
      </c>
      <c r="N217" s="531">
        <v>228661.31545676949</v>
      </c>
      <c r="O217" s="547">
        <v>-435604.62793815765</v>
      </c>
      <c r="P217" s="532">
        <v>361720.7150001229</v>
      </c>
      <c r="Q217" s="532">
        <v>171374.88506600002</v>
      </c>
      <c r="R217" s="531">
        <v>849586.22277926735</v>
      </c>
      <c r="S217" s="533">
        <v>43951</v>
      </c>
      <c r="T217" s="532">
        <v>3017759.8380676238</v>
      </c>
      <c r="U217" s="527"/>
      <c r="V217" s="561">
        <f t="shared" si="25"/>
        <v>1500056.7804614468</v>
      </c>
      <c r="W217" s="531">
        <v>335405.80736362888</v>
      </c>
      <c r="X217" s="531">
        <v>171867.29346616741</v>
      </c>
      <c r="Y217" s="531">
        <v>-435604.62793815765</v>
      </c>
      <c r="Z217" s="531">
        <v>336245.41250006156</v>
      </c>
      <c r="AA217" s="531">
        <v>171374.88506600002</v>
      </c>
      <c r="AB217" s="531">
        <v>879757.2912806645</v>
      </c>
      <c r="AC217" s="533">
        <v>43951</v>
      </c>
      <c r="AD217" s="527">
        <v>3003053.8421998117</v>
      </c>
      <c r="AE217" s="560"/>
      <c r="AF217" s="561">
        <v>1848788.3125850209</v>
      </c>
      <c r="AG217" s="531">
        <v>335405.80736362888</v>
      </c>
      <c r="AH217" s="531">
        <v>117408.85662981316</v>
      </c>
      <c r="AI217" s="531"/>
      <c r="AJ217" s="531">
        <v>310770.11000000022</v>
      </c>
      <c r="AK217" s="531">
        <v>171374.88506600002</v>
      </c>
      <c r="AL217" s="534">
        <v>914706.04488766706</v>
      </c>
      <c r="AM217" s="547">
        <v>43951</v>
      </c>
      <c r="AN217" s="527">
        <v>3306800.3885939722</v>
      </c>
    </row>
    <row r="218" spans="1:40" ht="16.5">
      <c r="A218" s="528">
        <v>683</v>
      </c>
      <c r="B218" s="529" t="s">
        <v>249</v>
      </c>
      <c r="C218" s="532">
        <v>3618</v>
      </c>
      <c r="D218" s="530">
        <f t="shared" si="23"/>
        <v>7708313.323429822</v>
      </c>
      <c r="E218" s="530">
        <v>-129689.09923015794</v>
      </c>
      <c r="F218" s="530">
        <v>142705.95928872193</v>
      </c>
      <c r="G218" s="546">
        <v>-201786.35648005988</v>
      </c>
      <c r="H218" s="530">
        <v>762159.80487067404</v>
      </c>
      <c r="I218" s="530">
        <v>129722</v>
      </c>
      <c r="J218" s="527">
        <v>8411425.631879</v>
      </c>
      <c r="K218" s="560"/>
      <c r="L218" s="561">
        <f t="shared" si="24"/>
        <v>7818137.8654143913</v>
      </c>
      <c r="M218" s="531">
        <v>-129689.09930339006</v>
      </c>
      <c r="N218" s="531">
        <v>79462.828613507256</v>
      </c>
      <c r="O218" s="547">
        <v>-477082.9791236879</v>
      </c>
      <c r="P218" s="532">
        <v>437539.09520832368</v>
      </c>
      <c r="Q218" s="532">
        <v>190615.03769000003</v>
      </c>
      <c r="R218" s="531">
        <v>802463.9443913101</v>
      </c>
      <c r="S218" s="533">
        <v>129722</v>
      </c>
      <c r="T218" s="532">
        <v>8851168.6928904541</v>
      </c>
      <c r="U218" s="527"/>
      <c r="V218" s="561">
        <f t="shared" si="25"/>
        <v>8077770.6183379265</v>
      </c>
      <c r="W218" s="531">
        <v>-129689.09930339006</v>
      </c>
      <c r="X218" s="531">
        <v>17346.513147365116</v>
      </c>
      <c r="Y218" s="531">
        <v>-477082.9791236879</v>
      </c>
      <c r="Z218" s="531">
        <v>399831.65760416188</v>
      </c>
      <c r="AA218" s="531">
        <v>190615.03769000003</v>
      </c>
      <c r="AB218" s="531">
        <v>828617.95779508515</v>
      </c>
      <c r="AC218" s="533">
        <v>129722</v>
      </c>
      <c r="AD218" s="527">
        <v>9037131.7061474603</v>
      </c>
      <c r="AE218" s="560"/>
      <c r="AF218" s="561">
        <v>8212442.4533521421</v>
      </c>
      <c r="AG218" s="531">
        <v>-129689.09930339006</v>
      </c>
      <c r="AH218" s="531">
        <v>-20332.382115229313</v>
      </c>
      <c r="AI218" s="531"/>
      <c r="AJ218" s="531">
        <v>362124.22000000015</v>
      </c>
      <c r="AK218" s="531">
        <v>190615.03769000003</v>
      </c>
      <c r="AL218" s="534">
        <v>859029.99461927125</v>
      </c>
      <c r="AM218" s="547">
        <v>129722</v>
      </c>
      <c r="AN218" s="527">
        <v>9126829.245119106</v>
      </c>
    </row>
    <row r="219" spans="1:40" ht="16.5">
      <c r="A219" s="528">
        <v>684</v>
      </c>
      <c r="B219" s="529" t="s">
        <v>250</v>
      </c>
      <c r="C219" s="532">
        <v>38667</v>
      </c>
      <c r="D219" s="530">
        <f t="shared" si="23"/>
        <v>6669209.4753794437</v>
      </c>
      <c r="E219" s="530">
        <v>-329631.26073683082</v>
      </c>
      <c r="F219" s="530">
        <v>807731.07946357725</v>
      </c>
      <c r="G219" s="546">
        <v>-2156570.770042696</v>
      </c>
      <c r="H219" s="530">
        <v>6994486.0991022736</v>
      </c>
      <c r="I219" s="530">
        <v>-1519211</v>
      </c>
      <c r="J219" s="527">
        <v>10466013.623165768</v>
      </c>
      <c r="K219" s="560"/>
      <c r="L219" s="561">
        <f t="shared" si="24"/>
        <v>7162961.3647889458</v>
      </c>
      <c r="M219" s="531">
        <v>-329631.26151949161</v>
      </c>
      <c r="N219" s="531">
        <v>131826.67542307786</v>
      </c>
      <c r="O219" s="547">
        <v>-5111264.2536161141</v>
      </c>
      <c r="P219" s="532">
        <v>4319000.5556479339</v>
      </c>
      <c r="Q219" s="532">
        <v>2168438.3617819999</v>
      </c>
      <c r="R219" s="531">
        <v>7484685.0785454204</v>
      </c>
      <c r="S219" s="533">
        <v>-1519211</v>
      </c>
      <c r="T219" s="532">
        <v>14306805.521051772</v>
      </c>
      <c r="U219" s="527"/>
      <c r="V219" s="561">
        <f t="shared" si="25"/>
        <v>7528473.2510133553</v>
      </c>
      <c r="W219" s="531">
        <v>-329631.26151949161</v>
      </c>
      <c r="X219" s="531">
        <v>-160744.04833819476</v>
      </c>
      <c r="Y219" s="531">
        <v>-5111264.2536161141</v>
      </c>
      <c r="Z219" s="531">
        <v>4324019.1378239617</v>
      </c>
      <c r="AA219" s="531">
        <v>2168438.3617819999</v>
      </c>
      <c r="AB219" s="531">
        <v>7711727.2276794082</v>
      </c>
      <c r="AC219" s="533">
        <v>-1519211</v>
      </c>
      <c r="AD219" s="527">
        <v>14611807.414824925</v>
      </c>
      <c r="AE219" s="560"/>
      <c r="AF219" s="561">
        <v>7191568.3891845513</v>
      </c>
      <c r="AG219" s="531">
        <v>-329631.26151949161</v>
      </c>
      <c r="AH219" s="531">
        <v>-217300.22643713982</v>
      </c>
      <c r="AI219" s="531"/>
      <c r="AJ219" s="531">
        <v>4329037.7199999904</v>
      </c>
      <c r="AK219" s="531">
        <v>2168438.3617819999</v>
      </c>
      <c r="AL219" s="534">
        <v>8012236.5589847127</v>
      </c>
      <c r="AM219" s="547">
        <v>-1519211</v>
      </c>
      <c r="AN219" s="527">
        <v>14523874.288378507</v>
      </c>
    </row>
    <row r="220" spans="1:40" ht="16.5">
      <c r="A220" s="528">
        <v>686</v>
      </c>
      <c r="B220" s="529" t="s">
        <v>251</v>
      </c>
      <c r="C220" s="532">
        <v>2964</v>
      </c>
      <c r="D220" s="530">
        <f t="shared" si="23"/>
        <v>1693651.788416398</v>
      </c>
      <c r="E220" s="530">
        <v>-181328.55915768055</v>
      </c>
      <c r="F220" s="530">
        <v>-224141.91457212699</v>
      </c>
      <c r="G220" s="546">
        <v>-165310.879106384</v>
      </c>
      <c r="H220" s="530">
        <v>666944.04381339496</v>
      </c>
      <c r="I220" s="530">
        <v>565808</v>
      </c>
      <c r="J220" s="527">
        <v>2355622.4793936014</v>
      </c>
      <c r="K220" s="560"/>
      <c r="L220" s="561">
        <f t="shared" si="24"/>
        <v>1817139.6236035731</v>
      </c>
      <c r="M220" s="531">
        <v>-181328.55921767498</v>
      </c>
      <c r="N220" s="531">
        <v>-187033.03655149028</v>
      </c>
      <c r="O220" s="547">
        <v>-391239.79029365705</v>
      </c>
      <c r="P220" s="532">
        <v>299721.45004176657</v>
      </c>
      <c r="Q220" s="532">
        <v>103521.305888</v>
      </c>
      <c r="R220" s="531">
        <v>715150.69722161221</v>
      </c>
      <c r="S220" s="533">
        <v>565808</v>
      </c>
      <c r="T220" s="532">
        <v>2741739.6906921295</v>
      </c>
      <c r="U220" s="527"/>
      <c r="V220" s="561">
        <f t="shared" si="25"/>
        <v>1766339.0786411534</v>
      </c>
      <c r="W220" s="531">
        <v>-181328.55921767498</v>
      </c>
      <c r="X220" s="531">
        <v>-149001.02965310588</v>
      </c>
      <c r="Y220" s="531">
        <v>-391239.79029365705</v>
      </c>
      <c r="Z220" s="531">
        <v>283593.35002088308</v>
      </c>
      <c r="AA220" s="531">
        <v>103521.305888</v>
      </c>
      <c r="AB220" s="531">
        <v>742014.74311001261</v>
      </c>
      <c r="AC220" s="533">
        <v>565808</v>
      </c>
      <c r="AD220" s="527">
        <v>2739707.098495611</v>
      </c>
      <c r="AE220" s="560"/>
      <c r="AF220" s="561">
        <v>1867458.3229658203</v>
      </c>
      <c r="AG220" s="531">
        <v>-181328.55921767498</v>
      </c>
      <c r="AH220" s="531">
        <v>-108876.31586318873</v>
      </c>
      <c r="AI220" s="531"/>
      <c r="AJ220" s="531">
        <v>267465.24999999959</v>
      </c>
      <c r="AK220" s="531">
        <v>103521.305888</v>
      </c>
      <c r="AL220" s="534">
        <v>773192.74320660415</v>
      </c>
      <c r="AM220" s="547">
        <v>565808</v>
      </c>
      <c r="AN220" s="527">
        <v>2896000.9566859035</v>
      </c>
    </row>
    <row r="221" spans="1:40" ht="16.5">
      <c r="A221" s="528">
        <v>687</v>
      </c>
      <c r="B221" s="529" t="s">
        <v>252</v>
      </c>
      <c r="C221" s="532">
        <v>1477</v>
      </c>
      <c r="D221" s="530">
        <f t="shared" si="23"/>
        <v>1087542.8584477035</v>
      </c>
      <c r="E221" s="530">
        <v>80950.384193017919</v>
      </c>
      <c r="F221" s="530">
        <v>-87689.874794166622</v>
      </c>
      <c r="G221" s="546">
        <v>-82376.57504727706</v>
      </c>
      <c r="H221" s="530">
        <v>377030.6913369656</v>
      </c>
      <c r="I221" s="530">
        <v>145541</v>
      </c>
      <c r="J221" s="527">
        <v>1520998.4841362434</v>
      </c>
      <c r="K221" s="560"/>
      <c r="L221" s="561">
        <f t="shared" si="24"/>
        <v>1411106.8751951056</v>
      </c>
      <c r="M221" s="531">
        <v>80950.384163121867</v>
      </c>
      <c r="N221" s="531">
        <v>-69198.035105745425</v>
      </c>
      <c r="O221" s="547">
        <v>-195115.10453587383</v>
      </c>
      <c r="P221" s="532">
        <v>152922.15577947765</v>
      </c>
      <c r="Q221" s="532">
        <v>122426.29429800002</v>
      </c>
      <c r="R221" s="531">
        <v>402155.82870242896</v>
      </c>
      <c r="S221" s="533">
        <v>145541</v>
      </c>
      <c r="T221" s="532">
        <v>2050789.3984965147</v>
      </c>
      <c r="U221" s="527"/>
      <c r="V221" s="561">
        <f t="shared" si="25"/>
        <v>1417715.6088805711</v>
      </c>
      <c r="W221" s="531">
        <v>80950.384163121867</v>
      </c>
      <c r="X221" s="531">
        <v>-50246.188213399349</v>
      </c>
      <c r="Y221" s="531">
        <v>-195115.10453587383</v>
      </c>
      <c r="Z221" s="531">
        <v>150892.78288973868</v>
      </c>
      <c r="AA221" s="531">
        <v>122426.29429800002</v>
      </c>
      <c r="AB221" s="531">
        <v>417406.1459946566</v>
      </c>
      <c r="AC221" s="533">
        <v>145541</v>
      </c>
      <c r="AD221" s="527">
        <v>2089570.9234768152</v>
      </c>
      <c r="AE221" s="560"/>
      <c r="AF221" s="561">
        <v>1481267.7734759694</v>
      </c>
      <c r="AG221" s="531">
        <v>80950.384163121867</v>
      </c>
      <c r="AH221" s="531">
        <v>-30251.518082593804</v>
      </c>
      <c r="AI221" s="531"/>
      <c r="AJ221" s="531">
        <v>148863.40999999974</v>
      </c>
      <c r="AK221" s="531">
        <v>122426.29429800002</v>
      </c>
      <c r="AL221" s="534">
        <v>434372.66875148023</v>
      </c>
      <c r="AM221" s="547">
        <v>145541</v>
      </c>
      <c r="AN221" s="527">
        <v>2188054.9080701033</v>
      </c>
    </row>
    <row r="222" spans="1:40" ht="16.5">
      <c r="A222" s="528">
        <v>689</v>
      </c>
      <c r="B222" s="529" t="s">
        <v>253</v>
      </c>
      <c r="C222" s="532">
        <v>3093</v>
      </c>
      <c r="D222" s="530">
        <f t="shared" si="23"/>
        <v>-439770.33160501998</v>
      </c>
      <c r="E222" s="530">
        <v>1419856.4234577618</v>
      </c>
      <c r="F222" s="530">
        <v>924147.61065427028</v>
      </c>
      <c r="G222" s="546">
        <v>-172505.58335898982</v>
      </c>
      <c r="H222" s="530">
        <v>588431.24081252282</v>
      </c>
      <c r="I222" s="530">
        <v>-116038</v>
      </c>
      <c r="J222" s="527">
        <v>2204121.3599605449</v>
      </c>
      <c r="K222" s="560"/>
      <c r="L222" s="561">
        <f t="shared" si="24"/>
        <v>-542791.0816217633</v>
      </c>
      <c r="M222" s="531">
        <v>1419856.4233951569</v>
      </c>
      <c r="N222" s="531">
        <v>870081.55117985373</v>
      </c>
      <c r="O222" s="547">
        <v>-406927.88926134515</v>
      </c>
      <c r="P222" s="532">
        <v>399574.08085826389</v>
      </c>
      <c r="Q222" s="532">
        <v>236537.518602</v>
      </c>
      <c r="R222" s="531">
        <v>627973.30451981246</v>
      </c>
      <c r="S222" s="533">
        <v>-116038</v>
      </c>
      <c r="T222" s="532">
        <v>2488265.9076719787</v>
      </c>
      <c r="U222" s="527"/>
      <c r="V222" s="561">
        <f t="shared" si="25"/>
        <v>-546645.23018881632</v>
      </c>
      <c r="W222" s="531">
        <v>1419856.4233951569</v>
      </c>
      <c r="X222" s="531">
        <v>816978.79724486836</v>
      </c>
      <c r="Y222" s="531">
        <v>-406927.88926134515</v>
      </c>
      <c r="Z222" s="531">
        <v>370069.75542913185</v>
      </c>
      <c r="AA222" s="531">
        <v>236537.518602</v>
      </c>
      <c r="AB222" s="531">
        <v>649852.37819296063</v>
      </c>
      <c r="AC222" s="533">
        <v>-116038</v>
      </c>
      <c r="AD222" s="527">
        <v>2423683.7534139561</v>
      </c>
      <c r="AE222" s="560"/>
      <c r="AF222" s="561">
        <v>-526115.88619979005</v>
      </c>
      <c r="AG222" s="531">
        <v>1419856.4233951569</v>
      </c>
      <c r="AH222" s="531">
        <v>766059.82954993367</v>
      </c>
      <c r="AI222" s="531"/>
      <c r="AJ222" s="531">
        <v>340565.42999999982</v>
      </c>
      <c r="AK222" s="531">
        <v>236537.518602</v>
      </c>
      <c r="AL222" s="534">
        <v>675714.6872459345</v>
      </c>
      <c r="AM222" s="547">
        <v>-116038</v>
      </c>
      <c r="AN222" s="527">
        <v>2389652.1133318897</v>
      </c>
    </row>
    <row r="223" spans="1:40" ht="16.5">
      <c r="A223" s="528">
        <v>691</v>
      </c>
      <c r="B223" s="529" t="s">
        <v>254</v>
      </c>
      <c r="C223" s="532">
        <v>2636</v>
      </c>
      <c r="D223" s="530">
        <f t="shared" si="23"/>
        <v>3609131.1784226121</v>
      </c>
      <c r="E223" s="530">
        <v>539954.93317346612</v>
      </c>
      <c r="F223" s="530">
        <v>5793.3043011915915</v>
      </c>
      <c r="G223" s="546">
        <v>-147017.36751836314</v>
      </c>
      <c r="H223" s="530">
        <v>641849.22308627202</v>
      </c>
      <c r="I223" s="530">
        <v>33701</v>
      </c>
      <c r="J223" s="527">
        <v>4683412.2714651786</v>
      </c>
      <c r="K223" s="560"/>
      <c r="L223" s="561">
        <f t="shared" si="24"/>
        <v>3739597.335465495</v>
      </c>
      <c r="M223" s="531">
        <v>539954.93312011054</v>
      </c>
      <c r="N223" s="531">
        <v>-5241.5520799950864</v>
      </c>
      <c r="O223" s="547">
        <v>-348157.07533236779</v>
      </c>
      <c r="P223" s="532">
        <v>180014.06499761471</v>
      </c>
      <c r="Q223" s="532">
        <v>99302.170198000007</v>
      </c>
      <c r="R223" s="531">
        <v>676159.65126845182</v>
      </c>
      <c r="S223" s="533">
        <v>33701</v>
      </c>
      <c r="T223" s="532">
        <v>4915330.5276373094</v>
      </c>
      <c r="U223" s="527"/>
      <c r="V223" s="561">
        <f t="shared" si="25"/>
        <v>3928622.8890560949</v>
      </c>
      <c r="W223" s="531">
        <v>539954.93312011054</v>
      </c>
      <c r="X223" s="531">
        <v>-10958.215310716667</v>
      </c>
      <c r="Y223" s="531">
        <v>-348157.07533236779</v>
      </c>
      <c r="Z223" s="531">
        <v>194325.83249880711</v>
      </c>
      <c r="AA223" s="531">
        <v>99302.170198000007</v>
      </c>
      <c r="AB223" s="531">
        <v>699049.31985570607</v>
      </c>
      <c r="AC223" s="533">
        <v>33701</v>
      </c>
      <c r="AD223" s="527">
        <v>5135840.8540856345</v>
      </c>
      <c r="AE223" s="560"/>
      <c r="AF223" s="561">
        <v>4004893.3279815675</v>
      </c>
      <c r="AG223" s="531">
        <v>539954.93312011054</v>
      </c>
      <c r="AH223" s="531">
        <v>-14813.753249238383</v>
      </c>
      <c r="AI223" s="531"/>
      <c r="AJ223" s="531">
        <v>208637.59999999951</v>
      </c>
      <c r="AK223" s="531">
        <v>99302.170198000007</v>
      </c>
      <c r="AL223" s="534">
        <v>724957.95267548156</v>
      </c>
      <c r="AM223" s="547">
        <v>33701</v>
      </c>
      <c r="AN223" s="527">
        <v>5248476.155393553</v>
      </c>
    </row>
    <row r="224" spans="1:40" ht="16.5">
      <c r="A224" s="528">
        <v>694</v>
      </c>
      <c r="B224" s="529" t="s">
        <v>255</v>
      </c>
      <c r="C224" s="532">
        <v>28349</v>
      </c>
      <c r="D224" s="530">
        <f t="shared" si="23"/>
        <v>6455910.6209046338</v>
      </c>
      <c r="E224" s="530">
        <v>-1477315.1343894394</v>
      </c>
      <c r="F224" s="530">
        <v>54731.46125881037</v>
      </c>
      <c r="G224" s="546">
        <v>-1581105.9756365998</v>
      </c>
      <c r="H224" s="530">
        <v>4263642.6319200806</v>
      </c>
      <c r="I224" s="530">
        <v>332944</v>
      </c>
      <c r="J224" s="527">
        <v>8048807.6040574862</v>
      </c>
      <c r="K224" s="560"/>
      <c r="L224" s="561">
        <f t="shared" si="24"/>
        <v>4884801.3754468989</v>
      </c>
      <c r="M224" s="531">
        <v>-1477315.1349632528</v>
      </c>
      <c r="N224" s="531">
        <v>-56370.546250296167</v>
      </c>
      <c r="O224" s="547">
        <v>-3748095.8078841814</v>
      </c>
      <c r="P224" s="532">
        <v>3186822.019860405</v>
      </c>
      <c r="Q224" s="532">
        <v>2138741.7417520005</v>
      </c>
      <c r="R224" s="531">
        <v>4617843.6325792838</v>
      </c>
      <c r="S224" s="533">
        <v>332944</v>
      </c>
      <c r="T224" s="532">
        <v>9879371.2805408575</v>
      </c>
      <c r="U224" s="527"/>
      <c r="V224" s="561">
        <f t="shared" si="25"/>
        <v>4166621.5161869153</v>
      </c>
      <c r="W224" s="531">
        <v>-1477315.1349632528</v>
      </c>
      <c r="X224" s="531">
        <v>-117850.70024412246</v>
      </c>
      <c r="Y224" s="531">
        <v>-3748095.8078841814</v>
      </c>
      <c r="Z224" s="531">
        <v>3288538.7899301965</v>
      </c>
      <c r="AA224" s="531">
        <v>2138741.7417520005</v>
      </c>
      <c r="AB224" s="531">
        <v>4736075.0338902595</v>
      </c>
      <c r="AC224" s="533">
        <v>332944</v>
      </c>
      <c r="AD224" s="527">
        <v>9319659.4386678152</v>
      </c>
      <c r="AE224" s="560"/>
      <c r="AF224" s="561">
        <v>3679362.3885334618</v>
      </c>
      <c r="AG224" s="531">
        <v>-1477315.1349632528</v>
      </c>
      <c r="AH224" s="531">
        <v>-159315.28484926364</v>
      </c>
      <c r="AI224" s="531"/>
      <c r="AJ224" s="531">
        <v>3390255.5599999875</v>
      </c>
      <c r="AK224" s="531">
        <v>2138741.7417520005</v>
      </c>
      <c r="AL224" s="534">
        <v>4940423.7795987688</v>
      </c>
      <c r="AM224" s="547">
        <v>332944</v>
      </c>
      <c r="AN224" s="527">
        <v>9097001.2421875205</v>
      </c>
    </row>
    <row r="225" spans="1:40" ht="16.5">
      <c r="A225" s="528">
        <v>697</v>
      </c>
      <c r="B225" s="529" t="s">
        <v>256</v>
      </c>
      <c r="C225" s="532">
        <v>1174</v>
      </c>
      <c r="D225" s="530">
        <f t="shared" si="23"/>
        <v>902345.71092414344</v>
      </c>
      <c r="E225" s="530">
        <v>-129770.52122820845</v>
      </c>
      <c r="F225" s="530">
        <v>-62244.370722730819</v>
      </c>
      <c r="G225" s="546">
        <v>-65477.385988830923</v>
      </c>
      <c r="H225" s="530">
        <v>289700.64148855588</v>
      </c>
      <c r="I225" s="530">
        <v>-197387</v>
      </c>
      <c r="J225" s="527">
        <v>737167.07447292912</v>
      </c>
      <c r="K225" s="560"/>
      <c r="L225" s="561">
        <f t="shared" si="24"/>
        <v>919321.25230900606</v>
      </c>
      <c r="M225" s="531">
        <v>-129770.52125197143</v>
      </c>
      <c r="N225" s="531">
        <v>-47546.049941277539</v>
      </c>
      <c r="O225" s="547">
        <v>-155360.43656662008</v>
      </c>
      <c r="P225" s="532">
        <v>211379.83634578771</v>
      </c>
      <c r="Q225" s="532">
        <v>42903.020160000007</v>
      </c>
      <c r="R225" s="531">
        <v>310391.28344174149</v>
      </c>
      <c r="S225" s="533">
        <v>-197387</v>
      </c>
      <c r="T225" s="532">
        <v>953931.38449666626</v>
      </c>
      <c r="U225" s="527"/>
      <c r="V225" s="561">
        <f t="shared" si="25"/>
        <v>995970.78377112257</v>
      </c>
      <c r="W225" s="531">
        <v>-129770.52125197143</v>
      </c>
      <c r="X225" s="531">
        <v>-32482.0903938068</v>
      </c>
      <c r="Y225" s="531">
        <v>-155360.43656662008</v>
      </c>
      <c r="Z225" s="531">
        <v>163087.70317289379</v>
      </c>
      <c r="AA225" s="531">
        <v>42903.020160000007</v>
      </c>
      <c r="AB225" s="531">
        <v>321202.91708950297</v>
      </c>
      <c r="AC225" s="533">
        <v>-197387</v>
      </c>
      <c r="AD225" s="527">
        <v>1008164.3759811211</v>
      </c>
      <c r="AE225" s="560"/>
      <c r="AF225" s="561">
        <v>1071353.08002477</v>
      </c>
      <c r="AG225" s="531">
        <v>-129770.52125197143</v>
      </c>
      <c r="AH225" s="531">
        <v>-16589.238170674973</v>
      </c>
      <c r="AI225" s="531"/>
      <c r="AJ225" s="531">
        <v>114795.56999999983</v>
      </c>
      <c r="AK225" s="531">
        <v>42903.020160000007</v>
      </c>
      <c r="AL225" s="534">
        <v>333518.02314756054</v>
      </c>
      <c r="AM225" s="547">
        <v>-197387</v>
      </c>
      <c r="AN225" s="527">
        <v>1063462.4973430638</v>
      </c>
    </row>
    <row r="226" spans="1:40" ht="16.5">
      <c r="A226" s="528">
        <v>698</v>
      </c>
      <c r="B226" s="529" t="s">
        <v>257</v>
      </c>
      <c r="C226" s="532">
        <v>64535</v>
      </c>
      <c r="D226" s="530">
        <f t="shared" si="23"/>
        <v>40163948.120169483</v>
      </c>
      <c r="E226" s="530">
        <v>-18179562.115658384</v>
      </c>
      <c r="F226" s="530">
        <v>-11074506.185437359</v>
      </c>
      <c r="G226" s="546">
        <v>-3599304.1778442957</v>
      </c>
      <c r="H226" s="530">
        <v>9664295.5870860573</v>
      </c>
      <c r="I226" s="530">
        <v>-3799357</v>
      </c>
      <c r="J226" s="527">
        <v>13175514.228315502</v>
      </c>
      <c r="K226" s="560"/>
      <c r="L226" s="561">
        <f t="shared" si="24"/>
        <v>40387862.369208515</v>
      </c>
      <c r="M226" s="531">
        <v>-18179562.116964642</v>
      </c>
      <c r="N226" s="531">
        <v>-10266536.737710709</v>
      </c>
      <c r="O226" s="547">
        <v>-8532468.5829714164</v>
      </c>
      <c r="P226" s="532">
        <v>8767455.9644125216</v>
      </c>
      <c r="Q226" s="532">
        <v>2279349.9505699994</v>
      </c>
      <c r="R226" s="531">
        <v>10467153.715436602</v>
      </c>
      <c r="S226" s="533">
        <v>-3799357</v>
      </c>
      <c r="T226" s="532">
        <v>21123897.561980866</v>
      </c>
      <c r="U226" s="527"/>
      <c r="V226" s="561">
        <f t="shared" si="25"/>
        <v>43224310.027926542</v>
      </c>
      <c r="W226" s="531">
        <v>-18179562.116964642</v>
      </c>
      <c r="X226" s="531">
        <v>-9438468.0584977418</v>
      </c>
      <c r="Y226" s="531">
        <v>-8532468.5829714164</v>
      </c>
      <c r="Z226" s="531">
        <v>8278346.5722062588</v>
      </c>
      <c r="AA226" s="531">
        <v>2279349.9505699994</v>
      </c>
      <c r="AB226" s="531">
        <v>10853907.605691342</v>
      </c>
      <c r="AC226" s="533">
        <v>-3799357</v>
      </c>
      <c r="AD226" s="527">
        <v>24686058.397960335</v>
      </c>
      <c r="AE226" s="560"/>
      <c r="AF226" s="561">
        <v>43485168.26015956</v>
      </c>
      <c r="AG226" s="531">
        <v>-18179562.116964642</v>
      </c>
      <c r="AH226" s="531">
        <v>-8564834.9935745616</v>
      </c>
      <c r="AI226" s="531"/>
      <c r="AJ226" s="531">
        <v>7789237.1799999978</v>
      </c>
      <c r="AK226" s="531">
        <v>2279349.9505699994</v>
      </c>
      <c r="AL226" s="534">
        <v>11370137.254700217</v>
      </c>
      <c r="AM226" s="547">
        <v>-3799357</v>
      </c>
      <c r="AN226" s="527">
        <v>25847669.951919153</v>
      </c>
    </row>
    <row r="227" spans="1:40" ht="16.5">
      <c r="A227" s="528">
        <v>700</v>
      </c>
      <c r="B227" s="529" t="s">
        <v>258</v>
      </c>
      <c r="C227" s="532">
        <v>4842</v>
      </c>
      <c r="D227" s="530">
        <f t="shared" si="23"/>
        <v>832895.42694117501</v>
      </c>
      <c r="E227" s="530">
        <v>317575.34145665844</v>
      </c>
      <c r="F227" s="530">
        <v>465699.95498975378</v>
      </c>
      <c r="G227" s="546">
        <v>-270052.38752804033</v>
      </c>
      <c r="H227" s="530">
        <v>790539.21424228686</v>
      </c>
      <c r="I227" s="530">
        <v>-1121725</v>
      </c>
      <c r="J227" s="527">
        <v>1014932.5501018339</v>
      </c>
      <c r="K227" s="560"/>
      <c r="L227" s="561">
        <f t="shared" si="24"/>
        <v>1375683.7541436832</v>
      </c>
      <c r="M227" s="531">
        <v>317575.34135865117</v>
      </c>
      <c r="N227" s="531">
        <v>381061.13831496396</v>
      </c>
      <c r="O227" s="547">
        <v>-638509.45513048884</v>
      </c>
      <c r="P227" s="532">
        <v>499997.61252204201</v>
      </c>
      <c r="Q227" s="532">
        <v>251881.37497600002</v>
      </c>
      <c r="R227" s="531">
        <v>858044.81966493186</v>
      </c>
      <c r="S227" s="533">
        <v>-1121725</v>
      </c>
      <c r="T227" s="532">
        <v>1924009.5858497834</v>
      </c>
      <c r="U227" s="527"/>
      <c r="V227" s="561">
        <f t="shared" si="25"/>
        <v>1309113.3224443106</v>
      </c>
      <c r="W227" s="531">
        <v>317575.34135865117</v>
      </c>
      <c r="X227" s="531">
        <v>297930.3479647538</v>
      </c>
      <c r="Y227" s="531">
        <v>-638509.45513048884</v>
      </c>
      <c r="Z227" s="531">
        <v>487079.36126102071</v>
      </c>
      <c r="AA227" s="531">
        <v>251881.37497600002</v>
      </c>
      <c r="AB227" s="531">
        <v>886199.64714042027</v>
      </c>
      <c r="AC227" s="533">
        <v>-1121725</v>
      </c>
      <c r="AD227" s="527">
        <v>1789544.9400146678</v>
      </c>
      <c r="AE227" s="560"/>
      <c r="AF227" s="561">
        <v>1414977.3164226688</v>
      </c>
      <c r="AG227" s="531">
        <v>317575.34135865117</v>
      </c>
      <c r="AH227" s="531">
        <v>218218.21037054967</v>
      </c>
      <c r="AI227" s="531"/>
      <c r="AJ227" s="531">
        <v>474161.1099999994</v>
      </c>
      <c r="AK227" s="531">
        <v>251881.37497600002</v>
      </c>
      <c r="AL227" s="534">
        <v>922284.2463000844</v>
      </c>
      <c r="AM227" s="547">
        <v>-1121725</v>
      </c>
      <c r="AN227" s="527">
        <v>1838863.1442974652</v>
      </c>
    </row>
    <row r="228" spans="1:40" ht="16.5">
      <c r="A228" s="528">
        <v>702</v>
      </c>
      <c r="B228" s="529" t="s">
        <v>259</v>
      </c>
      <c r="C228" s="532">
        <v>4114</v>
      </c>
      <c r="D228" s="530">
        <f t="shared" si="23"/>
        <v>1221438.977307284</v>
      </c>
      <c r="E228" s="530">
        <v>630976.61332800705</v>
      </c>
      <c r="F228" s="530">
        <v>163920.86745267914</v>
      </c>
      <c r="G228" s="546">
        <v>-229449.71546682317</v>
      </c>
      <c r="H228" s="530">
        <v>897669.0863562678</v>
      </c>
      <c r="I228" s="530">
        <v>-837713</v>
      </c>
      <c r="J228" s="527">
        <v>1846842.8289774149</v>
      </c>
      <c r="K228" s="560"/>
      <c r="L228" s="561">
        <f t="shared" si="24"/>
        <v>1481088.8984033414</v>
      </c>
      <c r="M228" s="531">
        <v>630976.61324473529</v>
      </c>
      <c r="N228" s="531">
        <v>92007.589509662765</v>
      </c>
      <c r="O228" s="547">
        <v>-542177.98829663184</v>
      </c>
      <c r="P228" s="532">
        <v>441039.26833427802</v>
      </c>
      <c r="Q228" s="532">
        <v>308102.97733600001</v>
      </c>
      <c r="R228" s="531">
        <v>965554.35565669963</v>
      </c>
      <c r="S228" s="533">
        <v>-837713</v>
      </c>
      <c r="T228" s="532">
        <v>2538878.7141880854</v>
      </c>
      <c r="U228" s="527"/>
      <c r="V228" s="561">
        <f t="shared" si="25"/>
        <v>1519702.6748562097</v>
      </c>
      <c r="W228" s="531">
        <v>630976.61324473529</v>
      </c>
      <c r="X228" s="531">
        <v>21375.604482656476</v>
      </c>
      <c r="Y228" s="531">
        <v>-542177.98829663184</v>
      </c>
      <c r="Z228" s="531">
        <v>417702.15916713915</v>
      </c>
      <c r="AA228" s="531">
        <v>308102.97733600001</v>
      </c>
      <c r="AB228" s="531">
        <v>1000268.7111110809</v>
      </c>
      <c r="AC228" s="533">
        <v>-837713</v>
      </c>
      <c r="AD228" s="527">
        <v>2518237.7519011898</v>
      </c>
      <c r="AE228" s="560"/>
      <c r="AF228" s="561">
        <v>1583941.3137269865</v>
      </c>
      <c r="AG228" s="531">
        <v>630976.61324473529</v>
      </c>
      <c r="AH228" s="531">
        <v>-23119.795473204365</v>
      </c>
      <c r="AI228" s="531"/>
      <c r="AJ228" s="531">
        <v>394365.05000000028</v>
      </c>
      <c r="AK228" s="531">
        <v>308102.97733600001</v>
      </c>
      <c r="AL228" s="534">
        <v>1042175.1869543695</v>
      </c>
      <c r="AM228" s="547">
        <v>-837713</v>
      </c>
      <c r="AN228" s="527">
        <v>2556550.357492255</v>
      </c>
    </row>
    <row r="229" spans="1:40" ht="16.5">
      <c r="A229" s="528">
        <v>704</v>
      </c>
      <c r="B229" s="529" t="s">
        <v>260</v>
      </c>
      <c r="C229" s="532">
        <v>6428</v>
      </c>
      <c r="D229" s="530">
        <f t="shared" si="23"/>
        <v>5117702.9292411301</v>
      </c>
      <c r="E229" s="530">
        <v>918336.83816093579</v>
      </c>
      <c r="F229" s="530">
        <v>180802.0245296084</v>
      </c>
      <c r="G229" s="546">
        <v>-358508.20880426333</v>
      </c>
      <c r="H229" s="530">
        <v>847116.43534206226</v>
      </c>
      <c r="I229" s="530">
        <v>-1150414</v>
      </c>
      <c r="J229" s="527">
        <v>5555036.0184694733</v>
      </c>
      <c r="K229" s="560"/>
      <c r="L229" s="561">
        <f t="shared" si="24"/>
        <v>5528104.1580129927</v>
      </c>
      <c r="M229" s="531">
        <v>918336.83803082607</v>
      </c>
      <c r="N229" s="531">
        <v>68439.712760597889</v>
      </c>
      <c r="O229" s="547">
        <v>-850799.11436275486</v>
      </c>
      <c r="P229" s="532">
        <v>380260.57634381804</v>
      </c>
      <c r="Q229" s="532">
        <v>144440.59368200001</v>
      </c>
      <c r="R229" s="531">
        <v>915839.80341125082</v>
      </c>
      <c r="S229" s="533">
        <v>-1150414</v>
      </c>
      <c r="T229" s="532">
        <v>5954208.5678787306</v>
      </c>
      <c r="U229" s="527"/>
      <c r="V229" s="561">
        <f t="shared" si="25"/>
        <v>5844601.4831373412</v>
      </c>
      <c r="W229" s="531">
        <v>918336.83803082607</v>
      </c>
      <c r="X229" s="531">
        <v>-26722.081948894815</v>
      </c>
      <c r="Y229" s="531">
        <v>-850799.11436275486</v>
      </c>
      <c r="Z229" s="531">
        <v>450302.17817190761</v>
      </c>
      <c r="AA229" s="531">
        <v>144440.59368200001</v>
      </c>
      <c r="AB229" s="531">
        <v>937189.51284697908</v>
      </c>
      <c r="AC229" s="533">
        <v>-1150414</v>
      </c>
      <c r="AD229" s="527">
        <v>6266935.4095574049</v>
      </c>
      <c r="AE229" s="560"/>
      <c r="AF229" s="561">
        <v>6103882.9992621839</v>
      </c>
      <c r="AG229" s="531">
        <v>918336.83803082607</v>
      </c>
      <c r="AH229" s="531">
        <v>-36123.977953757334</v>
      </c>
      <c r="AI229" s="531"/>
      <c r="AJ229" s="531">
        <v>520343.77999999723</v>
      </c>
      <c r="AK229" s="531">
        <v>144440.59368200001</v>
      </c>
      <c r="AL229" s="534">
        <v>977702.41280262428</v>
      </c>
      <c r="AM229" s="547">
        <v>-1150414</v>
      </c>
      <c r="AN229" s="527">
        <v>6627369.5314611197</v>
      </c>
    </row>
    <row r="230" spans="1:40" ht="16.5">
      <c r="A230" s="528">
        <v>707</v>
      </c>
      <c r="B230" s="529" t="s">
        <v>261</v>
      </c>
      <c r="C230" s="532">
        <v>1960</v>
      </c>
      <c r="D230" s="530">
        <f t="shared" si="23"/>
        <v>1131676.8587045507</v>
      </c>
      <c r="E230" s="530">
        <v>-212965.84798402039</v>
      </c>
      <c r="F230" s="530">
        <v>963.70539264452441</v>
      </c>
      <c r="G230" s="546">
        <v>-109314.88631866151</v>
      </c>
      <c r="H230" s="530">
        <v>524382.82559333195</v>
      </c>
      <c r="I230" s="530">
        <v>-569849</v>
      </c>
      <c r="J230" s="527">
        <v>764893.65538784536</v>
      </c>
      <c r="K230" s="560"/>
      <c r="L230" s="561">
        <f t="shared" si="24"/>
        <v>1344531.4888975248</v>
      </c>
      <c r="M230" s="531">
        <v>-212965.84802369284</v>
      </c>
      <c r="N230" s="531">
        <v>-3897.3604236685769</v>
      </c>
      <c r="O230" s="547">
        <v>-258896.50115064159</v>
      </c>
      <c r="P230" s="532">
        <v>364625.1713719822</v>
      </c>
      <c r="Q230" s="532">
        <v>164093.66989400002</v>
      </c>
      <c r="R230" s="531">
        <v>553803.82739903242</v>
      </c>
      <c r="S230" s="533">
        <v>-569849</v>
      </c>
      <c r="T230" s="532">
        <v>1381445.4479645363</v>
      </c>
      <c r="U230" s="527"/>
      <c r="V230" s="561">
        <f t="shared" si="25"/>
        <v>1363776.1482899459</v>
      </c>
      <c r="W230" s="531">
        <v>-212965.84802369284</v>
      </c>
      <c r="X230" s="531">
        <v>-8147.9901399865958</v>
      </c>
      <c r="Y230" s="531">
        <v>-258896.50115064159</v>
      </c>
      <c r="Z230" s="531">
        <v>299105.2106859911</v>
      </c>
      <c r="AA230" s="531">
        <v>164093.66989400002</v>
      </c>
      <c r="AB230" s="531">
        <v>572989.38371836278</v>
      </c>
      <c r="AC230" s="533">
        <v>-569849</v>
      </c>
      <c r="AD230" s="527">
        <v>1350105.0732739789</v>
      </c>
      <c r="AE230" s="560"/>
      <c r="AF230" s="561">
        <v>1520133.5495855906</v>
      </c>
      <c r="AG230" s="531">
        <v>-212965.84802369284</v>
      </c>
      <c r="AH230" s="531">
        <v>-11014.778591998191</v>
      </c>
      <c r="AI230" s="531"/>
      <c r="AJ230" s="531">
        <v>233585.25</v>
      </c>
      <c r="AK230" s="531">
        <v>164093.66989400002</v>
      </c>
      <c r="AL230" s="534">
        <v>594780.07492195407</v>
      </c>
      <c r="AM230" s="547">
        <v>-569849</v>
      </c>
      <c r="AN230" s="527">
        <v>1459866.416635212</v>
      </c>
    </row>
    <row r="231" spans="1:40" ht="16.5">
      <c r="A231" s="528">
        <v>710</v>
      </c>
      <c r="B231" s="529" t="s">
        <v>262</v>
      </c>
      <c r="C231" s="532">
        <v>27306</v>
      </c>
      <c r="D231" s="530">
        <f t="shared" si="23"/>
        <v>18106077.441652682</v>
      </c>
      <c r="E231" s="530">
        <v>-2356141.104108375</v>
      </c>
      <c r="F231" s="530">
        <v>13425.989516097645</v>
      </c>
      <c r="G231" s="546">
        <v>-1522934.8397027403</v>
      </c>
      <c r="H231" s="530">
        <v>4808817.0721378895</v>
      </c>
      <c r="I231" s="530">
        <v>-774999</v>
      </c>
      <c r="J231" s="527">
        <v>18274245.559495553</v>
      </c>
      <c r="K231" s="560"/>
      <c r="L231" s="561">
        <f t="shared" si="24"/>
        <v>17939137.844889604</v>
      </c>
      <c r="M231" s="531">
        <v>-2356141.1046610768</v>
      </c>
      <c r="N231" s="531">
        <v>-54296.593739129676</v>
      </c>
      <c r="O231" s="547">
        <v>-3606408.6325961151</v>
      </c>
      <c r="P231" s="532">
        <v>2481507.9127692906</v>
      </c>
      <c r="Q231" s="532">
        <v>784681.22886999964</v>
      </c>
      <c r="R231" s="531">
        <v>5213635.9459155081</v>
      </c>
      <c r="S231" s="533">
        <v>-774999</v>
      </c>
      <c r="T231" s="532">
        <v>19627117.601448081</v>
      </c>
      <c r="U231" s="527"/>
      <c r="V231" s="561">
        <f t="shared" si="25"/>
        <v>18099763.093337886</v>
      </c>
      <c r="W231" s="531">
        <v>-2356141.1046610768</v>
      </c>
      <c r="X231" s="531">
        <v>-113514.80549105816</v>
      </c>
      <c r="Y231" s="531">
        <v>-3606408.6325961151</v>
      </c>
      <c r="Z231" s="531">
        <v>2652589.1013846411</v>
      </c>
      <c r="AA231" s="531">
        <v>784681.22886999964</v>
      </c>
      <c r="AB231" s="531">
        <v>5389910.151832629</v>
      </c>
      <c r="AC231" s="533">
        <v>-774999</v>
      </c>
      <c r="AD231" s="527">
        <v>20075880.032676905</v>
      </c>
      <c r="AE231" s="560"/>
      <c r="AF231" s="561">
        <v>18655934.740046941</v>
      </c>
      <c r="AG231" s="531">
        <v>-2356141.1046610768</v>
      </c>
      <c r="AH231" s="531">
        <v>-153453.84909852175</v>
      </c>
      <c r="AI231" s="531"/>
      <c r="AJ231" s="531">
        <v>2823670.2899999917</v>
      </c>
      <c r="AK231" s="531">
        <v>784681.22886999964</v>
      </c>
      <c r="AL231" s="534">
        <v>5623973.1108603077</v>
      </c>
      <c r="AM231" s="547">
        <v>-774999</v>
      </c>
      <c r="AN231" s="527">
        <v>20997256.783421528</v>
      </c>
    </row>
    <row r="232" spans="1:40" ht="16.5">
      <c r="A232" s="528">
        <v>729</v>
      </c>
      <c r="B232" s="529" t="s">
        <v>263</v>
      </c>
      <c r="C232" s="532">
        <v>8975</v>
      </c>
      <c r="D232" s="530">
        <f t="shared" si="23"/>
        <v>6183176.4934087712</v>
      </c>
      <c r="E232" s="530">
        <v>-507893.30416444194</v>
      </c>
      <c r="F232" s="530">
        <v>-40962.541565051659</v>
      </c>
      <c r="G232" s="546">
        <v>-500561.78811734036</v>
      </c>
      <c r="H232" s="530">
        <v>1883138.1090361306</v>
      </c>
      <c r="I232" s="530">
        <v>180186</v>
      </c>
      <c r="J232" s="527">
        <v>7197082.9685980678</v>
      </c>
      <c r="K232" s="560"/>
      <c r="L232" s="561">
        <f t="shared" si="24"/>
        <v>6776414.967532333</v>
      </c>
      <c r="M232" s="531">
        <v>-507893.30434610532</v>
      </c>
      <c r="N232" s="531">
        <v>-17846.331531849733</v>
      </c>
      <c r="O232" s="547">
        <v>-1184818.9307731832</v>
      </c>
      <c r="P232" s="532">
        <v>1367591.4052398964</v>
      </c>
      <c r="Q232" s="532">
        <v>609804.23442400014</v>
      </c>
      <c r="R232" s="531">
        <v>2027716.7793398013</v>
      </c>
      <c r="S232" s="533">
        <v>180186</v>
      </c>
      <c r="T232" s="532">
        <v>9251154.8198848926</v>
      </c>
      <c r="U232" s="527"/>
      <c r="V232" s="561">
        <f t="shared" si="25"/>
        <v>6795094.0791334612</v>
      </c>
      <c r="W232" s="531">
        <v>-507893.30434610532</v>
      </c>
      <c r="X232" s="531">
        <v>-37310.311993050869</v>
      </c>
      <c r="Y232" s="531">
        <v>-1184818.9307731832</v>
      </c>
      <c r="Z232" s="531">
        <v>1201275.8226199485</v>
      </c>
      <c r="AA232" s="531">
        <v>609804.23442400014</v>
      </c>
      <c r="AB232" s="531">
        <v>2105052.7890309328</v>
      </c>
      <c r="AC232" s="533">
        <v>180186</v>
      </c>
      <c r="AD232" s="527">
        <v>9161390.3780960031</v>
      </c>
      <c r="AE232" s="560"/>
      <c r="AF232" s="561">
        <v>7211022.1571882684</v>
      </c>
      <c r="AG232" s="531">
        <v>-507893.30434610532</v>
      </c>
      <c r="AH232" s="531">
        <v>-50437.570338359066</v>
      </c>
      <c r="AI232" s="531"/>
      <c r="AJ232" s="531">
        <v>1034960.240000001</v>
      </c>
      <c r="AK232" s="531">
        <v>609804.23442400014</v>
      </c>
      <c r="AL232" s="534">
        <v>2194125.0006698305</v>
      </c>
      <c r="AM232" s="547">
        <v>180186</v>
      </c>
      <c r="AN232" s="527">
        <v>9486947.8268244527</v>
      </c>
    </row>
    <row r="233" spans="1:40" ht="16.5">
      <c r="A233" s="528">
        <v>732</v>
      </c>
      <c r="B233" s="529" t="s">
        <v>264</v>
      </c>
      <c r="C233" s="532">
        <v>3336</v>
      </c>
      <c r="D233" s="530">
        <f t="shared" si="23"/>
        <v>4019617.9144232413</v>
      </c>
      <c r="E233" s="530">
        <v>-710929.51198107947</v>
      </c>
      <c r="F233" s="530">
        <v>444599.19643033406</v>
      </c>
      <c r="G233" s="546">
        <v>-186058.39834645652</v>
      </c>
      <c r="H233" s="530">
        <v>757141.45744576736</v>
      </c>
      <c r="I233" s="530">
        <v>207336</v>
      </c>
      <c r="J233" s="527">
        <v>4531706.6579718068</v>
      </c>
      <c r="K233" s="560"/>
      <c r="L233" s="561">
        <f t="shared" si="24"/>
        <v>4384697.7628462175</v>
      </c>
      <c r="M233" s="531">
        <v>-710929.51204860338</v>
      </c>
      <c r="N233" s="531">
        <v>386285.46400011959</v>
      </c>
      <c r="O233" s="547">
        <v>-439757.34262871579</v>
      </c>
      <c r="P233" s="532">
        <v>449469.32837252849</v>
      </c>
      <c r="Q233" s="532">
        <v>174802.45505799999</v>
      </c>
      <c r="R233" s="531">
        <v>799691.91914881137</v>
      </c>
      <c r="S233" s="533">
        <v>207336</v>
      </c>
      <c r="T233" s="532">
        <v>5251596.0747483578</v>
      </c>
      <c r="U233" s="527"/>
      <c r="V233" s="561">
        <f t="shared" si="25"/>
        <v>4486706.1678049685</v>
      </c>
      <c r="W233" s="531">
        <v>-710929.51204860338</v>
      </c>
      <c r="X233" s="531">
        <v>329010.71872785583</v>
      </c>
      <c r="Y233" s="531">
        <v>-439757.34262871579</v>
      </c>
      <c r="Z233" s="531">
        <v>412348.49918626429</v>
      </c>
      <c r="AA233" s="531">
        <v>174802.45505799999</v>
      </c>
      <c r="AB233" s="531">
        <v>827031.77810485195</v>
      </c>
      <c r="AC233" s="533">
        <v>207336</v>
      </c>
      <c r="AD233" s="527">
        <v>5286548.7642046213</v>
      </c>
      <c r="AE233" s="560"/>
      <c r="AF233" s="561">
        <v>4615942.2887782138</v>
      </c>
      <c r="AG233" s="531">
        <v>-710929.51204860338</v>
      </c>
      <c r="AH233" s="531">
        <v>274091.32777075854</v>
      </c>
      <c r="AI233" s="531"/>
      <c r="AJ233" s="531">
        <v>375227.6700000001</v>
      </c>
      <c r="AK233" s="531">
        <v>174802.45505799999</v>
      </c>
      <c r="AL233" s="534">
        <v>857523.54277491104</v>
      </c>
      <c r="AM233" s="547">
        <v>207336</v>
      </c>
      <c r="AN233" s="527">
        <v>5354236.4297045646</v>
      </c>
    </row>
    <row r="234" spans="1:40" ht="16.5">
      <c r="A234" s="528">
        <v>734</v>
      </c>
      <c r="B234" s="529" t="s">
        <v>265</v>
      </c>
      <c r="C234" s="532">
        <v>50933</v>
      </c>
      <c r="D234" s="530">
        <f t="shared" si="23"/>
        <v>22595625.739959251</v>
      </c>
      <c r="E234" s="530">
        <v>-1495390.8411700628</v>
      </c>
      <c r="F234" s="530">
        <v>25043.064675287533</v>
      </c>
      <c r="G234" s="546">
        <v>-2840681.1759532588</v>
      </c>
      <c r="H234" s="530">
        <v>9133203.6394595839</v>
      </c>
      <c r="I234" s="530">
        <v>-1286338</v>
      </c>
      <c r="J234" s="527">
        <v>26131462.426970802</v>
      </c>
      <c r="K234" s="560"/>
      <c r="L234" s="561">
        <f t="shared" si="24"/>
        <v>21264296.657665879</v>
      </c>
      <c r="M234" s="531">
        <v>-1495390.8422010001</v>
      </c>
      <c r="N234" s="531">
        <v>-101277.68288709778</v>
      </c>
      <c r="O234" s="547">
        <v>-6725252.2448687823</v>
      </c>
      <c r="P234" s="532">
        <v>6101738.398631651</v>
      </c>
      <c r="Q234" s="532">
        <v>2955458.5692940005</v>
      </c>
      <c r="R234" s="531">
        <v>9826462.5422479063</v>
      </c>
      <c r="S234" s="533">
        <v>-1286338</v>
      </c>
      <c r="T234" s="532">
        <v>30539697.397882558</v>
      </c>
      <c r="U234" s="527"/>
      <c r="V234" s="561">
        <f t="shared" si="25"/>
        <v>20720386.717949677</v>
      </c>
      <c r="W234" s="531">
        <v>-1495390.8422010001</v>
      </c>
      <c r="X234" s="531">
        <v>-211735.50091833537</v>
      </c>
      <c r="Y234" s="531">
        <v>-6725252.2448687823</v>
      </c>
      <c r="Z234" s="531">
        <v>5991540.9993158225</v>
      </c>
      <c r="AA234" s="531">
        <v>2955458.5692940005</v>
      </c>
      <c r="AB234" s="531">
        <v>10148292.611357005</v>
      </c>
      <c r="AC234" s="533">
        <v>-1286338</v>
      </c>
      <c r="AD234" s="527">
        <v>30096962.309928387</v>
      </c>
      <c r="AE234" s="560"/>
      <c r="AF234" s="561">
        <v>21030583.183224216</v>
      </c>
      <c r="AG234" s="531">
        <v>-1495390.8422010001</v>
      </c>
      <c r="AH234" s="531">
        <v>-286232.50919706322</v>
      </c>
      <c r="AI234" s="531"/>
      <c r="AJ234" s="531">
        <v>5881343.599999994</v>
      </c>
      <c r="AK234" s="531">
        <v>2955458.5692940005</v>
      </c>
      <c r="AL234" s="534">
        <v>10577589.098059101</v>
      </c>
      <c r="AM234" s="547">
        <v>-1286338</v>
      </c>
      <c r="AN234" s="527">
        <v>30651760.85431046</v>
      </c>
    </row>
    <row r="235" spans="1:40" ht="16.5">
      <c r="A235" s="528">
        <v>738</v>
      </c>
      <c r="B235" s="529" t="s">
        <v>266</v>
      </c>
      <c r="C235" s="532">
        <v>2917</v>
      </c>
      <c r="D235" s="530">
        <f t="shared" si="23"/>
        <v>1476879.7420183504</v>
      </c>
      <c r="E235" s="530">
        <v>96896.376130618446</v>
      </c>
      <c r="F235" s="530">
        <v>1434.249301195958</v>
      </c>
      <c r="G235" s="546">
        <v>-162689.55275078348</v>
      </c>
      <c r="H235" s="530">
        <v>569770.65239065827</v>
      </c>
      <c r="I235" s="530">
        <v>-501570</v>
      </c>
      <c r="J235" s="527">
        <v>1480721.4670900395</v>
      </c>
      <c r="K235" s="560"/>
      <c r="L235" s="561">
        <f t="shared" si="24"/>
        <v>1495305.9906742361</v>
      </c>
      <c r="M235" s="531">
        <v>96896.376071575258</v>
      </c>
      <c r="N235" s="531">
        <v>-5800.3063040006327</v>
      </c>
      <c r="O235" s="547">
        <v>-385535.63067443797</v>
      </c>
      <c r="P235" s="532">
        <v>209584.97999250953</v>
      </c>
      <c r="Q235" s="532">
        <v>158571.50925000003</v>
      </c>
      <c r="R235" s="531">
        <v>609199.7978380525</v>
      </c>
      <c r="S235" s="533">
        <v>-501570</v>
      </c>
      <c r="T235" s="532">
        <v>1676652.7168479348</v>
      </c>
      <c r="U235" s="527"/>
      <c r="V235" s="561">
        <f t="shared" si="25"/>
        <v>1375846.2318377215</v>
      </c>
      <c r="W235" s="531">
        <v>96896.376071575258</v>
      </c>
      <c r="X235" s="531">
        <v>-12126.371039969847</v>
      </c>
      <c r="Y235" s="531">
        <v>-385535.63067443797</v>
      </c>
      <c r="Z235" s="531">
        <v>228378.20999625442</v>
      </c>
      <c r="AA235" s="531">
        <v>158571.50925000003</v>
      </c>
      <c r="AB235" s="531">
        <v>628353.18936603505</v>
      </c>
      <c r="AC235" s="533">
        <v>-501570</v>
      </c>
      <c r="AD235" s="527">
        <v>1588813.5148071786</v>
      </c>
      <c r="AE235" s="560"/>
      <c r="AF235" s="561">
        <v>1420302.5076752908</v>
      </c>
      <c r="AG235" s="531">
        <v>96896.376071575258</v>
      </c>
      <c r="AH235" s="531">
        <v>-16392.912833091184</v>
      </c>
      <c r="AI235" s="531"/>
      <c r="AJ235" s="531">
        <v>247171.43999999933</v>
      </c>
      <c r="AK235" s="531">
        <v>158571.50925000003</v>
      </c>
      <c r="AL235" s="534">
        <v>654269.66104765562</v>
      </c>
      <c r="AM235" s="547">
        <v>-501570</v>
      </c>
      <c r="AN235" s="527">
        <v>1673712.9505369919</v>
      </c>
    </row>
    <row r="236" spans="1:40" ht="16.5">
      <c r="A236" s="528">
        <v>739</v>
      </c>
      <c r="B236" s="529" t="s">
        <v>267</v>
      </c>
      <c r="C236" s="532">
        <v>3256</v>
      </c>
      <c r="D236" s="530">
        <f t="shared" si="23"/>
        <v>993825.81587684806</v>
      </c>
      <c r="E236" s="530">
        <v>1212736.0277287911</v>
      </c>
      <c r="F236" s="530">
        <v>991545.09773207386</v>
      </c>
      <c r="G236" s="546">
        <v>-181596.5662518173</v>
      </c>
      <c r="H236" s="530">
        <v>704284.69981162541</v>
      </c>
      <c r="I236" s="530">
        <v>408728</v>
      </c>
      <c r="J236" s="527">
        <v>4129523.0748975212</v>
      </c>
      <c r="K236" s="560"/>
      <c r="L236" s="561">
        <f t="shared" si="24"/>
        <v>1077865.8202433167</v>
      </c>
      <c r="M236" s="531">
        <v>1212736.0276628872</v>
      </c>
      <c r="N236" s="531">
        <v>934629.77615150472</v>
      </c>
      <c r="O236" s="547">
        <v>-429308.90498094115</v>
      </c>
      <c r="P236" s="532">
        <v>326470.21389182238</v>
      </c>
      <c r="Q236" s="532">
        <v>111429.70469400003</v>
      </c>
      <c r="R236" s="531">
        <v>752632.9428031391</v>
      </c>
      <c r="S236" s="533">
        <v>408728</v>
      </c>
      <c r="T236" s="532">
        <v>4395183.5804657293</v>
      </c>
      <c r="U236" s="527"/>
      <c r="V236" s="561">
        <f t="shared" si="25"/>
        <v>999037.06308180513</v>
      </c>
      <c r="W236" s="531">
        <v>1212736.0276628872</v>
      </c>
      <c r="X236" s="531">
        <v>878728.5259697031</v>
      </c>
      <c r="Y236" s="531">
        <v>-429308.90498094115</v>
      </c>
      <c r="Z236" s="531">
        <v>306679.44694591104</v>
      </c>
      <c r="AA236" s="531">
        <v>111429.70469400003</v>
      </c>
      <c r="AB236" s="531">
        <v>779149.30290888413</v>
      </c>
      <c r="AC236" s="533">
        <v>408728</v>
      </c>
      <c r="AD236" s="527">
        <v>4267179.1662822496</v>
      </c>
      <c r="AE236" s="560"/>
      <c r="AF236" s="561">
        <v>1133391.8108422505</v>
      </c>
      <c r="AG236" s="531">
        <v>1212736.0276628872</v>
      </c>
      <c r="AH236" s="531">
        <v>825126.14678615716</v>
      </c>
      <c r="AI236" s="531"/>
      <c r="AJ236" s="531">
        <v>286888.6799999997</v>
      </c>
      <c r="AK236" s="531">
        <v>111429.70469400003</v>
      </c>
      <c r="AL236" s="534">
        <v>809761.45661512145</v>
      </c>
      <c r="AM236" s="547">
        <v>408728</v>
      </c>
      <c r="AN236" s="527">
        <v>4358752.9216194749</v>
      </c>
    </row>
    <row r="237" spans="1:40" ht="16.5">
      <c r="A237" s="528">
        <v>740</v>
      </c>
      <c r="B237" s="529" t="s">
        <v>268</v>
      </c>
      <c r="C237" s="532">
        <v>32085</v>
      </c>
      <c r="D237" s="530">
        <f t="shared" si="23"/>
        <v>8519072.5241476651</v>
      </c>
      <c r="E237" s="530">
        <v>-5488978.9722857587</v>
      </c>
      <c r="F237" s="530">
        <v>-1736668.790477443</v>
      </c>
      <c r="G237" s="546">
        <v>-1789473.5344562521</v>
      </c>
      <c r="H237" s="530">
        <v>6152036.684439783</v>
      </c>
      <c r="I237" s="530">
        <v>-1392811</v>
      </c>
      <c r="J237" s="527">
        <v>4263176.9113679929</v>
      </c>
      <c r="K237" s="560"/>
      <c r="L237" s="561">
        <f t="shared" si="24"/>
        <v>12159008.272690441</v>
      </c>
      <c r="M237" s="531">
        <v>-5488978.9729351923</v>
      </c>
      <c r="N237" s="531">
        <v>-1334968.9418633643</v>
      </c>
      <c r="O237" s="547">
        <v>-4230388.3630199321</v>
      </c>
      <c r="P237" s="532">
        <v>4515791.634518113</v>
      </c>
      <c r="Q237" s="532">
        <v>1943266.266172</v>
      </c>
      <c r="R237" s="531">
        <v>6615807.8513134038</v>
      </c>
      <c r="S237" s="533">
        <v>-1392811</v>
      </c>
      <c r="T237" s="532">
        <v>12786726.746875469</v>
      </c>
      <c r="U237" s="527"/>
      <c r="V237" s="561">
        <f t="shared" si="25"/>
        <v>12108561.461599786</v>
      </c>
      <c r="W237" s="531">
        <v>-5488978.9729351923</v>
      </c>
      <c r="X237" s="531">
        <v>-923276.31658176414</v>
      </c>
      <c r="Y237" s="531">
        <v>-4230388.3630199321</v>
      </c>
      <c r="Z237" s="531">
        <v>4113458.9422590537</v>
      </c>
      <c r="AA237" s="531">
        <v>1943266.266172</v>
      </c>
      <c r="AB237" s="531">
        <v>6858004.1173866075</v>
      </c>
      <c r="AC237" s="533">
        <v>-1392811</v>
      </c>
      <c r="AD237" s="527">
        <v>12987836.13488056</v>
      </c>
      <c r="AE237" s="560"/>
      <c r="AF237" s="561">
        <v>13197150.72680689</v>
      </c>
      <c r="AG237" s="531">
        <v>-5488978.9729351923</v>
      </c>
      <c r="AH237" s="531">
        <v>-488930.35101176013</v>
      </c>
      <c r="AI237" s="531"/>
      <c r="AJ237" s="531">
        <v>3711126.2499999935</v>
      </c>
      <c r="AK237" s="531">
        <v>1943266.266172</v>
      </c>
      <c r="AL237" s="534">
        <v>7154090.4729247428</v>
      </c>
      <c r="AM237" s="547">
        <v>-1392811</v>
      </c>
      <c r="AN237" s="527">
        <v>14404525.02893674</v>
      </c>
    </row>
    <row r="238" spans="1:40" ht="16.5">
      <c r="A238" s="528">
        <v>742</v>
      </c>
      <c r="B238" s="529" t="s">
        <v>269</v>
      </c>
      <c r="C238" s="532">
        <v>988</v>
      </c>
      <c r="D238" s="530">
        <f t="shared" si="23"/>
        <v>875195.48308861325</v>
      </c>
      <c r="E238" s="530">
        <v>-3223.4007547387268</v>
      </c>
      <c r="F238" s="530">
        <v>210006.1600184603</v>
      </c>
      <c r="G238" s="546">
        <v>-55103.626368794678</v>
      </c>
      <c r="H238" s="530">
        <v>227813.65568504349</v>
      </c>
      <c r="I238" s="530">
        <v>405085</v>
      </c>
      <c r="J238" s="527">
        <v>1659773.2716685836</v>
      </c>
      <c r="K238" s="560"/>
      <c r="L238" s="561">
        <f t="shared" si="24"/>
        <v>1078265.1493980754</v>
      </c>
      <c r="M238" s="531">
        <v>-3223.4007747368878</v>
      </c>
      <c r="N238" s="531">
        <v>192735.78602533921</v>
      </c>
      <c r="O238" s="547">
        <v>-130575.23918836529</v>
      </c>
      <c r="P238" s="532">
        <v>166818.20666546797</v>
      </c>
      <c r="Q238" s="532">
        <v>59941.178835999992</v>
      </c>
      <c r="R238" s="531">
        <v>238485.91131057026</v>
      </c>
      <c r="S238" s="533">
        <v>405085</v>
      </c>
      <c r="T238" s="532">
        <v>2007532.5922723506</v>
      </c>
      <c r="U238" s="527"/>
      <c r="V238" s="561">
        <f t="shared" si="25"/>
        <v>1169016.8615386044</v>
      </c>
      <c r="W238" s="531">
        <v>-3223.4007747368878</v>
      </c>
      <c r="X238" s="531">
        <v>175773.12165813398</v>
      </c>
      <c r="Y238" s="531">
        <v>-130575.23918836529</v>
      </c>
      <c r="Z238" s="531">
        <v>146255.43833273381</v>
      </c>
      <c r="AA238" s="531">
        <v>59941.178835999992</v>
      </c>
      <c r="AB238" s="531">
        <v>247437.69392287717</v>
      </c>
      <c r="AC238" s="533">
        <v>405085</v>
      </c>
      <c r="AD238" s="527">
        <v>2069710.654325247</v>
      </c>
      <c r="AE238" s="560"/>
      <c r="AF238" s="561">
        <v>1254474.641826632</v>
      </c>
      <c r="AG238" s="531">
        <v>-3223.4007747368878</v>
      </c>
      <c r="AH238" s="531">
        <v>159508.02625477305</v>
      </c>
      <c r="AI238" s="531"/>
      <c r="AJ238" s="531">
        <v>125692.66999999966</v>
      </c>
      <c r="AK238" s="531">
        <v>59941.178835999992</v>
      </c>
      <c r="AL238" s="534">
        <v>257525.2097804622</v>
      </c>
      <c r="AM238" s="547">
        <v>405085</v>
      </c>
      <c r="AN238" s="527">
        <v>2128428.0867347647</v>
      </c>
    </row>
    <row r="239" spans="1:40" ht="16.5">
      <c r="A239" s="528">
        <v>743</v>
      </c>
      <c r="B239" s="529" t="s">
        <v>270</v>
      </c>
      <c r="C239" s="532">
        <v>65323</v>
      </c>
      <c r="D239" s="530">
        <f t="shared" si="23"/>
        <v>32891860.66228234</v>
      </c>
      <c r="E239" s="530">
        <v>-8540111.0518094283</v>
      </c>
      <c r="F239" s="530">
        <v>-4003243.0852757152</v>
      </c>
      <c r="G239" s="546">
        <v>-3643253.2239764924</v>
      </c>
      <c r="H239" s="530">
        <v>9891809.9511747789</v>
      </c>
      <c r="I239" s="530">
        <v>-3028450</v>
      </c>
      <c r="J239" s="527">
        <v>23568613.252395485</v>
      </c>
      <c r="K239" s="560"/>
      <c r="L239" s="561">
        <f t="shared" si="24"/>
        <v>32435408.839358743</v>
      </c>
      <c r="M239" s="531">
        <v>-8540111.0531316325</v>
      </c>
      <c r="N239" s="531">
        <v>-3185407.9844180727</v>
      </c>
      <c r="O239" s="547">
        <v>-8639369.7189429495</v>
      </c>
      <c r="P239" s="532">
        <v>7655618.7180280425</v>
      </c>
      <c r="Q239" s="532">
        <v>2894637.8718180005</v>
      </c>
      <c r="R239" s="531">
        <v>10690902.04226633</v>
      </c>
      <c r="S239" s="533">
        <v>-3028450</v>
      </c>
      <c r="T239" s="532">
        <v>30283228.714978464</v>
      </c>
      <c r="U239" s="527"/>
      <c r="V239" s="561">
        <f t="shared" si="25"/>
        <v>32829443.625154503</v>
      </c>
      <c r="W239" s="531">
        <v>-8540111.0531316325</v>
      </c>
      <c r="X239" s="531">
        <v>-2347228.2318461551</v>
      </c>
      <c r="Y239" s="531">
        <v>-8639369.7189429495</v>
      </c>
      <c r="Z239" s="531">
        <v>7293537.9440140165</v>
      </c>
      <c r="AA239" s="531">
        <v>2894637.8718180005</v>
      </c>
      <c r="AB239" s="531">
        <v>11060438.656725956</v>
      </c>
      <c r="AC239" s="533">
        <v>-3028450</v>
      </c>
      <c r="AD239" s="527">
        <v>31522899.093791738</v>
      </c>
      <c r="AE239" s="560"/>
      <c r="AF239" s="561">
        <v>32790622.68138501</v>
      </c>
      <c r="AG239" s="531">
        <v>-8540111.0531316325</v>
      </c>
      <c r="AH239" s="531">
        <v>-1462927.7328924581</v>
      </c>
      <c r="AI239" s="531"/>
      <c r="AJ239" s="531">
        <v>6931457.1699999906</v>
      </c>
      <c r="AK239" s="531">
        <v>2894637.8718180005</v>
      </c>
      <c r="AL239" s="534">
        <v>11565884.764879834</v>
      </c>
      <c r="AM239" s="547">
        <v>-3028450</v>
      </c>
      <c r="AN239" s="527">
        <v>32511743.983115792</v>
      </c>
    </row>
    <row r="240" spans="1:40" ht="16.5">
      <c r="A240" s="528">
        <v>746</v>
      </c>
      <c r="B240" s="529" t="s">
        <v>271</v>
      </c>
      <c r="C240" s="532">
        <v>4735</v>
      </c>
      <c r="D240" s="530">
        <f t="shared" si="23"/>
        <v>7040834.0190618839</v>
      </c>
      <c r="E240" s="530">
        <v>-149383.12238723849</v>
      </c>
      <c r="F240" s="530">
        <v>-585606.1011910981</v>
      </c>
      <c r="G240" s="546">
        <v>-264084.68710146029</v>
      </c>
      <c r="H240" s="530">
        <v>927037.86173937644</v>
      </c>
      <c r="I240" s="530">
        <v>204484</v>
      </c>
      <c r="J240" s="527">
        <v>7173281.9701214638</v>
      </c>
      <c r="K240" s="560"/>
      <c r="L240" s="561">
        <f t="shared" si="24"/>
        <v>7362192.417046803</v>
      </c>
      <c r="M240" s="531">
        <v>-149383.12248308209</v>
      </c>
      <c r="N240" s="531">
        <v>-526324.54335448716</v>
      </c>
      <c r="O240" s="547">
        <v>-624861.94757875288</v>
      </c>
      <c r="P240" s="532">
        <v>339373.97739743511</v>
      </c>
      <c r="Q240" s="532">
        <v>135639.012586</v>
      </c>
      <c r="R240" s="531">
        <v>981808.80419421406</v>
      </c>
      <c r="S240" s="533">
        <v>204484</v>
      </c>
      <c r="T240" s="532">
        <v>7722928.5978081301</v>
      </c>
      <c r="U240" s="527"/>
      <c r="V240" s="561">
        <f t="shared" si="25"/>
        <v>7201729.3129371731</v>
      </c>
      <c r="W240" s="531">
        <v>-149383.12248308209</v>
      </c>
      <c r="X240" s="531">
        <v>-465568.28402120445</v>
      </c>
      <c r="Y240" s="531">
        <v>-624861.94757875288</v>
      </c>
      <c r="Z240" s="531">
        <v>364581.55369871738</v>
      </c>
      <c r="AA240" s="531">
        <v>135639.012586</v>
      </c>
      <c r="AB240" s="531">
        <v>1016696.2924977057</v>
      </c>
      <c r="AC240" s="533">
        <v>204484</v>
      </c>
      <c r="AD240" s="527">
        <v>7683316.8176365569</v>
      </c>
      <c r="AE240" s="560"/>
      <c r="AF240" s="561">
        <v>7282535.3285223255</v>
      </c>
      <c r="AG240" s="531">
        <v>-149383.12248308209</v>
      </c>
      <c r="AH240" s="531">
        <v>-401468.91836828343</v>
      </c>
      <c r="AI240" s="531"/>
      <c r="AJ240" s="531">
        <v>389789.12999999977</v>
      </c>
      <c r="AK240" s="531">
        <v>135639.012586</v>
      </c>
      <c r="AL240" s="534">
        <v>1058204.6205443589</v>
      </c>
      <c r="AM240" s="547">
        <v>204484</v>
      </c>
      <c r="AN240" s="527">
        <v>7894938.1032225667</v>
      </c>
    </row>
    <row r="241" spans="1:40" ht="16.5">
      <c r="A241" s="528">
        <v>747</v>
      </c>
      <c r="B241" s="529" t="s">
        <v>272</v>
      </c>
      <c r="C241" s="532">
        <v>1308</v>
      </c>
      <c r="D241" s="530">
        <f t="shared" si="23"/>
        <v>728317.92944248882</v>
      </c>
      <c r="E241" s="530">
        <v>363375.23704462295</v>
      </c>
      <c r="F241" s="530">
        <v>283858.44803739246</v>
      </c>
      <c r="G241" s="546">
        <v>-72950.954747351658</v>
      </c>
      <c r="H241" s="530">
        <v>335091.58715118672</v>
      </c>
      <c r="I241" s="530">
        <v>-242451</v>
      </c>
      <c r="J241" s="527">
        <v>1395241.2469283391</v>
      </c>
      <c r="K241" s="560"/>
      <c r="L241" s="561">
        <f t="shared" si="24"/>
        <v>933667.18463895936</v>
      </c>
      <c r="M241" s="531">
        <v>363375.23701814812</v>
      </c>
      <c r="N241" s="531">
        <v>260994.43064568966</v>
      </c>
      <c r="O241" s="547">
        <v>-172970.61402029279</v>
      </c>
      <c r="P241" s="532">
        <v>158216.18188947916</v>
      </c>
      <c r="Q241" s="532">
        <v>142688.65611000001</v>
      </c>
      <c r="R241" s="531">
        <v>355882.80083976261</v>
      </c>
      <c r="S241" s="533">
        <v>-242451</v>
      </c>
      <c r="T241" s="532">
        <v>1799402.8771217461</v>
      </c>
      <c r="U241" s="527"/>
      <c r="V241" s="561">
        <f t="shared" si="25"/>
        <v>1088389.2933235948</v>
      </c>
      <c r="W241" s="531">
        <v>363375.23701814812</v>
      </c>
      <c r="X241" s="531">
        <v>238537.78591663658</v>
      </c>
      <c r="Y241" s="531">
        <v>-172970.61402029279</v>
      </c>
      <c r="Z241" s="531">
        <v>148464.6459447394</v>
      </c>
      <c r="AA241" s="531">
        <v>142688.65611000001</v>
      </c>
      <c r="AB241" s="531">
        <v>369025.29214037076</v>
      </c>
      <c r="AC241" s="533">
        <v>-242451</v>
      </c>
      <c r="AD241" s="527">
        <v>1935059.2964331969</v>
      </c>
      <c r="AE241" s="560"/>
      <c r="AF241" s="561">
        <v>1168790.4335259341</v>
      </c>
      <c r="AG241" s="531">
        <v>363375.23701814812</v>
      </c>
      <c r="AH241" s="531">
        <v>217004.64341906965</v>
      </c>
      <c r="AI241" s="531"/>
      <c r="AJ241" s="531">
        <v>138713.10999999961</v>
      </c>
      <c r="AK241" s="531">
        <v>142688.65611000001</v>
      </c>
      <c r="AL241" s="534">
        <v>383607.20848417224</v>
      </c>
      <c r="AM241" s="547">
        <v>-242451</v>
      </c>
      <c r="AN241" s="527">
        <v>1998757.674537031</v>
      </c>
    </row>
    <row r="242" spans="1:40" ht="16.5">
      <c r="A242" s="528">
        <v>748</v>
      </c>
      <c r="B242" s="529" t="s">
        <v>273</v>
      </c>
      <c r="C242" s="532">
        <v>4897</v>
      </c>
      <c r="D242" s="530">
        <f t="shared" si="23"/>
        <v>6796818.591458533</v>
      </c>
      <c r="E242" s="530">
        <v>-901599.41526827496</v>
      </c>
      <c r="F242" s="530">
        <v>-940002.64966115193</v>
      </c>
      <c r="G242" s="546">
        <v>-273119.89709310478</v>
      </c>
      <c r="H242" s="530">
        <v>1015680.294506805</v>
      </c>
      <c r="I242" s="530">
        <v>429345</v>
      </c>
      <c r="J242" s="527">
        <v>6127121.9239428062</v>
      </c>
      <c r="K242" s="560"/>
      <c r="L242" s="561">
        <f t="shared" si="24"/>
        <v>6813855.1324752811</v>
      </c>
      <c r="M242" s="531">
        <v>-901599.41536739527</v>
      </c>
      <c r="N242" s="531">
        <v>-878692.8737950729</v>
      </c>
      <c r="O242" s="547">
        <v>-645595.13669541094</v>
      </c>
      <c r="P242" s="532">
        <v>488005.3605401906</v>
      </c>
      <c r="Q242" s="532">
        <v>219710.36872399997</v>
      </c>
      <c r="R242" s="531">
        <v>1082778.0300830188</v>
      </c>
      <c r="S242" s="533">
        <v>429345</v>
      </c>
      <c r="T242" s="532">
        <v>6607806.4659646116</v>
      </c>
      <c r="U242" s="527"/>
      <c r="V242" s="561">
        <f t="shared" si="25"/>
        <v>6983156.487192506</v>
      </c>
      <c r="W242" s="531">
        <v>-901599.41536739527</v>
      </c>
      <c r="X242" s="531">
        <v>-815857.94201997563</v>
      </c>
      <c r="Y242" s="531">
        <v>-645595.13669541094</v>
      </c>
      <c r="Z242" s="531">
        <v>470468.15527009388</v>
      </c>
      <c r="AA242" s="531">
        <v>219710.36872399997</v>
      </c>
      <c r="AB242" s="531">
        <v>1119211.9791124007</v>
      </c>
      <c r="AC242" s="533">
        <v>429345</v>
      </c>
      <c r="AD242" s="527">
        <v>6858839.496216218</v>
      </c>
      <c r="AE242" s="560"/>
      <c r="AF242" s="561">
        <v>7139540.9221191816</v>
      </c>
      <c r="AG242" s="531">
        <v>-901599.41536739527</v>
      </c>
      <c r="AH242" s="531">
        <v>-749565.52520849649</v>
      </c>
      <c r="AI242" s="531"/>
      <c r="AJ242" s="531">
        <v>452930.94999999728</v>
      </c>
      <c r="AK242" s="531">
        <v>219710.36872399997</v>
      </c>
      <c r="AL242" s="534">
        <v>1163416.3882491651</v>
      </c>
      <c r="AM242" s="547">
        <v>429345</v>
      </c>
      <c r="AN242" s="527">
        <v>7108183.5518210409</v>
      </c>
    </row>
    <row r="243" spans="1:40" ht="16.5">
      <c r="A243" s="528">
        <v>749</v>
      </c>
      <c r="B243" s="529" t="s">
        <v>274</v>
      </c>
      <c r="C243" s="532">
        <v>21232</v>
      </c>
      <c r="D243" s="530">
        <f t="shared" si="23"/>
        <v>15753664.10454696</v>
      </c>
      <c r="E243" s="530">
        <v>-1996436.0565779181</v>
      </c>
      <c r="F243" s="530">
        <v>-2153447.441846001</v>
      </c>
      <c r="G243" s="546">
        <v>-1184170.2379172556</v>
      </c>
      <c r="H243" s="530">
        <v>3020021.1533850855</v>
      </c>
      <c r="I243" s="530">
        <v>-1975738</v>
      </c>
      <c r="J243" s="527">
        <v>11463893.521590872</v>
      </c>
      <c r="K243" s="560"/>
      <c r="L243" s="561">
        <f t="shared" si="24"/>
        <v>13149197.429126237</v>
      </c>
      <c r="M243" s="531">
        <v>-1996436.057007676</v>
      </c>
      <c r="N243" s="531">
        <v>-1887625.6813418989</v>
      </c>
      <c r="O243" s="547">
        <v>-2803459.8522447199</v>
      </c>
      <c r="P243" s="532">
        <v>1827108.3540733124</v>
      </c>
      <c r="Q243" s="532">
        <v>442317.09706799977</v>
      </c>
      <c r="R243" s="531">
        <v>3285129.0364162307</v>
      </c>
      <c r="S243" s="533">
        <v>-1975738</v>
      </c>
      <c r="T243" s="532">
        <v>10040492.326089485</v>
      </c>
      <c r="U243" s="527"/>
      <c r="V243" s="561">
        <f t="shared" si="25"/>
        <v>13008147.545409737</v>
      </c>
      <c r="W243" s="531">
        <v>-1996436.057007676</v>
      </c>
      <c r="X243" s="531">
        <v>-1615191.2783505034</v>
      </c>
      <c r="Y243" s="531">
        <v>-2803459.8522447199</v>
      </c>
      <c r="Z243" s="531">
        <v>1866407.2520366521</v>
      </c>
      <c r="AA243" s="531">
        <v>442317.09706799977</v>
      </c>
      <c r="AB243" s="531">
        <v>3393449.5908691757</v>
      </c>
      <c r="AC243" s="533">
        <v>-1975738</v>
      </c>
      <c r="AD243" s="527">
        <v>10319496.297780667</v>
      </c>
      <c r="AE243" s="560"/>
      <c r="AF243" s="561">
        <v>12762697.521287641</v>
      </c>
      <c r="AG243" s="531">
        <v>-1996436.057007676</v>
      </c>
      <c r="AH243" s="531">
        <v>-1327766.2030510695</v>
      </c>
      <c r="AI243" s="531"/>
      <c r="AJ243" s="531">
        <v>1905706.149999992</v>
      </c>
      <c r="AK243" s="531">
        <v>442317.09706799977</v>
      </c>
      <c r="AL243" s="534">
        <v>3551770.4995619562</v>
      </c>
      <c r="AM243" s="547">
        <v>-1975738</v>
      </c>
      <c r="AN243" s="527">
        <v>10559091.155614125</v>
      </c>
    </row>
    <row r="244" spans="1:40" ht="16.5">
      <c r="A244" s="528">
        <v>751</v>
      </c>
      <c r="B244" s="529" t="s">
        <v>275</v>
      </c>
      <c r="C244" s="532">
        <v>2877</v>
      </c>
      <c r="D244" s="530">
        <f t="shared" si="23"/>
        <v>2440637.3225258701</v>
      </c>
      <c r="E244" s="530">
        <v>278049.56468456029</v>
      </c>
      <c r="F244" s="530">
        <v>-69246.174004534332</v>
      </c>
      <c r="G244" s="546">
        <v>-160458.63670346385</v>
      </c>
      <c r="H244" s="530">
        <v>505376.80502929178</v>
      </c>
      <c r="I244" s="530">
        <v>234617</v>
      </c>
      <c r="J244" s="527">
        <v>3228975.8815317242</v>
      </c>
      <c r="K244" s="560"/>
      <c r="L244" s="561">
        <f t="shared" si="24"/>
        <v>2202370.3222849886</v>
      </c>
      <c r="M244" s="531">
        <v>278049.56462632673</v>
      </c>
      <c r="N244" s="531">
        <v>-33226.524184908201</v>
      </c>
      <c r="O244" s="547">
        <v>-379530.45730716683</v>
      </c>
      <c r="P244" s="532">
        <v>311571.34782316413</v>
      </c>
      <c r="Q244" s="532">
        <v>118592.26117200001</v>
      </c>
      <c r="R244" s="531">
        <v>549238.97151890909</v>
      </c>
      <c r="S244" s="533">
        <v>234617</v>
      </c>
      <c r="T244" s="532">
        <v>3281682.4859333136</v>
      </c>
      <c r="U244" s="527"/>
      <c r="V244" s="561">
        <f t="shared" si="25"/>
        <v>2491100.3942215005</v>
      </c>
      <c r="W244" s="531">
        <v>278049.56462632673</v>
      </c>
      <c r="X244" s="531">
        <v>-11960.085526908897</v>
      </c>
      <c r="Y244" s="531">
        <v>-379530.45730716683</v>
      </c>
      <c r="Z244" s="531">
        <v>291905.34891158214</v>
      </c>
      <c r="AA244" s="531">
        <v>118592.26117200001</v>
      </c>
      <c r="AB244" s="531">
        <v>568833.10850163514</v>
      </c>
      <c r="AC244" s="533">
        <v>234617</v>
      </c>
      <c r="AD244" s="527">
        <v>3591607.134598969</v>
      </c>
      <c r="AE244" s="560"/>
      <c r="AF244" s="561">
        <v>2664974.465179754</v>
      </c>
      <c r="AG244" s="531">
        <v>278049.56462632673</v>
      </c>
      <c r="AH244" s="531">
        <v>-16168.121433254488</v>
      </c>
      <c r="AI244" s="531"/>
      <c r="AJ244" s="531">
        <v>272239.35000000009</v>
      </c>
      <c r="AK244" s="531">
        <v>118592.26117200001</v>
      </c>
      <c r="AL244" s="534">
        <v>592986.34006276506</v>
      </c>
      <c r="AM244" s="547">
        <v>234617</v>
      </c>
      <c r="AN244" s="527">
        <v>3765760.4023004244</v>
      </c>
    </row>
    <row r="245" spans="1:40" ht="16.5">
      <c r="A245" s="528">
        <v>753</v>
      </c>
      <c r="B245" s="529" t="s">
        <v>276</v>
      </c>
      <c r="C245" s="532">
        <v>22320</v>
      </c>
      <c r="D245" s="530">
        <f t="shared" si="23"/>
        <v>12927709.800431848</v>
      </c>
      <c r="E245" s="530">
        <v>6617861.821263507</v>
      </c>
      <c r="F245" s="530">
        <v>3607252.4094094052</v>
      </c>
      <c r="G245" s="546">
        <v>-1244851.1544043496</v>
      </c>
      <c r="H245" s="530">
        <v>2475592.6170254587</v>
      </c>
      <c r="I245" s="530">
        <v>-2298834</v>
      </c>
      <c r="J245" s="527">
        <v>22084731.49372587</v>
      </c>
      <c r="K245" s="560"/>
      <c r="L245" s="561">
        <f t="shared" si="24"/>
        <v>12405005.849595319</v>
      </c>
      <c r="M245" s="531">
        <v>6617861.8208117215</v>
      </c>
      <c r="N245" s="531">
        <v>3217095.7823583297</v>
      </c>
      <c r="O245" s="547">
        <v>-2956926.9884667359</v>
      </c>
      <c r="P245" s="532">
        <v>1911849.8962999547</v>
      </c>
      <c r="Q245" s="532">
        <v>397257.34710200015</v>
      </c>
      <c r="R245" s="531">
        <v>2686210.0164209511</v>
      </c>
      <c r="S245" s="533">
        <v>-2298834</v>
      </c>
      <c r="T245" s="532">
        <v>21979519.724121541</v>
      </c>
      <c r="U245" s="527"/>
      <c r="V245" s="561">
        <f t="shared" si="25"/>
        <v>12849196.59913742</v>
      </c>
      <c r="W245" s="531">
        <v>6617861.8208117215</v>
      </c>
      <c r="X245" s="531">
        <v>2833890.6521194428</v>
      </c>
      <c r="Y245" s="531">
        <v>-2956926.9884667359</v>
      </c>
      <c r="Z245" s="531">
        <v>2089183.1631499729</v>
      </c>
      <c r="AA245" s="531">
        <v>397257.34710200015</v>
      </c>
      <c r="AB245" s="531">
        <v>2692734.3482144419</v>
      </c>
      <c r="AC245" s="533">
        <v>-2298834</v>
      </c>
      <c r="AD245" s="527">
        <v>22224362.942068264</v>
      </c>
      <c r="AE245" s="560"/>
      <c r="AF245" s="561">
        <v>12895665.826190254</v>
      </c>
      <c r="AG245" s="531">
        <v>6617861.8208117215</v>
      </c>
      <c r="AH245" s="531">
        <v>2466444.367298576</v>
      </c>
      <c r="AI245" s="531"/>
      <c r="AJ245" s="531">
        <v>2266516.4299999913</v>
      </c>
      <c r="AK245" s="531">
        <v>397257.34710200015</v>
      </c>
      <c r="AL245" s="534">
        <v>2823201.910264723</v>
      </c>
      <c r="AM245" s="547">
        <v>-2298834</v>
      </c>
      <c r="AN245" s="527">
        <v>22211186.713200524</v>
      </c>
    </row>
    <row r="246" spans="1:40" ht="16.5">
      <c r="A246" s="528">
        <v>755</v>
      </c>
      <c r="B246" s="529" t="s">
        <v>277</v>
      </c>
      <c r="C246" s="532">
        <v>6217</v>
      </c>
      <c r="D246" s="530">
        <f t="shared" si="23"/>
        <v>3359731.6230495712</v>
      </c>
      <c r="E246" s="530">
        <v>945133.31312106608</v>
      </c>
      <c r="F246" s="530">
        <v>1038727.8126682282</v>
      </c>
      <c r="G246" s="546">
        <v>-346740.12665465235</v>
      </c>
      <c r="H246" s="530">
        <v>868897.16991338076</v>
      </c>
      <c r="I246" s="530">
        <v>-1659080</v>
      </c>
      <c r="J246" s="527">
        <v>4206669.7920975937</v>
      </c>
      <c r="K246" s="560"/>
      <c r="L246" s="561">
        <f t="shared" si="24"/>
        <v>3365822.0753710349</v>
      </c>
      <c r="M246" s="531">
        <v>945133.31299522717</v>
      </c>
      <c r="N246" s="531">
        <v>930053.8095151576</v>
      </c>
      <c r="O246" s="547">
        <v>-821459.48211692856</v>
      </c>
      <c r="P246" s="532">
        <v>480017.64271864516</v>
      </c>
      <c r="Q246" s="532">
        <v>157647.81309199997</v>
      </c>
      <c r="R246" s="531">
        <v>950944.79531441105</v>
      </c>
      <c r="S246" s="533">
        <v>-1659080</v>
      </c>
      <c r="T246" s="532">
        <v>4349079.9668895472</v>
      </c>
      <c r="U246" s="527"/>
      <c r="V246" s="561">
        <f t="shared" si="25"/>
        <v>3105734.6215127944</v>
      </c>
      <c r="W246" s="531">
        <v>945133.31299522717</v>
      </c>
      <c r="X246" s="531">
        <v>823316.07229763246</v>
      </c>
      <c r="Y246" s="531">
        <v>-821459.48211692856</v>
      </c>
      <c r="Z246" s="531">
        <v>528817.87635932129</v>
      </c>
      <c r="AA246" s="531">
        <v>157647.81309199997</v>
      </c>
      <c r="AB246" s="531">
        <v>964127.95434852259</v>
      </c>
      <c r="AC246" s="533">
        <v>-1659080</v>
      </c>
      <c r="AD246" s="527">
        <v>4044238.1684885696</v>
      </c>
      <c r="AE246" s="560"/>
      <c r="AF246" s="561">
        <v>2880038.2345088739</v>
      </c>
      <c r="AG246" s="531">
        <v>945133.31299522717</v>
      </c>
      <c r="AH246" s="531">
        <v>720967.79484551202</v>
      </c>
      <c r="AI246" s="531"/>
      <c r="AJ246" s="531">
        <v>577618.10999999742</v>
      </c>
      <c r="AK246" s="531">
        <v>157647.81309199997</v>
      </c>
      <c r="AL246" s="534">
        <v>1006428.0679966265</v>
      </c>
      <c r="AM246" s="547">
        <v>-1659080</v>
      </c>
      <c r="AN246" s="527">
        <v>3807293.851321307</v>
      </c>
    </row>
    <row r="247" spans="1:40" ht="16.5">
      <c r="A247" s="528">
        <v>758</v>
      </c>
      <c r="B247" s="529" t="s">
        <v>278</v>
      </c>
      <c r="C247" s="532">
        <v>8134</v>
      </c>
      <c r="D247" s="530">
        <f t="shared" si="23"/>
        <v>8711301.9402362332</v>
      </c>
      <c r="E247" s="530">
        <v>-2319847.9731967202</v>
      </c>
      <c r="F247" s="530">
        <v>-874781.46777197486</v>
      </c>
      <c r="G247" s="546">
        <v>-453656.77822244528</v>
      </c>
      <c r="H247" s="530">
        <v>1511507.9409612808</v>
      </c>
      <c r="I247" s="530">
        <v>-907313</v>
      </c>
      <c r="J247" s="527">
        <v>5667210.6620063726</v>
      </c>
      <c r="K247" s="560"/>
      <c r="L247" s="561">
        <f t="shared" si="24"/>
        <v>7613925.1309930226</v>
      </c>
      <c r="M247" s="531">
        <v>-2319847.9733613604</v>
      </c>
      <c r="N247" s="531">
        <v>-772944.89090967423</v>
      </c>
      <c r="O247" s="547">
        <v>-1073364.1664446301</v>
      </c>
      <c r="P247" s="532">
        <v>931991.25822370709</v>
      </c>
      <c r="Q247" s="532">
        <v>372513.88374200003</v>
      </c>
      <c r="R247" s="531">
        <v>1615269.2234322752</v>
      </c>
      <c r="S247" s="533">
        <v>-907313</v>
      </c>
      <c r="T247" s="532">
        <v>5460229.46567534</v>
      </c>
      <c r="U247" s="527"/>
      <c r="V247" s="561">
        <f t="shared" si="25"/>
        <v>7762332.2951168958</v>
      </c>
      <c r="W247" s="531">
        <v>-2319847.9733613604</v>
      </c>
      <c r="X247" s="531">
        <v>-668575.00423239416</v>
      </c>
      <c r="Y247" s="531">
        <v>-1073364.1664446301</v>
      </c>
      <c r="Z247" s="531">
        <v>864575.41911185265</v>
      </c>
      <c r="AA247" s="531">
        <v>372513.88374200003</v>
      </c>
      <c r="AB247" s="531">
        <v>1670229.2583699764</v>
      </c>
      <c r="AC247" s="533">
        <v>-907313</v>
      </c>
      <c r="AD247" s="527">
        <v>5700550.7123023402</v>
      </c>
      <c r="AE247" s="560"/>
      <c r="AF247" s="561">
        <v>7943739.1607464962</v>
      </c>
      <c r="AG247" s="531">
        <v>-2319847.9733613604</v>
      </c>
      <c r="AH247" s="531">
        <v>-558462.17630824214</v>
      </c>
      <c r="AI247" s="531"/>
      <c r="AJ247" s="531">
        <v>797159.57999999821</v>
      </c>
      <c r="AK247" s="531">
        <v>372513.88374200003</v>
      </c>
      <c r="AL247" s="534">
        <v>1736924.4444141113</v>
      </c>
      <c r="AM247" s="547">
        <v>-907313</v>
      </c>
      <c r="AN247" s="527">
        <v>5991349.7527883742</v>
      </c>
    </row>
    <row r="248" spans="1:40" ht="16.5">
      <c r="A248" s="528">
        <v>759</v>
      </c>
      <c r="B248" s="529" t="s">
        <v>279</v>
      </c>
      <c r="C248" s="532">
        <v>1942</v>
      </c>
      <c r="D248" s="530">
        <f t="shared" si="23"/>
        <v>1938127.0183924264</v>
      </c>
      <c r="E248" s="530">
        <v>82689.313753813854</v>
      </c>
      <c r="F248" s="530">
        <v>-131176.10161982421</v>
      </c>
      <c r="G248" s="546">
        <v>-108310.97409736768</v>
      </c>
      <c r="H248" s="530">
        <v>486972.1783051081</v>
      </c>
      <c r="I248" s="530">
        <v>-506187</v>
      </c>
      <c r="J248" s="527">
        <v>1762114.4347341564</v>
      </c>
      <c r="K248" s="560"/>
      <c r="L248" s="561">
        <f t="shared" si="24"/>
        <v>1722741.3421418201</v>
      </c>
      <c r="M248" s="531">
        <v>82689.313714505712</v>
      </c>
      <c r="N248" s="531">
        <v>-106862.5249949671</v>
      </c>
      <c r="O248" s="547">
        <v>-256123.59798404155</v>
      </c>
      <c r="P248" s="532">
        <v>192559.61426578643</v>
      </c>
      <c r="Q248" s="532">
        <v>114563.20167600001</v>
      </c>
      <c r="R248" s="531">
        <v>518356.17626533704</v>
      </c>
      <c r="S248" s="533">
        <v>-506187</v>
      </c>
      <c r="T248" s="532">
        <v>1761736.5250844406</v>
      </c>
      <c r="U248" s="527"/>
      <c r="V248" s="561">
        <f t="shared" si="25"/>
        <v>1972320.2322585974</v>
      </c>
      <c r="W248" s="531">
        <v>82689.313714505712</v>
      </c>
      <c r="X248" s="531">
        <v>-81944.118315931177</v>
      </c>
      <c r="Y248" s="531">
        <v>-256123.59798404155</v>
      </c>
      <c r="Z248" s="531">
        <v>180870.27213289298</v>
      </c>
      <c r="AA248" s="531">
        <v>114563.20167600001</v>
      </c>
      <c r="AB248" s="531">
        <v>536348.6571072886</v>
      </c>
      <c r="AC248" s="533">
        <v>-506187</v>
      </c>
      <c r="AD248" s="527">
        <v>2042536.960589312</v>
      </c>
      <c r="AE248" s="560"/>
      <c r="AF248" s="561">
        <v>2120199.1904973546</v>
      </c>
      <c r="AG248" s="531">
        <v>82689.313714505712</v>
      </c>
      <c r="AH248" s="531">
        <v>-55654.579118893693</v>
      </c>
      <c r="AI248" s="531"/>
      <c r="AJ248" s="531">
        <v>169180.92999999953</v>
      </c>
      <c r="AK248" s="531">
        <v>114563.20167600001</v>
      </c>
      <c r="AL248" s="534">
        <v>556925.80751448916</v>
      </c>
      <c r="AM248" s="547">
        <v>-506187</v>
      </c>
      <c r="AN248" s="527">
        <v>2225593.266299414</v>
      </c>
    </row>
    <row r="249" spans="1:40" ht="16.5">
      <c r="A249" s="528">
        <v>761</v>
      </c>
      <c r="B249" s="529" t="s">
        <v>280</v>
      </c>
      <c r="C249" s="532">
        <v>8426</v>
      </c>
      <c r="D249" s="530">
        <f t="shared" si="23"/>
        <v>4437012.6041146545</v>
      </c>
      <c r="E249" s="530">
        <v>1182988.9008408741</v>
      </c>
      <c r="F249" s="530">
        <v>686492.1597042036</v>
      </c>
      <c r="G249" s="546">
        <v>-469942.46536787855</v>
      </c>
      <c r="H249" s="530">
        <v>1825932.6538719828</v>
      </c>
      <c r="I249" s="530">
        <v>620575</v>
      </c>
      <c r="J249" s="527">
        <v>8283058.8531638365</v>
      </c>
      <c r="K249" s="560"/>
      <c r="L249" s="561">
        <f t="shared" si="24"/>
        <v>4566520.513381796</v>
      </c>
      <c r="M249" s="531">
        <v>1182988.9006703226</v>
      </c>
      <c r="N249" s="531">
        <v>539204.53696529835</v>
      </c>
      <c r="O249" s="547">
        <v>-1113215.0144605234</v>
      </c>
      <c r="P249" s="532">
        <v>718334.76989639155</v>
      </c>
      <c r="Q249" s="532">
        <v>491947.10672799998</v>
      </c>
      <c r="R249" s="531">
        <v>1930690.0082171643</v>
      </c>
      <c r="S249" s="533">
        <v>620575</v>
      </c>
      <c r="T249" s="532">
        <v>8937045.8213984501</v>
      </c>
      <c r="U249" s="527"/>
      <c r="V249" s="561">
        <f t="shared" si="25"/>
        <v>4475549.9715573415</v>
      </c>
      <c r="W249" s="531">
        <v>1182988.9006703226</v>
      </c>
      <c r="X249" s="531">
        <v>394541.16656239249</v>
      </c>
      <c r="Y249" s="531">
        <v>-1113215.0144605234</v>
      </c>
      <c r="Z249" s="531">
        <v>751374.07494819525</v>
      </c>
      <c r="AA249" s="531">
        <v>491947.10672799998</v>
      </c>
      <c r="AB249" s="531">
        <v>1992590.5413990966</v>
      </c>
      <c r="AC249" s="533">
        <v>620575</v>
      </c>
      <c r="AD249" s="527">
        <v>8796351.7474048249</v>
      </c>
      <c r="AE249" s="560"/>
      <c r="AF249" s="561">
        <v>4939979.4323563306</v>
      </c>
      <c r="AG249" s="531">
        <v>1182988.9006703226</v>
      </c>
      <c r="AH249" s="531">
        <v>255826.90151308136</v>
      </c>
      <c r="AI249" s="531"/>
      <c r="AJ249" s="531">
        <v>784413.37999999896</v>
      </c>
      <c r="AK249" s="531">
        <v>491947.10672799998</v>
      </c>
      <c r="AL249" s="534">
        <v>2067588.5035312613</v>
      </c>
      <c r="AM249" s="547">
        <v>620575</v>
      </c>
      <c r="AN249" s="527">
        <v>9230104.2103384715</v>
      </c>
    </row>
    <row r="250" spans="1:40" ht="16.5">
      <c r="A250" s="528">
        <v>762</v>
      </c>
      <c r="B250" s="529" t="s">
        <v>281</v>
      </c>
      <c r="C250" s="532">
        <v>3672</v>
      </c>
      <c r="D250" s="530">
        <f t="shared" si="23"/>
        <v>2274837.8277340415</v>
      </c>
      <c r="E250" s="530">
        <v>1132761.1895712006</v>
      </c>
      <c r="F250" s="530">
        <v>594446.36913737422</v>
      </c>
      <c r="G250" s="546">
        <v>-204798.09314394137</v>
      </c>
      <c r="H250" s="530">
        <v>885231.54954171623</v>
      </c>
      <c r="I250" s="530">
        <v>-61058</v>
      </c>
      <c r="J250" s="527">
        <v>4621420.8428403912</v>
      </c>
      <c r="K250" s="560"/>
      <c r="L250" s="561">
        <f t="shared" si="24"/>
        <v>2737132.5491018952</v>
      </c>
      <c r="M250" s="531">
        <v>1132761.1894968753</v>
      </c>
      <c r="N250" s="531">
        <v>530259.31113864889</v>
      </c>
      <c r="O250" s="547">
        <v>-484811.63407959801</v>
      </c>
      <c r="P250" s="532">
        <v>459927.50574952632</v>
      </c>
      <c r="Q250" s="532">
        <v>234317.525288</v>
      </c>
      <c r="R250" s="531">
        <v>942851.8831929008</v>
      </c>
      <c r="S250" s="533">
        <v>-61058</v>
      </c>
      <c r="T250" s="532">
        <v>5491380.3298882488</v>
      </c>
      <c r="U250" s="527"/>
      <c r="V250" s="561">
        <f t="shared" si="25"/>
        <v>2830430.3756066202</v>
      </c>
      <c r="W250" s="531">
        <v>1132761.1894968753</v>
      </c>
      <c r="X250" s="531">
        <v>467215.88648644491</v>
      </c>
      <c r="Y250" s="531">
        <v>-484811.63407959801</v>
      </c>
      <c r="Z250" s="531">
        <v>414289.38787476299</v>
      </c>
      <c r="AA250" s="531">
        <v>234317.525288</v>
      </c>
      <c r="AB250" s="531">
        <v>975673.48224136163</v>
      </c>
      <c r="AC250" s="533">
        <v>-61058</v>
      </c>
      <c r="AD250" s="527">
        <v>5508818.2129144669</v>
      </c>
      <c r="AE250" s="560"/>
      <c r="AF250" s="561">
        <v>3131182.6408651746</v>
      </c>
      <c r="AG250" s="531">
        <v>1132761.1894968753</v>
      </c>
      <c r="AH250" s="531">
        <v>406765.04608043144</v>
      </c>
      <c r="AI250" s="531"/>
      <c r="AJ250" s="531">
        <v>368651.26999999961</v>
      </c>
      <c r="AK250" s="531">
        <v>234317.525288</v>
      </c>
      <c r="AL250" s="534">
        <v>1012428.6385309075</v>
      </c>
      <c r="AM250" s="547">
        <v>-61058</v>
      </c>
      <c r="AN250" s="527">
        <v>5740236.6761817895</v>
      </c>
    </row>
    <row r="251" spans="1:40" ht="16.5">
      <c r="A251" s="528">
        <v>765</v>
      </c>
      <c r="B251" s="529" t="s">
        <v>282</v>
      </c>
      <c r="C251" s="532">
        <v>10354</v>
      </c>
      <c r="D251" s="530">
        <f t="shared" si="23"/>
        <v>5946622.5547714038</v>
      </c>
      <c r="E251" s="530">
        <v>-1045315.3510259792</v>
      </c>
      <c r="F251" s="530">
        <v>5090.9212425721453</v>
      </c>
      <c r="G251" s="546">
        <v>-577472.61884868424</v>
      </c>
      <c r="H251" s="530">
        <v>1862384.0320725932</v>
      </c>
      <c r="I251" s="530">
        <v>604513</v>
      </c>
      <c r="J251" s="527">
        <v>6795822.5382119054</v>
      </c>
      <c r="K251" s="560"/>
      <c r="L251" s="561">
        <f t="shared" si="24"/>
        <v>5978078.498302307</v>
      </c>
      <c r="M251" s="531">
        <v>-1045315.3512355549</v>
      </c>
      <c r="N251" s="531">
        <v>-20588.402972787982</v>
      </c>
      <c r="O251" s="547">
        <v>-1366377.1732834508</v>
      </c>
      <c r="P251" s="532">
        <v>1264679.5624256944</v>
      </c>
      <c r="Q251" s="532">
        <v>403809.53459000005</v>
      </c>
      <c r="R251" s="531">
        <v>1994266.5260012124</v>
      </c>
      <c r="S251" s="533">
        <v>604513</v>
      </c>
      <c r="T251" s="532">
        <v>7813066.1938274205</v>
      </c>
      <c r="U251" s="527"/>
      <c r="V251" s="561">
        <f t="shared" si="25"/>
        <v>5921940.8491853615</v>
      </c>
      <c r="W251" s="531">
        <v>-1045315.3512355549</v>
      </c>
      <c r="X251" s="531">
        <v>-43043.005055827154</v>
      </c>
      <c r="Y251" s="531">
        <v>-1366377.1732834508</v>
      </c>
      <c r="Z251" s="531">
        <v>1109938.0512128456</v>
      </c>
      <c r="AA251" s="531">
        <v>403809.53459000005</v>
      </c>
      <c r="AB251" s="531">
        <v>2057052.0707795464</v>
      </c>
      <c r="AC251" s="533">
        <v>604513</v>
      </c>
      <c r="AD251" s="527">
        <v>7642517.9761929205</v>
      </c>
      <c r="AE251" s="560"/>
      <c r="AF251" s="561">
        <v>6067644.3858592818</v>
      </c>
      <c r="AG251" s="531">
        <v>-1045315.3512355549</v>
      </c>
      <c r="AH251" s="531">
        <v>-58187.253847729218</v>
      </c>
      <c r="AI251" s="531"/>
      <c r="AJ251" s="531">
        <v>955196.53999999701</v>
      </c>
      <c r="AK251" s="531">
        <v>403809.53459000005</v>
      </c>
      <c r="AL251" s="534">
        <v>2136502.8799340925</v>
      </c>
      <c r="AM251" s="547">
        <v>604513</v>
      </c>
      <c r="AN251" s="527">
        <v>7697786.5620166361</v>
      </c>
    </row>
    <row r="252" spans="1:40" ht="16.5">
      <c r="A252" s="528">
        <v>768</v>
      </c>
      <c r="B252" s="529" t="s">
        <v>283</v>
      </c>
      <c r="C252" s="532">
        <v>2375</v>
      </c>
      <c r="D252" s="530">
        <f t="shared" si="23"/>
        <v>1339942.241246355</v>
      </c>
      <c r="E252" s="530">
        <v>355766.72625020688</v>
      </c>
      <c r="F252" s="530">
        <v>580837.77300998324</v>
      </c>
      <c r="G252" s="546">
        <v>-132460.6403096026</v>
      </c>
      <c r="H252" s="530">
        <v>567352.11782793526</v>
      </c>
      <c r="I252" s="530">
        <v>240245</v>
      </c>
      <c r="J252" s="527">
        <v>2951683.2180248778</v>
      </c>
      <c r="K252" s="560"/>
      <c r="L252" s="561">
        <f t="shared" si="24"/>
        <v>1541057.4225661187</v>
      </c>
      <c r="M252" s="531">
        <v>355766.72620213433</v>
      </c>
      <c r="N252" s="531">
        <v>539322.45091113448</v>
      </c>
      <c r="O252" s="547">
        <v>-313538.14303821384</v>
      </c>
      <c r="P252" s="532">
        <v>278978.62105881935</v>
      </c>
      <c r="Q252" s="532">
        <v>109354.943852</v>
      </c>
      <c r="R252" s="531">
        <v>601355.50254110468</v>
      </c>
      <c r="S252" s="533">
        <v>240245</v>
      </c>
      <c r="T252" s="532">
        <v>3352542.5240930975</v>
      </c>
      <c r="U252" s="527"/>
      <c r="V252" s="561">
        <f t="shared" si="25"/>
        <v>1638978.7397715305</v>
      </c>
      <c r="W252" s="531">
        <v>355766.72620213433</v>
      </c>
      <c r="X252" s="531">
        <v>498546.81541304506</v>
      </c>
      <c r="Y252" s="531">
        <v>-313538.14303821384</v>
      </c>
      <c r="Z252" s="531">
        <v>250053.33052940929</v>
      </c>
      <c r="AA252" s="531">
        <v>109354.943852</v>
      </c>
      <c r="AB252" s="531">
        <v>621686.38622576254</v>
      </c>
      <c r="AC252" s="533">
        <v>240245</v>
      </c>
      <c r="AD252" s="527">
        <v>3401093.7989556678</v>
      </c>
      <c r="AE252" s="560"/>
      <c r="AF252" s="561">
        <v>1895150.2977449633</v>
      </c>
      <c r="AG252" s="531">
        <v>355766.72620213433</v>
      </c>
      <c r="AH252" s="531">
        <v>459448.02838573506</v>
      </c>
      <c r="AI252" s="531"/>
      <c r="AJ252" s="531">
        <v>221128.03999999916</v>
      </c>
      <c r="AK252" s="531">
        <v>109354.943852</v>
      </c>
      <c r="AL252" s="534">
        <v>645862.00314802455</v>
      </c>
      <c r="AM252" s="547">
        <v>240245</v>
      </c>
      <c r="AN252" s="527">
        <v>3613416.8962946422</v>
      </c>
    </row>
    <row r="253" spans="1:40" ht="16.5">
      <c r="A253" s="528">
        <v>777</v>
      </c>
      <c r="B253" s="529" t="s">
        <v>284</v>
      </c>
      <c r="C253" s="532">
        <v>7367</v>
      </c>
      <c r="D253" s="530">
        <f t="shared" si="23"/>
        <v>6252055.38433001</v>
      </c>
      <c r="E253" s="530">
        <v>298171.42792355263</v>
      </c>
      <c r="F253" s="530">
        <v>561220.16880010057</v>
      </c>
      <c r="G253" s="546">
        <v>-410878.96301509149</v>
      </c>
      <c r="H253" s="530">
        <v>1559321.824338343</v>
      </c>
      <c r="I253" s="530">
        <v>-164594</v>
      </c>
      <c r="J253" s="527">
        <v>8095295.8423769148</v>
      </c>
      <c r="K253" s="560"/>
      <c r="L253" s="561">
        <f t="shared" si="24"/>
        <v>6749957.8320154846</v>
      </c>
      <c r="M253" s="531">
        <v>298171.42777443671</v>
      </c>
      <c r="N253" s="531">
        <v>432444.0096833767</v>
      </c>
      <c r="O253" s="547">
        <v>-971518.38315253775</v>
      </c>
      <c r="P253" s="532">
        <v>961260.85271205241</v>
      </c>
      <c r="Q253" s="532">
        <v>433821.24108399998</v>
      </c>
      <c r="R253" s="531">
        <v>1666751.0112348481</v>
      </c>
      <c r="S253" s="533">
        <v>-164594</v>
      </c>
      <c r="T253" s="532">
        <v>9406293.9913516603</v>
      </c>
      <c r="U253" s="527"/>
      <c r="V253" s="561">
        <f t="shared" si="25"/>
        <v>7370338.5683439421</v>
      </c>
      <c r="W253" s="531">
        <v>298171.42777443671</v>
      </c>
      <c r="X253" s="531">
        <v>305962.28054046095</v>
      </c>
      <c r="Y253" s="531">
        <v>-971518.38315253775</v>
      </c>
      <c r="Z253" s="531">
        <v>851637.83635602519</v>
      </c>
      <c r="AA253" s="531">
        <v>433821.24108399998</v>
      </c>
      <c r="AB253" s="531">
        <v>1729208.1078920101</v>
      </c>
      <c r="AC253" s="533">
        <v>-164594</v>
      </c>
      <c r="AD253" s="527">
        <v>9853027.0788383372</v>
      </c>
      <c r="AE253" s="560"/>
      <c r="AF253" s="561">
        <v>7896056.0747611867</v>
      </c>
      <c r="AG253" s="531">
        <v>298171.42777443671</v>
      </c>
      <c r="AH253" s="531">
        <v>184681.95884353778</v>
      </c>
      <c r="AI253" s="531"/>
      <c r="AJ253" s="531">
        <v>742014.81999999797</v>
      </c>
      <c r="AK253" s="531">
        <v>433821.24108399998</v>
      </c>
      <c r="AL253" s="534">
        <v>1800550.1255909312</v>
      </c>
      <c r="AM253" s="547">
        <v>-164594</v>
      </c>
      <c r="AN253" s="527">
        <v>10219183.264901552</v>
      </c>
    </row>
    <row r="254" spans="1:40" ht="16.5">
      <c r="A254" s="528">
        <v>778</v>
      </c>
      <c r="B254" s="529" t="s">
        <v>285</v>
      </c>
      <c r="C254" s="532">
        <v>6763</v>
      </c>
      <c r="D254" s="530">
        <f t="shared" si="23"/>
        <v>3705257.5157127855</v>
      </c>
      <c r="E254" s="530">
        <v>734074.98658735526</v>
      </c>
      <c r="F254" s="530">
        <v>223339.17060215434</v>
      </c>
      <c r="G254" s="546">
        <v>-377192.13070056518</v>
      </c>
      <c r="H254" s="530">
        <v>1359137.6177347938</v>
      </c>
      <c r="I254" s="530">
        <v>136578</v>
      </c>
      <c r="J254" s="527">
        <v>5781195.159936524</v>
      </c>
      <c r="K254" s="560"/>
      <c r="L254" s="561">
        <f t="shared" si="24"/>
        <v>2672001.8880070811</v>
      </c>
      <c r="M254" s="531">
        <v>734074.98645046039</v>
      </c>
      <c r="N254" s="531">
        <v>105121.01340025359</v>
      </c>
      <c r="O254" s="547">
        <v>-892655.23982087057</v>
      </c>
      <c r="P254" s="532">
        <v>636316.33433561935</v>
      </c>
      <c r="Q254" s="532">
        <v>345022.07770800003</v>
      </c>
      <c r="R254" s="531">
        <v>1454502.5429384671</v>
      </c>
      <c r="S254" s="533">
        <v>136578</v>
      </c>
      <c r="T254" s="532">
        <v>5190961.6030190112</v>
      </c>
      <c r="U254" s="527"/>
      <c r="V254" s="561">
        <f t="shared" si="25"/>
        <v>2611701.8965099584</v>
      </c>
      <c r="W254" s="531">
        <v>734074.98645046039</v>
      </c>
      <c r="X254" s="531">
        <v>-10990.827809674343</v>
      </c>
      <c r="Y254" s="531">
        <v>-892655.23982087057</v>
      </c>
      <c r="Z254" s="531">
        <v>626215.99216780893</v>
      </c>
      <c r="AA254" s="531">
        <v>345022.07770800003</v>
      </c>
      <c r="AB254" s="531">
        <v>1508975.062268171</v>
      </c>
      <c r="AC254" s="533">
        <v>136578</v>
      </c>
      <c r="AD254" s="527">
        <v>5058921.9474738538</v>
      </c>
      <c r="AE254" s="560"/>
      <c r="AF254" s="561">
        <v>2723990.3203130001</v>
      </c>
      <c r="AG254" s="531">
        <v>734074.98645046039</v>
      </c>
      <c r="AH254" s="531">
        <v>-38006.605927389675</v>
      </c>
      <c r="AI254" s="531"/>
      <c r="AJ254" s="531">
        <v>616115.64999999851</v>
      </c>
      <c r="AK254" s="531">
        <v>345022.07770800003</v>
      </c>
      <c r="AL254" s="534">
        <v>1573889.18854614</v>
      </c>
      <c r="AM254" s="547">
        <v>136578</v>
      </c>
      <c r="AN254" s="527">
        <v>5199008.3772693388</v>
      </c>
    </row>
    <row r="255" spans="1:40" ht="16.5">
      <c r="A255" s="528">
        <v>781</v>
      </c>
      <c r="B255" s="529" t="s">
        <v>286</v>
      </c>
      <c r="C255" s="532">
        <v>3504</v>
      </c>
      <c r="D255" s="530">
        <f t="shared" si="23"/>
        <v>51800.039987950586</v>
      </c>
      <c r="E255" s="530">
        <v>1783490.0112421836</v>
      </c>
      <c r="F255" s="530">
        <v>1595198.4690263134</v>
      </c>
      <c r="G255" s="546">
        <v>-195428.24574519892</v>
      </c>
      <c r="H255" s="530">
        <v>802150.07737273281</v>
      </c>
      <c r="I255" s="530">
        <v>-333289</v>
      </c>
      <c r="J255" s="527">
        <v>3703921.3518839814</v>
      </c>
      <c r="K255" s="560"/>
      <c r="L255" s="561">
        <f t="shared" si="24"/>
        <v>185520.86113218218</v>
      </c>
      <c r="M255" s="531">
        <v>1783490.0111712585</v>
      </c>
      <c r="N255" s="531">
        <v>1533948.0738118433</v>
      </c>
      <c r="O255" s="547">
        <v>-461966.32168833376</v>
      </c>
      <c r="P255" s="532">
        <v>359893.29351847316</v>
      </c>
      <c r="Q255" s="532">
        <v>233422.49530599997</v>
      </c>
      <c r="R255" s="531">
        <v>843057.83716640167</v>
      </c>
      <c r="S255" s="533">
        <v>-333289</v>
      </c>
      <c r="T255" s="532">
        <v>4144077.2504178258</v>
      </c>
      <c r="U255" s="527"/>
      <c r="V255" s="561">
        <f t="shared" si="25"/>
        <v>161462.24039052054</v>
      </c>
      <c r="W255" s="531">
        <v>1783490.0111712585</v>
      </c>
      <c r="X255" s="531">
        <v>1473788.9888496096</v>
      </c>
      <c r="Y255" s="531">
        <v>-461966.32168833376</v>
      </c>
      <c r="Z255" s="531">
        <v>341673.34175923612</v>
      </c>
      <c r="AA255" s="531">
        <v>233422.49530599997</v>
      </c>
      <c r="AB255" s="531">
        <v>867241.22250421962</v>
      </c>
      <c r="AC255" s="533">
        <v>-333289</v>
      </c>
      <c r="AD255" s="527">
        <v>4065822.9782925108</v>
      </c>
      <c r="AE255" s="560"/>
      <c r="AF255" s="561">
        <v>346105.98677070998</v>
      </c>
      <c r="AG255" s="531">
        <v>1783490.0111712585</v>
      </c>
      <c r="AH255" s="531">
        <v>1416103.8731680543</v>
      </c>
      <c r="AI255" s="531"/>
      <c r="AJ255" s="531">
        <v>323453.38999999908</v>
      </c>
      <c r="AK255" s="531">
        <v>233422.49530599997</v>
      </c>
      <c r="AL255" s="534">
        <v>897040.89677971101</v>
      </c>
      <c r="AM255" s="547">
        <v>-333289</v>
      </c>
      <c r="AN255" s="527">
        <v>4204361.3315073997</v>
      </c>
    </row>
    <row r="256" spans="1:40" ht="16.5">
      <c r="A256" s="528">
        <v>783</v>
      </c>
      <c r="B256" s="529" t="s">
        <v>287</v>
      </c>
      <c r="C256" s="532">
        <v>6419</v>
      </c>
      <c r="D256" s="530">
        <f t="shared" si="23"/>
        <v>1886061.3215893013</v>
      </c>
      <c r="E256" s="530">
        <v>-116359.82610327042</v>
      </c>
      <c r="F256" s="530">
        <v>-25278.264911026919</v>
      </c>
      <c r="G256" s="546">
        <v>-358006.25269361644</v>
      </c>
      <c r="H256" s="530">
        <v>1238613.8229683826</v>
      </c>
      <c r="I256" s="530">
        <v>-37767</v>
      </c>
      <c r="J256" s="527">
        <v>2587263.8008497702</v>
      </c>
      <c r="K256" s="560"/>
      <c r="L256" s="561">
        <f t="shared" si="24"/>
        <v>1568853.9835440805</v>
      </c>
      <c r="M256" s="531">
        <v>-116359.82623319549</v>
      </c>
      <c r="N256" s="531">
        <v>-12763.85538751459</v>
      </c>
      <c r="O256" s="547">
        <v>-848359.82035800407</v>
      </c>
      <c r="P256" s="532">
        <v>486260.97354890907</v>
      </c>
      <c r="Q256" s="532">
        <v>276905.04287600005</v>
      </c>
      <c r="R256" s="531">
        <v>1322979.8075577773</v>
      </c>
      <c r="S256" s="533">
        <v>-37767</v>
      </c>
      <c r="T256" s="532">
        <v>2639749.3055480528</v>
      </c>
      <c r="U256" s="527"/>
      <c r="V256" s="561">
        <f t="shared" si="25"/>
        <v>1406927.5016488386</v>
      </c>
      <c r="W256" s="531">
        <v>-116359.82623319549</v>
      </c>
      <c r="X256" s="531">
        <v>-26684.667708456102</v>
      </c>
      <c r="Y256" s="531">
        <v>-848359.82035800407</v>
      </c>
      <c r="Z256" s="531">
        <v>529424.9617744541</v>
      </c>
      <c r="AA256" s="531">
        <v>276905.04287600005</v>
      </c>
      <c r="AB256" s="531">
        <v>1368806.6474034276</v>
      </c>
      <c r="AC256" s="533">
        <v>-37767</v>
      </c>
      <c r="AD256" s="527">
        <v>2552892.8394030649</v>
      </c>
      <c r="AE256" s="560"/>
      <c r="AF256" s="561">
        <v>1422131.6029067785</v>
      </c>
      <c r="AG256" s="531">
        <v>-116359.82623319549</v>
      </c>
      <c r="AH256" s="531">
        <v>-36073.399888794076</v>
      </c>
      <c r="AI256" s="531"/>
      <c r="AJ256" s="531">
        <v>572588.94999999925</v>
      </c>
      <c r="AK256" s="531">
        <v>276905.04287600005</v>
      </c>
      <c r="AL256" s="534">
        <v>1423879.6619090019</v>
      </c>
      <c r="AM256" s="547">
        <v>-37767</v>
      </c>
      <c r="AN256" s="527">
        <v>2656945.2112117861</v>
      </c>
    </row>
    <row r="257" spans="1:40" ht="16.5">
      <c r="A257" s="528">
        <v>785</v>
      </c>
      <c r="B257" s="529" t="s">
        <v>288</v>
      </c>
      <c r="C257" s="532">
        <v>2626</v>
      </c>
      <c r="D257" s="530">
        <f t="shared" si="23"/>
        <v>2457838.5504232831</v>
      </c>
      <c r="E257" s="530">
        <v>1389340.7288360947</v>
      </c>
      <c r="F257" s="530">
        <v>998070.29587218177</v>
      </c>
      <c r="G257" s="546">
        <v>-146459.63850653323</v>
      </c>
      <c r="H257" s="530">
        <v>636627.13202352799</v>
      </c>
      <c r="I257" s="530">
        <v>108095</v>
      </c>
      <c r="J257" s="527">
        <v>5443512.0686485544</v>
      </c>
      <c r="K257" s="560"/>
      <c r="L257" s="561">
        <f t="shared" si="24"/>
        <v>2374151.6415043212</v>
      </c>
      <c r="M257" s="531">
        <v>1389340.7287829425</v>
      </c>
      <c r="N257" s="531">
        <v>952167.45973257045</v>
      </c>
      <c r="O257" s="547">
        <v>-346221.91835533682</v>
      </c>
      <c r="P257" s="532">
        <v>453672.35795521358</v>
      </c>
      <c r="Q257" s="532">
        <v>182239.170652</v>
      </c>
      <c r="R257" s="531">
        <v>672881.1513519166</v>
      </c>
      <c r="S257" s="533">
        <v>108095</v>
      </c>
      <c r="T257" s="532">
        <v>5786325.5916236276</v>
      </c>
      <c r="U257" s="527"/>
      <c r="V257" s="561">
        <f t="shared" si="25"/>
        <v>2630906.5800771154</v>
      </c>
      <c r="W257" s="531">
        <v>1389340.7287829425</v>
      </c>
      <c r="X257" s="531">
        <v>907082.48338815675</v>
      </c>
      <c r="Y257" s="531">
        <v>-346221.91835533682</v>
      </c>
      <c r="Z257" s="531">
        <v>367553.34897760616</v>
      </c>
      <c r="AA257" s="531">
        <v>182239.170652</v>
      </c>
      <c r="AB257" s="531">
        <v>694857.20656134095</v>
      </c>
      <c r="AC257" s="533">
        <v>108095</v>
      </c>
      <c r="AD257" s="527">
        <v>5933852.6000838252</v>
      </c>
      <c r="AE257" s="560"/>
      <c r="AF257" s="561">
        <v>2699188.6439361158</v>
      </c>
      <c r="AG257" s="531">
        <v>1389340.7287829425</v>
      </c>
      <c r="AH257" s="531">
        <v>863851.5719213289</v>
      </c>
      <c r="AI257" s="531"/>
      <c r="AJ257" s="531">
        <v>281434.3399999988</v>
      </c>
      <c r="AK257" s="531">
        <v>182239.170652</v>
      </c>
      <c r="AL257" s="534">
        <v>720107.16898260126</v>
      </c>
      <c r="AM257" s="547">
        <v>108095</v>
      </c>
      <c r="AN257" s="527">
        <v>5898034.7059196513</v>
      </c>
    </row>
    <row r="258" spans="1:40" ht="16.5">
      <c r="A258" s="528">
        <v>790</v>
      </c>
      <c r="B258" s="529" t="s">
        <v>289</v>
      </c>
      <c r="C258" s="532">
        <v>23734</v>
      </c>
      <c r="D258" s="530">
        <f t="shared" si="23"/>
        <v>11948885.834930906</v>
      </c>
      <c r="E258" s="530">
        <v>2350840.587166911</v>
      </c>
      <c r="F258" s="530">
        <v>849275.9848068452</v>
      </c>
      <c r="G258" s="546">
        <v>-1323714.0366770979</v>
      </c>
      <c r="H258" s="530">
        <v>4378201.2742238045</v>
      </c>
      <c r="I258" s="530">
        <v>-2112734</v>
      </c>
      <c r="J258" s="527">
        <v>16090755.644451369</v>
      </c>
      <c r="K258" s="560"/>
      <c r="L258" s="561">
        <f t="shared" si="24"/>
        <v>11926325.258577866</v>
      </c>
      <c r="M258" s="531">
        <v>2350840.5866865092</v>
      </c>
      <c r="N258" s="531">
        <v>434402.44598828646</v>
      </c>
      <c r="O258" s="547">
        <v>-3131785.3683111235</v>
      </c>
      <c r="P258" s="532">
        <v>2097789.4587723408</v>
      </c>
      <c r="Q258" s="532">
        <v>1743873.4754979999</v>
      </c>
      <c r="R258" s="531">
        <v>4730243.1950311186</v>
      </c>
      <c r="S258" s="533">
        <v>-2112734</v>
      </c>
      <c r="T258" s="532">
        <v>18038955.052242998</v>
      </c>
      <c r="U258" s="527"/>
      <c r="V258" s="561">
        <f t="shared" si="25"/>
        <v>11949993.874375846</v>
      </c>
      <c r="W258" s="531">
        <v>2350840.5866865092</v>
      </c>
      <c r="X258" s="531">
        <v>26920.790025484512</v>
      </c>
      <c r="Y258" s="531">
        <v>-3131785.3683111235</v>
      </c>
      <c r="Z258" s="531">
        <v>2146891.8343861713</v>
      </c>
      <c r="AA258" s="531">
        <v>1743873.4754979999</v>
      </c>
      <c r="AB258" s="531">
        <v>4897919.0053739464</v>
      </c>
      <c r="AC258" s="533">
        <v>-2112734</v>
      </c>
      <c r="AD258" s="527">
        <v>17871920.198034834</v>
      </c>
      <c r="AE258" s="560"/>
      <c r="AF258" s="561">
        <v>12391879.310626991</v>
      </c>
      <c r="AG258" s="531">
        <v>2350840.5866865092</v>
      </c>
      <c r="AH258" s="531">
        <v>-133379.97709310462</v>
      </c>
      <c r="AI258" s="531"/>
      <c r="AJ258" s="531">
        <v>2195994.2100000018</v>
      </c>
      <c r="AK258" s="531">
        <v>1743873.4754979999</v>
      </c>
      <c r="AL258" s="534">
        <v>5110290.1854437552</v>
      </c>
      <c r="AM258" s="547">
        <v>-2112734</v>
      </c>
      <c r="AN258" s="527">
        <v>18414978.422851026</v>
      </c>
    </row>
    <row r="259" spans="1:40" ht="16.5">
      <c r="A259" s="528">
        <v>791</v>
      </c>
      <c r="B259" s="529" t="s">
        <v>290</v>
      </c>
      <c r="C259" s="532">
        <v>5029</v>
      </c>
      <c r="D259" s="530">
        <f t="shared" si="23"/>
        <v>5841186.1671233084</v>
      </c>
      <c r="E259" s="530">
        <v>553916.90257181996</v>
      </c>
      <c r="F259" s="530">
        <v>-24703.629769455609</v>
      </c>
      <c r="G259" s="546">
        <v>-280481.92004925956</v>
      </c>
      <c r="H259" s="530">
        <v>1259422.1857064292</v>
      </c>
      <c r="I259" s="530">
        <v>-227254</v>
      </c>
      <c r="J259" s="527">
        <v>7122085.7055828422</v>
      </c>
      <c r="K259" s="560"/>
      <c r="L259" s="561">
        <f t="shared" si="24"/>
        <v>6243040.1180024808</v>
      </c>
      <c r="M259" s="531">
        <v>553916.90247002756</v>
      </c>
      <c r="N259" s="531">
        <v>-9999.9110054230987</v>
      </c>
      <c r="O259" s="547">
        <v>-663577.25487287727</v>
      </c>
      <c r="P259" s="532">
        <v>418501.45135917573</v>
      </c>
      <c r="Q259" s="532">
        <v>226526.62740400003</v>
      </c>
      <c r="R259" s="531">
        <v>1335924.5297009526</v>
      </c>
      <c r="S259" s="533">
        <v>-227254</v>
      </c>
      <c r="T259" s="532">
        <v>7877078.4630583366</v>
      </c>
      <c r="U259" s="527"/>
      <c r="V259" s="561">
        <f t="shared" si="25"/>
        <v>6284161.6735512186</v>
      </c>
      <c r="W259" s="531">
        <v>553916.90247002756</v>
      </c>
      <c r="X259" s="531">
        <v>-20906.246129588057</v>
      </c>
      <c r="Y259" s="531">
        <v>-663577.25487287727</v>
      </c>
      <c r="Z259" s="531">
        <v>439535.61067958764</v>
      </c>
      <c r="AA259" s="531">
        <v>226526.62740400003</v>
      </c>
      <c r="AB259" s="531">
        <v>1382475.3757367253</v>
      </c>
      <c r="AC259" s="533">
        <v>-227254</v>
      </c>
      <c r="AD259" s="527">
        <v>7974878.6888390938</v>
      </c>
      <c r="AE259" s="560"/>
      <c r="AF259" s="561">
        <v>6699185.3720461894</v>
      </c>
      <c r="AG259" s="531">
        <v>553916.90247002756</v>
      </c>
      <c r="AH259" s="531">
        <v>-28261.898744468828</v>
      </c>
      <c r="AI259" s="531"/>
      <c r="AJ259" s="531">
        <v>460569.76999999955</v>
      </c>
      <c r="AK259" s="531">
        <v>226526.62740400003</v>
      </c>
      <c r="AL259" s="534">
        <v>1434580.3391920277</v>
      </c>
      <c r="AM259" s="547">
        <v>-227254</v>
      </c>
      <c r="AN259" s="527">
        <v>8455685.8574948981</v>
      </c>
    </row>
    <row r="260" spans="1:40" ht="16.5">
      <c r="A260" s="528">
        <v>831</v>
      </c>
      <c r="B260" s="529" t="s">
        <v>291</v>
      </c>
      <c r="C260" s="532">
        <v>4559</v>
      </c>
      <c r="D260" s="530">
        <f t="shared" si="23"/>
        <v>2456178.9526529908</v>
      </c>
      <c r="E260" s="530">
        <v>146229.83535057845</v>
      </c>
      <c r="F260" s="530">
        <v>220701.3986286635</v>
      </c>
      <c r="G260" s="546">
        <v>-254268.65649325398</v>
      </c>
      <c r="H260" s="530">
        <v>676809.12581157265</v>
      </c>
      <c r="I260" s="530">
        <v>-853032</v>
      </c>
      <c r="J260" s="527">
        <v>2392618.6559505514</v>
      </c>
      <c r="K260" s="560"/>
      <c r="L260" s="561">
        <f t="shared" si="24"/>
        <v>2492744.6162874517</v>
      </c>
      <c r="M260" s="531">
        <v>146229.83525829946</v>
      </c>
      <c r="N260" s="531">
        <v>141009.46033449439</v>
      </c>
      <c r="O260" s="547">
        <v>-602405.27687345585</v>
      </c>
      <c r="P260" s="532">
        <v>473877.03643879213</v>
      </c>
      <c r="Q260" s="532">
        <v>192926.95206400001</v>
      </c>
      <c r="R260" s="531">
        <v>734706.53361898032</v>
      </c>
      <c r="S260" s="533">
        <v>-853032</v>
      </c>
      <c r="T260" s="532">
        <v>2726057.1571285622</v>
      </c>
      <c r="U260" s="527"/>
      <c r="V260" s="561">
        <f t="shared" si="25"/>
        <v>2584504.2042762809</v>
      </c>
      <c r="W260" s="531">
        <v>146229.83525829946</v>
      </c>
      <c r="X260" s="531">
        <v>62737.40886679347</v>
      </c>
      <c r="Y260" s="531">
        <v>-602405.27687345585</v>
      </c>
      <c r="Z260" s="531">
        <v>469158.48821939476</v>
      </c>
      <c r="AA260" s="531">
        <v>192926.95206400001</v>
      </c>
      <c r="AB260" s="531">
        <v>757230.00644583127</v>
      </c>
      <c r="AC260" s="533">
        <v>-853032</v>
      </c>
      <c r="AD260" s="527">
        <v>2757349.618257144</v>
      </c>
      <c r="AE260" s="560"/>
      <c r="AF260" s="561">
        <v>2781769.9894756088</v>
      </c>
      <c r="AG260" s="531">
        <v>146229.83525829946</v>
      </c>
      <c r="AH260" s="531">
        <v>-12315.799578472281</v>
      </c>
      <c r="AI260" s="531"/>
      <c r="AJ260" s="531">
        <v>464439.93999999738</v>
      </c>
      <c r="AK260" s="531">
        <v>192926.95206400001</v>
      </c>
      <c r="AL260" s="534">
        <v>790726.51387374953</v>
      </c>
      <c r="AM260" s="547">
        <v>-853032</v>
      </c>
      <c r="AN260" s="527">
        <v>2908340.154219727</v>
      </c>
    </row>
    <row r="261" spans="1:40" ht="16.5">
      <c r="A261" s="528">
        <v>832</v>
      </c>
      <c r="B261" s="529" t="s">
        <v>292</v>
      </c>
      <c r="C261" s="532">
        <v>3825</v>
      </c>
      <c r="D261" s="530">
        <f t="shared" si="23"/>
        <v>5604680.8630762864</v>
      </c>
      <c r="E261" s="530">
        <v>1613351.2719726204</v>
      </c>
      <c r="F261" s="530">
        <v>992036.78746154194</v>
      </c>
      <c r="G261" s="546">
        <v>-213331.34702493894</v>
      </c>
      <c r="H261" s="530">
        <v>765441.80607375619</v>
      </c>
      <c r="I261" s="530">
        <v>-250961</v>
      </c>
      <c r="J261" s="527">
        <v>8511218.3815592658</v>
      </c>
      <c r="K261" s="560"/>
      <c r="L261" s="561">
        <f t="shared" si="24"/>
        <v>5608574.5011791009</v>
      </c>
      <c r="M261" s="531">
        <v>1613351.2718951982</v>
      </c>
      <c r="N261" s="531">
        <v>925175.26871286985</v>
      </c>
      <c r="O261" s="547">
        <v>-504621.15949051687</v>
      </c>
      <c r="P261" s="532">
        <v>498326.58078456292</v>
      </c>
      <c r="Q261" s="532">
        <v>245680.44732000001</v>
      </c>
      <c r="R261" s="531">
        <v>819757.96787834843</v>
      </c>
      <c r="S261" s="533">
        <v>-250961</v>
      </c>
      <c r="T261" s="532">
        <v>8955283.878279563</v>
      </c>
      <c r="U261" s="527"/>
      <c r="V261" s="561">
        <f t="shared" si="25"/>
        <v>5633653.642791003</v>
      </c>
      <c r="W261" s="531">
        <v>1613351.2718951982</v>
      </c>
      <c r="X261" s="531">
        <v>859505.03470015724</v>
      </c>
      <c r="Y261" s="531">
        <v>-504621.15949051687</v>
      </c>
      <c r="Z261" s="531">
        <v>450908.62039228139</v>
      </c>
      <c r="AA261" s="531">
        <v>245680.44732000001</v>
      </c>
      <c r="AB261" s="531">
        <v>849616.05530871684</v>
      </c>
      <c r="AC261" s="533">
        <v>-250961</v>
      </c>
      <c r="AD261" s="527">
        <v>8897132.9129168391</v>
      </c>
      <c r="AE261" s="560"/>
      <c r="AF261" s="561">
        <v>5665378.8282961762</v>
      </c>
      <c r="AG261" s="531">
        <v>1613351.2718951982</v>
      </c>
      <c r="AH261" s="531">
        <v>796535.40927722643</v>
      </c>
      <c r="AI261" s="531"/>
      <c r="AJ261" s="531">
        <v>403490.6599999998</v>
      </c>
      <c r="AK261" s="531">
        <v>245680.44732000001</v>
      </c>
      <c r="AL261" s="534">
        <v>883583.58644331596</v>
      </c>
      <c r="AM261" s="547">
        <v>-250961</v>
      </c>
      <c r="AN261" s="527">
        <v>8852438.0437413994</v>
      </c>
    </row>
    <row r="262" spans="1:40" ht="16.5">
      <c r="A262" s="528">
        <v>833</v>
      </c>
      <c r="B262" s="529" t="s">
        <v>293</v>
      </c>
      <c r="C262" s="532">
        <v>1691</v>
      </c>
      <c r="D262" s="530">
        <f t="shared" si="23"/>
        <v>646583.58798506111</v>
      </c>
      <c r="E262" s="530">
        <v>445836.51748107228</v>
      </c>
      <c r="F262" s="530">
        <v>567660.44715549506</v>
      </c>
      <c r="G262" s="546">
        <v>-94311.975900437043</v>
      </c>
      <c r="H262" s="530">
        <v>335096.1111613845</v>
      </c>
      <c r="I262" s="530">
        <v>-282618</v>
      </c>
      <c r="J262" s="527">
        <v>1618246.6878825759</v>
      </c>
      <c r="K262" s="560"/>
      <c r="L262" s="561">
        <f t="shared" si="24"/>
        <v>1045722.5926449294</v>
      </c>
      <c r="M262" s="531">
        <v>445836.51744684455</v>
      </c>
      <c r="N262" s="531">
        <v>538101.53782111465</v>
      </c>
      <c r="O262" s="547">
        <v>-223405.1135761016</v>
      </c>
      <c r="P262" s="532">
        <v>144948.95121604219</v>
      </c>
      <c r="Q262" s="532">
        <v>55090.330834</v>
      </c>
      <c r="R262" s="531">
        <v>356460.16652743483</v>
      </c>
      <c r="S262" s="533">
        <v>-282618</v>
      </c>
      <c r="T262" s="532">
        <v>2080136.9829142638</v>
      </c>
      <c r="U262" s="527"/>
      <c r="V262" s="561">
        <f t="shared" si="25"/>
        <v>1044288.9233320032</v>
      </c>
      <c r="W262" s="531">
        <v>445836.51744684455</v>
      </c>
      <c r="X262" s="531">
        <v>509069.28534647508</v>
      </c>
      <c r="Y262" s="531">
        <v>-223405.1135761016</v>
      </c>
      <c r="Z262" s="531">
        <v>148083.40560802084</v>
      </c>
      <c r="AA262" s="531">
        <v>55090.330834</v>
      </c>
      <c r="AB262" s="531">
        <v>366730.08600700164</v>
      </c>
      <c r="AC262" s="533">
        <v>-282618</v>
      </c>
      <c r="AD262" s="527">
        <v>2063075.4349982436</v>
      </c>
      <c r="AE262" s="560"/>
      <c r="AF262" s="561">
        <v>1053753.1458633742</v>
      </c>
      <c r="AG262" s="531">
        <v>445836.51744684455</v>
      </c>
      <c r="AH262" s="531">
        <v>481230.94898303039</v>
      </c>
      <c r="AI262" s="531"/>
      <c r="AJ262" s="531">
        <v>151217.85999999946</v>
      </c>
      <c r="AK262" s="531">
        <v>55090.330834</v>
      </c>
      <c r="AL262" s="534">
        <v>380098.88078652299</v>
      </c>
      <c r="AM262" s="547">
        <v>-282618</v>
      </c>
      <c r="AN262" s="527">
        <v>2061204.5703376699</v>
      </c>
    </row>
    <row r="263" spans="1:40" ht="16.5">
      <c r="A263" s="528">
        <v>834</v>
      </c>
      <c r="B263" s="529" t="s">
        <v>294</v>
      </c>
      <c r="C263" s="532">
        <v>5879</v>
      </c>
      <c r="D263" s="530">
        <f t="shared" si="23"/>
        <v>2628084.2500072564</v>
      </c>
      <c r="E263" s="530">
        <v>1624338.8403982143</v>
      </c>
      <c r="F263" s="530">
        <v>937233.52468924189</v>
      </c>
      <c r="G263" s="546">
        <v>-327888.88605480152</v>
      </c>
      <c r="H263" s="530">
        <v>1089004.4694244643</v>
      </c>
      <c r="I263" s="530">
        <v>-1538924</v>
      </c>
      <c r="J263" s="527">
        <v>4411848.198464375</v>
      </c>
      <c r="K263" s="560"/>
      <c r="L263" s="561">
        <f t="shared" si="24"/>
        <v>2760053.2835394228</v>
      </c>
      <c r="M263" s="531">
        <v>1624338.8402792166</v>
      </c>
      <c r="N263" s="531">
        <v>834467.80737592326</v>
      </c>
      <c r="O263" s="547">
        <v>-776823.41017759603</v>
      </c>
      <c r="P263" s="532">
        <v>479035.89631890535</v>
      </c>
      <c r="Q263" s="532">
        <v>200944.02512799998</v>
      </c>
      <c r="R263" s="531">
        <v>1168164.9479784982</v>
      </c>
      <c r="S263" s="533">
        <v>-1538924</v>
      </c>
      <c r="T263" s="532">
        <v>4751257.3904423704</v>
      </c>
      <c r="U263" s="527"/>
      <c r="V263" s="561">
        <f t="shared" si="25"/>
        <v>2836202.9495823663</v>
      </c>
      <c r="W263" s="531">
        <v>1624338.8402792166</v>
      </c>
      <c r="X263" s="531">
        <v>733533.08691559988</v>
      </c>
      <c r="Y263" s="531">
        <v>-776823.41017759603</v>
      </c>
      <c r="Z263" s="531">
        <v>505818.2931594518</v>
      </c>
      <c r="AA263" s="531">
        <v>200944.02512799998</v>
      </c>
      <c r="AB263" s="531">
        <v>1204424.9824978313</v>
      </c>
      <c r="AC263" s="533">
        <v>-1538924</v>
      </c>
      <c r="AD263" s="527">
        <v>4789514.76738487</v>
      </c>
      <c r="AE263" s="560"/>
      <c r="AF263" s="561">
        <v>2525161.5153692188</v>
      </c>
      <c r="AG263" s="531">
        <v>1624338.8402792166</v>
      </c>
      <c r="AH263" s="531">
        <v>636749.18420673453</v>
      </c>
      <c r="AI263" s="531"/>
      <c r="AJ263" s="531">
        <v>532600.6899999982</v>
      </c>
      <c r="AK263" s="531">
        <v>200944.02512799998</v>
      </c>
      <c r="AL263" s="534">
        <v>1254604.1465022021</v>
      </c>
      <c r="AM263" s="547">
        <v>-1538924</v>
      </c>
      <c r="AN263" s="527">
        <v>4458650.9913077746</v>
      </c>
    </row>
    <row r="264" spans="1:40" ht="16.5">
      <c r="A264" s="528">
        <v>837</v>
      </c>
      <c r="B264" s="529" t="s">
        <v>295</v>
      </c>
      <c r="C264" s="532">
        <v>249009</v>
      </c>
      <c r="D264" s="530">
        <f t="shared" si="23"/>
        <v>12165957.605328411</v>
      </c>
      <c r="E264" s="530">
        <v>-34970250.491503917</v>
      </c>
      <c r="F264" s="530">
        <v>-2561673.0241984576</v>
      </c>
      <c r="G264" s="546">
        <v>-13887954.350675298</v>
      </c>
      <c r="H264" s="530">
        <v>36720100.380104199</v>
      </c>
      <c r="I264" s="530">
        <v>83379370</v>
      </c>
      <c r="J264" s="527">
        <v>80845550.119054943</v>
      </c>
      <c r="K264" s="560"/>
      <c r="L264" s="561">
        <f t="shared" si="24"/>
        <v>15549787.80580458</v>
      </c>
      <c r="M264" s="531">
        <v>-34970250.496544115</v>
      </c>
      <c r="N264" s="531">
        <v>-495141.745784331</v>
      </c>
      <c r="O264" s="547">
        <v>-32940618.783717677</v>
      </c>
      <c r="P264" s="532">
        <v>35570782.224616259</v>
      </c>
      <c r="Q264" s="532">
        <v>19391023.260224003</v>
      </c>
      <c r="R264" s="531">
        <v>39691455.176818885</v>
      </c>
      <c r="S264" s="533">
        <v>83379370</v>
      </c>
      <c r="T264" s="532">
        <v>125176407.4414176</v>
      </c>
      <c r="U264" s="527"/>
      <c r="V264" s="561">
        <f t="shared" si="25"/>
        <v>16491696.813606098</v>
      </c>
      <c r="W264" s="531">
        <v>-34970250.496544115</v>
      </c>
      <c r="X264" s="531">
        <v>-1035164.7330448583</v>
      </c>
      <c r="Y264" s="531">
        <v>-32940618.783717677</v>
      </c>
      <c r="Z264" s="531">
        <v>35175717.777308084</v>
      </c>
      <c r="AA264" s="531">
        <v>19391023.260224003</v>
      </c>
      <c r="AB264" s="531">
        <v>41012295.840956889</v>
      </c>
      <c r="AC264" s="533">
        <v>83379370</v>
      </c>
      <c r="AD264" s="527">
        <v>126504069.67878842</v>
      </c>
      <c r="AE264" s="560"/>
      <c r="AF264" s="561">
        <v>16246522.63661322</v>
      </c>
      <c r="AG264" s="531">
        <v>-34970250.496544115</v>
      </c>
      <c r="AH264" s="531">
        <v>-1399377.042048407</v>
      </c>
      <c r="AI264" s="531"/>
      <c r="AJ264" s="531">
        <v>34780653.329999909</v>
      </c>
      <c r="AK264" s="531">
        <v>19391023.260224003</v>
      </c>
      <c r="AL264" s="534">
        <v>42956369.472011112</v>
      </c>
      <c r="AM264" s="547">
        <v>83379370</v>
      </c>
      <c r="AN264" s="527">
        <v>127443692.37653802</v>
      </c>
    </row>
    <row r="265" spans="1:40" ht="16.5">
      <c r="A265" s="528">
        <v>844</v>
      </c>
      <c r="B265" s="529" t="s">
        <v>296</v>
      </c>
      <c r="C265" s="532">
        <v>1441</v>
      </c>
      <c r="D265" s="530">
        <f t="shared" si="23"/>
        <v>631084.34961300611</v>
      </c>
      <c r="E265" s="530">
        <v>155520.80933478233</v>
      </c>
      <c r="F265" s="530">
        <v>-22482.085641238325</v>
      </c>
      <c r="G265" s="546">
        <v>-80368.750604689412</v>
      </c>
      <c r="H265" s="530">
        <v>358454.45312555594</v>
      </c>
      <c r="I265" s="530">
        <v>-361040</v>
      </c>
      <c r="J265" s="527">
        <v>681168.77582741668</v>
      </c>
      <c r="K265" s="560"/>
      <c r="L265" s="561">
        <f t="shared" si="24"/>
        <v>859525.10561485135</v>
      </c>
      <c r="M265" s="531">
        <v>155520.80930561494</v>
      </c>
      <c r="N265" s="531">
        <v>-4440.961070476681</v>
      </c>
      <c r="O265" s="547">
        <v>-190564.29213942945</v>
      </c>
      <c r="P265" s="532">
        <v>137576.78505962479</v>
      </c>
      <c r="Q265" s="532">
        <v>53196.081091999986</v>
      </c>
      <c r="R265" s="531">
        <v>385918.22731665499</v>
      </c>
      <c r="S265" s="533">
        <v>-361040</v>
      </c>
      <c r="T265" s="532">
        <v>1035691.7551788399</v>
      </c>
      <c r="U265" s="527"/>
      <c r="V265" s="561">
        <f t="shared" si="25"/>
        <v>949755.98079051892</v>
      </c>
      <c r="W265" s="531">
        <v>155520.80930561494</v>
      </c>
      <c r="X265" s="531">
        <v>-5990.4356080207572</v>
      </c>
      <c r="Y265" s="531">
        <v>-190564.29213942945</v>
      </c>
      <c r="Z265" s="531">
        <v>136041.95752981235</v>
      </c>
      <c r="AA265" s="531">
        <v>53196.081091999986</v>
      </c>
      <c r="AB265" s="531">
        <v>399460.71359980921</v>
      </c>
      <c r="AC265" s="533">
        <v>-361040</v>
      </c>
      <c r="AD265" s="527">
        <v>1136380.8145703052</v>
      </c>
      <c r="AE265" s="560"/>
      <c r="AF265" s="561">
        <v>1127631.3826471679</v>
      </c>
      <c r="AG265" s="531">
        <v>155520.80930561494</v>
      </c>
      <c r="AH265" s="531">
        <v>-8098.1101791170377</v>
      </c>
      <c r="AI265" s="531"/>
      <c r="AJ265" s="531">
        <v>134507.12999999995</v>
      </c>
      <c r="AK265" s="531">
        <v>53196.081091999986</v>
      </c>
      <c r="AL265" s="534">
        <v>414867.54218645149</v>
      </c>
      <c r="AM265" s="547">
        <v>-361040</v>
      </c>
      <c r="AN265" s="527">
        <v>1326020.5429126876</v>
      </c>
    </row>
    <row r="266" spans="1:40" ht="16.5">
      <c r="A266" s="528">
        <v>845</v>
      </c>
      <c r="B266" s="529" t="s">
        <v>297</v>
      </c>
      <c r="C266" s="532">
        <v>2863</v>
      </c>
      <c r="D266" s="530">
        <f t="shared" si="23"/>
        <v>3578618.0305995205</v>
      </c>
      <c r="E266" s="530">
        <v>211359.29737736387</v>
      </c>
      <c r="F266" s="530">
        <v>7700.3723754299472</v>
      </c>
      <c r="G266" s="546">
        <v>-159677.81608690199</v>
      </c>
      <c r="H266" s="530">
        <v>589827.92928421777</v>
      </c>
      <c r="I266" s="530">
        <v>-13652</v>
      </c>
      <c r="J266" s="527">
        <v>4214175.8135496303</v>
      </c>
      <c r="K266" s="560"/>
      <c r="L266" s="561">
        <f t="shared" si="24"/>
        <v>3132391.3136796919</v>
      </c>
      <c r="M266" s="531">
        <v>211359.29731941369</v>
      </c>
      <c r="N266" s="531">
        <v>-5692.9300474301717</v>
      </c>
      <c r="O266" s="547">
        <v>-377344.18784096703</v>
      </c>
      <c r="P266" s="532">
        <v>395586.75568696263</v>
      </c>
      <c r="Q266" s="532">
        <v>125770.553216</v>
      </c>
      <c r="R266" s="531">
        <v>625378.12261097925</v>
      </c>
      <c r="S266" s="533">
        <v>-13652</v>
      </c>
      <c r="T266" s="532">
        <v>4093796.9246246503</v>
      </c>
      <c r="U266" s="527"/>
      <c r="V266" s="561">
        <f t="shared" si="25"/>
        <v>3548115.2782536251</v>
      </c>
      <c r="W266" s="531">
        <v>211359.29731941369</v>
      </c>
      <c r="X266" s="531">
        <v>-11901.885597337563</v>
      </c>
      <c r="Y266" s="531">
        <v>-377344.18784096703</v>
      </c>
      <c r="Z266" s="531">
        <v>351919.09284348116</v>
      </c>
      <c r="AA266" s="531">
        <v>125770.553216</v>
      </c>
      <c r="AB266" s="531">
        <v>644520.61099191161</v>
      </c>
      <c r="AC266" s="533">
        <v>-13652</v>
      </c>
      <c r="AD266" s="527">
        <v>4478786.7591861272</v>
      </c>
      <c r="AE266" s="560"/>
      <c r="AF266" s="561">
        <v>3649408.3460582281</v>
      </c>
      <c r="AG266" s="531">
        <v>211359.29731941369</v>
      </c>
      <c r="AH266" s="531">
        <v>-16089.444443311644</v>
      </c>
      <c r="AI266" s="531"/>
      <c r="AJ266" s="531">
        <v>308251.4299999997</v>
      </c>
      <c r="AK266" s="531">
        <v>125770.553216</v>
      </c>
      <c r="AL266" s="534">
        <v>667295.99617663608</v>
      </c>
      <c r="AM266" s="547">
        <v>-13652</v>
      </c>
      <c r="AN266" s="527">
        <v>4554999.9904859988</v>
      </c>
    </row>
    <row r="267" spans="1:40" ht="16.5">
      <c r="A267" s="528">
        <v>846</v>
      </c>
      <c r="B267" s="529" t="s">
        <v>298</v>
      </c>
      <c r="C267" s="532">
        <v>4862</v>
      </c>
      <c r="D267" s="530">
        <f t="shared" ref="D267:D303" si="26">J267-SUM(E267:I267)</f>
        <v>3848908.2124047154</v>
      </c>
      <c r="E267" s="530">
        <v>1311189.9940146105</v>
      </c>
      <c r="F267" s="530">
        <v>337656.72067008395</v>
      </c>
      <c r="G267" s="546">
        <v>-271167.84555170016</v>
      </c>
      <c r="H267" s="530">
        <v>1138178.2460818195</v>
      </c>
      <c r="I267" s="530">
        <v>-386638</v>
      </c>
      <c r="J267" s="527">
        <v>5978127.3276195293</v>
      </c>
      <c r="K267" s="560"/>
      <c r="L267" s="561">
        <f t="shared" ref="L267:L303" si="27">T267-(SUM(M267:S267))</f>
        <v>3908341.3289535753</v>
      </c>
      <c r="M267" s="531">
        <v>1311189.9939161984</v>
      </c>
      <c r="N267" s="531">
        <v>252668.30128288278</v>
      </c>
      <c r="O267" s="547">
        <v>-641002.97514880763</v>
      </c>
      <c r="P267" s="532">
        <v>391693.20963763719</v>
      </c>
      <c r="Q267" s="532">
        <v>242333.74565400003</v>
      </c>
      <c r="R267" s="531">
        <v>1206858.4156945166</v>
      </c>
      <c r="S267" s="533">
        <v>-386638</v>
      </c>
      <c r="T267" s="532">
        <v>6285444.0199900027</v>
      </c>
      <c r="U267" s="527"/>
      <c r="V267" s="561">
        <f t="shared" ref="V267:V303" si="28">AD267-SUM(W267:AC267)</f>
        <v>3930478.0815559784</v>
      </c>
      <c r="W267" s="531">
        <v>1311189.9939161984</v>
      </c>
      <c r="X267" s="531">
        <v>169194.13716005717</v>
      </c>
      <c r="Y267" s="531">
        <v>-641002.97514880763</v>
      </c>
      <c r="Z267" s="531">
        <v>407247.55981881829</v>
      </c>
      <c r="AA267" s="531">
        <v>242333.74565400003</v>
      </c>
      <c r="AB267" s="531">
        <v>1251968.8583138085</v>
      </c>
      <c r="AC267" s="533">
        <v>-386638</v>
      </c>
      <c r="AD267" s="527">
        <v>6284771.4012700533</v>
      </c>
      <c r="AE267" s="560"/>
      <c r="AF267" s="561">
        <v>4149363.9323637178</v>
      </c>
      <c r="AG267" s="531">
        <v>1311189.9939161984</v>
      </c>
      <c r="AH267" s="531">
        <v>89152.746622465129</v>
      </c>
      <c r="AI267" s="531"/>
      <c r="AJ267" s="531">
        <v>422801.90999999933</v>
      </c>
      <c r="AK267" s="531">
        <v>242333.74565400003</v>
      </c>
      <c r="AL267" s="534">
        <v>1303626.0240498672</v>
      </c>
      <c r="AM267" s="547">
        <v>-386638</v>
      </c>
      <c r="AN267" s="527">
        <v>6490827.3774574399</v>
      </c>
    </row>
    <row r="268" spans="1:40" ht="16.5">
      <c r="A268" s="528">
        <v>848</v>
      </c>
      <c r="B268" s="529" t="s">
        <v>299</v>
      </c>
      <c r="C268" s="532">
        <v>4160</v>
      </c>
      <c r="D268" s="530">
        <f t="shared" si="26"/>
        <v>3608380.6031556781</v>
      </c>
      <c r="E268" s="530">
        <v>37651.562379231356</v>
      </c>
      <c r="F268" s="530">
        <v>142865.37758447084</v>
      </c>
      <c r="G268" s="546">
        <v>-232015.26892124079</v>
      </c>
      <c r="H268" s="530">
        <v>976850.07326114131</v>
      </c>
      <c r="I268" s="530">
        <v>607337</v>
      </c>
      <c r="J268" s="527">
        <v>5141069.3474592809</v>
      </c>
      <c r="K268" s="560"/>
      <c r="L268" s="561">
        <f t="shared" si="27"/>
        <v>4028892.5711513702</v>
      </c>
      <c r="M268" s="531">
        <v>37651.562295028561</v>
      </c>
      <c r="N268" s="531">
        <v>70148.013402908342</v>
      </c>
      <c r="O268" s="547">
        <v>-548825.93342725351</v>
      </c>
      <c r="P268" s="532">
        <v>851864.52058002935</v>
      </c>
      <c r="Q268" s="532">
        <v>391720.59896200016</v>
      </c>
      <c r="R268" s="531">
        <v>1046074.9689522674</v>
      </c>
      <c r="S268" s="533">
        <v>607337</v>
      </c>
      <c r="T268" s="532">
        <v>6484863.3019163506</v>
      </c>
      <c r="U268" s="527"/>
      <c r="V268" s="561">
        <f t="shared" si="28"/>
        <v>4140495.9917548285</v>
      </c>
      <c r="W268" s="531">
        <v>37651.562295028561</v>
      </c>
      <c r="X268" s="531">
        <v>-1273.7313011135634</v>
      </c>
      <c r="Y268" s="531">
        <v>-548825.93342725351</v>
      </c>
      <c r="Z268" s="531">
        <v>696809.74029001431</v>
      </c>
      <c r="AA268" s="531">
        <v>391720.59896200016</v>
      </c>
      <c r="AB268" s="531">
        <v>1082310.4464291767</v>
      </c>
      <c r="AC268" s="533">
        <v>607337</v>
      </c>
      <c r="AD268" s="527">
        <v>6406225.6750026811</v>
      </c>
      <c r="AE268" s="560"/>
      <c r="AF268" s="561">
        <v>4400923.7590887733</v>
      </c>
      <c r="AG268" s="531">
        <v>37651.562295028561</v>
      </c>
      <c r="AH268" s="531">
        <v>-23378.305583016569</v>
      </c>
      <c r="AI268" s="531"/>
      <c r="AJ268" s="531">
        <v>541754.95999999938</v>
      </c>
      <c r="AK268" s="531">
        <v>391720.59896200016</v>
      </c>
      <c r="AL268" s="534">
        <v>1124397.9020691279</v>
      </c>
      <c r="AM268" s="547">
        <v>607337</v>
      </c>
      <c r="AN268" s="527">
        <v>6531581.5434046602</v>
      </c>
    </row>
    <row r="269" spans="1:40" ht="16.5">
      <c r="A269" s="528">
        <v>849</v>
      </c>
      <c r="B269" s="529" t="s">
        <v>300</v>
      </c>
      <c r="C269" s="532">
        <v>2903</v>
      </c>
      <c r="D269" s="530">
        <f t="shared" si="26"/>
        <v>3564364.661735286</v>
      </c>
      <c r="E269" s="530">
        <v>699056.30052997847</v>
      </c>
      <c r="F269" s="530">
        <v>131131.26064495582</v>
      </c>
      <c r="G269" s="546">
        <v>-161908.73213422159</v>
      </c>
      <c r="H269" s="530">
        <v>697004.74121979531</v>
      </c>
      <c r="I269" s="530">
        <v>211050</v>
      </c>
      <c r="J269" s="527">
        <v>5140698.231995794</v>
      </c>
      <c r="K269" s="560"/>
      <c r="L269" s="561">
        <f t="shared" si="27"/>
        <v>3477206.6943677315</v>
      </c>
      <c r="M269" s="531">
        <v>699056.30047121854</v>
      </c>
      <c r="N269" s="531">
        <v>80386.42693844717</v>
      </c>
      <c r="O269" s="547">
        <v>-382146.11272658018</v>
      </c>
      <c r="P269" s="532">
        <v>243053.33356194396</v>
      </c>
      <c r="Q269" s="532">
        <v>127158.10091600001</v>
      </c>
      <c r="R269" s="531">
        <v>731008.00873352424</v>
      </c>
      <c r="S269" s="533">
        <v>211050</v>
      </c>
      <c r="T269" s="532">
        <v>5186772.752262285</v>
      </c>
      <c r="U269" s="527"/>
      <c r="V269" s="561">
        <f t="shared" si="28"/>
        <v>3475825.290075752</v>
      </c>
      <c r="W269" s="531">
        <v>699056.30047121854</v>
      </c>
      <c r="X269" s="531">
        <v>30545.723843308813</v>
      </c>
      <c r="Y269" s="531">
        <v>-382146.11272658018</v>
      </c>
      <c r="Z269" s="531">
        <v>243754.14678097164</v>
      </c>
      <c r="AA269" s="531">
        <v>127158.10091600001</v>
      </c>
      <c r="AB269" s="531">
        <v>754009.12743273901</v>
      </c>
      <c r="AC269" s="533">
        <v>211050</v>
      </c>
      <c r="AD269" s="527">
        <v>5159252.5767934099</v>
      </c>
      <c r="AE269" s="560"/>
      <c r="AF269" s="561">
        <v>3561325.1672278405</v>
      </c>
      <c r="AG269" s="531">
        <v>699056.30047121854</v>
      </c>
      <c r="AH269" s="531">
        <v>-16314.235843148343</v>
      </c>
      <c r="AI269" s="531"/>
      <c r="AJ269" s="531">
        <v>244454.95999999935</v>
      </c>
      <c r="AK269" s="531">
        <v>127158.10091600001</v>
      </c>
      <c r="AL269" s="534">
        <v>781309.36041463283</v>
      </c>
      <c r="AM269" s="547">
        <v>211050</v>
      </c>
      <c r="AN269" s="527">
        <v>5225893.5404599635</v>
      </c>
    </row>
    <row r="270" spans="1:40" ht="16.5">
      <c r="A270" s="528">
        <v>850</v>
      </c>
      <c r="B270" s="529" t="s">
        <v>301</v>
      </c>
      <c r="C270" s="532">
        <v>2407</v>
      </c>
      <c r="D270" s="530">
        <f t="shared" si="26"/>
        <v>2110180.3040854549</v>
      </c>
      <c r="E270" s="530">
        <v>253877.37413404483</v>
      </c>
      <c r="F270" s="530">
        <v>227410.78904301883</v>
      </c>
      <c r="G270" s="546">
        <v>-134245.3731474583</v>
      </c>
      <c r="H270" s="530">
        <v>403611.06843806518</v>
      </c>
      <c r="I270" s="530">
        <v>-515128</v>
      </c>
      <c r="J270" s="527">
        <v>2345706.1625531255</v>
      </c>
      <c r="K270" s="560"/>
      <c r="L270" s="561">
        <f t="shared" si="27"/>
        <v>2455174.7105974955</v>
      </c>
      <c r="M270" s="531">
        <v>253877.37408532458</v>
      </c>
      <c r="N270" s="531">
        <v>185336.10260431189</v>
      </c>
      <c r="O270" s="547">
        <v>-318046.09749039193</v>
      </c>
      <c r="P270" s="532">
        <v>210584.83363774035</v>
      </c>
      <c r="Q270" s="532">
        <v>123941.74777599999</v>
      </c>
      <c r="R270" s="531">
        <v>440424.66528016864</v>
      </c>
      <c r="S270" s="533">
        <v>-515128</v>
      </c>
      <c r="T270" s="532">
        <v>2836165.3364906488</v>
      </c>
      <c r="U270" s="527"/>
      <c r="V270" s="561">
        <f t="shared" si="28"/>
        <v>2615968.6418700358</v>
      </c>
      <c r="W270" s="531">
        <v>253877.37408532458</v>
      </c>
      <c r="X270" s="531">
        <v>144011.06907003766</v>
      </c>
      <c r="Y270" s="531">
        <v>-318046.09749039193</v>
      </c>
      <c r="Z270" s="531">
        <v>215954.59681886993</v>
      </c>
      <c r="AA270" s="531">
        <v>123941.74777599999</v>
      </c>
      <c r="AB270" s="531">
        <v>455249.27051731513</v>
      </c>
      <c r="AC270" s="533">
        <v>-515128</v>
      </c>
      <c r="AD270" s="527">
        <v>2975828.6026471914</v>
      </c>
      <c r="AE270" s="560"/>
      <c r="AF270" s="561">
        <v>2551037.9046651921</v>
      </c>
      <c r="AG270" s="531">
        <v>253877.37408532458</v>
      </c>
      <c r="AH270" s="531">
        <v>104385.47733330709</v>
      </c>
      <c r="AI270" s="531"/>
      <c r="AJ270" s="531">
        <v>221324.35999999958</v>
      </c>
      <c r="AK270" s="531">
        <v>123941.74777599999</v>
      </c>
      <c r="AL270" s="534">
        <v>474718.53166681604</v>
      </c>
      <c r="AM270" s="547">
        <v>-515128</v>
      </c>
      <c r="AN270" s="527">
        <v>2896111.2980362475</v>
      </c>
    </row>
    <row r="271" spans="1:40" ht="16.5">
      <c r="A271" s="528">
        <v>851</v>
      </c>
      <c r="B271" s="529" t="s">
        <v>302</v>
      </c>
      <c r="C271" s="532">
        <v>21227</v>
      </c>
      <c r="D271" s="530">
        <f t="shared" si="26"/>
        <v>13710696.102015762</v>
      </c>
      <c r="E271" s="530">
        <v>-3439851.7611409817</v>
      </c>
      <c r="F271" s="530">
        <v>-2354537.301723551</v>
      </c>
      <c r="G271" s="546">
        <v>-1183891.3734113406</v>
      </c>
      <c r="H271" s="530">
        <v>3273624.5307257581</v>
      </c>
      <c r="I271" s="530">
        <v>-461896</v>
      </c>
      <c r="J271" s="527">
        <v>9544144.1964656468</v>
      </c>
      <c r="K271" s="560"/>
      <c r="L271" s="561">
        <f t="shared" si="27"/>
        <v>14183981.551537294</v>
      </c>
      <c r="M271" s="531">
        <v>-3439851.7615706376</v>
      </c>
      <c r="N271" s="531">
        <v>-2088778.140541346</v>
      </c>
      <c r="O271" s="547">
        <v>-2803886.4222373567</v>
      </c>
      <c r="P271" s="532">
        <v>2781104.3849032149</v>
      </c>
      <c r="Q271" s="532">
        <v>1029981.1626720004</v>
      </c>
      <c r="R271" s="531">
        <v>3527492.5260458859</v>
      </c>
      <c r="S271" s="533">
        <v>-461896</v>
      </c>
      <c r="T271" s="532">
        <v>12728147.300809056</v>
      </c>
      <c r="U271" s="527"/>
      <c r="V271" s="561">
        <f t="shared" si="28"/>
        <v>14626806.38175777</v>
      </c>
      <c r="W271" s="531">
        <v>-3439851.7615706376</v>
      </c>
      <c r="X271" s="531">
        <v>-1816407.8941067965</v>
      </c>
      <c r="Y271" s="531">
        <v>-2803886.4222373567</v>
      </c>
      <c r="Z271" s="531">
        <v>2556986.4924516045</v>
      </c>
      <c r="AA271" s="531">
        <v>1029981.1626720004</v>
      </c>
      <c r="AB271" s="531">
        <v>3645246.5043760999</v>
      </c>
      <c r="AC271" s="533">
        <v>-461896</v>
      </c>
      <c r="AD271" s="527">
        <v>13336978.463342683</v>
      </c>
      <c r="AE271" s="560"/>
      <c r="AF271" s="561">
        <v>14954286.932114426</v>
      </c>
      <c r="AG271" s="531">
        <v>-3439851.7615706376</v>
      </c>
      <c r="AH271" s="531">
        <v>-1529050.5055715158</v>
      </c>
      <c r="AI271" s="531"/>
      <c r="AJ271" s="531">
        <v>2332868.599999994</v>
      </c>
      <c r="AK271" s="531">
        <v>1029981.1626720004</v>
      </c>
      <c r="AL271" s="534">
        <v>3801488.3625201816</v>
      </c>
      <c r="AM271" s="547">
        <v>-461896</v>
      </c>
      <c r="AN271" s="527">
        <v>13883940.367927089</v>
      </c>
    </row>
    <row r="272" spans="1:40" ht="16.5">
      <c r="A272" s="528">
        <v>853</v>
      </c>
      <c r="B272" s="529" t="s">
        <v>303</v>
      </c>
      <c r="C272" s="532">
        <v>197900</v>
      </c>
      <c r="D272" s="530">
        <f t="shared" si="26"/>
        <v>26390669.15423049</v>
      </c>
      <c r="E272" s="530">
        <v>-21182231.453536332</v>
      </c>
      <c r="F272" s="530">
        <v>97304.743471607842</v>
      </c>
      <c r="G272" s="546">
        <v>-11037457.144113835</v>
      </c>
      <c r="H272" s="530">
        <v>31715140.840591531</v>
      </c>
      <c r="I272" s="530">
        <v>44612378</v>
      </c>
      <c r="J272" s="527">
        <v>70595804.140643463</v>
      </c>
      <c r="K272" s="560"/>
      <c r="L272" s="561">
        <f t="shared" si="27"/>
        <v>29039045.419923604</v>
      </c>
      <c r="M272" s="531">
        <v>-21182231.457542032</v>
      </c>
      <c r="N272" s="531">
        <v>-393514.09583878133</v>
      </c>
      <c r="O272" s="547">
        <v>-26171644.765169673</v>
      </c>
      <c r="P272" s="532">
        <v>28967985.495888069</v>
      </c>
      <c r="Q272" s="532">
        <v>10886641.709482001</v>
      </c>
      <c r="R272" s="531">
        <v>34073732.748998784</v>
      </c>
      <c r="S272" s="533">
        <v>44612378</v>
      </c>
      <c r="T272" s="532">
        <v>99832393.055741966</v>
      </c>
      <c r="U272" s="527"/>
      <c r="V272" s="561">
        <f t="shared" si="28"/>
        <v>29345537.060237423</v>
      </c>
      <c r="W272" s="531">
        <v>-21182231.457542032</v>
      </c>
      <c r="X272" s="531">
        <v>-822697.57586905477</v>
      </c>
      <c r="Y272" s="531">
        <v>-26171644.765169673</v>
      </c>
      <c r="Z272" s="531">
        <v>28864458.372944005</v>
      </c>
      <c r="AA272" s="531">
        <v>10886641.709482001</v>
      </c>
      <c r="AB272" s="531">
        <v>35179419.328539871</v>
      </c>
      <c r="AC272" s="533">
        <v>44612378</v>
      </c>
      <c r="AD272" s="527">
        <v>100711860.67262255</v>
      </c>
      <c r="AE272" s="560"/>
      <c r="AF272" s="561">
        <v>29309721.856244475</v>
      </c>
      <c r="AG272" s="531">
        <v>-21182231.457542032</v>
      </c>
      <c r="AH272" s="531">
        <v>-1112155.4506920623</v>
      </c>
      <c r="AI272" s="531"/>
      <c r="AJ272" s="531">
        <v>28760931.249999944</v>
      </c>
      <c r="AK272" s="531">
        <v>10886641.709482001</v>
      </c>
      <c r="AL272" s="534">
        <v>36739780.003886059</v>
      </c>
      <c r="AM272" s="547">
        <v>44612378</v>
      </c>
      <c r="AN272" s="527">
        <v>101843421.1462087</v>
      </c>
    </row>
    <row r="273" spans="1:40" ht="16.5">
      <c r="A273" s="528">
        <v>854</v>
      </c>
      <c r="B273" s="529" t="s">
        <v>304</v>
      </c>
      <c r="C273" s="532">
        <v>3262</v>
      </c>
      <c r="D273" s="530">
        <f t="shared" si="26"/>
        <v>2609251.3169635404</v>
      </c>
      <c r="E273" s="530">
        <v>-258941.82132744562</v>
      </c>
      <c r="F273" s="530">
        <v>-286696.08641553944</v>
      </c>
      <c r="G273" s="546">
        <v>-181931.20365891524</v>
      </c>
      <c r="H273" s="530">
        <v>671044.0619350333</v>
      </c>
      <c r="I273" s="530">
        <v>-437963</v>
      </c>
      <c r="J273" s="527">
        <v>2114763.2674966734</v>
      </c>
      <c r="K273" s="560"/>
      <c r="L273" s="561">
        <f t="shared" si="27"/>
        <v>2800678.6650599386</v>
      </c>
      <c r="M273" s="531">
        <v>-258941.82139347191</v>
      </c>
      <c r="N273" s="531">
        <v>-245856.28880983192</v>
      </c>
      <c r="O273" s="547">
        <v>-429569.87674530409</v>
      </c>
      <c r="P273" s="532">
        <v>411553.23811396153</v>
      </c>
      <c r="Q273" s="532">
        <v>150557.72085200003</v>
      </c>
      <c r="R273" s="531">
        <v>717417.2709320701</v>
      </c>
      <c r="S273" s="533">
        <v>-437963</v>
      </c>
      <c r="T273" s="532">
        <v>2707875.9080093624</v>
      </c>
      <c r="U273" s="527"/>
      <c r="V273" s="561">
        <f t="shared" si="28"/>
        <v>3018066.9071008591</v>
      </c>
      <c r="W273" s="531">
        <v>-258941.82139347191</v>
      </c>
      <c r="X273" s="531">
        <v>-204000.55112341835</v>
      </c>
      <c r="Y273" s="531">
        <v>-429569.87674530409</v>
      </c>
      <c r="Z273" s="531">
        <v>361774.94905698026</v>
      </c>
      <c r="AA273" s="531">
        <v>150557.72085200003</v>
      </c>
      <c r="AB273" s="531">
        <v>742678.1036205776</v>
      </c>
      <c r="AC273" s="533">
        <v>-437963</v>
      </c>
      <c r="AD273" s="527">
        <v>2942602.4313682225</v>
      </c>
      <c r="AE273" s="560"/>
      <c r="AF273" s="561">
        <v>3288281.7460540757</v>
      </c>
      <c r="AG273" s="531">
        <v>-258941.82139347191</v>
      </c>
      <c r="AH273" s="531">
        <v>-159841.70618998053</v>
      </c>
      <c r="AI273" s="531"/>
      <c r="AJ273" s="531">
        <v>311996.65999999898</v>
      </c>
      <c r="AK273" s="531">
        <v>150557.72085200003</v>
      </c>
      <c r="AL273" s="534">
        <v>771947.672724045</v>
      </c>
      <c r="AM273" s="547">
        <v>-437963</v>
      </c>
      <c r="AN273" s="527">
        <v>3236467.3953013634</v>
      </c>
    </row>
    <row r="274" spans="1:40" ht="16.5">
      <c r="A274" s="528">
        <v>857</v>
      </c>
      <c r="B274" s="529" t="s">
        <v>305</v>
      </c>
      <c r="C274" s="532">
        <v>2394</v>
      </c>
      <c r="D274" s="530">
        <f t="shared" si="26"/>
        <v>1145491.3851642036</v>
      </c>
      <c r="E274" s="530">
        <v>-1022661.4713674095</v>
      </c>
      <c r="F274" s="530">
        <v>-666436.06470098614</v>
      </c>
      <c r="G274" s="546">
        <v>-133520.32543207941</v>
      </c>
      <c r="H274" s="530">
        <v>518548.33069202688</v>
      </c>
      <c r="I274" s="530">
        <v>186097</v>
      </c>
      <c r="J274" s="527">
        <v>27518.854355755378</v>
      </c>
      <c r="K274" s="560"/>
      <c r="L274" s="561">
        <f t="shared" si="27"/>
        <v>1227867.5948582347</v>
      </c>
      <c r="M274" s="531">
        <v>-1022661.4714158663</v>
      </c>
      <c r="N274" s="531">
        <v>-636463.50937662576</v>
      </c>
      <c r="O274" s="547">
        <v>-315193.715239326</v>
      </c>
      <c r="P274" s="532">
        <v>244965.93204873291</v>
      </c>
      <c r="Q274" s="532">
        <v>98471.103346000033</v>
      </c>
      <c r="R274" s="531">
        <v>558518.82558257296</v>
      </c>
      <c r="S274" s="533">
        <v>186097</v>
      </c>
      <c r="T274" s="532">
        <v>341601.75980372238</v>
      </c>
      <c r="U274" s="527"/>
      <c r="V274" s="561">
        <f t="shared" si="28"/>
        <v>1220521.7667760998</v>
      </c>
      <c r="W274" s="531">
        <v>-1022661.4714158663</v>
      </c>
      <c r="X274" s="531">
        <v>-605745.34995869978</v>
      </c>
      <c r="Y274" s="531">
        <v>-315193.715239326</v>
      </c>
      <c r="Z274" s="531">
        <v>241884.57602436619</v>
      </c>
      <c r="AA274" s="531">
        <v>98471.103346000033</v>
      </c>
      <c r="AB274" s="531">
        <v>580675.65860079497</v>
      </c>
      <c r="AC274" s="533">
        <v>186097</v>
      </c>
      <c r="AD274" s="527">
        <v>384049.56813336897</v>
      </c>
      <c r="AE274" s="560"/>
      <c r="AF274" s="561">
        <v>1317084.531437939</v>
      </c>
      <c r="AG274" s="531">
        <v>-1022661.4714158663</v>
      </c>
      <c r="AH274" s="531">
        <v>-573336.92728222825</v>
      </c>
      <c r="AI274" s="531"/>
      <c r="AJ274" s="531">
        <v>238803.21999999951</v>
      </c>
      <c r="AK274" s="531">
        <v>98471.103346000033</v>
      </c>
      <c r="AL274" s="534">
        <v>605759.50841602217</v>
      </c>
      <c r="AM274" s="547">
        <v>186097</v>
      </c>
      <c r="AN274" s="527">
        <v>535023.24926254014</v>
      </c>
    </row>
    <row r="275" spans="1:40" ht="16.5">
      <c r="A275" s="528">
        <v>858</v>
      </c>
      <c r="B275" s="529" t="s">
        <v>306</v>
      </c>
      <c r="C275" s="532">
        <v>40384</v>
      </c>
      <c r="D275" s="530">
        <f t="shared" si="26"/>
        <v>20343465.993312813</v>
      </c>
      <c r="E275" s="530">
        <v>6577390.6436152803</v>
      </c>
      <c r="F275" s="530">
        <v>2789946.0774370567</v>
      </c>
      <c r="G275" s="546">
        <v>-2252332.8413738911</v>
      </c>
      <c r="H275" s="530">
        <v>4523017.9727779003</v>
      </c>
      <c r="I275" s="530">
        <v>-3683263</v>
      </c>
      <c r="J275" s="527">
        <v>28298224.845769159</v>
      </c>
      <c r="K275" s="560"/>
      <c r="L275" s="561">
        <f t="shared" si="27"/>
        <v>19146480.430573519</v>
      </c>
      <c r="M275" s="531">
        <v>6577390.642797865</v>
      </c>
      <c r="N275" s="531">
        <v>2084028.2805360421</v>
      </c>
      <c r="O275" s="547">
        <v>-5324326.962039927</v>
      </c>
      <c r="P275" s="532">
        <v>3434343.2151735565</v>
      </c>
      <c r="Q275" s="532">
        <v>981287.61053400021</v>
      </c>
      <c r="R275" s="531">
        <v>4898070.7570736287</v>
      </c>
      <c r="S275" s="533">
        <v>-3683263</v>
      </c>
      <c r="T275" s="532">
        <v>28114010.974648684</v>
      </c>
      <c r="U275" s="527"/>
      <c r="V275" s="561">
        <f t="shared" si="28"/>
        <v>18702323.314580277</v>
      </c>
      <c r="W275" s="531">
        <v>6577390.642797865</v>
      </c>
      <c r="X275" s="531">
        <v>1390687.9588708447</v>
      </c>
      <c r="Y275" s="531">
        <v>-5324326.962039927</v>
      </c>
      <c r="Z275" s="531">
        <v>3699325.5825867681</v>
      </c>
      <c r="AA275" s="531">
        <v>981287.61053400021</v>
      </c>
      <c r="AB275" s="531">
        <v>4929921.3240792081</v>
      </c>
      <c r="AC275" s="533">
        <v>-3683263</v>
      </c>
      <c r="AD275" s="527">
        <v>27273346.471409038</v>
      </c>
      <c r="AE275" s="560"/>
      <c r="AF275" s="561">
        <v>17823214.549479343</v>
      </c>
      <c r="AG275" s="531">
        <v>6577390.642797865</v>
      </c>
      <c r="AH275" s="531">
        <v>725860.41558205057</v>
      </c>
      <c r="AI275" s="531"/>
      <c r="AJ275" s="531">
        <v>3964307.9499999802</v>
      </c>
      <c r="AK275" s="531">
        <v>981287.61053400021</v>
      </c>
      <c r="AL275" s="534">
        <v>5158548.3998973435</v>
      </c>
      <c r="AM275" s="547">
        <v>-3683263</v>
      </c>
      <c r="AN275" s="527">
        <v>26223019.606250659</v>
      </c>
    </row>
    <row r="276" spans="1:40" ht="16.5">
      <c r="A276" s="528">
        <v>859</v>
      </c>
      <c r="B276" s="529" t="s">
        <v>307</v>
      </c>
      <c r="C276" s="532">
        <v>6562</v>
      </c>
      <c r="D276" s="530">
        <f t="shared" si="26"/>
        <v>14767999.473008912</v>
      </c>
      <c r="E276" s="530">
        <v>-1587516.0981961247</v>
      </c>
      <c r="F276" s="530">
        <v>-1742905.1000900699</v>
      </c>
      <c r="G276" s="546">
        <v>-365981.77756278409</v>
      </c>
      <c r="H276" s="530">
        <v>943994.37421462615</v>
      </c>
      <c r="I276" s="530">
        <v>-1027920</v>
      </c>
      <c r="J276" s="527">
        <v>10987670.871374559</v>
      </c>
      <c r="K276" s="560"/>
      <c r="L276" s="561">
        <f t="shared" si="27"/>
        <v>14872708.99763532</v>
      </c>
      <c r="M276" s="531">
        <v>-1587516.0983289462</v>
      </c>
      <c r="N276" s="531">
        <v>-1660749.7500322366</v>
      </c>
      <c r="O276" s="547">
        <v>-866882.09182047704</v>
      </c>
      <c r="P276" s="532">
        <v>558995.05743194371</v>
      </c>
      <c r="Q276" s="532">
        <v>192577.66712800003</v>
      </c>
      <c r="R276" s="531">
        <v>1030761.227081975</v>
      </c>
      <c r="S276" s="533">
        <v>-1027920</v>
      </c>
      <c r="T276" s="532">
        <v>11511975.009095578</v>
      </c>
      <c r="U276" s="527"/>
      <c r="V276" s="561">
        <f t="shared" si="28"/>
        <v>14765319.761293653</v>
      </c>
      <c r="W276" s="531">
        <v>-1587516.0983289462</v>
      </c>
      <c r="X276" s="531">
        <v>-1576550.684827379</v>
      </c>
      <c r="Y276" s="531">
        <v>-866882.09182047704</v>
      </c>
      <c r="Z276" s="531">
        <v>561218.86371597205</v>
      </c>
      <c r="AA276" s="531">
        <v>192577.66712800003</v>
      </c>
      <c r="AB276" s="531">
        <v>1066484.9256863105</v>
      </c>
      <c r="AC276" s="533">
        <v>-1027920</v>
      </c>
      <c r="AD276" s="527">
        <v>11526732.342847135</v>
      </c>
      <c r="AE276" s="560"/>
      <c r="AF276" s="561">
        <v>15050853.145226836</v>
      </c>
      <c r="AG276" s="531">
        <v>-1587516.0983289462</v>
      </c>
      <c r="AH276" s="531">
        <v>-1487718.5755529401</v>
      </c>
      <c r="AI276" s="531"/>
      <c r="AJ276" s="531">
        <v>563442.67000000039</v>
      </c>
      <c r="AK276" s="531">
        <v>192577.66712800003</v>
      </c>
      <c r="AL276" s="534">
        <v>1115336.8927494616</v>
      </c>
      <c r="AM276" s="547">
        <v>-1027920</v>
      </c>
      <c r="AN276" s="527">
        <v>11952173.609401936</v>
      </c>
    </row>
    <row r="277" spans="1:40" ht="16.5">
      <c r="A277" s="528">
        <v>886</v>
      </c>
      <c r="B277" s="529" t="s">
        <v>308</v>
      </c>
      <c r="C277" s="532">
        <v>12599</v>
      </c>
      <c r="D277" s="530">
        <f t="shared" si="26"/>
        <v>7419804.9765349496</v>
      </c>
      <c r="E277" s="530">
        <v>-568353.06672287127</v>
      </c>
      <c r="F277" s="530">
        <v>-713009.78457298933</v>
      </c>
      <c r="G277" s="546">
        <v>-702682.78200449806</v>
      </c>
      <c r="H277" s="530">
        <v>1907243.906523976</v>
      </c>
      <c r="I277" s="530">
        <v>-233527</v>
      </c>
      <c r="J277" s="527">
        <v>7109476.2497585677</v>
      </c>
      <c r="K277" s="560"/>
      <c r="L277" s="561">
        <f t="shared" si="27"/>
        <v>7490251.9843256138</v>
      </c>
      <c r="M277" s="531">
        <v>-568353.06697788823</v>
      </c>
      <c r="N277" s="531">
        <v>-555272.01325652446</v>
      </c>
      <c r="O277" s="547">
        <v>-1663192.5846888067</v>
      </c>
      <c r="P277" s="532">
        <v>1116017.6156283277</v>
      </c>
      <c r="Q277" s="532">
        <v>531407.23420399998</v>
      </c>
      <c r="R277" s="531">
        <v>2062455.3724209983</v>
      </c>
      <c r="S277" s="533">
        <v>-233527</v>
      </c>
      <c r="T277" s="532">
        <v>8179787.5416557211</v>
      </c>
      <c r="U277" s="527"/>
      <c r="V277" s="561">
        <f t="shared" si="28"/>
        <v>7444568.6628244203</v>
      </c>
      <c r="W277" s="531">
        <v>-568353.06697788823</v>
      </c>
      <c r="X277" s="531">
        <v>-393610.32131565228</v>
      </c>
      <c r="Y277" s="531">
        <v>-1663192.5846888067</v>
      </c>
      <c r="Z277" s="531">
        <v>1156199.4578141605</v>
      </c>
      <c r="AA277" s="531">
        <v>531407.23420399998</v>
      </c>
      <c r="AB277" s="531">
        <v>2134260.3948087203</v>
      </c>
      <c r="AC277" s="533">
        <v>-233527</v>
      </c>
      <c r="AD277" s="527">
        <v>8407752.7766689546</v>
      </c>
      <c r="AE277" s="560"/>
      <c r="AF277" s="561">
        <v>7699006.2808422092</v>
      </c>
      <c r="AG277" s="531">
        <v>-568353.06697788823</v>
      </c>
      <c r="AH277" s="531">
        <v>-223053.2130028432</v>
      </c>
      <c r="AI277" s="531"/>
      <c r="AJ277" s="531">
        <v>1196381.2999999933</v>
      </c>
      <c r="AK277" s="531">
        <v>531407.23420399998</v>
      </c>
      <c r="AL277" s="534">
        <v>2232850.7276465674</v>
      </c>
      <c r="AM277" s="547">
        <v>-233527</v>
      </c>
      <c r="AN277" s="527">
        <v>8971519.6780232303</v>
      </c>
    </row>
    <row r="278" spans="1:40" ht="16.5">
      <c r="A278" s="528">
        <v>887</v>
      </c>
      <c r="B278" s="529" t="s">
        <v>309</v>
      </c>
      <c r="C278" s="532">
        <v>4569</v>
      </c>
      <c r="D278" s="530">
        <f t="shared" si="26"/>
        <v>2708581.8279546406</v>
      </c>
      <c r="E278" s="530">
        <v>-585220.67052326992</v>
      </c>
      <c r="F278" s="530">
        <v>-260224.30220244415</v>
      </c>
      <c r="G278" s="546">
        <v>-254826.38550508389</v>
      </c>
      <c r="H278" s="530">
        <v>1037260.1293238909</v>
      </c>
      <c r="I278" s="530">
        <v>-268263</v>
      </c>
      <c r="J278" s="527">
        <v>2377307.5990477335</v>
      </c>
      <c r="K278" s="560"/>
      <c r="L278" s="561">
        <f t="shared" si="27"/>
        <v>2565757.6941878786</v>
      </c>
      <c r="M278" s="531">
        <v>-585220.67061574897</v>
      </c>
      <c r="N278" s="531">
        <v>-203021.04185281892</v>
      </c>
      <c r="O278" s="547">
        <v>-603033.05809637753</v>
      </c>
      <c r="P278" s="532">
        <v>485524.83232185279</v>
      </c>
      <c r="Q278" s="532">
        <v>498936.08903600002</v>
      </c>
      <c r="R278" s="531">
        <v>1114049.095771109</v>
      </c>
      <c r="S278" s="533">
        <v>-268263</v>
      </c>
      <c r="T278" s="532">
        <v>3004729.9407518953</v>
      </c>
      <c r="U278" s="527"/>
      <c r="V278" s="561">
        <f t="shared" si="28"/>
        <v>2687147.6284813061</v>
      </c>
      <c r="W278" s="531">
        <v>-585220.67061574897</v>
      </c>
      <c r="X278" s="531">
        <v>-144394.78020682759</v>
      </c>
      <c r="Y278" s="531">
        <v>-603033.05809637753</v>
      </c>
      <c r="Z278" s="531">
        <v>501117.92616092623</v>
      </c>
      <c r="AA278" s="531">
        <v>498936.08903600002</v>
      </c>
      <c r="AB278" s="531">
        <v>1152738.8448963892</v>
      </c>
      <c r="AC278" s="533">
        <v>-268263</v>
      </c>
      <c r="AD278" s="527">
        <v>3239028.9796556677</v>
      </c>
      <c r="AE278" s="560"/>
      <c r="AF278" s="561">
        <v>2882884.5160327526</v>
      </c>
      <c r="AG278" s="531">
        <v>-585220.67061574897</v>
      </c>
      <c r="AH278" s="531">
        <v>-82542.615123787284</v>
      </c>
      <c r="AI278" s="531"/>
      <c r="AJ278" s="531">
        <v>516711.01999999973</v>
      </c>
      <c r="AK278" s="531">
        <v>498936.08903600002</v>
      </c>
      <c r="AL278" s="534">
        <v>1198927.117909373</v>
      </c>
      <c r="AM278" s="547">
        <v>-268263</v>
      </c>
      <c r="AN278" s="527">
        <v>3558399.3991422113</v>
      </c>
    </row>
    <row r="279" spans="1:40" ht="16.5">
      <c r="A279" s="528">
        <v>889</v>
      </c>
      <c r="B279" s="529" t="s">
        <v>310</v>
      </c>
      <c r="C279" s="532">
        <v>2523</v>
      </c>
      <c r="D279" s="530">
        <f t="shared" si="26"/>
        <v>3042488.1699539484</v>
      </c>
      <c r="E279" s="530">
        <v>1056507.5616959352</v>
      </c>
      <c r="F279" s="530">
        <v>358173.31375832885</v>
      </c>
      <c r="G279" s="546">
        <v>-140715.0296846852</v>
      </c>
      <c r="H279" s="530">
        <v>552984.30280738708</v>
      </c>
      <c r="I279" s="530">
        <v>235452</v>
      </c>
      <c r="J279" s="527">
        <v>5104890.3185309144</v>
      </c>
      <c r="K279" s="560"/>
      <c r="L279" s="561">
        <f t="shared" si="27"/>
        <v>2712398.8818466887</v>
      </c>
      <c r="M279" s="531">
        <v>1056507.5616448668</v>
      </c>
      <c r="N279" s="531">
        <v>314070.93158763601</v>
      </c>
      <c r="O279" s="547">
        <v>-332952.78995909874</v>
      </c>
      <c r="P279" s="532">
        <v>368551.94728446699</v>
      </c>
      <c r="Q279" s="532">
        <v>147427.39750199998</v>
      </c>
      <c r="R279" s="531">
        <v>587784.84228294645</v>
      </c>
      <c r="S279" s="533">
        <v>235452</v>
      </c>
      <c r="T279" s="532">
        <v>5089240.7721895063</v>
      </c>
      <c r="U279" s="527"/>
      <c r="V279" s="561">
        <f t="shared" si="28"/>
        <v>3235920.8328388054</v>
      </c>
      <c r="W279" s="531">
        <v>1056507.5616448668</v>
      </c>
      <c r="X279" s="531">
        <v>270754.33017219196</v>
      </c>
      <c r="Y279" s="531">
        <v>-332952.78995909874</v>
      </c>
      <c r="Z279" s="531">
        <v>320324.69864223292</v>
      </c>
      <c r="AA279" s="531">
        <v>147427.39750199998</v>
      </c>
      <c r="AB279" s="531">
        <v>606319.0818767345</v>
      </c>
      <c r="AC279" s="533">
        <v>235452</v>
      </c>
      <c r="AD279" s="527">
        <v>5539753.1127177328</v>
      </c>
      <c r="AE279" s="560"/>
      <c r="AF279" s="561">
        <v>3466928.8823226048</v>
      </c>
      <c r="AG279" s="531">
        <v>1056507.5616448668</v>
      </c>
      <c r="AH279" s="531">
        <v>229219.07136381173</v>
      </c>
      <c r="AI279" s="531"/>
      <c r="AJ279" s="531">
        <v>272097.44999999891</v>
      </c>
      <c r="AK279" s="531">
        <v>147427.39750199998</v>
      </c>
      <c r="AL279" s="534">
        <v>628532.27911516954</v>
      </c>
      <c r="AM279" s="547">
        <v>235452</v>
      </c>
      <c r="AN279" s="527">
        <v>5703211.851989354</v>
      </c>
    </row>
    <row r="280" spans="1:40" ht="16.5">
      <c r="A280" s="528">
        <v>890</v>
      </c>
      <c r="B280" s="529" t="s">
        <v>311</v>
      </c>
      <c r="C280" s="532">
        <v>1180</v>
      </c>
      <c r="D280" s="530">
        <f t="shared" si="26"/>
        <v>2339590.6893142522</v>
      </c>
      <c r="E280" s="530">
        <v>-41058.545710822262</v>
      </c>
      <c r="F280" s="530">
        <v>447661.05772697419</v>
      </c>
      <c r="G280" s="546">
        <v>-65812.023395928874</v>
      </c>
      <c r="H280" s="530">
        <v>237723.01733606966</v>
      </c>
      <c r="I280" s="530">
        <v>432693</v>
      </c>
      <c r="J280" s="527">
        <v>3350797.1952705448</v>
      </c>
      <c r="K280" s="560"/>
      <c r="L280" s="561">
        <f t="shared" si="27"/>
        <v>2323905.4417885933</v>
      </c>
      <c r="M280" s="531">
        <v>-41058.545734706699</v>
      </c>
      <c r="N280" s="531">
        <v>427034.49769470404</v>
      </c>
      <c r="O280" s="547">
        <v>-156234.60226875098</v>
      </c>
      <c r="P280" s="532">
        <v>101809.10038253659</v>
      </c>
      <c r="Q280" s="532">
        <v>20569.112101999996</v>
      </c>
      <c r="R280" s="531">
        <v>252242.9958449699</v>
      </c>
      <c r="S280" s="533">
        <v>432693</v>
      </c>
      <c r="T280" s="532">
        <v>3360960.9998093462</v>
      </c>
      <c r="U280" s="527"/>
      <c r="V280" s="561">
        <f t="shared" si="28"/>
        <v>2354050.4343897076</v>
      </c>
      <c r="W280" s="531">
        <v>-41058.545734706699</v>
      </c>
      <c r="X280" s="531">
        <v>406775.4451103902</v>
      </c>
      <c r="Y280" s="531">
        <v>-156234.60226875098</v>
      </c>
      <c r="Z280" s="531">
        <v>109413.82519126788</v>
      </c>
      <c r="AA280" s="531">
        <v>20569.112101999996</v>
      </c>
      <c r="AB280" s="531">
        <v>260847.08763256692</v>
      </c>
      <c r="AC280" s="533">
        <v>432693</v>
      </c>
      <c r="AD280" s="527">
        <v>3387055.756422475</v>
      </c>
      <c r="AE280" s="560"/>
      <c r="AF280" s="561">
        <v>2476402.2071472947</v>
      </c>
      <c r="AG280" s="531">
        <v>-41058.545734706699</v>
      </c>
      <c r="AH280" s="531">
        <v>387349.52145050565</v>
      </c>
      <c r="AI280" s="531"/>
      <c r="AJ280" s="531">
        <v>117018.54999999919</v>
      </c>
      <c r="AK280" s="531">
        <v>20569.112101999996</v>
      </c>
      <c r="AL280" s="534">
        <v>271081.03484684939</v>
      </c>
      <c r="AM280" s="547">
        <v>432693</v>
      </c>
      <c r="AN280" s="527">
        <v>3507820.2775431913</v>
      </c>
    </row>
    <row r="281" spans="1:40" ht="16.5">
      <c r="A281" s="528">
        <v>892</v>
      </c>
      <c r="B281" s="529" t="s">
        <v>312</v>
      </c>
      <c r="C281" s="532">
        <v>3592</v>
      </c>
      <c r="D281" s="530">
        <f t="shared" si="26"/>
        <v>6004464.8287663907</v>
      </c>
      <c r="E281" s="530">
        <v>507921.81105808105</v>
      </c>
      <c r="F281" s="530">
        <v>148623.99669289205</v>
      </c>
      <c r="G281" s="546">
        <v>-200336.26104930212</v>
      </c>
      <c r="H281" s="530">
        <v>579322.10097779008</v>
      </c>
      <c r="I281" s="530">
        <v>-563961</v>
      </c>
      <c r="J281" s="527">
        <v>6476035.4764458518</v>
      </c>
      <c r="K281" s="560"/>
      <c r="L281" s="561">
        <f t="shared" si="27"/>
        <v>6566204.8137394432</v>
      </c>
      <c r="M281" s="531">
        <v>507921.81098537508</v>
      </c>
      <c r="N281" s="531">
        <v>85835.349543812132</v>
      </c>
      <c r="O281" s="547">
        <v>-475693.7115798106</v>
      </c>
      <c r="P281" s="532">
        <v>356312.20903481357</v>
      </c>
      <c r="Q281" s="532">
        <v>184432.12449200003</v>
      </c>
      <c r="R281" s="531">
        <v>632342.5900025242</v>
      </c>
      <c r="S281" s="533">
        <v>-563961</v>
      </c>
      <c r="T281" s="532">
        <v>7293394.1862181574</v>
      </c>
      <c r="U281" s="527"/>
      <c r="V281" s="561">
        <f t="shared" si="28"/>
        <v>6642242.8927392364</v>
      </c>
      <c r="W281" s="531">
        <v>507921.81098537508</v>
      </c>
      <c r="X281" s="531">
        <v>24165.419982070136</v>
      </c>
      <c r="Y281" s="531">
        <v>-475693.7115798106</v>
      </c>
      <c r="Z281" s="531">
        <v>362519.47451740631</v>
      </c>
      <c r="AA281" s="531">
        <v>184432.12449200003</v>
      </c>
      <c r="AB281" s="531">
        <v>653621.95124835672</v>
      </c>
      <c r="AC281" s="533">
        <v>-563961</v>
      </c>
      <c r="AD281" s="527">
        <v>7335248.9623846337</v>
      </c>
      <c r="AE281" s="560"/>
      <c r="AF281" s="561">
        <v>6650635.3533496903</v>
      </c>
      <c r="AG281" s="531">
        <v>507921.81098537508</v>
      </c>
      <c r="AH281" s="531">
        <v>-20186.26770533546</v>
      </c>
      <c r="AI281" s="531"/>
      <c r="AJ281" s="531">
        <v>368726.739999999</v>
      </c>
      <c r="AK281" s="531">
        <v>184432.12449200003</v>
      </c>
      <c r="AL281" s="534">
        <v>682222.81417644117</v>
      </c>
      <c r="AM281" s="547">
        <v>-563961</v>
      </c>
      <c r="AN281" s="527">
        <v>7334097.8637183597</v>
      </c>
    </row>
    <row r="282" spans="1:40" ht="16.5">
      <c r="A282" s="528">
        <v>893</v>
      </c>
      <c r="B282" s="529" t="s">
        <v>313</v>
      </c>
      <c r="C282" s="532">
        <v>7434</v>
      </c>
      <c r="D282" s="530">
        <f t="shared" si="26"/>
        <v>8817424.7443194799</v>
      </c>
      <c r="E282" s="530">
        <v>-486611.11480519688</v>
      </c>
      <c r="F282" s="530">
        <v>-16867.787506536832</v>
      </c>
      <c r="G282" s="546">
        <v>-414615.74739435187</v>
      </c>
      <c r="H282" s="530">
        <v>1516510.5745014292</v>
      </c>
      <c r="I282" s="530">
        <v>-25603</v>
      </c>
      <c r="J282" s="527">
        <v>9390237.6691148244</v>
      </c>
      <c r="K282" s="560"/>
      <c r="L282" s="561">
        <f t="shared" si="27"/>
        <v>8701546.2211939842</v>
      </c>
      <c r="M282" s="531">
        <v>-486611.1149556688</v>
      </c>
      <c r="N282" s="531">
        <v>-14782.131321200102</v>
      </c>
      <c r="O282" s="547">
        <v>-982886.15975136717</v>
      </c>
      <c r="P282" s="532">
        <v>529198.13800031203</v>
      </c>
      <c r="Q282" s="532">
        <v>356122.29114000004</v>
      </c>
      <c r="R282" s="531">
        <v>1611601.5939525703</v>
      </c>
      <c r="S282" s="533">
        <v>-25603</v>
      </c>
      <c r="T282" s="532">
        <v>9688585.8382586315</v>
      </c>
      <c r="U282" s="527"/>
      <c r="V282" s="561">
        <f t="shared" si="28"/>
        <v>8466109.8087059278</v>
      </c>
      <c r="W282" s="531">
        <v>-486611.1149556688</v>
      </c>
      <c r="X282" s="531">
        <v>-30904.162602377732</v>
      </c>
      <c r="Y282" s="531">
        <v>-982886.15975136717</v>
      </c>
      <c r="Z282" s="531">
        <v>583270.91400015517</v>
      </c>
      <c r="AA282" s="531">
        <v>356122.29114000004</v>
      </c>
      <c r="AB282" s="531">
        <v>1667943.9922368003</v>
      </c>
      <c r="AC282" s="533">
        <v>-25603</v>
      </c>
      <c r="AD282" s="527">
        <v>9547442.568773469</v>
      </c>
      <c r="AE282" s="560"/>
      <c r="AF282" s="561">
        <v>8737394.9296487235</v>
      </c>
      <c r="AG282" s="531">
        <v>-486611.1149556688</v>
      </c>
      <c r="AH282" s="531">
        <v>-41777.481659650286</v>
      </c>
      <c r="AI282" s="531"/>
      <c r="AJ282" s="531">
        <v>637343.68999999831</v>
      </c>
      <c r="AK282" s="531">
        <v>356122.29114000004</v>
      </c>
      <c r="AL282" s="534">
        <v>1734717.8601245957</v>
      </c>
      <c r="AM282" s="547">
        <v>-25603</v>
      </c>
      <c r="AN282" s="527">
        <v>9928701.0145466309</v>
      </c>
    </row>
    <row r="283" spans="1:40" ht="16.5">
      <c r="A283" s="528">
        <v>895</v>
      </c>
      <c r="B283" s="529" t="s">
        <v>314</v>
      </c>
      <c r="C283" s="532">
        <v>15092</v>
      </c>
      <c r="D283" s="530">
        <f t="shared" si="26"/>
        <v>3596010.6253575319</v>
      </c>
      <c r="E283" s="530">
        <v>676603.38332588936</v>
      </c>
      <c r="F283" s="530">
        <v>1142681.9362001948</v>
      </c>
      <c r="G283" s="546">
        <v>-841724.62465369364</v>
      </c>
      <c r="H283" s="530">
        <v>2603416.4578149375</v>
      </c>
      <c r="I283" s="530">
        <v>-1211559</v>
      </c>
      <c r="J283" s="527">
        <v>5965428.7780448599</v>
      </c>
      <c r="K283" s="560"/>
      <c r="L283" s="561">
        <f t="shared" si="27"/>
        <v>2156337.6651029922</v>
      </c>
      <c r="M283" s="531">
        <v>676603.38302041125</v>
      </c>
      <c r="N283" s="531">
        <v>878871.72941458388</v>
      </c>
      <c r="O283" s="547">
        <v>-1995615.6855210052</v>
      </c>
      <c r="P283" s="532">
        <v>1523989.1323211894</v>
      </c>
      <c r="Q283" s="532">
        <v>848456.53569599986</v>
      </c>
      <c r="R283" s="531">
        <v>2788220.4303704603</v>
      </c>
      <c r="S283" s="533">
        <v>-1211559</v>
      </c>
      <c r="T283" s="532">
        <v>5665304.1904046312</v>
      </c>
      <c r="U283" s="527"/>
      <c r="V283" s="561">
        <f t="shared" si="28"/>
        <v>1779566.0907562915</v>
      </c>
      <c r="W283" s="531">
        <v>676603.38302041125</v>
      </c>
      <c r="X283" s="531">
        <v>619761.88059893518</v>
      </c>
      <c r="Y283" s="531">
        <v>-1995615.6855210052</v>
      </c>
      <c r="Z283" s="531">
        <v>1602958.6811605934</v>
      </c>
      <c r="AA283" s="531">
        <v>848456.53569599986</v>
      </c>
      <c r="AB283" s="531">
        <v>2880436.457064393</v>
      </c>
      <c r="AC283" s="533">
        <v>-1211559</v>
      </c>
      <c r="AD283" s="527">
        <v>5200608.3427756187</v>
      </c>
      <c r="AE283" s="560"/>
      <c r="AF283" s="561">
        <v>2217644.3867925778</v>
      </c>
      <c r="AG283" s="531">
        <v>676603.38302041125</v>
      </c>
      <c r="AH283" s="531">
        <v>371307.60951844585</v>
      </c>
      <c r="AI283" s="531"/>
      <c r="AJ283" s="531">
        <v>1681928.2299999972</v>
      </c>
      <c r="AK283" s="531">
        <v>848456.53569599986</v>
      </c>
      <c r="AL283" s="534">
        <v>3000151.8385276427</v>
      </c>
      <c r="AM283" s="547">
        <v>-1211559</v>
      </c>
      <c r="AN283" s="527">
        <v>5588917.2980340682</v>
      </c>
    </row>
    <row r="284" spans="1:40" ht="16.5">
      <c r="A284" s="528">
        <v>905</v>
      </c>
      <c r="B284" s="529" t="s">
        <v>315</v>
      </c>
      <c r="C284" s="532">
        <v>67988</v>
      </c>
      <c r="D284" s="530">
        <f t="shared" si="26"/>
        <v>25192324.571638614</v>
      </c>
      <c r="E284" s="530">
        <v>-14669844.570508882</v>
      </c>
      <c r="F284" s="530">
        <v>-6556092.3099627569</v>
      </c>
      <c r="G284" s="546">
        <v>-3791888.0056291628</v>
      </c>
      <c r="H284" s="530">
        <v>10587144.681542942</v>
      </c>
      <c r="I284" s="530">
        <v>30867026</v>
      </c>
      <c r="J284" s="527">
        <v>41628670.367080756</v>
      </c>
      <c r="K284" s="560"/>
      <c r="L284" s="561">
        <f t="shared" si="27"/>
        <v>27462798.478721336</v>
      </c>
      <c r="M284" s="531">
        <v>-14669844.571885029</v>
      </c>
      <c r="N284" s="531">
        <v>-5704891.7705339277</v>
      </c>
      <c r="O284" s="547">
        <v>-8984210.4143808652</v>
      </c>
      <c r="P284" s="532">
        <v>8544997.4807790052</v>
      </c>
      <c r="Q284" s="532">
        <v>4355439.8609260004</v>
      </c>
      <c r="R284" s="531">
        <v>11414568.571398091</v>
      </c>
      <c r="S284" s="533">
        <v>30867026</v>
      </c>
      <c r="T284" s="532">
        <v>53285883.635024607</v>
      </c>
      <c r="U284" s="527"/>
      <c r="V284" s="561">
        <f t="shared" si="28"/>
        <v>27471605.495070495</v>
      </c>
      <c r="W284" s="531">
        <v>-14669844.571885029</v>
      </c>
      <c r="X284" s="531">
        <v>-4832516.5731630251</v>
      </c>
      <c r="Y284" s="531">
        <v>-8984210.4143808652</v>
      </c>
      <c r="Z284" s="531">
        <v>8239220.1353894994</v>
      </c>
      <c r="AA284" s="531">
        <v>4355439.8609260004</v>
      </c>
      <c r="AB284" s="531">
        <v>11820472.888353597</v>
      </c>
      <c r="AC284" s="533">
        <v>30867026</v>
      </c>
      <c r="AD284" s="527">
        <v>54267192.820310675</v>
      </c>
      <c r="AE284" s="560"/>
      <c r="AF284" s="561">
        <v>27620418.406754553</v>
      </c>
      <c r="AG284" s="531">
        <v>-14669844.571885029</v>
      </c>
      <c r="AH284" s="531">
        <v>-3912139.028915762</v>
      </c>
      <c r="AI284" s="531"/>
      <c r="AJ284" s="531">
        <v>7933442.7899999944</v>
      </c>
      <c r="AK284" s="531">
        <v>4355439.8609260004</v>
      </c>
      <c r="AL284" s="534">
        <v>12370652.0209588</v>
      </c>
      <c r="AM284" s="547">
        <v>30867026</v>
      </c>
      <c r="AN284" s="527">
        <v>55580785.063457698</v>
      </c>
    </row>
    <row r="285" spans="1:40" ht="16.5">
      <c r="A285" s="528">
        <v>908</v>
      </c>
      <c r="B285" s="529" t="s">
        <v>316</v>
      </c>
      <c r="C285" s="532">
        <v>20703</v>
      </c>
      <c r="D285" s="530">
        <f t="shared" si="26"/>
        <v>8993814.4434493147</v>
      </c>
      <c r="E285" s="530">
        <v>-2369717.6608439772</v>
      </c>
      <c r="F285" s="530">
        <v>-962141.46045069606</v>
      </c>
      <c r="G285" s="546">
        <v>-1154666.3731914537</v>
      </c>
      <c r="H285" s="530">
        <v>2863396.2832361627</v>
      </c>
      <c r="I285" s="530">
        <v>685224</v>
      </c>
      <c r="J285" s="527">
        <v>8055909.2321993494</v>
      </c>
      <c r="K285" s="560"/>
      <c r="L285" s="561">
        <f t="shared" si="27"/>
        <v>8365681.0066961749</v>
      </c>
      <c r="M285" s="531">
        <v>-2369717.6612630272</v>
      </c>
      <c r="N285" s="531">
        <v>-702942.70820331341</v>
      </c>
      <c r="O285" s="547">
        <v>-2733076.7892870866</v>
      </c>
      <c r="P285" s="532">
        <v>2037322.8835076056</v>
      </c>
      <c r="Q285" s="532">
        <v>1384943.6465479997</v>
      </c>
      <c r="R285" s="531">
        <v>3117849.3388533709</v>
      </c>
      <c r="S285" s="533">
        <v>685224</v>
      </c>
      <c r="T285" s="532">
        <v>9785283.7168517243</v>
      </c>
      <c r="U285" s="527"/>
      <c r="V285" s="561">
        <f t="shared" si="28"/>
        <v>8109152.08272254</v>
      </c>
      <c r="W285" s="531">
        <v>-2369717.6612630272</v>
      </c>
      <c r="X285" s="531">
        <v>-437296.06892623787</v>
      </c>
      <c r="Y285" s="531">
        <v>-2733076.7892870866</v>
      </c>
      <c r="Z285" s="531">
        <v>2128666.5717538036</v>
      </c>
      <c r="AA285" s="531">
        <v>1384943.6465479997</v>
      </c>
      <c r="AB285" s="531">
        <v>3218139.592790999</v>
      </c>
      <c r="AC285" s="533">
        <v>685224</v>
      </c>
      <c r="AD285" s="527">
        <v>9986035.3743389901</v>
      </c>
      <c r="AE285" s="560"/>
      <c r="AF285" s="561">
        <v>8263836.9386413265</v>
      </c>
      <c r="AG285" s="531">
        <v>-2369717.6612630272</v>
      </c>
      <c r="AH285" s="531">
        <v>-157032.25327419504</v>
      </c>
      <c r="AI285" s="531"/>
      <c r="AJ285" s="531">
        <v>2220010.2600000016</v>
      </c>
      <c r="AK285" s="531">
        <v>1384943.6465479997</v>
      </c>
      <c r="AL285" s="534">
        <v>3363114.6575793056</v>
      </c>
      <c r="AM285" s="547">
        <v>685224</v>
      </c>
      <c r="AN285" s="527">
        <v>10657302.798944324</v>
      </c>
    </row>
    <row r="286" spans="1:40" ht="16.5">
      <c r="A286" s="528">
        <v>915</v>
      </c>
      <c r="B286" s="529" t="s">
        <v>317</v>
      </c>
      <c r="C286" s="532">
        <v>19759</v>
      </c>
      <c r="D286" s="530">
        <f t="shared" si="26"/>
        <v>4172379.1156101758</v>
      </c>
      <c r="E286" s="530">
        <v>-286264.90121754823</v>
      </c>
      <c r="F286" s="530">
        <v>9715.2320679914064</v>
      </c>
      <c r="G286" s="546">
        <v>-1102016.7544747107</v>
      </c>
      <c r="H286" s="530">
        <v>3310473.3823810727</v>
      </c>
      <c r="I286" s="530">
        <v>-2507152</v>
      </c>
      <c r="J286" s="527">
        <v>3597134.0743669812</v>
      </c>
      <c r="K286" s="560"/>
      <c r="L286" s="561">
        <f t="shared" si="27"/>
        <v>4171707.3570395652</v>
      </c>
      <c r="M286" s="531">
        <v>-286264.90161749121</v>
      </c>
      <c r="N286" s="531">
        <v>-39289.767658809906</v>
      </c>
      <c r="O286" s="547">
        <v>-2609035.5086816982</v>
      </c>
      <c r="P286" s="532">
        <v>2841119.1286893794</v>
      </c>
      <c r="Q286" s="532">
        <v>1766372.1310619998</v>
      </c>
      <c r="R286" s="531">
        <v>3575539.2498390186</v>
      </c>
      <c r="S286" s="533">
        <v>-2507152</v>
      </c>
      <c r="T286" s="532">
        <v>6912995.6886719633</v>
      </c>
      <c r="U286" s="527"/>
      <c r="V286" s="561">
        <f t="shared" si="28"/>
        <v>3932532.039201146</v>
      </c>
      <c r="W286" s="531">
        <v>-286264.90161749121</v>
      </c>
      <c r="X286" s="531">
        <v>-82140.886314283242</v>
      </c>
      <c r="Y286" s="531">
        <v>-2609035.5086816982</v>
      </c>
      <c r="Z286" s="531">
        <v>2617193.5693446887</v>
      </c>
      <c r="AA286" s="531">
        <v>1766372.1310619998</v>
      </c>
      <c r="AB286" s="531">
        <v>3704979.544138256</v>
      </c>
      <c r="AC286" s="533">
        <v>-2507152</v>
      </c>
      <c r="AD286" s="527">
        <v>6536483.9871326182</v>
      </c>
      <c r="AE286" s="560"/>
      <c r="AF286" s="561">
        <v>4145684.9090773966</v>
      </c>
      <c r="AG286" s="531">
        <v>-286264.90161749121</v>
      </c>
      <c r="AH286" s="531">
        <v>-111041.33173433279</v>
      </c>
      <c r="AI286" s="531"/>
      <c r="AJ286" s="531">
        <v>2393268.0099999979</v>
      </c>
      <c r="AK286" s="531">
        <v>1766372.1310619998</v>
      </c>
      <c r="AL286" s="534">
        <v>3868154.8832559017</v>
      </c>
      <c r="AM286" s="547">
        <v>-2507152</v>
      </c>
      <c r="AN286" s="527">
        <v>6659986.1913617719</v>
      </c>
    </row>
    <row r="287" spans="1:40" ht="16.5">
      <c r="A287" s="528">
        <v>918</v>
      </c>
      <c r="B287" s="529" t="s">
        <v>318</v>
      </c>
      <c r="C287" s="532">
        <v>2228</v>
      </c>
      <c r="D287" s="530">
        <f t="shared" si="26"/>
        <v>1270228.3278260026</v>
      </c>
      <c r="E287" s="530">
        <v>-18090.117671402721</v>
      </c>
      <c r="F287" s="530">
        <v>1095.4773544959185</v>
      </c>
      <c r="G287" s="546">
        <v>-124262.02383570297</v>
      </c>
      <c r="H287" s="530">
        <v>510136.77889194078</v>
      </c>
      <c r="I287" s="530">
        <v>-460926</v>
      </c>
      <c r="J287" s="527">
        <v>1178182.4425653336</v>
      </c>
      <c r="K287" s="560"/>
      <c r="L287" s="561">
        <f t="shared" si="27"/>
        <v>1356658.6202743712</v>
      </c>
      <c r="M287" s="531">
        <v>-18090.117716500903</v>
      </c>
      <c r="N287" s="531">
        <v>-4430.2648081293828</v>
      </c>
      <c r="O287" s="547">
        <v>-295528.35908454744</v>
      </c>
      <c r="P287" s="532">
        <v>158708.13989919345</v>
      </c>
      <c r="Q287" s="532">
        <v>56260.514925999989</v>
      </c>
      <c r="R287" s="531">
        <v>548504.6039889243</v>
      </c>
      <c r="S287" s="533">
        <v>-460926</v>
      </c>
      <c r="T287" s="532">
        <v>1341157.1374793113</v>
      </c>
      <c r="U287" s="527"/>
      <c r="V287" s="561">
        <f t="shared" si="28"/>
        <v>1311130.7709359485</v>
      </c>
      <c r="W287" s="531">
        <v>-18090.117716500903</v>
      </c>
      <c r="X287" s="531">
        <v>-9262.1030774949668</v>
      </c>
      <c r="Y287" s="531">
        <v>-295528.35908454744</v>
      </c>
      <c r="Z287" s="531">
        <v>185816.05494959635</v>
      </c>
      <c r="AA287" s="531">
        <v>56260.514925999989</v>
      </c>
      <c r="AB287" s="531">
        <v>567446.74225065275</v>
      </c>
      <c r="AC287" s="533">
        <v>-460926</v>
      </c>
      <c r="AD287" s="527">
        <v>1336847.5031836543</v>
      </c>
      <c r="AE287" s="560"/>
      <c r="AF287" s="561">
        <v>1251189.9702665457</v>
      </c>
      <c r="AG287" s="531">
        <v>-18090.117716500903</v>
      </c>
      <c r="AH287" s="531">
        <v>-12520.880970904067</v>
      </c>
      <c r="AI287" s="531"/>
      <c r="AJ287" s="531">
        <v>212923.96999999927</v>
      </c>
      <c r="AK287" s="531">
        <v>56260.514925999989</v>
      </c>
      <c r="AL287" s="534">
        <v>590483.47791971185</v>
      </c>
      <c r="AM287" s="547">
        <v>-460926</v>
      </c>
      <c r="AN287" s="527">
        <v>1323792.5753403045</v>
      </c>
    </row>
    <row r="288" spans="1:40" ht="16.5">
      <c r="A288" s="528">
        <v>921</v>
      </c>
      <c r="B288" s="529" t="s">
        <v>319</v>
      </c>
      <c r="C288" s="532">
        <v>1894</v>
      </c>
      <c r="D288" s="530">
        <f t="shared" si="26"/>
        <v>1211910.2700162679</v>
      </c>
      <c r="E288" s="530">
        <v>716128.11511686561</v>
      </c>
      <c r="F288" s="530">
        <v>55830.445786434037</v>
      </c>
      <c r="G288" s="546">
        <v>-105633.87484058412</v>
      </c>
      <c r="H288" s="530">
        <v>489829.10183069477</v>
      </c>
      <c r="I288" s="530">
        <v>245202</v>
      </c>
      <c r="J288" s="527">
        <v>2613266.0579096782</v>
      </c>
      <c r="K288" s="560"/>
      <c r="L288" s="561">
        <f t="shared" si="27"/>
        <v>1356997.1543412684</v>
      </c>
      <c r="M288" s="531">
        <v>716128.11507852876</v>
      </c>
      <c r="N288" s="531">
        <v>22723.068921078418</v>
      </c>
      <c r="O288" s="547">
        <v>-249836.02388027436</v>
      </c>
      <c r="P288" s="532">
        <v>164357.55560123004</v>
      </c>
      <c r="Q288" s="532">
        <v>98389.486888000014</v>
      </c>
      <c r="R288" s="531">
        <v>519987.84937296307</v>
      </c>
      <c r="S288" s="533">
        <v>245202</v>
      </c>
      <c r="T288" s="532">
        <v>2873949.2063227943</v>
      </c>
      <c r="U288" s="527"/>
      <c r="V288" s="561">
        <f t="shared" si="28"/>
        <v>1389514.9277457835</v>
      </c>
      <c r="W288" s="531">
        <v>716128.11507852876</v>
      </c>
      <c r="X288" s="531">
        <v>-7873.6190434360269</v>
      </c>
      <c r="Y288" s="531">
        <v>-249836.02388027436</v>
      </c>
      <c r="Z288" s="531">
        <v>165544.45280061508</v>
      </c>
      <c r="AA288" s="531">
        <v>98389.486888000014</v>
      </c>
      <c r="AB288" s="531">
        <v>538893.19710252876</v>
      </c>
      <c r="AC288" s="533">
        <v>245202</v>
      </c>
      <c r="AD288" s="527">
        <v>2895962.5366917457</v>
      </c>
      <c r="AE288" s="560"/>
      <c r="AF288" s="561">
        <v>1426405.8730872651</v>
      </c>
      <c r="AG288" s="531">
        <v>716128.11507852876</v>
      </c>
      <c r="AH288" s="531">
        <v>-10643.872782267641</v>
      </c>
      <c r="AI288" s="531"/>
      <c r="AJ288" s="531">
        <v>166731.35000000012</v>
      </c>
      <c r="AK288" s="531">
        <v>98389.486888000014</v>
      </c>
      <c r="AL288" s="534">
        <v>559910.200698492</v>
      </c>
      <c r="AM288" s="547">
        <v>245202</v>
      </c>
      <c r="AN288" s="527">
        <v>2952287.1290897434</v>
      </c>
    </row>
    <row r="289" spans="1:40" ht="16.5">
      <c r="A289" s="528">
        <v>922</v>
      </c>
      <c r="B289" s="529" t="s">
        <v>320</v>
      </c>
      <c r="C289" s="532">
        <v>4501</v>
      </c>
      <c r="D289" s="530">
        <f t="shared" si="26"/>
        <v>3932998.2281116545</v>
      </c>
      <c r="E289" s="530">
        <v>-130315.88416116494</v>
      </c>
      <c r="F289" s="530">
        <v>-161911.93218202316</v>
      </c>
      <c r="G289" s="546">
        <v>-251033.82822464054</v>
      </c>
      <c r="H289" s="530">
        <v>697335.80695750774</v>
      </c>
      <c r="I289" s="530">
        <v>-1130219</v>
      </c>
      <c r="J289" s="527">
        <v>2956853.3905013334</v>
      </c>
      <c r="K289" s="560"/>
      <c r="L289" s="561">
        <f t="shared" si="27"/>
        <v>3650172.8811681559</v>
      </c>
      <c r="M289" s="531">
        <v>-130315.88425226879</v>
      </c>
      <c r="N289" s="531">
        <v>-105560.02261019929</v>
      </c>
      <c r="O289" s="547">
        <v>-592840.46094773139</v>
      </c>
      <c r="P289" s="532">
        <v>356596.07753252028</v>
      </c>
      <c r="Q289" s="532">
        <v>298889.63796999998</v>
      </c>
      <c r="R289" s="531">
        <v>759051.91629541665</v>
      </c>
      <c r="S289" s="533">
        <v>-1130219</v>
      </c>
      <c r="T289" s="532">
        <v>3105775.1451558936</v>
      </c>
      <c r="U289" s="527"/>
      <c r="V289" s="561">
        <f t="shared" si="28"/>
        <v>3503675.9332166347</v>
      </c>
      <c r="W289" s="531">
        <v>-130315.88425226879</v>
      </c>
      <c r="X289" s="531">
        <v>-47806.2901373153</v>
      </c>
      <c r="Y289" s="531">
        <v>-592840.46094773139</v>
      </c>
      <c r="Z289" s="531">
        <v>383426.52876625955</v>
      </c>
      <c r="AA289" s="531">
        <v>298889.63796999998</v>
      </c>
      <c r="AB289" s="531">
        <v>778651.38686744834</v>
      </c>
      <c r="AC289" s="533">
        <v>-1130219</v>
      </c>
      <c r="AD289" s="527">
        <v>3063461.851483027</v>
      </c>
      <c r="AE289" s="560"/>
      <c r="AF289" s="561">
        <v>3411047.7417450077</v>
      </c>
      <c r="AG289" s="531">
        <v>-130315.88425226879</v>
      </c>
      <c r="AH289" s="531">
        <v>-25294.65226662442</v>
      </c>
      <c r="AI289" s="531"/>
      <c r="AJ289" s="531">
        <v>410256.97999999882</v>
      </c>
      <c r="AK289" s="531">
        <v>298889.63796999998</v>
      </c>
      <c r="AL289" s="534">
        <v>812955.5034271616</v>
      </c>
      <c r="AM289" s="547">
        <v>-1130219</v>
      </c>
      <c r="AN289" s="527">
        <v>3054479.8656755444</v>
      </c>
    </row>
    <row r="290" spans="1:40" ht="16.5">
      <c r="A290" s="528">
        <v>924</v>
      </c>
      <c r="B290" s="529" t="s">
        <v>321</v>
      </c>
      <c r="C290" s="532">
        <v>2946</v>
      </c>
      <c r="D290" s="530">
        <f t="shared" si="26"/>
        <v>2614235.6054036669</v>
      </c>
      <c r="E290" s="530">
        <v>141827.6274366127</v>
      </c>
      <c r="F290" s="530">
        <v>-105679.80431318947</v>
      </c>
      <c r="G290" s="546">
        <v>-164306.96688509022</v>
      </c>
      <c r="H290" s="530">
        <v>720400.04595424735</v>
      </c>
      <c r="I290" s="530">
        <v>100275</v>
      </c>
      <c r="J290" s="527">
        <v>3306751.5075962474</v>
      </c>
      <c r="K290" s="560"/>
      <c r="L290" s="561">
        <f t="shared" si="27"/>
        <v>2984123.297879803</v>
      </c>
      <c r="M290" s="531">
        <v>141827.62737698253</v>
      </c>
      <c r="N290" s="531">
        <v>-68796.283851382512</v>
      </c>
      <c r="O290" s="547">
        <v>-389253.6265189104</v>
      </c>
      <c r="P290" s="532">
        <v>220191.74947794169</v>
      </c>
      <c r="Q290" s="532">
        <v>155155.93093</v>
      </c>
      <c r="R290" s="531">
        <v>761803.56399066944</v>
      </c>
      <c r="S290" s="533">
        <v>100275</v>
      </c>
      <c r="T290" s="532">
        <v>3905327.259285104</v>
      </c>
      <c r="U290" s="527"/>
      <c r="V290" s="561">
        <f t="shared" si="28"/>
        <v>2849329.1896423385</v>
      </c>
      <c r="W290" s="531">
        <v>141827.62737698253</v>
      </c>
      <c r="X290" s="531">
        <v>-30995.240557644185</v>
      </c>
      <c r="Y290" s="531">
        <v>-389253.6265189104</v>
      </c>
      <c r="Z290" s="531">
        <v>238223.15473897057</v>
      </c>
      <c r="AA290" s="531">
        <v>155155.93093</v>
      </c>
      <c r="AB290" s="531">
        <v>788689.54204373283</v>
      </c>
      <c r="AC290" s="533">
        <v>100275</v>
      </c>
      <c r="AD290" s="527">
        <v>3853251.57765547</v>
      </c>
      <c r="AE290" s="560"/>
      <c r="AF290" s="561">
        <v>2841250.93000203</v>
      </c>
      <c r="AG290" s="531">
        <v>141827.62737698253</v>
      </c>
      <c r="AH290" s="531">
        <v>-16555.886597972793</v>
      </c>
      <c r="AI290" s="531"/>
      <c r="AJ290" s="531">
        <v>256254.55999999944</v>
      </c>
      <c r="AK290" s="531">
        <v>155155.93093</v>
      </c>
      <c r="AL290" s="534">
        <v>819469.70937147876</v>
      </c>
      <c r="AM290" s="547">
        <v>100275</v>
      </c>
      <c r="AN290" s="527">
        <v>3908424.2445636075</v>
      </c>
    </row>
    <row r="291" spans="1:40" ht="16.5">
      <c r="A291" s="528">
        <v>925</v>
      </c>
      <c r="B291" s="529" t="s">
        <v>322</v>
      </c>
      <c r="C291" s="532">
        <v>3427</v>
      </c>
      <c r="D291" s="530">
        <f t="shared" si="26"/>
        <v>1220868.9653165927</v>
      </c>
      <c r="E291" s="530">
        <v>1247514.9031218986</v>
      </c>
      <c r="F291" s="530">
        <v>879113.49961405934</v>
      </c>
      <c r="G291" s="546">
        <v>-191133.73235410871</v>
      </c>
      <c r="H291" s="530">
        <v>820530.34692520485</v>
      </c>
      <c r="I291" s="530">
        <v>-27667</v>
      </c>
      <c r="J291" s="527">
        <v>3949226.982623647</v>
      </c>
      <c r="K291" s="560"/>
      <c r="L291" s="561">
        <f t="shared" si="27"/>
        <v>1588602.1556954514</v>
      </c>
      <c r="M291" s="531">
        <v>1247514.9030525323</v>
      </c>
      <c r="N291" s="531">
        <v>819209.07484237314</v>
      </c>
      <c r="O291" s="547">
        <v>-452585.5153748013</v>
      </c>
      <c r="P291" s="532">
        <v>319700.65019941132</v>
      </c>
      <c r="Q291" s="532">
        <v>113087.47680999999</v>
      </c>
      <c r="R291" s="531">
        <v>859529.66058585723</v>
      </c>
      <c r="S291" s="533">
        <v>-27667</v>
      </c>
      <c r="T291" s="532">
        <v>4467391.4058108237</v>
      </c>
      <c r="U291" s="527"/>
      <c r="V291" s="561">
        <f t="shared" si="28"/>
        <v>1773018.7919344227</v>
      </c>
      <c r="W291" s="531">
        <v>1247514.9030525323</v>
      </c>
      <c r="X291" s="531">
        <v>760371.97890470887</v>
      </c>
      <c r="Y291" s="531">
        <v>-452585.5153748013</v>
      </c>
      <c r="Z291" s="531">
        <v>323785.29009970592</v>
      </c>
      <c r="AA291" s="531">
        <v>113087.47680999999</v>
      </c>
      <c r="AB291" s="531">
        <v>887585.3842521183</v>
      </c>
      <c r="AC291" s="533">
        <v>-27667</v>
      </c>
      <c r="AD291" s="527">
        <v>4625111.3096786868</v>
      </c>
      <c r="AE291" s="560"/>
      <c r="AF291" s="561">
        <v>1939245.5030803592</v>
      </c>
      <c r="AG291" s="531">
        <v>1247514.9030525323</v>
      </c>
      <c r="AH291" s="531">
        <v>703954.48705519678</v>
      </c>
      <c r="AI291" s="531"/>
      <c r="AJ291" s="531">
        <v>327869.93000000058</v>
      </c>
      <c r="AK291" s="531">
        <v>113087.47680999999</v>
      </c>
      <c r="AL291" s="534">
        <v>919501.49997486931</v>
      </c>
      <c r="AM291" s="547">
        <v>-27667</v>
      </c>
      <c r="AN291" s="527">
        <v>4770921.2845981568</v>
      </c>
    </row>
    <row r="292" spans="1:40" ht="16.5">
      <c r="A292" s="528">
        <v>927</v>
      </c>
      <c r="B292" s="529" t="s">
        <v>323</v>
      </c>
      <c r="C292" s="532">
        <v>28913</v>
      </c>
      <c r="D292" s="530">
        <f t="shared" si="26"/>
        <v>16127202.684088252</v>
      </c>
      <c r="E292" s="530">
        <v>1374124.0381491049</v>
      </c>
      <c r="F292" s="530">
        <v>1254669.5342000159</v>
      </c>
      <c r="G292" s="546">
        <v>-1612561.891903806</v>
      </c>
      <c r="H292" s="530">
        <v>4028182.342729406</v>
      </c>
      <c r="I292" s="530">
        <v>-3203849</v>
      </c>
      <c r="J292" s="527">
        <v>17967767.707262974</v>
      </c>
      <c r="K292" s="560"/>
      <c r="L292" s="561">
        <f t="shared" si="27"/>
        <v>16018249.90492891</v>
      </c>
      <c r="M292" s="531">
        <v>1374124.0375638751</v>
      </c>
      <c r="N292" s="531">
        <v>749266.37300253601</v>
      </c>
      <c r="O292" s="547">
        <v>-3826414.6748037944</v>
      </c>
      <c r="P292" s="532">
        <v>2929155.6097603049</v>
      </c>
      <c r="Q292" s="532">
        <v>1153580.0859660001</v>
      </c>
      <c r="R292" s="531">
        <v>4414036.7086931951</v>
      </c>
      <c r="S292" s="533">
        <v>-3203849</v>
      </c>
      <c r="T292" s="532">
        <v>19608149.045111027</v>
      </c>
      <c r="U292" s="527"/>
      <c r="V292" s="561">
        <f t="shared" si="28"/>
        <v>15394943.416898809</v>
      </c>
      <c r="W292" s="531">
        <v>1374124.0375638751</v>
      </c>
      <c r="X292" s="531">
        <v>252868.07862095299</v>
      </c>
      <c r="Y292" s="531">
        <v>-3826414.6748037944</v>
      </c>
      <c r="Z292" s="531">
        <v>2993930.6348801511</v>
      </c>
      <c r="AA292" s="531">
        <v>1153580.0859660001</v>
      </c>
      <c r="AB292" s="531">
        <v>4478005.6319724023</v>
      </c>
      <c r="AC292" s="533">
        <v>-3203849</v>
      </c>
      <c r="AD292" s="527">
        <v>18617188.211098395</v>
      </c>
      <c r="AE292" s="560"/>
      <c r="AF292" s="561">
        <v>15068251.641882852</v>
      </c>
      <c r="AG292" s="531">
        <v>1374124.0375638751</v>
      </c>
      <c r="AH292" s="531">
        <v>-162484.84358696107</v>
      </c>
      <c r="AI292" s="531"/>
      <c r="AJ292" s="531">
        <v>3058705.6599999974</v>
      </c>
      <c r="AK292" s="531">
        <v>1153580.0859660001</v>
      </c>
      <c r="AL292" s="534">
        <v>4675108.2802759334</v>
      </c>
      <c r="AM292" s="547">
        <v>-3203849</v>
      </c>
      <c r="AN292" s="527">
        <v>18137021.187297903</v>
      </c>
    </row>
    <row r="293" spans="1:40" ht="16.5">
      <c r="A293" s="528">
        <v>931</v>
      </c>
      <c r="B293" s="529" t="s">
        <v>324</v>
      </c>
      <c r="C293" s="532">
        <v>5951</v>
      </c>
      <c r="D293" s="530">
        <f t="shared" si="26"/>
        <v>3027983.1418315796</v>
      </c>
      <c r="E293" s="530">
        <v>2422506.1543391398</v>
      </c>
      <c r="F293" s="530">
        <v>1592718.5995857345</v>
      </c>
      <c r="G293" s="546">
        <v>-331904.53493997687</v>
      </c>
      <c r="H293" s="530">
        <v>1309714.2925791396</v>
      </c>
      <c r="I293" s="530">
        <v>145870</v>
      </c>
      <c r="J293" s="527">
        <v>8166887.6533956164</v>
      </c>
      <c r="K293" s="560"/>
      <c r="L293" s="561">
        <f t="shared" si="27"/>
        <v>3296878.363274036</v>
      </c>
      <c r="M293" s="531">
        <v>2422506.1542186849</v>
      </c>
      <c r="N293" s="531">
        <v>1488694.3125077351</v>
      </c>
      <c r="O293" s="547">
        <v>-784663.93800413166</v>
      </c>
      <c r="P293" s="532">
        <v>827819.68592304015</v>
      </c>
      <c r="Q293" s="532">
        <v>273624.55736000004</v>
      </c>
      <c r="R293" s="531">
        <v>1391822.6044419736</v>
      </c>
      <c r="S293" s="533">
        <v>145870</v>
      </c>
      <c r="T293" s="532">
        <v>9062551.7397213373</v>
      </c>
      <c r="U293" s="527"/>
      <c r="V293" s="561">
        <f t="shared" si="28"/>
        <v>3398923.530741334</v>
      </c>
      <c r="W293" s="531">
        <v>2422506.1542186849</v>
      </c>
      <c r="X293" s="531">
        <v>1386523.4464659959</v>
      </c>
      <c r="Y293" s="531">
        <v>-784663.93800413166</v>
      </c>
      <c r="Z293" s="531">
        <v>717911.98296151904</v>
      </c>
      <c r="AA293" s="531">
        <v>273624.55736000004</v>
      </c>
      <c r="AB293" s="531">
        <v>1440201.7047527712</v>
      </c>
      <c r="AC293" s="533">
        <v>145870</v>
      </c>
      <c r="AD293" s="527">
        <v>9000897.4384961743</v>
      </c>
      <c r="AE293" s="560"/>
      <c r="AF293" s="561">
        <v>3672473.1361320028</v>
      </c>
      <c r="AG293" s="531">
        <v>2422506.1542186849</v>
      </c>
      <c r="AH293" s="531">
        <v>1288554.2331609342</v>
      </c>
      <c r="AI293" s="531"/>
      <c r="AJ293" s="531">
        <v>608004.27999999793</v>
      </c>
      <c r="AK293" s="531">
        <v>273624.55736000004</v>
      </c>
      <c r="AL293" s="534">
        <v>1497030.3179534615</v>
      </c>
      <c r="AM293" s="547">
        <v>145870</v>
      </c>
      <c r="AN293" s="527">
        <v>9123398.740820948</v>
      </c>
    </row>
    <row r="294" spans="1:40" ht="16.5">
      <c r="A294" s="528">
        <v>934</v>
      </c>
      <c r="B294" s="529" t="s">
        <v>325</v>
      </c>
      <c r="C294" s="532">
        <v>2671</v>
      </c>
      <c r="D294" s="530">
        <f t="shared" si="26"/>
        <v>1375644.0531318658</v>
      </c>
      <c r="E294" s="530">
        <v>387424.00475051533</v>
      </c>
      <c r="F294" s="530">
        <v>24590.387383175264</v>
      </c>
      <c r="G294" s="546">
        <v>-148969.4190597678</v>
      </c>
      <c r="H294" s="530">
        <v>561899.0903256645</v>
      </c>
      <c r="I294" s="530">
        <v>-787755</v>
      </c>
      <c r="J294" s="527">
        <v>1412833.1165314531</v>
      </c>
      <c r="K294" s="560"/>
      <c r="L294" s="561">
        <f t="shared" si="27"/>
        <v>1519595.8063374625</v>
      </c>
      <c r="M294" s="531">
        <v>387424.00469645142</v>
      </c>
      <c r="N294" s="531">
        <v>-5311.1478018463113</v>
      </c>
      <c r="O294" s="547">
        <v>-352413.71566773969</v>
      </c>
      <c r="P294" s="532">
        <v>247262.9871795483</v>
      </c>
      <c r="Q294" s="532">
        <v>59301.025784000005</v>
      </c>
      <c r="R294" s="531">
        <v>602088.02258985082</v>
      </c>
      <c r="S294" s="533">
        <v>-787755</v>
      </c>
      <c r="T294" s="532">
        <v>1670191.9831177271</v>
      </c>
      <c r="U294" s="527"/>
      <c r="V294" s="561">
        <f t="shared" si="28"/>
        <v>1546837.4100884029</v>
      </c>
      <c r="W294" s="531">
        <v>387424.00469645142</v>
      </c>
      <c r="X294" s="531">
        <v>-11103.715134644999</v>
      </c>
      <c r="Y294" s="531">
        <v>-352413.71566773969</v>
      </c>
      <c r="Z294" s="531">
        <v>234174.99358977395</v>
      </c>
      <c r="AA294" s="531">
        <v>59301.025784000005</v>
      </c>
      <c r="AB294" s="531">
        <v>623331.93200752779</v>
      </c>
      <c r="AC294" s="533">
        <v>-787755</v>
      </c>
      <c r="AD294" s="527">
        <v>1699796.9353637714</v>
      </c>
      <c r="AE294" s="560"/>
      <c r="AF294" s="561">
        <v>1702222.6986506074</v>
      </c>
      <c r="AG294" s="531">
        <v>387424.00469645142</v>
      </c>
      <c r="AH294" s="531">
        <v>-15010.445724095494</v>
      </c>
      <c r="AI294" s="531"/>
      <c r="AJ294" s="531">
        <v>221086.99999999962</v>
      </c>
      <c r="AK294" s="531">
        <v>59301.025784000005</v>
      </c>
      <c r="AL294" s="534">
        <v>649136.95545556652</v>
      </c>
      <c r="AM294" s="547">
        <v>-787755</v>
      </c>
      <c r="AN294" s="527">
        <v>1863992.5231947899</v>
      </c>
    </row>
    <row r="295" spans="1:40" ht="16.5">
      <c r="A295" s="528">
        <v>935</v>
      </c>
      <c r="B295" s="529" t="s">
        <v>326</v>
      </c>
      <c r="C295" s="532">
        <v>2985</v>
      </c>
      <c r="D295" s="530">
        <f t="shared" si="26"/>
        <v>1209288.5234481595</v>
      </c>
      <c r="E295" s="530">
        <v>50698.728728709175</v>
      </c>
      <c r="F295" s="530">
        <v>118685.57183240456</v>
      </c>
      <c r="G295" s="546">
        <v>-166482.11003122682</v>
      </c>
      <c r="H295" s="530">
        <v>622487.32514186262</v>
      </c>
      <c r="I295" s="530">
        <v>216270</v>
      </c>
      <c r="J295" s="527">
        <v>2050948.0391199091</v>
      </c>
      <c r="K295" s="560"/>
      <c r="L295" s="561">
        <f t="shared" si="27"/>
        <v>1136934.553926643</v>
      </c>
      <c r="M295" s="531">
        <v>50698.728668289623</v>
      </c>
      <c r="N295" s="531">
        <v>66507.36700500935</v>
      </c>
      <c r="O295" s="547">
        <v>-394235.73691795068</v>
      </c>
      <c r="P295" s="532">
        <v>326846.30662306247</v>
      </c>
      <c r="Q295" s="532">
        <v>189612.68526199998</v>
      </c>
      <c r="R295" s="531">
        <v>670897.06829944043</v>
      </c>
      <c r="S295" s="533">
        <v>216270</v>
      </c>
      <c r="T295" s="532">
        <v>2263530.9728664942</v>
      </c>
      <c r="U295" s="527"/>
      <c r="V295" s="561">
        <f t="shared" si="28"/>
        <v>1181953.6229348271</v>
      </c>
      <c r="W295" s="531">
        <v>50698.728668289623</v>
      </c>
      <c r="X295" s="531">
        <v>15258.831442147479</v>
      </c>
      <c r="Y295" s="531">
        <v>-394235.73691795068</v>
      </c>
      <c r="Z295" s="531">
        <v>333408.00831153075</v>
      </c>
      <c r="AA295" s="531">
        <v>189612.68526199998</v>
      </c>
      <c r="AB295" s="531">
        <v>695847.4630909001</v>
      </c>
      <c r="AC295" s="533">
        <v>216270</v>
      </c>
      <c r="AD295" s="527">
        <v>2288813.6027917443</v>
      </c>
      <c r="AE295" s="560"/>
      <c r="AF295" s="561">
        <v>1314690.5530804633</v>
      </c>
      <c r="AG295" s="531">
        <v>50698.728668289623</v>
      </c>
      <c r="AH295" s="531">
        <v>-16775.058212813572</v>
      </c>
      <c r="AI295" s="531"/>
      <c r="AJ295" s="531">
        <v>339969.70999999903</v>
      </c>
      <c r="AK295" s="531">
        <v>189612.68526199998</v>
      </c>
      <c r="AL295" s="534">
        <v>724230.53906124516</v>
      </c>
      <c r="AM295" s="547">
        <v>216270</v>
      </c>
      <c r="AN295" s="527">
        <v>2424461.4209412332</v>
      </c>
    </row>
    <row r="296" spans="1:40" ht="16.5">
      <c r="A296" s="528">
        <v>936</v>
      </c>
      <c r="B296" s="529" t="s">
        <v>327</v>
      </c>
      <c r="C296" s="532">
        <v>6395</v>
      </c>
      <c r="D296" s="530">
        <f t="shared" si="26"/>
        <v>2854901.0564562073</v>
      </c>
      <c r="E296" s="530">
        <v>1985608.0072656625</v>
      </c>
      <c r="F296" s="530">
        <v>882473.11242030957</v>
      </c>
      <c r="G296" s="546">
        <v>-356667.70306522469</v>
      </c>
      <c r="H296" s="530">
        <v>1416579.1150791266</v>
      </c>
      <c r="I296" s="530">
        <v>524546</v>
      </c>
      <c r="J296" s="527">
        <v>7307439.5881560808</v>
      </c>
      <c r="K296" s="560"/>
      <c r="L296" s="561">
        <f t="shared" si="27"/>
        <v>2950791.9156600712</v>
      </c>
      <c r="M296" s="531">
        <v>1985608.0071362252</v>
      </c>
      <c r="N296" s="531">
        <v>770687.64512677793</v>
      </c>
      <c r="O296" s="547">
        <v>-843382.23634128587</v>
      </c>
      <c r="P296" s="532">
        <v>629472.98080976889</v>
      </c>
      <c r="Q296" s="532">
        <v>266601.12325</v>
      </c>
      <c r="R296" s="531">
        <v>1511458.1384450675</v>
      </c>
      <c r="S296" s="533">
        <v>524546</v>
      </c>
      <c r="T296" s="532">
        <v>7795783.5740866251</v>
      </c>
      <c r="U296" s="527"/>
      <c r="V296" s="561">
        <f t="shared" si="28"/>
        <v>3109004.2176928287</v>
      </c>
      <c r="W296" s="531">
        <v>1985608.0071362252</v>
      </c>
      <c r="X296" s="531">
        <v>660893.88133297488</v>
      </c>
      <c r="Y296" s="531">
        <v>-843382.23634128587</v>
      </c>
      <c r="Z296" s="531">
        <v>603110.51540488261</v>
      </c>
      <c r="AA296" s="531">
        <v>266601.12325</v>
      </c>
      <c r="AB296" s="531">
        <v>1562947.9067233133</v>
      </c>
      <c r="AC296" s="533">
        <v>524546</v>
      </c>
      <c r="AD296" s="527">
        <v>7869329.4151989389</v>
      </c>
      <c r="AE296" s="560"/>
      <c r="AF296" s="561">
        <v>3197468.8853298528</v>
      </c>
      <c r="AG296" s="531">
        <v>1985608.0071362252</v>
      </c>
      <c r="AH296" s="531">
        <v>555615.2526847024</v>
      </c>
      <c r="AI296" s="531"/>
      <c r="AJ296" s="531">
        <v>576748.04999999644</v>
      </c>
      <c r="AK296" s="531">
        <v>266601.12325</v>
      </c>
      <c r="AL296" s="534">
        <v>1625702.8225019847</v>
      </c>
      <c r="AM296" s="547">
        <v>524546</v>
      </c>
      <c r="AN296" s="527">
        <v>7888907.9045614759</v>
      </c>
    </row>
    <row r="297" spans="1:40" ht="16.5">
      <c r="A297" s="528">
        <v>946</v>
      </c>
      <c r="B297" s="529" t="s">
        <v>328</v>
      </c>
      <c r="C297" s="532">
        <v>6287</v>
      </c>
      <c r="D297" s="530">
        <f t="shared" si="26"/>
        <v>7215455.9934915295</v>
      </c>
      <c r="E297" s="530">
        <v>-144248.02957425232</v>
      </c>
      <c r="F297" s="530">
        <v>78003.004429259308</v>
      </c>
      <c r="G297" s="546">
        <v>-350644.22973746166</v>
      </c>
      <c r="H297" s="530">
        <v>1364035.1441720412</v>
      </c>
      <c r="I297" s="530">
        <v>704419</v>
      </c>
      <c r="J297" s="527">
        <v>8867020.8827811163</v>
      </c>
      <c r="K297" s="560"/>
      <c r="L297" s="561">
        <f t="shared" si="27"/>
        <v>7736988.1940092472</v>
      </c>
      <c r="M297" s="531">
        <v>-144248.0297015078</v>
      </c>
      <c r="N297" s="531">
        <v>-12501.380093675685</v>
      </c>
      <c r="O297" s="547">
        <v>-830331.42339278175</v>
      </c>
      <c r="P297" s="532">
        <v>447319.88033228158</v>
      </c>
      <c r="Q297" s="532">
        <v>277986.79647200002</v>
      </c>
      <c r="R297" s="531">
        <v>1447967.3331510825</v>
      </c>
      <c r="S297" s="533">
        <v>704419</v>
      </c>
      <c r="T297" s="532">
        <v>9627600.3707766458</v>
      </c>
      <c r="U297" s="527"/>
      <c r="V297" s="561">
        <f t="shared" si="28"/>
        <v>7914087.4443599526</v>
      </c>
      <c r="W297" s="531">
        <v>-144248.0297015078</v>
      </c>
      <c r="X297" s="531">
        <v>-26135.925515354964</v>
      </c>
      <c r="Y297" s="531">
        <v>-830331.42339278175</v>
      </c>
      <c r="Z297" s="531">
        <v>475460.91516613914</v>
      </c>
      <c r="AA297" s="531">
        <v>277986.79647200002</v>
      </c>
      <c r="AB297" s="531">
        <v>1495640.2121486573</v>
      </c>
      <c r="AC297" s="533">
        <v>704419</v>
      </c>
      <c r="AD297" s="527">
        <v>9866878.989537105</v>
      </c>
      <c r="AE297" s="560"/>
      <c r="AF297" s="561">
        <v>8152811.5163210649</v>
      </c>
      <c r="AG297" s="531">
        <v>-144248.0297015078</v>
      </c>
      <c r="AH297" s="531">
        <v>-35331.588269332977</v>
      </c>
      <c r="AI297" s="531"/>
      <c r="AJ297" s="531">
        <v>503601.94999999681</v>
      </c>
      <c r="AK297" s="531">
        <v>277986.79647200002</v>
      </c>
      <c r="AL297" s="534">
        <v>1551100.4303511442</v>
      </c>
      <c r="AM297" s="547">
        <v>704419</v>
      </c>
      <c r="AN297" s="527">
        <v>10180008.651780583</v>
      </c>
    </row>
    <row r="298" spans="1:40" ht="16.5">
      <c r="A298" s="528">
        <v>976</v>
      </c>
      <c r="B298" s="529" t="s">
        <v>329</v>
      </c>
      <c r="C298" s="532">
        <v>3788</v>
      </c>
      <c r="D298" s="530">
        <f t="shared" si="26"/>
        <v>3741330.8253877778</v>
      </c>
      <c r="E298" s="530">
        <v>-128595.22302967391</v>
      </c>
      <c r="F298" s="530">
        <v>-135768.62984419087</v>
      </c>
      <c r="G298" s="546">
        <v>-211267.74968116824</v>
      </c>
      <c r="H298" s="530">
        <v>822771.08316311531</v>
      </c>
      <c r="I298" s="530">
        <v>-724413</v>
      </c>
      <c r="J298" s="527">
        <v>3364057.3059958601</v>
      </c>
      <c r="K298" s="560"/>
      <c r="L298" s="561">
        <f t="shared" si="27"/>
        <v>4042963.4983336511</v>
      </c>
      <c r="M298" s="531">
        <v>-128595.223106347</v>
      </c>
      <c r="N298" s="531">
        <v>-88343.383574902109</v>
      </c>
      <c r="O298" s="547">
        <v>-499278.67806462204</v>
      </c>
      <c r="P298" s="532">
        <v>562172.08873013058</v>
      </c>
      <c r="Q298" s="532">
        <v>179833.12208400003</v>
      </c>
      <c r="R298" s="531">
        <v>874741.45735874795</v>
      </c>
      <c r="S298" s="533">
        <v>-724413</v>
      </c>
      <c r="T298" s="532">
        <v>4219079.8817606587</v>
      </c>
      <c r="U298" s="527"/>
      <c r="V298" s="561">
        <f t="shared" si="28"/>
        <v>4247390.4260994485</v>
      </c>
      <c r="W298" s="531">
        <v>-128595.223106347</v>
      </c>
      <c r="X298" s="531">
        <v>-39738.376108275908</v>
      </c>
      <c r="Y298" s="531">
        <v>-499278.67806462204</v>
      </c>
      <c r="Z298" s="531">
        <v>489089.04936506512</v>
      </c>
      <c r="AA298" s="531">
        <v>179833.12208400003</v>
      </c>
      <c r="AB298" s="531">
        <v>902636.85919863265</v>
      </c>
      <c r="AC298" s="533">
        <v>-724413</v>
      </c>
      <c r="AD298" s="527">
        <v>4426924.1794679016</v>
      </c>
      <c r="AE298" s="560"/>
      <c r="AF298" s="561">
        <v>4459239.0946123023</v>
      </c>
      <c r="AG298" s="531">
        <v>-128595.223106347</v>
      </c>
      <c r="AH298" s="531">
        <v>-21287.745564535282</v>
      </c>
      <c r="AI298" s="531"/>
      <c r="AJ298" s="531">
        <v>416006.00999999966</v>
      </c>
      <c r="AK298" s="531">
        <v>179833.12208400003</v>
      </c>
      <c r="AL298" s="534">
        <v>935032.87814646133</v>
      </c>
      <c r="AM298" s="547">
        <v>-724413</v>
      </c>
      <c r="AN298" s="527">
        <v>4616536.4581072591</v>
      </c>
    </row>
    <row r="299" spans="1:40" ht="16.5">
      <c r="A299" s="528">
        <v>977</v>
      </c>
      <c r="B299" s="529" t="s">
        <v>330</v>
      </c>
      <c r="C299" s="532">
        <v>15293</v>
      </c>
      <c r="D299" s="530">
        <f t="shared" si="26"/>
        <v>16457912.248970196</v>
      </c>
      <c r="E299" s="530">
        <v>-578591.02333659504</v>
      </c>
      <c r="F299" s="530">
        <v>-587395.94293237117</v>
      </c>
      <c r="G299" s="546">
        <v>-852934.97779147467</v>
      </c>
      <c r="H299" s="530">
        <v>2433413.28319035</v>
      </c>
      <c r="I299" s="530">
        <v>205625</v>
      </c>
      <c r="J299" s="527">
        <v>17078028.588100106</v>
      </c>
      <c r="K299" s="560"/>
      <c r="L299" s="561">
        <f t="shared" si="27"/>
        <v>16365178.357775858</v>
      </c>
      <c r="M299" s="531">
        <v>-578591.0236461414</v>
      </c>
      <c r="N299" s="531">
        <v>-395929.65697771619</v>
      </c>
      <c r="O299" s="547">
        <v>-2023413.5304857276</v>
      </c>
      <c r="P299" s="532">
        <v>1220258.1871305353</v>
      </c>
      <c r="Q299" s="532">
        <v>475124.73131200013</v>
      </c>
      <c r="R299" s="531">
        <v>2644258.6894685673</v>
      </c>
      <c r="S299" s="533">
        <v>205625</v>
      </c>
      <c r="T299" s="532">
        <v>17912510.754577376</v>
      </c>
      <c r="U299" s="527"/>
      <c r="V299" s="561">
        <f t="shared" si="28"/>
        <v>16617817.630523771</v>
      </c>
      <c r="W299" s="531">
        <v>-578591.0236461414</v>
      </c>
      <c r="X299" s="531">
        <v>-199700.41220815061</v>
      </c>
      <c r="Y299" s="531">
        <v>-2023413.5304857276</v>
      </c>
      <c r="Z299" s="531">
        <v>1333921.2885652678</v>
      </c>
      <c r="AA299" s="531">
        <v>475124.73131200013</v>
      </c>
      <c r="AB299" s="531">
        <v>2752782.8192700678</v>
      </c>
      <c r="AC299" s="533">
        <v>205625</v>
      </c>
      <c r="AD299" s="527">
        <v>18583566.503331088</v>
      </c>
      <c r="AE299" s="560"/>
      <c r="AF299" s="561">
        <v>17031134.926240791</v>
      </c>
      <c r="AG299" s="531">
        <v>-578591.0236461414</v>
      </c>
      <c r="AH299" s="531">
        <v>-85943.371942565485</v>
      </c>
      <c r="AI299" s="531"/>
      <c r="AJ299" s="531">
        <v>1447584.3900000004</v>
      </c>
      <c r="AK299" s="531">
        <v>475124.73131200013</v>
      </c>
      <c r="AL299" s="534">
        <v>2886642.3015620345</v>
      </c>
      <c r="AM299" s="547">
        <v>205625</v>
      </c>
      <c r="AN299" s="527">
        <v>19358163.42304039</v>
      </c>
    </row>
    <row r="300" spans="1:40" ht="16.5">
      <c r="A300" s="528">
        <v>980</v>
      </c>
      <c r="B300" s="529" t="s">
        <v>331</v>
      </c>
      <c r="C300" s="532">
        <v>33607</v>
      </c>
      <c r="D300" s="530">
        <f t="shared" si="26"/>
        <v>27422092.117052358</v>
      </c>
      <c r="E300" s="530">
        <v>329810.92405430385</v>
      </c>
      <c r="F300" s="530">
        <v>-319495.85829596844</v>
      </c>
      <c r="G300" s="546">
        <v>-1874359.8900567638</v>
      </c>
      <c r="H300" s="530">
        <v>4220969.3136749519</v>
      </c>
      <c r="I300" s="530">
        <v>-4044415</v>
      </c>
      <c r="J300" s="527">
        <v>25734601.60642888</v>
      </c>
      <c r="K300" s="560"/>
      <c r="L300" s="561">
        <f t="shared" si="27"/>
        <v>27008123.551943522</v>
      </c>
      <c r="M300" s="531">
        <v>329810.9233740627</v>
      </c>
      <c r="N300" s="531">
        <v>-66825.812121545852</v>
      </c>
      <c r="O300" s="547">
        <v>-4444607.046652155</v>
      </c>
      <c r="P300" s="532">
        <v>2930937.0975776594</v>
      </c>
      <c r="Q300" s="532">
        <v>1352014.2856219998</v>
      </c>
      <c r="R300" s="531">
        <v>4613696.480748524</v>
      </c>
      <c r="S300" s="533">
        <v>-4044415</v>
      </c>
      <c r="T300" s="532">
        <v>27678734.480492067</v>
      </c>
      <c r="U300" s="527"/>
      <c r="V300" s="561">
        <f t="shared" si="28"/>
        <v>27712316.860880055</v>
      </c>
      <c r="W300" s="531">
        <v>329810.9233740627</v>
      </c>
      <c r="X300" s="531">
        <v>-139708.93093598445</v>
      </c>
      <c r="Y300" s="531">
        <v>-4444607.046652155</v>
      </c>
      <c r="Z300" s="531">
        <v>3061950.7587888241</v>
      </c>
      <c r="AA300" s="531">
        <v>1352014.2856219998</v>
      </c>
      <c r="AB300" s="531">
        <v>4735596.1673076842</v>
      </c>
      <c r="AC300" s="533">
        <v>-4044415</v>
      </c>
      <c r="AD300" s="527">
        <v>28562958.018384486</v>
      </c>
      <c r="AE300" s="560"/>
      <c r="AF300" s="561">
        <v>27370070.969520375</v>
      </c>
      <c r="AG300" s="531">
        <v>329810.9233740627</v>
      </c>
      <c r="AH300" s="531">
        <v>-188864.11435779757</v>
      </c>
      <c r="AI300" s="531"/>
      <c r="AJ300" s="531">
        <v>3192964.4199999887</v>
      </c>
      <c r="AK300" s="531">
        <v>1352014.2856219998</v>
      </c>
      <c r="AL300" s="534">
        <v>4960857.619408899</v>
      </c>
      <c r="AM300" s="547">
        <v>-4044415</v>
      </c>
      <c r="AN300" s="527">
        <v>28527832.056915373</v>
      </c>
    </row>
    <row r="301" spans="1:40" ht="16.5">
      <c r="A301" s="528">
        <v>981</v>
      </c>
      <c r="B301" s="529" t="s">
        <v>332</v>
      </c>
      <c r="C301" s="532">
        <v>2237</v>
      </c>
      <c r="D301" s="530">
        <f t="shared" si="26"/>
        <v>951162.57393733691</v>
      </c>
      <c r="E301" s="530">
        <v>660369.77079480351</v>
      </c>
      <c r="F301" s="530">
        <v>325402.91019971267</v>
      </c>
      <c r="G301" s="546">
        <v>-124763.97994634991</v>
      </c>
      <c r="H301" s="530">
        <v>506594.97488760692</v>
      </c>
      <c r="I301" s="530">
        <v>-578171</v>
      </c>
      <c r="J301" s="527">
        <v>1740595.2498731101</v>
      </c>
      <c r="K301" s="560"/>
      <c r="L301" s="561">
        <f t="shared" si="27"/>
        <v>982768.84814107837</v>
      </c>
      <c r="M301" s="531">
        <v>660369.77074952412</v>
      </c>
      <c r="N301" s="531">
        <v>286299.84681650228</v>
      </c>
      <c r="O301" s="547">
        <v>-295989.23491272598</v>
      </c>
      <c r="P301" s="532">
        <v>221152.80956364574</v>
      </c>
      <c r="Q301" s="532">
        <v>141689.72201999999</v>
      </c>
      <c r="R301" s="531">
        <v>536400.17782329803</v>
      </c>
      <c r="S301" s="533">
        <v>-578171</v>
      </c>
      <c r="T301" s="532">
        <v>1954520.9402013225</v>
      </c>
      <c r="U301" s="527"/>
      <c r="V301" s="561">
        <f t="shared" si="28"/>
        <v>878154.48185409838</v>
      </c>
      <c r="W301" s="531">
        <v>660369.77074952412</v>
      </c>
      <c r="X301" s="531">
        <v>247893.49034945972</v>
      </c>
      <c r="Y301" s="531">
        <v>-295989.23491272598</v>
      </c>
      <c r="Z301" s="531">
        <v>226942.67978182287</v>
      </c>
      <c r="AA301" s="531">
        <v>141689.72201999999</v>
      </c>
      <c r="AB301" s="531">
        <v>555647.11478543561</v>
      </c>
      <c r="AC301" s="533">
        <v>-578171</v>
      </c>
      <c r="AD301" s="527">
        <v>1836537.0246276148</v>
      </c>
      <c r="AE301" s="560"/>
      <c r="AF301" s="561">
        <v>1008303.5924607245</v>
      </c>
      <c r="AG301" s="531">
        <v>660369.77074952412</v>
      </c>
      <c r="AH301" s="531">
        <v>211066.54863152609</v>
      </c>
      <c r="AI301" s="531"/>
      <c r="AJ301" s="531">
        <v>232732.55000000002</v>
      </c>
      <c r="AK301" s="531">
        <v>141689.72201999999</v>
      </c>
      <c r="AL301" s="534">
        <v>577942.40672205901</v>
      </c>
      <c r="AM301" s="547">
        <v>-578171</v>
      </c>
      <c r="AN301" s="527">
        <v>1957944.3556711078</v>
      </c>
    </row>
    <row r="302" spans="1:40" ht="16.5">
      <c r="A302" s="528">
        <v>989</v>
      </c>
      <c r="B302" s="529" t="s">
        <v>333</v>
      </c>
      <c r="C302" s="532">
        <v>5406</v>
      </c>
      <c r="D302" s="530">
        <f t="shared" si="26"/>
        <v>3179001.7587731057</v>
      </c>
      <c r="E302" s="530">
        <v>-956794.31203666155</v>
      </c>
      <c r="F302" s="530">
        <v>-522135.21424058086</v>
      </c>
      <c r="G302" s="546">
        <v>-301508.30379524699</v>
      </c>
      <c r="H302" s="530">
        <v>1150277.1356862797</v>
      </c>
      <c r="I302" s="530">
        <v>-407983</v>
      </c>
      <c r="J302" s="527">
        <v>2140858.0643868959</v>
      </c>
      <c r="K302" s="560"/>
      <c r="L302" s="561">
        <f t="shared" si="27"/>
        <v>2898438.6697007725</v>
      </c>
      <c r="M302" s="531">
        <v>-956794.3121460845</v>
      </c>
      <c r="N302" s="531">
        <v>-454452.82740537095</v>
      </c>
      <c r="O302" s="547">
        <v>-712836.77660614054</v>
      </c>
      <c r="P302" s="532">
        <v>493871.55392448686</v>
      </c>
      <c r="Q302" s="532">
        <v>202150.74910800008</v>
      </c>
      <c r="R302" s="531">
        <v>1236153.7599226988</v>
      </c>
      <c r="S302" s="533">
        <v>-407983</v>
      </c>
      <c r="T302" s="532">
        <v>2298547.8164983625</v>
      </c>
      <c r="U302" s="527"/>
      <c r="V302" s="561">
        <f t="shared" si="28"/>
        <v>2621435.8966665231</v>
      </c>
      <c r="W302" s="531">
        <v>-956794.3121460845</v>
      </c>
      <c r="X302" s="531">
        <v>-385086.75814333797</v>
      </c>
      <c r="Y302" s="531">
        <v>-712836.77660614054</v>
      </c>
      <c r="Z302" s="531">
        <v>478457.83196224266</v>
      </c>
      <c r="AA302" s="531">
        <v>202150.74910800008</v>
      </c>
      <c r="AB302" s="531">
        <v>1281733.7698451157</v>
      </c>
      <c r="AC302" s="533">
        <v>-407983</v>
      </c>
      <c r="AD302" s="527">
        <v>2121077.400686319</v>
      </c>
      <c r="AE302" s="560"/>
      <c r="AF302" s="561">
        <v>2782968.7099981871</v>
      </c>
      <c r="AG302" s="531">
        <v>-956794.3121460845</v>
      </c>
      <c r="AH302" s="531">
        <v>-311903.82874108013</v>
      </c>
      <c r="AI302" s="531"/>
      <c r="AJ302" s="531">
        <v>463044.10999999847</v>
      </c>
      <c r="AK302" s="531">
        <v>202150.74910800008</v>
      </c>
      <c r="AL302" s="534">
        <v>1334700.3997875224</v>
      </c>
      <c r="AM302" s="547">
        <v>-407983</v>
      </c>
      <c r="AN302" s="527">
        <v>2393346.0514004026</v>
      </c>
    </row>
    <row r="303" spans="1:40" ht="16.5">
      <c r="A303" s="528">
        <v>992</v>
      </c>
      <c r="B303" s="529" t="s">
        <v>334</v>
      </c>
      <c r="C303" s="532">
        <v>18120</v>
      </c>
      <c r="D303" s="530">
        <f t="shared" si="26"/>
        <v>8566235.2170462962</v>
      </c>
      <c r="E303" s="530">
        <v>-220009.76574919853</v>
      </c>
      <c r="F303" s="530">
        <v>622229.59870614985</v>
      </c>
      <c r="G303" s="546">
        <v>-1010604.969435789</v>
      </c>
      <c r="H303" s="530">
        <v>2934301.2147387285</v>
      </c>
      <c r="I303" s="530">
        <v>-801830</v>
      </c>
      <c r="J303" s="527">
        <v>10090321.295306187</v>
      </c>
      <c r="K303" s="560"/>
      <c r="L303" s="561">
        <f t="shared" si="27"/>
        <v>7178325.7478317022</v>
      </c>
      <c r="M303" s="531">
        <v>-220009.7661159664</v>
      </c>
      <c r="N303" s="531">
        <v>305489.54126145935</v>
      </c>
      <c r="O303" s="547">
        <v>-2393603.7241189708</v>
      </c>
      <c r="P303" s="532">
        <v>2731806.0089147654</v>
      </c>
      <c r="Q303" s="532">
        <v>1475969.2884860002</v>
      </c>
      <c r="R303" s="531">
        <v>3207161.6351742619</v>
      </c>
      <c r="S303" s="533">
        <v>-801830</v>
      </c>
      <c r="T303" s="532">
        <v>11483308.731433252</v>
      </c>
      <c r="U303" s="527"/>
      <c r="V303" s="561">
        <f t="shared" si="28"/>
        <v>7132780.1298510786</v>
      </c>
      <c r="W303" s="531">
        <v>-220009.7661159664</v>
      </c>
      <c r="X303" s="531">
        <v>-5607.0967281745561</v>
      </c>
      <c r="Y303" s="531">
        <v>-2393603.7241189708</v>
      </c>
      <c r="Z303" s="531">
        <v>2471527.1794573814</v>
      </c>
      <c r="AA303" s="531">
        <v>1475969.2884860002</v>
      </c>
      <c r="AB303" s="531">
        <v>3328684.1858347249</v>
      </c>
      <c r="AC303" s="533">
        <v>-801830</v>
      </c>
      <c r="AD303" s="527">
        <v>10987910.196666073</v>
      </c>
      <c r="AE303" s="560"/>
      <c r="AF303" s="561">
        <v>7615922.2220449299</v>
      </c>
      <c r="AG303" s="531">
        <v>-220009.7661159664</v>
      </c>
      <c r="AH303" s="531">
        <v>-101830.5041260241</v>
      </c>
      <c r="AI303" s="531"/>
      <c r="AJ303" s="531">
        <v>2211248.3499999968</v>
      </c>
      <c r="AK303" s="531">
        <v>1475969.2884860002</v>
      </c>
      <c r="AL303" s="534">
        <v>3479780.0293146186</v>
      </c>
      <c r="AM303" s="547">
        <v>-801830</v>
      </c>
      <c r="AN303" s="527">
        <v>11265645.895484582</v>
      </c>
    </row>
    <row r="304" spans="1:40">
      <c r="C304" s="564"/>
      <c r="L304" s="739"/>
      <c r="O304" s="523"/>
    </row>
  </sheetData>
  <autoFilter ref="A10:AN10" xr:uid="{990BF7EB-4757-485E-A3B4-77A733450211}"/>
  <phoneticPr fontId="43" type="noConversion"/>
  <conditionalFormatting sqref="B11:C302">
    <cfRule type="cellIs" dxfId="13" priority="3" operator="lessThan">
      <formula>0</formula>
    </cfRule>
  </conditionalFormatting>
  <hyperlinks>
    <hyperlink ref="A4" r:id="rId1" xr:uid="{344FCDD5-57DF-4400-9C75-0B1FE0FD6D0B}"/>
    <hyperlink ref="A3" r:id="rId2" display="VM:n Kuntatalousohjelman painelaskelmakehikko 9.10.2023. " xr:uid="{72C55268-414A-4E27-8A4D-134893B62921}"/>
    <hyperlink ref="A5" r:id="rId3" xr:uid="{3EE409D7-ABFB-48D0-A089-1294D0E8AFA9}"/>
  </hyperlinks>
  <pageMargins left="0.7" right="0.7" top="0.75" bottom="0.75" header="0.3" footer="0.3"/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6FC9B4-F45D-471E-9496-182CBCF2BA10}">
  <dimension ref="A1:AN303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2"/>
  <cols>
    <col min="2" max="2" width="19.7109375" bestFit="1" customWidth="1"/>
    <col min="3" max="3" width="15.28515625" customWidth="1"/>
    <col min="4" max="4" width="21.140625" bestFit="1" customWidth="1"/>
    <col min="5" max="5" width="18.5703125" bestFit="1" customWidth="1"/>
    <col min="6" max="7" width="19.42578125" bestFit="1" customWidth="1"/>
    <col min="8" max="8" width="20.28515625" bestFit="1" customWidth="1"/>
    <col min="9" max="9" width="11.42578125" bestFit="1" customWidth="1"/>
    <col min="10" max="10" width="19" bestFit="1" customWidth="1"/>
    <col min="11" max="11" width="7.5703125" customWidth="1"/>
    <col min="12" max="12" width="21.5703125" customWidth="1"/>
    <col min="13" max="13" width="18.5703125" bestFit="1" customWidth="1"/>
    <col min="14" max="14" width="19.42578125" bestFit="1" customWidth="1"/>
    <col min="15" max="15" width="21.28515625" bestFit="1" customWidth="1"/>
    <col min="16" max="16" width="18.5703125" bestFit="1" customWidth="1"/>
    <col min="17" max="17" width="17.7109375" bestFit="1" customWidth="1"/>
    <col min="18" max="18" width="20.28515625" bestFit="1" customWidth="1"/>
    <col min="19" max="19" width="11.42578125" bestFit="1" customWidth="1"/>
    <col min="20" max="20" width="21.5703125" customWidth="1"/>
    <col min="21" max="21" width="6.28515625" customWidth="1"/>
    <col min="22" max="22" width="21.140625" bestFit="1" customWidth="1"/>
    <col min="23" max="23" width="18.5703125" bestFit="1" customWidth="1"/>
    <col min="24" max="25" width="21.5703125" customWidth="1"/>
    <col min="26" max="26" width="18.5703125" bestFit="1" customWidth="1"/>
    <col min="27" max="27" width="17.7109375" bestFit="1" customWidth="1"/>
    <col min="28" max="28" width="20.28515625" bestFit="1" customWidth="1"/>
    <col min="29" max="29" width="11.42578125" bestFit="1" customWidth="1"/>
    <col min="30" max="30" width="19" bestFit="1" customWidth="1"/>
    <col min="31" max="31" width="7.7109375" customWidth="1"/>
    <col min="32" max="32" width="21.140625" bestFit="1" customWidth="1"/>
    <col min="33" max="35" width="21.5703125" customWidth="1"/>
    <col min="36" max="36" width="18.5703125" bestFit="1" customWidth="1"/>
    <col min="37" max="37" width="17.7109375" bestFit="1" customWidth="1"/>
    <col min="38" max="38" width="20.28515625" bestFit="1" customWidth="1"/>
    <col min="39" max="39" width="11.42578125" bestFit="1" customWidth="1"/>
    <col min="40" max="40" width="19" bestFit="1" customWidth="1"/>
  </cols>
  <sheetData>
    <row r="1" spans="1:40" ht="35.25">
      <c r="A1" s="656" t="s">
        <v>658</v>
      </c>
      <c r="B1" s="382"/>
      <c r="C1" s="304"/>
      <c r="D1" s="382"/>
      <c r="E1" s="382"/>
      <c r="F1" s="382"/>
      <c r="H1" s="382"/>
      <c r="I1" s="382"/>
      <c r="J1" s="382"/>
      <c r="K1" s="382"/>
      <c r="L1" s="382"/>
      <c r="M1" s="382"/>
      <c r="N1" s="382"/>
      <c r="O1" s="382"/>
      <c r="P1" s="382"/>
      <c r="Q1" s="382"/>
      <c r="R1" s="382"/>
      <c r="S1" s="382"/>
      <c r="T1" s="307"/>
      <c r="U1" s="307"/>
      <c r="V1" s="382"/>
      <c r="W1" s="382"/>
      <c r="X1" s="382"/>
      <c r="Y1" s="382"/>
      <c r="Z1" s="382"/>
      <c r="AA1" s="382"/>
      <c r="AB1" s="382"/>
      <c r="AC1" s="382"/>
      <c r="AD1" s="307"/>
      <c r="AE1" s="307"/>
      <c r="AF1" s="382"/>
      <c r="AG1" s="382"/>
      <c r="AH1" s="382"/>
      <c r="AI1" s="382"/>
      <c r="AJ1" s="382"/>
      <c r="AK1" s="382"/>
      <c r="AL1" s="382"/>
      <c r="AM1" s="382"/>
      <c r="AN1" s="307"/>
    </row>
    <row r="2" spans="1:40" ht="15.75">
      <c r="A2" s="302" t="s">
        <v>11</v>
      </c>
      <c r="B2" s="382"/>
      <c r="C2" s="304"/>
      <c r="D2" s="382"/>
      <c r="E2" s="382"/>
      <c r="F2" s="382"/>
      <c r="H2" s="382"/>
      <c r="I2" s="382"/>
      <c r="J2" s="382"/>
      <c r="K2" s="382"/>
      <c r="L2" s="382"/>
      <c r="M2" s="382"/>
      <c r="N2" s="382"/>
      <c r="O2" s="382"/>
      <c r="P2" s="307"/>
      <c r="Q2" s="307"/>
      <c r="R2" s="307"/>
      <c r="S2" s="526"/>
      <c r="T2" s="307"/>
      <c r="U2" s="307"/>
      <c r="V2" s="382"/>
      <c r="W2" s="382"/>
      <c r="X2" s="382"/>
      <c r="Y2" s="382"/>
      <c r="Z2" s="382"/>
      <c r="AA2" s="382"/>
      <c r="AB2" s="382"/>
      <c r="AC2" s="382"/>
      <c r="AD2" s="307"/>
      <c r="AE2" s="307"/>
      <c r="AF2" s="382"/>
      <c r="AG2" s="382"/>
      <c r="AH2" s="382"/>
      <c r="AI2" s="382"/>
      <c r="AJ2" s="382"/>
      <c r="AK2" s="382"/>
      <c r="AL2" s="382"/>
      <c r="AM2" s="382"/>
      <c r="AN2" s="307"/>
    </row>
    <row r="3" spans="1:40" ht="15.75">
      <c r="A3" s="521" t="s">
        <v>591</v>
      </c>
      <c r="B3" s="382"/>
      <c r="C3" s="304"/>
      <c r="D3" s="382"/>
      <c r="E3" s="382"/>
      <c r="F3" s="382"/>
      <c r="H3" s="382"/>
      <c r="I3" s="382"/>
      <c r="J3" s="382"/>
      <c r="K3" s="382"/>
      <c r="L3" s="382"/>
      <c r="M3" s="382"/>
      <c r="N3" s="382"/>
      <c r="O3" s="382"/>
      <c r="P3" s="518"/>
      <c r="Q3" s="518"/>
      <c r="R3" s="377"/>
      <c r="S3" s="382"/>
      <c r="T3" s="519"/>
      <c r="U3" s="519"/>
      <c r="V3" s="382"/>
      <c r="W3" s="382"/>
      <c r="X3" s="382"/>
      <c r="Y3" s="382"/>
      <c r="Z3" s="382"/>
      <c r="AA3" s="382"/>
      <c r="AB3" s="518"/>
      <c r="AC3" s="382"/>
      <c r="AD3" s="519"/>
      <c r="AE3" s="519"/>
      <c r="AF3" s="382"/>
      <c r="AG3" s="382"/>
      <c r="AH3" s="382"/>
      <c r="AI3" s="382"/>
      <c r="AJ3" s="382"/>
      <c r="AK3" s="382"/>
      <c r="AL3" s="382"/>
      <c r="AM3" s="382"/>
      <c r="AN3" s="307"/>
    </row>
    <row r="4" spans="1:40" ht="15.75">
      <c r="A4" s="521" t="s">
        <v>542</v>
      </c>
      <c r="B4" s="382"/>
      <c r="C4" s="305"/>
      <c r="D4" s="382"/>
      <c r="E4" s="382"/>
      <c r="F4" s="382"/>
      <c r="H4" s="382"/>
      <c r="I4" s="382"/>
      <c r="J4" s="382"/>
      <c r="K4" s="382"/>
      <c r="L4" s="382"/>
      <c r="M4" s="382"/>
      <c r="N4" s="382"/>
      <c r="O4" s="382"/>
      <c r="P4" s="520"/>
      <c r="Q4" s="520"/>
      <c r="R4" s="307"/>
      <c r="S4" s="307"/>
      <c r="T4" s="307"/>
      <c r="U4" s="307"/>
      <c r="V4" s="382"/>
      <c r="W4" s="382"/>
      <c r="X4" s="382"/>
      <c r="Y4" s="382"/>
      <c r="Z4" s="382"/>
      <c r="AA4" s="382"/>
      <c r="AB4" s="307"/>
      <c r="AC4" s="307"/>
      <c r="AD4" s="307"/>
      <c r="AE4" s="307"/>
      <c r="AF4" s="382"/>
      <c r="AG4" s="382"/>
      <c r="AH4" s="382"/>
      <c r="AI4" s="382"/>
      <c r="AJ4" s="382"/>
      <c r="AK4" s="382"/>
      <c r="AL4" s="307"/>
      <c r="AM4" s="307"/>
      <c r="AN4" s="307"/>
    </row>
    <row r="5" spans="1:40" ht="15.75">
      <c r="A5" s="521" t="s">
        <v>603</v>
      </c>
      <c r="B5" s="382"/>
      <c r="C5" s="562"/>
      <c r="D5" s="522"/>
      <c r="E5" s="522"/>
      <c r="F5" s="522"/>
      <c r="H5" s="522"/>
      <c r="I5" s="382"/>
      <c r="J5" s="382"/>
      <c r="K5" s="382"/>
      <c r="L5" s="520"/>
      <c r="M5" s="520"/>
      <c r="N5" s="520"/>
      <c r="O5" s="520"/>
      <c r="P5" s="520"/>
      <c r="Q5" s="307"/>
      <c r="R5" s="307"/>
      <c r="S5" s="307"/>
      <c r="T5" s="307"/>
      <c r="U5" s="307"/>
      <c r="V5" s="382"/>
      <c r="W5" s="382"/>
      <c r="X5" s="382"/>
      <c r="Y5" s="382"/>
      <c r="Z5" s="382"/>
      <c r="AA5" s="307"/>
      <c r="AB5" s="307"/>
      <c r="AC5" s="307"/>
      <c r="AD5" s="307"/>
      <c r="AE5" s="307"/>
      <c r="AF5" s="382"/>
      <c r="AG5" s="382"/>
      <c r="AH5" s="382"/>
      <c r="AI5" s="382"/>
      <c r="AJ5" s="382"/>
      <c r="AK5" s="307"/>
      <c r="AL5" s="307"/>
      <c r="AM5" s="307"/>
      <c r="AN5" s="307"/>
    </row>
    <row r="6" spans="1:40" ht="15.75">
      <c r="A6" s="299" t="s">
        <v>563</v>
      </c>
      <c r="B6" s="382"/>
      <c r="C6" s="562"/>
      <c r="D6" s="382"/>
      <c r="E6" s="382"/>
      <c r="F6" s="382"/>
      <c r="H6" s="382"/>
      <c r="I6" s="382"/>
      <c r="J6" s="382"/>
      <c r="K6" s="382"/>
      <c r="L6" s="520"/>
      <c r="M6" s="520"/>
      <c r="N6" s="520"/>
      <c r="O6" s="520"/>
      <c r="P6" s="520"/>
      <c r="Q6" s="307"/>
      <c r="R6" s="307"/>
      <c r="S6" s="307"/>
      <c r="T6" s="307"/>
      <c r="U6" s="307"/>
      <c r="V6" s="382"/>
      <c r="W6" s="382"/>
      <c r="X6" s="382"/>
      <c r="Y6" s="382"/>
      <c r="Z6" s="382"/>
      <c r="AA6" s="307"/>
      <c r="AB6" s="307"/>
      <c r="AC6" s="307"/>
      <c r="AD6" s="307"/>
      <c r="AE6" s="307"/>
      <c r="AF6" s="382"/>
      <c r="AG6" s="382"/>
      <c r="AH6" s="382"/>
      <c r="AI6" s="382"/>
      <c r="AJ6" s="382"/>
      <c r="AK6" s="307"/>
      <c r="AL6" s="307"/>
      <c r="AM6" s="307"/>
      <c r="AN6" s="307"/>
    </row>
    <row r="7" spans="1:40" ht="15.75">
      <c r="A7" s="299" t="s">
        <v>541</v>
      </c>
      <c r="B7" s="382"/>
      <c r="C7" s="562"/>
      <c r="D7" s="382"/>
      <c r="E7" s="382"/>
      <c r="F7" s="382"/>
      <c r="H7" s="382"/>
      <c r="I7" s="382"/>
      <c r="J7" s="382"/>
      <c r="K7" s="382"/>
      <c r="L7" s="520"/>
      <c r="M7" s="520"/>
      <c r="N7" s="520"/>
      <c r="O7" s="520"/>
      <c r="P7" s="520"/>
      <c r="Q7" s="307"/>
      <c r="R7" s="307"/>
      <c r="S7" s="307"/>
      <c r="T7" s="307"/>
      <c r="U7" s="307"/>
      <c r="V7" s="382"/>
      <c r="W7" s="382"/>
      <c r="X7" s="382"/>
      <c r="Y7" s="382"/>
      <c r="Z7" s="382"/>
      <c r="AA7" s="307"/>
      <c r="AB7" s="307"/>
      <c r="AC7" s="307"/>
      <c r="AD7" s="307"/>
      <c r="AE7" s="307"/>
      <c r="AF7" s="382"/>
      <c r="AG7" s="382"/>
      <c r="AH7" s="382"/>
      <c r="AI7" s="382"/>
      <c r="AJ7" s="382"/>
      <c r="AK7" s="307"/>
      <c r="AL7" s="307"/>
      <c r="AM7" s="307"/>
      <c r="AN7" s="307"/>
    </row>
    <row r="8" spans="1:40" s="175" customFormat="1" ht="15.75">
      <c r="A8" s="572"/>
      <c r="B8" s="568"/>
      <c r="C8" s="567"/>
      <c r="D8" s="573">
        <v>2024</v>
      </c>
      <c r="E8" s="573">
        <v>2024</v>
      </c>
      <c r="F8" s="573">
        <v>2024</v>
      </c>
      <c r="G8" s="573">
        <v>2024</v>
      </c>
      <c r="H8" s="573">
        <v>2024</v>
      </c>
      <c r="I8" s="573">
        <v>2024</v>
      </c>
      <c r="J8" s="573">
        <v>2024</v>
      </c>
      <c r="K8" s="568"/>
      <c r="L8" s="571">
        <v>2025</v>
      </c>
      <c r="M8" s="571">
        <v>2025</v>
      </c>
      <c r="N8" s="571">
        <v>2025</v>
      </c>
      <c r="O8" s="571">
        <v>2025</v>
      </c>
      <c r="P8" s="571">
        <v>2025</v>
      </c>
      <c r="Q8" s="571">
        <v>2025</v>
      </c>
      <c r="R8" s="571">
        <v>2025</v>
      </c>
      <c r="S8" s="571">
        <v>2025</v>
      </c>
      <c r="T8" s="571">
        <v>2025</v>
      </c>
      <c r="U8" s="574"/>
      <c r="V8" s="570">
        <v>2026</v>
      </c>
      <c r="W8" s="570">
        <v>2026</v>
      </c>
      <c r="X8" s="570">
        <v>2026</v>
      </c>
      <c r="Y8" s="570">
        <v>2026</v>
      </c>
      <c r="Z8" s="570">
        <v>2026</v>
      </c>
      <c r="AA8" s="570">
        <v>2026</v>
      </c>
      <c r="AB8" s="570">
        <v>2026</v>
      </c>
      <c r="AC8" s="570">
        <v>2026</v>
      </c>
      <c r="AD8" s="570">
        <v>2026</v>
      </c>
      <c r="AE8" s="574"/>
      <c r="AF8" s="569">
        <v>2027</v>
      </c>
      <c r="AG8" s="569">
        <v>2027</v>
      </c>
      <c r="AH8" s="569">
        <v>2027</v>
      </c>
      <c r="AI8" s="569">
        <v>2027</v>
      </c>
      <c r="AJ8" s="569">
        <v>2027</v>
      </c>
      <c r="AK8" s="569">
        <v>2027</v>
      </c>
      <c r="AL8" s="569">
        <v>2027</v>
      </c>
      <c r="AM8" s="569">
        <v>2027</v>
      </c>
      <c r="AN8" s="569">
        <v>2027</v>
      </c>
    </row>
    <row r="9" spans="1:40" ht="94.5">
      <c r="A9" s="575" t="s">
        <v>543</v>
      </c>
      <c r="B9" s="576" t="s">
        <v>15</v>
      </c>
      <c r="C9" s="565" t="s">
        <v>16</v>
      </c>
      <c r="D9" s="577" t="s">
        <v>555</v>
      </c>
      <c r="E9" s="577" t="s">
        <v>557</v>
      </c>
      <c r="F9" s="577" t="s">
        <v>385</v>
      </c>
      <c r="G9" s="577" t="s">
        <v>564</v>
      </c>
      <c r="H9" s="578" t="s">
        <v>546</v>
      </c>
      <c r="I9" s="578" t="s">
        <v>547</v>
      </c>
      <c r="J9" s="577" t="s">
        <v>552</v>
      </c>
      <c r="K9" s="577"/>
      <c r="L9" s="579" t="s">
        <v>556</v>
      </c>
      <c r="M9" s="579" t="s">
        <v>557</v>
      </c>
      <c r="N9" s="579" t="s">
        <v>558</v>
      </c>
      <c r="O9" s="579" t="s">
        <v>554</v>
      </c>
      <c r="P9" s="580" t="s">
        <v>544</v>
      </c>
      <c r="Q9" s="580" t="s">
        <v>545</v>
      </c>
      <c r="R9" s="580" t="s">
        <v>546</v>
      </c>
      <c r="S9" s="580" t="s">
        <v>547</v>
      </c>
      <c r="T9" s="579" t="s">
        <v>548</v>
      </c>
      <c r="U9" s="527"/>
      <c r="V9" s="581" t="s">
        <v>562</v>
      </c>
      <c r="W9" s="581" t="s">
        <v>557</v>
      </c>
      <c r="X9" s="581" t="s">
        <v>559</v>
      </c>
      <c r="Y9" s="581" t="s">
        <v>554</v>
      </c>
      <c r="Z9" s="581" t="s">
        <v>544</v>
      </c>
      <c r="AA9" s="582" t="s">
        <v>545</v>
      </c>
      <c r="AB9" s="582" t="s">
        <v>546</v>
      </c>
      <c r="AC9" s="582" t="s">
        <v>547</v>
      </c>
      <c r="AD9" s="581" t="s">
        <v>549</v>
      </c>
      <c r="AE9" s="581"/>
      <c r="AF9" s="583" t="s">
        <v>561</v>
      </c>
      <c r="AG9" s="583" t="s">
        <v>557</v>
      </c>
      <c r="AH9" s="583" t="s">
        <v>560</v>
      </c>
      <c r="AI9" s="583" t="s">
        <v>554</v>
      </c>
      <c r="AJ9" s="583" t="s">
        <v>544</v>
      </c>
      <c r="AK9" s="584" t="s">
        <v>545</v>
      </c>
      <c r="AL9" s="584" t="s">
        <v>546</v>
      </c>
      <c r="AM9" s="584" t="s">
        <v>547</v>
      </c>
      <c r="AN9" s="583" t="s">
        <v>550</v>
      </c>
    </row>
    <row r="10" spans="1:40" s="399" customFormat="1" ht="39.75" customHeight="1">
      <c r="A10" s="558">
        <v>0</v>
      </c>
      <c r="B10" s="559" t="s">
        <v>551</v>
      </c>
      <c r="C10" s="566">
        <v>5533611</v>
      </c>
      <c r="D10" s="586">
        <v>499.99830430144817</v>
      </c>
      <c r="E10" s="586">
        <v>5.0602703458207139E-8</v>
      </c>
      <c r="F10" s="586">
        <v>-2.755959383362593E-15</v>
      </c>
      <c r="G10" s="586">
        <v>-55.772901182990616</v>
      </c>
      <c r="H10" s="586">
        <v>153.24532208715087</v>
      </c>
      <c r="I10" s="586">
        <v>5.8018330164516447</v>
      </c>
      <c r="J10" s="586">
        <v>603.27255827266265</v>
      </c>
      <c r="K10" s="586"/>
      <c r="L10" s="586">
        <v>502.88132817530413</v>
      </c>
      <c r="M10" s="586">
        <v>3.0361637565099047E-8</v>
      </c>
      <c r="N10" s="586">
        <v>-2.5771375913123482E-15</v>
      </c>
      <c r="O10" s="586">
        <v>-132.19229167310084</v>
      </c>
      <c r="P10" s="586">
        <v>119.66509689061982</v>
      </c>
      <c r="Q10" s="586">
        <v>49.239438505512226</v>
      </c>
      <c r="R10" s="586">
        <v>164.90136368458158</v>
      </c>
      <c r="S10" s="586">
        <v>5.9537885839825027</v>
      </c>
      <c r="T10" s="586">
        <v>710.44872419726107</v>
      </c>
      <c r="U10" s="586"/>
      <c r="V10" s="586">
        <v>512.46224137274021</v>
      </c>
      <c r="W10" s="586">
        <v>3.0361637565099047E-8</v>
      </c>
      <c r="X10" s="586">
        <v>-1.2231542062848531E-15</v>
      </c>
      <c r="Y10" s="586">
        <v>-132.19229167310084</v>
      </c>
      <c r="Z10" s="586">
        <v>119.64486565915092</v>
      </c>
      <c r="AA10" s="586">
        <v>49.239438505512226</v>
      </c>
      <c r="AB10" s="586">
        <v>169.69027999980511</v>
      </c>
      <c r="AC10" s="586">
        <v>5.9537885839825027</v>
      </c>
      <c r="AD10" s="586">
        <v>724.79832247845115</v>
      </c>
      <c r="AE10" s="586"/>
      <c r="AF10" s="586">
        <v>521.72166643711716</v>
      </c>
      <c r="AG10" s="586">
        <v>3.0361637565099047E-8</v>
      </c>
      <c r="AH10" s="586">
        <v>-2.0538208763417796E-15</v>
      </c>
      <c r="AI10" s="586">
        <v>-132.19229167310084</v>
      </c>
      <c r="AJ10" s="586">
        <v>119.62463442768187</v>
      </c>
      <c r="AK10" s="586">
        <v>49.239438505512226</v>
      </c>
      <c r="AL10" s="586">
        <v>177.09954675166017</v>
      </c>
      <c r="AM10" s="586">
        <v>5.9537885839825027</v>
      </c>
      <c r="AN10" s="586">
        <v>741.44678306321441</v>
      </c>
    </row>
    <row r="11" spans="1:40" ht="16.5">
      <c r="A11" s="528">
        <v>5</v>
      </c>
      <c r="B11" s="529" t="s">
        <v>42</v>
      </c>
      <c r="C11" s="532">
        <v>9183</v>
      </c>
      <c r="D11" s="585">
        <v>1049.1126572853575</v>
      </c>
      <c r="E11" s="585">
        <v>120.63491636546412</v>
      </c>
      <c r="F11" s="585">
        <v>0.49168642481863489</v>
      </c>
      <c r="G11" s="585">
        <v>-55.772901182990566</v>
      </c>
      <c r="H11" s="585">
        <v>217.66707866207165</v>
      </c>
      <c r="I11" s="585">
        <v>143.43515191114014</v>
      </c>
      <c r="J11" s="585">
        <v>1475.5685894658614</v>
      </c>
      <c r="K11" s="585"/>
      <c r="L11" s="585">
        <v>1058.2376153691353</v>
      </c>
      <c r="M11" s="585">
        <v>120.63491634522308</v>
      </c>
      <c r="N11" s="585">
        <v>-1.988449195749274</v>
      </c>
      <c r="O11" s="585">
        <v>-132.04637536964509</v>
      </c>
      <c r="P11" s="585">
        <v>100.54476640166602</v>
      </c>
      <c r="Q11" s="585">
        <v>36.422384826091687</v>
      </c>
      <c r="R11" s="585">
        <v>231.77874621631122</v>
      </c>
      <c r="S11" s="585">
        <v>143.43515191114014</v>
      </c>
      <c r="T11" s="741">
        <v>1557.0187565041729</v>
      </c>
      <c r="U11" s="585"/>
      <c r="V11" s="742">
        <v>1057.0962726017817</v>
      </c>
      <c r="W11" s="742">
        <v>120.63491634522308</v>
      </c>
      <c r="X11" s="742">
        <v>-4.1571378265237735</v>
      </c>
      <c r="Y11" s="742">
        <v>-132.04637536964509</v>
      </c>
      <c r="Z11" s="742">
        <v>94.543816828188042</v>
      </c>
      <c r="AA11" s="742">
        <v>36.422384826091687</v>
      </c>
      <c r="AB11" s="742">
        <v>239.91901736863642</v>
      </c>
      <c r="AC11" s="742">
        <v>143.43515191114014</v>
      </c>
      <c r="AD11" s="586">
        <v>1555.8480466848923</v>
      </c>
      <c r="AE11" s="585"/>
      <c r="AF11" s="742">
        <v>1096.3932278687037</v>
      </c>
      <c r="AG11" s="742">
        <v>120.63491634522308</v>
      </c>
      <c r="AH11" s="742">
        <v>-5.6197849959174446</v>
      </c>
      <c r="AI11" s="742"/>
      <c r="AJ11" s="742">
        <v>88.54286725471006</v>
      </c>
      <c r="AK11" s="742">
        <v>36.422384826091687</v>
      </c>
      <c r="AL11" s="742">
        <v>249.59487247071885</v>
      </c>
      <c r="AM11" s="742">
        <v>143.43515191114014</v>
      </c>
      <c r="AN11" s="586">
        <v>1597.3572603110247</v>
      </c>
    </row>
    <row r="12" spans="1:40" ht="16.5">
      <c r="A12" s="528">
        <v>9</v>
      </c>
      <c r="B12" s="529" t="s">
        <v>43</v>
      </c>
      <c r="C12" s="532">
        <v>2447</v>
      </c>
      <c r="D12" s="585">
        <v>1298.4752777485448</v>
      </c>
      <c r="E12" s="585">
        <v>207.38710075618931</v>
      </c>
      <c r="F12" s="585">
        <v>18.772017685695072</v>
      </c>
      <c r="G12" s="585">
        <v>-55.772901182990559</v>
      </c>
      <c r="H12" s="585">
        <v>214.43349966231162</v>
      </c>
      <c r="I12" s="585">
        <v>-193.61830813240704</v>
      </c>
      <c r="J12" s="585">
        <v>1489.6766865373431</v>
      </c>
      <c r="K12" s="585"/>
      <c r="L12" s="585">
        <v>1294.1678528038965</v>
      </c>
      <c r="M12" s="585">
        <v>207.38710073594822</v>
      </c>
      <c r="N12" s="585">
        <v>1.2918820651271632</v>
      </c>
      <c r="O12" s="585">
        <v>-132.1868476966788</v>
      </c>
      <c r="P12" s="585">
        <v>94.097377342156463</v>
      </c>
      <c r="Q12" s="585">
        <v>35.393959462198616</v>
      </c>
      <c r="R12" s="585">
        <v>227.43863421659015</v>
      </c>
      <c r="S12" s="585">
        <v>-193.61830813240704</v>
      </c>
      <c r="T12" s="741">
        <v>1533.9716507968312</v>
      </c>
      <c r="U12" s="585"/>
      <c r="V12" s="742">
        <v>1305.5836678658893</v>
      </c>
      <c r="W12" s="742">
        <v>207.38710073594822</v>
      </c>
      <c r="X12" s="742">
        <v>-4.1571378265237735</v>
      </c>
      <c r="Y12" s="742">
        <v>-132.1868476966788</v>
      </c>
      <c r="Z12" s="742">
        <v>91.548819443452288</v>
      </c>
      <c r="AA12" s="742">
        <v>35.393959462198616</v>
      </c>
      <c r="AB12" s="742">
        <v>235.76045802581905</v>
      </c>
      <c r="AC12" s="742">
        <v>-193.61830813240704</v>
      </c>
      <c r="AD12" s="586">
        <v>1545.7117118776978</v>
      </c>
      <c r="AE12" s="585"/>
      <c r="AF12" s="742">
        <v>1375.48012409679</v>
      </c>
      <c r="AG12" s="742">
        <v>207.38710073594822</v>
      </c>
      <c r="AH12" s="742">
        <v>-5.6197849959174446</v>
      </c>
      <c r="AI12" s="742"/>
      <c r="AJ12" s="742">
        <v>89.000261544748113</v>
      </c>
      <c r="AK12" s="742">
        <v>35.393959462198616</v>
      </c>
      <c r="AL12" s="742">
        <v>245.1783092498784</v>
      </c>
      <c r="AM12" s="742">
        <v>-193.61830813240704</v>
      </c>
      <c r="AN12" s="586">
        <v>1621.0148142645596</v>
      </c>
    </row>
    <row r="13" spans="1:40" ht="16.5">
      <c r="A13" s="528">
        <v>10</v>
      </c>
      <c r="B13" s="529" t="s">
        <v>44</v>
      </c>
      <c r="C13" s="532">
        <v>11102</v>
      </c>
      <c r="D13" s="585">
        <v>946.39591144273402</v>
      </c>
      <c r="E13" s="585">
        <v>-30.668290885580074</v>
      </c>
      <c r="F13" s="585">
        <v>-90.996225224816911</v>
      </c>
      <c r="G13" s="585">
        <v>-55.772901182990573</v>
      </c>
      <c r="H13" s="585">
        <v>220.35409064103951</v>
      </c>
      <c r="I13" s="585">
        <v>-27.713475049540623</v>
      </c>
      <c r="J13" s="585">
        <v>961.59910974084528</v>
      </c>
      <c r="K13" s="585"/>
      <c r="L13" s="585">
        <v>977.84816109518238</v>
      </c>
      <c r="M13" s="585">
        <v>-30.668290905821127</v>
      </c>
      <c r="N13" s="585">
        <v>-78.476360845384818</v>
      </c>
      <c r="O13" s="585">
        <v>-132.0295635632784</v>
      </c>
      <c r="P13" s="585">
        <v>95.61552566053598</v>
      </c>
      <c r="Q13" s="585">
        <v>51.275458883984875</v>
      </c>
      <c r="R13" s="585">
        <v>234.06325698828849</v>
      </c>
      <c r="S13" s="585">
        <v>-27.713475049540623</v>
      </c>
      <c r="T13" s="741">
        <v>1089.9147122639667</v>
      </c>
      <c r="U13" s="585"/>
      <c r="V13" s="742">
        <v>974.56903679686752</v>
      </c>
      <c r="W13" s="742">
        <v>-30.668290905821127</v>
      </c>
      <c r="X13" s="742">
        <v>-65.645049476159329</v>
      </c>
      <c r="Y13" s="742">
        <v>-132.0295635632784</v>
      </c>
      <c r="Z13" s="742">
        <v>92.10059340133607</v>
      </c>
      <c r="AA13" s="742">
        <v>51.275458883984875</v>
      </c>
      <c r="AB13" s="742">
        <v>241.99206782657399</v>
      </c>
      <c r="AC13" s="742">
        <v>-27.713475049540623</v>
      </c>
      <c r="AD13" s="586">
        <v>1103.8807779139629</v>
      </c>
      <c r="AE13" s="585"/>
      <c r="AF13" s="742">
        <v>1039.0195506658165</v>
      </c>
      <c r="AG13" s="742">
        <v>-30.668290905821127</v>
      </c>
      <c r="AH13" s="742">
        <v>-52.107696645552991</v>
      </c>
      <c r="AI13" s="742"/>
      <c r="AJ13" s="742">
        <v>88.585661142136175</v>
      </c>
      <c r="AK13" s="742">
        <v>51.275458883984875</v>
      </c>
      <c r="AL13" s="742">
        <v>251.64049299734762</v>
      </c>
      <c r="AM13" s="742">
        <v>-27.713475049540623</v>
      </c>
      <c r="AN13" s="586">
        <v>1188.0021375250919</v>
      </c>
    </row>
    <row r="14" spans="1:40" ht="16.5">
      <c r="A14" s="528">
        <v>16</v>
      </c>
      <c r="B14" s="529" t="s">
        <v>45</v>
      </c>
      <c r="C14" s="532">
        <v>8014</v>
      </c>
      <c r="D14" s="585">
        <v>394.77603112218532</v>
      </c>
      <c r="E14" s="585">
        <v>273.58444860300301</v>
      </c>
      <c r="F14" s="585">
        <v>249.44485254716818</v>
      </c>
      <c r="G14" s="585">
        <v>-55.772901182990566</v>
      </c>
      <c r="H14" s="585">
        <v>172.24628136559525</v>
      </c>
      <c r="I14" s="585">
        <v>-55.985774893935613</v>
      </c>
      <c r="J14" s="585">
        <v>978.29293756102572</v>
      </c>
      <c r="K14" s="585"/>
      <c r="L14" s="585">
        <v>342.76812495638927</v>
      </c>
      <c r="M14" s="585">
        <v>273.58444858276243</v>
      </c>
      <c r="N14" s="585">
        <v>231.96471692660029</v>
      </c>
      <c r="O14" s="585">
        <v>-132.07647801589877</v>
      </c>
      <c r="P14" s="585">
        <v>98.638528808473083</v>
      </c>
      <c r="Q14" s="585">
        <v>38.035626585974533</v>
      </c>
      <c r="R14" s="585">
        <v>184.84730683449828</v>
      </c>
      <c r="S14" s="585">
        <v>-55.985774893935613</v>
      </c>
      <c r="T14" s="741">
        <v>981.77649978486352</v>
      </c>
      <c r="U14" s="585"/>
      <c r="V14" s="742">
        <v>339.98499885353925</v>
      </c>
      <c r="W14" s="742">
        <v>273.58444858276243</v>
      </c>
      <c r="X14" s="742">
        <v>214.79602829582578</v>
      </c>
      <c r="Y14" s="742">
        <v>-132.07647801589877</v>
      </c>
      <c r="Z14" s="742">
        <v>94.933983645564197</v>
      </c>
      <c r="AA14" s="742">
        <v>38.035626585974533</v>
      </c>
      <c r="AB14" s="742">
        <v>190.62518647841759</v>
      </c>
      <c r="AC14" s="742">
        <v>-55.985774893935613</v>
      </c>
      <c r="AD14" s="586">
        <v>963.89801953224935</v>
      </c>
      <c r="AE14" s="585"/>
      <c r="AF14" s="742">
        <v>322.75070309881374</v>
      </c>
      <c r="AG14" s="742">
        <v>273.58444858276243</v>
      </c>
      <c r="AH14" s="742">
        <v>198.3333811264321</v>
      </c>
      <c r="AI14" s="742"/>
      <c r="AJ14" s="742">
        <v>91.229438482655326</v>
      </c>
      <c r="AK14" s="742">
        <v>38.035626585974533</v>
      </c>
      <c r="AL14" s="742">
        <v>198.82707738142173</v>
      </c>
      <c r="AM14" s="742">
        <v>-55.985774893935613</v>
      </c>
      <c r="AN14" s="586">
        <v>934.69842234822545</v>
      </c>
    </row>
    <row r="15" spans="1:40" ht="16.5">
      <c r="A15" s="528">
        <v>18</v>
      </c>
      <c r="B15" s="529" t="s">
        <v>46</v>
      </c>
      <c r="C15" s="532">
        <v>4763</v>
      </c>
      <c r="D15" s="585">
        <v>741.71422471026551</v>
      </c>
      <c r="E15" s="585">
        <v>-95.789372995495128</v>
      </c>
      <c r="F15" s="585">
        <v>-58.263835595680398</v>
      </c>
      <c r="G15" s="585">
        <v>-55.772901182990566</v>
      </c>
      <c r="H15" s="585">
        <v>170.17529901977144</v>
      </c>
      <c r="I15" s="585">
        <v>-26.759815242494227</v>
      </c>
      <c r="J15" s="585">
        <v>675.30359871337669</v>
      </c>
      <c r="K15" s="585"/>
      <c r="L15" s="585">
        <v>750.65340907600671</v>
      </c>
      <c r="M15" s="585">
        <v>-95.789373015736146</v>
      </c>
      <c r="N15" s="585">
        <v>-45.743971216248305</v>
      </c>
      <c r="O15" s="585">
        <v>-132.19630392629793</v>
      </c>
      <c r="P15" s="585">
        <v>86.434009638387167</v>
      </c>
      <c r="Q15" s="585">
        <v>34.132700420323332</v>
      </c>
      <c r="R15" s="585">
        <v>183.59844494845893</v>
      </c>
      <c r="S15" s="585">
        <v>-26.759815242494227</v>
      </c>
      <c r="T15" s="741">
        <v>754.3291006823996</v>
      </c>
      <c r="U15" s="585"/>
      <c r="V15" s="742">
        <v>766.24660358889798</v>
      </c>
      <c r="W15" s="742">
        <v>-95.789373015736146</v>
      </c>
      <c r="X15" s="742">
        <v>-32.912659847022802</v>
      </c>
      <c r="Y15" s="742">
        <v>-132.19630392629793</v>
      </c>
      <c r="Z15" s="742">
        <v>92.647239965109804</v>
      </c>
      <c r="AA15" s="742">
        <v>34.132700420323332</v>
      </c>
      <c r="AB15" s="742">
        <v>188.48431998514056</v>
      </c>
      <c r="AC15" s="742">
        <v>-26.759815242494227</v>
      </c>
      <c r="AD15" s="586">
        <v>793.85271192792061</v>
      </c>
      <c r="AE15" s="585"/>
      <c r="AF15" s="742">
        <v>740.80044627993618</v>
      </c>
      <c r="AG15" s="742">
        <v>-95.789373015736146</v>
      </c>
      <c r="AH15" s="742">
        <v>-19.375307016416475</v>
      </c>
      <c r="AI15" s="742"/>
      <c r="AJ15" s="742">
        <v>98.860470291832442</v>
      </c>
      <c r="AK15" s="742">
        <v>34.132700420323332</v>
      </c>
      <c r="AL15" s="742">
        <v>196.29763331412494</v>
      </c>
      <c r="AM15" s="742">
        <v>-26.759815242494227</v>
      </c>
      <c r="AN15" s="586">
        <v>795.97045110527199</v>
      </c>
    </row>
    <row r="16" spans="1:40" ht="16.5">
      <c r="A16" s="528">
        <v>19</v>
      </c>
      <c r="B16" s="529" t="s">
        <v>47</v>
      </c>
      <c r="C16" s="532">
        <v>3965</v>
      </c>
      <c r="D16" s="585">
        <v>877.82748144098139</v>
      </c>
      <c r="E16" s="585">
        <v>-91.721143914361065</v>
      </c>
      <c r="F16" s="585">
        <v>-127.13500205994295</v>
      </c>
      <c r="G16" s="585">
        <v>-55.772901182990566</v>
      </c>
      <c r="H16" s="585">
        <v>160.23959954880789</v>
      </c>
      <c r="I16" s="585">
        <v>-245.42774274905423</v>
      </c>
      <c r="J16" s="585">
        <v>518.01029108344051</v>
      </c>
      <c r="K16" s="585"/>
      <c r="L16" s="585">
        <v>827.97066755184426</v>
      </c>
      <c r="M16" s="585">
        <v>-91.721143934602395</v>
      </c>
      <c r="N16" s="585">
        <v>-114.61513768051086</v>
      </c>
      <c r="O16" s="585">
        <v>-132.17879618818088</v>
      </c>
      <c r="P16" s="585">
        <v>83.909918986310117</v>
      </c>
      <c r="Q16" s="585">
        <v>31.275786709205544</v>
      </c>
      <c r="R16" s="585">
        <v>175.79315475589564</v>
      </c>
      <c r="S16" s="585">
        <v>-245.42774274905423</v>
      </c>
      <c r="T16" s="741">
        <v>535.00670745090724</v>
      </c>
      <c r="U16" s="585"/>
      <c r="V16" s="742">
        <v>859.41275566600825</v>
      </c>
      <c r="W16" s="742">
        <v>-91.721143934602395</v>
      </c>
      <c r="X16" s="742">
        <v>-101.78382631128537</v>
      </c>
      <c r="Y16" s="742">
        <v>-132.17879618818088</v>
      </c>
      <c r="Z16" s="742">
        <v>86.507732507026319</v>
      </c>
      <c r="AA16" s="742">
        <v>31.275786709205544</v>
      </c>
      <c r="AB16" s="742">
        <v>181.03937924181383</v>
      </c>
      <c r="AC16" s="742">
        <v>-245.42774274905423</v>
      </c>
      <c r="AD16" s="586">
        <v>587.12414494093116</v>
      </c>
      <c r="AE16" s="585"/>
      <c r="AF16" s="742">
        <v>913.83880668215625</v>
      </c>
      <c r="AG16" s="742">
        <v>-91.721143934602395</v>
      </c>
      <c r="AH16" s="742">
        <v>-88.246473480679029</v>
      </c>
      <c r="AI16" s="742"/>
      <c r="AJ16" s="742">
        <v>89.10554602774252</v>
      </c>
      <c r="AK16" s="742">
        <v>31.275786709205544</v>
      </c>
      <c r="AL16" s="742">
        <v>188.78012314274542</v>
      </c>
      <c r="AM16" s="742">
        <v>-245.42774274905423</v>
      </c>
      <c r="AN16" s="586">
        <v>665.42610620933317</v>
      </c>
    </row>
    <row r="17" spans="1:40" ht="16.5">
      <c r="A17" s="528">
        <v>20</v>
      </c>
      <c r="B17" s="529" t="s">
        <v>48</v>
      </c>
      <c r="C17" s="532">
        <v>16473</v>
      </c>
      <c r="D17" s="585">
        <v>696.2943117078546</v>
      </c>
      <c r="E17" s="585">
        <v>-169.20766050831398</v>
      </c>
      <c r="F17" s="585">
        <v>-142.43250582543345</v>
      </c>
      <c r="G17" s="585">
        <v>-55.772901182990559</v>
      </c>
      <c r="H17" s="585">
        <v>163.16382815927625</v>
      </c>
      <c r="I17" s="585">
        <v>-148.19091847265221</v>
      </c>
      <c r="J17" s="585">
        <v>343.8541538777406</v>
      </c>
      <c r="K17" s="585"/>
      <c r="L17" s="585">
        <v>672.98618983262133</v>
      </c>
      <c r="M17" s="585">
        <v>-169.20766052855498</v>
      </c>
      <c r="N17" s="585">
        <v>-129.91264144600135</v>
      </c>
      <c r="O17" s="585">
        <v>-131.8802495571752</v>
      </c>
      <c r="P17" s="585">
        <v>106.84827474641787</v>
      </c>
      <c r="Q17" s="585">
        <v>78.194712321131533</v>
      </c>
      <c r="R17" s="585">
        <v>178.46631083424421</v>
      </c>
      <c r="S17" s="585">
        <v>-148.19091847265221</v>
      </c>
      <c r="T17" s="741">
        <v>457.30401773003121</v>
      </c>
      <c r="U17" s="585"/>
      <c r="V17" s="742">
        <v>673.52890228471006</v>
      </c>
      <c r="W17" s="742">
        <v>-169.20766052855498</v>
      </c>
      <c r="X17" s="742">
        <v>-117.08133007677586</v>
      </c>
      <c r="Y17" s="742">
        <v>-131.8802495571752</v>
      </c>
      <c r="Z17" s="742">
        <v>106.5740441904249</v>
      </c>
      <c r="AA17" s="742">
        <v>78.194712321131533</v>
      </c>
      <c r="AB17" s="742">
        <v>184.21579463689147</v>
      </c>
      <c r="AC17" s="742">
        <v>-148.19091847265221</v>
      </c>
      <c r="AD17" s="586">
        <v>476.15329479799988</v>
      </c>
      <c r="AE17" s="585"/>
      <c r="AF17" s="742">
        <v>694.21360155369382</v>
      </c>
      <c r="AG17" s="742">
        <v>-169.20766052855498</v>
      </c>
      <c r="AH17" s="742">
        <v>-103.54397724616952</v>
      </c>
      <c r="AI17" s="742"/>
      <c r="AJ17" s="742">
        <v>106.29981363443191</v>
      </c>
      <c r="AK17" s="742">
        <v>78.194712321131533</v>
      </c>
      <c r="AL17" s="742">
        <v>192.49151174629969</v>
      </c>
      <c r="AM17" s="742">
        <v>-148.19091847265221</v>
      </c>
      <c r="AN17" s="586">
        <v>518.37683345100504</v>
      </c>
    </row>
    <row r="18" spans="1:40" ht="16.5">
      <c r="A18" s="528">
        <v>46</v>
      </c>
      <c r="B18" s="529" t="s">
        <v>49</v>
      </c>
      <c r="C18" s="532">
        <v>1341</v>
      </c>
      <c r="D18" s="585">
        <v>1031.5211087522785</v>
      </c>
      <c r="E18" s="585">
        <v>288.05410069581154</v>
      </c>
      <c r="F18" s="585">
        <v>217.0269481864394</v>
      </c>
      <c r="G18" s="585">
        <v>-55.772901182990566</v>
      </c>
      <c r="H18" s="585">
        <v>222.37043855890485</v>
      </c>
      <c r="I18" s="585">
        <v>-282.16927665920957</v>
      </c>
      <c r="J18" s="585">
        <v>1421.0304183512339</v>
      </c>
      <c r="K18" s="585"/>
      <c r="L18" s="585">
        <v>1066.4602128886045</v>
      </c>
      <c r="M18" s="585">
        <v>288.0541006755704</v>
      </c>
      <c r="N18" s="585">
        <v>199.54681256587151</v>
      </c>
      <c r="O18" s="585">
        <v>-132.07551663536114</v>
      </c>
      <c r="P18" s="585">
        <v>129.94432404028635</v>
      </c>
      <c r="Q18" s="585">
        <v>26.081134411633116</v>
      </c>
      <c r="R18" s="585">
        <v>236.71179448653493</v>
      </c>
      <c r="S18" s="585">
        <v>-282.16927665920957</v>
      </c>
      <c r="T18" s="741">
        <v>1532.5535857739301</v>
      </c>
      <c r="U18" s="585"/>
      <c r="V18" s="742">
        <v>1100.6402298965852</v>
      </c>
      <c r="W18" s="742">
        <v>288.0541006755704</v>
      </c>
      <c r="X18" s="742">
        <v>182.37812393509699</v>
      </c>
      <c r="Y18" s="742">
        <v>-132.07551663536114</v>
      </c>
      <c r="Z18" s="742">
        <v>113.05212846309627</v>
      </c>
      <c r="AA18" s="742">
        <v>26.081134411633116</v>
      </c>
      <c r="AB18" s="742">
        <v>245.13208982270226</v>
      </c>
      <c r="AC18" s="742">
        <v>-282.16927665920957</v>
      </c>
      <c r="AD18" s="586">
        <v>1541.0930139101135</v>
      </c>
      <c r="AE18" s="585"/>
      <c r="AF18" s="742">
        <v>1178.6861410236943</v>
      </c>
      <c r="AG18" s="742">
        <v>288.0541006755704</v>
      </c>
      <c r="AH18" s="742">
        <v>165.91547676570332</v>
      </c>
      <c r="AI18" s="742"/>
      <c r="AJ18" s="742">
        <v>96.15993288590623</v>
      </c>
      <c r="AK18" s="742">
        <v>26.081134411633116</v>
      </c>
      <c r="AL18" s="742">
        <v>255.07960418310108</v>
      </c>
      <c r="AM18" s="742">
        <v>-282.16927665920957</v>
      </c>
      <c r="AN18" s="586">
        <v>1595.731596651038</v>
      </c>
    </row>
    <row r="19" spans="1:40" ht="16.5">
      <c r="A19" s="528">
        <v>47</v>
      </c>
      <c r="B19" s="529" t="s">
        <v>50</v>
      </c>
      <c r="C19" s="532">
        <v>1811</v>
      </c>
      <c r="D19" s="585">
        <v>1508.4216788908159</v>
      </c>
      <c r="E19" s="585">
        <v>-70.762063846833996</v>
      </c>
      <c r="F19" s="585">
        <v>317.94425805850454</v>
      </c>
      <c r="G19" s="585">
        <v>-55.772901182990559</v>
      </c>
      <c r="H19" s="585">
        <v>214.70375735950182</v>
      </c>
      <c r="I19" s="585">
        <v>-9.9469906129210379</v>
      </c>
      <c r="J19" s="585">
        <v>1904.5877386660766</v>
      </c>
      <c r="K19" s="585"/>
      <c r="L19" s="585">
        <v>1639.9363736285982</v>
      </c>
      <c r="M19" s="585">
        <v>-70.762063867075028</v>
      </c>
      <c r="N19" s="585">
        <v>300.46412243793662</v>
      </c>
      <c r="O19" s="585">
        <v>-132.00464688147704</v>
      </c>
      <c r="P19" s="585">
        <v>143.38531899656394</v>
      </c>
      <c r="Q19" s="585">
        <v>32.360507000552161</v>
      </c>
      <c r="R19" s="585">
        <v>230.25991006528659</v>
      </c>
      <c r="S19" s="585">
        <v>-9.9469906129210379</v>
      </c>
      <c r="T19" s="741">
        <v>2133.6925307674646</v>
      </c>
      <c r="U19" s="585"/>
      <c r="V19" s="742">
        <v>1696.3564155185268</v>
      </c>
      <c r="W19" s="742">
        <v>-70.762063867075028</v>
      </c>
      <c r="X19" s="742">
        <v>283.29543380716217</v>
      </c>
      <c r="Y19" s="742">
        <v>-132.00464688147704</v>
      </c>
      <c r="Z19" s="742">
        <v>132.93922217083849</v>
      </c>
      <c r="AA19" s="742">
        <v>32.360507000552161</v>
      </c>
      <c r="AB19" s="742">
        <v>238.09987110546265</v>
      </c>
      <c r="AC19" s="742">
        <v>-9.9469906129210379</v>
      </c>
      <c r="AD19" s="586">
        <v>2170.3377482410692</v>
      </c>
      <c r="AE19" s="585"/>
      <c r="AF19" s="742">
        <v>1736.4280498642138</v>
      </c>
      <c r="AG19" s="742">
        <v>-70.762063867075028</v>
      </c>
      <c r="AH19" s="742">
        <v>266.83278663776849</v>
      </c>
      <c r="AI19" s="742"/>
      <c r="AJ19" s="742">
        <v>122.49312534511307</v>
      </c>
      <c r="AK19" s="742">
        <v>32.360507000552161</v>
      </c>
      <c r="AL19" s="742">
        <v>247.51599394520318</v>
      </c>
      <c r="AM19" s="742">
        <v>-9.9469906129210379</v>
      </c>
      <c r="AN19" s="586">
        <v>2192.9167614313778</v>
      </c>
    </row>
    <row r="20" spans="1:40" ht="16.5">
      <c r="A20" s="528">
        <v>49</v>
      </c>
      <c r="B20" s="529" t="s">
        <v>51</v>
      </c>
      <c r="C20" s="532">
        <v>305274</v>
      </c>
      <c r="D20" s="585">
        <v>728.30813478290486</v>
      </c>
      <c r="E20" s="585">
        <v>381.15484263698011</v>
      </c>
      <c r="F20" s="585">
        <v>148.50231932202308</v>
      </c>
      <c r="G20" s="585">
        <v>-55.772901182990573</v>
      </c>
      <c r="H20" s="585">
        <v>101.05643216513148</v>
      </c>
      <c r="I20" s="585">
        <v>-18.38109698172789</v>
      </c>
      <c r="J20" s="585">
        <v>1284.8677307423209</v>
      </c>
      <c r="K20" s="585"/>
      <c r="L20" s="585">
        <v>758.75909594458381</v>
      </c>
      <c r="M20" s="585">
        <v>381.15484261673919</v>
      </c>
      <c r="N20" s="585">
        <v>131.02218370145519</v>
      </c>
      <c r="O20" s="585">
        <v>-132.25167492817792</v>
      </c>
      <c r="P20" s="585">
        <v>110.32645977404444</v>
      </c>
      <c r="Q20" s="585">
        <v>42.801139861219767</v>
      </c>
      <c r="R20" s="585">
        <v>108.54034526168526</v>
      </c>
      <c r="S20" s="585">
        <v>-18.38109698172789</v>
      </c>
      <c r="T20" s="741">
        <v>1381.9712952498219</v>
      </c>
      <c r="U20" s="585"/>
      <c r="V20" s="742">
        <v>774.78697386418594</v>
      </c>
      <c r="W20" s="742">
        <v>381.15484261673919</v>
      </c>
      <c r="X20" s="742">
        <v>113.85349507068068</v>
      </c>
      <c r="Y20" s="742">
        <v>-132.25167492817792</v>
      </c>
      <c r="Z20" s="742">
        <v>120.09041033802663</v>
      </c>
      <c r="AA20" s="742">
        <v>42.801139861219767</v>
      </c>
      <c r="AB20" s="742">
        <v>108.86674189386954</v>
      </c>
      <c r="AC20" s="742">
        <v>-18.38109698172789</v>
      </c>
      <c r="AD20" s="586">
        <v>1390.9208317348159</v>
      </c>
      <c r="AE20" s="585"/>
      <c r="AF20" s="742">
        <v>791.38505434361434</v>
      </c>
      <c r="AG20" s="742">
        <v>381.15484261673919</v>
      </c>
      <c r="AH20" s="742">
        <v>97.390847901287017</v>
      </c>
      <c r="AI20" s="742"/>
      <c r="AJ20" s="742">
        <v>129.85436090200881</v>
      </c>
      <c r="AK20" s="742">
        <v>42.801139861219767</v>
      </c>
      <c r="AL20" s="742">
        <v>113.90955445596408</v>
      </c>
      <c r="AM20" s="742">
        <v>-18.38109698172789</v>
      </c>
      <c r="AN20" s="586">
        <v>1405.8630281709272</v>
      </c>
    </row>
    <row r="21" spans="1:40" ht="16.5">
      <c r="A21" s="528">
        <v>50</v>
      </c>
      <c r="B21" s="529" t="s">
        <v>52</v>
      </c>
      <c r="C21" s="532">
        <v>11276</v>
      </c>
      <c r="D21" s="585">
        <v>523.64953967206736</v>
      </c>
      <c r="E21" s="585">
        <v>-80.114142251883322</v>
      </c>
      <c r="F21" s="585">
        <v>-42.689755615758109</v>
      </c>
      <c r="G21" s="585">
        <v>-55.772901182990573</v>
      </c>
      <c r="H21" s="585">
        <v>181.69875270264771</v>
      </c>
      <c r="I21" s="585">
        <v>-78.956722241929768</v>
      </c>
      <c r="J21" s="585">
        <v>447.8147710821533</v>
      </c>
      <c r="K21" s="585"/>
      <c r="L21" s="585">
        <v>532.56634024403866</v>
      </c>
      <c r="M21" s="585">
        <v>-80.114142272124354</v>
      </c>
      <c r="N21" s="585">
        <v>-30.169891236326013</v>
      </c>
      <c r="O21" s="585">
        <v>-132.01777188768591</v>
      </c>
      <c r="P21" s="585">
        <v>78.26092166944801</v>
      </c>
      <c r="Q21" s="585">
        <v>38.304565491486336</v>
      </c>
      <c r="R21" s="585">
        <v>194.57728766872529</v>
      </c>
      <c r="S21" s="585">
        <v>-78.956722241929768</v>
      </c>
      <c r="T21" s="741">
        <v>522.45058743563231</v>
      </c>
      <c r="U21" s="585"/>
      <c r="V21" s="742">
        <v>535.67490712242409</v>
      </c>
      <c r="W21" s="742">
        <v>-80.114142272124354</v>
      </c>
      <c r="X21" s="742">
        <v>-17.338579867100513</v>
      </c>
      <c r="Y21" s="742">
        <v>-132.01777188768591</v>
      </c>
      <c r="Z21" s="742">
        <v>84.109173587473293</v>
      </c>
      <c r="AA21" s="742">
        <v>38.304565491486336</v>
      </c>
      <c r="AB21" s="742">
        <v>200.70525565077799</v>
      </c>
      <c r="AC21" s="742">
        <v>-78.956722241929768</v>
      </c>
      <c r="AD21" s="586">
        <v>550.3666855833211</v>
      </c>
      <c r="AE21" s="585"/>
      <c r="AF21" s="742">
        <v>546.20610682088136</v>
      </c>
      <c r="AG21" s="742">
        <v>-80.114142272124354</v>
      </c>
      <c r="AH21" s="742">
        <v>-5.6197849959174446</v>
      </c>
      <c r="AI21" s="742"/>
      <c r="AJ21" s="742">
        <v>89.957425505498577</v>
      </c>
      <c r="AK21" s="742">
        <v>38.304565491486336</v>
      </c>
      <c r="AL21" s="742">
        <v>208.76318402850509</v>
      </c>
      <c r="AM21" s="742">
        <v>-78.956722241929768</v>
      </c>
      <c r="AN21" s="586">
        <v>586.52286044871403</v>
      </c>
    </row>
    <row r="22" spans="1:40" ht="16.5">
      <c r="A22" s="528">
        <v>51</v>
      </c>
      <c r="B22" s="529" t="s">
        <v>53</v>
      </c>
      <c r="C22" s="532">
        <v>9211</v>
      </c>
      <c r="D22" s="585">
        <v>359.09875852881447</v>
      </c>
      <c r="E22" s="585">
        <v>-444.63078820169591</v>
      </c>
      <c r="F22" s="585">
        <v>-484.15941798091973</v>
      </c>
      <c r="G22" s="585">
        <v>-55.772901182990566</v>
      </c>
      <c r="H22" s="585">
        <v>193.61329758873302</v>
      </c>
      <c r="I22" s="585">
        <v>-81.875257843882309</v>
      </c>
      <c r="J22" s="585">
        <v>-513.72630909194106</v>
      </c>
      <c r="K22" s="585"/>
      <c r="L22" s="585">
        <v>334.54918339901985</v>
      </c>
      <c r="M22" s="585">
        <v>-444.63078822193688</v>
      </c>
      <c r="N22" s="585">
        <v>-471.63955360148765</v>
      </c>
      <c r="O22" s="585">
        <v>-132.61583261782246</v>
      </c>
      <c r="P22" s="585">
        <v>82.419131744902273</v>
      </c>
      <c r="Q22" s="585">
        <v>38.956587746824454</v>
      </c>
      <c r="R22" s="585">
        <v>203.31844980560365</v>
      </c>
      <c r="S22" s="585">
        <v>-81.875257843882309</v>
      </c>
      <c r="T22" s="741">
        <v>-471.51807958877902</v>
      </c>
      <c r="U22" s="585"/>
      <c r="V22" s="742">
        <v>329.62248489485188</v>
      </c>
      <c r="W22" s="742">
        <v>-444.63078822193688</v>
      </c>
      <c r="X22" s="742">
        <v>-458.8082422322621</v>
      </c>
      <c r="Y22" s="742">
        <v>-132.61583261782246</v>
      </c>
      <c r="Z22" s="742">
        <v>87.68957890035243</v>
      </c>
      <c r="AA22" s="742">
        <v>38.956587746824454</v>
      </c>
      <c r="AB22" s="742">
        <v>207.9356892586994</v>
      </c>
      <c r="AC22" s="742">
        <v>-81.875257843882309</v>
      </c>
      <c r="AD22" s="586">
        <v>-453.7257801151755</v>
      </c>
      <c r="AE22" s="585"/>
      <c r="AF22" s="742">
        <v>272.66195993160341</v>
      </c>
      <c r="AG22" s="742">
        <v>-444.63078822193688</v>
      </c>
      <c r="AH22" s="742">
        <v>-445.27088940165578</v>
      </c>
      <c r="AI22" s="742"/>
      <c r="AJ22" s="742">
        <v>92.960026055802615</v>
      </c>
      <c r="AK22" s="742">
        <v>38.956587746824454</v>
      </c>
      <c r="AL22" s="742">
        <v>214.29114743824678</v>
      </c>
      <c r="AM22" s="742">
        <v>-81.875257843882309</v>
      </c>
      <c r="AN22" s="586">
        <v>-485.52304691282018</v>
      </c>
    </row>
    <row r="23" spans="1:40" ht="16.5">
      <c r="A23" s="528">
        <v>52</v>
      </c>
      <c r="B23" s="529" t="s">
        <v>54</v>
      </c>
      <c r="C23" s="532">
        <v>2346</v>
      </c>
      <c r="D23" s="585">
        <v>974.65897234871022</v>
      </c>
      <c r="E23" s="585">
        <v>185.67520020062648</v>
      </c>
      <c r="F23" s="585">
        <v>62.891469860169707</v>
      </c>
      <c r="G23" s="585">
        <v>-55.772901182990559</v>
      </c>
      <c r="H23" s="585">
        <v>232.77020214515554</v>
      </c>
      <c r="I23" s="585">
        <v>106.34228473998294</v>
      </c>
      <c r="J23" s="585">
        <v>1506.5652281116545</v>
      </c>
      <c r="K23" s="585"/>
      <c r="L23" s="585">
        <v>955.91203543546123</v>
      </c>
      <c r="M23" s="585">
        <v>185.67520018038491</v>
      </c>
      <c r="N23" s="585">
        <v>45.411334239601807</v>
      </c>
      <c r="O23" s="585">
        <v>-132.07301218568605</v>
      </c>
      <c r="P23" s="585">
        <v>69.330502777808178</v>
      </c>
      <c r="Q23" s="585">
        <v>39.318232196078434</v>
      </c>
      <c r="R23" s="585">
        <v>247.62931904542208</v>
      </c>
      <c r="S23" s="585">
        <v>106.34228473998294</v>
      </c>
      <c r="T23" s="741">
        <v>1517.5458964290535</v>
      </c>
      <c r="U23" s="585"/>
      <c r="V23" s="742">
        <v>1001.0561175801815</v>
      </c>
      <c r="W23" s="742">
        <v>185.67520018038491</v>
      </c>
      <c r="X23" s="742">
        <v>28.242645608827306</v>
      </c>
      <c r="Y23" s="742">
        <v>-132.07301218568605</v>
      </c>
      <c r="Z23" s="742">
        <v>74.628729649773561</v>
      </c>
      <c r="AA23" s="742">
        <v>39.318232196078434</v>
      </c>
      <c r="AB23" s="742">
        <v>256.39936292965353</v>
      </c>
      <c r="AC23" s="742">
        <v>106.34228473998294</v>
      </c>
      <c r="AD23" s="586">
        <v>1559.5895606991962</v>
      </c>
      <c r="AE23" s="585"/>
      <c r="AF23" s="742">
        <v>1035.9630269902134</v>
      </c>
      <c r="AG23" s="742">
        <v>185.67520018038491</v>
      </c>
      <c r="AH23" s="742">
        <v>11.779998439433637</v>
      </c>
      <c r="AI23" s="742"/>
      <c r="AJ23" s="742">
        <v>79.926956521738944</v>
      </c>
      <c r="AK23" s="742">
        <v>39.318232196078434</v>
      </c>
      <c r="AL23" s="742">
        <v>266.65698439301161</v>
      </c>
      <c r="AM23" s="742">
        <v>106.34228473998294</v>
      </c>
      <c r="AN23" s="586">
        <v>1593.5896712751576</v>
      </c>
    </row>
    <row r="24" spans="1:40" ht="16.5">
      <c r="A24" s="528">
        <v>61</v>
      </c>
      <c r="B24" s="529" t="s">
        <v>55</v>
      </c>
      <c r="C24" s="532">
        <v>16459</v>
      </c>
      <c r="D24" s="585">
        <v>275.95956486323718</v>
      </c>
      <c r="E24" s="585">
        <v>41.18324441384356</v>
      </c>
      <c r="F24" s="585">
        <v>75.245784965948815</v>
      </c>
      <c r="G24" s="585">
        <v>-55.772901182990573</v>
      </c>
      <c r="H24" s="585">
        <v>183.94973076451484</v>
      </c>
      <c r="I24" s="585">
        <v>77.574396986451177</v>
      </c>
      <c r="J24" s="585">
        <v>598.13982081100505</v>
      </c>
      <c r="K24" s="585"/>
      <c r="L24" s="585">
        <v>257.08982297411302</v>
      </c>
      <c r="M24" s="585">
        <v>41.1832443936025</v>
      </c>
      <c r="N24" s="585">
        <v>57.765649345380901</v>
      </c>
      <c r="O24" s="585">
        <v>-132.16185984403216</v>
      </c>
      <c r="P24" s="585">
        <v>128.41423290258425</v>
      </c>
      <c r="Q24" s="585">
        <v>92.675883079652479</v>
      </c>
      <c r="R24" s="585">
        <v>196.26182853139426</v>
      </c>
      <c r="S24" s="585">
        <v>77.574396986451177</v>
      </c>
      <c r="T24" s="741">
        <v>718.80319836914646</v>
      </c>
      <c r="U24" s="585"/>
      <c r="V24" s="742">
        <v>252.2550686869169</v>
      </c>
      <c r="W24" s="742">
        <v>41.1832443936025</v>
      </c>
      <c r="X24" s="742">
        <v>40.596960714606404</v>
      </c>
      <c r="Y24" s="742">
        <v>-132.16185984403216</v>
      </c>
      <c r="Z24" s="742">
        <v>123.1762685869016</v>
      </c>
      <c r="AA24" s="742">
        <v>92.675883079652479</v>
      </c>
      <c r="AB24" s="742">
        <v>202.94481757465579</v>
      </c>
      <c r="AC24" s="742">
        <v>77.574396986451177</v>
      </c>
      <c r="AD24" s="586">
        <v>698.24478017875458</v>
      </c>
      <c r="AE24" s="585"/>
      <c r="AF24" s="742">
        <v>257.81777889709133</v>
      </c>
      <c r="AG24" s="742">
        <v>41.1832443936025</v>
      </c>
      <c r="AH24" s="742">
        <v>24.134313545212731</v>
      </c>
      <c r="AI24" s="742"/>
      <c r="AJ24" s="742">
        <v>117.93830427121895</v>
      </c>
      <c r="AK24" s="742">
        <v>92.675883079652479</v>
      </c>
      <c r="AL24" s="742">
        <v>211.30820696720903</v>
      </c>
      <c r="AM24" s="742">
        <v>77.574396986451177</v>
      </c>
      <c r="AN24" s="586">
        <v>690.47026829640606</v>
      </c>
    </row>
    <row r="25" spans="1:40" ht="16.5">
      <c r="A25" s="528">
        <v>69</v>
      </c>
      <c r="B25" s="529" t="s">
        <v>56</v>
      </c>
      <c r="C25" s="532">
        <v>6687</v>
      </c>
      <c r="D25" s="585">
        <v>1089.9313788681573</v>
      </c>
      <c r="E25" s="585">
        <v>-272.22679387743</v>
      </c>
      <c r="F25" s="585">
        <v>-278.55007589132543</v>
      </c>
      <c r="G25" s="585">
        <v>-55.772901182990559</v>
      </c>
      <c r="H25" s="585">
        <v>203.48587674054929</v>
      </c>
      <c r="I25" s="585">
        <v>74.713623448482124</v>
      </c>
      <c r="J25" s="585">
        <v>761.58110810544269</v>
      </c>
      <c r="K25" s="585"/>
      <c r="L25" s="585">
        <v>1045.8877704445313</v>
      </c>
      <c r="M25" s="585">
        <v>-272.22679389767097</v>
      </c>
      <c r="N25" s="585">
        <v>-266.03021151189336</v>
      </c>
      <c r="O25" s="585">
        <v>-131.99041280385987</v>
      </c>
      <c r="P25" s="585">
        <v>82.483134364211651</v>
      </c>
      <c r="Q25" s="585">
        <v>51.594751085389561</v>
      </c>
      <c r="R25" s="585">
        <v>217.64464610239207</v>
      </c>
      <c r="S25" s="585">
        <v>74.713623448482124</v>
      </c>
      <c r="T25" s="741">
        <v>802.07650723158247</v>
      </c>
      <c r="U25" s="585"/>
      <c r="V25" s="742">
        <v>1110.052966788094</v>
      </c>
      <c r="W25" s="742">
        <v>-272.22679389767097</v>
      </c>
      <c r="X25" s="742">
        <v>-253.19890014266784</v>
      </c>
      <c r="Y25" s="742">
        <v>-131.99041280385987</v>
      </c>
      <c r="Z25" s="742">
        <v>86.961784020747814</v>
      </c>
      <c r="AA25" s="742">
        <v>51.594751085389561</v>
      </c>
      <c r="AB25" s="742">
        <v>225.99178674457005</v>
      </c>
      <c r="AC25" s="742">
        <v>74.713623448482124</v>
      </c>
      <c r="AD25" s="586">
        <v>891.89880524308489</v>
      </c>
      <c r="AE25" s="585"/>
      <c r="AF25" s="742">
        <v>1118.2568095175423</v>
      </c>
      <c r="AG25" s="742">
        <v>-272.22679389767097</v>
      </c>
      <c r="AH25" s="742">
        <v>-239.66154731206151</v>
      </c>
      <c r="AI25" s="742"/>
      <c r="AJ25" s="742">
        <v>91.440433677283963</v>
      </c>
      <c r="AK25" s="742">
        <v>51.594751085389561</v>
      </c>
      <c r="AL25" s="742">
        <v>235.66965157661565</v>
      </c>
      <c r="AM25" s="742">
        <v>74.713623448482124</v>
      </c>
      <c r="AN25" s="586">
        <v>927.79651529172088</v>
      </c>
    </row>
    <row r="26" spans="1:40" ht="16.5">
      <c r="A26" s="528">
        <v>71</v>
      </c>
      <c r="B26" s="529" t="s">
        <v>57</v>
      </c>
      <c r="C26" s="532">
        <v>6591</v>
      </c>
      <c r="D26" s="585">
        <v>1323.0622049338394</v>
      </c>
      <c r="E26" s="585">
        <v>-46.672843817431186</v>
      </c>
      <c r="F26" s="585">
        <v>-118.59078321731995</v>
      </c>
      <c r="G26" s="585">
        <v>-55.772901182990552</v>
      </c>
      <c r="H26" s="585">
        <v>209.81239546349076</v>
      </c>
      <c r="I26" s="585">
        <v>85.532999544833871</v>
      </c>
      <c r="J26" s="585">
        <v>1397.3710717244221</v>
      </c>
      <c r="K26" s="585"/>
      <c r="L26" s="585">
        <v>1342.7431695416792</v>
      </c>
      <c r="M26" s="585">
        <v>-46.672843837672239</v>
      </c>
      <c r="N26" s="585">
        <v>-106.07091883788785</v>
      </c>
      <c r="O26" s="585">
        <v>-131.83118528522434</v>
      </c>
      <c r="P26" s="585">
        <v>83.008353930138753</v>
      </c>
      <c r="Q26" s="585">
        <v>36.863968230920953</v>
      </c>
      <c r="R26" s="585">
        <v>223.95541468520926</v>
      </c>
      <c r="S26" s="585">
        <v>85.532999544833871</v>
      </c>
      <c r="T26" s="741">
        <v>1487.5289579719974</v>
      </c>
      <c r="U26" s="585"/>
      <c r="V26" s="742">
        <v>1371.8614926132675</v>
      </c>
      <c r="W26" s="742">
        <v>-46.672843837672239</v>
      </c>
      <c r="X26" s="742">
        <v>-93.239607468662371</v>
      </c>
      <c r="Y26" s="742">
        <v>-131.83118528522434</v>
      </c>
      <c r="Z26" s="742">
        <v>85.423325804395589</v>
      </c>
      <c r="AA26" s="742">
        <v>36.863968230920953</v>
      </c>
      <c r="AB26" s="742">
        <v>231.8629079400784</v>
      </c>
      <c r="AC26" s="742">
        <v>85.532999544833871</v>
      </c>
      <c r="AD26" s="586">
        <v>1539.8010575419373</v>
      </c>
      <c r="AE26" s="585"/>
      <c r="AF26" s="742">
        <v>1441.2791366361832</v>
      </c>
      <c r="AG26" s="742">
        <v>-46.672843837672239</v>
      </c>
      <c r="AH26" s="742">
        <v>-79.702254638056033</v>
      </c>
      <c r="AI26" s="742"/>
      <c r="AJ26" s="742">
        <v>87.838297678652424</v>
      </c>
      <c r="AK26" s="742">
        <v>36.863968230920953</v>
      </c>
      <c r="AL26" s="742">
        <v>241.07773886761473</v>
      </c>
      <c r="AM26" s="742">
        <v>85.532999544833871</v>
      </c>
      <c r="AN26" s="586">
        <v>1634.3858571972528</v>
      </c>
    </row>
    <row r="27" spans="1:40" ht="16.5">
      <c r="A27" s="528">
        <v>72</v>
      </c>
      <c r="B27" s="529" t="s">
        <v>58</v>
      </c>
      <c r="C27" s="532">
        <v>960</v>
      </c>
      <c r="D27" s="585">
        <v>1657.8247215328006</v>
      </c>
      <c r="E27" s="585">
        <v>-178.93063862323652</v>
      </c>
      <c r="F27" s="585">
        <v>-74.475803323543644</v>
      </c>
      <c r="G27" s="585">
        <v>-55.772901182990573</v>
      </c>
      <c r="H27" s="585">
        <v>177.74772588338959</v>
      </c>
      <c r="I27" s="585">
        <v>-263.85729166666664</v>
      </c>
      <c r="J27" s="585">
        <v>1262.5358126197527</v>
      </c>
      <c r="K27" s="585"/>
      <c r="L27" s="585">
        <v>1645.1978278314098</v>
      </c>
      <c r="M27" s="585">
        <v>-178.93063864347752</v>
      </c>
      <c r="N27" s="585">
        <v>-61.955938944111558</v>
      </c>
      <c r="O27" s="585">
        <v>-131.85885443224319</v>
      </c>
      <c r="P27" s="585">
        <v>92.877154111357541</v>
      </c>
      <c r="Q27" s="585">
        <v>47.034673904166667</v>
      </c>
      <c r="R27" s="585">
        <v>187.97180293503035</v>
      </c>
      <c r="S27" s="585">
        <v>-263.85729166666664</v>
      </c>
      <c r="T27" s="741">
        <v>1336.4787350954655</v>
      </c>
      <c r="U27" s="585"/>
      <c r="V27" s="742">
        <v>1667.4905983582871</v>
      </c>
      <c r="W27" s="742">
        <v>-178.93063864347752</v>
      </c>
      <c r="X27" s="742">
        <v>-49.124627574886055</v>
      </c>
      <c r="Y27" s="742">
        <v>-131.85885443224319</v>
      </c>
      <c r="Z27" s="742">
        <v>87.546228097345377</v>
      </c>
      <c r="AA27" s="742">
        <v>47.034673904166667</v>
      </c>
      <c r="AB27" s="742">
        <v>193.58967670407711</v>
      </c>
      <c r="AC27" s="742">
        <v>-263.85729166666664</v>
      </c>
      <c r="AD27" s="586">
        <v>1371.8897647466029</v>
      </c>
      <c r="AE27" s="585"/>
      <c r="AF27" s="742">
        <v>1698.3330978756082</v>
      </c>
      <c r="AG27" s="742">
        <v>-178.93063864347752</v>
      </c>
      <c r="AH27" s="742">
        <v>-35.587274744279725</v>
      </c>
      <c r="AI27" s="742"/>
      <c r="AJ27" s="742">
        <v>82.215302083333228</v>
      </c>
      <c r="AK27" s="742">
        <v>47.034673904166667</v>
      </c>
      <c r="AL27" s="742">
        <v>201.26645043456153</v>
      </c>
      <c r="AM27" s="742">
        <v>-263.85729166666664</v>
      </c>
      <c r="AN27" s="586">
        <v>1418.6154648110023</v>
      </c>
    </row>
    <row r="28" spans="1:40" ht="16.5">
      <c r="A28" s="528">
        <v>74</v>
      </c>
      <c r="B28" s="529" t="s">
        <v>59</v>
      </c>
      <c r="C28" s="532">
        <v>1052</v>
      </c>
      <c r="D28" s="585">
        <v>984.64409505921515</v>
      </c>
      <c r="E28" s="585">
        <v>192.13460506891511</v>
      </c>
      <c r="F28" s="585">
        <v>56.473138180837232</v>
      </c>
      <c r="G28" s="585">
        <v>-55.772901182990559</v>
      </c>
      <c r="H28" s="585">
        <v>273.59337415088521</v>
      </c>
      <c r="I28" s="585">
        <v>-285.93155893536124</v>
      </c>
      <c r="J28" s="585">
        <v>1165.140752341501</v>
      </c>
      <c r="K28" s="585"/>
      <c r="L28" s="585">
        <v>995.56628966216113</v>
      </c>
      <c r="M28" s="585">
        <v>192.13460504867399</v>
      </c>
      <c r="N28" s="585">
        <v>38.993002560269325</v>
      </c>
      <c r="O28" s="585">
        <v>-131.87736741372041</v>
      </c>
      <c r="P28" s="585">
        <v>74.789255970603961</v>
      </c>
      <c r="Q28" s="585">
        <v>17.241667262357417</v>
      </c>
      <c r="R28" s="585">
        <v>288.27764561174104</v>
      </c>
      <c r="S28" s="585">
        <v>-285.93155893536124</v>
      </c>
      <c r="T28" s="741">
        <v>1189.1935397667253</v>
      </c>
      <c r="U28" s="585"/>
      <c r="V28" s="742">
        <v>1014.5472445576346</v>
      </c>
      <c r="W28" s="742">
        <v>192.13460504867399</v>
      </c>
      <c r="X28" s="742">
        <v>21.824313929494828</v>
      </c>
      <c r="Y28" s="742">
        <v>-131.87736741372041</v>
      </c>
      <c r="Z28" s="742">
        <v>79.867023422564159</v>
      </c>
      <c r="AA28" s="742">
        <v>17.241667262357417</v>
      </c>
      <c r="AB28" s="742">
        <v>299.33673553471186</v>
      </c>
      <c r="AC28" s="742">
        <v>-285.93155893536124</v>
      </c>
      <c r="AD28" s="586">
        <v>1207.142663406355</v>
      </c>
      <c r="AE28" s="585"/>
      <c r="AF28" s="742">
        <v>1087.6703903375042</v>
      </c>
      <c r="AG28" s="742">
        <v>192.13460504867399</v>
      </c>
      <c r="AH28" s="742">
        <v>5.3616667601011558</v>
      </c>
      <c r="AI28" s="742"/>
      <c r="AJ28" s="742">
        <v>84.944790874524358</v>
      </c>
      <c r="AK28" s="742">
        <v>17.241667262357417</v>
      </c>
      <c r="AL28" s="742">
        <v>311.55918170498853</v>
      </c>
      <c r="AM28" s="742">
        <v>-285.93155893536124</v>
      </c>
      <c r="AN28" s="586">
        <v>1281.103375639068</v>
      </c>
    </row>
    <row r="29" spans="1:40" ht="16.5">
      <c r="A29" s="528">
        <v>75</v>
      </c>
      <c r="B29" s="529" t="s">
        <v>60</v>
      </c>
      <c r="C29" s="532">
        <v>19549</v>
      </c>
      <c r="D29" s="585">
        <v>64.150498247535751</v>
      </c>
      <c r="E29" s="585">
        <v>-206.55935927271284</v>
      </c>
      <c r="F29" s="585">
        <v>-41.81533470912796</v>
      </c>
      <c r="G29" s="585">
        <v>-55.772901182990552</v>
      </c>
      <c r="H29" s="585">
        <v>162.40606627821825</v>
      </c>
      <c r="I29" s="585">
        <v>-96.173256944089218</v>
      </c>
      <c r="J29" s="585">
        <v>-173.76428758316661</v>
      </c>
      <c r="K29" s="585"/>
      <c r="L29" s="585">
        <v>23.885721337801797</v>
      </c>
      <c r="M29" s="585">
        <v>-206.55935929295387</v>
      </c>
      <c r="N29" s="585">
        <v>-29.295470329695871</v>
      </c>
      <c r="O29" s="585">
        <v>-132.04065247123825</v>
      </c>
      <c r="P29" s="585">
        <v>138.5751415542581</v>
      </c>
      <c r="Q29" s="585">
        <v>54.535406528722703</v>
      </c>
      <c r="R29" s="585">
        <v>176.61172751459102</v>
      </c>
      <c r="S29" s="585">
        <v>-96.173256944089218</v>
      </c>
      <c r="T29" s="741">
        <v>-70.460742102603547</v>
      </c>
      <c r="U29" s="585"/>
      <c r="V29" s="742">
        <v>27.403773793876262</v>
      </c>
      <c r="W29" s="742">
        <v>-206.55935929295387</v>
      </c>
      <c r="X29" s="742">
        <v>-16.464158960470364</v>
      </c>
      <c r="Y29" s="742">
        <v>-132.04065247123825</v>
      </c>
      <c r="Z29" s="742">
        <v>127.23865420850642</v>
      </c>
      <c r="AA29" s="742">
        <v>54.535406528722703</v>
      </c>
      <c r="AB29" s="742">
        <v>182.59126370615567</v>
      </c>
      <c r="AC29" s="742">
        <v>-96.173256944089218</v>
      </c>
      <c r="AD29" s="586">
        <v>-59.468329431490588</v>
      </c>
      <c r="AE29" s="585"/>
      <c r="AF29" s="742">
        <v>-8.8601280432687197</v>
      </c>
      <c r="AG29" s="742">
        <v>-206.55935929295387</v>
      </c>
      <c r="AH29" s="742">
        <v>-5.6197849959174446</v>
      </c>
      <c r="AI29" s="742"/>
      <c r="AJ29" s="742">
        <v>115.90216686275477</v>
      </c>
      <c r="AK29" s="742">
        <v>54.535406528722703</v>
      </c>
      <c r="AL29" s="742">
        <v>190.49764224555213</v>
      </c>
      <c r="AM29" s="742">
        <v>-96.173256944089218</v>
      </c>
      <c r="AN29" s="586">
        <v>-88.317966110437908</v>
      </c>
    </row>
    <row r="30" spans="1:40" ht="16.5">
      <c r="A30" s="528">
        <v>77</v>
      </c>
      <c r="B30" s="529" t="s">
        <v>61</v>
      </c>
      <c r="C30" s="532">
        <v>4601</v>
      </c>
      <c r="D30" s="585">
        <v>773.20135682415241</v>
      </c>
      <c r="E30" s="585">
        <v>-89.657054998370725</v>
      </c>
      <c r="F30" s="585">
        <v>-48.453193832628841</v>
      </c>
      <c r="G30" s="585">
        <v>-55.772901182990559</v>
      </c>
      <c r="H30" s="585">
        <v>227.58220738989627</v>
      </c>
      <c r="I30" s="585">
        <v>24.88785046728972</v>
      </c>
      <c r="J30" s="585">
        <v>831.78826466734836</v>
      </c>
      <c r="K30" s="585"/>
      <c r="L30" s="585">
        <v>852.77678366266377</v>
      </c>
      <c r="M30" s="585">
        <v>-89.657055018611757</v>
      </c>
      <c r="N30" s="585">
        <v>-35.933329453196748</v>
      </c>
      <c r="O30" s="585">
        <v>-132.04291303012749</v>
      </c>
      <c r="P30" s="585">
        <v>117.30737498221893</v>
      </c>
      <c r="Q30" s="585">
        <v>62.423856119539231</v>
      </c>
      <c r="R30" s="585">
        <v>243.24746589169789</v>
      </c>
      <c r="S30" s="585">
        <v>24.88785046728972</v>
      </c>
      <c r="T30" s="741">
        <v>1043.0100336214737</v>
      </c>
      <c r="U30" s="585"/>
      <c r="V30" s="742">
        <v>849.94612508522141</v>
      </c>
      <c r="W30" s="742">
        <v>-89.657055018611757</v>
      </c>
      <c r="X30" s="742">
        <v>-23.102018083971245</v>
      </c>
      <c r="Y30" s="742">
        <v>-132.04291303012749</v>
      </c>
      <c r="Z30" s="742">
        <v>110.59672270084631</v>
      </c>
      <c r="AA30" s="742">
        <v>62.423856119539231</v>
      </c>
      <c r="AB30" s="742">
        <v>251.90961238029365</v>
      </c>
      <c r="AC30" s="742">
        <v>24.88785046728972</v>
      </c>
      <c r="AD30" s="586">
        <v>1054.9621806204798</v>
      </c>
      <c r="AE30" s="585"/>
      <c r="AF30" s="742">
        <v>867.65984757495369</v>
      </c>
      <c r="AG30" s="742">
        <v>-89.657055018611757</v>
      </c>
      <c r="AH30" s="742">
        <v>-9.5646652533649181</v>
      </c>
      <c r="AI30" s="742"/>
      <c r="AJ30" s="742">
        <v>103.8860704194737</v>
      </c>
      <c r="AK30" s="742">
        <v>62.423856119539231</v>
      </c>
      <c r="AL30" s="742">
        <v>262.01940700653194</v>
      </c>
      <c r="AM30" s="742">
        <v>24.88785046728972</v>
      </c>
      <c r="AN30" s="586">
        <v>1089.6123982856841</v>
      </c>
    </row>
    <row r="31" spans="1:40" ht="16.5">
      <c r="A31" s="528">
        <v>78</v>
      </c>
      <c r="B31" s="529" t="s">
        <v>62</v>
      </c>
      <c r="C31" s="532">
        <v>7832</v>
      </c>
      <c r="D31" s="585">
        <v>135.14644510750966</v>
      </c>
      <c r="E31" s="585">
        <v>-289.96314367561388</v>
      </c>
      <c r="F31" s="585">
        <v>-95.522525901677128</v>
      </c>
      <c r="G31" s="585">
        <v>-55.772901182990559</v>
      </c>
      <c r="H31" s="585">
        <v>158.68428160666969</v>
      </c>
      <c r="I31" s="585">
        <v>-68.974336057201228</v>
      </c>
      <c r="J31" s="585">
        <v>-216.40218010330341</v>
      </c>
      <c r="K31" s="585"/>
      <c r="L31" s="585">
        <v>112.97097905836911</v>
      </c>
      <c r="M31" s="585">
        <v>-289.96314369585485</v>
      </c>
      <c r="N31" s="585">
        <v>-83.002661522245035</v>
      </c>
      <c r="O31" s="585">
        <v>-131.84767669473402</v>
      </c>
      <c r="P31" s="585">
        <v>102.57746545490532</v>
      </c>
      <c r="Q31" s="585">
        <v>53.802013901685385</v>
      </c>
      <c r="R31" s="585">
        <v>170.45345782998413</v>
      </c>
      <c r="S31" s="585">
        <v>-68.974336057201228</v>
      </c>
      <c r="T31" s="741">
        <v>-133.98390172509116</v>
      </c>
      <c r="U31" s="585"/>
      <c r="V31" s="742">
        <v>110.26408722293743</v>
      </c>
      <c r="W31" s="742">
        <v>-289.96314369585485</v>
      </c>
      <c r="X31" s="742">
        <v>-70.171350153019546</v>
      </c>
      <c r="Y31" s="742">
        <v>-131.84767669473402</v>
      </c>
      <c r="Z31" s="742">
        <v>103.77987483674777</v>
      </c>
      <c r="AA31" s="742">
        <v>53.802013901685385</v>
      </c>
      <c r="AB31" s="742">
        <v>176.31037914233139</v>
      </c>
      <c r="AC31" s="742">
        <v>-68.974336057201228</v>
      </c>
      <c r="AD31" s="586">
        <v>-116.80015149710771</v>
      </c>
      <c r="AE31" s="585"/>
      <c r="AF31" s="742">
        <v>72.364141395372073</v>
      </c>
      <c r="AG31" s="742">
        <v>-289.96314369585485</v>
      </c>
      <c r="AH31" s="742">
        <v>-56.633997322413208</v>
      </c>
      <c r="AI31" s="742"/>
      <c r="AJ31" s="742">
        <v>104.98228421859018</v>
      </c>
      <c r="AK31" s="742">
        <v>53.802013901685385</v>
      </c>
      <c r="AL31" s="742">
        <v>184.08171840515567</v>
      </c>
      <c r="AM31" s="742">
        <v>-68.974336057201228</v>
      </c>
      <c r="AN31" s="586">
        <v>-132.18899584940004</v>
      </c>
    </row>
    <row r="32" spans="1:40" ht="16.5">
      <c r="A32" s="528">
        <v>79</v>
      </c>
      <c r="B32" s="529" t="s">
        <v>63</v>
      </c>
      <c r="C32" s="532">
        <v>6753</v>
      </c>
      <c r="D32" s="585">
        <v>-9.5551058803323325</v>
      </c>
      <c r="E32" s="585">
        <v>-156.17233145319744</v>
      </c>
      <c r="F32" s="585">
        <v>-130.77849896327427</v>
      </c>
      <c r="G32" s="585">
        <v>-55.772901182990566</v>
      </c>
      <c r="H32" s="585">
        <v>157.59371444161516</v>
      </c>
      <c r="I32" s="585">
        <v>-47.16777728417</v>
      </c>
      <c r="J32" s="585">
        <v>-241.85290032234946</v>
      </c>
      <c r="K32" s="585"/>
      <c r="L32" s="585">
        <v>-20.922839502949859</v>
      </c>
      <c r="M32" s="585">
        <v>-156.17233147343816</v>
      </c>
      <c r="N32" s="585">
        <v>-118.25863458384217</v>
      </c>
      <c r="O32" s="585">
        <v>-131.98214546081928</v>
      </c>
      <c r="P32" s="585">
        <v>105.66276414183849</v>
      </c>
      <c r="Q32" s="585">
        <v>65.092765130460535</v>
      </c>
      <c r="R32" s="585">
        <v>171.49882774197451</v>
      </c>
      <c r="S32" s="585">
        <v>-47.16777728417</v>
      </c>
      <c r="T32" s="741">
        <v>-132.2493712909459</v>
      </c>
      <c r="U32" s="585"/>
      <c r="V32" s="742">
        <v>5.7731114471100646</v>
      </c>
      <c r="W32" s="742">
        <v>-156.17233147343816</v>
      </c>
      <c r="X32" s="742">
        <v>-105.42732321461669</v>
      </c>
      <c r="Y32" s="742">
        <v>-131.98214546081928</v>
      </c>
      <c r="Z32" s="742">
        <v>106.25198328519443</v>
      </c>
      <c r="AA32" s="742">
        <v>65.092765130460535</v>
      </c>
      <c r="AB32" s="742">
        <v>178.08627584851516</v>
      </c>
      <c r="AC32" s="742">
        <v>-47.16777728417</v>
      </c>
      <c r="AD32" s="586">
        <v>-85.545441721763922</v>
      </c>
      <c r="AE32" s="585"/>
      <c r="AF32" s="742">
        <v>-0.70110698458073539</v>
      </c>
      <c r="AG32" s="742">
        <v>-156.17233147343816</v>
      </c>
      <c r="AH32" s="742">
        <v>-91.889970384010354</v>
      </c>
      <c r="AI32" s="742"/>
      <c r="AJ32" s="742">
        <v>106.84120242855036</v>
      </c>
      <c r="AK32" s="742">
        <v>65.092765130460535</v>
      </c>
      <c r="AL32" s="742">
        <v>186.21697992998253</v>
      </c>
      <c r="AM32" s="742">
        <v>-47.16777728417</v>
      </c>
      <c r="AN32" s="586">
        <v>-69.762384098025109</v>
      </c>
    </row>
    <row r="33" spans="1:40" ht="16.5">
      <c r="A33" s="528">
        <v>81</v>
      </c>
      <c r="B33" s="529" t="s">
        <v>64</v>
      </c>
      <c r="C33" s="532">
        <v>2574</v>
      </c>
      <c r="D33" s="585">
        <v>109.13214852168838</v>
      </c>
      <c r="E33" s="585">
        <v>-54.823385168721096</v>
      </c>
      <c r="F33" s="585">
        <v>29.435412192506259</v>
      </c>
      <c r="G33" s="585">
        <v>-55.772901182990559</v>
      </c>
      <c r="H33" s="585">
        <v>240.9105033484401</v>
      </c>
      <c r="I33" s="585">
        <v>-292.57381507381507</v>
      </c>
      <c r="J33" s="585">
        <v>-23.692037362891984</v>
      </c>
      <c r="K33" s="585"/>
      <c r="L33" s="585">
        <v>151.18353022808495</v>
      </c>
      <c r="M33" s="585">
        <v>-54.823385188962149</v>
      </c>
      <c r="N33" s="585">
        <v>11.95527657193835</v>
      </c>
      <c r="O33" s="585">
        <v>-131.74682075073386</v>
      </c>
      <c r="P33" s="585">
        <v>131.11136021178146</v>
      </c>
      <c r="Q33" s="585">
        <v>52.767707581196596</v>
      </c>
      <c r="R33" s="585">
        <v>257.42337773923538</v>
      </c>
      <c r="S33" s="585">
        <v>-292.57381507381507</v>
      </c>
      <c r="T33" s="741">
        <v>125.29723131872562</v>
      </c>
      <c r="U33" s="585"/>
      <c r="V33" s="742">
        <v>177.36969343780848</v>
      </c>
      <c r="W33" s="742">
        <v>-54.823385188962149</v>
      </c>
      <c r="X33" s="742">
        <v>-4.1571378265237735</v>
      </c>
      <c r="Y33" s="742">
        <v>-131.74682075073386</v>
      </c>
      <c r="Z33" s="742">
        <v>116.95629005150064</v>
      </c>
      <c r="AA33" s="742">
        <v>52.767707581196596</v>
      </c>
      <c r="AB33" s="742">
        <v>266.6952796503241</v>
      </c>
      <c r="AC33" s="742">
        <v>-292.57381507381507</v>
      </c>
      <c r="AD33" s="586">
        <v>130.48781188079496</v>
      </c>
      <c r="AE33" s="585"/>
      <c r="AF33" s="742">
        <v>237.75907214522607</v>
      </c>
      <c r="AG33" s="742">
        <v>-54.823385188962149</v>
      </c>
      <c r="AH33" s="742">
        <v>-5.6197849959174446</v>
      </c>
      <c r="AI33" s="742"/>
      <c r="AJ33" s="742">
        <v>102.80121989121983</v>
      </c>
      <c r="AK33" s="742">
        <v>52.767707581196596</v>
      </c>
      <c r="AL33" s="742">
        <v>277.26235585294904</v>
      </c>
      <c r="AM33" s="742">
        <v>-292.57381507381507</v>
      </c>
      <c r="AN33" s="586">
        <v>185.82654946116307</v>
      </c>
    </row>
    <row r="34" spans="1:40" ht="16.5">
      <c r="A34" s="528">
        <v>82</v>
      </c>
      <c r="B34" s="529" t="s">
        <v>65</v>
      </c>
      <c r="C34" s="532">
        <v>9359</v>
      </c>
      <c r="D34" s="585">
        <v>529.38194089987928</v>
      </c>
      <c r="E34" s="585">
        <v>74.554685312273463</v>
      </c>
      <c r="F34" s="585">
        <v>16.220793333897301</v>
      </c>
      <c r="G34" s="585">
        <v>-55.772901182990573</v>
      </c>
      <c r="H34" s="585">
        <v>148.45104603604929</v>
      </c>
      <c r="I34" s="585">
        <v>-224.79645261245861</v>
      </c>
      <c r="J34" s="585">
        <v>488.03911178665027</v>
      </c>
      <c r="K34" s="585"/>
      <c r="L34" s="585">
        <v>391.48363564628045</v>
      </c>
      <c r="M34" s="585">
        <v>74.554685292032403</v>
      </c>
      <c r="N34" s="585">
        <v>-1.2593422866706077</v>
      </c>
      <c r="O34" s="585">
        <v>-132.04177757547225</v>
      </c>
      <c r="P34" s="585">
        <v>81.651156386375035</v>
      </c>
      <c r="Q34" s="585">
        <v>29.896129424083767</v>
      </c>
      <c r="R34" s="585">
        <v>160.006747802956</v>
      </c>
      <c r="S34" s="585">
        <v>-224.79645261245861</v>
      </c>
      <c r="T34" s="741">
        <v>379.49478207712616</v>
      </c>
      <c r="U34" s="585"/>
      <c r="V34" s="742">
        <v>377.13250619772703</v>
      </c>
      <c r="W34" s="742">
        <v>74.554685292032403</v>
      </c>
      <c r="X34" s="742">
        <v>-4.1571378265237735</v>
      </c>
      <c r="Y34" s="742">
        <v>-132.04177757547225</v>
      </c>
      <c r="Z34" s="742">
        <v>85.419572209642098</v>
      </c>
      <c r="AA34" s="742">
        <v>29.896129424083767</v>
      </c>
      <c r="AB34" s="742">
        <v>164.01923904771249</v>
      </c>
      <c r="AC34" s="742">
        <v>-224.79645261245861</v>
      </c>
      <c r="AD34" s="586">
        <v>370.02676415674318</v>
      </c>
      <c r="AE34" s="585"/>
      <c r="AF34" s="742">
        <v>396.86485754931084</v>
      </c>
      <c r="AG34" s="742">
        <v>74.554685292032403</v>
      </c>
      <c r="AH34" s="742">
        <v>-5.6197849959174446</v>
      </c>
      <c r="AI34" s="742"/>
      <c r="AJ34" s="742">
        <v>89.187988032909146</v>
      </c>
      <c r="AK34" s="742">
        <v>29.896129424083767</v>
      </c>
      <c r="AL34" s="742">
        <v>170.95158990261388</v>
      </c>
      <c r="AM34" s="742">
        <v>-224.79645261245861</v>
      </c>
      <c r="AN34" s="586">
        <v>398.99723501710173</v>
      </c>
    </row>
    <row r="35" spans="1:40" ht="16.5">
      <c r="A35" s="528">
        <v>86</v>
      </c>
      <c r="B35" s="529" t="s">
        <v>66</v>
      </c>
      <c r="C35" s="532">
        <v>8031</v>
      </c>
      <c r="D35" s="585">
        <v>665.6708980573917</v>
      </c>
      <c r="E35" s="585">
        <v>-50.22664850826326</v>
      </c>
      <c r="F35" s="585">
        <v>-48.755431266180359</v>
      </c>
      <c r="G35" s="585">
        <v>-55.772901182990566</v>
      </c>
      <c r="H35" s="585">
        <v>173.29073966606822</v>
      </c>
      <c r="I35" s="585">
        <v>-157.75146308056281</v>
      </c>
      <c r="J35" s="585">
        <v>526.45519368546297</v>
      </c>
      <c r="K35" s="585"/>
      <c r="L35" s="585">
        <v>651.30399885189331</v>
      </c>
      <c r="M35" s="585">
        <v>-50.226648528504299</v>
      </c>
      <c r="N35" s="585">
        <v>-36.235566886748266</v>
      </c>
      <c r="O35" s="585">
        <v>-131.99893766049721</v>
      </c>
      <c r="P35" s="585">
        <v>90.388001043791377</v>
      </c>
      <c r="Q35" s="585">
        <v>61.583957690947592</v>
      </c>
      <c r="R35" s="585">
        <v>187.43047500442475</v>
      </c>
      <c r="S35" s="585">
        <v>-157.75146308056281</v>
      </c>
      <c r="T35" s="741">
        <v>614.49381643474442</v>
      </c>
      <c r="U35" s="585"/>
      <c r="V35" s="742">
        <v>647.08835143483225</v>
      </c>
      <c r="W35" s="742">
        <v>-50.226648528504299</v>
      </c>
      <c r="X35" s="742">
        <v>-23.404255517522763</v>
      </c>
      <c r="Y35" s="742">
        <v>-131.99893766049721</v>
      </c>
      <c r="Z35" s="742">
        <v>94.461171484415871</v>
      </c>
      <c r="AA35" s="742">
        <v>61.583957690947592</v>
      </c>
      <c r="AB35" s="742">
        <v>192.66850910391378</v>
      </c>
      <c r="AC35" s="742">
        <v>-157.75146308056281</v>
      </c>
      <c r="AD35" s="586">
        <v>632.42068492702242</v>
      </c>
      <c r="AE35" s="585"/>
      <c r="AF35" s="742">
        <v>668.3133996643561</v>
      </c>
      <c r="AG35" s="742">
        <v>-50.226648528504299</v>
      </c>
      <c r="AH35" s="742">
        <v>-9.8669026869164362</v>
      </c>
      <c r="AI35" s="742"/>
      <c r="AJ35" s="742">
        <v>98.534341925040366</v>
      </c>
      <c r="AK35" s="742">
        <v>61.583957690947592</v>
      </c>
      <c r="AL35" s="742">
        <v>200.48657163583346</v>
      </c>
      <c r="AM35" s="742">
        <v>-157.75146308056281</v>
      </c>
      <c r="AN35" s="586">
        <v>679.07431895969671</v>
      </c>
    </row>
    <row r="36" spans="1:40" ht="16.5">
      <c r="A36" s="528">
        <v>90</v>
      </c>
      <c r="B36" s="529" t="s">
        <v>67</v>
      </c>
      <c r="C36" s="532">
        <v>3061</v>
      </c>
      <c r="D36" s="585">
        <v>493.54171087958031</v>
      </c>
      <c r="E36" s="585">
        <v>-158.79075922759608</v>
      </c>
      <c r="F36" s="585">
        <v>-336.17832167574574</v>
      </c>
      <c r="G36" s="585">
        <v>-55.772901182990573</v>
      </c>
      <c r="H36" s="585">
        <v>229.99973757024111</v>
      </c>
      <c r="I36" s="585">
        <v>-140.02123489055865</v>
      </c>
      <c r="J36" s="585">
        <v>32.778231472930351</v>
      </c>
      <c r="K36" s="585"/>
      <c r="L36" s="585">
        <v>625.55006138826786</v>
      </c>
      <c r="M36" s="585">
        <v>-158.79075924783712</v>
      </c>
      <c r="N36" s="585">
        <v>-323.65845729631366</v>
      </c>
      <c r="O36" s="585">
        <v>-131.99975892766054</v>
      </c>
      <c r="P36" s="585">
        <v>132.35289963273152</v>
      </c>
      <c r="Q36" s="585">
        <v>68.095935127082669</v>
      </c>
      <c r="R36" s="585">
        <v>246.84950678437792</v>
      </c>
      <c r="S36" s="585">
        <v>-140.02123489055865</v>
      </c>
      <c r="T36" s="741">
        <v>318.37819257008999</v>
      </c>
      <c r="U36" s="585"/>
      <c r="V36" s="742">
        <v>617.48798595464928</v>
      </c>
      <c r="W36" s="742">
        <v>-158.79075924783712</v>
      </c>
      <c r="X36" s="742">
        <v>-310.82714592708811</v>
      </c>
      <c r="Y36" s="742">
        <v>-131.99975892766054</v>
      </c>
      <c r="Z36" s="742">
        <v>122.29401597121718</v>
      </c>
      <c r="AA36" s="742">
        <v>68.095935127082669</v>
      </c>
      <c r="AB36" s="742">
        <v>255.54519246846723</v>
      </c>
      <c r="AC36" s="742">
        <v>-140.02123489055865</v>
      </c>
      <c r="AD36" s="586">
        <v>321.78423052827185</v>
      </c>
      <c r="AE36" s="585"/>
      <c r="AF36" s="742">
        <v>632.25091044460862</v>
      </c>
      <c r="AG36" s="742">
        <v>-158.79075924783712</v>
      </c>
      <c r="AH36" s="742">
        <v>-297.28979309648179</v>
      </c>
      <c r="AI36" s="742"/>
      <c r="AJ36" s="742">
        <v>112.23513230970282</v>
      </c>
      <c r="AK36" s="742">
        <v>68.095935127082669</v>
      </c>
      <c r="AL36" s="742">
        <v>265.62067207743524</v>
      </c>
      <c r="AM36" s="742">
        <v>-140.02123489055865</v>
      </c>
      <c r="AN36" s="586">
        <v>350.10110379629111</v>
      </c>
    </row>
    <row r="37" spans="1:40" ht="16.5">
      <c r="A37" s="528">
        <v>91</v>
      </c>
      <c r="B37" s="529" t="s">
        <v>68</v>
      </c>
      <c r="C37" s="532">
        <v>664028</v>
      </c>
      <c r="D37" s="585">
        <v>269.12254793553933</v>
      </c>
      <c r="E37" s="585">
        <v>82.811640310915976</v>
      </c>
      <c r="F37" s="585">
        <v>-42.341254153361653</v>
      </c>
      <c r="G37" s="585">
        <v>-55.772901182990566</v>
      </c>
      <c r="H37" s="585">
        <v>134.24752102065841</v>
      </c>
      <c r="I37" s="585">
        <v>55.956958140319387</v>
      </c>
      <c r="J37" s="585">
        <v>444.02451207108089</v>
      </c>
      <c r="K37" s="585"/>
      <c r="L37" s="585">
        <v>286.90834021069941</v>
      </c>
      <c r="M37" s="585">
        <v>82.811640290674902</v>
      </c>
      <c r="N37" s="585">
        <v>-29.82138977392956</v>
      </c>
      <c r="O37" s="585">
        <v>-132.35532828063606</v>
      </c>
      <c r="P37" s="585">
        <v>134.1469334853002</v>
      </c>
      <c r="Q37" s="585">
        <v>38.331284478175625</v>
      </c>
      <c r="R37" s="585">
        <v>142.89011357460149</v>
      </c>
      <c r="S37" s="585">
        <v>55.956958140319387</v>
      </c>
      <c r="T37" s="741">
        <v>578.86855212520538</v>
      </c>
      <c r="U37" s="585"/>
      <c r="V37" s="742">
        <v>304.67747457824629</v>
      </c>
      <c r="W37" s="742">
        <v>82.811640290674902</v>
      </c>
      <c r="X37" s="742">
        <v>-16.990078404704057</v>
      </c>
      <c r="Y37" s="742">
        <v>-132.35532828063606</v>
      </c>
      <c r="Z37" s="742">
        <v>138.02447495314715</v>
      </c>
      <c r="AA37" s="742">
        <v>38.331284478175625</v>
      </c>
      <c r="AB37" s="742">
        <v>145.4487018744878</v>
      </c>
      <c r="AC37" s="742">
        <v>55.956958140319387</v>
      </c>
      <c r="AD37" s="586">
        <v>615.90512762971093</v>
      </c>
      <c r="AE37" s="585"/>
      <c r="AF37" s="742">
        <v>313.53789548952818</v>
      </c>
      <c r="AG37" s="742">
        <v>82.811640290674902</v>
      </c>
      <c r="AH37" s="742">
        <v>-5.6197849959174446</v>
      </c>
      <c r="AI37" s="742"/>
      <c r="AJ37" s="742">
        <v>141.90201642099407</v>
      </c>
      <c r="AK37" s="742">
        <v>38.331284478175625</v>
      </c>
      <c r="AL37" s="742">
        <v>151.22222477270776</v>
      </c>
      <c r="AM37" s="742">
        <v>55.956958140319387</v>
      </c>
      <c r="AN37" s="586">
        <v>645.7869063158463</v>
      </c>
    </row>
    <row r="38" spans="1:40" ht="16.5">
      <c r="A38" s="528">
        <v>92</v>
      </c>
      <c r="B38" s="529" t="s">
        <v>69</v>
      </c>
      <c r="C38" s="532">
        <v>242819</v>
      </c>
      <c r="D38" s="585">
        <v>685.35377499003562</v>
      </c>
      <c r="E38" s="585">
        <v>-109.11822202806023</v>
      </c>
      <c r="F38" s="585">
        <v>0.49168642481863489</v>
      </c>
      <c r="G38" s="585">
        <v>-55.772901182990573</v>
      </c>
      <c r="H38" s="585">
        <v>124.7772105876971</v>
      </c>
      <c r="I38" s="585">
        <v>81.879325752927073</v>
      </c>
      <c r="J38" s="585">
        <v>727.61087454442747</v>
      </c>
      <c r="K38" s="585"/>
      <c r="L38" s="585">
        <v>722.53918583981613</v>
      </c>
      <c r="M38" s="585">
        <v>-109.11822204830126</v>
      </c>
      <c r="N38" s="585">
        <v>-1.988449195749274</v>
      </c>
      <c r="O38" s="585">
        <v>-132.46370120254809</v>
      </c>
      <c r="P38" s="585">
        <v>131.49576007943824</v>
      </c>
      <c r="Q38" s="585">
        <v>56.528348320024406</v>
      </c>
      <c r="R38" s="585">
        <v>134.6601584469436</v>
      </c>
      <c r="S38" s="585">
        <v>81.879325752927073</v>
      </c>
      <c r="T38" s="741">
        <v>883.53240599255082</v>
      </c>
      <c r="U38" s="585"/>
      <c r="V38" s="742">
        <v>743.09461137714459</v>
      </c>
      <c r="W38" s="742">
        <v>-109.11822204830126</v>
      </c>
      <c r="X38" s="742">
        <v>-4.1571378265237735</v>
      </c>
      <c r="Y38" s="742">
        <v>-132.46370120254809</v>
      </c>
      <c r="Z38" s="742">
        <v>141.12715709382118</v>
      </c>
      <c r="AA38" s="742">
        <v>56.528348320024406</v>
      </c>
      <c r="AB38" s="742">
        <v>137.84313580771152</v>
      </c>
      <c r="AC38" s="742">
        <v>81.879325752927073</v>
      </c>
      <c r="AD38" s="586">
        <v>914.73351727425563</v>
      </c>
      <c r="AE38" s="585"/>
      <c r="AF38" s="742">
        <v>755.37267159816804</v>
      </c>
      <c r="AG38" s="742">
        <v>-109.11822204830126</v>
      </c>
      <c r="AH38" s="742">
        <v>-5.6197849959174446</v>
      </c>
      <c r="AI38" s="742"/>
      <c r="AJ38" s="742">
        <v>150.75855410820415</v>
      </c>
      <c r="AK38" s="742">
        <v>56.528348320024406</v>
      </c>
      <c r="AL38" s="742">
        <v>144.28868406932699</v>
      </c>
      <c r="AM38" s="742">
        <v>81.879325752927073</v>
      </c>
      <c r="AN38" s="586">
        <v>941.62587560188399</v>
      </c>
    </row>
    <row r="39" spans="1:40" ht="16.5">
      <c r="A39" s="528">
        <v>97</v>
      </c>
      <c r="B39" s="529" t="s">
        <v>70</v>
      </c>
      <c r="C39" s="532">
        <v>2091</v>
      </c>
      <c r="D39" s="585">
        <v>266.71661987677879</v>
      </c>
      <c r="E39" s="585">
        <v>-194.04742168024976</v>
      </c>
      <c r="F39" s="585">
        <v>82.32558365678932</v>
      </c>
      <c r="G39" s="585">
        <v>-55.772901182990573</v>
      </c>
      <c r="H39" s="585">
        <v>214.57817084859673</v>
      </c>
      <c r="I39" s="585">
        <v>-288.4772835963654</v>
      </c>
      <c r="J39" s="585">
        <v>25.322767922559098</v>
      </c>
      <c r="K39" s="585"/>
      <c r="L39" s="585">
        <v>477.1067425444283</v>
      </c>
      <c r="M39" s="585">
        <v>-194.04742170049079</v>
      </c>
      <c r="N39" s="585">
        <v>64.845448036221413</v>
      </c>
      <c r="O39" s="585">
        <v>-132.31249887403558</v>
      </c>
      <c r="P39" s="585">
        <v>106.21433339456841</v>
      </c>
      <c r="Q39" s="585">
        <v>62.266735892874237</v>
      </c>
      <c r="R39" s="585">
        <v>227.76655233871671</v>
      </c>
      <c r="S39" s="585">
        <v>-288.4772835963654</v>
      </c>
      <c r="T39" s="741">
        <v>323.36260803591733</v>
      </c>
      <c r="U39" s="585"/>
      <c r="V39" s="742">
        <v>528.82967515870712</v>
      </c>
      <c r="W39" s="742">
        <v>-194.04742170049079</v>
      </c>
      <c r="X39" s="742">
        <v>47.676759405446909</v>
      </c>
      <c r="Y39" s="742">
        <v>-132.31249887403558</v>
      </c>
      <c r="Z39" s="742">
        <v>104.30985201531371</v>
      </c>
      <c r="AA39" s="742">
        <v>62.266735892874237</v>
      </c>
      <c r="AB39" s="742">
        <v>235.14210744982805</v>
      </c>
      <c r="AC39" s="742">
        <v>-288.4772835963654</v>
      </c>
      <c r="AD39" s="586">
        <v>363.38792575127837</v>
      </c>
      <c r="AE39" s="585"/>
      <c r="AF39" s="742">
        <v>538.18319011313395</v>
      </c>
      <c r="AG39" s="742">
        <v>-194.04742170049079</v>
      </c>
      <c r="AH39" s="742">
        <v>31.214112236053236</v>
      </c>
      <c r="AI39" s="742"/>
      <c r="AJ39" s="742">
        <v>102.405370636059</v>
      </c>
      <c r="AK39" s="742">
        <v>62.266735892874237</v>
      </c>
      <c r="AL39" s="742">
        <v>244.0490399726562</v>
      </c>
      <c r="AM39" s="742">
        <v>-288.4772835963654</v>
      </c>
      <c r="AN39" s="586">
        <v>363.28124467988482</v>
      </c>
    </row>
    <row r="40" spans="1:40" ht="16.5">
      <c r="A40" s="528">
        <v>98</v>
      </c>
      <c r="B40" s="529" t="s">
        <v>71</v>
      </c>
      <c r="C40" s="532">
        <v>22943</v>
      </c>
      <c r="D40" s="585">
        <v>584.3395007617022</v>
      </c>
      <c r="E40" s="585">
        <v>195.80163379323534</v>
      </c>
      <c r="F40" s="585">
        <v>117.44495849880126</v>
      </c>
      <c r="G40" s="585">
        <v>-55.772901182990573</v>
      </c>
      <c r="H40" s="585">
        <v>148.94998075563538</v>
      </c>
      <c r="I40" s="585">
        <v>-238.05827485507561</v>
      </c>
      <c r="J40" s="585">
        <v>752.70489777130808</v>
      </c>
      <c r="K40" s="585"/>
      <c r="L40" s="585">
        <v>615.74256601565583</v>
      </c>
      <c r="M40" s="585">
        <v>195.80163377299422</v>
      </c>
      <c r="N40" s="585">
        <v>99.964822878233349</v>
      </c>
      <c r="O40" s="585">
        <v>-132.1615086035942</v>
      </c>
      <c r="P40" s="585">
        <v>106.39137567222269</v>
      </c>
      <c r="Q40" s="585">
        <v>38.921070561565621</v>
      </c>
      <c r="R40" s="585">
        <v>160.8657752637138</v>
      </c>
      <c r="S40" s="585">
        <v>-238.05827485507561</v>
      </c>
      <c r="T40" s="741">
        <v>847.46746070571567</v>
      </c>
      <c r="U40" s="585"/>
      <c r="V40" s="742">
        <v>624.83589191801707</v>
      </c>
      <c r="W40" s="742">
        <v>195.80163377299422</v>
      </c>
      <c r="X40" s="742">
        <v>82.796134247458838</v>
      </c>
      <c r="Y40" s="742">
        <v>-132.1615086035942</v>
      </c>
      <c r="Z40" s="742">
        <v>100.99965919992574</v>
      </c>
      <c r="AA40" s="742">
        <v>38.921070561565621</v>
      </c>
      <c r="AB40" s="742">
        <v>165.22442223610966</v>
      </c>
      <c r="AC40" s="742">
        <v>-238.05827485507561</v>
      </c>
      <c r="AD40" s="586">
        <v>838.35902847740135</v>
      </c>
      <c r="AE40" s="585"/>
      <c r="AF40" s="742">
        <v>663.05047516235061</v>
      </c>
      <c r="AG40" s="742">
        <v>195.80163377299422</v>
      </c>
      <c r="AH40" s="742">
        <v>66.333487078065176</v>
      </c>
      <c r="AI40" s="742"/>
      <c r="AJ40" s="742">
        <v>95.607942727628767</v>
      </c>
      <c r="AK40" s="742">
        <v>38.921070561565621</v>
      </c>
      <c r="AL40" s="742">
        <v>172.45869044084338</v>
      </c>
      <c r="AM40" s="742">
        <v>-238.05827485507561</v>
      </c>
      <c r="AN40" s="586">
        <v>861.95351628477783</v>
      </c>
    </row>
    <row r="41" spans="1:40" ht="16.5">
      <c r="A41" s="528">
        <v>102</v>
      </c>
      <c r="B41" s="529" t="s">
        <v>72</v>
      </c>
      <c r="C41" s="532">
        <v>9745</v>
      </c>
      <c r="D41" s="585">
        <v>520.64874789293765</v>
      </c>
      <c r="E41" s="585">
        <v>31.704250402310585</v>
      </c>
      <c r="F41" s="585">
        <v>0.49168642481863495</v>
      </c>
      <c r="G41" s="585">
        <v>-55.772901182990566</v>
      </c>
      <c r="H41" s="585">
        <v>219.65689204010076</v>
      </c>
      <c r="I41" s="585">
        <v>109.09451000513084</v>
      </c>
      <c r="J41" s="585">
        <v>825.82318558230793</v>
      </c>
      <c r="K41" s="585"/>
      <c r="L41" s="585">
        <v>534.07266949870973</v>
      </c>
      <c r="M41" s="585">
        <v>31.704250382069525</v>
      </c>
      <c r="N41" s="585">
        <v>-1.9884491957492743</v>
      </c>
      <c r="O41" s="585">
        <v>-132.05502183951052</v>
      </c>
      <c r="P41" s="585">
        <v>95.310157477248893</v>
      </c>
      <c r="Q41" s="585">
        <v>63.582189800307859</v>
      </c>
      <c r="R41" s="585">
        <v>232.65430430278991</v>
      </c>
      <c r="S41" s="585">
        <v>109.09451000513084</v>
      </c>
      <c r="T41" s="741">
        <v>932.37461043099688</v>
      </c>
      <c r="U41" s="585"/>
      <c r="V41" s="742">
        <v>548.37296953718874</v>
      </c>
      <c r="W41" s="742">
        <v>31.704250382069525</v>
      </c>
      <c r="X41" s="742">
        <v>-4.1571378265237735</v>
      </c>
      <c r="Y41" s="742">
        <v>-132.05502183951052</v>
      </c>
      <c r="Z41" s="742">
        <v>95.427916604196511</v>
      </c>
      <c r="AA41" s="742">
        <v>63.582189800307859</v>
      </c>
      <c r="AB41" s="742">
        <v>239.77713663540393</v>
      </c>
      <c r="AC41" s="742">
        <v>109.09451000513084</v>
      </c>
      <c r="AD41" s="586">
        <v>951.74681329826319</v>
      </c>
      <c r="AE41" s="585"/>
      <c r="AF41" s="742">
        <v>575.97519912053326</v>
      </c>
      <c r="AG41" s="742">
        <v>31.704250382069525</v>
      </c>
      <c r="AH41" s="742">
        <v>-5.6197849959174446</v>
      </c>
      <c r="AI41" s="742"/>
      <c r="AJ41" s="742">
        <v>95.545675731144129</v>
      </c>
      <c r="AK41" s="742">
        <v>63.582189800307859</v>
      </c>
      <c r="AL41" s="742">
        <v>248.74086062910825</v>
      </c>
      <c r="AM41" s="742">
        <v>109.09451000513084</v>
      </c>
      <c r="AN41" s="586">
        <v>986.96787883286595</v>
      </c>
    </row>
    <row r="42" spans="1:40" ht="16.5">
      <c r="A42" s="528">
        <v>103</v>
      </c>
      <c r="B42" s="529" t="s">
        <v>73</v>
      </c>
      <c r="C42" s="532">
        <v>2161</v>
      </c>
      <c r="D42" s="585">
        <v>602.65385415176559</v>
      </c>
      <c r="E42" s="585">
        <v>65.621351571522993</v>
      </c>
      <c r="F42" s="585">
        <v>18.549909923366375</v>
      </c>
      <c r="G42" s="585">
        <v>-55.772901182990573</v>
      </c>
      <c r="H42" s="585">
        <v>226.23153824769562</v>
      </c>
      <c r="I42" s="585">
        <v>-267.9333641832485</v>
      </c>
      <c r="J42" s="585">
        <v>589.35038852811158</v>
      </c>
      <c r="K42" s="585"/>
      <c r="L42" s="585">
        <v>603.70352678844722</v>
      </c>
      <c r="M42" s="585">
        <v>65.621351551281919</v>
      </c>
      <c r="N42" s="585">
        <v>1.0697743027984659</v>
      </c>
      <c r="O42" s="585">
        <v>-131.8911337617796</v>
      </c>
      <c r="P42" s="585">
        <v>89.272573933355247</v>
      </c>
      <c r="Q42" s="585">
        <v>61.964110944007409</v>
      </c>
      <c r="R42" s="585">
        <v>241.26273573813853</v>
      </c>
      <c r="S42" s="585">
        <v>-267.9333641832485</v>
      </c>
      <c r="T42" s="741">
        <v>663.06957531300066</v>
      </c>
      <c r="U42" s="585"/>
      <c r="V42" s="742">
        <v>579.48841260683434</v>
      </c>
      <c r="W42" s="742">
        <v>65.621351551281919</v>
      </c>
      <c r="X42" s="742">
        <v>-4.1571378265237735</v>
      </c>
      <c r="Y42" s="742">
        <v>-131.8911337617796</v>
      </c>
      <c r="Z42" s="742">
        <v>95.378475768158296</v>
      </c>
      <c r="AA42" s="742">
        <v>61.964110944007409</v>
      </c>
      <c r="AB42" s="742">
        <v>249.31400387687938</v>
      </c>
      <c r="AC42" s="742">
        <v>-267.9333641832485</v>
      </c>
      <c r="AD42" s="586">
        <v>647.78471897560939</v>
      </c>
      <c r="AE42" s="585"/>
      <c r="AF42" s="742">
        <v>596.12731110695893</v>
      </c>
      <c r="AG42" s="742">
        <v>65.621351551281919</v>
      </c>
      <c r="AH42" s="742">
        <v>-5.6197849959174446</v>
      </c>
      <c r="AI42" s="742"/>
      <c r="AJ42" s="742">
        <v>101.48437760296135</v>
      </c>
      <c r="AK42" s="742">
        <v>61.964110944007409</v>
      </c>
      <c r="AL42" s="742">
        <v>258.76418776988396</v>
      </c>
      <c r="AM42" s="742">
        <v>-267.9333641832485</v>
      </c>
      <c r="AN42" s="586">
        <v>678.51705603414791</v>
      </c>
    </row>
    <row r="43" spans="1:40" ht="16.5">
      <c r="A43" s="528">
        <v>105</v>
      </c>
      <c r="B43" s="529" t="s">
        <v>74</v>
      </c>
      <c r="C43" s="532">
        <v>2094</v>
      </c>
      <c r="D43" s="585">
        <v>953.60691899093138</v>
      </c>
      <c r="E43" s="585">
        <v>198.73956626131664</v>
      </c>
      <c r="F43" s="585">
        <v>174.26936651177977</v>
      </c>
      <c r="G43" s="585">
        <v>-55.772901182990566</v>
      </c>
      <c r="H43" s="585">
        <v>238.97982716703274</v>
      </c>
      <c r="I43" s="585">
        <v>-236.22779369627509</v>
      </c>
      <c r="J43" s="585">
        <v>1273.5949840517949</v>
      </c>
      <c r="K43" s="585"/>
      <c r="L43" s="585">
        <v>987.59017779803412</v>
      </c>
      <c r="M43" s="585">
        <v>198.73956624107552</v>
      </c>
      <c r="N43" s="585">
        <v>156.78923089121187</v>
      </c>
      <c r="O43" s="585">
        <v>-132.10790127537896</v>
      </c>
      <c r="P43" s="585">
        <v>106.93520239172368</v>
      </c>
      <c r="Q43" s="585">
        <v>61.963459562559699</v>
      </c>
      <c r="R43" s="585">
        <v>254.57137925436422</v>
      </c>
      <c r="S43" s="585">
        <v>-236.22779369627509</v>
      </c>
      <c r="T43" s="741">
        <v>1398.2533211673151</v>
      </c>
      <c r="U43" s="585"/>
      <c r="V43" s="742">
        <v>1054.9670477483828</v>
      </c>
      <c r="W43" s="742">
        <v>198.73956624107552</v>
      </c>
      <c r="X43" s="742">
        <v>139.62054226043736</v>
      </c>
      <c r="Y43" s="742">
        <v>-132.10790127537896</v>
      </c>
      <c r="Z43" s="742">
        <v>100.92773729901356</v>
      </c>
      <c r="AA43" s="742">
        <v>61.963459562559699</v>
      </c>
      <c r="AB43" s="742">
        <v>263.60101329825386</v>
      </c>
      <c r="AC43" s="742">
        <v>-236.22779369627509</v>
      </c>
      <c r="AD43" s="586">
        <v>1451.4836714380685</v>
      </c>
      <c r="AE43" s="585"/>
      <c r="AF43" s="742">
        <v>1103.8200529637199</v>
      </c>
      <c r="AG43" s="742">
        <v>198.73956624107552</v>
      </c>
      <c r="AH43" s="742">
        <v>123.1578950910437</v>
      </c>
      <c r="AI43" s="742"/>
      <c r="AJ43" s="742">
        <v>94.920272206303437</v>
      </c>
      <c r="AK43" s="742">
        <v>61.963459562559699</v>
      </c>
      <c r="AL43" s="742">
        <v>274.06532426050086</v>
      </c>
      <c r="AM43" s="742">
        <v>-236.22779369627509</v>
      </c>
      <c r="AN43" s="586">
        <v>1488.3308753535491</v>
      </c>
    </row>
    <row r="44" spans="1:40" ht="16.5">
      <c r="A44" s="528">
        <v>106</v>
      </c>
      <c r="B44" s="529" t="s">
        <v>75</v>
      </c>
      <c r="C44" s="532">
        <v>46797</v>
      </c>
      <c r="D44" s="585">
        <v>215.28481073372103</v>
      </c>
      <c r="E44" s="585">
        <v>-28.902452627198489</v>
      </c>
      <c r="F44" s="585">
        <v>15.351768596337688</v>
      </c>
      <c r="G44" s="585">
        <v>-55.772901182990566</v>
      </c>
      <c r="H44" s="585">
        <v>141.27177720487023</v>
      </c>
      <c r="I44" s="585">
        <v>-41.6068337713956</v>
      </c>
      <c r="J44" s="585">
        <v>245.62616895334429</v>
      </c>
      <c r="K44" s="585"/>
      <c r="L44" s="585">
        <v>188.58159922543538</v>
      </c>
      <c r="M44" s="585">
        <v>-28.902452647439542</v>
      </c>
      <c r="N44" s="585">
        <v>-1.988449195749274</v>
      </c>
      <c r="O44" s="585">
        <v>-132.20025963181376</v>
      </c>
      <c r="P44" s="585">
        <v>111.49706723217641</v>
      </c>
      <c r="Q44" s="585">
        <v>51.783888487851812</v>
      </c>
      <c r="R44" s="585">
        <v>152.67395017886034</v>
      </c>
      <c r="S44" s="585">
        <v>-41.6068337713956</v>
      </c>
      <c r="T44" s="741">
        <v>299.83850987792573</v>
      </c>
      <c r="U44" s="585"/>
      <c r="V44" s="742">
        <v>181.0427554431111</v>
      </c>
      <c r="W44" s="742">
        <v>-28.902452647439542</v>
      </c>
      <c r="X44" s="742">
        <v>-4.1571378265237735</v>
      </c>
      <c r="Y44" s="742">
        <v>-132.20025963181376</v>
      </c>
      <c r="Z44" s="742">
        <v>116.49058983764064</v>
      </c>
      <c r="AA44" s="742">
        <v>51.783888487851812</v>
      </c>
      <c r="AB44" s="742">
        <v>155.72739461335772</v>
      </c>
      <c r="AC44" s="742">
        <v>-41.6068337713956</v>
      </c>
      <c r="AD44" s="586">
        <v>298.17794450478857</v>
      </c>
      <c r="AE44" s="585"/>
      <c r="AF44" s="742">
        <v>164.96161941709929</v>
      </c>
      <c r="AG44" s="742">
        <v>-28.902452647439542</v>
      </c>
      <c r="AH44" s="742">
        <v>-5.6197849959174446</v>
      </c>
      <c r="AI44" s="742"/>
      <c r="AJ44" s="742">
        <v>121.48411244310489</v>
      </c>
      <c r="AK44" s="742">
        <v>51.783888487851812</v>
      </c>
      <c r="AL44" s="742">
        <v>162.52089778774072</v>
      </c>
      <c r="AM44" s="742">
        <v>-41.6068337713956</v>
      </c>
      <c r="AN44" s="586">
        <v>292.42118708923039</v>
      </c>
    </row>
    <row r="45" spans="1:40" ht="16.5">
      <c r="A45" s="528">
        <v>108</v>
      </c>
      <c r="B45" s="529" t="s">
        <v>76</v>
      </c>
      <c r="C45" s="532">
        <v>10257</v>
      </c>
      <c r="D45" s="585">
        <v>706.47278013922221</v>
      </c>
      <c r="E45" s="585">
        <v>85.144259175535808</v>
      </c>
      <c r="F45" s="585">
        <v>5.3836584922141633</v>
      </c>
      <c r="G45" s="585">
        <v>-55.772901182990566</v>
      </c>
      <c r="H45" s="585">
        <v>167.06204503589714</v>
      </c>
      <c r="I45" s="585">
        <v>-123.44632933606317</v>
      </c>
      <c r="J45" s="585">
        <v>784.84351232381562</v>
      </c>
      <c r="K45" s="585"/>
      <c r="L45" s="585">
        <v>664.24267697416656</v>
      </c>
      <c r="M45" s="585">
        <v>85.144259155294748</v>
      </c>
      <c r="N45" s="585">
        <v>-1.9884491957492738</v>
      </c>
      <c r="O45" s="585">
        <v>-132.04064260450943</v>
      </c>
      <c r="P45" s="585">
        <v>95.775545674379259</v>
      </c>
      <c r="Q45" s="585">
        <v>41.561080626303998</v>
      </c>
      <c r="R45" s="585">
        <v>182.78920771756663</v>
      </c>
      <c r="S45" s="585">
        <v>-123.44632933606317</v>
      </c>
      <c r="T45" s="741">
        <v>812.03734901138932</v>
      </c>
      <c r="U45" s="585"/>
      <c r="V45" s="742">
        <v>677.42754292876441</v>
      </c>
      <c r="W45" s="742">
        <v>85.144259155294748</v>
      </c>
      <c r="X45" s="742">
        <v>-4.1571378265237735</v>
      </c>
      <c r="Y45" s="742">
        <v>-132.04064260450943</v>
      </c>
      <c r="Z45" s="742">
        <v>97.658429949405459</v>
      </c>
      <c r="AA45" s="742">
        <v>41.561080626303998</v>
      </c>
      <c r="AB45" s="742">
        <v>189.28950459643292</v>
      </c>
      <c r="AC45" s="742">
        <v>-123.44632933606317</v>
      </c>
      <c r="AD45" s="586">
        <v>831.43670748910517</v>
      </c>
      <c r="AE45" s="585"/>
      <c r="AF45" s="742">
        <v>694.884979107768</v>
      </c>
      <c r="AG45" s="742">
        <v>85.144259155294748</v>
      </c>
      <c r="AH45" s="742">
        <v>-5.6197849959174446</v>
      </c>
      <c r="AI45" s="742"/>
      <c r="AJ45" s="742">
        <v>99.541314224431659</v>
      </c>
      <c r="AK45" s="742">
        <v>41.561080626303998</v>
      </c>
      <c r="AL45" s="742">
        <v>197.92662747698418</v>
      </c>
      <c r="AM45" s="742">
        <v>-123.44632933606317</v>
      </c>
      <c r="AN45" s="586">
        <v>857.95150365429254</v>
      </c>
    </row>
    <row r="46" spans="1:40" ht="16.5">
      <c r="A46" s="528">
        <v>109</v>
      </c>
      <c r="B46" s="529" t="s">
        <v>77</v>
      </c>
      <c r="C46" s="532">
        <v>68043</v>
      </c>
      <c r="D46" s="585">
        <v>266.40516720796921</v>
      </c>
      <c r="E46" s="585">
        <v>11.683036566100219</v>
      </c>
      <c r="F46" s="585">
        <v>32.121540113102775</v>
      </c>
      <c r="G46" s="585">
        <v>-55.772901182990573</v>
      </c>
      <c r="H46" s="585">
        <v>152.88893496056767</v>
      </c>
      <c r="I46" s="585">
        <v>-201.83811707302735</v>
      </c>
      <c r="J46" s="585">
        <v>205.48766059172195</v>
      </c>
      <c r="K46" s="585"/>
      <c r="L46" s="585">
        <v>243.35625380733401</v>
      </c>
      <c r="M46" s="585">
        <v>11.683036545859162</v>
      </c>
      <c r="N46" s="585">
        <v>14.641404492534869</v>
      </c>
      <c r="O46" s="585">
        <v>-132.19443354041948</v>
      </c>
      <c r="P46" s="585">
        <v>113.78141905270807</v>
      </c>
      <c r="Q46" s="585">
        <v>43.315836666666677</v>
      </c>
      <c r="R46" s="585">
        <v>165.33664896379193</v>
      </c>
      <c r="S46" s="585">
        <v>-201.83811707302735</v>
      </c>
      <c r="T46" s="741">
        <v>258.0820489154479</v>
      </c>
      <c r="U46" s="585"/>
      <c r="V46" s="742">
        <v>238.38220265962198</v>
      </c>
      <c r="W46" s="742">
        <v>11.683036545859162</v>
      </c>
      <c r="X46" s="742">
        <v>-2.5272841382396303</v>
      </c>
      <c r="Y46" s="742">
        <v>-132.19443354041948</v>
      </c>
      <c r="Z46" s="742">
        <v>114.76755718151323</v>
      </c>
      <c r="AA46" s="742">
        <v>43.315836666666677</v>
      </c>
      <c r="AB46" s="742">
        <v>170.49409226358375</v>
      </c>
      <c r="AC46" s="742">
        <v>-201.83811707302735</v>
      </c>
      <c r="AD46" s="586">
        <v>242.08289056555836</v>
      </c>
      <c r="AE46" s="585"/>
      <c r="AF46" s="742">
        <v>230.49155559918191</v>
      </c>
      <c r="AG46" s="742">
        <v>11.683036545859162</v>
      </c>
      <c r="AH46" s="742">
        <v>-5.6197849959174446</v>
      </c>
      <c r="AI46" s="742"/>
      <c r="AJ46" s="742">
        <v>115.75369531031841</v>
      </c>
      <c r="AK46" s="742">
        <v>43.315836666666677</v>
      </c>
      <c r="AL46" s="742">
        <v>178.18875735228082</v>
      </c>
      <c r="AM46" s="742">
        <v>-201.83811707302735</v>
      </c>
      <c r="AN46" s="586">
        <v>239.78054586494264</v>
      </c>
    </row>
    <row r="47" spans="1:40" ht="16.5">
      <c r="A47" s="528">
        <v>111</v>
      </c>
      <c r="B47" s="529" t="s">
        <v>78</v>
      </c>
      <c r="C47" s="532">
        <v>18131</v>
      </c>
      <c r="D47" s="585">
        <v>166.1858837541663</v>
      </c>
      <c r="E47" s="585">
        <v>180.94416882046497</v>
      </c>
      <c r="F47" s="585">
        <v>195.33262520264856</v>
      </c>
      <c r="G47" s="585">
        <v>-55.772901182990566</v>
      </c>
      <c r="H47" s="585">
        <v>169.48302645335775</v>
      </c>
      <c r="I47" s="585">
        <v>-148.1557001820087</v>
      </c>
      <c r="J47" s="585">
        <v>508.01710286563838</v>
      </c>
      <c r="K47" s="585"/>
      <c r="L47" s="585">
        <v>164.28251624893369</v>
      </c>
      <c r="M47" s="585">
        <v>180.94416880022385</v>
      </c>
      <c r="N47" s="585">
        <v>177.85248958208066</v>
      </c>
      <c r="O47" s="585">
        <v>-132.01061191762469</v>
      </c>
      <c r="P47" s="585">
        <v>136.4692110783644</v>
      </c>
      <c r="Q47" s="585">
        <v>41.242303319838953</v>
      </c>
      <c r="R47" s="585">
        <v>183.64453590830101</v>
      </c>
      <c r="S47" s="585">
        <v>-148.1557001820087</v>
      </c>
      <c r="T47" s="741">
        <v>604.26891283810915</v>
      </c>
      <c r="U47" s="585"/>
      <c r="V47" s="742">
        <v>168.92054468860226</v>
      </c>
      <c r="W47" s="742">
        <v>180.94416880022385</v>
      </c>
      <c r="X47" s="742">
        <v>160.68380095130615</v>
      </c>
      <c r="Y47" s="742">
        <v>-132.01061191762469</v>
      </c>
      <c r="Z47" s="742">
        <v>125.64292195857425</v>
      </c>
      <c r="AA47" s="742">
        <v>41.242303319838953</v>
      </c>
      <c r="AB47" s="742">
        <v>189.95533716736421</v>
      </c>
      <c r="AC47" s="742">
        <v>-148.1557001820087</v>
      </c>
      <c r="AD47" s="586">
        <v>587.22276478627634</v>
      </c>
      <c r="AE47" s="585"/>
      <c r="AF47" s="742">
        <v>173.12681243141404</v>
      </c>
      <c r="AG47" s="742">
        <v>180.94416880022385</v>
      </c>
      <c r="AH47" s="742">
        <v>144.22115378191248</v>
      </c>
      <c r="AI47" s="742"/>
      <c r="AJ47" s="742">
        <v>114.81663283878413</v>
      </c>
      <c r="AK47" s="742">
        <v>41.242303319838953</v>
      </c>
      <c r="AL47" s="742">
        <v>198.04702281553051</v>
      </c>
      <c r="AM47" s="742">
        <v>-148.1557001820087</v>
      </c>
      <c r="AN47" s="586">
        <v>572.2317818880706</v>
      </c>
    </row>
    <row r="48" spans="1:40" ht="16.5">
      <c r="A48" s="528">
        <v>139</v>
      </c>
      <c r="B48" s="529" t="s">
        <v>79</v>
      </c>
      <c r="C48" s="532">
        <v>9853</v>
      </c>
      <c r="D48" s="585">
        <v>1435.0910289812934</v>
      </c>
      <c r="E48" s="585">
        <v>-92.49937003801881</v>
      </c>
      <c r="F48" s="585">
        <v>-111.61008440446331</v>
      </c>
      <c r="G48" s="585">
        <v>-55.772901182990559</v>
      </c>
      <c r="H48" s="585">
        <v>147.08178768722453</v>
      </c>
      <c r="I48" s="585">
        <v>-6.6176798944483917</v>
      </c>
      <c r="J48" s="585">
        <v>1315.6727811485966</v>
      </c>
      <c r="K48" s="585"/>
      <c r="L48" s="585">
        <v>1413.8211198370475</v>
      </c>
      <c r="M48" s="585">
        <v>-92.499370058259842</v>
      </c>
      <c r="N48" s="585">
        <v>-99.090220025031215</v>
      </c>
      <c r="O48" s="585">
        <v>-132.04600237263972</v>
      </c>
      <c r="P48" s="585">
        <v>123.28641153215617</v>
      </c>
      <c r="Q48" s="585">
        <v>56.647496072668211</v>
      </c>
      <c r="R48" s="585">
        <v>161.26917242578719</v>
      </c>
      <c r="S48" s="585">
        <v>-6.6176798944483917</v>
      </c>
      <c r="T48" s="741">
        <v>1424.7709275172799</v>
      </c>
      <c r="U48" s="585"/>
      <c r="V48" s="742">
        <v>1466.4357796614345</v>
      </c>
      <c r="W48" s="742">
        <v>-92.499370058259842</v>
      </c>
      <c r="X48" s="742">
        <v>-86.258908655805726</v>
      </c>
      <c r="Y48" s="742">
        <v>-132.04600237263972</v>
      </c>
      <c r="Z48" s="742">
        <v>113.64015288878173</v>
      </c>
      <c r="AA48" s="742">
        <v>56.647496072668211</v>
      </c>
      <c r="AB48" s="742">
        <v>166.86621904384714</v>
      </c>
      <c r="AC48" s="742">
        <v>-6.6176798944483917</v>
      </c>
      <c r="AD48" s="586">
        <v>1486.167686685578</v>
      </c>
      <c r="AE48" s="585"/>
      <c r="AF48" s="742">
        <v>1492.3099353927112</v>
      </c>
      <c r="AG48" s="742">
        <v>-92.499370058259842</v>
      </c>
      <c r="AH48" s="742">
        <v>-72.721555825199388</v>
      </c>
      <c r="AI48" s="742"/>
      <c r="AJ48" s="742">
        <v>103.99389424540726</v>
      </c>
      <c r="AK48" s="742">
        <v>56.647496072668211</v>
      </c>
      <c r="AL48" s="742">
        <v>174.60490349636848</v>
      </c>
      <c r="AM48" s="742">
        <v>-6.6176798944483917</v>
      </c>
      <c r="AN48" s="586">
        <v>1523.6716210566076</v>
      </c>
    </row>
    <row r="49" spans="1:40" ht="16.5">
      <c r="A49" s="528">
        <v>140</v>
      </c>
      <c r="B49" s="529" t="s">
        <v>80</v>
      </c>
      <c r="C49" s="532">
        <v>20801</v>
      </c>
      <c r="D49" s="585">
        <v>559.42016162519667</v>
      </c>
      <c r="E49" s="585">
        <v>273.30728340065264</v>
      </c>
      <c r="F49" s="585">
        <v>142.28097193827196</v>
      </c>
      <c r="G49" s="585">
        <v>-55.772901182990566</v>
      </c>
      <c r="H49" s="585">
        <v>176.88652771810928</v>
      </c>
      <c r="I49" s="585">
        <v>-67.815297341473965</v>
      </c>
      <c r="J49" s="585">
        <v>1028.3067461577659</v>
      </c>
      <c r="K49" s="585"/>
      <c r="L49" s="585">
        <v>528.6232389906653</v>
      </c>
      <c r="M49" s="585">
        <v>273.30728338041155</v>
      </c>
      <c r="N49" s="585">
        <v>124.80083631770408</v>
      </c>
      <c r="O49" s="585">
        <v>-132.09729877966339</v>
      </c>
      <c r="P49" s="585">
        <v>136.8649169230392</v>
      </c>
      <c r="Q49" s="585">
        <v>46.694866699101006</v>
      </c>
      <c r="R49" s="585">
        <v>188.93250629669035</v>
      </c>
      <c r="S49" s="585">
        <v>-67.815297341473965</v>
      </c>
      <c r="T49" s="741">
        <v>1099.3110524864742</v>
      </c>
      <c r="U49" s="585"/>
      <c r="V49" s="742">
        <v>548.29867584180158</v>
      </c>
      <c r="W49" s="742">
        <v>273.30728338041155</v>
      </c>
      <c r="X49" s="742">
        <v>107.63214768692957</v>
      </c>
      <c r="Y49" s="742">
        <v>-132.09729877966339</v>
      </c>
      <c r="Z49" s="742">
        <v>126.60765100033983</v>
      </c>
      <c r="AA49" s="742">
        <v>46.694866699101006</v>
      </c>
      <c r="AB49" s="742">
        <v>195.28820712220841</v>
      </c>
      <c r="AC49" s="742">
        <v>-67.815297341473965</v>
      </c>
      <c r="AD49" s="586">
        <v>1097.9162356096547</v>
      </c>
      <c r="AE49" s="585"/>
      <c r="AF49" s="742">
        <v>556.16297377150443</v>
      </c>
      <c r="AG49" s="742">
        <v>273.30728338041155</v>
      </c>
      <c r="AH49" s="742">
        <v>91.169500517535894</v>
      </c>
      <c r="AI49" s="742"/>
      <c r="AJ49" s="742">
        <v>116.35038507764045</v>
      </c>
      <c r="AK49" s="742">
        <v>46.694866699101006</v>
      </c>
      <c r="AL49" s="742">
        <v>203.35249952560562</v>
      </c>
      <c r="AM49" s="742">
        <v>-67.815297341473965</v>
      </c>
      <c r="AN49" s="586">
        <v>1087.1249128506615</v>
      </c>
    </row>
    <row r="50" spans="1:40" ht="16.5">
      <c r="A50" s="528">
        <v>142</v>
      </c>
      <c r="B50" s="529" t="s">
        <v>81</v>
      </c>
      <c r="C50" s="532">
        <v>6504</v>
      </c>
      <c r="D50" s="585">
        <v>512.12003930122557</v>
      </c>
      <c r="E50" s="585">
        <v>46.35443127160088</v>
      </c>
      <c r="F50" s="585">
        <v>40.754106579149898</v>
      </c>
      <c r="G50" s="585">
        <v>-55.772901182990566</v>
      </c>
      <c r="H50" s="585">
        <v>179.73005840108161</v>
      </c>
      <c r="I50" s="585">
        <v>-102.33840713407135</v>
      </c>
      <c r="J50" s="585">
        <v>620.84732723599609</v>
      </c>
      <c r="K50" s="585"/>
      <c r="L50" s="585">
        <v>534.99570720568556</v>
      </c>
      <c r="M50" s="585">
        <v>46.35443125135982</v>
      </c>
      <c r="N50" s="585">
        <v>23.273970958581991</v>
      </c>
      <c r="O50" s="585">
        <v>-132.11981300250062</v>
      </c>
      <c r="P50" s="585">
        <v>112.96741561454397</v>
      </c>
      <c r="Q50" s="585">
        <v>36.299597092865945</v>
      </c>
      <c r="R50" s="585">
        <v>193.79882423052072</v>
      </c>
      <c r="S50" s="585">
        <v>-102.33840713407135</v>
      </c>
      <c r="T50" s="741">
        <v>713.23172621698609</v>
      </c>
      <c r="U50" s="585"/>
      <c r="V50" s="742">
        <v>576.33629305332272</v>
      </c>
      <c r="W50" s="742">
        <v>46.35443125135982</v>
      </c>
      <c r="X50" s="742">
        <v>6.105282327807493</v>
      </c>
      <c r="Y50" s="742">
        <v>-132.11981300250062</v>
      </c>
      <c r="Z50" s="742">
        <v>106.14287447393863</v>
      </c>
      <c r="AA50" s="742">
        <v>36.299597092865945</v>
      </c>
      <c r="AB50" s="742">
        <v>200.52436424221088</v>
      </c>
      <c r="AC50" s="742">
        <v>-102.33840713407135</v>
      </c>
      <c r="AD50" s="586">
        <v>737.30462230493356</v>
      </c>
      <c r="AE50" s="585"/>
      <c r="AF50" s="742">
        <v>598.51418081793167</v>
      </c>
      <c r="AG50" s="742">
        <v>46.35443125135982</v>
      </c>
      <c r="AH50" s="742">
        <v>-5.6197849959174446</v>
      </c>
      <c r="AI50" s="742"/>
      <c r="AJ50" s="742">
        <v>99.318333333333285</v>
      </c>
      <c r="AK50" s="742">
        <v>36.299597092865945</v>
      </c>
      <c r="AL50" s="742">
        <v>209.26571945372339</v>
      </c>
      <c r="AM50" s="742">
        <v>-102.33840713407135</v>
      </c>
      <c r="AN50" s="586">
        <v>749.67425681672478</v>
      </c>
    </row>
    <row r="51" spans="1:40" ht="16.5">
      <c r="A51" s="528">
        <v>143</v>
      </c>
      <c r="B51" s="529" t="s">
        <v>82</v>
      </c>
      <c r="C51" s="532">
        <v>6804</v>
      </c>
      <c r="D51" s="585">
        <v>508.05569796380786</v>
      </c>
      <c r="E51" s="585">
        <v>-83.797977032907312</v>
      </c>
      <c r="F51" s="585">
        <v>0.49168642481863489</v>
      </c>
      <c r="G51" s="585">
        <v>-55.772901182990566</v>
      </c>
      <c r="H51" s="585">
        <v>199.00355881750713</v>
      </c>
      <c r="I51" s="585">
        <v>-138.66813639035863</v>
      </c>
      <c r="J51" s="585">
        <v>429.31192859987715</v>
      </c>
      <c r="K51" s="585"/>
      <c r="L51" s="585">
        <v>482.99833768632931</v>
      </c>
      <c r="M51" s="585">
        <v>-83.797977053148344</v>
      </c>
      <c r="N51" s="585">
        <v>-1.988449195749274</v>
      </c>
      <c r="O51" s="585">
        <v>-132.00925709159893</v>
      </c>
      <c r="P51" s="585">
        <v>103.36509704406123</v>
      </c>
      <c r="Q51" s="585">
        <v>55.458979866255149</v>
      </c>
      <c r="R51" s="585">
        <v>214.30072015906302</v>
      </c>
      <c r="S51" s="585">
        <v>-138.66813639035863</v>
      </c>
      <c r="T51" s="741">
        <v>499.65931502485353</v>
      </c>
      <c r="U51" s="585"/>
      <c r="V51" s="742">
        <v>473.90666073657098</v>
      </c>
      <c r="W51" s="742">
        <v>-83.797977053148344</v>
      </c>
      <c r="X51" s="742">
        <v>-4.1571378265237735</v>
      </c>
      <c r="Y51" s="742">
        <v>-132.00925709159893</v>
      </c>
      <c r="Z51" s="742">
        <v>101.04232879833859</v>
      </c>
      <c r="AA51" s="742">
        <v>55.458979866255149</v>
      </c>
      <c r="AB51" s="742">
        <v>222.17981157296344</v>
      </c>
      <c r="AC51" s="742">
        <v>-138.66813639035863</v>
      </c>
      <c r="AD51" s="586">
        <v>493.9552726124985</v>
      </c>
      <c r="AE51" s="585"/>
      <c r="AF51" s="742">
        <v>511.05289840415094</v>
      </c>
      <c r="AG51" s="742">
        <v>-83.797977053148344</v>
      </c>
      <c r="AH51" s="742">
        <v>-5.6197849959174455</v>
      </c>
      <c r="AI51" s="742"/>
      <c r="AJ51" s="742">
        <v>98.719560552615945</v>
      </c>
      <c r="AK51" s="742">
        <v>55.458979866255149</v>
      </c>
      <c r="AL51" s="742">
        <v>231.54211426299997</v>
      </c>
      <c r="AM51" s="742">
        <v>-138.66813639035863</v>
      </c>
      <c r="AN51" s="586">
        <v>536.67839755499858</v>
      </c>
    </row>
    <row r="52" spans="1:40" ht="16.5">
      <c r="A52" s="528">
        <v>145</v>
      </c>
      <c r="B52" s="529" t="s">
        <v>83</v>
      </c>
      <c r="C52" s="532">
        <v>12369</v>
      </c>
      <c r="D52" s="585">
        <v>986.34378130570747</v>
      </c>
      <c r="E52" s="585">
        <v>74.151466063486822</v>
      </c>
      <c r="F52" s="585">
        <v>-23.289775219198859</v>
      </c>
      <c r="G52" s="585">
        <v>-55.772901182990566</v>
      </c>
      <c r="H52" s="585">
        <v>176.15594746330413</v>
      </c>
      <c r="I52" s="585">
        <v>-46.10841620179481</v>
      </c>
      <c r="J52" s="585">
        <v>1111.4801022285139</v>
      </c>
      <c r="K52" s="585"/>
      <c r="L52" s="585">
        <v>1008.3061694457333</v>
      </c>
      <c r="M52" s="585">
        <v>74.151466043245762</v>
      </c>
      <c r="N52" s="585">
        <v>-10.769910839766771</v>
      </c>
      <c r="O52" s="585">
        <v>-132.23465444570127</v>
      </c>
      <c r="P52" s="585">
        <v>81.334628504281881</v>
      </c>
      <c r="Q52" s="585">
        <v>36.489145566496894</v>
      </c>
      <c r="R52" s="585">
        <v>188.90655886792399</v>
      </c>
      <c r="S52" s="585">
        <v>-46.10841620179481</v>
      </c>
      <c r="T52" s="741">
        <v>1200.074986940419</v>
      </c>
      <c r="U52" s="585"/>
      <c r="V52" s="742">
        <v>1022.3108390220566</v>
      </c>
      <c r="W52" s="742">
        <v>74.151466043245762</v>
      </c>
      <c r="X52" s="742">
        <v>-4.1571378265237735</v>
      </c>
      <c r="Y52" s="742">
        <v>-132.23465444570127</v>
      </c>
      <c r="Z52" s="742">
        <v>84.612959413431085</v>
      </c>
      <c r="AA52" s="742">
        <v>36.489145566496894</v>
      </c>
      <c r="AB52" s="742">
        <v>195.20898222689803</v>
      </c>
      <c r="AC52" s="742">
        <v>-46.10841620179481</v>
      </c>
      <c r="AD52" s="586">
        <v>1230.2731837981084</v>
      </c>
      <c r="AE52" s="585"/>
      <c r="AF52" s="742">
        <v>1055.1114666353478</v>
      </c>
      <c r="AG52" s="742">
        <v>74.151466043245762</v>
      </c>
      <c r="AH52" s="742">
        <v>-5.6197849959174446</v>
      </c>
      <c r="AI52" s="742"/>
      <c r="AJ52" s="742">
        <v>87.891290322580275</v>
      </c>
      <c r="AK52" s="742">
        <v>36.489145566496894</v>
      </c>
      <c r="AL52" s="742">
        <v>203.20942269215888</v>
      </c>
      <c r="AM52" s="742">
        <v>-46.10841620179481</v>
      </c>
      <c r="AN52" s="586">
        <v>1272.8899356164159</v>
      </c>
    </row>
    <row r="53" spans="1:40" ht="16.5">
      <c r="A53" s="528">
        <v>146</v>
      </c>
      <c r="B53" s="529" t="s">
        <v>84</v>
      </c>
      <c r="C53" s="532">
        <v>4492</v>
      </c>
      <c r="D53" s="585">
        <v>666.49723824554735</v>
      </c>
      <c r="E53" s="585">
        <v>67.622986119037435</v>
      </c>
      <c r="F53" s="585">
        <v>-1.0885851947238585</v>
      </c>
      <c r="G53" s="585">
        <v>-55.772901182990559</v>
      </c>
      <c r="H53" s="585">
        <v>228.61949726077012</v>
      </c>
      <c r="I53" s="585">
        <v>-72.612422083704359</v>
      </c>
      <c r="J53" s="585">
        <v>833.26581316393617</v>
      </c>
      <c r="K53" s="585"/>
      <c r="L53" s="585">
        <v>771.00220874746537</v>
      </c>
      <c r="M53" s="585">
        <v>67.62298609879636</v>
      </c>
      <c r="N53" s="585">
        <v>-1.9884491957492743</v>
      </c>
      <c r="O53" s="585">
        <v>-132.06494717120219</v>
      </c>
      <c r="P53" s="585">
        <v>155.81013094889471</v>
      </c>
      <c r="Q53" s="585">
        <v>46.628311162956358</v>
      </c>
      <c r="R53" s="585">
        <v>242.95698564732774</v>
      </c>
      <c r="S53" s="585">
        <v>-72.612422083704359</v>
      </c>
      <c r="T53" s="741">
        <v>1077.3548041547847</v>
      </c>
      <c r="U53" s="585"/>
      <c r="V53" s="742">
        <v>827.42049496083939</v>
      </c>
      <c r="W53" s="742">
        <v>67.62298609879636</v>
      </c>
      <c r="X53" s="742">
        <v>-4.1571378265237735</v>
      </c>
      <c r="Y53" s="742">
        <v>-132.06494717120219</v>
      </c>
      <c r="Z53" s="742">
        <v>133.10706681015523</v>
      </c>
      <c r="AA53" s="742">
        <v>46.628311162956358</v>
      </c>
      <c r="AB53" s="742">
        <v>251.45560276323118</v>
      </c>
      <c r="AC53" s="742">
        <v>-72.612422083704359</v>
      </c>
      <c r="AD53" s="586">
        <v>1117.3999547145481</v>
      </c>
      <c r="AE53" s="585"/>
      <c r="AF53" s="742">
        <v>900.86749083574125</v>
      </c>
      <c r="AG53" s="742">
        <v>67.62298609879636</v>
      </c>
      <c r="AH53" s="742">
        <v>-5.6197849959174446</v>
      </c>
      <c r="AI53" s="742"/>
      <c r="AJ53" s="742">
        <v>110.40400267141575</v>
      </c>
      <c r="AK53" s="742">
        <v>46.628311162956358</v>
      </c>
      <c r="AL53" s="742">
        <v>261.23372949285545</v>
      </c>
      <c r="AM53" s="742">
        <v>-72.612422083704359</v>
      </c>
      <c r="AN53" s="586">
        <v>1176.459366010941</v>
      </c>
    </row>
    <row r="54" spans="1:40" ht="16.5">
      <c r="A54" s="528">
        <v>148</v>
      </c>
      <c r="B54" s="529" t="s">
        <v>85</v>
      </c>
      <c r="C54" s="532">
        <v>7047</v>
      </c>
      <c r="D54" s="585">
        <v>1166.1422193226381</v>
      </c>
      <c r="E54" s="585">
        <v>114.01499765343684</v>
      </c>
      <c r="F54" s="585">
        <v>341.25031822999938</v>
      </c>
      <c r="G54" s="585">
        <v>-55.772901182990566</v>
      </c>
      <c r="H54" s="585">
        <v>165.01973865835237</v>
      </c>
      <c r="I54" s="585">
        <v>-128.22690506598553</v>
      </c>
      <c r="J54" s="585">
        <v>1602.4274676154505</v>
      </c>
      <c r="K54" s="585"/>
      <c r="L54" s="585">
        <v>1187.7507777190124</v>
      </c>
      <c r="M54" s="585">
        <v>114.01499763319576</v>
      </c>
      <c r="N54" s="585">
        <v>323.77018260943152</v>
      </c>
      <c r="O54" s="585">
        <v>-131.92705030092554</v>
      </c>
      <c r="P54" s="585">
        <v>128.40007846443118</v>
      </c>
      <c r="Q54" s="585">
        <v>33.588664670639979</v>
      </c>
      <c r="R54" s="585">
        <v>175.52404002432561</v>
      </c>
      <c r="S54" s="585">
        <v>-128.22690506598553</v>
      </c>
      <c r="T54" s="741">
        <v>1702.8947857541255</v>
      </c>
      <c r="U54" s="585"/>
      <c r="V54" s="742">
        <v>1247.9513509685648</v>
      </c>
      <c r="W54" s="742">
        <v>114.01499763319576</v>
      </c>
      <c r="X54" s="742">
        <v>306.60149397865706</v>
      </c>
      <c r="Y54" s="742">
        <v>-131.92705030092554</v>
      </c>
      <c r="Z54" s="742">
        <v>123.78639512834152</v>
      </c>
      <c r="AA54" s="742">
        <v>33.588664670639979</v>
      </c>
      <c r="AB54" s="742">
        <v>180.94812553322868</v>
      </c>
      <c r="AC54" s="742">
        <v>-128.22690506598553</v>
      </c>
      <c r="AD54" s="586">
        <v>1746.7370725457167</v>
      </c>
      <c r="AE54" s="585"/>
      <c r="AF54" s="742">
        <v>1250.8852442839145</v>
      </c>
      <c r="AG54" s="742">
        <v>114.01499763319576</v>
      </c>
      <c r="AH54" s="742">
        <v>290.13884680926338</v>
      </c>
      <c r="AI54" s="742"/>
      <c r="AJ54" s="742">
        <v>119.17271179225183</v>
      </c>
      <c r="AK54" s="742">
        <v>33.588664670639979</v>
      </c>
      <c r="AL54" s="742">
        <v>188.0446833405023</v>
      </c>
      <c r="AM54" s="742">
        <v>-128.22690506598553</v>
      </c>
      <c r="AN54" s="586">
        <v>1735.691193162857</v>
      </c>
    </row>
    <row r="55" spans="1:40" ht="16.5">
      <c r="A55" s="528">
        <v>149</v>
      </c>
      <c r="B55" s="529" t="s">
        <v>86</v>
      </c>
      <c r="C55" s="532">
        <v>5384</v>
      </c>
      <c r="D55" s="585">
        <v>397.01716211217888</v>
      </c>
      <c r="E55" s="585">
        <v>121.291718011847</v>
      </c>
      <c r="F55" s="585">
        <v>75.81221291547223</v>
      </c>
      <c r="G55" s="585">
        <v>-55.772901182990573</v>
      </c>
      <c r="H55" s="585">
        <v>160.18403179861605</v>
      </c>
      <c r="I55" s="585">
        <v>-260.75371471025261</v>
      </c>
      <c r="J55" s="585">
        <v>437.77850894487091</v>
      </c>
      <c r="K55" s="585"/>
      <c r="L55" s="585">
        <v>402.82505424412949</v>
      </c>
      <c r="M55" s="585">
        <v>121.29171799160592</v>
      </c>
      <c r="N55" s="585">
        <v>58.332077294904316</v>
      </c>
      <c r="O55" s="585">
        <v>-131.82884141207572</v>
      </c>
      <c r="P55" s="585">
        <v>80.211093302890831</v>
      </c>
      <c r="Q55" s="585">
        <v>15.807866482912333</v>
      </c>
      <c r="R55" s="585">
        <v>172.52602869951664</v>
      </c>
      <c r="S55" s="585">
        <v>-260.75371471025261</v>
      </c>
      <c r="T55" s="741">
        <v>458.41128189363127</v>
      </c>
      <c r="U55" s="585"/>
      <c r="V55" s="742">
        <v>356.35903973746838</v>
      </c>
      <c r="W55" s="742">
        <v>121.29171799160592</v>
      </c>
      <c r="X55" s="742">
        <v>41.163388664129819</v>
      </c>
      <c r="Y55" s="742">
        <v>-131.82884141207572</v>
      </c>
      <c r="Z55" s="742">
        <v>83.666164222024776</v>
      </c>
      <c r="AA55" s="742">
        <v>15.807866482912333</v>
      </c>
      <c r="AB55" s="742">
        <v>175.61535561554791</v>
      </c>
      <c r="AC55" s="742">
        <v>-260.75371471025261</v>
      </c>
      <c r="AD55" s="586">
        <v>401.32097659136087</v>
      </c>
      <c r="AE55" s="585"/>
      <c r="AF55" s="742">
        <v>354.67608938723515</v>
      </c>
      <c r="AG55" s="742">
        <v>121.29171799160592</v>
      </c>
      <c r="AH55" s="742">
        <v>24.700741494736143</v>
      </c>
      <c r="AI55" s="742"/>
      <c r="AJ55" s="742">
        <v>87.121235141158721</v>
      </c>
      <c r="AK55" s="742">
        <v>15.807866482912333</v>
      </c>
      <c r="AL55" s="742">
        <v>182.51100733205172</v>
      </c>
      <c r="AM55" s="742">
        <v>-260.75371471025261</v>
      </c>
      <c r="AN55" s="586">
        <v>393.52610170737159</v>
      </c>
    </row>
    <row r="56" spans="1:40" ht="16.5">
      <c r="A56" s="528">
        <v>151</v>
      </c>
      <c r="B56" s="529" t="s">
        <v>87</v>
      </c>
      <c r="C56" s="532">
        <v>1852</v>
      </c>
      <c r="D56" s="585">
        <v>561.44103429534448</v>
      </c>
      <c r="E56" s="585">
        <v>-115.28324875066957</v>
      </c>
      <c r="F56" s="585">
        <v>-145.54689046905139</v>
      </c>
      <c r="G56" s="585">
        <v>-55.772901182990559</v>
      </c>
      <c r="H56" s="585">
        <v>269.67439982859838</v>
      </c>
      <c r="I56" s="585">
        <v>-265.87203023758099</v>
      </c>
      <c r="J56" s="585">
        <v>248.64036348365045</v>
      </c>
      <c r="K56" s="585"/>
      <c r="L56" s="585">
        <v>498.47796601221683</v>
      </c>
      <c r="M56" s="585">
        <v>-115.28324877091059</v>
      </c>
      <c r="N56" s="585">
        <v>-133.02702608961928</v>
      </c>
      <c r="O56" s="585">
        <v>-132.01513696558973</v>
      </c>
      <c r="P56" s="585">
        <v>81.307220197802891</v>
      </c>
      <c r="Q56" s="585">
        <v>38.313221282937356</v>
      </c>
      <c r="R56" s="585">
        <v>286.31529711988168</v>
      </c>
      <c r="S56" s="585">
        <v>-265.87203023758099</v>
      </c>
      <c r="T56" s="741">
        <v>258.21626254913815</v>
      </c>
      <c r="U56" s="585"/>
      <c r="V56" s="742">
        <v>611.32678496654717</v>
      </c>
      <c r="W56" s="742">
        <v>-115.28324877091059</v>
      </c>
      <c r="X56" s="742">
        <v>-120.1957147203938</v>
      </c>
      <c r="Y56" s="742">
        <v>-132.01513696558973</v>
      </c>
      <c r="Z56" s="742">
        <v>82.735470250089335</v>
      </c>
      <c r="AA56" s="742">
        <v>38.313221282937356</v>
      </c>
      <c r="AB56" s="742">
        <v>296.30940371805838</v>
      </c>
      <c r="AC56" s="742">
        <v>-265.87203023758099</v>
      </c>
      <c r="AD56" s="586">
        <v>395.31874952315718</v>
      </c>
      <c r="AE56" s="585"/>
      <c r="AF56" s="742">
        <v>669.49283772523836</v>
      </c>
      <c r="AG56" s="742">
        <v>-115.28324877091059</v>
      </c>
      <c r="AH56" s="742">
        <v>-106.65836188978746</v>
      </c>
      <c r="AI56" s="742"/>
      <c r="AJ56" s="742">
        <v>84.163720302375779</v>
      </c>
      <c r="AK56" s="742">
        <v>38.313221282937356</v>
      </c>
      <c r="AL56" s="742">
        <v>307.60703962746976</v>
      </c>
      <c r="AM56" s="742">
        <v>-265.87203023758099</v>
      </c>
      <c r="AN56" s="586">
        <v>479.74804107415247</v>
      </c>
    </row>
    <row r="57" spans="1:40" ht="16.5">
      <c r="A57" s="528">
        <v>152</v>
      </c>
      <c r="B57" s="529" t="s">
        <v>88</v>
      </c>
      <c r="C57" s="532">
        <v>4406</v>
      </c>
      <c r="D57" s="585">
        <v>741.15622658387804</v>
      </c>
      <c r="E57" s="585">
        <v>51.002780488893229</v>
      </c>
      <c r="F57" s="585">
        <v>-39.868892653821312</v>
      </c>
      <c r="G57" s="585">
        <v>-55.772901182990573</v>
      </c>
      <c r="H57" s="585">
        <v>210.53937828205619</v>
      </c>
      <c r="I57" s="585">
        <v>-13.741942805265547</v>
      </c>
      <c r="J57" s="585">
        <v>893.31464871275011</v>
      </c>
      <c r="K57" s="585"/>
      <c r="L57" s="585">
        <v>709.37226620563479</v>
      </c>
      <c r="M57" s="585">
        <v>51.002780468652162</v>
      </c>
      <c r="N57" s="585">
        <v>-27.349028274389219</v>
      </c>
      <c r="O57" s="585">
        <v>-131.95734740758462</v>
      </c>
      <c r="P57" s="585">
        <v>92.143429378428962</v>
      </c>
      <c r="Q57" s="585">
        <v>42.623528641398089</v>
      </c>
      <c r="R57" s="585">
        <v>224.05890772949448</v>
      </c>
      <c r="S57" s="585">
        <v>-13.741942805265547</v>
      </c>
      <c r="T57" s="741">
        <v>946.15259393636916</v>
      </c>
      <c r="U57" s="585"/>
      <c r="V57" s="742">
        <v>674.8826276835606</v>
      </c>
      <c r="W57" s="742">
        <v>51.002780468652162</v>
      </c>
      <c r="X57" s="742">
        <v>-14.517716905163716</v>
      </c>
      <c r="Y57" s="742">
        <v>-131.95734740758462</v>
      </c>
      <c r="Z57" s="742">
        <v>87.503983186717733</v>
      </c>
      <c r="AA57" s="742">
        <v>42.623528641398089</v>
      </c>
      <c r="AB57" s="742">
        <v>231.4495902815913</v>
      </c>
      <c r="AC57" s="742">
        <v>-13.741942805265547</v>
      </c>
      <c r="AD57" s="586">
        <v>927.24550314390592</v>
      </c>
      <c r="AE57" s="585"/>
      <c r="AF57" s="742">
        <v>730.56177645103594</v>
      </c>
      <c r="AG57" s="742">
        <v>51.002780468652162</v>
      </c>
      <c r="AH57" s="742">
        <v>-5.6197849959174446</v>
      </c>
      <c r="AI57" s="742"/>
      <c r="AJ57" s="742">
        <v>82.864536995006489</v>
      </c>
      <c r="AK57" s="742">
        <v>42.623528641398089</v>
      </c>
      <c r="AL57" s="742">
        <v>240.45933411386298</v>
      </c>
      <c r="AM57" s="742">
        <v>-13.741942805265547</v>
      </c>
      <c r="AN57" s="586">
        <v>996.19288146118811</v>
      </c>
    </row>
    <row r="58" spans="1:40" ht="16.5">
      <c r="A58" s="528">
        <v>153</v>
      </c>
      <c r="B58" s="529" t="s">
        <v>89</v>
      </c>
      <c r="C58" s="532">
        <v>25208</v>
      </c>
      <c r="D58" s="585">
        <v>265.1152108572424</v>
      </c>
      <c r="E58" s="585">
        <v>219.65291145783661</v>
      </c>
      <c r="F58" s="585">
        <v>165.67769940004467</v>
      </c>
      <c r="G58" s="585">
        <v>-55.772901182990573</v>
      </c>
      <c r="H58" s="585">
        <v>153.36231530787953</v>
      </c>
      <c r="I58" s="585">
        <v>-31.059782608695652</v>
      </c>
      <c r="J58" s="585">
        <v>716.97545323131703</v>
      </c>
      <c r="K58" s="585"/>
      <c r="L58" s="585">
        <v>244.16573387265893</v>
      </c>
      <c r="M58" s="585">
        <v>219.65291143759552</v>
      </c>
      <c r="N58" s="585">
        <v>148.19756377947678</v>
      </c>
      <c r="O58" s="585">
        <v>-132.12332781501166</v>
      </c>
      <c r="P58" s="585">
        <v>171.87407235921</v>
      </c>
      <c r="Q58" s="585">
        <v>90.244658086083788</v>
      </c>
      <c r="R58" s="585">
        <v>165.34302530561393</v>
      </c>
      <c r="S58" s="585">
        <v>-31.059782608695652</v>
      </c>
      <c r="T58" s="741">
        <v>876.29485441693168</v>
      </c>
      <c r="U58" s="585"/>
      <c r="V58" s="742">
        <v>276.39606008940325</v>
      </c>
      <c r="W58" s="742">
        <v>219.65291143759552</v>
      </c>
      <c r="X58" s="742">
        <v>131.02887514870227</v>
      </c>
      <c r="Y58" s="742">
        <v>-132.12332781501166</v>
      </c>
      <c r="Z58" s="742">
        <v>151.38479522435273</v>
      </c>
      <c r="AA58" s="742">
        <v>90.244658086083788</v>
      </c>
      <c r="AB58" s="742">
        <v>171.01608379934865</v>
      </c>
      <c r="AC58" s="742">
        <v>-31.059782608695652</v>
      </c>
      <c r="AD58" s="586">
        <v>876.54027336177887</v>
      </c>
      <c r="AE58" s="585"/>
      <c r="AF58" s="742">
        <v>324.80404295513506</v>
      </c>
      <c r="AG58" s="742">
        <v>219.65291143759552</v>
      </c>
      <c r="AH58" s="742">
        <v>114.56622797930861</v>
      </c>
      <c r="AI58" s="742"/>
      <c r="AJ58" s="742">
        <v>130.89551808949545</v>
      </c>
      <c r="AK58" s="742">
        <v>90.244658086083788</v>
      </c>
      <c r="AL58" s="742">
        <v>178.26278883962456</v>
      </c>
      <c r="AM58" s="742">
        <v>-31.059782608695652</v>
      </c>
      <c r="AN58" s="586">
        <v>895.24303696353559</v>
      </c>
    </row>
    <row r="59" spans="1:40" ht="16.5">
      <c r="A59" s="528">
        <v>165</v>
      </c>
      <c r="B59" s="529" t="s">
        <v>90</v>
      </c>
      <c r="C59" s="532">
        <v>16280</v>
      </c>
      <c r="D59" s="585">
        <v>580.20393061387756</v>
      </c>
      <c r="E59" s="585">
        <v>42.661754359079652</v>
      </c>
      <c r="F59" s="585">
        <v>0.49168642481863489</v>
      </c>
      <c r="G59" s="585">
        <v>-55.772901182990566</v>
      </c>
      <c r="H59" s="585">
        <v>154.3457808743519</v>
      </c>
      <c r="I59" s="585">
        <v>-130.18992628992629</v>
      </c>
      <c r="J59" s="585">
        <v>591.74032479921084</v>
      </c>
      <c r="K59" s="585"/>
      <c r="L59" s="585">
        <v>484.06666886741431</v>
      </c>
      <c r="M59" s="585">
        <v>42.661754338838591</v>
      </c>
      <c r="N59" s="585">
        <v>-1.988449195749274</v>
      </c>
      <c r="O59" s="585">
        <v>-131.91487886561907</v>
      </c>
      <c r="P59" s="585">
        <v>95.489829024767047</v>
      </c>
      <c r="Q59" s="585">
        <v>45.278845906756764</v>
      </c>
      <c r="R59" s="585">
        <v>166.4605348938581</v>
      </c>
      <c r="S59" s="585">
        <v>-130.18992628992629</v>
      </c>
      <c r="T59" s="741">
        <v>569.86437868034011</v>
      </c>
      <c r="U59" s="585"/>
      <c r="V59" s="742">
        <v>474.58962309041573</v>
      </c>
      <c r="W59" s="742">
        <v>42.661754338838591</v>
      </c>
      <c r="X59" s="742">
        <v>-4.1571378265237735</v>
      </c>
      <c r="Y59" s="742">
        <v>-131.91487886561907</v>
      </c>
      <c r="Z59" s="742">
        <v>98.106375200344132</v>
      </c>
      <c r="AA59" s="742">
        <v>45.278845906756764</v>
      </c>
      <c r="AB59" s="742">
        <v>171.4410242753753</v>
      </c>
      <c r="AC59" s="742">
        <v>-130.18992628992629</v>
      </c>
      <c r="AD59" s="586">
        <v>565.81567982966135</v>
      </c>
      <c r="AE59" s="585"/>
      <c r="AF59" s="742">
        <v>464.06036717531236</v>
      </c>
      <c r="AG59" s="742">
        <v>42.661754338838591</v>
      </c>
      <c r="AH59" s="742">
        <v>-5.6197849959174446</v>
      </c>
      <c r="AI59" s="742"/>
      <c r="AJ59" s="742">
        <v>100.72292137592122</v>
      </c>
      <c r="AK59" s="742">
        <v>45.278845906756764</v>
      </c>
      <c r="AL59" s="742">
        <v>178.71508107554081</v>
      </c>
      <c r="AM59" s="742">
        <v>-130.18992628992629</v>
      </c>
      <c r="AN59" s="586">
        <v>563.71437972090678</v>
      </c>
    </row>
    <row r="60" spans="1:40" ht="16.5">
      <c r="A60" s="528">
        <v>167</v>
      </c>
      <c r="B60" s="529" t="s">
        <v>91</v>
      </c>
      <c r="C60" s="532">
        <v>77513</v>
      </c>
      <c r="D60" s="585">
        <v>371.08596900154083</v>
      </c>
      <c r="E60" s="585">
        <v>12.904561563116074</v>
      </c>
      <c r="F60" s="585">
        <v>19.10346658508298</v>
      </c>
      <c r="G60" s="585">
        <v>-55.772901182990573</v>
      </c>
      <c r="H60" s="585">
        <v>163.49360071681411</v>
      </c>
      <c r="I60" s="585">
        <v>-6.4182395211125876</v>
      </c>
      <c r="J60" s="585">
        <v>504.39645716245093</v>
      </c>
      <c r="K60" s="585"/>
      <c r="L60" s="585">
        <v>362.19249597875006</v>
      </c>
      <c r="M60" s="585">
        <v>12.904561542875017</v>
      </c>
      <c r="N60" s="585">
        <v>1.6233309645150713</v>
      </c>
      <c r="O60" s="585">
        <v>-132.21929017800551</v>
      </c>
      <c r="P60" s="585">
        <v>152.81917957640187</v>
      </c>
      <c r="Q60" s="585">
        <v>56.946111232412619</v>
      </c>
      <c r="R60" s="585">
        <v>176.55477927285565</v>
      </c>
      <c r="S60" s="585">
        <v>-6.4182395211125876</v>
      </c>
      <c r="T60" s="741">
        <v>624.40292886869213</v>
      </c>
      <c r="U60" s="585"/>
      <c r="V60" s="742">
        <v>388.68820040423026</v>
      </c>
      <c r="W60" s="742">
        <v>12.904561542875017</v>
      </c>
      <c r="X60" s="742">
        <v>-4.1571378265237735</v>
      </c>
      <c r="Y60" s="742">
        <v>-132.21929017800551</v>
      </c>
      <c r="Z60" s="742">
        <v>146.51254522793357</v>
      </c>
      <c r="AA60" s="742">
        <v>56.946111232412619</v>
      </c>
      <c r="AB60" s="742">
        <v>183.22987805150174</v>
      </c>
      <c r="AC60" s="742">
        <v>-6.4182395211125876</v>
      </c>
      <c r="AD60" s="586">
        <v>645.48662893331129</v>
      </c>
      <c r="AE60" s="585"/>
      <c r="AF60" s="742">
        <v>398.18679188054182</v>
      </c>
      <c r="AG60" s="742">
        <v>12.904561542875017</v>
      </c>
      <c r="AH60" s="742">
        <v>-5.6197849959174446</v>
      </c>
      <c r="AI60" s="742"/>
      <c r="AJ60" s="742">
        <v>140.20591087946531</v>
      </c>
      <c r="AK60" s="742">
        <v>56.946111232412619</v>
      </c>
      <c r="AL60" s="742">
        <v>191.6527658330194</v>
      </c>
      <c r="AM60" s="742">
        <v>-6.4182395211125876</v>
      </c>
      <c r="AN60" s="586">
        <v>655.63882667327869</v>
      </c>
    </row>
    <row r="61" spans="1:40" ht="16.5">
      <c r="A61" s="528">
        <v>169</v>
      </c>
      <c r="B61" s="529" t="s">
        <v>92</v>
      </c>
      <c r="C61" s="532">
        <v>4990</v>
      </c>
      <c r="D61" s="585">
        <v>533.94054968904481</v>
      </c>
      <c r="E61" s="585">
        <v>69.690011903940544</v>
      </c>
      <c r="F61" s="585">
        <v>36.649757111527158</v>
      </c>
      <c r="G61" s="585">
        <v>-55.772901182990559</v>
      </c>
      <c r="H61" s="585">
        <v>181.06879469821834</v>
      </c>
      <c r="I61" s="585">
        <v>-259.37835671342685</v>
      </c>
      <c r="J61" s="585">
        <v>506.19785550631337</v>
      </c>
      <c r="K61" s="585"/>
      <c r="L61" s="585">
        <v>516.26628439975605</v>
      </c>
      <c r="M61" s="585">
        <v>69.690011883699484</v>
      </c>
      <c r="N61" s="585">
        <v>19.169621490959251</v>
      </c>
      <c r="O61" s="585">
        <v>-131.93198620063694</v>
      </c>
      <c r="P61" s="585">
        <v>87.22290793394437</v>
      </c>
      <c r="Q61" s="585">
        <v>50.018316644889779</v>
      </c>
      <c r="R61" s="585">
        <v>192.59638602612338</v>
      </c>
      <c r="S61" s="585">
        <v>-259.37835671342685</v>
      </c>
      <c r="T61" s="741">
        <v>543.65318546530852</v>
      </c>
      <c r="U61" s="585"/>
      <c r="V61" s="742">
        <v>500.55650293906945</v>
      </c>
      <c r="W61" s="742">
        <v>69.690011883699484</v>
      </c>
      <c r="X61" s="742">
        <v>2.0009328601847534</v>
      </c>
      <c r="Y61" s="742">
        <v>-131.93198620063694</v>
      </c>
      <c r="Z61" s="742">
        <v>91.82784675254328</v>
      </c>
      <c r="AA61" s="742">
        <v>50.018316644889779</v>
      </c>
      <c r="AB61" s="742">
        <v>199.11938348454339</v>
      </c>
      <c r="AC61" s="742">
        <v>-259.37835671342685</v>
      </c>
      <c r="AD61" s="586">
        <v>521.90265165086635</v>
      </c>
      <c r="AE61" s="585"/>
      <c r="AF61" s="742">
        <v>541.11098930057392</v>
      </c>
      <c r="AG61" s="742">
        <v>69.690011883699484</v>
      </c>
      <c r="AH61" s="742">
        <v>-5.6197849959174446</v>
      </c>
      <c r="AI61" s="742"/>
      <c r="AJ61" s="742">
        <v>96.432785571142205</v>
      </c>
      <c r="AK61" s="742">
        <v>50.018316644889779</v>
      </c>
      <c r="AL61" s="742">
        <v>207.13397455088659</v>
      </c>
      <c r="AM61" s="742">
        <v>-259.37835671342685</v>
      </c>
      <c r="AN61" s="586">
        <v>567.45595004121071</v>
      </c>
    </row>
    <row r="62" spans="1:40" ht="16.5">
      <c r="A62" s="528">
        <v>171</v>
      </c>
      <c r="B62" s="529" t="s">
        <v>93</v>
      </c>
      <c r="C62" s="532">
        <v>4540</v>
      </c>
      <c r="D62" s="585">
        <v>441.02297851298658</v>
      </c>
      <c r="E62" s="585">
        <v>-2.6774259789690835</v>
      </c>
      <c r="F62" s="585">
        <v>-30.465043423814596</v>
      </c>
      <c r="G62" s="585">
        <v>-55.772901182990566</v>
      </c>
      <c r="H62" s="585">
        <v>206.88799573921449</v>
      </c>
      <c r="I62" s="585">
        <v>-20.830396475770925</v>
      </c>
      <c r="J62" s="585">
        <v>538.16520719065591</v>
      </c>
      <c r="K62" s="585"/>
      <c r="L62" s="585">
        <v>502.25164587223423</v>
      </c>
      <c r="M62" s="585">
        <v>-2.6774259992101377</v>
      </c>
      <c r="N62" s="585">
        <v>-17.945179044382506</v>
      </c>
      <c r="O62" s="585">
        <v>-132.02556170274855</v>
      </c>
      <c r="P62" s="585">
        <v>113.52989032683604</v>
      </c>
      <c r="Q62" s="585">
        <v>69.474757605726879</v>
      </c>
      <c r="R62" s="585">
        <v>219.7922149311249</v>
      </c>
      <c r="S62" s="585">
        <v>-20.830396475770925</v>
      </c>
      <c r="T62" s="741">
        <v>731.5699455138099</v>
      </c>
      <c r="U62" s="585"/>
      <c r="V62" s="742">
        <v>509.01070177723801</v>
      </c>
      <c r="W62" s="742">
        <v>-2.6774259992101377</v>
      </c>
      <c r="X62" s="742">
        <v>-5.113867675157004</v>
      </c>
      <c r="Y62" s="742">
        <v>-132.02556170274855</v>
      </c>
      <c r="Z62" s="742">
        <v>104.63947930438704</v>
      </c>
      <c r="AA62" s="742">
        <v>69.474757605726879</v>
      </c>
      <c r="AB62" s="742">
        <v>226.9199289237248</v>
      </c>
      <c r="AC62" s="742">
        <v>-20.830396475770925</v>
      </c>
      <c r="AD62" s="586">
        <v>749.39761575819011</v>
      </c>
      <c r="AE62" s="585"/>
      <c r="AF62" s="742">
        <v>550.65002799964168</v>
      </c>
      <c r="AG62" s="742">
        <v>-2.6774259992101377</v>
      </c>
      <c r="AH62" s="742">
        <v>-5.6197849959174446</v>
      </c>
      <c r="AI62" s="742"/>
      <c r="AJ62" s="742">
        <v>95.749068281938065</v>
      </c>
      <c r="AK62" s="742">
        <v>69.474757605726879</v>
      </c>
      <c r="AL62" s="742">
        <v>236.07975903331268</v>
      </c>
      <c r="AM62" s="742">
        <v>-20.830396475770925</v>
      </c>
      <c r="AN62" s="586">
        <v>790.80044374697218</v>
      </c>
    </row>
    <row r="63" spans="1:40" ht="16.5">
      <c r="A63" s="528">
        <v>172</v>
      </c>
      <c r="B63" s="529" t="s">
        <v>94</v>
      </c>
      <c r="C63" s="532">
        <v>4171</v>
      </c>
      <c r="D63" s="585">
        <v>486.66821181638306</v>
      </c>
      <c r="E63" s="585">
        <v>11.937484430895578</v>
      </c>
      <c r="F63" s="585">
        <v>-20.962132994032988</v>
      </c>
      <c r="G63" s="585">
        <v>-55.772901182990559</v>
      </c>
      <c r="H63" s="585">
        <v>222.96379838083885</v>
      </c>
      <c r="I63" s="585">
        <v>137.10956605130664</v>
      </c>
      <c r="J63" s="585">
        <v>781.94402650240056</v>
      </c>
      <c r="K63" s="585"/>
      <c r="L63" s="585">
        <v>502.73844997822323</v>
      </c>
      <c r="M63" s="585">
        <v>11.937484410654521</v>
      </c>
      <c r="N63" s="585">
        <v>-8.4422686146008967</v>
      </c>
      <c r="O63" s="585">
        <v>-131.96052731641623</v>
      </c>
      <c r="P63" s="585">
        <v>115.34344216607836</v>
      </c>
      <c r="Q63" s="585">
        <v>49.875541445216967</v>
      </c>
      <c r="R63" s="585">
        <v>238.42453202047389</v>
      </c>
      <c r="S63" s="585">
        <v>137.10956605130664</v>
      </c>
      <c r="T63" s="741">
        <v>915.02622014093652</v>
      </c>
      <c r="U63" s="585"/>
      <c r="V63" s="742">
        <v>488.02505416220424</v>
      </c>
      <c r="W63" s="742">
        <v>11.937484410654521</v>
      </c>
      <c r="X63" s="742">
        <v>-4.1571378265237735</v>
      </c>
      <c r="Y63" s="742">
        <v>-131.96052731641623</v>
      </c>
      <c r="Z63" s="742">
        <v>107.06694405115239</v>
      </c>
      <c r="AA63" s="742">
        <v>49.875541445216967</v>
      </c>
      <c r="AB63" s="742">
        <v>246.80790048055525</v>
      </c>
      <c r="AC63" s="742">
        <v>137.10956605130664</v>
      </c>
      <c r="AD63" s="586">
        <v>904.70482545815003</v>
      </c>
      <c r="AE63" s="585"/>
      <c r="AF63" s="742">
        <v>521.32787219522584</v>
      </c>
      <c r="AG63" s="742">
        <v>11.937484410654521</v>
      </c>
      <c r="AH63" s="742">
        <v>-5.6197849959174446</v>
      </c>
      <c r="AI63" s="742"/>
      <c r="AJ63" s="742">
        <v>98.790445936226391</v>
      </c>
      <c r="AK63" s="742">
        <v>49.875541445216967</v>
      </c>
      <c r="AL63" s="742">
        <v>256.53927064497429</v>
      </c>
      <c r="AM63" s="742">
        <v>137.10956605130664</v>
      </c>
      <c r="AN63" s="586">
        <v>937.99986837127096</v>
      </c>
    </row>
    <row r="64" spans="1:40" ht="16.5">
      <c r="A64" s="528">
        <v>176</v>
      </c>
      <c r="B64" s="529" t="s">
        <v>95</v>
      </c>
      <c r="C64" s="532">
        <v>4352</v>
      </c>
      <c r="D64" s="585">
        <v>793.35430795813886</v>
      </c>
      <c r="E64" s="585">
        <v>-278.4982895907516</v>
      </c>
      <c r="F64" s="585">
        <v>-199.12216202829208</v>
      </c>
      <c r="G64" s="585">
        <v>-55.772901182990559</v>
      </c>
      <c r="H64" s="585">
        <v>229.02336142208793</v>
      </c>
      <c r="I64" s="585">
        <v>-1.0668658088235294</v>
      </c>
      <c r="J64" s="585">
        <v>487.91745076936917</v>
      </c>
      <c r="K64" s="585"/>
      <c r="L64" s="585">
        <v>844.82167507712779</v>
      </c>
      <c r="M64" s="585">
        <v>-278.49828961099263</v>
      </c>
      <c r="N64" s="585">
        <v>-186.60229764885997</v>
      </c>
      <c r="O64" s="585">
        <v>-131.93843154507437</v>
      </c>
      <c r="P64" s="585">
        <v>132.15752340186427</v>
      </c>
      <c r="Q64" s="585">
        <v>98.234336284926499</v>
      </c>
      <c r="R64" s="585">
        <v>244.19888860187305</v>
      </c>
      <c r="S64" s="585">
        <v>-1.0668658088235294</v>
      </c>
      <c r="T64" s="741">
        <v>721.30653875204109</v>
      </c>
      <c r="U64" s="585"/>
      <c r="V64" s="742">
        <v>856.03962958045668</v>
      </c>
      <c r="W64" s="742">
        <v>-278.49828961099263</v>
      </c>
      <c r="X64" s="742">
        <v>-173.77098627963449</v>
      </c>
      <c r="Y64" s="742">
        <v>-131.93843154507437</v>
      </c>
      <c r="Z64" s="742">
        <v>126.69605719725554</v>
      </c>
      <c r="AA64" s="742">
        <v>98.234336284926499</v>
      </c>
      <c r="AB64" s="742">
        <v>252.61820807230245</v>
      </c>
      <c r="AC64" s="742">
        <v>-1.0668658088235294</v>
      </c>
      <c r="AD64" s="586">
        <v>748.31365789041627</v>
      </c>
      <c r="AE64" s="585"/>
      <c r="AF64" s="742">
        <v>920.03431077753532</v>
      </c>
      <c r="AG64" s="742">
        <v>-278.49828961099263</v>
      </c>
      <c r="AH64" s="742">
        <v>-160.23363344902816</v>
      </c>
      <c r="AI64" s="742"/>
      <c r="AJ64" s="742">
        <v>121.23459099264683</v>
      </c>
      <c r="AK64" s="742">
        <v>98.234336284926499</v>
      </c>
      <c r="AL64" s="742">
        <v>262.31145320770742</v>
      </c>
      <c r="AM64" s="742">
        <v>-1.0668658088235294</v>
      </c>
      <c r="AN64" s="586">
        <v>830.07747084889729</v>
      </c>
    </row>
    <row r="65" spans="1:40" ht="16.5">
      <c r="A65" s="528">
        <v>177</v>
      </c>
      <c r="B65" s="529" t="s">
        <v>96</v>
      </c>
      <c r="C65" s="532">
        <v>1768</v>
      </c>
      <c r="D65" s="585">
        <v>378.05724100282913</v>
      </c>
      <c r="E65" s="585">
        <v>203.64099524718205</v>
      </c>
      <c r="F65" s="585">
        <v>187.24347600312217</v>
      </c>
      <c r="G65" s="585">
        <v>-55.772901182990573</v>
      </c>
      <c r="H65" s="585">
        <v>210.79611473959912</v>
      </c>
      <c r="I65" s="585">
        <v>-289.6985294117647</v>
      </c>
      <c r="J65" s="585">
        <v>634.26639639797725</v>
      </c>
      <c r="K65" s="585"/>
      <c r="L65" s="585">
        <v>253.26103079449268</v>
      </c>
      <c r="M65" s="585">
        <v>203.64099522694093</v>
      </c>
      <c r="N65" s="585">
        <v>169.76334038255428</v>
      </c>
      <c r="O65" s="585">
        <v>-131.77094742118692</v>
      </c>
      <c r="P65" s="585">
        <v>91.68885442268946</v>
      </c>
      <c r="Q65" s="585">
        <v>54.079568703619934</v>
      </c>
      <c r="R65" s="585">
        <v>222.43755841270274</v>
      </c>
      <c r="S65" s="585">
        <v>-289.6985294117647</v>
      </c>
      <c r="T65" s="741">
        <v>573.40187111004843</v>
      </c>
      <c r="U65" s="585"/>
      <c r="V65" s="742">
        <v>207.30879519483256</v>
      </c>
      <c r="W65" s="742">
        <v>203.64099522694093</v>
      </c>
      <c r="X65" s="742">
        <v>152.59465175177976</v>
      </c>
      <c r="Y65" s="742">
        <v>-131.77094742118692</v>
      </c>
      <c r="Z65" s="742">
        <v>89.950009790529933</v>
      </c>
      <c r="AA65" s="742">
        <v>54.079568703619934</v>
      </c>
      <c r="AB65" s="742">
        <v>229.61680343020362</v>
      </c>
      <c r="AC65" s="742">
        <v>-289.6985294117647</v>
      </c>
      <c r="AD65" s="586">
        <v>515.72134726495494</v>
      </c>
      <c r="AE65" s="585"/>
      <c r="AF65" s="742">
        <v>250.45888478224686</v>
      </c>
      <c r="AG65" s="742">
        <v>203.64099522694093</v>
      </c>
      <c r="AH65" s="742">
        <v>136.13200458238609</v>
      </c>
      <c r="AI65" s="742"/>
      <c r="AJ65" s="742">
        <v>88.211165158370392</v>
      </c>
      <c r="AK65" s="742">
        <v>54.079568703619934</v>
      </c>
      <c r="AL65" s="742">
        <v>238.43230861416146</v>
      </c>
      <c r="AM65" s="742">
        <v>-289.6985294117647</v>
      </c>
      <c r="AN65" s="586">
        <v>549.48545023477413</v>
      </c>
    </row>
    <row r="66" spans="1:40" ht="16.5">
      <c r="A66" s="528">
        <v>178</v>
      </c>
      <c r="B66" s="529" t="s">
        <v>97</v>
      </c>
      <c r="C66" s="532">
        <v>5769</v>
      </c>
      <c r="D66" s="585">
        <v>446.1300135085994</v>
      </c>
      <c r="E66" s="585">
        <v>97.52493402293419</v>
      </c>
      <c r="F66" s="585">
        <v>12.687009662648602</v>
      </c>
      <c r="G66" s="585">
        <v>-55.772901182990573</v>
      </c>
      <c r="H66" s="585">
        <v>232.97188598805602</v>
      </c>
      <c r="I66" s="585">
        <v>-24.633558675680362</v>
      </c>
      <c r="J66" s="585">
        <v>708.90738332356739</v>
      </c>
      <c r="K66" s="585"/>
      <c r="L66" s="585">
        <v>474.69975555508773</v>
      </c>
      <c r="M66" s="585">
        <v>97.524934002693115</v>
      </c>
      <c r="N66" s="585">
        <v>-1.988449195749274</v>
      </c>
      <c r="O66" s="585">
        <v>-131.88545230113795</v>
      </c>
      <c r="P66" s="585">
        <v>89.193634679478279</v>
      </c>
      <c r="Q66" s="585">
        <v>46.825917343733757</v>
      </c>
      <c r="R66" s="585">
        <v>247.04187556697576</v>
      </c>
      <c r="S66" s="585">
        <v>-24.633558675680362</v>
      </c>
      <c r="T66" s="741">
        <v>796.77865697540108</v>
      </c>
      <c r="U66" s="585"/>
      <c r="V66" s="742">
        <v>498.25759236511516</v>
      </c>
      <c r="W66" s="742">
        <v>97.524934002693115</v>
      </c>
      <c r="X66" s="742">
        <v>-4.1571378265237735</v>
      </c>
      <c r="Y66" s="742">
        <v>-131.88545230113795</v>
      </c>
      <c r="Z66" s="742">
        <v>88.643800352392958</v>
      </c>
      <c r="AA66" s="742">
        <v>46.825917343733757</v>
      </c>
      <c r="AB66" s="742">
        <v>255.33100155349712</v>
      </c>
      <c r="AC66" s="742">
        <v>-24.633558675680362</v>
      </c>
      <c r="AD66" s="586">
        <v>825.9070968140901</v>
      </c>
      <c r="AE66" s="585"/>
      <c r="AF66" s="742">
        <v>533.88286375951532</v>
      </c>
      <c r="AG66" s="742">
        <v>97.524934002693115</v>
      </c>
      <c r="AH66" s="742">
        <v>-5.6197849959174446</v>
      </c>
      <c r="AI66" s="742"/>
      <c r="AJ66" s="742">
        <v>88.093966025307651</v>
      </c>
      <c r="AK66" s="742">
        <v>46.825917343733757</v>
      </c>
      <c r="AL66" s="742">
        <v>264.98817472392676</v>
      </c>
      <c r="AM66" s="742">
        <v>-24.633558675680362</v>
      </c>
      <c r="AN66" s="586">
        <v>869.17705988244109</v>
      </c>
    </row>
    <row r="67" spans="1:40" ht="16.5">
      <c r="A67" s="528">
        <v>179</v>
      </c>
      <c r="B67" s="529" t="s">
        <v>98</v>
      </c>
      <c r="C67" s="532">
        <v>145887</v>
      </c>
      <c r="D67" s="585">
        <v>415.03864416563368</v>
      </c>
      <c r="E67" s="585">
        <v>-116.33548904025483</v>
      </c>
      <c r="F67" s="585">
        <v>-26.464191605629754</v>
      </c>
      <c r="G67" s="585">
        <v>-55.772901182990566</v>
      </c>
      <c r="H67" s="585">
        <v>145.46525104591129</v>
      </c>
      <c r="I67" s="585">
        <v>-162.08251591985578</v>
      </c>
      <c r="J67" s="585">
        <v>199.84879746281408</v>
      </c>
      <c r="K67" s="585"/>
      <c r="L67" s="585">
        <v>406.31830932291842</v>
      </c>
      <c r="M67" s="585">
        <v>-116.33548906049612</v>
      </c>
      <c r="N67" s="585">
        <v>-13.944327226197663</v>
      </c>
      <c r="O67" s="585">
        <v>-132.25911418338529</v>
      </c>
      <c r="P67" s="585">
        <v>160.35793567838658</v>
      </c>
      <c r="Q67" s="585">
        <v>58.515104128592689</v>
      </c>
      <c r="R67" s="585">
        <v>156.94288169186117</v>
      </c>
      <c r="S67" s="585">
        <v>-162.08251591985578</v>
      </c>
      <c r="T67" s="741">
        <v>357.512784431824</v>
      </c>
      <c r="U67" s="585"/>
      <c r="V67" s="742">
        <v>417.36646251704519</v>
      </c>
      <c r="W67" s="742">
        <v>-116.33548906049612</v>
      </c>
      <c r="X67" s="742">
        <v>-4.1571378265237735</v>
      </c>
      <c r="Y67" s="742">
        <v>-132.25911418338529</v>
      </c>
      <c r="Z67" s="742">
        <v>151.15848030432034</v>
      </c>
      <c r="AA67" s="742">
        <v>58.515104128592689</v>
      </c>
      <c r="AB67" s="742">
        <v>162.34503046183531</v>
      </c>
      <c r="AC67" s="742">
        <v>-162.08251591985578</v>
      </c>
      <c r="AD67" s="586">
        <v>374.55082042153259</v>
      </c>
      <c r="AE67" s="585"/>
      <c r="AF67" s="742">
        <v>401.86977497558479</v>
      </c>
      <c r="AG67" s="742">
        <v>-116.33548906049612</v>
      </c>
      <c r="AH67" s="742">
        <v>-5.6197849959174446</v>
      </c>
      <c r="AI67" s="742"/>
      <c r="AJ67" s="742">
        <v>141.95902493025412</v>
      </c>
      <c r="AK67" s="742">
        <v>58.515104128592689</v>
      </c>
      <c r="AL67" s="742">
        <v>169.85633023176698</v>
      </c>
      <c r="AM67" s="742">
        <v>-162.08251591985578</v>
      </c>
      <c r="AN67" s="586">
        <v>355.90333010654388</v>
      </c>
    </row>
    <row r="68" spans="1:40" ht="16.5">
      <c r="A68" s="528">
        <v>181</v>
      </c>
      <c r="B68" s="529" t="s">
        <v>99</v>
      </c>
      <c r="C68" s="532">
        <v>1683</v>
      </c>
      <c r="D68" s="585">
        <v>731.90698418655609</v>
      </c>
      <c r="E68" s="585">
        <v>234.30162337837129</v>
      </c>
      <c r="F68" s="585">
        <v>145.81673801550323</v>
      </c>
      <c r="G68" s="585">
        <v>-55.772901182990566</v>
      </c>
      <c r="H68" s="585">
        <v>253.33410907991532</v>
      </c>
      <c r="I68" s="585">
        <v>-239.03802733214499</v>
      </c>
      <c r="J68" s="585">
        <v>1070.5485261452104</v>
      </c>
      <c r="K68" s="585"/>
      <c r="L68" s="585">
        <v>774.93945335902151</v>
      </c>
      <c r="M68" s="585">
        <v>234.3016233581302</v>
      </c>
      <c r="N68" s="585">
        <v>128.33660239493534</v>
      </c>
      <c r="O68" s="585">
        <v>-131.60510134949715</v>
      </c>
      <c r="P68" s="585">
        <v>90.645222419548432</v>
      </c>
      <c r="Q68" s="585">
        <v>45.531288078431373</v>
      </c>
      <c r="R68" s="585">
        <v>268.09821279521401</v>
      </c>
      <c r="S68" s="585">
        <v>-239.03802733214499</v>
      </c>
      <c r="T68" s="741">
        <v>1171.2092737236387</v>
      </c>
      <c r="U68" s="585"/>
      <c r="V68" s="742">
        <v>787.39596705233168</v>
      </c>
      <c r="W68" s="742">
        <v>234.3016233581302</v>
      </c>
      <c r="X68" s="742">
        <v>111.16791376416082</v>
      </c>
      <c r="Y68" s="742">
        <v>-131.60510134949715</v>
      </c>
      <c r="Z68" s="742">
        <v>90.245374133125196</v>
      </c>
      <c r="AA68" s="742">
        <v>45.531288078431373</v>
      </c>
      <c r="AB68" s="742">
        <v>277.16446172322605</v>
      </c>
      <c r="AC68" s="742">
        <v>-239.03802733214499</v>
      </c>
      <c r="AD68" s="586">
        <v>1175.1634994277631</v>
      </c>
      <c r="AE68" s="585"/>
      <c r="AF68" s="742">
        <v>872.65685533664043</v>
      </c>
      <c r="AG68" s="742">
        <v>234.3016233581302</v>
      </c>
      <c r="AH68" s="742">
        <v>94.705266594767167</v>
      </c>
      <c r="AI68" s="742"/>
      <c r="AJ68" s="742">
        <v>89.84552584670196</v>
      </c>
      <c r="AK68" s="742">
        <v>45.531288078431373</v>
      </c>
      <c r="AL68" s="742">
        <v>287.40117985358648</v>
      </c>
      <c r="AM68" s="742">
        <v>-239.03802733214499</v>
      </c>
      <c r="AN68" s="586">
        <v>1253.7986103866158</v>
      </c>
    </row>
    <row r="69" spans="1:40" ht="16.5">
      <c r="A69" s="528">
        <v>182</v>
      </c>
      <c r="B69" s="529" t="s">
        <v>100</v>
      </c>
      <c r="C69" s="532">
        <v>19347</v>
      </c>
      <c r="D69" s="585">
        <v>135.86526258232365</v>
      </c>
      <c r="E69" s="585">
        <v>-87.948358117488709</v>
      </c>
      <c r="F69" s="585">
        <v>-0.55025252600630747</v>
      </c>
      <c r="G69" s="585">
        <v>-55.772901182990566</v>
      </c>
      <c r="H69" s="585">
        <v>169.29702733414609</v>
      </c>
      <c r="I69" s="585">
        <v>-75.120845609138371</v>
      </c>
      <c r="J69" s="585">
        <v>85.769932480845824</v>
      </c>
      <c r="K69" s="585"/>
      <c r="L69" s="585">
        <v>144.09016833252977</v>
      </c>
      <c r="M69" s="585">
        <v>-87.948358137729741</v>
      </c>
      <c r="N69" s="585">
        <v>-1.9884491957492743</v>
      </c>
      <c r="O69" s="585">
        <v>-131.93317958385887</v>
      </c>
      <c r="P69" s="585">
        <v>126.37603284120706</v>
      </c>
      <c r="Q69" s="585">
        <v>84.56861853010804</v>
      </c>
      <c r="R69" s="585">
        <v>183.02037977947776</v>
      </c>
      <c r="S69" s="585">
        <v>-75.120845609138371</v>
      </c>
      <c r="T69" s="741">
        <v>241.06436695684638</v>
      </c>
      <c r="U69" s="585"/>
      <c r="V69" s="742">
        <v>134.69276205228428</v>
      </c>
      <c r="W69" s="742">
        <v>-87.948358137729741</v>
      </c>
      <c r="X69" s="742">
        <v>-4.1571378265237735</v>
      </c>
      <c r="Y69" s="742">
        <v>-131.93317958385887</v>
      </c>
      <c r="Z69" s="742">
        <v>123.42007281177523</v>
      </c>
      <c r="AA69" s="742">
        <v>84.56861853010804</v>
      </c>
      <c r="AB69" s="742">
        <v>189.44270775518464</v>
      </c>
      <c r="AC69" s="742">
        <v>-75.120845609138371</v>
      </c>
      <c r="AD69" s="586">
        <v>232.96463999210141</v>
      </c>
      <c r="AE69" s="585"/>
      <c r="AF69" s="742">
        <v>155.37053575824558</v>
      </c>
      <c r="AG69" s="742">
        <v>-87.948358137729741</v>
      </c>
      <c r="AH69" s="742">
        <v>-5.6197849959174446</v>
      </c>
      <c r="AI69" s="742"/>
      <c r="AJ69" s="742">
        <v>120.46411278234339</v>
      </c>
      <c r="AK69" s="742">
        <v>84.56861853010804</v>
      </c>
      <c r="AL69" s="742">
        <v>197.58072105632081</v>
      </c>
      <c r="AM69" s="742">
        <v>-75.120845609138371</v>
      </c>
      <c r="AN69" s="586">
        <v>257.36181980037338</v>
      </c>
    </row>
    <row r="70" spans="1:40" ht="16.5">
      <c r="A70" s="528">
        <v>186</v>
      </c>
      <c r="B70" s="529" t="s">
        <v>101</v>
      </c>
      <c r="C70" s="532">
        <v>45630</v>
      </c>
      <c r="D70" s="585">
        <v>361.31247845511712</v>
      </c>
      <c r="E70" s="585">
        <v>-120.83456548911447</v>
      </c>
      <c r="F70" s="585">
        <v>-39.759594234883721</v>
      </c>
      <c r="G70" s="585">
        <v>-55.772901182990573</v>
      </c>
      <c r="H70" s="585">
        <v>118.31831705426232</v>
      </c>
      <c r="I70" s="585">
        <v>-2.8076923076923075</v>
      </c>
      <c r="J70" s="585">
        <v>260.45604229469831</v>
      </c>
      <c r="K70" s="585"/>
      <c r="L70" s="585">
        <v>351.28838363754608</v>
      </c>
      <c r="M70" s="585">
        <v>-120.83456550935549</v>
      </c>
      <c r="N70" s="585">
        <v>-27.239729855451628</v>
      </c>
      <c r="O70" s="585">
        <v>-132.42475663158081</v>
      </c>
      <c r="P70" s="585">
        <v>102.09751598059007</v>
      </c>
      <c r="Q70" s="585">
        <v>34.909710105588424</v>
      </c>
      <c r="R70" s="585">
        <v>128.93380101400251</v>
      </c>
      <c r="S70" s="585">
        <v>-2.8076923076923075</v>
      </c>
      <c r="T70" s="741">
        <v>333.9226664336469</v>
      </c>
      <c r="U70" s="585"/>
      <c r="V70" s="742">
        <v>348.48185429854226</v>
      </c>
      <c r="W70" s="742">
        <v>-120.83456550935549</v>
      </c>
      <c r="X70" s="742">
        <v>-14.408418486226125</v>
      </c>
      <c r="Y70" s="742">
        <v>-132.42475663158081</v>
      </c>
      <c r="Z70" s="742">
        <v>109.78185551385398</v>
      </c>
      <c r="AA70" s="742">
        <v>34.909710105588424</v>
      </c>
      <c r="AB70" s="742">
        <v>131.50972425974518</v>
      </c>
      <c r="AC70" s="742">
        <v>-2.8076923076923075</v>
      </c>
      <c r="AD70" s="586">
        <v>354.20771124287518</v>
      </c>
      <c r="AE70" s="585"/>
      <c r="AF70" s="742">
        <v>343.89818790925847</v>
      </c>
      <c r="AG70" s="742">
        <v>-120.83456550935549</v>
      </c>
      <c r="AH70" s="742">
        <v>-5.6197849959174446</v>
      </c>
      <c r="AI70" s="742"/>
      <c r="AJ70" s="742">
        <v>117.46619504711789</v>
      </c>
      <c r="AK70" s="742">
        <v>34.909710105588424</v>
      </c>
      <c r="AL70" s="742">
        <v>137.80922476974209</v>
      </c>
      <c r="AM70" s="742">
        <v>-2.8076923076923075</v>
      </c>
      <c r="AN70" s="586">
        <v>372.39651838716088</v>
      </c>
    </row>
    <row r="71" spans="1:40" ht="16.5">
      <c r="A71" s="528">
        <v>202</v>
      </c>
      <c r="B71" s="529" t="s">
        <v>102</v>
      </c>
      <c r="C71" s="532">
        <v>35848</v>
      </c>
      <c r="D71" s="585">
        <v>533.58027147129053</v>
      </c>
      <c r="E71" s="585">
        <v>156.40236847082548</v>
      </c>
      <c r="F71" s="585">
        <v>69.279784827958864</v>
      </c>
      <c r="G71" s="585">
        <v>-55.772901182990573</v>
      </c>
      <c r="H71" s="585">
        <v>104.29909364819304</v>
      </c>
      <c r="I71" s="585">
        <v>-112.22759986610131</v>
      </c>
      <c r="J71" s="585">
        <v>695.56101736917594</v>
      </c>
      <c r="K71" s="585"/>
      <c r="L71" s="585">
        <v>530.31300126559734</v>
      </c>
      <c r="M71" s="585">
        <v>156.40236845058442</v>
      </c>
      <c r="N71" s="585">
        <v>51.799649207390949</v>
      </c>
      <c r="O71" s="585">
        <v>-132.28086263523633</v>
      </c>
      <c r="P71" s="585">
        <v>85.796326127732641</v>
      </c>
      <c r="Q71" s="585">
        <v>44.222343921167152</v>
      </c>
      <c r="R71" s="585">
        <v>114.43749548552269</v>
      </c>
      <c r="S71" s="585">
        <v>-112.22759986610131</v>
      </c>
      <c r="T71" s="741">
        <v>738.46272195665745</v>
      </c>
      <c r="U71" s="585"/>
      <c r="V71" s="742">
        <v>543.11107479033899</v>
      </c>
      <c r="W71" s="742">
        <v>156.40236845058442</v>
      </c>
      <c r="X71" s="742">
        <v>34.630960576616452</v>
      </c>
      <c r="Y71" s="742">
        <v>-132.28086263523633</v>
      </c>
      <c r="Z71" s="742">
        <v>90.264603451056828</v>
      </c>
      <c r="AA71" s="742">
        <v>44.222343921167152</v>
      </c>
      <c r="AB71" s="742">
        <v>117.0148767413242</v>
      </c>
      <c r="AC71" s="742">
        <v>-112.22759986610131</v>
      </c>
      <c r="AD71" s="586">
        <v>741.1377654297504</v>
      </c>
      <c r="AE71" s="585"/>
      <c r="AF71" s="742">
        <v>540.11150596432765</v>
      </c>
      <c r="AG71" s="742">
        <v>156.40236845058442</v>
      </c>
      <c r="AH71" s="742">
        <v>18.168313407222779</v>
      </c>
      <c r="AI71" s="742"/>
      <c r="AJ71" s="742">
        <v>94.732880774381016</v>
      </c>
      <c r="AK71" s="742">
        <v>44.222343921167152</v>
      </c>
      <c r="AL71" s="742">
        <v>123.15315953593559</v>
      </c>
      <c r="AM71" s="742">
        <v>-112.22759986610131</v>
      </c>
      <c r="AN71" s="586">
        <v>732.28210955228087</v>
      </c>
    </row>
    <row r="72" spans="1:40" ht="16.5">
      <c r="A72" s="528">
        <v>204</v>
      </c>
      <c r="B72" s="529" t="s">
        <v>103</v>
      </c>
      <c r="C72" s="532">
        <v>2689</v>
      </c>
      <c r="D72" s="585">
        <v>476.429196516525</v>
      </c>
      <c r="E72" s="585">
        <v>-290.95966396466491</v>
      </c>
      <c r="F72" s="585">
        <v>-335.99700458620674</v>
      </c>
      <c r="G72" s="585">
        <v>-55.772901182990566</v>
      </c>
      <c r="H72" s="585">
        <v>229.93619131969342</v>
      </c>
      <c r="I72" s="585">
        <v>-228.24321309036816</v>
      </c>
      <c r="J72" s="585">
        <v>-204.60739498801198</v>
      </c>
      <c r="K72" s="585"/>
      <c r="L72" s="585">
        <v>592.98945119920756</v>
      </c>
      <c r="M72" s="585">
        <v>-290.95966398490594</v>
      </c>
      <c r="N72" s="585">
        <v>-323.47714020677466</v>
      </c>
      <c r="O72" s="585">
        <v>-131.90802958828593</v>
      </c>
      <c r="P72" s="585">
        <v>110.13140678801859</v>
      </c>
      <c r="Q72" s="585">
        <v>68.471629074748975</v>
      </c>
      <c r="R72" s="585">
        <v>247.44587984119016</v>
      </c>
      <c r="S72" s="585">
        <v>-228.24321309036816</v>
      </c>
      <c r="T72" s="741">
        <v>44.450320032830575</v>
      </c>
      <c r="U72" s="585"/>
      <c r="V72" s="742">
        <v>619.31078094510531</v>
      </c>
      <c r="W72" s="742">
        <v>-290.95966398490594</v>
      </c>
      <c r="X72" s="742">
        <v>-310.64582883754912</v>
      </c>
      <c r="Y72" s="742">
        <v>-131.90802958828593</v>
      </c>
      <c r="Z72" s="742">
        <v>105.64260000985158</v>
      </c>
      <c r="AA72" s="742">
        <v>68.471629074748975</v>
      </c>
      <c r="AB72" s="742">
        <v>256.82220204816537</v>
      </c>
      <c r="AC72" s="742">
        <v>-228.24321309036816</v>
      </c>
      <c r="AD72" s="586">
        <v>88.490476576762106</v>
      </c>
      <c r="AE72" s="585"/>
      <c r="AF72" s="742">
        <v>693.77980517086814</v>
      </c>
      <c r="AG72" s="742">
        <v>-290.95966398490594</v>
      </c>
      <c r="AH72" s="742">
        <v>-297.10847600694279</v>
      </c>
      <c r="AI72" s="742"/>
      <c r="AJ72" s="742">
        <v>101.15379323168457</v>
      </c>
      <c r="AK72" s="742">
        <v>68.471629074748975</v>
      </c>
      <c r="AL72" s="742">
        <v>267.50060962413153</v>
      </c>
      <c r="AM72" s="742">
        <v>-228.24321309036816</v>
      </c>
      <c r="AN72" s="586">
        <v>182.68645443093035</v>
      </c>
    </row>
    <row r="73" spans="1:40" ht="16.5">
      <c r="A73" s="528">
        <v>205</v>
      </c>
      <c r="B73" s="529" t="s">
        <v>104</v>
      </c>
      <c r="C73" s="532">
        <v>36297</v>
      </c>
      <c r="D73" s="585">
        <v>608.08230305891391</v>
      </c>
      <c r="E73" s="585">
        <v>-151.82135730801923</v>
      </c>
      <c r="F73" s="585">
        <v>-82.916298792377575</v>
      </c>
      <c r="G73" s="585">
        <v>-55.772901182990566</v>
      </c>
      <c r="H73" s="585">
        <v>157.53701140444483</v>
      </c>
      <c r="I73" s="585">
        <v>894.44612502410666</v>
      </c>
      <c r="J73" s="585">
        <v>1369.554882204078</v>
      </c>
      <c r="K73" s="585"/>
      <c r="L73" s="585">
        <v>597.98820275323862</v>
      </c>
      <c r="M73" s="585">
        <v>-151.82135732826026</v>
      </c>
      <c r="N73" s="585">
        <v>-70.396434412945482</v>
      </c>
      <c r="O73" s="585">
        <v>-132.12362874922829</v>
      </c>
      <c r="P73" s="585">
        <v>159.73447707632482</v>
      </c>
      <c r="Q73" s="585">
        <v>55.609927686640781</v>
      </c>
      <c r="R73" s="585">
        <v>169.67719405254323</v>
      </c>
      <c r="S73" s="585">
        <v>894.44612502410666</v>
      </c>
      <c r="T73" s="741">
        <v>1523.1145061024201</v>
      </c>
      <c r="U73" s="585"/>
      <c r="V73" s="742">
        <v>594.78317920941322</v>
      </c>
      <c r="W73" s="742">
        <v>-151.82135732826026</v>
      </c>
      <c r="X73" s="742">
        <v>-57.565123043719986</v>
      </c>
      <c r="Y73" s="742">
        <v>-132.12362874922829</v>
      </c>
      <c r="Z73" s="742">
        <v>137.55852431935637</v>
      </c>
      <c r="AA73" s="742">
        <v>55.609927686640781</v>
      </c>
      <c r="AB73" s="742">
        <v>175.79342217282553</v>
      </c>
      <c r="AC73" s="742">
        <v>894.44612502410666</v>
      </c>
      <c r="AD73" s="586">
        <v>1516.681069291134</v>
      </c>
      <c r="AE73" s="585"/>
      <c r="AF73" s="742">
        <v>617.25734054989459</v>
      </c>
      <c r="AG73" s="742">
        <v>-151.82135732826026</v>
      </c>
      <c r="AH73" s="742">
        <v>-44.027770213113655</v>
      </c>
      <c r="AI73" s="742"/>
      <c r="AJ73" s="742">
        <v>115.38257156238792</v>
      </c>
      <c r="AK73" s="742">
        <v>55.609927686640781</v>
      </c>
      <c r="AL73" s="742">
        <v>183.53545759319377</v>
      </c>
      <c r="AM73" s="742">
        <v>894.44612502410666</v>
      </c>
      <c r="AN73" s="586">
        <v>1538.2586661256216</v>
      </c>
    </row>
    <row r="74" spans="1:40" ht="16.5">
      <c r="A74" s="528">
        <v>208</v>
      </c>
      <c r="B74" s="529" t="s">
        <v>105</v>
      </c>
      <c r="C74" s="532">
        <v>12335</v>
      </c>
      <c r="D74" s="585">
        <v>1001.1119251679863</v>
      </c>
      <c r="E74" s="585">
        <v>88.292109697755521</v>
      </c>
      <c r="F74" s="585">
        <v>11.674904292568453</v>
      </c>
      <c r="G74" s="585">
        <v>-55.772901182990566</v>
      </c>
      <c r="H74" s="585">
        <v>196.44450088324766</v>
      </c>
      <c r="I74" s="585">
        <v>-11.624239967571949</v>
      </c>
      <c r="J74" s="585">
        <v>1230.1262988909953</v>
      </c>
      <c r="K74" s="585"/>
      <c r="L74" s="585">
        <v>869.56824164303919</v>
      </c>
      <c r="M74" s="585">
        <v>88.292109677514446</v>
      </c>
      <c r="N74" s="585">
        <v>-1.988449195749274</v>
      </c>
      <c r="O74" s="585">
        <v>-132.13721264886314</v>
      </c>
      <c r="P74" s="585">
        <v>85.550518082315875</v>
      </c>
      <c r="Q74" s="585">
        <v>40.788400922578028</v>
      </c>
      <c r="R74" s="585">
        <v>209.23549320834965</v>
      </c>
      <c r="S74" s="585">
        <v>-11.624239967571949</v>
      </c>
      <c r="T74" s="741">
        <v>1147.6848617216128</v>
      </c>
      <c r="U74" s="585"/>
      <c r="V74" s="742">
        <v>905.96743169002082</v>
      </c>
      <c r="W74" s="742">
        <v>88.292109677514446</v>
      </c>
      <c r="X74" s="742">
        <v>-4.1571378265237735</v>
      </c>
      <c r="Y74" s="742">
        <v>-132.13721264886314</v>
      </c>
      <c r="Z74" s="742">
        <v>87.566843151413266</v>
      </c>
      <c r="AA74" s="742">
        <v>40.788400922578028</v>
      </c>
      <c r="AB74" s="742">
        <v>216.18766441490561</v>
      </c>
      <c r="AC74" s="742">
        <v>-11.624239967571949</v>
      </c>
      <c r="AD74" s="586">
        <v>1190.8838594134734</v>
      </c>
      <c r="AE74" s="585"/>
      <c r="AF74" s="742">
        <v>931.27807013601034</v>
      </c>
      <c r="AG74" s="742">
        <v>88.292109677514446</v>
      </c>
      <c r="AH74" s="742">
        <v>-5.6197849959174446</v>
      </c>
      <c r="AI74" s="742"/>
      <c r="AJ74" s="742">
        <v>89.583168220510657</v>
      </c>
      <c r="AK74" s="742">
        <v>40.788400922578028</v>
      </c>
      <c r="AL74" s="742">
        <v>224.89111295728509</v>
      </c>
      <c r="AM74" s="742">
        <v>-11.624239967571949</v>
      </c>
      <c r="AN74" s="586">
        <v>1225.451624301546</v>
      </c>
    </row>
    <row r="75" spans="1:40" ht="16.5">
      <c r="A75" s="528">
        <v>211</v>
      </c>
      <c r="B75" s="529" t="s">
        <v>106</v>
      </c>
      <c r="C75" s="532">
        <v>32959</v>
      </c>
      <c r="D75" s="585">
        <v>651.44804885073563</v>
      </c>
      <c r="E75" s="585">
        <v>6.777829704485332</v>
      </c>
      <c r="F75" s="585">
        <v>0.49168642481863489</v>
      </c>
      <c r="G75" s="585">
        <v>-55.772901182990566</v>
      </c>
      <c r="H75" s="585">
        <v>128.10250554082526</v>
      </c>
      <c r="I75" s="585">
        <v>-134.22403592342002</v>
      </c>
      <c r="J75" s="585">
        <v>596.82313341445433</v>
      </c>
      <c r="K75" s="585"/>
      <c r="L75" s="585">
        <v>613.40929703823406</v>
      </c>
      <c r="M75" s="585">
        <v>6.7778296842442751</v>
      </c>
      <c r="N75" s="585">
        <v>-1.9884491957492738</v>
      </c>
      <c r="O75" s="585">
        <v>-132.20788801559033</v>
      </c>
      <c r="P75" s="585">
        <v>84.34148687621051</v>
      </c>
      <c r="Q75" s="585">
        <v>23.208187492763741</v>
      </c>
      <c r="R75" s="585">
        <v>139.60455923713707</v>
      </c>
      <c r="S75" s="585">
        <v>-134.22403592342002</v>
      </c>
      <c r="T75" s="741">
        <v>598.92098719383011</v>
      </c>
      <c r="U75" s="585"/>
      <c r="V75" s="742">
        <v>622.10193101179721</v>
      </c>
      <c r="W75" s="742">
        <v>6.7778296842442751</v>
      </c>
      <c r="X75" s="742">
        <v>-4.1571378265237735</v>
      </c>
      <c r="Y75" s="742">
        <v>-132.20788801559033</v>
      </c>
      <c r="Z75" s="742">
        <v>90.039518582982012</v>
      </c>
      <c r="AA75" s="742">
        <v>23.208187492763741</v>
      </c>
      <c r="AB75" s="742">
        <v>143.37131706983268</v>
      </c>
      <c r="AC75" s="742">
        <v>-134.22403592342002</v>
      </c>
      <c r="AD75" s="586">
        <v>614.90972207608581</v>
      </c>
      <c r="AE75" s="585"/>
      <c r="AF75" s="742">
        <v>607.14639139820383</v>
      </c>
      <c r="AG75" s="742">
        <v>6.7778296842442751</v>
      </c>
      <c r="AH75" s="742">
        <v>-5.6197849959174446</v>
      </c>
      <c r="AI75" s="742"/>
      <c r="AJ75" s="742">
        <v>95.7375502897535</v>
      </c>
      <c r="AK75" s="742">
        <v>23.208187492763741</v>
      </c>
      <c r="AL75" s="742">
        <v>150.2587313186304</v>
      </c>
      <c r="AM75" s="742">
        <v>-134.22403592342002</v>
      </c>
      <c r="AN75" s="586">
        <v>611.07698124866795</v>
      </c>
    </row>
    <row r="76" spans="1:40" ht="16.5">
      <c r="A76" s="528">
        <v>213</v>
      </c>
      <c r="B76" s="529" t="s">
        <v>107</v>
      </c>
      <c r="C76" s="532">
        <v>5154</v>
      </c>
      <c r="D76" s="585">
        <v>312.75854277727836</v>
      </c>
      <c r="E76" s="585">
        <v>-91.221471279767144</v>
      </c>
      <c r="F76" s="585">
        <v>-19.460332164589023</v>
      </c>
      <c r="G76" s="585">
        <v>-55.772901182990566</v>
      </c>
      <c r="H76" s="585">
        <v>215.42408557202663</v>
      </c>
      <c r="I76" s="585">
        <v>-47.040745052386498</v>
      </c>
      <c r="J76" s="585">
        <v>314.68717866957172</v>
      </c>
      <c r="K76" s="585"/>
      <c r="L76" s="585">
        <v>421.25051186572318</v>
      </c>
      <c r="M76" s="585">
        <v>-91.221471300008176</v>
      </c>
      <c r="N76" s="585">
        <v>-6.9404677851569314</v>
      </c>
      <c r="O76" s="585">
        <v>-132.1356943381424</v>
      </c>
      <c r="P76" s="585">
        <v>138.31696961324496</v>
      </c>
      <c r="Q76" s="585">
        <v>55.517364980597598</v>
      </c>
      <c r="R76" s="585">
        <v>230.58957118199453</v>
      </c>
      <c r="S76" s="585">
        <v>-47.040745052386498</v>
      </c>
      <c r="T76" s="741">
        <v>568.33603916586628</v>
      </c>
      <c r="U76" s="585"/>
      <c r="V76" s="742">
        <v>436.55089057757982</v>
      </c>
      <c r="W76" s="742">
        <v>-91.221471300008176</v>
      </c>
      <c r="X76" s="742">
        <v>-4.1571378265237735</v>
      </c>
      <c r="Y76" s="742">
        <v>-132.1356943381424</v>
      </c>
      <c r="Z76" s="742">
        <v>119.37481775190771</v>
      </c>
      <c r="AA76" s="742">
        <v>55.517364980597598</v>
      </c>
      <c r="AB76" s="742">
        <v>239.06663616057668</v>
      </c>
      <c r="AC76" s="742">
        <v>-47.040745052386498</v>
      </c>
      <c r="AD76" s="586">
        <v>575.95466095360098</v>
      </c>
      <c r="AE76" s="585"/>
      <c r="AF76" s="742">
        <v>469.83687719737486</v>
      </c>
      <c r="AG76" s="742">
        <v>-91.221471300008176</v>
      </c>
      <c r="AH76" s="742">
        <v>-5.6197849959174446</v>
      </c>
      <c r="AI76" s="742"/>
      <c r="AJ76" s="742">
        <v>100.43266589057046</v>
      </c>
      <c r="AK76" s="742">
        <v>55.517364980597598</v>
      </c>
      <c r="AL76" s="742">
        <v>248.95500766875756</v>
      </c>
      <c r="AM76" s="742">
        <v>-47.040745052386498</v>
      </c>
      <c r="AN76" s="586">
        <v>598.72422005084593</v>
      </c>
    </row>
    <row r="77" spans="1:40" ht="16.5">
      <c r="A77" s="528">
        <v>214</v>
      </c>
      <c r="B77" s="529" t="s">
        <v>108</v>
      </c>
      <c r="C77" s="532">
        <v>12528</v>
      </c>
      <c r="D77" s="585">
        <v>611.60350757360175</v>
      </c>
      <c r="E77" s="585">
        <v>-28.842037828812614</v>
      </c>
      <c r="F77" s="585">
        <v>15.737476515020017</v>
      </c>
      <c r="G77" s="585">
        <v>-55.772901182990566</v>
      </c>
      <c r="H77" s="585">
        <v>211.28210357775887</v>
      </c>
      <c r="I77" s="585">
        <v>-17.825351213282246</v>
      </c>
      <c r="J77" s="585">
        <v>736.18279744129529</v>
      </c>
      <c r="K77" s="585"/>
      <c r="L77" s="585">
        <v>612.34983957449595</v>
      </c>
      <c r="M77" s="585">
        <v>-28.842037849053661</v>
      </c>
      <c r="N77" s="585">
        <v>-1.7426591055478924</v>
      </c>
      <c r="O77" s="585">
        <v>-131.96912117988998</v>
      </c>
      <c r="P77" s="585">
        <v>126.04947330870966</v>
      </c>
      <c r="Q77" s="585">
        <v>91.081144835887628</v>
      </c>
      <c r="R77" s="585">
        <v>225.39483001063985</v>
      </c>
      <c r="S77" s="585">
        <v>-17.825351213282246</v>
      </c>
      <c r="T77" s="741">
        <v>874.49611838195938</v>
      </c>
      <c r="U77" s="585"/>
      <c r="V77" s="742">
        <v>586.43698846976292</v>
      </c>
      <c r="W77" s="742">
        <v>-28.842037849053661</v>
      </c>
      <c r="X77" s="742">
        <v>-4.1571378265237735</v>
      </c>
      <c r="Y77" s="742">
        <v>-131.96912117988998</v>
      </c>
      <c r="Z77" s="742">
        <v>118.43317096150685</v>
      </c>
      <c r="AA77" s="742">
        <v>91.081144835887628</v>
      </c>
      <c r="AB77" s="742">
        <v>233.36186455697251</v>
      </c>
      <c r="AC77" s="742">
        <v>-17.825351213282246</v>
      </c>
      <c r="AD77" s="586">
        <v>846.51952075538031</v>
      </c>
      <c r="AE77" s="585"/>
      <c r="AF77" s="742">
        <v>657.25650073437453</v>
      </c>
      <c r="AG77" s="742">
        <v>-28.842037849053661</v>
      </c>
      <c r="AH77" s="742">
        <v>-5.6197849959174446</v>
      </c>
      <c r="AI77" s="742"/>
      <c r="AJ77" s="742">
        <v>110.81686861430401</v>
      </c>
      <c r="AK77" s="742">
        <v>91.081144835887628</v>
      </c>
      <c r="AL77" s="742">
        <v>243.0081563748015</v>
      </c>
      <c r="AM77" s="742">
        <v>-17.825351213282246</v>
      </c>
      <c r="AN77" s="586">
        <v>917.90637532122435</v>
      </c>
    </row>
    <row r="78" spans="1:40" ht="16.5">
      <c r="A78" s="528">
        <v>216</v>
      </c>
      <c r="B78" s="529" t="s">
        <v>109</v>
      </c>
      <c r="C78" s="532">
        <v>1269</v>
      </c>
      <c r="D78" s="585">
        <v>842.76232456270839</v>
      </c>
      <c r="E78" s="585">
        <v>65.159948475679457</v>
      </c>
      <c r="F78" s="585">
        <v>-9.4621291672397554</v>
      </c>
      <c r="G78" s="585">
        <v>-55.772901182990552</v>
      </c>
      <c r="H78" s="585">
        <v>237.03049313947119</v>
      </c>
      <c r="I78" s="585">
        <v>-212.2261623325453</v>
      </c>
      <c r="J78" s="585">
        <v>867.49157349508323</v>
      </c>
      <c r="K78" s="585"/>
      <c r="L78" s="585">
        <v>988.81182863192828</v>
      </c>
      <c r="M78" s="585">
        <v>65.159948455438396</v>
      </c>
      <c r="N78" s="585">
        <v>-1.988449195749274</v>
      </c>
      <c r="O78" s="585">
        <v>-132.13248369101569</v>
      </c>
      <c r="P78" s="585">
        <v>127.85615342290156</v>
      </c>
      <c r="Q78" s="585">
        <v>53.141145765169441</v>
      </c>
      <c r="R78" s="585">
        <v>252.19766566146299</v>
      </c>
      <c r="S78" s="585">
        <v>-212.2261623325453</v>
      </c>
      <c r="T78" s="741">
        <v>1140.8196467175903</v>
      </c>
      <c r="U78" s="585"/>
      <c r="V78" s="742">
        <v>1023.8332527570138</v>
      </c>
      <c r="W78" s="742">
        <v>65.159948455438396</v>
      </c>
      <c r="X78" s="742">
        <v>-4.1571378265237735</v>
      </c>
      <c r="Y78" s="742">
        <v>-132.13248369101569</v>
      </c>
      <c r="Z78" s="742">
        <v>116.84687891791232</v>
      </c>
      <c r="AA78" s="742">
        <v>53.141145765169441</v>
      </c>
      <c r="AB78" s="742">
        <v>261.53320872618525</v>
      </c>
      <c r="AC78" s="742">
        <v>-212.2261623325453</v>
      </c>
      <c r="AD78" s="586">
        <v>1171.9986507716344</v>
      </c>
      <c r="AE78" s="585"/>
      <c r="AF78" s="742">
        <v>1046.4865629691876</v>
      </c>
      <c r="AG78" s="742">
        <v>65.159948455438396</v>
      </c>
      <c r="AH78" s="742">
        <v>-5.6197849959174446</v>
      </c>
      <c r="AI78" s="742"/>
      <c r="AJ78" s="742">
        <v>105.83760441292307</v>
      </c>
      <c r="AK78" s="742">
        <v>53.141145765169441</v>
      </c>
      <c r="AL78" s="742">
        <v>272.13273353650072</v>
      </c>
      <c r="AM78" s="742">
        <v>-212.2261623325453</v>
      </c>
      <c r="AN78" s="586">
        <v>1192.7795641197411</v>
      </c>
    </row>
    <row r="79" spans="1:40" ht="16.5">
      <c r="A79" s="528">
        <v>217</v>
      </c>
      <c r="B79" s="529" t="s">
        <v>110</v>
      </c>
      <c r="C79" s="532">
        <v>5352</v>
      </c>
      <c r="D79" s="585">
        <v>982.40790510155966</v>
      </c>
      <c r="E79" s="585">
        <v>-135.40378873027575</v>
      </c>
      <c r="F79" s="585">
        <v>-153.85090121130386</v>
      </c>
      <c r="G79" s="585">
        <v>-55.772901182990573</v>
      </c>
      <c r="H79" s="585">
        <v>196.46937077256374</v>
      </c>
      <c r="I79" s="585">
        <v>16.646487294469356</v>
      </c>
      <c r="J79" s="585">
        <v>850.4961720440225</v>
      </c>
      <c r="K79" s="585"/>
      <c r="L79" s="585">
        <v>972.69883332823917</v>
      </c>
      <c r="M79" s="585">
        <v>-135.40378875051675</v>
      </c>
      <c r="N79" s="585">
        <v>-141.33103683187176</v>
      </c>
      <c r="O79" s="585">
        <v>-132.120642604761</v>
      </c>
      <c r="P79" s="585">
        <v>88.068089771517222</v>
      </c>
      <c r="Q79" s="585">
        <v>42.197662031763826</v>
      </c>
      <c r="R79" s="585">
        <v>210.34642909953462</v>
      </c>
      <c r="S79" s="585">
        <v>16.646487294469356</v>
      </c>
      <c r="T79" s="741">
        <v>921.10203333837467</v>
      </c>
      <c r="U79" s="585"/>
      <c r="V79" s="742">
        <v>1039.7474692439689</v>
      </c>
      <c r="W79" s="742">
        <v>-135.40378875051675</v>
      </c>
      <c r="X79" s="742">
        <v>-128.49972546264627</v>
      </c>
      <c r="Y79" s="742">
        <v>-132.120642604761</v>
      </c>
      <c r="Z79" s="742">
        <v>90.953535730302733</v>
      </c>
      <c r="AA79" s="742">
        <v>42.197662031763826</v>
      </c>
      <c r="AB79" s="742">
        <v>217.95142528659542</v>
      </c>
      <c r="AC79" s="742">
        <v>16.646487294469356</v>
      </c>
      <c r="AD79" s="586">
        <v>1011.4724227691762</v>
      </c>
      <c r="AE79" s="585"/>
      <c r="AF79" s="742">
        <v>1086.1353179335474</v>
      </c>
      <c r="AG79" s="742">
        <v>-135.40378875051675</v>
      </c>
      <c r="AH79" s="742">
        <v>-114.96237263203993</v>
      </c>
      <c r="AI79" s="742"/>
      <c r="AJ79" s="742">
        <v>93.838981689088257</v>
      </c>
      <c r="AK79" s="742">
        <v>42.197662031763826</v>
      </c>
      <c r="AL79" s="742">
        <v>226.89534150321418</v>
      </c>
      <c r="AM79" s="742">
        <v>16.646487294469356</v>
      </c>
      <c r="AN79" s="586">
        <v>1083.2269864647656</v>
      </c>
    </row>
    <row r="80" spans="1:40" ht="16.5">
      <c r="A80" s="528">
        <v>218</v>
      </c>
      <c r="B80" s="529" t="s">
        <v>111</v>
      </c>
      <c r="C80" s="532">
        <v>1200</v>
      </c>
      <c r="D80" s="585">
        <v>412.99767967669214</v>
      </c>
      <c r="E80" s="585">
        <v>276.20793823955637</v>
      </c>
      <c r="F80" s="585">
        <v>131.27834667189779</v>
      </c>
      <c r="G80" s="585">
        <v>-55.772901182990559</v>
      </c>
      <c r="H80" s="585">
        <v>280.64284538311233</v>
      </c>
      <c r="I80" s="585">
        <v>-234.41</v>
      </c>
      <c r="J80" s="585">
        <v>810.94390878826812</v>
      </c>
      <c r="K80" s="585"/>
      <c r="L80" s="585">
        <v>603.29285577384246</v>
      </c>
      <c r="M80" s="585">
        <v>276.20793821931528</v>
      </c>
      <c r="N80" s="585">
        <v>113.7982110513299</v>
      </c>
      <c r="O80" s="585">
        <v>-131.51176352407259</v>
      </c>
      <c r="P80" s="585">
        <v>82.419675480155959</v>
      </c>
      <c r="Q80" s="585">
        <v>34.194237256666653</v>
      </c>
      <c r="R80" s="585">
        <v>297.43750489778853</v>
      </c>
      <c r="S80" s="585">
        <v>-234.41</v>
      </c>
      <c r="T80" s="741">
        <v>1041.4286591550263</v>
      </c>
      <c r="U80" s="585"/>
      <c r="V80" s="742">
        <v>636.25886061759275</v>
      </c>
      <c r="W80" s="742">
        <v>276.20793821931528</v>
      </c>
      <c r="X80" s="742">
        <v>96.629522420555389</v>
      </c>
      <c r="Y80" s="742">
        <v>-131.51176352407259</v>
      </c>
      <c r="Z80" s="742">
        <v>80.814271073411319</v>
      </c>
      <c r="AA80" s="742">
        <v>34.194237256666653</v>
      </c>
      <c r="AB80" s="742">
        <v>307.43382441335189</v>
      </c>
      <c r="AC80" s="742">
        <v>-234.41</v>
      </c>
      <c r="AD80" s="586">
        <v>1065.6168904768208</v>
      </c>
      <c r="AE80" s="585"/>
      <c r="AF80" s="742">
        <v>735.71904134440797</v>
      </c>
      <c r="AG80" s="742">
        <v>276.20793821931528</v>
      </c>
      <c r="AH80" s="742">
        <v>80.166875251161727</v>
      </c>
      <c r="AI80" s="742"/>
      <c r="AJ80" s="742">
        <v>79.20886666666668</v>
      </c>
      <c r="AK80" s="742">
        <v>34.194237256666653</v>
      </c>
      <c r="AL80" s="742">
        <v>318.68439171124766</v>
      </c>
      <c r="AM80" s="742">
        <v>-234.41</v>
      </c>
      <c r="AN80" s="586">
        <v>1158.2595869253937</v>
      </c>
    </row>
    <row r="81" spans="1:40" ht="16.5">
      <c r="A81" s="528">
        <v>224</v>
      </c>
      <c r="B81" s="529" t="s">
        <v>112</v>
      </c>
      <c r="C81" s="532">
        <v>8603</v>
      </c>
      <c r="D81" s="585">
        <v>687.60179124918466</v>
      </c>
      <c r="E81" s="585">
        <v>-24.216187646545411</v>
      </c>
      <c r="F81" s="585">
        <v>-20.876354893238091</v>
      </c>
      <c r="G81" s="585">
        <v>-55.772901182990573</v>
      </c>
      <c r="H81" s="585">
        <v>166.76469993582913</v>
      </c>
      <c r="I81" s="585">
        <v>-37.169359525746835</v>
      </c>
      <c r="J81" s="585">
        <v>716.33168793649281</v>
      </c>
      <c r="K81" s="585"/>
      <c r="L81" s="585">
        <v>639.17713661197308</v>
      </c>
      <c r="M81" s="585">
        <v>-24.216187666786983</v>
      </c>
      <c r="N81" s="585">
        <v>-8.3564905138059995</v>
      </c>
      <c r="O81" s="585">
        <v>-132.08064730224172</v>
      </c>
      <c r="P81" s="585">
        <v>128.22058584563266</v>
      </c>
      <c r="Q81" s="585">
        <v>67.49430940113912</v>
      </c>
      <c r="R81" s="585">
        <v>182.76283375825352</v>
      </c>
      <c r="S81" s="585">
        <v>-37.169359525746835</v>
      </c>
      <c r="T81" s="741">
        <v>815.83218060841682</v>
      </c>
      <c r="U81" s="585"/>
      <c r="V81" s="742">
        <v>636.00761440090878</v>
      </c>
      <c r="W81" s="742">
        <v>-24.216187666786983</v>
      </c>
      <c r="X81" s="742">
        <v>-4.1571378265237735</v>
      </c>
      <c r="Y81" s="742">
        <v>-132.08064730224172</v>
      </c>
      <c r="Z81" s="742">
        <v>122.12559979251292</v>
      </c>
      <c r="AA81" s="742">
        <v>67.49430940113912</v>
      </c>
      <c r="AB81" s="742">
        <v>188.4659387355305</v>
      </c>
      <c r="AC81" s="742">
        <v>-37.169359525746835</v>
      </c>
      <c r="AD81" s="586">
        <v>816.47013000879201</v>
      </c>
      <c r="AE81" s="585"/>
      <c r="AF81" s="742">
        <v>621.94382558316192</v>
      </c>
      <c r="AG81" s="742">
        <v>-24.216187666786983</v>
      </c>
      <c r="AH81" s="742">
        <v>-5.6197849959174446</v>
      </c>
      <c r="AI81" s="742"/>
      <c r="AJ81" s="742">
        <v>116.03061373939317</v>
      </c>
      <c r="AK81" s="742">
        <v>67.49430940113912</v>
      </c>
      <c r="AL81" s="742">
        <v>196.69715182487303</v>
      </c>
      <c r="AM81" s="742">
        <v>-37.169359525746835</v>
      </c>
      <c r="AN81" s="586">
        <v>803.07992105787434</v>
      </c>
    </row>
    <row r="82" spans="1:40" ht="16.5">
      <c r="A82" s="528">
        <v>226</v>
      </c>
      <c r="B82" s="529" t="s">
        <v>113</v>
      </c>
      <c r="C82" s="532">
        <v>3665</v>
      </c>
      <c r="D82" s="585">
        <v>673.03867589123251</v>
      </c>
      <c r="E82" s="585">
        <v>106.74626075172741</v>
      </c>
      <c r="F82" s="585">
        <v>55.266483352816941</v>
      </c>
      <c r="G82" s="585">
        <v>-55.772901182990559</v>
      </c>
      <c r="H82" s="585">
        <v>219.18366534459051</v>
      </c>
      <c r="I82" s="585">
        <v>24.37680763983629</v>
      </c>
      <c r="J82" s="585">
        <v>1022.838991797213</v>
      </c>
      <c r="K82" s="585"/>
      <c r="L82" s="585">
        <v>690.95536150614021</v>
      </c>
      <c r="M82" s="585">
        <v>106.74626073148633</v>
      </c>
      <c r="N82" s="585">
        <v>37.786347732249027</v>
      </c>
      <c r="O82" s="585">
        <v>-132.10475652896324</v>
      </c>
      <c r="P82" s="585">
        <v>128.12287216686119</v>
      </c>
      <c r="Q82" s="585">
        <v>66.468406412005479</v>
      </c>
      <c r="R82" s="585">
        <v>233.89579541087841</v>
      </c>
      <c r="S82" s="585">
        <v>24.37680763983629</v>
      </c>
      <c r="T82" s="741">
        <v>1156.2470950704937</v>
      </c>
      <c r="U82" s="585"/>
      <c r="V82" s="742">
        <v>702.68031692595082</v>
      </c>
      <c r="W82" s="742">
        <v>106.74626073148633</v>
      </c>
      <c r="X82" s="742">
        <v>20.617659101474533</v>
      </c>
      <c r="Y82" s="742">
        <v>-132.10475652896324</v>
      </c>
      <c r="Z82" s="742">
        <v>117.01892312299402</v>
      </c>
      <c r="AA82" s="742">
        <v>66.468406412005479</v>
      </c>
      <c r="AB82" s="742">
        <v>242.69669821495464</v>
      </c>
      <c r="AC82" s="742">
        <v>24.37680763983629</v>
      </c>
      <c r="AD82" s="586">
        <v>1148.5003156197388</v>
      </c>
      <c r="AE82" s="585"/>
      <c r="AF82" s="742">
        <v>751.58576293986437</v>
      </c>
      <c r="AG82" s="742">
        <v>106.74626073148633</v>
      </c>
      <c r="AH82" s="742">
        <v>4.1550119320808649</v>
      </c>
      <c r="AI82" s="742"/>
      <c r="AJ82" s="742">
        <v>105.91497407912686</v>
      </c>
      <c r="AK82" s="742">
        <v>66.468406412005479</v>
      </c>
      <c r="AL82" s="742">
        <v>252.7995739314035</v>
      </c>
      <c r="AM82" s="742">
        <v>24.37680763983629</v>
      </c>
      <c r="AN82" s="586">
        <v>1179.9420411368405</v>
      </c>
    </row>
    <row r="83" spans="1:40" ht="16.5">
      <c r="A83" s="528">
        <v>230</v>
      </c>
      <c r="B83" s="529" t="s">
        <v>114</v>
      </c>
      <c r="C83" s="532">
        <v>2240</v>
      </c>
      <c r="D83" s="585">
        <v>852.06292740000208</v>
      </c>
      <c r="E83" s="585">
        <v>12.236757016521967</v>
      </c>
      <c r="F83" s="585">
        <v>0.18322328607383642</v>
      </c>
      <c r="G83" s="585">
        <v>-55.772901182990566</v>
      </c>
      <c r="H83" s="585">
        <v>265.41306112301083</v>
      </c>
      <c r="I83" s="585">
        <v>-159.18883928571429</v>
      </c>
      <c r="J83" s="585">
        <v>914.93422835690376</v>
      </c>
      <c r="K83" s="585"/>
      <c r="L83" s="585">
        <v>871.90671366336983</v>
      </c>
      <c r="M83" s="585">
        <v>12.23675699628091</v>
      </c>
      <c r="N83" s="585">
        <v>-1.9884491957492743</v>
      </c>
      <c r="O83" s="585">
        <v>-132.17047870991621</v>
      </c>
      <c r="P83" s="585">
        <v>102.2483637059857</v>
      </c>
      <c r="Q83" s="585">
        <v>95.581719887500029</v>
      </c>
      <c r="R83" s="585">
        <v>279.43946881012329</v>
      </c>
      <c r="S83" s="585">
        <v>-159.18883928571429</v>
      </c>
      <c r="T83" s="741">
        <v>1068.06525587188</v>
      </c>
      <c r="U83" s="585"/>
      <c r="V83" s="742">
        <v>914.17203802485631</v>
      </c>
      <c r="W83" s="742">
        <v>12.23675699628091</v>
      </c>
      <c r="X83" s="742">
        <v>-4.1571378265237735</v>
      </c>
      <c r="Y83" s="742">
        <v>-132.17047870991621</v>
      </c>
      <c r="Z83" s="742">
        <v>101.85381801370707</v>
      </c>
      <c r="AA83" s="742">
        <v>95.581719887500029</v>
      </c>
      <c r="AB83" s="742">
        <v>288.40512902706138</v>
      </c>
      <c r="AC83" s="742">
        <v>-159.18883928571429</v>
      </c>
      <c r="AD83" s="586">
        <v>1116.7330061272514</v>
      </c>
      <c r="AE83" s="585"/>
      <c r="AF83" s="742">
        <v>979.64827984418537</v>
      </c>
      <c r="AG83" s="742">
        <v>12.23675699628091</v>
      </c>
      <c r="AH83" s="742">
        <v>-5.6197849959174446</v>
      </c>
      <c r="AI83" s="742"/>
      <c r="AJ83" s="742">
        <v>101.45927232142844</v>
      </c>
      <c r="AK83" s="742">
        <v>95.581719887500029</v>
      </c>
      <c r="AL83" s="742">
        <v>298.89410419447051</v>
      </c>
      <c r="AM83" s="742">
        <v>-159.18883928571429</v>
      </c>
      <c r="AN83" s="586">
        <v>1190.8410302523175</v>
      </c>
    </row>
    <row r="84" spans="1:40" ht="16.5">
      <c r="A84" s="528">
        <v>231</v>
      </c>
      <c r="B84" s="529" t="s">
        <v>115</v>
      </c>
      <c r="C84" s="532">
        <v>1256</v>
      </c>
      <c r="D84" s="585">
        <v>245.01275542356052</v>
      </c>
      <c r="E84" s="585">
        <v>-683.54432595615867</v>
      </c>
      <c r="F84" s="585">
        <v>-412.20826368955437</v>
      </c>
      <c r="G84" s="585">
        <v>-55.772901182990559</v>
      </c>
      <c r="H84" s="585">
        <v>177.56738194615812</v>
      </c>
      <c r="I84" s="585">
        <v>-19.625796178343951</v>
      </c>
      <c r="J84" s="585">
        <v>-748.57114963732886</v>
      </c>
      <c r="K84" s="585"/>
      <c r="L84" s="585">
        <v>120.08003794141126</v>
      </c>
      <c r="M84" s="585">
        <v>-683.54432597639948</v>
      </c>
      <c r="N84" s="585">
        <v>-399.68839931012229</v>
      </c>
      <c r="O84" s="585">
        <v>-132.57397715440288</v>
      </c>
      <c r="P84" s="585">
        <v>100.87937825915513</v>
      </c>
      <c r="Q84" s="585">
        <v>42.695646501592364</v>
      </c>
      <c r="R84" s="585">
        <v>193.86060468003643</v>
      </c>
      <c r="S84" s="585">
        <v>-19.625796178343951</v>
      </c>
      <c r="T84" s="741">
        <v>-777.91683123707355</v>
      </c>
      <c r="U84" s="585"/>
      <c r="V84" s="742">
        <v>119.27956899494787</v>
      </c>
      <c r="W84" s="742">
        <v>-683.54432597639948</v>
      </c>
      <c r="X84" s="742">
        <v>-386.85708794089675</v>
      </c>
      <c r="Y84" s="742">
        <v>-132.57397715440288</v>
      </c>
      <c r="Z84" s="742">
        <v>98.415720180533029</v>
      </c>
      <c r="AA84" s="742">
        <v>42.695646501592364</v>
      </c>
      <c r="AB84" s="742">
        <v>202.59014306411157</v>
      </c>
      <c r="AC84" s="742">
        <v>-19.625796178343951</v>
      </c>
      <c r="AD84" s="586">
        <v>-759.62010850885838</v>
      </c>
      <c r="AE84" s="585"/>
      <c r="AF84" s="742">
        <v>94.621744293026779</v>
      </c>
      <c r="AG84" s="742">
        <v>-683.54432597639948</v>
      </c>
      <c r="AH84" s="742">
        <v>-373.31973511029042</v>
      </c>
      <c r="AI84" s="742"/>
      <c r="AJ84" s="742">
        <v>95.952062101910897</v>
      </c>
      <c r="AK84" s="742">
        <v>42.695646501592364</v>
      </c>
      <c r="AL84" s="742">
        <v>212.63158102481481</v>
      </c>
      <c r="AM84" s="742">
        <v>-19.625796178343951</v>
      </c>
      <c r="AN84" s="586">
        <v>-763.16280049809188</v>
      </c>
    </row>
    <row r="85" spans="1:40" ht="16.5">
      <c r="A85" s="528">
        <v>232</v>
      </c>
      <c r="B85" s="529" t="s">
        <v>116</v>
      </c>
      <c r="C85" s="532">
        <v>12750</v>
      </c>
      <c r="D85" s="585">
        <v>658.96729237168381</v>
      </c>
      <c r="E85" s="585">
        <v>-1.9300395640944552</v>
      </c>
      <c r="F85" s="585">
        <v>-13.355142268636119</v>
      </c>
      <c r="G85" s="585">
        <v>-55.772901182990573</v>
      </c>
      <c r="H85" s="585">
        <v>222.26231722750967</v>
      </c>
      <c r="I85" s="585">
        <v>-47.177019607843135</v>
      </c>
      <c r="J85" s="585">
        <v>762.99450697562918</v>
      </c>
      <c r="K85" s="585"/>
      <c r="L85" s="585">
        <v>689.94390216538909</v>
      </c>
      <c r="M85" s="585">
        <v>-1.9300395843355089</v>
      </c>
      <c r="N85" s="585">
        <v>-1.9884491957492743</v>
      </c>
      <c r="O85" s="585">
        <v>-131.99939222153188</v>
      </c>
      <c r="P85" s="585">
        <v>112.68907150548905</v>
      </c>
      <c r="Q85" s="585">
        <v>60.151620035294123</v>
      </c>
      <c r="R85" s="585">
        <v>235.58793480013514</v>
      </c>
      <c r="S85" s="585">
        <v>-47.177019607843135</v>
      </c>
      <c r="T85" s="741">
        <v>915.27762789684766</v>
      </c>
      <c r="U85" s="585"/>
      <c r="V85" s="742">
        <v>694.06556342116119</v>
      </c>
      <c r="W85" s="742">
        <v>-1.9300395843355089</v>
      </c>
      <c r="X85" s="742">
        <v>-4.1571378265237735</v>
      </c>
      <c r="Y85" s="742">
        <v>-131.99939222153188</v>
      </c>
      <c r="Z85" s="742">
        <v>107.44689222333263</v>
      </c>
      <c r="AA85" s="742">
        <v>60.151620035294123</v>
      </c>
      <c r="AB85" s="742">
        <v>243.87766748337887</v>
      </c>
      <c r="AC85" s="742">
        <v>-47.177019607843135</v>
      </c>
      <c r="AD85" s="586">
        <v>920.27815392293246</v>
      </c>
      <c r="AE85" s="585"/>
      <c r="AF85" s="742">
        <v>695.31640853664453</v>
      </c>
      <c r="AG85" s="742">
        <v>-1.9300395843355089</v>
      </c>
      <c r="AH85" s="742">
        <v>-5.6197849959174446</v>
      </c>
      <c r="AI85" s="742"/>
      <c r="AJ85" s="742">
        <v>102.2047129411762</v>
      </c>
      <c r="AK85" s="742">
        <v>60.151620035294123</v>
      </c>
      <c r="AL85" s="742">
        <v>253.73665186050786</v>
      </c>
      <c r="AM85" s="742">
        <v>-47.177019607843135</v>
      </c>
      <c r="AN85" s="586">
        <v>924.68315696399486</v>
      </c>
    </row>
    <row r="86" spans="1:40" ht="16.5">
      <c r="A86" s="528">
        <v>233</v>
      </c>
      <c r="B86" s="529" t="s">
        <v>117</v>
      </c>
      <c r="C86" s="532">
        <v>15116</v>
      </c>
      <c r="D86" s="585">
        <v>675.69799973293414</v>
      </c>
      <c r="E86" s="585">
        <v>139.76632463753066</v>
      </c>
      <c r="F86" s="585">
        <v>16.015250880054321</v>
      </c>
      <c r="G86" s="585">
        <v>-55.772901182990573</v>
      </c>
      <c r="H86" s="585">
        <v>224.39844213184637</v>
      </c>
      <c r="I86" s="585">
        <v>4.3111272823498279</v>
      </c>
      <c r="J86" s="585">
        <v>1004.4162434817247</v>
      </c>
      <c r="K86" s="585"/>
      <c r="L86" s="585">
        <v>692.32493788109991</v>
      </c>
      <c r="M86" s="585">
        <v>139.76632461728957</v>
      </c>
      <c r="N86" s="585">
        <v>-1.4648847405135881</v>
      </c>
      <c r="O86" s="585">
        <v>-131.97893200709436</v>
      </c>
      <c r="P86" s="585">
        <v>84.017142355317191</v>
      </c>
      <c r="Q86" s="585">
        <v>34.691063158639842</v>
      </c>
      <c r="R86" s="585">
        <v>238.35972445224172</v>
      </c>
      <c r="S86" s="585">
        <v>4.3111272823498279</v>
      </c>
      <c r="T86" s="741">
        <v>1060.02650299933</v>
      </c>
      <c r="U86" s="585"/>
      <c r="V86" s="742">
        <v>695.6757641295053</v>
      </c>
      <c r="W86" s="742">
        <v>139.76632461728957</v>
      </c>
      <c r="X86" s="742">
        <v>-4.1571378265237735</v>
      </c>
      <c r="Y86" s="742">
        <v>-131.97893200709436</v>
      </c>
      <c r="Z86" s="742">
        <v>84.237161743945805</v>
      </c>
      <c r="AA86" s="742">
        <v>34.691063158639842</v>
      </c>
      <c r="AB86" s="742">
        <v>246.49084388795623</v>
      </c>
      <c r="AC86" s="742">
        <v>4.3111272823498279</v>
      </c>
      <c r="AD86" s="586">
        <v>1069.0362149860682</v>
      </c>
      <c r="AE86" s="585"/>
      <c r="AF86" s="742">
        <v>709.4363774721902</v>
      </c>
      <c r="AG86" s="742">
        <v>139.76632461728957</v>
      </c>
      <c r="AH86" s="742">
        <v>-5.6197849959174446</v>
      </c>
      <c r="AI86" s="742"/>
      <c r="AJ86" s="742">
        <v>84.457181132574433</v>
      </c>
      <c r="AK86" s="742">
        <v>34.691063158639842</v>
      </c>
      <c r="AL86" s="742">
        <v>256.01422616305166</v>
      </c>
      <c r="AM86" s="742">
        <v>4.3111272823498279</v>
      </c>
      <c r="AN86" s="586">
        <v>1091.0775828230837</v>
      </c>
    </row>
    <row r="87" spans="1:40" ht="16.5">
      <c r="A87" s="528">
        <v>235</v>
      </c>
      <c r="B87" s="529" t="s">
        <v>118</v>
      </c>
      <c r="C87" s="532">
        <v>10284</v>
      </c>
      <c r="D87" s="585">
        <v>536.03730499928383</v>
      </c>
      <c r="E87" s="585">
        <v>968.48890724143325</v>
      </c>
      <c r="F87" s="585">
        <v>293.87556659743672</v>
      </c>
      <c r="G87" s="585">
        <v>-55.772901182990566</v>
      </c>
      <c r="H87" s="585">
        <v>63.737457094704425</v>
      </c>
      <c r="I87" s="585">
        <v>284.23580318942044</v>
      </c>
      <c r="J87" s="585">
        <v>2090.6021379392878</v>
      </c>
      <c r="K87" s="585"/>
      <c r="L87" s="585">
        <v>532.60272925272648</v>
      </c>
      <c r="M87" s="585">
        <v>968.48890722119199</v>
      </c>
      <c r="N87" s="585">
        <v>276.39543097686879</v>
      </c>
      <c r="O87" s="585">
        <v>-132.50118411595901</v>
      </c>
      <c r="P87" s="585">
        <v>79.950521276715619</v>
      </c>
      <c r="Q87" s="585">
        <v>17.065323130493976</v>
      </c>
      <c r="R87" s="585">
        <v>68.882498234316159</v>
      </c>
      <c r="S87" s="585">
        <v>284.23580318942044</v>
      </c>
      <c r="T87" s="741">
        <v>2095.1200291657747</v>
      </c>
      <c r="U87" s="585"/>
      <c r="V87" s="742">
        <v>540.93862950109735</v>
      </c>
      <c r="W87" s="742">
        <v>968.48890722119199</v>
      </c>
      <c r="X87" s="742">
        <v>259.22674234609434</v>
      </c>
      <c r="Y87" s="742">
        <v>-132.50118411595901</v>
      </c>
      <c r="Z87" s="742">
        <v>86.547718825833215</v>
      </c>
      <c r="AA87" s="742">
        <v>17.065323130493976</v>
      </c>
      <c r="AB87" s="742">
        <v>65.179563104264929</v>
      </c>
      <c r="AC87" s="742">
        <v>284.23580318942044</v>
      </c>
      <c r="AD87" s="586">
        <v>2089.1815032024374</v>
      </c>
      <c r="AE87" s="585"/>
      <c r="AF87" s="742">
        <v>552.17494438116296</v>
      </c>
      <c r="AG87" s="742">
        <v>968.48890722119199</v>
      </c>
      <c r="AH87" s="742">
        <v>242.76409517670064</v>
      </c>
      <c r="AI87" s="742"/>
      <c r="AJ87" s="742">
        <v>93.144916374950824</v>
      </c>
      <c r="AK87" s="742">
        <v>17.065323130493976</v>
      </c>
      <c r="AL87" s="742">
        <v>69.15232726043817</v>
      </c>
      <c r="AM87" s="742">
        <v>284.23580318942044</v>
      </c>
      <c r="AN87" s="586">
        <v>2094.5251326183998</v>
      </c>
    </row>
    <row r="88" spans="1:40" ht="16.5">
      <c r="A88" s="528">
        <v>236</v>
      </c>
      <c r="B88" s="529" t="s">
        <v>119</v>
      </c>
      <c r="C88" s="532">
        <v>4198</v>
      </c>
      <c r="D88" s="585">
        <v>1023.9935510820377</v>
      </c>
      <c r="E88" s="585">
        <v>16.25050853004517</v>
      </c>
      <c r="F88" s="585">
        <v>-62.576084172897986</v>
      </c>
      <c r="G88" s="585">
        <v>-55.772901182990559</v>
      </c>
      <c r="H88" s="585">
        <v>211.49427310850086</v>
      </c>
      <c r="I88" s="585">
        <v>181.44402096236303</v>
      </c>
      <c r="J88" s="585">
        <v>1314.8333683270582</v>
      </c>
      <c r="K88" s="585"/>
      <c r="L88" s="585">
        <v>1039.4181009274062</v>
      </c>
      <c r="M88" s="585">
        <v>16.25050850980411</v>
      </c>
      <c r="N88" s="585">
        <v>-50.056219793465893</v>
      </c>
      <c r="O88" s="585">
        <v>-132.05574781770099</v>
      </c>
      <c r="P88" s="585">
        <v>85.478088772849176</v>
      </c>
      <c r="Q88" s="585">
        <v>28.364297738446883</v>
      </c>
      <c r="R88" s="585">
        <v>225.08498524648326</v>
      </c>
      <c r="S88" s="585">
        <v>181.44402096236303</v>
      </c>
      <c r="T88" s="741">
        <v>1393.9280345461859</v>
      </c>
      <c r="U88" s="585"/>
      <c r="V88" s="742">
        <v>1091.7781345502221</v>
      </c>
      <c r="W88" s="742">
        <v>16.25050850980411</v>
      </c>
      <c r="X88" s="742">
        <v>-37.22490842424039</v>
      </c>
      <c r="Y88" s="742">
        <v>-132.05574781770099</v>
      </c>
      <c r="Z88" s="742">
        <v>89.4674436241568</v>
      </c>
      <c r="AA88" s="742">
        <v>28.364297738446883</v>
      </c>
      <c r="AB88" s="742">
        <v>232.91197310867551</v>
      </c>
      <c r="AC88" s="742">
        <v>181.44402096236303</v>
      </c>
      <c r="AD88" s="586">
        <v>1470.9357222517272</v>
      </c>
      <c r="AE88" s="585"/>
      <c r="AF88" s="742">
        <v>1166.5677182696447</v>
      </c>
      <c r="AG88" s="742">
        <v>16.25050850980411</v>
      </c>
      <c r="AH88" s="742">
        <v>-23.687555593634062</v>
      </c>
      <c r="AI88" s="742"/>
      <c r="AJ88" s="742">
        <v>93.456798475464424</v>
      </c>
      <c r="AK88" s="742">
        <v>28.364297738446883</v>
      </c>
      <c r="AL88" s="742">
        <v>242.10114973014021</v>
      </c>
      <c r="AM88" s="742">
        <v>181.44402096236303</v>
      </c>
      <c r="AN88" s="586">
        <v>1572.4411902745283</v>
      </c>
    </row>
    <row r="89" spans="1:40" ht="16.5">
      <c r="A89" s="528">
        <v>239</v>
      </c>
      <c r="B89" s="529" t="s">
        <v>120</v>
      </c>
      <c r="C89" s="532">
        <v>2029</v>
      </c>
      <c r="D89" s="585">
        <v>618.71978821516473</v>
      </c>
      <c r="E89" s="585">
        <v>135.59374383631297</v>
      </c>
      <c r="F89" s="585">
        <v>-104.78608548429621</v>
      </c>
      <c r="G89" s="585">
        <v>-55.772901182990559</v>
      </c>
      <c r="H89" s="585">
        <v>227.84629986727481</v>
      </c>
      <c r="I89" s="585">
        <v>-202.28289797930015</v>
      </c>
      <c r="J89" s="585">
        <v>619.3179472721655</v>
      </c>
      <c r="K89" s="585"/>
      <c r="L89" s="585">
        <v>346.28875722945071</v>
      </c>
      <c r="M89" s="585">
        <v>135.59374381607188</v>
      </c>
      <c r="N89" s="585">
        <v>-92.266221104864115</v>
      </c>
      <c r="O89" s="585">
        <v>-132.24192126267653</v>
      </c>
      <c r="P89" s="585">
        <v>86.216558554510613</v>
      </c>
      <c r="Q89" s="585">
        <v>23.748095072449473</v>
      </c>
      <c r="R89" s="585">
        <v>241.60213912170059</v>
      </c>
      <c r="S89" s="585">
        <v>-202.28289797930015</v>
      </c>
      <c r="T89" s="741">
        <v>406.65825344734247</v>
      </c>
      <c r="U89" s="585"/>
      <c r="V89" s="742">
        <v>395.28576263418211</v>
      </c>
      <c r="W89" s="742">
        <v>135.59374381607188</v>
      </c>
      <c r="X89" s="742">
        <v>-79.434909735638627</v>
      </c>
      <c r="Y89" s="742">
        <v>-132.24192126267653</v>
      </c>
      <c r="Z89" s="742">
        <v>84.804457197412859</v>
      </c>
      <c r="AA89" s="742">
        <v>23.748095072449473</v>
      </c>
      <c r="AB89" s="742">
        <v>249.47128404618368</v>
      </c>
      <c r="AC89" s="742">
        <v>-202.28289797930015</v>
      </c>
      <c r="AD89" s="586">
        <v>474.94361378868467</v>
      </c>
      <c r="AE89" s="585"/>
      <c r="AF89" s="742">
        <v>438.17005286677482</v>
      </c>
      <c r="AG89" s="742">
        <v>135.59374381607188</v>
      </c>
      <c r="AH89" s="742">
        <v>-65.897556905032289</v>
      </c>
      <c r="AI89" s="742"/>
      <c r="AJ89" s="742">
        <v>83.392355840315091</v>
      </c>
      <c r="AK89" s="742">
        <v>23.748095072449473</v>
      </c>
      <c r="AL89" s="742">
        <v>258.91564290662228</v>
      </c>
      <c r="AM89" s="742">
        <v>-202.28289797930015</v>
      </c>
      <c r="AN89" s="586">
        <v>539.39751435522464</v>
      </c>
    </row>
    <row r="90" spans="1:40" ht="16.5">
      <c r="A90" s="528">
        <v>240</v>
      </c>
      <c r="B90" s="529" t="s">
        <v>121</v>
      </c>
      <c r="C90" s="532">
        <v>19499</v>
      </c>
      <c r="D90" s="585">
        <v>406.41675632411676</v>
      </c>
      <c r="E90" s="585">
        <v>-406.25578121348428</v>
      </c>
      <c r="F90" s="585">
        <v>-242.83474317853549</v>
      </c>
      <c r="G90" s="585">
        <v>-55.772901182990566</v>
      </c>
      <c r="H90" s="585">
        <v>164.87091258685052</v>
      </c>
      <c r="I90" s="585">
        <v>2.0320016411098005</v>
      </c>
      <c r="J90" s="585">
        <v>-131.54375502293325</v>
      </c>
      <c r="K90" s="585"/>
      <c r="L90" s="585">
        <v>369.82642394523918</v>
      </c>
      <c r="M90" s="585">
        <v>-406.25578123372526</v>
      </c>
      <c r="N90" s="585">
        <v>-230.31487879910338</v>
      </c>
      <c r="O90" s="585">
        <v>-132.25563874828379</v>
      </c>
      <c r="P90" s="585">
        <v>172.38790268980739</v>
      </c>
      <c r="Q90" s="585">
        <v>70.032636759936409</v>
      </c>
      <c r="R90" s="585">
        <v>177.69616369064477</v>
      </c>
      <c r="S90" s="585">
        <v>2.0320016411098005</v>
      </c>
      <c r="T90" s="741">
        <v>23.148829945625131</v>
      </c>
      <c r="U90" s="585"/>
      <c r="V90" s="742">
        <v>374.99464306673036</v>
      </c>
      <c r="W90" s="742">
        <v>-406.25578123372526</v>
      </c>
      <c r="X90" s="742">
        <v>-217.48356742987792</v>
      </c>
      <c r="Y90" s="742">
        <v>-132.25563874828379</v>
      </c>
      <c r="Z90" s="742">
        <v>153.7191375082966</v>
      </c>
      <c r="AA90" s="742">
        <v>70.032636759936409</v>
      </c>
      <c r="AB90" s="742">
        <v>184.36329560435638</v>
      </c>
      <c r="AC90" s="742">
        <v>2.0320016411098005</v>
      </c>
      <c r="AD90" s="586">
        <v>29.146727168542672</v>
      </c>
      <c r="AE90" s="585"/>
      <c r="AF90" s="742">
        <v>405.22587783107406</v>
      </c>
      <c r="AG90" s="742">
        <v>-406.25578123372526</v>
      </c>
      <c r="AH90" s="742">
        <v>-203.9462145992716</v>
      </c>
      <c r="AI90" s="742"/>
      <c r="AJ90" s="742">
        <v>135.05037232678583</v>
      </c>
      <c r="AK90" s="742">
        <v>70.032636759936409</v>
      </c>
      <c r="AL90" s="742">
        <v>192.55889341040054</v>
      </c>
      <c r="AM90" s="742">
        <v>2.0320016411098005</v>
      </c>
      <c r="AN90" s="586">
        <v>62.442147388026065</v>
      </c>
    </row>
    <row r="91" spans="1:40" ht="16.5">
      <c r="A91" s="528">
        <v>241</v>
      </c>
      <c r="B91" s="529" t="s">
        <v>122</v>
      </c>
      <c r="C91" s="532">
        <v>7771</v>
      </c>
      <c r="D91" s="585">
        <v>563.93081528813639</v>
      </c>
      <c r="E91" s="585">
        <v>-223.26011651988901</v>
      </c>
      <c r="F91" s="585">
        <v>-143.70472093068085</v>
      </c>
      <c r="G91" s="585">
        <v>-55.772901182990559</v>
      </c>
      <c r="H91" s="585">
        <v>145.73961668862108</v>
      </c>
      <c r="I91" s="585">
        <v>-70.097542143868225</v>
      </c>
      <c r="J91" s="585">
        <v>216.83515119932883</v>
      </c>
      <c r="K91" s="585"/>
      <c r="L91" s="585">
        <v>535.00040243842159</v>
      </c>
      <c r="M91" s="585">
        <v>-223.26011654013001</v>
      </c>
      <c r="N91" s="585">
        <v>-131.18485655124874</v>
      </c>
      <c r="O91" s="585">
        <v>-132.20821456527776</v>
      </c>
      <c r="P91" s="585">
        <v>121.43644627932825</v>
      </c>
      <c r="Q91" s="585">
        <v>41.4375693812894</v>
      </c>
      <c r="R91" s="585">
        <v>158.17328192857204</v>
      </c>
      <c r="S91" s="585">
        <v>-70.097542143868225</v>
      </c>
      <c r="T91" s="741">
        <v>299.29697022708655</v>
      </c>
      <c r="U91" s="585"/>
      <c r="V91" s="742">
        <v>582.19141594453902</v>
      </c>
      <c r="W91" s="742">
        <v>-223.26011654013001</v>
      </c>
      <c r="X91" s="742">
        <v>-118.35354518202325</v>
      </c>
      <c r="Y91" s="742">
        <v>-132.20821456527776</v>
      </c>
      <c r="Z91" s="742">
        <v>111.79070287200224</v>
      </c>
      <c r="AA91" s="742">
        <v>41.4375693812894</v>
      </c>
      <c r="AB91" s="742">
        <v>163.35179128355651</v>
      </c>
      <c r="AC91" s="742">
        <v>-70.097542143868225</v>
      </c>
      <c r="AD91" s="586">
        <v>354.85206105008791</v>
      </c>
      <c r="AE91" s="585"/>
      <c r="AF91" s="742">
        <v>612.19970029719957</v>
      </c>
      <c r="AG91" s="742">
        <v>-223.26011654013001</v>
      </c>
      <c r="AH91" s="742">
        <v>-104.81619235141692</v>
      </c>
      <c r="AI91" s="742"/>
      <c r="AJ91" s="742">
        <v>102.14495946467621</v>
      </c>
      <c r="AK91" s="742">
        <v>41.4375693812894</v>
      </c>
      <c r="AL91" s="742">
        <v>170.44568692982327</v>
      </c>
      <c r="AM91" s="742">
        <v>-70.097542143868225</v>
      </c>
      <c r="AN91" s="586">
        <v>395.84585047229558</v>
      </c>
    </row>
    <row r="92" spans="1:40" ht="16.5">
      <c r="A92" s="528">
        <v>244</v>
      </c>
      <c r="B92" s="529" t="s">
        <v>123</v>
      </c>
      <c r="C92" s="532">
        <v>19300</v>
      </c>
      <c r="D92" s="585">
        <v>1091.2278710816563</v>
      </c>
      <c r="E92" s="585">
        <v>29.164076708562352</v>
      </c>
      <c r="F92" s="585">
        <v>-21.968743112915437</v>
      </c>
      <c r="G92" s="585">
        <v>-55.772901182990552</v>
      </c>
      <c r="H92" s="585">
        <v>107.53248548247026</v>
      </c>
      <c r="I92" s="585">
        <v>1.4632124352331606</v>
      </c>
      <c r="J92" s="585">
        <v>1151.6460014120162</v>
      </c>
      <c r="K92" s="585"/>
      <c r="L92" s="585">
        <v>1111.1564836663285</v>
      </c>
      <c r="M92" s="585">
        <v>29.164076688321291</v>
      </c>
      <c r="N92" s="585">
        <v>-9.4488787334833457</v>
      </c>
      <c r="O92" s="585">
        <v>-132.5248113834266</v>
      </c>
      <c r="P92" s="585">
        <v>96.931274123240641</v>
      </c>
      <c r="Q92" s="585">
        <v>38.214092712331606</v>
      </c>
      <c r="R92" s="585">
        <v>118.20806977744931</v>
      </c>
      <c r="S92" s="585">
        <v>1.4632124352331606</v>
      </c>
      <c r="T92" s="741">
        <v>1253.1635192859947</v>
      </c>
      <c r="U92" s="585"/>
      <c r="V92" s="742">
        <v>1146.5154831761838</v>
      </c>
      <c r="W92" s="742">
        <v>29.164076688321291</v>
      </c>
      <c r="X92" s="742">
        <v>-4.1571378265237735</v>
      </c>
      <c r="Y92" s="742">
        <v>-132.5248113834266</v>
      </c>
      <c r="Z92" s="742">
        <v>96.010573590117815</v>
      </c>
      <c r="AA92" s="742">
        <v>38.214092712331606</v>
      </c>
      <c r="AB92" s="742">
        <v>121.44498752658797</v>
      </c>
      <c r="AC92" s="742">
        <v>1.4632124352331606</v>
      </c>
      <c r="AD92" s="586">
        <v>1296.1304769188253</v>
      </c>
      <c r="AE92" s="585"/>
      <c r="AF92" s="742">
        <v>1169.6950802669314</v>
      </c>
      <c r="AG92" s="742">
        <v>29.164076688321291</v>
      </c>
      <c r="AH92" s="742">
        <v>-5.6197849959174446</v>
      </c>
      <c r="AI92" s="742"/>
      <c r="AJ92" s="742">
        <v>95.089873056994961</v>
      </c>
      <c r="AK92" s="742">
        <v>38.214092712331606</v>
      </c>
      <c r="AL92" s="742">
        <v>127.66532343379767</v>
      </c>
      <c r="AM92" s="742">
        <v>1.4632124352331606</v>
      </c>
      <c r="AN92" s="586">
        <v>1323.147062214266</v>
      </c>
    </row>
    <row r="93" spans="1:40" ht="16.5">
      <c r="A93" s="528">
        <v>245</v>
      </c>
      <c r="B93" s="529" t="s">
        <v>124</v>
      </c>
      <c r="C93" s="532">
        <v>37676</v>
      </c>
      <c r="D93" s="585">
        <v>436.30704000506643</v>
      </c>
      <c r="E93" s="585">
        <v>-61.821932285212533</v>
      </c>
      <c r="F93" s="585">
        <v>0.49168642481863489</v>
      </c>
      <c r="G93" s="585">
        <v>-55.772901182990566</v>
      </c>
      <c r="H93" s="585">
        <v>128.04687376504623</v>
      </c>
      <c r="I93" s="585">
        <v>-69.602903705276574</v>
      </c>
      <c r="J93" s="585">
        <v>377.64786302145154</v>
      </c>
      <c r="K93" s="585"/>
      <c r="L93" s="585">
        <v>412.59532793188845</v>
      </c>
      <c r="M93" s="585">
        <v>-61.821932305453331</v>
      </c>
      <c r="N93" s="585">
        <v>-1.9884491957492738</v>
      </c>
      <c r="O93" s="585">
        <v>-132.3765622367132</v>
      </c>
      <c r="P93" s="585">
        <v>119.67239263344426</v>
      </c>
      <c r="Q93" s="585">
        <v>61.467725808737661</v>
      </c>
      <c r="R93" s="585">
        <v>138.23476115835527</v>
      </c>
      <c r="S93" s="585">
        <v>-69.602903705276574</v>
      </c>
      <c r="T93" s="741">
        <v>466.18036008923326</v>
      </c>
      <c r="U93" s="585"/>
      <c r="V93" s="742">
        <v>412.66071552915173</v>
      </c>
      <c r="W93" s="742">
        <v>-61.821932305453331</v>
      </c>
      <c r="X93" s="742">
        <v>-4.1571378265237735</v>
      </c>
      <c r="Y93" s="742">
        <v>-132.3765622367132</v>
      </c>
      <c r="Z93" s="742">
        <v>125.26372153171287</v>
      </c>
      <c r="AA93" s="742">
        <v>61.467725808737661</v>
      </c>
      <c r="AB93" s="742">
        <v>141.46427962325112</v>
      </c>
      <c r="AC93" s="742">
        <v>-69.602903705276574</v>
      </c>
      <c r="AD93" s="586">
        <v>472.89790641888652</v>
      </c>
      <c r="AE93" s="585"/>
      <c r="AF93" s="742">
        <v>388.54584926288516</v>
      </c>
      <c r="AG93" s="742">
        <v>-61.821932305453331</v>
      </c>
      <c r="AH93" s="742">
        <v>-5.6197849959174446</v>
      </c>
      <c r="AI93" s="742"/>
      <c r="AJ93" s="742">
        <v>130.85505042998153</v>
      </c>
      <c r="AK93" s="742">
        <v>61.467725808737661</v>
      </c>
      <c r="AL93" s="742">
        <v>147.75868872643974</v>
      </c>
      <c r="AM93" s="742">
        <v>-69.602903705276574</v>
      </c>
      <c r="AN93" s="586">
        <v>459.20613098468345</v>
      </c>
    </row>
    <row r="94" spans="1:40" ht="16.5">
      <c r="A94" s="528">
        <v>249</v>
      </c>
      <c r="B94" s="529" t="s">
        <v>125</v>
      </c>
      <c r="C94" s="532">
        <v>9250</v>
      </c>
      <c r="D94" s="585">
        <v>480.17281963091796</v>
      </c>
      <c r="E94" s="585">
        <v>34.639865779729433</v>
      </c>
      <c r="F94" s="585">
        <v>72.685915858831621</v>
      </c>
      <c r="G94" s="585">
        <v>-55.772901182990559</v>
      </c>
      <c r="H94" s="585">
        <v>180.04477912774965</v>
      </c>
      <c r="I94" s="585">
        <v>28.88118918918919</v>
      </c>
      <c r="J94" s="585">
        <v>740.65166840342738</v>
      </c>
      <c r="K94" s="585"/>
      <c r="L94" s="585">
        <v>458.30203345219047</v>
      </c>
      <c r="M94" s="585">
        <v>34.639865759488373</v>
      </c>
      <c r="N94" s="585">
        <v>55.205780238263706</v>
      </c>
      <c r="O94" s="585">
        <v>-132.00868721917868</v>
      </c>
      <c r="P94" s="585">
        <v>128.07175184285339</v>
      </c>
      <c r="Q94" s="585">
        <v>102.08800454659459</v>
      </c>
      <c r="R94" s="585">
        <v>194.45888642409989</v>
      </c>
      <c r="S94" s="585">
        <v>28.88118918918919</v>
      </c>
      <c r="T94" s="741">
        <v>869.63882423350083</v>
      </c>
      <c r="U94" s="585"/>
      <c r="V94" s="742">
        <v>478.51293091667344</v>
      </c>
      <c r="W94" s="742">
        <v>34.639865759488373</v>
      </c>
      <c r="X94" s="742">
        <v>38.037091607489209</v>
      </c>
      <c r="Y94" s="742">
        <v>-132.00868721917868</v>
      </c>
      <c r="Z94" s="742">
        <v>116.79475862412943</v>
      </c>
      <c r="AA94" s="742">
        <v>102.08800454659459</v>
      </c>
      <c r="AB94" s="742">
        <v>201.84579318848395</v>
      </c>
      <c r="AC94" s="742">
        <v>28.88118918918919</v>
      </c>
      <c r="AD94" s="586">
        <v>868.79094661286945</v>
      </c>
      <c r="AE94" s="585"/>
      <c r="AF94" s="742">
        <v>506.49112781241746</v>
      </c>
      <c r="AG94" s="742">
        <v>34.639865759488373</v>
      </c>
      <c r="AH94" s="742">
        <v>21.574444438095536</v>
      </c>
      <c r="AI94" s="742"/>
      <c r="AJ94" s="742">
        <v>105.51776540540547</v>
      </c>
      <c r="AK94" s="742">
        <v>102.08800454659459</v>
      </c>
      <c r="AL94" s="742">
        <v>210.99454048589416</v>
      </c>
      <c r="AM94" s="742">
        <v>28.88118918918919</v>
      </c>
      <c r="AN94" s="586">
        <v>878.17825041790604</v>
      </c>
    </row>
    <row r="95" spans="1:40" ht="16.5">
      <c r="A95" s="528">
        <v>250</v>
      </c>
      <c r="B95" s="529" t="s">
        <v>126</v>
      </c>
      <c r="C95" s="532">
        <v>1771</v>
      </c>
      <c r="D95" s="585">
        <v>588.83173970217979</v>
      </c>
      <c r="E95" s="585">
        <v>40.706382972978858</v>
      </c>
      <c r="F95" s="585">
        <v>0.49168642481863489</v>
      </c>
      <c r="G95" s="585">
        <v>-55.772901182990566</v>
      </c>
      <c r="H95" s="585">
        <v>249.17683155505947</v>
      </c>
      <c r="I95" s="585">
        <v>-206.30942970073406</v>
      </c>
      <c r="J95" s="585">
        <v>617.12430977131214</v>
      </c>
      <c r="K95" s="585"/>
      <c r="L95" s="585">
        <v>549.0548596711152</v>
      </c>
      <c r="M95" s="585">
        <v>40.706382952738423</v>
      </c>
      <c r="N95" s="585">
        <v>-1.988449195749274</v>
      </c>
      <c r="O95" s="585">
        <v>-131.75860223521136</v>
      </c>
      <c r="P95" s="585">
        <v>77.769327368513828</v>
      </c>
      <c r="Q95" s="585">
        <v>58.742375999999993</v>
      </c>
      <c r="R95" s="585">
        <v>266.35864712311405</v>
      </c>
      <c r="S95" s="585">
        <v>-206.30942970073406</v>
      </c>
      <c r="T95" s="741">
        <v>652.57511198378677</v>
      </c>
      <c r="U95" s="585"/>
      <c r="V95" s="742">
        <v>592.73065507281854</v>
      </c>
      <c r="W95" s="742">
        <v>40.706382952738423</v>
      </c>
      <c r="X95" s="742">
        <v>-4.1571378265237735</v>
      </c>
      <c r="Y95" s="742">
        <v>-131.75860223521136</v>
      </c>
      <c r="Z95" s="742">
        <v>83.253655779118517</v>
      </c>
      <c r="AA95" s="742">
        <v>58.742375999999993</v>
      </c>
      <c r="AB95" s="742">
        <v>275.22327995251374</v>
      </c>
      <c r="AC95" s="742">
        <v>-206.30942970073406</v>
      </c>
      <c r="AD95" s="586">
        <v>708.43117999472008</v>
      </c>
      <c r="AE95" s="585"/>
      <c r="AF95" s="742">
        <v>643.02579046027063</v>
      </c>
      <c r="AG95" s="742">
        <v>40.706382952738423</v>
      </c>
      <c r="AH95" s="742">
        <v>-5.6197849959174446</v>
      </c>
      <c r="AI95" s="742"/>
      <c r="AJ95" s="742">
        <v>88.737984189723207</v>
      </c>
      <c r="AK95" s="742">
        <v>58.742375999999993</v>
      </c>
      <c r="AL95" s="742">
        <v>285.7033566266486</v>
      </c>
      <c r="AM95" s="742">
        <v>-206.30942970073406</v>
      </c>
      <c r="AN95" s="586">
        <v>773.22807329751811</v>
      </c>
    </row>
    <row r="96" spans="1:40" ht="16.5">
      <c r="A96" s="528">
        <v>256</v>
      </c>
      <c r="B96" s="529" t="s">
        <v>127</v>
      </c>
      <c r="C96" s="532">
        <v>1554</v>
      </c>
      <c r="D96" s="585">
        <v>1484.5354245514866</v>
      </c>
      <c r="E96" s="585">
        <v>-233.4386565108405</v>
      </c>
      <c r="F96" s="585">
        <v>-279.89010802958478</v>
      </c>
      <c r="G96" s="585">
        <v>-55.772901182990559</v>
      </c>
      <c r="H96" s="585">
        <v>220.92355982505865</v>
      </c>
      <c r="I96" s="585">
        <v>237.36615186615185</v>
      </c>
      <c r="J96" s="585">
        <v>1373.7234705192811</v>
      </c>
      <c r="K96" s="585"/>
      <c r="L96" s="585">
        <v>1515.2484063403087</v>
      </c>
      <c r="M96" s="585">
        <v>-233.43865653108153</v>
      </c>
      <c r="N96" s="585">
        <v>-267.3702436501527</v>
      </c>
      <c r="O96" s="585">
        <v>-131.95806048868621</v>
      </c>
      <c r="P96" s="585">
        <v>162.79596302869609</v>
      </c>
      <c r="Q96" s="585">
        <v>64.080234513513517</v>
      </c>
      <c r="R96" s="585">
        <v>234.50573813454704</v>
      </c>
      <c r="S96" s="585">
        <v>237.36615186615185</v>
      </c>
      <c r="T96" s="741">
        <v>1581.2295332132969</v>
      </c>
      <c r="U96" s="585"/>
      <c r="V96" s="742">
        <v>1582.8420518369112</v>
      </c>
      <c r="W96" s="742">
        <v>-233.43865653108153</v>
      </c>
      <c r="X96" s="742">
        <v>-254.53893228092718</v>
      </c>
      <c r="Y96" s="742">
        <v>-131.95806048868621</v>
      </c>
      <c r="Z96" s="742">
        <v>128.45524985411632</v>
      </c>
      <c r="AA96" s="742">
        <v>64.080234513513517</v>
      </c>
      <c r="AB96" s="742">
        <v>243.25360492745594</v>
      </c>
      <c r="AC96" s="742">
        <v>237.36615186615185</v>
      </c>
      <c r="AD96" s="586">
        <v>1636.061643697454</v>
      </c>
      <c r="AE96" s="585"/>
      <c r="AF96" s="742">
        <v>1663.486125759473</v>
      </c>
      <c r="AG96" s="742">
        <v>-233.43865653108153</v>
      </c>
      <c r="AH96" s="742">
        <v>-241.00157945032086</v>
      </c>
      <c r="AI96" s="742"/>
      <c r="AJ96" s="742">
        <v>94.114536679536528</v>
      </c>
      <c r="AK96" s="742">
        <v>64.080234513513517</v>
      </c>
      <c r="AL96" s="742">
        <v>253.07722121004798</v>
      </c>
      <c r="AM96" s="742">
        <v>237.36615186615185</v>
      </c>
      <c r="AN96" s="586">
        <v>1705.7259735586345</v>
      </c>
    </row>
    <row r="97" spans="1:40" ht="16.5">
      <c r="A97" s="528">
        <v>257</v>
      </c>
      <c r="B97" s="529" t="s">
        <v>128</v>
      </c>
      <c r="C97" s="532">
        <v>40722</v>
      </c>
      <c r="D97" s="585">
        <v>638.1425970748935</v>
      </c>
      <c r="E97" s="585">
        <v>165.15252359303909</v>
      </c>
      <c r="F97" s="585">
        <v>99.411635228212347</v>
      </c>
      <c r="G97" s="585">
        <v>-55.772901182990566</v>
      </c>
      <c r="H97" s="585">
        <v>110.51489517860526</v>
      </c>
      <c r="I97" s="585">
        <v>-64.282353518982362</v>
      </c>
      <c r="J97" s="585">
        <v>893.16639637277729</v>
      </c>
      <c r="K97" s="585"/>
      <c r="L97" s="585">
        <v>629.07115325115763</v>
      </c>
      <c r="M97" s="585">
        <v>165.15252357279823</v>
      </c>
      <c r="N97" s="585">
        <v>81.93149960764444</v>
      </c>
      <c r="O97" s="585">
        <v>-132.31847301631754</v>
      </c>
      <c r="P97" s="585">
        <v>101.96977933307433</v>
      </c>
      <c r="Q97" s="585">
        <v>39.454099096164228</v>
      </c>
      <c r="R97" s="585">
        <v>119.91637323535738</v>
      </c>
      <c r="S97" s="585">
        <v>-64.282353518982362</v>
      </c>
      <c r="T97" s="741">
        <v>940.89460156089638</v>
      </c>
      <c r="U97" s="585"/>
      <c r="V97" s="742">
        <v>619.17566506441926</v>
      </c>
      <c r="W97" s="742">
        <v>165.15252357279823</v>
      </c>
      <c r="X97" s="742">
        <v>64.762810976869929</v>
      </c>
      <c r="Y97" s="742">
        <v>-132.31847301631754</v>
      </c>
      <c r="Z97" s="742">
        <v>105.8163898384342</v>
      </c>
      <c r="AA97" s="742">
        <v>39.454099096164228</v>
      </c>
      <c r="AB97" s="742">
        <v>120.35542611942556</v>
      </c>
      <c r="AC97" s="742">
        <v>-64.282353518982362</v>
      </c>
      <c r="AD97" s="586">
        <v>918.11608813281146</v>
      </c>
      <c r="AE97" s="585"/>
      <c r="AF97" s="742">
        <v>615.01200762179349</v>
      </c>
      <c r="AG97" s="742">
        <v>165.15252357279823</v>
      </c>
      <c r="AH97" s="742">
        <v>48.300163807476267</v>
      </c>
      <c r="AI97" s="742"/>
      <c r="AJ97" s="742">
        <v>109.66300034379408</v>
      </c>
      <c r="AK97" s="742">
        <v>39.454099096164228</v>
      </c>
      <c r="AL97" s="742">
        <v>126.19100584506569</v>
      </c>
      <c r="AM97" s="742">
        <v>-64.282353518982362</v>
      </c>
      <c r="AN97" s="586">
        <v>907.17197375179205</v>
      </c>
    </row>
    <row r="98" spans="1:40" ht="16.5">
      <c r="A98" s="528">
        <v>260</v>
      </c>
      <c r="B98" s="529" t="s">
        <v>129</v>
      </c>
      <c r="C98" s="532">
        <v>9727</v>
      </c>
      <c r="D98" s="585">
        <v>676.28515594037958</v>
      </c>
      <c r="E98" s="585">
        <v>289.8589550342507</v>
      </c>
      <c r="F98" s="585">
        <v>169.70649129939872</v>
      </c>
      <c r="G98" s="585">
        <v>-55.772901182990559</v>
      </c>
      <c r="H98" s="585">
        <v>216.35868341259115</v>
      </c>
      <c r="I98" s="585">
        <v>-17.620540762825126</v>
      </c>
      <c r="J98" s="585">
        <v>1278.8158437408042</v>
      </c>
      <c r="K98" s="585"/>
      <c r="L98" s="585">
        <v>684.49896370085276</v>
      </c>
      <c r="M98" s="585">
        <v>289.85895501400961</v>
      </c>
      <c r="N98" s="585">
        <v>152.22635567883083</v>
      </c>
      <c r="O98" s="585">
        <v>-131.80378824932905</v>
      </c>
      <c r="P98" s="585">
        <v>151.49381052045126</v>
      </c>
      <c r="Q98" s="585">
        <v>72.819942314177041</v>
      </c>
      <c r="R98" s="585">
        <v>230.63005375433204</v>
      </c>
      <c r="S98" s="585">
        <v>-17.620540762825126</v>
      </c>
      <c r="T98" s="741">
        <v>1432.1037519704994</v>
      </c>
      <c r="U98" s="585"/>
      <c r="V98" s="742">
        <v>716.3176013405938</v>
      </c>
      <c r="W98" s="742">
        <v>289.85895501400961</v>
      </c>
      <c r="X98" s="742">
        <v>135.05766704805632</v>
      </c>
      <c r="Y98" s="742">
        <v>-131.80378824932905</v>
      </c>
      <c r="Z98" s="742">
        <v>134.73756733486329</v>
      </c>
      <c r="AA98" s="742">
        <v>72.819942314177041</v>
      </c>
      <c r="AB98" s="742">
        <v>238.5126061913129</v>
      </c>
      <c r="AC98" s="742">
        <v>-17.620540762825126</v>
      </c>
      <c r="AD98" s="586">
        <v>1437.8800102308587</v>
      </c>
      <c r="AE98" s="585"/>
      <c r="AF98" s="742">
        <v>781.9984097737032</v>
      </c>
      <c r="AG98" s="742">
        <v>289.85895501400961</v>
      </c>
      <c r="AH98" s="742">
        <v>118.59501987866265</v>
      </c>
      <c r="AI98" s="742"/>
      <c r="AJ98" s="742">
        <v>117.98132414927534</v>
      </c>
      <c r="AK98" s="742">
        <v>72.819942314177041</v>
      </c>
      <c r="AL98" s="742">
        <v>247.74685895985459</v>
      </c>
      <c r="AM98" s="742">
        <v>-17.620540762825126</v>
      </c>
      <c r="AN98" s="586">
        <v>1479.5761810775282</v>
      </c>
    </row>
    <row r="99" spans="1:40" ht="16.5">
      <c r="A99" s="528">
        <v>261</v>
      </c>
      <c r="B99" s="529" t="s">
        <v>130</v>
      </c>
      <c r="C99" s="532">
        <v>6637</v>
      </c>
      <c r="D99" s="585">
        <v>1268.8302942090759</v>
      </c>
      <c r="E99" s="585">
        <v>91.855585709626865</v>
      </c>
      <c r="F99" s="585">
        <v>277.82520027295362</v>
      </c>
      <c r="G99" s="585">
        <v>-55.772901182990566</v>
      </c>
      <c r="H99" s="585">
        <v>181.88507258379221</v>
      </c>
      <c r="I99" s="585">
        <v>9.2630706644568335</v>
      </c>
      <c r="J99" s="585">
        <v>1773.8863222569146</v>
      </c>
      <c r="K99" s="585"/>
      <c r="L99" s="585">
        <v>1250.4326489093519</v>
      </c>
      <c r="M99" s="585">
        <v>91.855585689385791</v>
      </c>
      <c r="N99" s="585">
        <v>260.3450646523857</v>
      </c>
      <c r="O99" s="585">
        <v>-131.81454053475881</v>
      </c>
      <c r="P99" s="585">
        <v>156.23399245703899</v>
      </c>
      <c r="Q99" s="585">
        <v>41.979120456531561</v>
      </c>
      <c r="R99" s="585">
        <v>196.85310523868827</v>
      </c>
      <c r="S99" s="585">
        <v>9.2630706644568335</v>
      </c>
      <c r="T99" s="741">
        <v>1875.1480475330802</v>
      </c>
      <c r="U99" s="585"/>
      <c r="V99" s="742">
        <v>1307.3120811737494</v>
      </c>
      <c r="W99" s="742">
        <v>91.855585689385791</v>
      </c>
      <c r="X99" s="742">
        <v>243.17637602161122</v>
      </c>
      <c r="Y99" s="742">
        <v>-131.81454053475881</v>
      </c>
      <c r="Z99" s="742">
        <v>137.52318049852073</v>
      </c>
      <c r="AA99" s="742">
        <v>41.979120456531561</v>
      </c>
      <c r="AB99" s="742">
        <v>203.20865302358973</v>
      </c>
      <c r="AC99" s="742">
        <v>9.2630706644568335</v>
      </c>
      <c r="AD99" s="586">
        <v>1902.5035269930866</v>
      </c>
      <c r="AE99" s="585"/>
      <c r="AF99" s="742">
        <v>1328.5730579294286</v>
      </c>
      <c r="AG99" s="742">
        <v>91.855585689385791</v>
      </c>
      <c r="AH99" s="742">
        <v>226.71372885221754</v>
      </c>
      <c r="AI99" s="742"/>
      <c r="AJ99" s="742">
        <v>118.81236854000248</v>
      </c>
      <c r="AK99" s="742">
        <v>41.979120456531561</v>
      </c>
      <c r="AL99" s="742">
        <v>211.24768012625142</v>
      </c>
      <c r="AM99" s="742">
        <v>9.2630706644568335</v>
      </c>
      <c r="AN99" s="586">
        <v>1896.6300717235158</v>
      </c>
    </row>
    <row r="100" spans="1:40" ht="16.5">
      <c r="A100" s="528">
        <v>263</v>
      </c>
      <c r="B100" s="529" t="s">
        <v>131</v>
      </c>
      <c r="C100" s="532">
        <v>7597</v>
      </c>
      <c r="D100" s="585">
        <v>872.30306361199132</v>
      </c>
      <c r="E100" s="585">
        <v>144.68905883296156</v>
      </c>
      <c r="F100" s="585">
        <v>64.261779101385045</v>
      </c>
      <c r="G100" s="585">
        <v>-55.772901182990559</v>
      </c>
      <c r="H100" s="585">
        <v>237.71580938237457</v>
      </c>
      <c r="I100" s="585">
        <v>-53.47321311043833</v>
      </c>
      <c r="J100" s="585">
        <v>1209.7235966352835</v>
      </c>
      <c r="K100" s="585"/>
      <c r="L100" s="585">
        <v>938.63492325564926</v>
      </c>
      <c r="M100" s="585">
        <v>144.68905881272048</v>
      </c>
      <c r="N100" s="585">
        <v>46.781643480817131</v>
      </c>
      <c r="O100" s="585">
        <v>-131.97243326024082</v>
      </c>
      <c r="P100" s="585">
        <v>112.67351424211216</v>
      </c>
      <c r="Q100" s="585">
        <v>44.532396110833226</v>
      </c>
      <c r="R100" s="585">
        <v>251.98282622994606</v>
      </c>
      <c r="S100" s="585">
        <v>-53.47321311043833</v>
      </c>
      <c r="T100" s="741">
        <v>1353.848715761399</v>
      </c>
      <c r="U100" s="585"/>
      <c r="V100" s="742">
        <v>990.66504577744308</v>
      </c>
      <c r="W100" s="742">
        <v>144.68905881272048</v>
      </c>
      <c r="X100" s="742">
        <v>29.612954850042634</v>
      </c>
      <c r="Y100" s="742">
        <v>-131.97243326024082</v>
      </c>
      <c r="Z100" s="742">
        <v>106.12343278250144</v>
      </c>
      <c r="AA100" s="742">
        <v>44.532396110833226</v>
      </c>
      <c r="AB100" s="742">
        <v>260.90151576632013</v>
      </c>
      <c r="AC100" s="742">
        <v>-53.47321311043833</v>
      </c>
      <c r="AD100" s="586">
        <v>1391.0787577291817</v>
      </c>
      <c r="AE100" s="585"/>
      <c r="AF100" s="742">
        <v>1037.3204737731746</v>
      </c>
      <c r="AG100" s="742">
        <v>144.68905881272048</v>
      </c>
      <c r="AH100" s="742">
        <v>13.150307680648961</v>
      </c>
      <c r="AI100" s="742"/>
      <c r="AJ100" s="742">
        <v>99.573351322890716</v>
      </c>
      <c r="AK100" s="742">
        <v>44.532396110833226</v>
      </c>
      <c r="AL100" s="742">
        <v>271.06189230987604</v>
      </c>
      <c r="AM100" s="742">
        <v>-53.47321311043833</v>
      </c>
      <c r="AN100" s="586">
        <v>1424.8818336394647</v>
      </c>
    </row>
    <row r="101" spans="1:40" ht="16.5">
      <c r="A101" s="528">
        <v>265</v>
      </c>
      <c r="B101" s="529" t="s">
        <v>132</v>
      </c>
      <c r="C101" s="532">
        <v>1064</v>
      </c>
      <c r="D101" s="585">
        <v>1110.1305169879649</v>
      </c>
      <c r="E101" s="585">
        <v>381.10936976866083</v>
      </c>
      <c r="F101" s="585">
        <v>159.70694484295149</v>
      </c>
      <c r="G101" s="585">
        <v>-55.772901182990559</v>
      </c>
      <c r="H101" s="585">
        <v>229.50621627134856</v>
      </c>
      <c r="I101" s="585">
        <v>-267.26127819548873</v>
      </c>
      <c r="J101" s="585">
        <v>1557.4188684924466</v>
      </c>
      <c r="K101" s="585"/>
      <c r="L101" s="585">
        <v>1006.5017441021964</v>
      </c>
      <c r="M101" s="585">
        <v>381.10936974841968</v>
      </c>
      <c r="N101" s="585">
        <v>142.22680922238359</v>
      </c>
      <c r="O101" s="585">
        <v>-132.1745563756607</v>
      </c>
      <c r="P101" s="585">
        <v>92.538338242856383</v>
      </c>
      <c r="Q101" s="585">
        <v>36.864743907894734</v>
      </c>
      <c r="R101" s="585">
        <v>245.10697239011131</v>
      </c>
      <c r="S101" s="585">
        <v>-267.26127819548873</v>
      </c>
      <c r="T101" s="741">
        <v>1504.9121430427126</v>
      </c>
      <c r="U101" s="585"/>
      <c r="V101" s="742">
        <v>1002.6757852679262</v>
      </c>
      <c r="W101" s="742">
        <v>381.10936974841968</v>
      </c>
      <c r="X101" s="742">
        <v>125.05812059160908</v>
      </c>
      <c r="Y101" s="742">
        <v>-132.1745563756607</v>
      </c>
      <c r="Z101" s="742">
        <v>97.461514046240154</v>
      </c>
      <c r="AA101" s="742">
        <v>36.864743907894734</v>
      </c>
      <c r="AB101" s="742">
        <v>254.5948676357709</v>
      </c>
      <c r="AC101" s="742">
        <v>-267.26127819548873</v>
      </c>
      <c r="AD101" s="586">
        <v>1498.3285666267116</v>
      </c>
      <c r="AE101" s="585"/>
      <c r="AF101" s="742">
        <v>1025.8405346664556</v>
      </c>
      <c r="AG101" s="742">
        <v>381.10936974841968</v>
      </c>
      <c r="AH101" s="742">
        <v>108.59547342221542</v>
      </c>
      <c r="AI101" s="742"/>
      <c r="AJ101" s="742">
        <v>102.38468984962395</v>
      </c>
      <c r="AK101" s="742">
        <v>36.864743907894734</v>
      </c>
      <c r="AL101" s="742">
        <v>265.22081454817743</v>
      </c>
      <c r="AM101" s="742">
        <v>-267.26127819548873</v>
      </c>
      <c r="AN101" s="586">
        <v>1520.5797915716375</v>
      </c>
    </row>
    <row r="102" spans="1:40" ht="16.5">
      <c r="A102" s="528">
        <v>271</v>
      </c>
      <c r="B102" s="529" t="s">
        <v>133</v>
      </c>
      <c r="C102" s="532">
        <v>6903</v>
      </c>
      <c r="D102" s="585">
        <v>469.39173880946663</v>
      </c>
      <c r="E102" s="585">
        <v>-100.88627806971436</v>
      </c>
      <c r="F102" s="585">
        <v>-54.414345290875666</v>
      </c>
      <c r="G102" s="585">
        <v>-55.772901182990559</v>
      </c>
      <c r="H102" s="585">
        <v>204.39317791754056</v>
      </c>
      <c r="I102" s="585">
        <v>-55.617122990004347</v>
      </c>
      <c r="J102" s="585">
        <v>407.09426919342229</v>
      </c>
      <c r="K102" s="585"/>
      <c r="L102" s="585">
        <v>472.95490323266603</v>
      </c>
      <c r="M102" s="585">
        <v>-100.8862780899554</v>
      </c>
      <c r="N102" s="585">
        <v>-41.894480911443573</v>
      </c>
      <c r="O102" s="585">
        <v>-131.88791275770751</v>
      </c>
      <c r="P102" s="585">
        <v>95.087211963558119</v>
      </c>
      <c r="Q102" s="585">
        <v>86.341779722149795</v>
      </c>
      <c r="R102" s="585">
        <v>219.03607363944428</v>
      </c>
      <c r="S102" s="585">
        <v>-55.617122990004347</v>
      </c>
      <c r="T102" s="741">
        <v>543.13417380870737</v>
      </c>
      <c r="U102" s="585"/>
      <c r="V102" s="742">
        <v>456.82812257846825</v>
      </c>
      <c r="W102" s="742">
        <v>-100.8862780899554</v>
      </c>
      <c r="X102" s="742">
        <v>-29.06316954221807</v>
      </c>
      <c r="Y102" s="742">
        <v>-131.88791275770751</v>
      </c>
      <c r="Z102" s="742">
        <v>98.850263956572533</v>
      </c>
      <c r="AA102" s="742">
        <v>86.341779722149795</v>
      </c>
      <c r="AB102" s="742">
        <v>226.82894708381522</v>
      </c>
      <c r="AC102" s="742">
        <v>-55.617122990004347</v>
      </c>
      <c r="AD102" s="586">
        <v>551.39462996112047</v>
      </c>
      <c r="AE102" s="585"/>
      <c r="AF102" s="742">
        <v>514.93448688829403</v>
      </c>
      <c r="AG102" s="742">
        <v>-100.8862780899554</v>
      </c>
      <c r="AH102" s="742">
        <v>-15.525816711611743</v>
      </c>
      <c r="AI102" s="742"/>
      <c r="AJ102" s="742">
        <v>102.61331594958698</v>
      </c>
      <c r="AK102" s="742">
        <v>86.341779722149795</v>
      </c>
      <c r="AL102" s="742">
        <v>236.02512561347601</v>
      </c>
      <c r="AM102" s="742">
        <v>-55.617122990004347</v>
      </c>
      <c r="AN102" s="586">
        <v>635.9975776242278</v>
      </c>
    </row>
    <row r="103" spans="1:40" ht="16.5">
      <c r="A103" s="528">
        <v>272</v>
      </c>
      <c r="B103" s="529" t="s">
        <v>134</v>
      </c>
      <c r="C103" s="532">
        <v>48006</v>
      </c>
      <c r="D103" s="585">
        <v>749.93577004140798</v>
      </c>
      <c r="E103" s="585">
        <v>-202.85444414353142</v>
      </c>
      <c r="F103" s="585">
        <v>-93.699630368348735</v>
      </c>
      <c r="G103" s="585">
        <v>-55.772901182990559</v>
      </c>
      <c r="H103" s="585">
        <v>157.87892241796203</v>
      </c>
      <c r="I103" s="585">
        <v>-20.019768362288048</v>
      </c>
      <c r="J103" s="585">
        <v>535.46794840221128</v>
      </c>
      <c r="K103" s="585"/>
      <c r="L103" s="585">
        <v>752.94486771898039</v>
      </c>
      <c r="M103" s="585">
        <v>-202.85444416377246</v>
      </c>
      <c r="N103" s="585">
        <v>-81.179765988916643</v>
      </c>
      <c r="O103" s="585">
        <v>-132.16666028334708</v>
      </c>
      <c r="P103" s="585">
        <v>112.09498492024659</v>
      </c>
      <c r="Q103" s="585">
        <v>45.844877549431317</v>
      </c>
      <c r="R103" s="585">
        <v>169.71058062018056</v>
      </c>
      <c r="S103" s="585">
        <v>-20.019768362288048</v>
      </c>
      <c r="T103" s="741">
        <v>644.37467201051459</v>
      </c>
      <c r="U103" s="585"/>
      <c r="V103" s="742">
        <v>775.34246727497487</v>
      </c>
      <c r="W103" s="742">
        <v>-202.85444416377246</v>
      </c>
      <c r="X103" s="742">
        <v>-68.348454619691154</v>
      </c>
      <c r="Y103" s="742">
        <v>-132.16666028334708</v>
      </c>
      <c r="Z103" s="742">
        <v>108.1208767245902</v>
      </c>
      <c r="AA103" s="742">
        <v>45.844877549431317</v>
      </c>
      <c r="AB103" s="742">
        <v>175.67196153332955</v>
      </c>
      <c r="AC103" s="742">
        <v>-20.019768362288048</v>
      </c>
      <c r="AD103" s="586">
        <v>681.59085565322709</v>
      </c>
      <c r="AE103" s="585"/>
      <c r="AF103" s="742">
        <v>787.67777900890621</v>
      </c>
      <c r="AG103" s="742">
        <v>-202.85444416377246</v>
      </c>
      <c r="AH103" s="742">
        <v>-54.811101789084823</v>
      </c>
      <c r="AI103" s="742"/>
      <c r="AJ103" s="742">
        <v>104.14676852893383</v>
      </c>
      <c r="AK103" s="742">
        <v>45.844877549431317</v>
      </c>
      <c r="AL103" s="742">
        <v>183.58039056504558</v>
      </c>
      <c r="AM103" s="742">
        <v>-20.019768362288048</v>
      </c>
      <c r="AN103" s="586">
        <v>711.39784105382455</v>
      </c>
    </row>
    <row r="104" spans="1:40" ht="16.5">
      <c r="A104" s="528">
        <v>273</v>
      </c>
      <c r="B104" s="529" t="s">
        <v>135</v>
      </c>
      <c r="C104" s="532">
        <v>3999</v>
      </c>
      <c r="D104" s="585">
        <v>1158.2819992196089</v>
      </c>
      <c r="E104" s="585">
        <v>-177.38995383169689</v>
      </c>
      <c r="F104" s="585">
        <v>238.36455238516993</v>
      </c>
      <c r="G104" s="585">
        <v>-55.772901182990573</v>
      </c>
      <c r="H104" s="585">
        <v>186.37541743372427</v>
      </c>
      <c r="I104" s="585">
        <v>-57.13428357089272</v>
      </c>
      <c r="J104" s="585">
        <v>1292.7248304529228</v>
      </c>
      <c r="K104" s="585"/>
      <c r="L104" s="585">
        <v>1126.1008898435246</v>
      </c>
      <c r="M104" s="585">
        <v>-177.38995385193789</v>
      </c>
      <c r="N104" s="585">
        <v>220.88441676460204</v>
      </c>
      <c r="O104" s="585">
        <v>-132.08636432047578</v>
      </c>
      <c r="P104" s="585">
        <v>140.60570281343999</v>
      </c>
      <c r="Q104" s="585">
        <v>37.752605382345592</v>
      </c>
      <c r="R104" s="585">
        <v>200.47860463828241</v>
      </c>
      <c r="S104" s="585">
        <v>-57.13428357089272</v>
      </c>
      <c r="T104" s="741">
        <v>1359.2116176988884</v>
      </c>
      <c r="U104" s="585"/>
      <c r="V104" s="742">
        <v>1050.4869214402781</v>
      </c>
      <c r="W104" s="742">
        <v>-177.38995385193789</v>
      </c>
      <c r="X104" s="742">
        <v>203.71572813382753</v>
      </c>
      <c r="Y104" s="742">
        <v>-132.08636432047578</v>
      </c>
      <c r="Z104" s="742">
        <v>127.27668611539701</v>
      </c>
      <c r="AA104" s="742">
        <v>37.752605382345592</v>
      </c>
      <c r="AB104" s="742">
        <v>207.37008822906995</v>
      </c>
      <c r="AC104" s="742">
        <v>-57.13428357089272</v>
      </c>
      <c r="AD104" s="586">
        <v>1259.9914275576118</v>
      </c>
      <c r="AE104" s="585"/>
      <c r="AF104" s="742">
        <v>1053.6286765491282</v>
      </c>
      <c r="AG104" s="742">
        <v>-177.38995385193789</v>
      </c>
      <c r="AH104" s="742">
        <v>187.25308096443385</v>
      </c>
      <c r="AI104" s="742"/>
      <c r="AJ104" s="742">
        <v>113.94766941735405</v>
      </c>
      <c r="AK104" s="742">
        <v>37.752605382345592</v>
      </c>
      <c r="AL104" s="742">
        <v>215.77035167544705</v>
      </c>
      <c r="AM104" s="742">
        <v>-57.13428357089272</v>
      </c>
      <c r="AN104" s="586">
        <v>1241.7417822454024</v>
      </c>
    </row>
    <row r="105" spans="1:40" ht="16.5">
      <c r="A105" s="528">
        <v>275</v>
      </c>
      <c r="B105" s="529" t="s">
        <v>136</v>
      </c>
      <c r="C105" s="532">
        <v>2521</v>
      </c>
      <c r="D105" s="585">
        <v>692.52485191838286</v>
      </c>
      <c r="E105" s="585">
        <v>72.049440773261963</v>
      </c>
      <c r="F105" s="585">
        <v>93.099636880154875</v>
      </c>
      <c r="G105" s="585">
        <v>-55.772901182990566</v>
      </c>
      <c r="H105" s="585">
        <v>207.18476114747722</v>
      </c>
      <c r="I105" s="585">
        <v>-26.214994049980167</v>
      </c>
      <c r="J105" s="585">
        <v>982.87079548630618</v>
      </c>
      <c r="K105" s="585"/>
      <c r="L105" s="585">
        <v>648.20689978871292</v>
      </c>
      <c r="M105" s="585">
        <v>72.049440753020889</v>
      </c>
      <c r="N105" s="585">
        <v>75.619501259586968</v>
      </c>
      <c r="O105" s="585">
        <v>-132.02649877487241</v>
      </c>
      <c r="P105" s="585">
        <v>117.98675970963679</v>
      </c>
      <c r="Q105" s="585">
        <v>61.710729176517248</v>
      </c>
      <c r="R105" s="585">
        <v>222.55589869626991</v>
      </c>
      <c r="S105" s="585">
        <v>-26.214994049980167</v>
      </c>
      <c r="T105" s="741">
        <v>1039.8877365588921</v>
      </c>
      <c r="U105" s="585"/>
      <c r="V105" s="742">
        <v>635.68176742294986</v>
      </c>
      <c r="W105" s="742">
        <v>72.049440753020889</v>
      </c>
      <c r="X105" s="742">
        <v>58.450812628812464</v>
      </c>
      <c r="Y105" s="742">
        <v>-132.02649877487241</v>
      </c>
      <c r="Z105" s="742">
        <v>111.95174558270412</v>
      </c>
      <c r="AA105" s="742">
        <v>61.710729176517248</v>
      </c>
      <c r="AB105" s="742">
        <v>231.30847825160458</v>
      </c>
      <c r="AC105" s="742">
        <v>-26.214994049980167</v>
      </c>
      <c r="AD105" s="586">
        <v>1012.9114809907566</v>
      </c>
      <c r="AE105" s="585"/>
      <c r="AF105" s="742">
        <v>667.42506613168064</v>
      </c>
      <c r="AG105" s="742">
        <v>72.049440753020889</v>
      </c>
      <c r="AH105" s="742">
        <v>41.988165459418795</v>
      </c>
      <c r="AI105" s="742"/>
      <c r="AJ105" s="742">
        <v>105.91673145577145</v>
      </c>
      <c r="AK105" s="742">
        <v>61.710729176517248</v>
      </c>
      <c r="AL105" s="742">
        <v>241.41418534051877</v>
      </c>
      <c r="AM105" s="742">
        <v>-26.214994049980167</v>
      </c>
      <c r="AN105" s="586">
        <v>1032.2628254920753</v>
      </c>
    </row>
    <row r="106" spans="1:40" ht="16.5">
      <c r="A106" s="528">
        <v>276</v>
      </c>
      <c r="B106" s="529" t="s">
        <v>137</v>
      </c>
      <c r="C106" s="532">
        <v>15157</v>
      </c>
      <c r="D106" s="585">
        <v>1068.7071462480988</v>
      </c>
      <c r="E106" s="585">
        <v>78.43453186014051</v>
      </c>
      <c r="F106" s="585">
        <v>0.49168642481863489</v>
      </c>
      <c r="G106" s="585">
        <v>-55.772901182990566</v>
      </c>
      <c r="H106" s="585">
        <v>131.45214763214292</v>
      </c>
      <c r="I106" s="585">
        <v>-123.45318994523983</v>
      </c>
      <c r="J106" s="585">
        <v>1099.8594210369704</v>
      </c>
      <c r="K106" s="585"/>
      <c r="L106" s="585">
        <v>1003.7278276802447</v>
      </c>
      <c r="M106" s="585">
        <v>78.434531839899435</v>
      </c>
      <c r="N106" s="585">
        <v>-1.988449195749274</v>
      </c>
      <c r="O106" s="585">
        <v>-132.03066268886525</v>
      </c>
      <c r="P106" s="585">
        <v>116.20172528723815</v>
      </c>
      <c r="Q106" s="585">
        <v>40.895019664049627</v>
      </c>
      <c r="R106" s="585">
        <v>142.74151932821925</v>
      </c>
      <c r="S106" s="585">
        <v>-123.45318994523983</v>
      </c>
      <c r="T106" s="741">
        <v>1124.5283219697967</v>
      </c>
      <c r="U106" s="585"/>
      <c r="V106" s="742">
        <v>1019.1166158177538</v>
      </c>
      <c r="W106" s="742">
        <v>78.434531839899435</v>
      </c>
      <c r="X106" s="742">
        <v>-4.1571378265237735</v>
      </c>
      <c r="Y106" s="742">
        <v>-132.03066268886525</v>
      </c>
      <c r="Z106" s="742">
        <v>111.81899057130936</v>
      </c>
      <c r="AA106" s="742">
        <v>40.895019664049627</v>
      </c>
      <c r="AB106" s="742">
        <v>147.22881916730034</v>
      </c>
      <c r="AC106" s="742">
        <v>-123.45318994523983</v>
      </c>
      <c r="AD106" s="586">
        <v>1137.8529865996836</v>
      </c>
      <c r="AE106" s="585"/>
      <c r="AF106" s="742">
        <v>1045.0634991753202</v>
      </c>
      <c r="AG106" s="742">
        <v>78.434531839899435</v>
      </c>
      <c r="AH106" s="742">
        <v>-5.6197849959174446</v>
      </c>
      <c r="AI106" s="742"/>
      <c r="AJ106" s="742">
        <v>107.43625585538057</v>
      </c>
      <c r="AK106" s="742">
        <v>40.895019664049627</v>
      </c>
      <c r="AL106" s="742">
        <v>153.9868642318759</v>
      </c>
      <c r="AM106" s="742">
        <v>-123.45318994523983</v>
      </c>
      <c r="AN106" s="586">
        <v>1164.712533136503</v>
      </c>
    </row>
    <row r="107" spans="1:40" ht="16.5">
      <c r="A107" s="528">
        <v>280</v>
      </c>
      <c r="B107" s="529" t="s">
        <v>138</v>
      </c>
      <c r="C107" s="532">
        <v>2024</v>
      </c>
      <c r="D107" s="585">
        <v>1160.0177593152018</v>
      </c>
      <c r="E107" s="585">
        <v>51.756148547779006</v>
      </c>
      <c r="F107" s="585">
        <v>144.91823646505136</v>
      </c>
      <c r="G107" s="585">
        <v>-55.772901182990566</v>
      </c>
      <c r="H107" s="585">
        <v>245.65550564544014</v>
      </c>
      <c r="I107" s="585">
        <v>-144.73418972332016</v>
      </c>
      <c r="J107" s="585">
        <v>1401.8405590671616</v>
      </c>
      <c r="K107" s="585"/>
      <c r="L107" s="585">
        <v>1157.4053106908664</v>
      </c>
      <c r="M107" s="585">
        <v>51.756148527537945</v>
      </c>
      <c r="N107" s="585">
        <v>127.43810084448347</v>
      </c>
      <c r="O107" s="585">
        <v>-132.21345268658303</v>
      </c>
      <c r="P107" s="585">
        <v>86.712261234927851</v>
      </c>
      <c r="Q107" s="585">
        <v>47.287706717391295</v>
      </c>
      <c r="R107" s="585">
        <v>265.60468554443872</v>
      </c>
      <c r="S107" s="585">
        <v>-144.73418972332016</v>
      </c>
      <c r="T107" s="741">
        <v>1459.2565711497425</v>
      </c>
      <c r="U107" s="585"/>
      <c r="V107" s="742">
        <v>1156.6780153412517</v>
      </c>
      <c r="W107" s="742">
        <v>51.756148527537945</v>
      </c>
      <c r="X107" s="742">
        <v>110.26941221370896</v>
      </c>
      <c r="Y107" s="742">
        <v>-132.21345268658303</v>
      </c>
      <c r="Z107" s="742">
        <v>90.167901862523209</v>
      </c>
      <c r="AA107" s="742">
        <v>47.287706717391295</v>
      </c>
      <c r="AB107" s="742">
        <v>275.34466139801043</v>
      </c>
      <c r="AC107" s="742">
        <v>-144.73418972332016</v>
      </c>
      <c r="AD107" s="586">
        <v>1454.5562036505205</v>
      </c>
      <c r="AE107" s="585"/>
      <c r="AF107" s="742">
        <v>1171.8286886112792</v>
      </c>
      <c r="AG107" s="742">
        <v>51.756148527537945</v>
      </c>
      <c r="AH107" s="742">
        <v>93.806765044315298</v>
      </c>
      <c r="AI107" s="742"/>
      <c r="AJ107" s="742">
        <v>93.623542490118552</v>
      </c>
      <c r="AK107" s="742">
        <v>47.287706717391295</v>
      </c>
      <c r="AL107" s="742">
        <v>286.45770993357331</v>
      </c>
      <c r="AM107" s="742">
        <v>-144.73418972332016</v>
      </c>
      <c r="AN107" s="586">
        <v>1467.8129189143124</v>
      </c>
    </row>
    <row r="108" spans="1:40" ht="16.5">
      <c r="A108" s="528">
        <v>284</v>
      </c>
      <c r="B108" s="529" t="s">
        <v>139</v>
      </c>
      <c r="C108" s="532">
        <v>2227</v>
      </c>
      <c r="D108" s="585">
        <v>635.0145985594454</v>
      </c>
      <c r="E108" s="585">
        <v>222.56669122209709</v>
      </c>
      <c r="F108" s="585">
        <v>196.23056559055246</v>
      </c>
      <c r="G108" s="585">
        <v>-55.772901182990559</v>
      </c>
      <c r="H108" s="585">
        <v>227.73904971244093</v>
      </c>
      <c r="I108" s="585">
        <v>377.57656039515041</v>
      </c>
      <c r="J108" s="585">
        <v>1603.3545642966958</v>
      </c>
      <c r="K108" s="585"/>
      <c r="L108" s="585">
        <v>457.79496765709854</v>
      </c>
      <c r="M108" s="585">
        <v>222.56669120185597</v>
      </c>
      <c r="N108" s="585">
        <v>178.75042996998457</v>
      </c>
      <c r="O108" s="585">
        <v>-132.14435198674238</v>
      </c>
      <c r="P108" s="585">
        <v>78.307423363628502</v>
      </c>
      <c r="Q108" s="585">
        <v>48.600891809609337</v>
      </c>
      <c r="R108" s="585">
        <v>238.81551870569473</v>
      </c>
      <c r="S108" s="585">
        <v>377.57656039515041</v>
      </c>
      <c r="T108" s="741">
        <v>1470.2681311162796</v>
      </c>
      <c r="U108" s="585"/>
      <c r="V108" s="742">
        <v>467.52022615770613</v>
      </c>
      <c r="W108" s="742">
        <v>222.56669120185597</v>
      </c>
      <c r="X108" s="742">
        <v>161.58174133921005</v>
      </c>
      <c r="Y108" s="742">
        <v>-132.14435198674238</v>
      </c>
      <c r="Z108" s="742">
        <v>84.765983796767003</v>
      </c>
      <c r="AA108" s="742">
        <v>48.600891809609337</v>
      </c>
      <c r="AB108" s="742">
        <v>246.01911834003064</v>
      </c>
      <c r="AC108" s="742">
        <v>377.57656039515041</v>
      </c>
      <c r="AD108" s="586">
        <v>1476.4868610535873</v>
      </c>
      <c r="AE108" s="585"/>
      <c r="AF108" s="742">
        <v>473.25246935369984</v>
      </c>
      <c r="AG108" s="742">
        <v>222.56669120185597</v>
      </c>
      <c r="AH108" s="742">
        <v>145.11909416981638</v>
      </c>
      <c r="AI108" s="742"/>
      <c r="AJ108" s="742">
        <v>91.224544229905504</v>
      </c>
      <c r="AK108" s="742">
        <v>48.600891809609337</v>
      </c>
      <c r="AL108" s="742">
        <v>254.85994082541751</v>
      </c>
      <c r="AM108" s="742">
        <v>377.57656039515041</v>
      </c>
      <c r="AN108" s="586">
        <v>1481.0558399987124</v>
      </c>
    </row>
    <row r="109" spans="1:40" ht="16.5">
      <c r="A109" s="528">
        <v>285</v>
      </c>
      <c r="B109" s="529" t="s">
        <v>140</v>
      </c>
      <c r="C109" s="532">
        <v>50617</v>
      </c>
      <c r="D109" s="585">
        <v>252.7869908089003</v>
      </c>
      <c r="E109" s="585">
        <v>-185.34773909433756</v>
      </c>
      <c r="F109" s="585">
        <v>-47.098575968063777</v>
      </c>
      <c r="G109" s="585">
        <v>-55.772901182990566</v>
      </c>
      <c r="H109" s="585">
        <v>153.62296149117316</v>
      </c>
      <c r="I109" s="585">
        <v>-25.414366714740108</v>
      </c>
      <c r="J109" s="585">
        <v>92.776369339941454</v>
      </c>
      <c r="K109" s="585"/>
      <c r="L109" s="585">
        <v>236.46072848273346</v>
      </c>
      <c r="M109" s="585">
        <v>-185.34773911457859</v>
      </c>
      <c r="N109" s="585">
        <v>-34.578711588631684</v>
      </c>
      <c r="O109" s="585">
        <v>-132.11698897602747</v>
      </c>
      <c r="P109" s="585">
        <v>155.59514504249273</v>
      </c>
      <c r="Q109" s="585">
        <v>64.042769531461772</v>
      </c>
      <c r="R109" s="585">
        <v>166.92988583267527</v>
      </c>
      <c r="S109" s="585">
        <v>-25.414366714740108</v>
      </c>
      <c r="T109" s="741">
        <v>245.57072249538541</v>
      </c>
      <c r="U109" s="585"/>
      <c r="V109" s="742">
        <v>231.20521498860154</v>
      </c>
      <c r="W109" s="742">
        <v>-185.34773911457859</v>
      </c>
      <c r="X109" s="742">
        <v>-21.747400219406185</v>
      </c>
      <c r="Y109" s="742">
        <v>-132.11698897602747</v>
      </c>
      <c r="Z109" s="742">
        <v>144.14479450200363</v>
      </c>
      <c r="AA109" s="742">
        <v>64.042769531461772</v>
      </c>
      <c r="AB109" s="742">
        <v>173.35367964297609</v>
      </c>
      <c r="AC109" s="742">
        <v>-25.414366714740108</v>
      </c>
      <c r="AD109" s="586">
        <v>248.11996364029071</v>
      </c>
      <c r="AE109" s="585"/>
      <c r="AF109" s="742">
        <v>241.57933349638694</v>
      </c>
      <c r="AG109" s="742">
        <v>-185.34773911457859</v>
      </c>
      <c r="AH109" s="742">
        <v>-8.210047388799854</v>
      </c>
      <c r="AI109" s="742"/>
      <c r="AJ109" s="742">
        <v>132.69444396151462</v>
      </c>
      <c r="AK109" s="742">
        <v>64.042769531461772</v>
      </c>
      <c r="AL109" s="742">
        <v>181.60693731130596</v>
      </c>
      <c r="AM109" s="742">
        <v>-25.414366714740108</v>
      </c>
      <c r="AN109" s="586">
        <v>268.83434210652325</v>
      </c>
    </row>
    <row r="110" spans="1:40" ht="16.5">
      <c r="A110" s="528">
        <v>286</v>
      </c>
      <c r="B110" s="529" t="s">
        <v>141</v>
      </c>
      <c r="C110" s="532">
        <v>79429</v>
      </c>
      <c r="D110" s="585">
        <v>195.92833819993334</v>
      </c>
      <c r="E110" s="585">
        <v>-189.67110142780797</v>
      </c>
      <c r="F110" s="585">
        <v>-84.639078379305701</v>
      </c>
      <c r="G110" s="585">
        <v>-55.772901182990566</v>
      </c>
      <c r="H110" s="585">
        <v>162.5826446453182</v>
      </c>
      <c r="I110" s="585">
        <v>-100.68271034508807</v>
      </c>
      <c r="J110" s="585">
        <v>-72.254808489940785</v>
      </c>
      <c r="K110" s="585"/>
      <c r="L110" s="585">
        <v>187.94694001565173</v>
      </c>
      <c r="M110" s="585">
        <v>-189.67110144804897</v>
      </c>
      <c r="N110" s="585">
        <v>-72.119213999873608</v>
      </c>
      <c r="O110" s="585">
        <v>-132.0914281026555</v>
      </c>
      <c r="P110" s="585">
        <v>128.33949612612793</v>
      </c>
      <c r="Q110" s="585">
        <v>50.456112046884655</v>
      </c>
      <c r="R110" s="585">
        <v>175.79861847621981</v>
      </c>
      <c r="S110" s="585">
        <v>-100.68271034508807</v>
      </c>
      <c r="T110" s="741">
        <v>47.976712769218004</v>
      </c>
      <c r="U110" s="585"/>
      <c r="V110" s="742">
        <v>191.51148474606819</v>
      </c>
      <c r="W110" s="742">
        <v>-189.67110144804897</v>
      </c>
      <c r="X110" s="742">
        <v>-59.287902630648119</v>
      </c>
      <c r="Y110" s="742">
        <v>-132.0914281026555</v>
      </c>
      <c r="Z110" s="742">
        <v>121.36411775171668</v>
      </c>
      <c r="AA110" s="742">
        <v>50.456112046884655</v>
      </c>
      <c r="AB110" s="742">
        <v>181.84101190599378</v>
      </c>
      <c r="AC110" s="742">
        <v>-100.68271034508807</v>
      </c>
      <c r="AD110" s="586">
        <v>63.439583924222646</v>
      </c>
      <c r="AE110" s="585"/>
      <c r="AF110" s="742">
        <v>224.51546865462242</v>
      </c>
      <c r="AG110" s="742">
        <v>-189.67110144804897</v>
      </c>
      <c r="AH110" s="742">
        <v>-45.750549800041782</v>
      </c>
      <c r="AI110" s="742"/>
      <c r="AJ110" s="742">
        <v>114.38873937730544</v>
      </c>
      <c r="AK110" s="742">
        <v>50.456112046884655</v>
      </c>
      <c r="AL110" s="742">
        <v>189.8312750336315</v>
      </c>
      <c r="AM110" s="742">
        <v>-100.68271034508807</v>
      </c>
      <c r="AN110" s="586">
        <v>110.99580541660968</v>
      </c>
    </row>
    <row r="111" spans="1:40" ht="16.5">
      <c r="A111" s="528">
        <v>287</v>
      </c>
      <c r="B111" s="529" t="s">
        <v>142</v>
      </c>
      <c r="C111" s="532">
        <v>6242</v>
      </c>
      <c r="D111" s="585">
        <v>610.14867890986602</v>
      </c>
      <c r="E111" s="585">
        <v>215.22932409753665</v>
      </c>
      <c r="F111" s="585">
        <v>124.48633401656078</v>
      </c>
      <c r="G111" s="585">
        <v>-55.772901182990573</v>
      </c>
      <c r="H111" s="585">
        <v>230.35542364029615</v>
      </c>
      <c r="I111" s="585">
        <v>386.99807753925023</v>
      </c>
      <c r="J111" s="585">
        <v>1511.4449370205193</v>
      </c>
      <c r="K111" s="585"/>
      <c r="L111" s="585">
        <v>683.0218386263515</v>
      </c>
      <c r="M111" s="585">
        <v>215.22932407729556</v>
      </c>
      <c r="N111" s="585">
        <v>107.00619839599288</v>
      </c>
      <c r="O111" s="585">
        <v>-132.07767838895458</v>
      </c>
      <c r="P111" s="585">
        <v>68.529135570399021</v>
      </c>
      <c r="Q111" s="585">
        <v>20.057191493431596</v>
      </c>
      <c r="R111" s="585">
        <v>243.80750312746184</v>
      </c>
      <c r="S111" s="585">
        <v>386.99807753925023</v>
      </c>
      <c r="T111" s="741">
        <v>1592.5715904412282</v>
      </c>
      <c r="U111" s="585"/>
      <c r="V111" s="742">
        <v>738.17666864442504</v>
      </c>
      <c r="W111" s="742">
        <v>215.22932407729556</v>
      </c>
      <c r="X111" s="742">
        <v>89.837509765218343</v>
      </c>
      <c r="Y111" s="742">
        <v>-132.07767838895458</v>
      </c>
      <c r="Z111" s="742">
        <v>71.931269162963034</v>
      </c>
      <c r="AA111" s="742">
        <v>20.057191493431596</v>
      </c>
      <c r="AB111" s="742">
        <v>251.86059518703857</v>
      </c>
      <c r="AC111" s="742">
        <v>386.99807753925023</v>
      </c>
      <c r="AD111" s="586">
        <v>1642.0129574806676</v>
      </c>
      <c r="AE111" s="585"/>
      <c r="AF111" s="742">
        <v>776.79660890244838</v>
      </c>
      <c r="AG111" s="742">
        <v>215.22932407729556</v>
      </c>
      <c r="AH111" s="742">
        <v>73.374862595824695</v>
      </c>
      <c r="AI111" s="742"/>
      <c r="AJ111" s="742">
        <v>75.333402755527032</v>
      </c>
      <c r="AK111" s="742">
        <v>20.057191493431596</v>
      </c>
      <c r="AL111" s="742">
        <v>261.42146722287492</v>
      </c>
      <c r="AM111" s="742">
        <v>386.99807753925023</v>
      </c>
      <c r="AN111" s="586">
        <v>1677.1332561976978</v>
      </c>
    </row>
    <row r="112" spans="1:40" ht="16.5">
      <c r="A112" s="528">
        <v>288</v>
      </c>
      <c r="B112" s="529" t="s">
        <v>143</v>
      </c>
      <c r="C112" s="532">
        <v>6405</v>
      </c>
      <c r="D112" s="585">
        <v>1032.5899170545408</v>
      </c>
      <c r="E112" s="585">
        <v>0.3663999934060802</v>
      </c>
      <c r="F112" s="585">
        <v>-35.613736919853061</v>
      </c>
      <c r="G112" s="585">
        <v>-55.772901182990566</v>
      </c>
      <c r="H112" s="585">
        <v>206.84360723736589</v>
      </c>
      <c r="I112" s="585">
        <v>16.589695550351287</v>
      </c>
      <c r="J112" s="585">
        <v>1165.0029817328202</v>
      </c>
      <c r="K112" s="585"/>
      <c r="L112" s="585">
        <v>1033.3513722474543</v>
      </c>
      <c r="M112" s="585">
        <v>0.36639997316502571</v>
      </c>
      <c r="N112" s="585">
        <v>-23.093872540420968</v>
      </c>
      <c r="O112" s="585">
        <v>-131.95605885324724</v>
      </c>
      <c r="P112" s="585">
        <v>73.986253906197987</v>
      </c>
      <c r="Q112" s="585">
        <v>37.418918148633878</v>
      </c>
      <c r="R112" s="585">
        <v>221.26189263403703</v>
      </c>
      <c r="S112" s="585">
        <v>16.589695550351287</v>
      </c>
      <c r="T112" s="741">
        <v>1227.9246010661714</v>
      </c>
      <c r="U112" s="585"/>
      <c r="V112" s="742">
        <v>1017.3258386216798</v>
      </c>
      <c r="W112" s="742">
        <v>0.36639997316502571</v>
      </c>
      <c r="X112" s="742">
        <v>-10.262561171195465</v>
      </c>
      <c r="Y112" s="742">
        <v>-131.95605885324724</v>
      </c>
      <c r="Z112" s="742">
        <v>76.355354119375406</v>
      </c>
      <c r="AA112" s="742">
        <v>37.418918148633878</v>
      </c>
      <c r="AB112" s="742">
        <v>228.62201982636449</v>
      </c>
      <c r="AC112" s="742">
        <v>16.589695550351287</v>
      </c>
      <c r="AD112" s="586">
        <v>1234.4596062151272</v>
      </c>
      <c r="AE112" s="585"/>
      <c r="AF112" s="742">
        <v>1048.3662986309564</v>
      </c>
      <c r="AG112" s="742">
        <v>0.36639997316502571</v>
      </c>
      <c r="AH112" s="742">
        <v>-5.6197849959174455</v>
      </c>
      <c r="AI112" s="742"/>
      <c r="AJ112" s="742">
        <v>78.724454332552853</v>
      </c>
      <c r="AK112" s="742">
        <v>37.418918148633878</v>
      </c>
      <c r="AL112" s="742">
        <v>237.87328366718791</v>
      </c>
      <c r="AM112" s="742">
        <v>16.589695550351287</v>
      </c>
      <c r="AN112" s="586">
        <v>1281.7632064536826</v>
      </c>
    </row>
    <row r="113" spans="1:40" ht="16.5">
      <c r="A113" s="528">
        <v>290</v>
      </c>
      <c r="B113" s="529" t="s">
        <v>144</v>
      </c>
      <c r="C113" s="532">
        <v>7755</v>
      </c>
      <c r="D113" s="585">
        <v>813.58868195695379</v>
      </c>
      <c r="E113" s="585">
        <v>51.195541812964542</v>
      </c>
      <c r="F113" s="585">
        <v>91.804744349785665</v>
      </c>
      <c r="G113" s="585">
        <v>-55.772901182990566</v>
      </c>
      <c r="H113" s="585">
        <v>219.50407212844013</v>
      </c>
      <c r="I113" s="585">
        <v>-55.925467440361061</v>
      </c>
      <c r="J113" s="585">
        <v>1064.3946716247924</v>
      </c>
      <c r="K113" s="585"/>
      <c r="L113" s="585">
        <v>775.65920317854432</v>
      </c>
      <c r="M113" s="585">
        <v>51.195541792723489</v>
      </c>
      <c r="N113" s="585">
        <v>74.324608729217758</v>
      </c>
      <c r="O113" s="585">
        <v>-131.98445389852995</v>
      </c>
      <c r="P113" s="585">
        <v>172.0003460763854</v>
      </c>
      <c r="Q113" s="585">
        <v>53.899423676595745</v>
      </c>
      <c r="R113" s="585">
        <v>233.93423848677858</v>
      </c>
      <c r="S113" s="585">
        <v>-55.925467440361061</v>
      </c>
      <c r="T113" s="741">
        <v>1173.1034406013544</v>
      </c>
      <c r="U113" s="585"/>
      <c r="V113" s="742">
        <v>818.39578082420758</v>
      </c>
      <c r="W113" s="742">
        <v>51.195541792723489</v>
      </c>
      <c r="X113" s="742">
        <v>57.155920098443254</v>
      </c>
      <c r="Y113" s="742">
        <v>-131.98445389852995</v>
      </c>
      <c r="Z113" s="742">
        <v>137.96150701627118</v>
      </c>
      <c r="AA113" s="742">
        <v>53.899423676595745</v>
      </c>
      <c r="AB113" s="742">
        <v>242.68628458155965</v>
      </c>
      <c r="AC113" s="742">
        <v>-55.925467440361061</v>
      </c>
      <c r="AD113" s="586">
        <v>1173.3845366509099</v>
      </c>
      <c r="AE113" s="585"/>
      <c r="AF113" s="742">
        <v>838.98432505501148</v>
      </c>
      <c r="AG113" s="742">
        <v>51.195541792723489</v>
      </c>
      <c r="AH113" s="742">
        <v>40.693272929049584</v>
      </c>
      <c r="AI113" s="742"/>
      <c r="AJ113" s="742">
        <v>103.92266795615696</v>
      </c>
      <c r="AK113" s="742">
        <v>53.899423676595745</v>
      </c>
      <c r="AL113" s="742">
        <v>252.64779963437226</v>
      </c>
      <c r="AM113" s="742">
        <v>-55.925467440361061</v>
      </c>
      <c r="AN113" s="586">
        <v>1153.4331097050185</v>
      </c>
    </row>
    <row r="114" spans="1:40" ht="16.5">
      <c r="A114" s="528">
        <v>291</v>
      </c>
      <c r="B114" s="529" t="s">
        <v>145</v>
      </c>
      <c r="C114" s="532">
        <v>2119</v>
      </c>
      <c r="D114" s="585">
        <v>52.372562949206596</v>
      </c>
      <c r="E114" s="585">
        <v>497.55126899771466</v>
      </c>
      <c r="F114" s="585">
        <v>436.27794984926072</v>
      </c>
      <c r="G114" s="585">
        <v>-55.772901182990566</v>
      </c>
      <c r="H114" s="585">
        <v>206.73597515327032</v>
      </c>
      <c r="I114" s="585">
        <v>35.491741387446908</v>
      </c>
      <c r="J114" s="585">
        <v>1172.6565971539087</v>
      </c>
      <c r="K114" s="585"/>
      <c r="L114" s="585">
        <v>146.96565933088053</v>
      </c>
      <c r="M114" s="585">
        <v>497.55126897747346</v>
      </c>
      <c r="N114" s="585">
        <v>418.7978142286928</v>
      </c>
      <c r="O114" s="585">
        <v>-131.91784496268775</v>
      </c>
      <c r="P114" s="585">
        <v>97.864764701588555</v>
      </c>
      <c r="Q114" s="585">
        <v>59.183298857951868</v>
      </c>
      <c r="R114" s="585">
        <v>221.0777322470108</v>
      </c>
      <c r="S114" s="585">
        <v>35.491741387446908</v>
      </c>
      <c r="T114" s="741">
        <v>1345.014434768357</v>
      </c>
      <c r="U114" s="585"/>
      <c r="V114" s="742">
        <v>163.08924358706801</v>
      </c>
      <c r="W114" s="742">
        <v>497.55126897747346</v>
      </c>
      <c r="X114" s="742">
        <v>401.62912559791835</v>
      </c>
      <c r="Y114" s="742">
        <v>-131.91784496268775</v>
      </c>
      <c r="Z114" s="742">
        <v>95.147804719836188</v>
      </c>
      <c r="AA114" s="742">
        <v>59.183298857951868</v>
      </c>
      <c r="AB114" s="742">
        <v>229.98913712138</v>
      </c>
      <c r="AC114" s="742">
        <v>35.491741387446908</v>
      </c>
      <c r="AD114" s="586">
        <v>1350.1637752863871</v>
      </c>
      <c r="AE114" s="585"/>
      <c r="AF114" s="742">
        <v>165.55338617171253</v>
      </c>
      <c r="AG114" s="742">
        <v>497.55126897747346</v>
      </c>
      <c r="AH114" s="742">
        <v>385.16647842852467</v>
      </c>
      <c r="AI114" s="742"/>
      <c r="AJ114" s="742">
        <v>92.430844738083849</v>
      </c>
      <c r="AK114" s="742">
        <v>59.183298857951868</v>
      </c>
      <c r="AL114" s="742">
        <v>240.11645455033752</v>
      </c>
      <c r="AM114" s="742">
        <v>35.491741387446908</v>
      </c>
      <c r="AN114" s="586">
        <v>1343.5756281488427</v>
      </c>
    </row>
    <row r="115" spans="1:40" ht="16.5">
      <c r="A115" s="528">
        <v>297</v>
      </c>
      <c r="B115" s="529" t="s">
        <v>146</v>
      </c>
      <c r="C115" s="532">
        <v>122594</v>
      </c>
      <c r="D115" s="585">
        <v>311.9571836122484</v>
      </c>
      <c r="E115" s="585">
        <v>-107.06002457617875</v>
      </c>
      <c r="F115" s="585">
        <v>-36.502493606833433</v>
      </c>
      <c r="G115" s="585">
        <v>-55.772901182990559</v>
      </c>
      <c r="H115" s="585">
        <v>156.69675980565484</v>
      </c>
      <c r="I115" s="585">
        <v>-6.2011843972788228</v>
      </c>
      <c r="J115" s="585">
        <v>263.11733965462173</v>
      </c>
      <c r="K115" s="585"/>
      <c r="L115" s="585">
        <v>316.68101262993008</v>
      </c>
      <c r="M115" s="585">
        <v>-107.06002459641979</v>
      </c>
      <c r="N115" s="585">
        <v>-23.98262922740134</v>
      </c>
      <c r="O115" s="585">
        <v>-132.1615742619297</v>
      </c>
      <c r="P115" s="585">
        <v>114.62308507825222</v>
      </c>
      <c r="Q115" s="585">
        <v>27.674308713525935</v>
      </c>
      <c r="R115" s="585">
        <v>169.00237889542382</v>
      </c>
      <c r="S115" s="585">
        <v>-6.2011843972788228</v>
      </c>
      <c r="T115" s="741">
        <v>358.57537283410238</v>
      </c>
      <c r="U115" s="585"/>
      <c r="V115" s="742">
        <v>327.86122723361842</v>
      </c>
      <c r="W115" s="742">
        <v>-107.06002459641979</v>
      </c>
      <c r="X115" s="742">
        <v>-11.151317858175837</v>
      </c>
      <c r="Y115" s="742">
        <v>-132.1615742619297</v>
      </c>
      <c r="Z115" s="742">
        <v>115.2085627848151</v>
      </c>
      <c r="AA115" s="742">
        <v>27.674308713525935</v>
      </c>
      <c r="AB115" s="742">
        <v>174.64062695564559</v>
      </c>
      <c r="AC115" s="742">
        <v>-6.2011843972788228</v>
      </c>
      <c r="AD115" s="586">
        <v>388.81062457380085</v>
      </c>
      <c r="AE115" s="585"/>
      <c r="AF115" s="742">
        <v>328.70999727499543</v>
      </c>
      <c r="AG115" s="742">
        <v>-107.06002459641979</v>
      </c>
      <c r="AH115" s="742">
        <v>-5.6197849959174446</v>
      </c>
      <c r="AI115" s="742"/>
      <c r="AJ115" s="742">
        <v>115.794040491378</v>
      </c>
      <c r="AK115" s="742">
        <v>27.674308713525935</v>
      </c>
      <c r="AL115" s="742">
        <v>182.58215002477303</v>
      </c>
      <c r="AM115" s="742">
        <v>-6.2011843972788228</v>
      </c>
      <c r="AN115" s="586">
        <v>403.71792825312662</v>
      </c>
    </row>
    <row r="116" spans="1:40" ht="16.5">
      <c r="A116" s="528">
        <v>300</v>
      </c>
      <c r="B116" s="529" t="s">
        <v>147</v>
      </c>
      <c r="C116" s="532">
        <v>3437</v>
      </c>
      <c r="D116" s="585">
        <v>698.86522586977526</v>
      </c>
      <c r="E116" s="585">
        <v>409.85028886944167</v>
      </c>
      <c r="F116" s="585">
        <v>209.01475308109082</v>
      </c>
      <c r="G116" s="585">
        <v>-55.772901182990573</v>
      </c>
      <c r="H116" s="585">
        <v>223.11068551308898</v>
      </c>
      <c r="I116" s="585">
        <v>467.01891184172246</v>
      </c>
      <c r="J116" s="585">
        <v>1952.0869639921289</v>
      </c>
      <c r="K116" s="585"/>
      <c r="L116" s="585">
        <v>684.9390413019205</v>
      </c>
      <c r="M116" s="585">
        <v>409.85028884920092</v>
      </c>
      <c r="N116" s="585">
        <v>191.53461746052292</v>
      </c>
      <c r="O116" s="585">
        <v>-132.14917685118991</v>
      </c>
      <c r="P116" s="585">
        <v>65.353966519790291</v>
      </c>
      <c r="Q116" s="585">
        <v>28.924113454175146</v>
      </c>
      <c r="R116" s="585">
        <v>239.04233467281364</v>
      </c>
      <c r="S116" s="585">
        <v>467.01891184172246</v>
      </c>
      <c r="T116" s="741">
        <v>1954.514097248956</v>
      </c>
      <c r="U116" s="585"/>
      <c r="V116" s="742">
        <v>668.48782798535456</v>
      </c>
      <c r="W116" s="742">
        <v>409.85028884920092</v>
      </c>
      <c r="X116" s="742">
        <v>174.36592882974841</v>
      </c>
      <c r="Y116" s="742">
        <v>-132.14917685118991</v>
      </c>
      <c r="Z116" s="742">
        <v>69.868865715525146</v>
      </c>
      <c r="AA116" s="742">
        <v>28.924113454175146</v>
      </c>
      <c r="AB116" s="742">
        <v>247.2176066767455</v>
      </c>
      <c r="AC116" s="742">
        <v>467.01891184172246</v>
      </c>
      <c r="AD116" s="586">
        <v>1933.5843665012821</v>
      </c>
      <c r="AE116" s="585"/>
      <c r="AF116" s="742">
        <v>681.65089796354403</v>
      </c>
      <c r="AG116" s="742">
        <v>409.85028884920092</v>
      </c>
      <c r="AH116" s="742">
        <v>157.90328166035474</v>
      </c>
      <c r="AI116" s="742"/>
      <c r="AJ116" s="742">
        <v>74.383764911260002</v>
      </c>
      <c r="AK116" s="742">
        <v>28.924113454175146</v>
      </c>
      <c r="AL116" s="742">
        <v>256.94832921954099</v>
      </c>
      <c r="AM116" s="742">
        <v>467.01891184172246</v>
      </c>
      <c r="AN116" s="586">
        <v>1944.5304110486084</v>
      </c>
    </row>
    <row r="117" spans="1:40" ht="16.5">
      <c r="A117" s="528">
        <v>301</v>
      </c>
      <c r="B117" s="529" t="s">
        <v>148</v>
      </c>
      <c r="C117" s="532">
        <v>19890</v>
      </c>
      <c r="D117" s="585">
        <v>707.27704470296931</v>
      </c>
      <c r="E117" s="585">
        <v>-86.081711869509306</v>
      </c>
      <c r="F117" s="585">
        <v>-102.51444483133774</v>
      </c>
      <c r="G117" s="585">
        <v>-55.772901182990573</v>
      </c>
      <c r="H117" s="585">
        <v>222.74439948027816</v>
      </c>
      <c r="I117" s="585">
        <v>-96.410809451985926</v>
      </c>
      <c r="J117" s="585">
        <v>589.24157684742397</v>
      </c>
      <c r="K117" s="585"/>
      <c r="L117" s="585">
        <v>724.07815249679186</v>
      </c>
      <c r="M117" s="585">
        <v>-86.081711889750352</v>
      </c>
      <c r="N117" s="585">
        <v>-89.994580451905648</v>
      </c>
      <c r="O117" s="585">
        <v>-132.10090773233114</v>
      </c>
      <c r="P117" s="585">
        <v>102.24482518067623</v>
      </c>
      <c r="Q117" s="585">
        <v>38.698354934439422</v>
      </c>
      <c r="R117" s="585">
        <v>236.44481938783139</v>
      </c>
      <c r="S117" s="585">
        <v>-96.410809451985926</v>
      </c>
      <c r="T117" s="741">
        <v>696.87814247376582</v>
      </c>
      <c r="U117" s="585"/>
      <c r="V117" s="742">
        <v>733.07782517681051</v>
      </c>
      <c r="W117" s="742">
        <v>-86.081711889750352</v>
      </c>
      <c r="X117" s="742">
        <v>-77.163269082680159</v>
      </c>
      <c r="Y117" s="742">
        <v>-132.10090773233114</v>
      </c>
      <c r="Z117" s="742">
        <v>96.974231343480369</v>
      </c>
      <c r="AA117" s="742">
        <v>38.698354934439422</v>
      </c>
      <c r="AB117" s="742">
        <v>244.20913451905776</v>
      </c>
      <c r="AC117" s="742">
        <v>-96.410809451985926</v>
      </c>
      <c r="AD117" s="586">
        <v>721.20284781704061</v>
      </c>
      <c r="AE117" s="585"/>
      <c r="AF117" s="742">
        <v>775.13029442723985</v>
      </c>
      <c r="AG117" s="742">
        <v>-86.081711889750352</v>
      </c>
      <c r="AH117" s="742">
        <v>-63.625916252073822</v>
      </c>
      <c r="AI117" s="742"/>
      <c r="AJ117" s="742">
        <v>91.703637506284508</v>
      </c>
      <c r="AK117" s="742">
        <v>38.698354934439422</v>
      </c>
      <c r="AL117" s="742">
        <v>253.47941614943588</v>
      </c>
      <c r="AM117" s="742">
        <v>-96.410809451985926</v>
      </c>
      <c r="AN117" s="586">
        <v>780.79235769125842</v>
      </c>
    </row>
    <row r="118" spans="1:40" ht="16.5">
      <c r="A118" s="528">
        <v>304</v>
      </c>
      <c r="B118" s="529" t="s">
        <v>149</v>
      </c>
      <c r="C118" s="532">
        <v>950</v>
      </c>
      <c r="D118" s="585">
        <v>144.08333126849641</v>
      </c>
      <c r="E118" s="585">
        <v>-282.03157478211972</v>
      </c>
      <c r="F118" s="585">
        <v>-15.038855284007116</v>
      </c>
      <c r="G118" s="585">
        <v>-55.772901182990566</v>
      </c>
      <c r="H118" s="585">
        <v>184.23426281926967</v>
      </c>
      <c r="I118" s="585">
        <v>-218.91578947368421</v>
      </c>
      <c r="J118" s="585">
        <v>-243.44152663503556</v>
      </c>
      <c r="K118" s="585"/>
      <c r="L118" s="585">
        <v>229.42244663590404</v>
      </c>
      <c r="M118" s="585">
        <v>-282.03157480236075</v>
      </c>
      <c r="N118" s="585">
        <v>-2.5189909045750252</v>
      </c>
      <c r="O118" s="585">
        <v>-132.93920025606656</v>
      </c>
      <c r="P118" s="585">
        <v>113.63682656670966</v>
      </c>
      <c r="Q118" s="585">
        <v>32.822820313684211</v>
      </c>
      <c r="R118" s="585">
        <v>196.39578225255335</v>
      </c>
      <c r="S118" s="585">
        <v>-218.91578947368421</v>
      </c>
      <c r="T118" s="741">
        <v>-64.127679667835352</v>
      </c>
      <c r="U118" s="585"/>
      <c r="V118" s="742">
        <v>221.06941276784087</v>
      </c>
      <c r="W118" s="742">
        <v>-282.03157480236075</v>
      </c>
      <c r="X118" s="742">
        <v>-4.1571378265237735</v>
      </c>
      <c r="Y118" s="742">
        <v>-132.93920025606656</v>
      </c>
      <c r="Z118" s="742">
        <v>103.44629223072324</v>
      </c>
      <c r="AA118" s="742">
        <v>32.822820313684211</v>
      </c>
      <c r="AB118" s="742">
        <v>200.42477284905172</v>
      </c>
      <c r="AC118" s="742">
        <v>-218.91578947368421</v>
      </c>
      <c r="AD118" s="586">
        <v>-80.28040419733523</v>
      </c>
      <c r="AE118" s="585"/>
      <c r="AF118" s="742">
        <v>183.50024773744741</v>
      </c>
      <c r="AG118" s="742">
        <v>-282.03157480236075</v>
      </c>
      <c r="AH118" s="742">
        <v>-5.6197849959174455</v>
      </c>
      <c r="AI118" s="742"/>
      <c r="AJ118" s="742">
        <v>93.255757894736817</v>
      </c>
      <c r="AK118" s="742">
        <v>32.822820313684211</v>
      </c>
      <c r="AL118" s="742">
        <v>207.5126932933357</v>
      </c>
      <c r="AM118" s="742">
        <v>-218.91578947368421</v>
      </c>
      <c r="AN118" s="586">
        <v>-122.41483028882477</v>
      </c>
    </row>
    <row r="119" spans="1:40" ht="16.5">
      <c r="A119" s="528">
        <v>305</v>
      </c>
      <c r="B119" s="529" t="s">
        <v>150</v>
      </c>
      <c r="C119" s="532">
        <v>15146</v>
      </c>
      <c r="D119" s="585">
        <v>787.17192402363287</v>
      </c>
      <c r="E119" s="585">
        <v>46.572454326567886</v>
      </c>
      <c r="F119" s="585">
        <v>84.157739264929077</v>
      </c>
      <c r="G119" s="585">
        <v>-55.772901182990566</v>
      </c>
      <c r="H119" s="585">
        <v>182.43585755568293</v>
      </c>
      <c r="I119" s="585">
        <v>-69.620229763633958</v>
      </c>
      <c r="J119" s="585">
        <v>974.94484422418816</v>
      </c>
      <c r="K119" s="585"/>
      <c r="L119" s="585">
        <v>733.09887044107029</v>
      </c>
      <c r="M119" s="585">
        <v>46.572454306326236</v>
      </c>
      <c r="N119" s="585">
        <v>66.67760364436117</v>
      </c>
      <c r="O119" s="585">
        <v>-131.99387624315784</v>
      </c>
      <c r="P119" s="585">
        <v>121.68832141141328</v>
      </c>
      <c r="Q119" s="585">
        <v>63.466972350587604</v>
      </c>
      <c r="R119" s="585">
        <v>194.93531569899218</v>
      </c>
      <c r="S119" s="585">
        <v>-69.620229763633958</v>
      </c>
      <c r="T119" s="741">
        <v>1024.825431845959</v>
      </c>
      <c r="U119" s="585"/>
      <c r="V119" s="742">
        <v>750.76696237838235</v>
      </c>
      <c r="W119" s="742">
        <v>46.572454306326236</v>
      </c>
      <c r="X119" s="742">
        <v>49.508915013586666</v>
      </c>
      <c r="Y119" s="742">
        <v>-131.99387624315784</v>
      </c>
      <c r="Z119" s="742">
        <v>112.73073702948841</v>
      </c>
      <c r="AA119" s="742">
        <v>63.466972350587604</v>
      </c>
      <c r="AB119" s="742">
        <v>201.59610249271412</v>
      </c>
      <c r="AC119" s="742">
        <v>-69.620229763633958</v>
      </c>
      <c r="AD119" s="586">
        <v>1023.0280375642936</v>
      </c>
      <c r="AE119" s="585"/>
      <c r="AF119" s="742">
        <v>774.59669757382028</v>
      </c>
      <c r="AG119" s="742">
        <v>46.572454306326236</v>
      </c>
      <c r="AH119" s="742">
        <v>33.046267844192997</v>
      </c>
      <c r="AI119" s="742"/>
      <c r="AJ119" s="742">
        <v>103.77315264756352</v>
      </c>
      <c r="AK119" s="742">
        <v>63.466972350587604</v>
      </c>
      <c r="AL119" s="742">
        <v>209.7576216510931</v>
      </c>
      <c r="AM119" s="742">
        <v>-69.620229763633958</v>
      </c>
      <c r="AN119" s="586">
        <v>1029.5990603667917</v>
      </c>
    </row>
    <row r="120" spans="1:40" ht="16.5">
      <c r="A120" s="528">
        <v>309</v>
      </c>
      <c r="B120" s="529" t="s">
        <v>151</v>
      </c>
      <c r="C120" s="532">
        <v>6457</v>
      </c>
      <c r="D120" s="585">
        <v>731.05580552671404</v>
      </c>
      <c r="E120" s="585">
        <v>-205.46560020751551</v>
      </c>
      <c r="F120" s="585">
        <v>-151.82950278855759</v>
      </c>
      <c r="G120" s="585">
        <v>-55.772901182990566</v>
      </c>
      <c r="H120" s="585">
        <v>193.57627923724417</v>
      </c>
      <c r="I120" s="585">
        <v>-76.347529812606467</v>
      </c>
      <c r="J120" s="585">
        <v>435.21655077228803</v>
      </c>
      <c r="K120" s="585"/>
      <c r="L120" s="585">
        <v>757.66751076763262</v>
      </c>
      <c r="M120" s="585">
        <v>-205.46560022775651</v>
      </c>
      <c r="N120" s="585">
        <v>-139.30963840912548</v>
      </c>
      <c r="O120" s="585">
        <v>-131.80927364306606</v>
      </c>
      <c r="P120" s="585">
        <v>161.4935229023979</v>
      </c>
      <c r="Q120" s="585">
        <v>97.923783379897785</v>
      </c>
      <c r="R120" s="585">
        <v>208.43150562002677</v>
      </c>
      <c r="S120" s="585">
        <v>-76.347529812606467</v>
      </c>
      <c r="T120" s="741">
        <v>672.58428057740059</v>
      </c>
      <c r="U120" s="585"/>
      <c r="V120" s="742">
        <v>788.87032171957162</v>
      </c>
      <c r="W120" s="742">
        <v>-205.46560022775651</v>
      </c>
      <c r="X120" s="742">
        <v>-126.47832703990001</v>
      </c>
      <c r="Y120" s="742">
        <v>-131.80927364306606</v>
      </c>
      <c r="Z120" s="742">
        <v>147.52200692123148</v>
      </c>
      <c r="AA120" s="742">
        <v>97.923783379897785</v>
      </c>
      <c r="AB120" s="742">
        <v>216.33797781818225</v>
      </c>
      <c r="AC120" s="742">
        <v>-76.347529812606467</v>
      </c>
      <c r="AD120" s="586">
        <v>710.55335911555392</v>
      </c>
      <c r="AE120" s="585"/>
      <c r="AF120" s="742">
        <v>828.44444060594435</v>
      </c>
      <c r="AG120" s="742">
        <v>-205.46560022775651</v>
      </c>
      <c r="AH120" s="742">
        <v>-112.94097420929366</v>
      </c>
      <c r="AI120" s="742"/>
      <c r="AJ120" s="742">
        <v>133.55049094006506</v>
      </c>
      <c r="AK120" s="742">
        <v>97.923783379897785</v>
      </c>
      <c r="AL120" s="742">
        <v>225.57488003352498</v>
      </c>
      <c r="AM120" s="742">
        <v>-76.347529812606467</v>
      </c>
      <c r="AN120" s="586">
        <v>758.93021706670959</v>
      </c>
    </row>
    <row r="121" spans="1:40" ht="16.5">
      <c r="A121" s="528">
        <v>312</v>
      </c>
      <c r="B121" s="529" t="s">
        <v>152</v>
      </c>
      <c r="C121" s="532">
        <v>1196</v>
      </c>
      <c r="D121" s="585">
        <v>716.39925509277043</v>
      </c>
      <c r="E121" s="585">
        <v>-77.525790625188236</v>
      </c>
      <c r="F121" s="585">
        <v>-106.41421300477201</v>
      </c>
      <c r="G121" s="585">
        <v>-55.772901182990559</v>
      </c>
      <c r="H121" s="585">
        <v>244.65510059803825</v>
      </c>
      <c r="I121" s="585">
        <v>-260.55769230769232</v>
      </c>
      <c r="J121" s="585">
        <v>460.7837585701655</v>
      </c>
      <c r="K121" s="585"/>
      <c r="L121" s="585">
        <v>932.13105759409234</v>
      </c>
      <c r="M121" s="585">
        <v>-77.525790645429282</v>
      </c>
      <c r="N121" s="585">
        <v>-93.894348625339916</v>
      </c>
      <c r="O121" s="585">
        <v>-132.40912443855413</v>
      </c>
      <c r="P121" s="585">
        <v>77.899558559968995</v>
      </c>
      <c r="Q121" s="585">
        <v>67.423911996655534</v>
      </c>
      <c r="R121" s="585">
        <v>263.93509085351201</v>
      </c>
      <c r="S121" s="585">
        <v>-260.55769230769232</v>
      </c>
      <c r="T121" s="741">
        <v>777.00266298721328</v>
      </c>
      <c r="U121" s="585"/>
      <c r="V121" s="742">
        <v>1037.1136511590414</v>
      </c>
      <c r="W121" s="742">
        <v>-77.525790645429282</v>
      </c>
      <c r="X121" s="742">
        <v>-81.063037256114427</v>
      </c>
      <c r="Y121" s="742">
        <v>-132.40912443855413</v>
      </c>
      <c r="Z121" s="742">
        <v>80.791543494031245</v>
      </c>
      <c r="AA121" s="742">
        <v>67.423911996655534</v>
      </c>
      <c r="AB121" s="742">
        <v>273.92224983135691</v>
      </c>
      <c r="AC121" s="742">
        <v>-260.55769230769232</v>
      </c>
      <c r="AD121" s="586">
        <v>907.69571183329481</v>
      </c>
      <c r="AE121" s="585"/>
      <c r="AF121" s="742">
        <v>1105.8713931184027</v>
      </c>
      <c r="AG121" s="742">
        <v>-77.525790645429282</v>
      </c>
      <c r="AH121" s="742">
        <v>-67.525684425508089</v>
      </c>
      <c r="AI121" s="742"/>
      <c r="AJ121" s="742">
        <v>83.683528428093481</v>
      </c>
      <c r="AK121" s="742">
        <v>67.423911996655534</v>
      </c>
      <c r="AL121" s="742">
        <v>285.73793501004178</v>
      </c>
      <c r="AM121" s="742">
        <v>-260.55769230769232</v>
      </c>
      <c r="AN121" s="586">
        <v>1004.69847673601</v>
      </c>
    </row>
    <row r="122" spans="1:40" ht="16.5">
      <c r="A122" s="528">
        <v>316</v>
      </c>
      <c r="B122" s="529" t="s">
        <v>153</v>
      </c>
      <c r="C122" s="532">
        <v>4198</v>
      </c>
      <c r="D122" s="585">
        <v>465.68573296298877</v>
      </c>
      <c r="E122" s="585">
        <v>-50.935466109170527</v>
      </c>
      <c r="F122" s="585">
        <v>-41.951637239254403</v>
      </c>
      <c r="G122" s="585">
        <v>-55.772901182990559</v>
      </c>
      <c r="H122" s="585">
        <v>190.74965185384406</v>
      </c>
      <c r="I122" s="585">
        <v>-222.0435921867556</v>
      </c>
      <c r="J122" s="585">
        <v>285.7317880986617</v>
      </c>
      <c r="K122" s="585"/>
      <c r="L122" s="585">
        <v>254.49072623832356</v>
      </c>
      <c r="M122" s="585">
        <v>-50.935466129411573</v>
      </c>
      <c r="N122" s="585">
        <v>-29.43177285982231</v>
      </c>
      <c r="O122" s="585">
        <v>-132.1301598751935</v>
      </c>
      <c r="P122" s="585">
        <v>127.62638469836428</v>
      </c>
      <c r="Q122" s="585">
        <v>75.294609686040985</v>
      </c>
      <c r="R122" s="585">
        <v>207.00567941546123</v>
      </c>
      <c r="S122" s="585">
        <v>-222.0435921867556</v>
      </c>
      <c r="T122" s="741">
        <v>229.87640898700704</v>
      </c>
      <c r="U122" s="585"/>
      <c r="V122" s="742">
        <v>249.49556682550093</v>
      </c>
      <c r="W122" s="742">
        <v>-50.935466129411573</v>
      </c>
      <c r="X122" s="742">
        <v>-16.600461490596807</v>
      </c>
      <c r="Y122" s="742">
        <v>-132.1301598751935</v>
      </c>
      <c r="Z122" s="742">
        <v>121.39672855690003</v>
      </c>
      <c r="AA122" s="742">
        <v>75.294609686040985</v>
      </c>
      <c r="AB122" s="742">
        <v>214.27910605643493</v>
      </c>
      <c r="AC122" s="742">
        <v>-222.0435921867556</v>
      </c>
      <c r="AD122" s="586">
        <v>238.75633144291942</v>
      </c>
      <c r="AE122" s="585"/>
      <c r="AF122" s="742">
        <v>268.07958523466084</v>
      </c>
      <c r="AG122" s="742">
        <v>-50.935466129411573</v>
      </c>
      <c r="AH122" s="742">
        <v>-5.6197849959174446</v>
      </c>
      <c r="AI122" s="742"/>
      <c r="AJ122" s="742">
        <v>115.16707241543575</v>
      </c>
      <c r="AK122" s="742">
        <v>75.294609686040985</v>
      </c>
      <c r="AL122" s="742">
        <v>223.39563779913203</v>
      </c>
      <c r="AM122" s="742">
        <v>-222.0435921867556</v>
      </c>
      <c r="AN122" s="586">
        <v>271.20790194799145</v>
      </c>
    </row>
    <row r="123" spans="1:40" ht="16.5">
      <c r="A123" s="528">
        <v>317</v>
      </c>
      <c r="B123" s="529" t="s">
        <v>154</v>
      </c>
      <c r="C123" s="532">
        <v>2474</v>
      </c>
      <c r="D123" s="585">
        <v>1344.914130755257</v>
      </c>
      <c r="E123" s="585">
        <v>243.80237579517191</v>
      </c>
      <c r="F123" s="585">
        <v>91.41572744702718</v>
      </c>
      <c r="G123" s="585">
        <v>-55.772901182990552</v>
      </c>
      <c r="H123" s="585">
        <v>241.40243798937621</v>
      </c>
      <c r="I123" s="585">
        <v>21.968876313662086</v>
      </c>
      <c r="J123" s="585">
        <v>1887.7306471175041</v>
      </c>
      <c r="K123" s="585"/>
      <c r="L123" s="585">
        <v>1323.9017847613397</v>
      </c>
      <c r="M123" s="585">
        <v>243.80237577493079</v>
      </c>
      <c r="N123" s="585">
        <v>73.935591826459273</v>
      </c>
      <c r="O123" s="585">
        <v>-132.07471454860411</v>
      </c>
      <c r="P123" s="585">
        <v>101.25507982010429</v>
      </c>
      <c r="Q123" s="585">
        <v>48.247861249797907</v>
      </c>
      <c r="R123" s="585">
        <v>254.79164778568406</v>
      </c>
      <c r="S123" s="585">
        <v>21.968876313662086</v>
      </c>
      <c r="T123" s="741">
        <v>1935.8285029833739</v>
      </c>
      <c r="U123" s="585"/>
      <c r="V123" s="742">
        <v>1331.0127392328359</v>
      </c>
      <c r="W123" s="742">
        <v>243.80237577493079</v>
      </c>
      <c r="X123" s="742">
        <v>56.766903195684762</v>
      </c>
      <c r="Y123" s="742">
        <v>-132.07471454860411</v>
      </c>
      <c r="Z123" s="742">
        <v>95.775260201078893</v>
      </c>
      <c r="AA123" s="742">
        <v>48.247861249797907</v>
      </c>
      <c r="AB123" s="742">
        <v>263.73611738035277</v>
      </c>
      <c r="AC123" s="742">
        <v>21.968876313662086</v>
      </c>
      <c r="AD123" s="586">
        <v>1929.2354187997391</v>
      </c>
      <c r="AE123" s="585"/>
      <c r="AF123" s="742">
        <v>1362.117532011343</v>
      </c>
      <c r="AG123" s="742">
        <v>243.80237577493079</v>
      </c>
      <c r="AH123" s="742">
        <v>40.3042560262911</v>
      </c>
      <c r="AI123" s="742"/>
      <c r="AJ123" s="742">
        <v>90.295440582053473</v>
      </c>
      <c r="AK123" s="742">
        <v>48.247861249797907</v>
      </c>
      <c r="AL123" s="742">
        <v>273.80320215544793</v>
      </c>
      <c r="AM123" s="742">
        <v>21.968876313662086</v>
      </c>
      <c r="AN123" s="586">
        <v>1948.4648295649215</v>
      </c>
    </row>
    <row r="124" spans="1:40" ht="16.5">
      <c r="A124" s="528">
        <v>320</v>
      </c>
      <c r="B124" s="529" t="s">
        <v>155</v>
      </c>
      <c r="C124" s="532">
        <v>6996</v>
      </c>
      <c r="D124" s="585">
        <v>610.0959825419983</v>
      </c>
      <c r="E124" s="585">
        <v>61.031174836800943</v>
      </c>
      <c r="F124" s="585">
        <v>103.59193260357274</v>
      </c>
      <c r="G124" s="585">
        <v>-55.772901182990566</v>
      </c>
      <c r="H124" s="585">
        <v>190.65538441500556</v>
      </c>
      <c r="I124" s="585">
        <v>35.839336763865063</v>
      </c>
      <c r="J124" s="585">
        <v>945.44090997825208</v>
      </c>
      <c r="K124" s="585"/>
      <c r="L124" s="585">
        <v>594.69359054086419</v>
      </c>
      <c r="M124" s="585">
        <v>61.031174816559876</v>
      </c>
      <c r="N124" s="585">
        <v>86.111796983004837</v>
      </c>
      <c r="O124" s="585">
        <v>-131.93997130400689</v>
      </c>
      <c r="P124" s="585">
        <v>123.90407588036305</v>
      </c>
      <c r="Q124" s="585">
        <v>47.891214132075469</v>
      </c>
      <c r="R124" s="585">
        <v>204.86730528211433</v>
      </c>
      <c r="S124" s="585">
        <v>35.839336763865063</v>
      </c>
      <c r="T124" s="741">
        <v>1022.3985230948399</v>
      </c>
      <c r="U124" s="585"/>
      <c r="V124" s="742">
        <v>635.87985321399844</v>
      </c>
      <c r="W124" s="742">
        <v>61.031174816559876</v>
      </c>
      <c r="X124" s="742">
        <v>68.943108352230325</v>
      </c>
      <c r="Y124" s="742">
        <v>-131.93997130400689</v>
      </c>
      <c r="Z124" s="742">
        <v>117.69572361771142</v>
      </c>
      <c r="AA124" s="742">
        <v>47.891214132075469</v>
      </c>
      <c r="AB124" s="742">
        <v>212.59802340278458</v>
      </c>
      <c r="AC124" s="742">
        <v>35.839336763865063</v>
      </c>
      <c r="AD124" s="586">
        <v>1047.9384629952183</v>
      </c>
      <c r="AE124" s="585"/>
      <c r="AF124" s="742">
        <v>689.1142279241509</v>
      </c>
      <c r="AG124" s="742">
        <v>61.031174816559876</v>
      </c>
      <c r="AH124" s="742">
        <v>52.480461182836663</v>
      </c>
      <c r="AI124" s="742"/>
      <c r="AJ124" s="742">
        <v>111.48737135505981</v>
      </c>
      <c r="AK124" s="742">
        <v>47.891214132075469</v>
      </c>
      <c r="AL124" s="742">
        <v>221.60419850831121</v>
      </c>
      <c r="AM124" s="742">
        <v>35.839336763865063</v>
      </c>
      <c r="AN124" s="586">
        <v>1087.5080133788522</v>
      </c>
    </row>
    <row r="125" spans="1:40" ht="16.5">
      <c r="A125" s="528">
        <v>322</v>
      </c>
      <c r="B125" s="529" t="s">
        <v>156</v>
      </c>
      <c r="C125" s="532">
        <v>6549</v>
      </c>
      <c r="D125" s="585">
        <v>1026.8580459466277</v>
      </c>
      <c r="E125" s="585">
        <v>172.81546274774581</v>
      </c>
      <c r="F125" s="585">
        <v>157.31780808968705</v>
      </c>
      <c r="G125" s="585">
        <v>-55.772901182990566</v>
      </c>
      <c r="H125" s="585">
        <v>193.1208034252586</v>
      </c>
      <c r="I125" s="585">
        <v>-73.118338677660716</v>
      </c>
      <c r="J125" s="585">
        <v>1421.2208803486681</v>
      </c>
      <c r="K125" s="585"/>
      <c r="L125" s="585">
        <v>1047.4320602447626</v>
      </c>
      <c r="M125" s="585">
        <v>172.81546272750475</v>
      </c>
      <c r="N125" s="585">
        <v>139.83767246911916</v>
      </c>
      <c r="O125" s="585">
        <v>-131.96487465480433</v>
      </c>
      <c r="P125" s="585">
        <v>81.264502963024512</v>
      </c>
      <c r="Q125" s="585">
        <v>24.669328946098645</v>
      </c>
      <c r="R125" s="585">
        <v>205.85419883543787</v>
      </c>
      <c r="S125" s="585">
        <v>-73.118338677660716</v>
      </c>
      <c r="T125" s="741">
        <v>1466.7900128534827</v>
      </c>
      <c r="U125" s="585"/>
      <c r="V125" s="742">
        <v>1082.1771645939132</v>
      </c>
      <c r="W125" s="742">
        <v>172.81546272750475</v>
      </c>
      <c r="X125" s="742">
        <v>122.66898383834464</v>
      </c>
      <c r="Y125" s="742">
        <v>-131.96487465480433</v>
      </c>
      <c r="Z125" s="742">
        <v>84.454590006477716</v>
      </c>
      <c r="AA125" s="742">
        <v>24.669328946098645</v>
      </c>
      <c r="AB125" s="742">
        <v>212.55474484844473</v>
      </c>
      <c r="AC125" s="742">
        <v>-73.118338677660716</v>
      </c>
      <c r="AD125" s="586">
        <v>1494.2570616283185</v>
      </c>
      <c r="AE125" s="585"/>
      <c r="AF125" s="742">
        <v>1110.8839859358466</v>
      </c>
      <c r="AG125" s="742">
        <v>172.81546272750475</v>
      </c>
      <c r="AH125" s="742">
        <v>106.20633666895098</v>
      </c>
      <c r="AI125" s="742"/>
      <c r="AJ125" s="742">
        <v>87.644677049930891</v>
      </c>
      <c r="AK125" s="742">
        <v>24.669328946098645</v>
      </c>
      <c r="AL125" s="742">
        <v>220.82158890799309</v>
      </c>
      <c r="AM125" s="742">
        <v>-73.118338677660716</v>
      </c>
      <c r="AN125" s="586">
        <v>1517.9581669038596</v>
      </c>
    </row>
    <row r="126" spans="1:40" ht="16.5">
      <c r="A126" s="528">
        <v>398</v>
      </c>
      <c r="B126" s="529" t="s">
        <v>157</v>
      </c>
      <c r="C126" s="532">
        <v>120175</v>
      </c>
      <c r="D126" s="585">
        <v>362.055963424156</v>
      </c>
      <c r="E126" s="585">
        <v>79.164267323860031</v>
      </c>
      <c r="F126" s="585">
        <v>118.52289995005451</v>
      </c>
      <c r="G126" s="585">
        <v>-55.772901182990573</v>
      </c>
      <c r="H126" s="585">
        <v>151.64764195391825</v>
      </c>
      <c r="I126" s="585">
        <v>-20.151162887455794</v>
      </c>
      <c r="J126" s="585">
        <v>635.46670858154255</v>
      </c>
      <c r="K126" s="585"/>
      <c r="L126" s="585">
        <v>368.44504732702654</v>
      </c>
      <c r="M126" s="585">
        <v>79.164267303618956</v>
      </c>
      <c r="N126" s="585">
        <v>101.0427643294866</v>
      </c>
      <c r="O126" s="585">
        <v>-132.2426115961766</v>
      </c>
      <c r="P126" s="585">
        <v>132.64305507851054</v>
      </c>
      <c r="Q126" s="585">
        <v>38.188177888512598</v>
      </c>
      <c r="R126" s="585">
        <v>164.11735296638938</v>
      </c>
      <c r="S126" s="585">
        <v>-20.151162887455794</v>
      </c>
      <c r="T126" s="741">
        <v>731.20689040991215</v>
      </c>
      <c r="U126" s="585"/>
      <c r="V126" s="742">
        <v>376.79720490992366</v>
      </c>
      <c r="W126" s="742">
        <v>79.164267303618956</v>
      </c>
      <c r="X126" s="742">
        <v>83.874075698712076</v>
      </c>
      <c r="Y126" s="742">
        <v>-132.2426115961766</v>
      </c>
      <c r="Z126" s="742">
        <v>135.03251393409593</v>
      </c>
      <c r="AA126" s="742">
        <v>38.188177888512598</v>
      </c>
      <c r="AB126" s="742">
        <v>169.25405814840542</v>
      </c>
      <c r="AC126" s="742">
        <v>-20.151162887455794</v>
      </c>
      <c r="AD126" s="586">
        <v>729.91652339963628</v>
      </c>
      <c r="AE126" s="585"/>
      <c r="AF126" s="742">
        <v>384.02211591324988</v>
      </c>
      <c r="AG126" s="742">
        <v>79.164267303618956</v>
      </c>
      <c r="AH126" s="742">
        <v>67.411428529318428</v>
      </c>
      <c r="AI126" s="742"/>
      <c r="AJ126" s="742">
        <v>137.42197278968129</v>
      </c>
      <c r="AK126" s="742">
        <v>38.188177888512598</v>
      </c>
      <c r="AL126" s="742">
        <v>177.07110204559299</v>
      </c>
      <c r="AM126" s="742">
        <v>-20.151162887455794</v>
      </c>
      <c r="AN126" s="586">
        <v>730.88528998634172</v>
      </c>
    </row>
    <row r="127" spans="1:40" ht="16.5">
      <c r="A127" s="528">
        <v>399</v>
      </c>
      <c r="B127" s="529" t="s">
        <v>158</v>
      </c>
      <c r="C127" s="532">
        <v>7817</v>
      </c>
      <c r="D127" s="585">
        <v>907.05733036126924</v>
      </c>
      <c r="E127" s="585">
        <v>-194.84418133909273</v>
      </c>
      <c r="F127" s="585">
        <v>-215.05794723420013</v>
      </c>
      <c r="G127" s="585">
        <v>-55.772901182990566</v>
      </c>
      <c r="H127" s="585">
        <v>163.46265293260512</v>
      </c>
      <c r="I127" s="585">
        <v>-51.725981834463347</v>
      </c>
      <c r="J127" s="585">
        <v>553.1189717031275</v>
      </c>
      <c r="K127" s="585"/>
      <c r="L127" s="585">
        <v>977.12336391898179</v>
      </c>
      <c r="M127" s="585">
        <v>-194.84418135933376</v>
      </c>
      <c r="N127" s="585">
        <v>-202.53808285476802</v>
      </c>
      <c r="O127" s="585">
        <v>-132.34875100122682</v>
      </c>
      <c r="P127" s="585">
        <v>87.325163379327961</v>
      </c>
      <c r="Q127" s="585">
        <v>31.798140410899322</v>
      </c>
      <c r="R127" s="585">
        <v>176.94134620900698</v>
      </c>
      <c r="S127" s="585">
        <v>-51.725981834463347</v>
      </c>
      <c r="T127" s="741">
        <v>691.73101686842415</v>
      </c>
      <c r="U127" s="585"/>
      <c r="V127" s="742">
        <v>978.8267580306798</v>
      </c>
      <c r="W127" s="742">
        <v>-194.84418135933376</v>
      </c>
      <c r="X127" s="742">
        <v>-189.70677148554253</v>
      </c>
      <c r="Y127" s="742">
        <v>-132.34875100122682</v>
      </c>
      <c r="Z127" s="742">
        <v>86.879805049008866</v>
      </c>
      <c r="AA127" s="742">
        <v>31.798140410899322</v>
      </c>
      <c r="AB127" s="742">
        <v>182.52662590155862</v>
      </c>
      <c r="AC127" s="742">
        <v>-51.725981834463347</v>
      </c>
      <c r="AD127" s="586">
        <v>711.40564371158007</v>
      </c>
      <c r="AE127" s="585"/>
      <c r="AF127" s="742">
        <v>983.16050160238569</v>
      </c>
      <c r="AG127" s="742">
        <v>-194.84418135933376</v>
      </c>
      <c r="AH127" s="742">
        <v>-176.16941865493621</v>
      </c>
      <c r="AI127" s="742"/>
      <c r="AJ127" s="742">
        <v>86.43444671868977</v>
      </c>
      <c r="AK127" s="742">
        <v>31.798140410899322</v>
      </c>
      <c r="AL127" s="742">
        <v>190.43913139594613</v>
      </c>
      <c r="AM127" s="742">
        <v>-51.725981834463347</v>
      </c>
      <c r="AN127" s="586">
        <v>736.74388727796077</v>
      </c>
    </row>
    <row r="128" spans="1:40" ht="16.5">
      <c r="A128" s="528">
        <v>400</v>
      </c>
      <c r="B128" s="529" t="s">
        <v>159</v>
      </c>
      <c r="C128" s="532">
        <v>8366</v>
      </c>
      <c r="D128" s="585">
        <v>793.48191849363707</v>
      </c>
      <c r="E128" s="585">
        <v>183.6870291817859</v>
      </c>
      <c r="F128" s="585">
        <v>130.14782445106479</v>
      </c>
      <c r="G128" s="585">
        <v>-55.772901182990566</v>
      </c>
      <c r="H128" s="585">
        <v>203.7489708922329</v>
      </c>
      <c r="I128" s="585">
        <v>234.23691130767392</v>
      </c>
      <c r="J128" s="585">
        <v>1489.5297531434042</v>
      </c>
      <c r="K128" s="585"/>
      <c r="L128" s="585">
        <v>786.22328206639406</v>
      </c>
      <c r="M128" s="585">
        <v>183.68702916154481</v>
      </c>
      <c r="N128" s="585">
        <v>112.6676888304969</v>
      </c>
      <c r="O128" s="585">
        <v>-132.25023868372341</v>
      </c>
      <c r="P128" s="585">
        <v>102.23584065374762</v>
      </c>
      <c r="Q128" s="585">
        <v>37.09609708582358</v>
      </c>
      <c r="R128" s="585">
        <v>217.33953849913513</v>
      </c>
      <c r="S128" s="585">
        <v>234.23691130767392</v>
      </c>
      <c r="T128" s="741">
        <v>1541.2361489210928</v>
      </c>
      <c r="U128" s="585"/>
      <c r="V128" s="742">
        <v>773.04213486597621</v>
      </c>
      <c r="W128" s="742">
        <v>183.68702916154481</v>
      </c>
      <c r="X128" s="742">
        <v>95.499000199722389</v>
      </c>
      <c r="Y128" s="742">
        <v>-132.25023868372341</v>
      </c>
      <c r="Z128" s="742">
        <v>104.49690132137526</v>
      </c>
      <c r="AA128" s="742">
        <v>37.09609708582358</v>
      </c>
      <c r="AB128" s="742">
        <v>224.3734210138137</v>
      </c>
      <c r="AC128" s="742">
        <v>234.23691130767392</v>
      </c>
      <c r="AD128" s="586">
        <v>1520.1812562722064</v>
      </c>
      <c r="AE128" s="585"/>
      <c r="AF128" s="742">
        <v>790.93583582650047</v>
      </c>
      <c r="AG128" s="742">
        <v>183.68702916154481</v>
      </c>
      <c r="AH128" s="742">
        <v>79.036353030328726</v>
      </c>
      <c r="AI128" s="742"/>
      <c r="AJ128" s="742">
        <v>106.75796198900291</v>
      </c>
      <c r="AK128" s="742">
        <v>37.09609708582358</v>
      </c>
      <c r="AL128" s="742">
        <v>233.26915191326327</v>
      </c>
      <c r="AM128" s="742">
        <v>234.23691130767392</v>
      </c>
      <c r="AN128" s="586">
        <v>1532.7691016304143</v>
      </c>
    </row>
    <row r="129" spans="1:40" ht="16.5">
      <c r="A129" s="528">
        <v>402</v>
      </c>
      <c r="B129" s="529" t="s">
        <v>160</v>
      </c>
      <c r="C129" s="532">
        <v>9099</v>
      </c>
      <c r="D129" s="585">
        <v>796.46222263825655</v>
      </c>
      <c r="E129" s="585">
        <v>-205.60666708745487</v>
      </c>
      <c r="F129" s="585">
        <v>-173.84071871324289</v>
      </c>
      <c r="G129" s="585">
        <v>-55.772901182990566</v>
      </c>
      <c r="H129" s="585">
        <v>208.26133196945125</v>
      </c>
      <c r="I129" s="585">
        <v>-30.939333992746455</v>
      </c>
      <c r="J129" s="585">
        <v>538.56393363127302</v>
      </c>
      <c r="K129" s="585"/>
      <c r="L129" s="585">
        <v>834.36408131172095</v>
      </c>
      <c r="M129" s="585">
        <v>-205.6066671076959</v>
      </c>
      <c r="N129" s="585">
        <v>-161.32085433381079</v>
      </c>
      <c r="O129" s="585">
        <v>-132.1212833614664</v>
      </c>
      <c r="P129" s="585">
        <v>118.26511127259224</v>
      </c>
      <c r="Q129" s="585">
        <v>42.627018124629089</v>
      </c>
      <c r="R129" s="585">
        <v>222.44750646104123</v>
      </c>
      <c r="S129" s="585">
        <v>-30.939333992746455</v>
      </c>
      <c r="T129" s="741">
        <v>687.71557837426406</v>
      </c>
      <c r="U129" s="585"/>
      <c r="V129" s="742">
        <v>850.49857205262538</v>
      </c>
      <c r="W129" s="742">
        <v>-205.6066671076959</v>
      </c>
      <c r="X129" s="742">
        <v>-148.4895429645853</v>
      </c>
      <c r="Y129" s="742">
        <v>-132.1212833614664</v>
      </c>
      <c r="Z129" s="742">
        <v>113.12641540110529</v>
      </c>
      <c r="AA129" s="742">
        <v>42.627018124629089</v>
      </c>
      <c r="AB129" s="742">
        <v>230.20103561942437</v>
      </c>
      <c r="AC129" s="742">
        <v>-30.939333992746455</v>
      </c>
      <c r="AD129" s="586">
        <v>719.29621377129001</v>
      </c>
      <c r="AE129" s="585"/>
      <c r="AF129" s="742">
        <v>896.76266363159789</v>
      </c>
      <c r="AG129" s="742">
        <v>-205.6066671076959</v>
      </c>
      <c r="AH129" s="742">
        <v>-134.95219013397897</v>
      </c>
      <c r="AI129" s="742"/>
      <c r="AJ129" s="742">
        <v>107.98771952961837</v>
      </c>
      <c r="AK129" s="742">
        <v>42.627018124629089</v>
      </c>
      <c r="AL129" s="742">
        <v>239.34396156342936</v>
      </c>
      <c r="AM129" s="742">
        <v>-30.939333992746455</v>
      </c>
      <c r="AN129" s="586">
        <v>783.10188825338719</v>
      </c>
    </row>
    <row r="130" spans="1:40" ht="16.5">
      <c r="A130" s="528">
        <v>403</v>
      </c>
      <c r="B130" s="529" t="s">
        <v>161</v>
      </c>
      <c r="C130" s="532">
        <v>2820</v>
      </c>
      <c r="D130" s="585">
        <v>831.5798362796836</v>
      </c>
      <c r="E130" s="585">
        <v>97.693378493160523</v>
      </c>
      <c r="F130" s="585">
        <v>-1.7843928582752862</v>
      </c>
      <c r="G130" s="585">
        <v>-55.772901182990559</v>
      </c>
      <c r="H130" s="585">
        <v>236.94148647332898</v>
      </c>
      <c r="I130" s="585">
        <v>24.21418439716312</v>
      </c>
      <c r="J130" s="585">
        <v>1132.8715916020703</v>
      </c>
      <c r="K130" s="585"/>
      <c r="L130" s="585">
        <v>827.44383823828014</v>
      </c>
      <c r="M130" s="585">
        <v>97.693378472919449</v>
      </c>
      <c r="N130" s="585">
        <v>-1.988449195749274</v>
      </c>
      <c r="O130" s="585">
        <v>-131.94603743222692</v>
      </c>
      <c r="P130" s="585">
        <v>80.578349434936612</v>
      </c>
      <c r="Q130" s="585">
        <v>24.887800908510638</v>
      </c>
      <c r="R130" s="585">
        <v>252.06628446166053</v>
      </c>
      <c r="S130" s="585">
        <v>24.21418439716312</v>
      </c>
      <c r="T130" s="741">
        <v>1172.9493492854945</v>
      </c>
      <c r="U130" s="585"/>
      <c r="V130" s="742">
        <v>812.55861966316684</v>
      </c>
      <c r="W130" s="742">
        <v>97.693378472919449</v>
      </c>
      <c r="X130" s="742">
        <v>-4.1571378265237735</v>
      </c>
      <c r="Y130" s="742">
        <v>-131.94603743222692</v>
      </c>
      <c r="Z130" s="742">
        <v>79.838825426688103</v>
      </c>
      <c r="AA130" s="742">
        <v>24.887800908510638</v>
      </c>
      <c r="AB130" s="742">
        <v>261.19118913577643</v>
      </c>
      <c r="AC130" s="742">
        <v>24.21418439716312</v>
      </c>
      <c r="AD130" s="586">
        <v>1164.2808227454739</v>
      </c>
      <c r="AE130" s="585"/>
      <c r="AF130" s="742">
        <v>848.20289936221934</v>
      </c>
      <c r="AG130" s="742">
        <v>97.693378472919449</v>
      </c>
      <c r="AH130" s="742">
        <v>-5.6197849959174446</v>
      </c>
      <c r="AI130" s="742"/>
      <c r="AJ130" s="742">
        <v>79.09930141843958</v>
      </c>
      <c r="AK130" s="742">
        <v>24.887800908510638</v>
      </c>
      <c r="AL130" s="742">
        <v>271.58078660841443</v>
      </c>
      <c r="AM130" s="742">
        <v>24.21418439716312</v>
      </c>
      <c r="AN130" s="586">
        <v>1208.1125287395221</v>
      </c>
    </row>
    <row r="131" spans="1:40" ht="16.5">
      <c r="A131" s="528">
        <v>405</v>
      </c>
      <c r="B131" s="529" t="s">
        <v>162</v>
      </c>
      <c r="C131" s="532">
        <v>72650</v>
      </c>
      <c r="D131" s="585">
        <v>302.24850276219655</v>
      </c>
      <c r="E131" s="585">
        <v>-26.441597376796587</v>
      </c>
      <c r="F131" s="585">
        <v>23.794470084883994</v>
      </c>
      <c r="G131" s="585">
        <v>-55.772901182990566</v>
      </c>
      <c r="H131" s="585">
        <v>158.77528531028076</v>
      </c>
      <c r="I131" s="585">
        <v>-79.295691672401929</v>
      </c>
      <c r="J131" s="585">
        <v>323.30806792517222</v>
      </c>
      <c r="K131" s="585"/>
      <c r="L131" s="585">
        <v>268.3986388476398</v>
      </c>
      <c r="M131" s="585">
        <v>-26.44159739703764</v>
      </c>
      <c r="N131" s="585">
        <v>6.3143344643160848</v>
      </c>
      <c r="O131" s="585">
        <v>-132.18722653159011</v>
      </c>
      <c r="P131" s="585">
        <v>132.42320477695674</v>
      </c>
      <c r="Q131" s="585">
        <v>65.826080989841714</v>
      </c>
      <c r="R131" s="585">
        <v>171.36860602276616</v>
      </c>
      <c r="S131" s="585">
        <v>-79.295691672401929</v>
      </c>
      <c r="T131" s="741">
        <v>406.40634950049082</v>
      </c>
      <c r="U131" s="585"/>
      <c r="V131" s="742">
        <v>269.36694379498027</v>
      </c>
      <c r="W131" s="742">
        <v>-26.44159739703764</v>
      </c>
      <c r="X131" s="742">
        <v>-4.1571378265237735</v>
      </c>
      <c r="Y131" s="742">
        <v>-132.18722653159011</v>
      </c>
      <c r="Z131" s="742">
        <v>127.85232434305493</v>
      </c>
      <c r="AA131" s="742">
        <v>65.826080989841714</v>
      </c>
      <c r="AB131" s="742">
        <v>177.51977775551271</v>
      </c>
      <c r="AC131" s="742">
        <v>-79.295691672401929</v>
      </c>
      <c r="AD131" s="586">
        <v>398.48347345583619</v>
      </c>
      <c r="AE131" s="585"/>
      <c r="AF131" s="742">
        <v>286.09268894906836</v>
      </c>
      <c r="AG131" s="742">
        <v>-26.44159739703764</v>
      </c>
      <c r="AH131" s="742">
        <v>-5.6197849959174446</v>
      </c>
      <c r="AI131" s="742"/>
      <c r="AJ131" s="742">
        <v>123.28144390915315</v>
      </c>
      <c r="AK131" s="742">
        <v>65.826080989841714</v>
      </c>
      <c r="AL131" s="742">
        <v>185.5341434051027</v>
      </c>
      <c r="AM131" s="742">
        <v>-79.295691672401929</v>
      </c>
      <c r="AN131" s="586">
        <v>417.19005665621876</v>
      </c>
    </row>
    <row r="132" spans="1:40" ht="16.5">
      <c r="A132" s="528">
        <v>407</v>
      </c>
      <c r="B132" s="529" t="s">
        <v>163</v>
      </c>
      <c r="C132" s="532">
        <v>2518</v>
      </c>
      <c r="D132" s="585">
        <v>930.96356574503625</v>
      </c>
      <c r="E132" s="585">
        <v>86.905607931343326</v>
      </c>
      <c r="F132" s="585">
        <v>21.883001719593377</v>
      </c>
      <c r="G132" s="585">
        <v>-55.772901182990573</v>
      </c>
      <c r="H132" s="585">
        <v>250.75682736947877</v>
      </c>
      <c r="I132" s="585">
        <v>-184.11636219221603</v>
      </c>
      <c r="J132" s="585">
        <v>1050.6197393902451</v>
      </c>
      <c r="K132" s="585"/>
      <c r="L132" s="585">
        <v>985.07429632292417</v>
      </c>
      <c r="M132" s="585">
        <v>86.905607911102265</v>
      </c>
      <c r="N132" s="585">
        <v>4.4028660990254682</v>
      </c>
      <c r="O132" s="585">
        <v>-132.32495822109243</v>
      </c>
      <c r="P132" s="585">
        <v>101.35041272932405</v>
      </c>
      <c r="Q132" s="585">
        <v>12.063948517871344</v>
      </c>
      <c r="R132" s="585">
        <v>267.89175904562677</v>
      </c>
      <c r="S132" s="585">
        <v>-184.11636219221603</v>
      </c>
      <c r="T132" s="741">
        <v>1141.2475702125655</v>
      </c>
      <c r="U132" s="585"/>
      <c r="V132" s="742">
        <v>965.23617290557388</v>
      </c>
      <c r="W132" s="742">
        <v>86.905607911102265</v>
      </c>
      <c r="X132" s="742">
        <v>-4.1571378265237735</v>
      </c>
      <c r="Y132" s="742">
        <v>-132.32495822109243</v>
      </c>
      <c r="Z132" s="742">
        <v>104.96419167046012</v>
      </c>
      <c r="AA132" s="742">
        <v>12.063948517871344</v>
      </c>
      <c r="AB132" s="742">
        <v>276.18341084369996</v>
      </c>
      <c r="AC132" s="742">
        <v>-184.11636219221603</v>
      </c>
      <c r="AD132" s="586">
        <v>1124.7548736088754</v>
      </c>
      <c r="AE132" s="585"/>
      <c r="AF132" s="742">
        <v>1019.4955042685738</v>
      </c>
      <c r="AG132" s="742">
        <v>86.905607911102265</v>
      </c>
      <c r="AH132" s="742">
        <v>-5.6197849959174446</v>
      </c>
      <c r="AI132" s="742"/>
      <c r="AJ132" s="742">
        <v>108.57797061159619</v>
      </c>
      <c r="AK132" s="742">
        <v>12.063948517871344</v>
      </c>
      <c r="AL132" s="742">
        <v>285.91570675230594</v>
      </c>
      <c r="AM132" s="742">
        <v>-184.11636219221603</v>
      </c>
      <c r="AN132" s="586">
        <v>1190.8976326522238</v>
      </c>
    </row>
    <row r="133" spans="1:40" ht="16.5">
      <c r="A133" s="528">
        <v>408</v>
      </c>
      <c r="B133" s="529" t="s">
        <v>164</v>
      </c>
      <c r="C133" s="532">
        <v>14099</v>
      </c>
      <c r="D133" s="585">
        <v>816.54475467068198</v>
      </c>
      <c r="E133" s="585">
        <v>41.001641082912627</v>
      </c>
      <c r="F133" s="585">
        <v>-9.8781508394907611</v>
      </c>
      <c r="G133" s="585">
        <v>-55.772901182990566</v>
      </c>
      <c r="H133" s="585">
        <v>180.8584401395384</v>
      </c>
      <c r="I133" s="585">
        <v>5.4445705369175119</v>
      </c>
      <c r="J133" s="585">
        <v>978.19835440756924</v>
      </c>
      <c r="K133" s="585"/>
      <c r="L133" s="585">
        <v>828.01342506216236</v>
      </c>
      <c r="M133" s="585">
        <v>41.00164106267156</v>
      </c>
      <c r="N133" s="585">
        <v>-1.988449195749274</v>
      </c>
      <c r="O133" s="585">
        <v>-132.0896253957587</v>
      </c>
      <c r="P133" s="585">
        <v>90.75208982782614</v>
      </c>
      <c r="Q133" s="585">
        <v>34.070946717923256</v>
      </c>
      <c r="R133" s="585">
        <v>193.05042921798542</v>
      </c>
      <c r="S133" s="585">
        <v>5.4445705369175119</v>
      </c>
      <c r="T133" s="741">
        <v>1058.2550278339781</v>
      </c>
      <c r="U133" s="585"/>
      <c r="V133" s="742">
        <v>837.38042035272122</v>
      </c>
      <c r="W133" s="742">
        <v>41.00164106267156</v>
      </c>
      <c r="X133" s="742">
        <v>-4.1571378265237735</v>
      </c>
      <c r="Y133" s="742">
        <v>-132.0896253957587</v>
      </c>
      <c r="Z133" s="742">
        <v>89.729420685244364</v>
      </c>
      <c r="AA133" s="742">
        <v>34.070946717923256</v>
      </c>
      <c r="AB133" s="742">
        <v>199.56353608199038</v>
      </c>
      <c r="AC133" s="742">
        <v>5.4445705369175119</v>
      </c>
      <c r="AD133" s="586">
        <v>1070.9437722151856</v>
      </c>
      <c r="AE133" s="585"/>
      <c r="AF133" s="742">
        <v>865.03095157549876</v>
      </c>
      <c r="AG133" s="742">
        <v>41.00164106267156</v>
      </c>
      <c r="AH133" s="742">
        <v>-5.6197849959174437</v>
      </c>
      <c r="AI133" s="742"/>
      <c r="AJ133" s="742">
        <v>88.706751542662587</v>
      </c>
      <c r="AK133" s="742">
        <v>34.070946717923256</v>
      </c>
      <c r="AL133" s="742">
        <v>207.80112784332562</v>
      </c>
      <c r="AM133" s="742">
        <v>5.4445705369175119</v>
      </c>
      <c r="AN133" s="586">
        <v>1104.3465788873229</v>
      </c>
    </row>
    <row r="134" spans="1:40" ht="16.5">
      <c r="A134" s="528">
        <v>410</v>
      </c>
      <c r="B134" s="529" t="s">
        <v>165</v>
      </c>
      <c r="C134" s="532">
        <v>18775</v>
      </c>
      <c r="D134" s="585">
        <v>1160.5035982477273</v>
      </c>
      <c r="E134" s="585">
        <v>-198.16608676765452</v>
      </c>
      <c r="F134" s="585">
        <v>-150.57669279687804</v>
      </c>
      <c r="G134" s="585">
        <v>-55.772901182990573</v>
      </c>
      <c r="H134" s="585">
        <v>139.15999002957261</v>
      </c>
      <c r="I134" s="585">
        <v>-72.363515312916107</v>
      </c>
      <c r="J134" s="585">
        <v>822.78439221686062</v>
      </c>
      <c r="K134" s="585"/>
      <c r="L134" s="585">
        <v>1182.9144614698755</v>
      </c>
      <c r="M134" s="585">
        <v>-198.16608678789575</v>
      </c>
      <c r="N134" s="585">
        <v>-138.05682841744593</v>
      </c>
      <c r="O134" s="585">
        <v>-132.19568769743302</v>
      </c>
      <c r="P134" s="585">
        <v>104.06372206302343</v>
      </c>
      <c r="Q134" s="585">
        <v>43.259884839840211</v>
      </c>
      <c r="R134" s="585">
        <v>152.73299313749487</v>
      </c>
      <c r="S134" s="585">
        <v>-72.363515312916107</v>
      </c>
      <c r="T134" s="741">
        <v>942.18894329454304</v>
      </c>
      <c r="U134" s="585"/>
      <c r="V134" s="742">
        <v>1212.2519137236036</v>
      </c>
      <c r="W134" s="742">
        <v>-198.16608678789575</v>
      </c>
      <c r="X134" s="742">
        <v>-125.22551704822044</v>
      </c>
      <c r="Y134" s="742">
        <v>-132.19568769743302</v>
      </c>
      <c r="Z134" s="742">
        <v>103.04031509276331</v>
      </c>
      <c r="AA134" s="742">
        <v>43.259884839840211</v>
      </c>
      <c r="AB134" s="742">
        <v>157.71302868037884</v>
      </c>
      <c r="AC134" s="742">
        <v>-72.363515312916107</v>
      </c>
      <c r="AD134" s="586">
        <v>988.3143354901207</v>
      </c>
      <c r="AE134" s="585"/>
      <c r="AF134" s="742">
        <v>1241.629007017081</v>
      </c>
      <c r="AG134" s="742">
        <v>-198.16608678789575</v>
      </c>
      <c r="AH134" s="742">
        <v>-111.6881642176141</v>
      </c>
      <c r="AI134" s="742"/>
      <c r="AJ134" s="742">
        <v>102.0169081225032</v>
      </c>
      <c r="AK134" s="742">
        <v>43.259884839840211</v>
      </c>
      <c r="AL134" s="742">
        <v>165.0799758532051</v>
      </c>
      <c r="AM134" s="742">
        <v>-72.363515312916107</v>
      </c>
      <c r="AN134" s="586">
        <v>1037.5723218167709</v>
      </c>
    </row>
    <row r="135" spans="1:40" ht="16.5">
      <c r="A135" s="528">
        <v>416</v>
      </c>
      <c r="B135" s="529" t="s">
        <v>166</v>
      </c>
      <c r="C135" s="532">
        <v>2886</v>
      </c>
      <c r="D135" s="585">
        <v>868.0367906093262</v>
      </c>
      <c r="E135" s="585">
        <v>-148.58603999138154</v>
      </c>
      <c r="F135" s="585">
        <v>-102.02130645224049</v>
      </c>
      <c r="G135" s="585">
        <v>-55.772901182990566</v>
      </c>
      <c r="H135" s="585">
        <v>174.62045657194864</v>
      </c>
      <c r="I135" s="585">
        <v>-244.77165627165627</v>
      </c>
      <c r="J135" s="585">
        <v>491.50534328300608</v>
      </c>
      <c r="K135" s="585"/>
      <c r="L135" s="585">
        <v>890.5392392270744</v>
      </c>
      <c r="M135" s="585">
        <v>-148.58604001162257</v>
      </c>
      <c r="N135" s="585">
        <v>-89.501442072808402</v>
      </c>
      <c r="O135" s="585">
        <v>-132.26044639027035</v>
      </c>
      <c r="P135" s="585">
        <v>89.442859662924093</v>
      </c>
      <c r="Q135" s="585">
        <v>39.666933665973666</v>
      </c>
      <c r="R135" s="585">
        <v>190.48844473226015</v>
      </c>
      <c r="S135" s="585">
        <v>-244.77165627165627</v>
      </c>
      <c r="T135" s="741">
        <v>595.01789254187463</v>
      </c>
      <c r="U135" s="585"/>
      <c r="V135" s="742">
        <v>913.46283386048765</v>
      </c>
      <c r="W135" s="742">
        <v>-148.58604001162257</v>
      </c>
      <c r="X135" s="742">
        <v>-76.670130703582913</v>
      </c>
      <c r="Y135" s="742">
        <v>-132.26044639027035</v>
      </c>
      <c r="Z135" s="742">
        <v>91.925795735827791</v>
      </c>
      <c r="AA135" s="742">
        <v>39.666933665973666</v>
      </c>
      <c r="AB135" s="742">
        <v>196.95023487459102</v>
      </c>
      <c r="AC135" s="742">
        <v>-244.77165627165627</v>
      </c>
      <c r="AD135" s="586">
        <v>639.71752475974802</v>
      </c>
      <c r="AE135" s="585"/>
      <c r="AF135" s="742">
        <v>955.6392547287802</v>
      </c>
      <c r="AG135" s="742">
        <v>-148.58604001162257</v>
      </c>
      <c r="AH135" s="742">
        <v>-63.132777872976575</v>
      </c>
      <c r="AI135" s="742"/>
      <c r="AJ135" s="742">
        <v>94.40873180873146</v>
      </c>
      <c r="AK135" s="742">
        <v>39.666933665973666</v>
      </c>
      <c r="AL135" s="742">
        <v>205.61856128068004</v>
      </c>
      <c r="AM135" s="742">
        <v>-244.77165627165627</v>
      </c>
      <c r="AN135" s="586">
        <v>706.58256093763964</v>
      </c>
    </row>
    <row r="136" spans="1:40" ht="16.5">
      <c r="A136" s="528">
        <v>418</v>
      </c>
      <c r="B136" s="529" t="s">
        <v>167</v>
      </c>
      <c r="C136" s="532">
        <v>24580</v>
      </c>
      <c r="D136" s="585">
        <v>825.4806421357514</v>
      </c>
      <c r="E136" s="585">
        <v>3.4449817218260765</v>
      </c>
      <c r="F136" s="585">
        <v>0.49168642481863489</v>
      </c>
      <c r="G136" s="585">
        <v>-55.772901182990573</v>
      </c>
      <c r="H136" s="585">
        <v>113.85039890898946</v>
      </c>
      <c r="I136" s="585">
        <v>-104.31635475996745</v>
      </c>
      <c r="J136" s="585">
        <v>783.17845324842745</v>
      </c>
      <c r="K136" s="585"/>
      <c r="L136" s="585">
        <v>815.45352143384957</v>
      </c>
      <c r="M136" s="585">
        <v>3.4449817015850215</v>
      </c>
      <c r="N136" s="585">
        <v>-1.988449195749274</v>
      </c>
      <c r="O136" s="585">
        <v>-132.15629480344128</v>
      </c>
      <c r="P136" s="585">
        <v>83.700813951638779</v>
      </c>
      <c r="Q136" s="585">
        <v>53.139259215541117</v>
      </c>
      <c r="R136" s="585">
        <v>123.98074087844778</v>
      </c>
      <c r="S136" s="585">
        <v>-104.31635475996745</v>
      </c>
      <c r="T136" s="741">
        <v>841.25821842190419</v>
      </c>
      <c r="U136" s="585"/>
      <c r="V136" s="742">
        <v>814.88325869148753</v>
      </c>
      <c r="W136" s="742">
        <v>3.4449817015850215</v>
      </c>
      <c r="X136" s="742">
        <v>-4.1571378265237735</v>
      </c>
      <c r="Y136" s="742">
        <v>-132.15629480344128</v>
      </c>
      <c r="Z136" s="742">
        <v>90.368339441238163</v>
      </c>
      <c r="AA136" s="742">
        <v>53.139259215541117</v>
      </c>
      <c r="AB136" s="742">
        <v>126.60932062312276</v>
      </c>
      <c r="AC136" s="742">
        <v>-104.31635475996745</v>
      </c>
      <c r="AD136" s="586">
        <v>847.81537228304217</v>
      </c>
      <c r="AE136" s="585"/>
      <c r="AF136" s="742">
        <v>791.67909304544185</v>
      </c>
      <c r="AG136" s="742">
        <v>3.4449817015850215</v>
      </c>
      <c r="AH136" s="742">
        <v>-5.6197849959174446</v>
      </c>
      <c r="AI136" s="742"/>
      <c r="AJ136" s="742">
        <v>97.035864930837533</v>
      </c>
      <c r="AK136" s="742">
        <v>53.139259215541117</v>
      </c>
      <c r="AL136" s="742">
        <v>132.85111606979495</v>
      </c>
      <c r="AM136" s="742">
        <v>-104.31635475996745</v>
      </c>
      <c r="AN136" s="586">
        <v>836.05788040387438</v>
      </c>
    </row>
    <row r="137" spans="1:40" ht="16.5">
      <c r="A137" s="528">
        <v>420</v>
      </c>
      <c r="B137" s="529" t="s">
        <v>168</v>
      </c>
      <c r="C137" s="532">
        <v>9177</v>
      </c>
      <c r="D137" s="585">
        <v>378.71675643393365</v>
      </c>
      <c r="E137" s="585">
        <v>90.341050386117587</v>
      </c>
      <c r="F137" s="585">
        <v>31.698177896416396</v>
      </c>
      <c r="G137" s="585">
        <v>-55.772901182990566</v>
      </c>
      <c r="H137" s="585">
        <v>181.14918238039917</v>
      </c>
      <c r="I137" s="585">
        <v>-120.88569249209982</v>
      </c>
      <c r="J137" s="585">
        <v>505.2465734217763</v>
      </c>
      <c r="K137" s="585"/>
      <c r="L137" s="585">
        <v>404.67054576737348</v>
      </c>
      <c r="M137" s="585">
        <v>90.341050365876512</v>
      </c>
      <c r="N137" s="585">
        <v>14.218042275848484</v>
      </c>
      <c r="O137" s="585">
        <v>-132.08031698956589</v>
      </c>
      <c r="P137" s="585">
        <v>90.710068877201621</v>
      </c>
      <c r="Q137" s="585">
        <v>29.566720425629285</v>
      </c>
      <c r="R137" s="585">
        <v>195.71730115743614</v>
      </c>
      <c r="S137" s="585">
        <v>-120.88569249209982</v>
      </c>
      <c r="T137" s="741">
        <v>572.25771938769981</v>
      </c>
      <c r="U137" s="585"/>
      <c r="V137" s="742">
        <v>412.65478685403116</v>
      </c>
      <c r="W137" s="742">
        <v>90.341050365876512</v>
      </c>
      <c r="X137" s="742">
        <v>-2.9506463549260156</v>
      </c>
      <c r="Y137" s="742">
        <v>-132.08031698956589</v>
      </c>
      <c r="Z137" s="742">
        <v>91.551376925252157</v>
      </c>
      <c r="AA137" s="742">
        <v>29.566720425629285</v>
      </c>
      <c r="AB137" s="742">
        <v>202.52304823797772</v>
      </c>
      <c r="AC137" s="742">
        <v>-120.88569249209982</v>
      </c>
      <c r="AD137" s="586">
        <v>570.72032697217514</v>
      </c>
      <c r="AE137" s="585"/>
      <c r="AF137" s="742">
        <v>440.89381655619366</v>
      </c>
      <c r="AG137" s="742">
        <v>90.341050365876512</v>
      </c>
      <c r="AH137" s="742">
        <v>-5.6197849959174446</v>
      </c>
      <c r="AI137" s="742"/>
      <c r="AJ137" s="742">
        <v>92.392684973302707</v>
      </c>
      <c r="AK137" s="742">
        <v>29.566720425629285</v>
      </c>
      <c r="AL137" s="742">
        <v>211.05282289894535</v>
      </c>
      <c r="AM137" s="742">
        <v>-120.88569249209982</v>
      </c>
      <c r="AN137" s="586">
        <v>605.66130074236423</v>
      </c>
    </row>
    <row r="138" spans="1:40" ht="16.5">
      <c r="A138" s="528">
        <v>421</v>
      </c>
      <c r="B138" s="529" t="s">
        <v>169</v>
      </c>
      <c r="C138" s="532">
        <v>695</v>
      </c>
      <c r="D138" s="585">
        <v>1307.7378461919507</v>
      </c>
      <c r="E138" s="585">
        <v>488.86663546098282</v>
      </c>
      <c r="F138" s="585">
        <v>176.42031575385198</v>
      </c>
      <c r="G138" s="585">
        <v>-55.772901182990559</v>
      </c>
      <c r="H138" s="585">
        <v>246.28461109057412</v>
      </c>
      <c r="I138" s="585">
        <v>-205.38129496402877</v>
      </c>
      <c r="J138" s="585">
        <v>1958.1552123503404</v>
      </c>
      <c r="K138" s="585"/>
      <c r="L138" s="585">
        <v>1375.9547077804875</v>
      </c>
      <c r="M138" s="585">
        <v>488.86663544074133</v>
      </c>
      <c r="N138" s="585">
        <v>158.94018013328409</v>
      </c>
      <c r="O138" s="585">
        <v>-132.04648051269911</v>
      </c>
      <c r="P138" s="585">
        <v>90.701877984275882</v>
      </c>
      <c r="Q138" s="585">
        <v>23.967088690647479</v>
      </c>
      <c r="R138" s="585">
        <v>256.63755535150159</v>
      </c>
      <c r="S138" s="585">
        <v>-205.38129496402877</v>
      </c>
      <c r="T138" s="741">
        <v>2057.6402699042096</v>
      </c>
      <c r="U138" s="585"/>
      <c r="V138" s="742">
        <v>1309.8687886608791</v>
      </c>
      <c r="W138" s="742">
        <v>488.86663544074133</v>
      </c>
      <c r="X138" s="742">
        <v>141.77149150250958</v>
      </c>
      <c r="Y138" s="742">
        <v>-132.04648051269911</v>
      </c>
      <c r="Z138" s="742">
        <v>90.26027712163426</v>
      </c>
      <c r="AA138" s="742">
        <v>23.967088690647479</v>
      </c>
      <c r="AB138" s="742">
        <v>265.32943073697697</v>
      </c>
      <c r="AC138" s="742">
        <v>-205.38129496402877</v>
      </c>
      <c r="AD138" s="586">
        <v>1982.635936676661</v>
      </c>
      <c r="AE138" s="585"/>
      <c r="AF138" s="742">
        <v>1362.0729479072734</v>
      </c>
      <c r="AG138" s="742">
        <v>488.86663544074133</v>
      </c>
      <c r="AH138" s="742">
        <v>125.30884433311591</v>
      </c>
      <c r="AI138" s="742"/>
      <c r="AJ138" s="742">
        <v>89.818676258992639</v>
      </c>
      <c r="AK138" s="742">
        <v>23.967088690647479</v>
      </c>
      <c r="AL138" s="742">
        <v>274.99005493773871</v>
      </c>
      <c r="AM138" s="742">
        <v>-205.38129496402877</v>
      </c>
      <c r="AN138" s="586">
        <v>2027.5964720917818</v>
      </c>
    </row>
    <row r="139" spans="1:40" ht="16.5">
      <c r="A139" s="528">
        <v>422</v>
      </c>
      <c r="B139" s="529" t="s">
        <v>170</v>
      </c>
      <c r="C139" s="532">
        <v>10372</v>
      </c>
      <c r="D139" s="585">
        <v>485.31681307457052</v>
      </c>
      <c r="E139" s="585">
        <v>-29.457372948137639</v>
      </c>
      <c r="F139" s="585">
        <v>0.49168642481863489</v>
      </c>
      <c r="G139" s="585">
        <v>-55.772901182990566</v>
      </c>
      <c r="H139" s="585">
        <v>200.89420503032508</v>
      </c>
      <c r="I139" s="585">
        <v>-25.24431160817586</v>
      </c>
      <c r="J139" s="585">
        <v>576.22811879041012</v>
      </c>
      <c r="K139" s="585"/>
      <c r="L139" s="585">
        <v>561.78247259494447</v>
      </c>
      <c r="M139" s="585">
        <v>-29.457372968378685</v>
      </c>
      <c r="N139" s="585">
        <v>-1.988449195749274</v>
      </c>
      <c r="O139" s="585">
        <v>-131.94978415927872</v>
      </c>
      <c r="P139" s="585">
        <v>158.41596648225828</v>
      </c>
      <c r="Q139" s="585">
        <v>94.16870413497881</v>
      </c>
      <c r="R139" s="585">
        <v>214.04736871551162</v>
      </c>
      <c r="S139" s="585">
        <v>-25.24431160817586</v>
      </c>
      <c r="T139" s="741">
        <v>839.77459399611075</v>
      </c>
      <c r="U139" s="585"/>
      <c r="V139" s="742">
        <v>582.10267610343601</v>
      </c>
      <c r="W139" s="742">
        <v>-29.457372968378685</v>
      </c>
      <c r="X139" s="742">
        <v>-4.1571378265237735</v>
      </c>
      <c r="Y139" s="742">
        <v>-131.94978415927872</v>
      </c>
      <c r="Z139" s="742">
        <v>140.53962323341594</v>
      </c>
      <c r="AA139" s="742">
        <v>94.16870413497881</v>
      </c>
      <c r="AB139" s="742">
        <v>222.00678587438853</v>
      </c>
      <c r="AC139" s="742">
        <v>-25.24431160817586</v>
      </c>
      <c r="AD139" s="586">
        <v>848.00918278386234</v>
      </c>
      <c r="AE139" s="585"/>
      <c r="AF139" s="742">
        <v>656.36237894296278</v>
      </c>
      <c r="AG139" s="742">
        <v>-29.457372968378685</v>
      </c>
      <c r="AH139" s="742">
        <v>-5.6197849959174446</v>
      </c>
      <c r="AI139" s="742"/>
      <c r="AJ139" s="742">
        <v>122.66327998457355</v>
      </c>
      <c r="AK139" s="742">
        <v>94.16870413497881</v>
      </c>
      <c r="AL139" s="742">
        <v>231.31563436407015</v>
      </c>
      <c r="AM139" s="742">
        <v>-25.24431160817586</v>
      </c>
      <c r="AN139" s="586">
        <v>912.23874369483462</v>
      </c>
    </row>
    <row r="140" spans="1:40" ht="16.5">
      <c r="A140" s="528">
        <v>423</v>
      </c>
      <c r="B140" s="529" t="s">
        <v>171</v>
      </c>
      <c r="C140" s="532">
        <v>20497</v>
      </c>
      <c r="D140" s="585">
        <v>661.9086674696581</v>
      </c>
      <c r="E140" s="585">
        <v>131.23238996587878</v>
      </c>
      <c r="F140" s="585">
        <v>32.263630217661195</v>
      </c>
      <c r="G140" s="585">
        <v>-55.772901182990566</v>
      </c>
      <c r="H140" s="585">
        <v>121.87417115978353</v>
      </c>
      <c r="I140" s="585">
        <v>-114.65453480997219</v>
      </c>
      <c r="J140" s="585">
        <v>776.85142282001891</v>
      </c>
      <c r="K140" s="585"/>
      <c r="L140" s="585">
        <v>691.19647094991331</v>
      </c>
      <c r="M140" s="585">
        <v>131.23238994563769</v>
      </c>
      <c r="N140" s="585">
        <v>14.783494597093288</v>
      </c>
      <c r="O140" s="585">
        <v>-132.25895877140852</v>
      </c>
      <c r="P140" s="585">
        <v>84.359678069697637</v>
      </c>
      <c r="Q140" s="585">
        <v>34.572673637507933</v>
      </c>
      <c r="R140" s="585">
        <v>131.81046884123344</v>
      </c>
      <c r="S140" s="585">
        <v>-114.65453480997219</v>
      </c>
      <c r="T140" s="741">
        <v>841.04168245970266</v>
      </c>
      <c r="U140" s="585"/>
      <c r="V140" s="742">
        <v>706.23135689951187</v>
      </c>
      <c r="W140" s="742">
        <v>131.23238994563769</v>
      </c>
      <c r="X140" s="742">
        <v>-2.3851940336812101</v>
      </c>
      <c r="Y140" s="742">
        <v>-132.25895877140852</v>
      </c>
      <c r="Z140" s="742">
        <v>87.348389798375237</v>
      </c>
      <c r="AA140" s="742">
        <v>34.572673637507933</v>
      </c>
      <c r="AB140" s="742">
        <v>134.6737827169226</v>
      </c>
      <c r="AC140" s="742">
        <v>-114.65453480997219</v>
      </c>
      <c r="AD140" s="586">
        <v>844.75990538289341</v>
      </c>
      <c r="AE140" s="585"/>
      <c r="AF140" s="742">
        <v>672.32816361181222</v>
      </c>
      <c r="AG140" s="742">
        <v>131.23238994563769</v>
      </c>
      <c r="AH140" s="742">
        <v>-5.6197849959174446</v>
      </c>
      <c r="AI140" s="742"/>
      <c r="AJ140" s="742">
        <v>90.337101527052837</v>
      </c>
      <c r="AK140" s="742">
        <v>34.572673637507933</v>
      </c>
      <c r="AL140" s="742">
        <v>140.72081387922594</v>
      </c>
      <c r="AM140" s="742">
        <v>-114.65453480997219</v>
      </c>
      <c r="AN140" s="586">
        <v>816.6578640239386</v>
      </c>
    </row>
    <row r="141" spans="1:40" ht="16.5">
      <c r="A141" s="528">
        <v>425</v>
      </c>
      <c r="B141" s="529" t="s">
        <v>172</v>
      </c>
      <c r="C141" s="532">
        <v>10258</v>
      </c>
      <c r="D141" s="585">
        <v>2102.2720637959751</v>
      </c>
      <c r="E141" s="585">
        <v>-64.054949402318513</v>
      </c>
      <c r="F141" s="585">
        <v>-141.36465837960841</v>
      </c>
      <c r="G141" s="585">
        <v>-55.772901182990559</v>
      </c>
      <c r="H141" s="585">
        <v>112.36634063125614</v>
      </c>
      <c r="I141" s="585">
        <v>82.665724312731527</v>
      </c>
      <c r="J141" s="585">
        <v>2036.1116197750453</v>
      </c>
      <c r="K141" s="585"/>
      <c r="L141" s="585">
        <v>2124.5054646672784</v>
      </c>
      <c r="M141" s="585">
        <v>-64.054949422559559</v>
      </c>
      <c r="N141" s="585">
        <v>-128.84479400017631</v>
      </c>
      <c r="O141" s="585">
        <v>-132.3643566504073</v>
      </c>
      <c r="P141" s="585">
        <v>88.11965788887187</v>
      </c>
      <c r="Q141" s="585">
        <v>29.03398848605967</v>
      </c>
      <c r="R141" s="585">
        <v>122.84010853135942</v>
      </c>
      <c r="S141" s="585">
        <v>82.665724312731527</v>
      </c>
      <c r="T141" s="741">
        <v>2121.9008438131582</v>
      </c>
      <c r="U141" s="585"/>
      <c r="V141" s="742">
        <v>2172.6284862315124</v>
      </c>
      <c r="W141" s="742">
        <v>-64.054949422559559</v>
      </c>
      <c r="X141" s="742">
        <v>-116.0134826309508</v>
      </c>
      <c r="Y141" s="742">
        <v>-132.3643566504073</v>
      </c>
      <c r="Z141" s="742">
        <v>85.996523231821342</v>
      </c>
      <c r="AA141" s="742">
        <v>29.03398848605967</v>
      </c>
      <c r="AB141" s="742">
        <v>126.38957484750642</v>
      </c>
      <c r="AC141" s="742">
        <v>82.665724312731527</v>
      </c>
      <c r="AD141" s="586">
        <v>2184.2815084057138</v>
      </c>
      <c r="AE141" s="585"/>
      <c r="AF141" s="742">
        <v>2188.5084839736514</v>
      </c>
      <c r="AG141" s="742">
        <v>-64.054949422559559</v>
      </c>
      <c r="AH141" s="742">
        <v>-102.47612980034448</v>
      </c>
      <c r="AI141" s="742"/>
      <c r="AJ141" s="742">
        <v>83.8733885747708</v>
      </c>
      <c r="AK141" s="742">
        <v>29.03398848605967</v>
      </c>
      <c r="AL141" s="742">
        <v>132.75742945426046</v>
      </c>
      <c r="AM141" s="742">
        <v>82.665724312731527</v>
      </c>
      <c r="AN141" s="586">
        <v>2217.943578928162</v>
      </c>
    </row>
    <row r="142" spans="1:40" ht="16.5">
      <c r="A142" s="528">
        <v>426</v>
      </c>
      <c r="B142" s="529" t="s">
        <v>173</v>
      </c>
      <c r="C142" s="532">
        <v>11962</v>
      </c>
      <c r="D142" s="585">
        <v>954.49712970945154</v>
      </c>
      <c r="E142" s="585">
        <v>-141.39165390899416</v>
      </c>
      <c r="F142" s="585">
        <v>-93.392197744661914</v>
      </c>
      <c r="G142" s="585">
        <v>-55.772901182990566</v>
      </c>
      <c r="H142" s="585">
        <v>173.2740318361175</v>
      </c>
      <c r="I142" s="585">
        <v>-183.09388062196956</v>
      </c>
      <c r="J142" s="585">
        <v>654.12052808695296</v>
      </c>
      <c r="K142" s="585"/>
      <c r="L142" s="585">
        <v>941.68636815702621</v>
      </c>
      <c r="M142" s="585">
        <v>-141.39165392923519</v>
      </c>
      <c r="N142" s="585">
        <v>-80.872333365229821</v>
      </c>
      <c r="O142" s="585">
        <v>-132.04735447565346</v>
      </c>
      <c r="P142" s="585">
        <v>130.22978203891617</v>
      </c>
      <c r="Q142" s="585">
        <v>39.819005300953023</v>
      </c>
      <c r="R142" s="585">
        <v>187.29275112004561</v>
      </c>
      <c r="S142" s="585">
        <v>-183.09388062196956</v>
      </c>
      <c r="T142" s="741">
        <v>761.62268422485295</v>
      </c>
      <c r="U142" s="585"/>
      <c r="V142" s="742">
        <v>957.70080100702364</v>
      </c>
      <c r="W142" s="742">
        <v>-141.39165392923519</v>
      </c>
      <c r="X142" s="742">
        <v>-68.041021996004332</v>
      </c>
      <c r="Y142" s="742">
        <v>-132.04735447565346</v>
      </c>
      <c r="Z142" s="742">
        <v>121.51021454395229</v>
      </c>
      <c r="AA142" s="742">
        <v>39.819005300953023</v>
      </c>
      <c r="AB142" s="742">
        <v>193.72006497296886</v>
      </c>
      <c r="AC142" s="742">
        <v>-183.09388062196956</v>
      </c>
      <c r="AD142" s="586">
        <v>788.17617480203512</v>
      </c>
      <c r="AE142" s="585"/>
      <c r="AF142" s="742">
        <v>986.98177736380796</v>
      </c>
      <c r="AG142" s="742">
        <v>-141.39165392923519</v>
      </c>
      <c r="AH142" s="742">
        <v>-54.503669165398001</v>
      </c>
      <c r="AI142" s="742"/>
      <c r="AJ142" s="742">
        <v>112.7906470489884</v>
      </c>
      <c r="AK142" s="742">
        <v>39.819005300953023</v>
      </c>
      <c r="AL142" s="742">
        <v>201.93822218903034</v>
      </c>
      <c r="AM142" s="742">
        <v>-183.09388062196956</v>
      </c>
      <c r="AN142" s="586">
        <v>830.49309371052357</v>
      </c>
    </row>
    <row r="143" spans="1:40" ht="16.5">
      <c r="A143" s="528">
        <v>430</v>
      </c>
      <c r="B143" s="529" t="s">
        <v>174</v>
      </c>
      <c r="C143" s="532">
        <v>15392</v>
      </c>
      <c r="D143" s="585">
        <v>484.55481442188267</v>
      </c>
      <c r="E143" s="585">
        <v>81.809976554546182</v>
      </c>
      <c r="F143" s="585">
        <v>28.459557396794629</v>
      </c>
      <c r="G143" s="585">
        <v>-55.772901182990566</v>
      </c>
      <c r="H143" s="585">
        <v>211.92962883786359</v>
      </c>
      <c r="I143" s="585">
        <v>-129.15443087318087</v>
      </c>
      <c r="J143" s="585">
        <v>621.82664515491558</v>
      </c>
      <c r="K143" s="585"/>
      <c r="L143" s="585">
        <v>507.96176302293873</v>
      </c>
      <c r="M143" s="585">
        <v>81.809976534304525</v>
      </c>
      <c r="N143" s="585">
        <v>10.979421776226717</v>
      </c>
      <c r="O143" s="585">
        <v>-132.16774048531022</v>
      </c>
      <c r="P143" s="585">
        <v>96.260496379959861</v>
      </c>
      <c r="Q143" s="585">
        <v>55.906095667619553</v>
      </c>
      <c r="R143" s="585">
        <v>224.63478612946616</v>
      </c>
      <c r="S143" s="585">
        <v>-129.15443087318087</v>
      </c>
      <c r="T143" s="741">
        <v>716.23036815202443</v>
      </c>
      <c r="U143" s="585"/>
      <c r="V143" s="742">
        <v>507.86448693248121</v>
      </c>
      <c r="W143" s="742">
        <v>81.809976534304525</v>
      </c>
      <c r="X143" s="742">
        <v>-4.1571378265237735</v>
      </c>
      <c r="Y143" s="742">
        <v>-132.16774048531022</v>
      </c>
      <c r="Z143" s="742">
        <v>99.723034052765655</v>
      </c>
      <c r="AA143" s="742">
        <v>55.906095667619553</v>
      </c>
      <c r="AB143" s="742">
        <v>231.88992398055356</v>
      </c>
      <c r="AC143" s="742">
        <v>-129.15443087318087</v>
      </c>
      <c r="AD143" s="586">
        <v>711.71420798270969</v>
      </c>
      <c r="AE143" s="585"/>
      <c r="AF143" s="742">
        <v>541.4519422086945</v>
      </c>
      <c r="AG143" s="742">
        <v>81.809976534304525</v>
      </c>
      <c r="AH143" s="742">
        <v>-5.6197849959174437</v>
      </c>
      <c r="AI143" s="742"/>
      <c r="AJ143" s="742">
        <v>103.18557172557148</v>
      </c>
      <c r="AK143" s="742">
        <v>55.906095667619553</v>
      </c>
      <c r="AL143" s="742">
        <v>240.88307452108398</v>
      </c>
      <c r="AM143" s="742">
        <v>-129.15443087318087</v>
      </c>
      <c r="AN143" s="586">
        <v>756.29470430286551</v>
      </c>
    </row>
    <row r="144" spans="1:40" ht="16.5">
      <c r="A144" s="528">
        <v>433</v>
      </c>
      <c r="B144" s="529" t="s">
        <v>175</v>
      </c>
      <c r="C144" s="532">
        <v>7749</v>
      </c>
      <c r="D144" s="585">
        <v>612.07970267371513</v>
      </c>
      <c r="E144" s="585">
        <v>6.9996454034543127</v>
      </c>
      <c r="F144" s="585">
        <v>2.6592495136481951</v>
      </c>
      <c r="G144" s="585">
        <v>-55.772901182990573</v>
      </c>
      <c r="H144" s="585">
        <v>181.08028834756135</v>
      </c>
      <c r="I144" s="585">
        <v>-110.66589237320945</v>
      </c>
      <c r="J144" s="585">
        <v>636.3800923821791</v>
      </c>
      <c r="K144" s="585"/>
      <c r="L144" s="585">
        <v>557.00946554686766</v>
      </c>
      <c r="M144" s="585">
        <v>6.9996453832132577</v>
      </c>
      <c r="N144" s="585">
        <v>-1.988449195749274</v>
      </c>
      <c r="O144" s="585">
        <v>-132.1156788605208</v>
      </c>
      <c r="P144" s="585">
        <v>85.258103669767593</v>
      </c>
      <c r="Q144" s="585">
        <v>38.502632328816617</v>
      </c>
      <c r="R144" s="585">
        <v>196.82371281152547</v>
      </c>
      <c r="S144" s="585">
        <v>-110.66589237320945</v>
      </c>
      <c r="T144" s="741">
        <v>639.823539310711</v>
      </c>
      <c r="U144" s="585"/>
      <c r="V144" s="742">
        <v>538.17958915392239</v>
      </c>
      <c r="W144" s="742">
        <v>6.9996453832132577</v>
      </c>
      <c r="X144" s="742">
        <v>-4.1571378265237735</v>
      </c>
      <c r="Y144" s="742">
        <v>-132.1156788605208</v>
      </c>
      <c r="Z144" s="742">
        <v>87.130770766358722</v>
      </c>
      <c r="AA144" s="742">
        <v>38.502632328816617</v>
      </c>
      <c r="AB144" s="742">
        <v>202.65346187993023</v>
      </c>
      <c r="AC144" s="742">
        <v>-110.66589237320945</v>
      </c>
      <c r="AD144" s="586">
        <v>626.52739045198712</v>
      </c>
      <c r="AE144" s="585"/>
      <c r="AF144" s="742">
        <v>512.81441977208851</v>
      </c>
      <c r="AG144" s="742">
        <v>6.9996453832132577</v>
      </c>
      <c r="AH144" s="742">
        <v>-5.6197849959174446</v>
      </c>
      <c r="AI144" s="742"/>
      <c r="AJ144" s="742">
        <v>89.003437862949866</v>
      </c>
      <c r="AK144" s="742">
        <v>38.502632328816617</v>
      </c>
      <c r="AL144" s="742">
        <v>211.23016251347133</v>
      </c>
      <c r="AM144" s="742">
        <v>-110.66589237320945</v>
      </c>
      <c r="AN144" s="586">
        <v>610.14894163089184</v>
      </c>
    </row>
    <row r="145" spans="1:40" ht="16.5">
      <c r="A145" s="528">
        <v>434</v>
      </c>
      <c r="B145" s="529" t="s">
        <v>176</v>
      </c>
      <c r="C145" s="532">
        <v>14568</v>
      </c>
      <c r="D145" s="585">
        <v>293.7172419219059</v>
      </c>
      <c r="E145" s="585">
        <v>154.55994778082649</v>
      </c>
      <c r="F145" s="585">
        <v>79.461564322836125</v>
      </c>
      <c r="G145" s="585">
        <v>-55.772901182990573</v>
      </c>
      <c r="H145" s="585">
        <v>177.2433269738988</v>
      </c>
      <c r="I145" s="585">
        <v>-60.0253294892916</v>
      </c>
      <c r="J145" s="585">
        <v>589.18385032718527</v>
      </c>
      <c r="K145" s="585"/>
      <c r="L145" s="585">
        <v>214.03821740504816</v>
      </c>
      <c r="M145" s="585">
        <v>154.5599477605854</v>
      </c>
      <c r="N145" s="585">
        <v>61.981428702268211</v>
      </c>
      <c r="O145" s="585">
        <v>-132.07479351775387</v>
      </c>
      <c r="P145" s="585">
        <v>113.29817185481731</v>
      </c>
      <c r="Q145" s="585">
        <v>31.786111197968136</v>
      </c>
      <c r="R145" s="585">
        <v>190.32987858592793</v>
      </c>
      <c r="S145" s="585">
        <v>-60.0253294892916</v>
      </c>
      <c r="T145" s="741">
        <v>573.89363249956966</v>
      </c>
      <c r="U145" s="585"/>
      <c r="V145" s="742">
        <v>232.20126122743849</v>
      </c>
      <c r="W145" s="742">
        <v>154.5599477605854</v>
      </c>
      <c r="X145" s="742">
        <v>44.812740071493714</v>
      </c>
      <c r="Y145" s="742">
        <v>-132.07479351775387</v>
      </c>
      <c r="Z145" s="742">
        <v>110.56592694882538</v>
      </c>
      <c r="AA145" s="742">
        <v>31.786111197968136</v>
      </c>
      <c r="AB145" s="742">
        <v>196.12182780500456</v>
      </c>
      <c r="AC145" s="742">
        <v>-60.0253294892916</v>
      </c>
      <c r="AD145" s="586">
        <v>577.94769200427027</v>
      </c>
      <c r="AE145" s="585"/>
      <c r="AF145" s="742">
        <v>229.88519075252663</v>
      </c>
      <c r="AG145" s="742">
        <v>154.5599477605854</v>
      </c>
      <c r="AH145" s="742">
        <v>28.350092902100041</v>
      </c>
      <c r="AI145" s="742"/>
      <c r="AJ145" s="742">
        <v>107.83368204283347</v>
      </c>
      <c r="AK145" s="742">
        <v>31.786111197968136</v>
      </c>
      <c r="AL145" s="742">
        <v>203.98568227063356</v>
      </c>
      <c r="AM145" s="742">
        <v>-60.0253294892916</v>
      </c>
      <c r="AN145" s="586">
        <v>564.30058391960165</v>
      </c>
    </row>
    <row r="146" spans="1:40" ht="16.5">
      <c r="A146" s="528">
        <v>435</v>
      </c>
      <c r="B146" s="529" t="s">
        <v>177</v>
      </c>
      <c r="C146" s="532">
        <v>692</v>
      </c>
      <c r="D146" s="585">
        <v>154.23407147613241</v>
      </c>
      <c r="E146" s="585">
        <v>558.40033211642174</v>
      </c>
      <c r="F146" s="585">
        <v>576.075027970674</v>
      </c>
      <c r="G146" s="585">
        <v>-55.772901182990566</v>
      </c>
      <c r="H146" s="585">
        <v>216.43770659386868</v>
      </c>
      <c r="I146" s="585">
        <v>-284.91907514450867</v>
      </c>
      <c r="J146" s="585">
        <v>1164.4551618295977</v>
      </c>
      <c r="K146" s="585"/>
      <c r="L146" s="585">
        <v>356.70800038133939</v>
      </c>
      <c r="M146" s="585">
        <v>558.40033209618059</v>
      </c>
      <c r="N146" s="585">
        <v>558.59489235010608</v>
      </c>
      <c r="O146" s="585">
        <v>-132.09598863491917</v>
      </c>
      <c r="P146" s="585">
        <v>72.714596783682381</v>
      </c>
      <c r="Q146" s="585">
        <v>3.828792731213877</v>
      </c>
      <c r="R146" s="585">
        <v>229.53795146205917</v>
      </c>
      <c r="S146" s="585">
        <v>-284.91907514450867</v>
      </c>
      <c r="T146" s="741">
        <v>1362.7695020251538</v>
      </c>
      <c r="U146" s="585"/>
      <c r="V146" s="742">
        <v>413.1046832994416</v>
      </c>
      <c r="W146" s="742">
        <v>558.40033209618059</v>
      </c>
      <c r="X146" s="742">
        <v>541.42620371933151</v>
      </c>
      <c r="Y146" s="742">
        <v>-132.09598863491917</v>
      </c>
      <c r="Z146" s="742">
        <v>78.094769490106998</v>
      </c>
      <c r="AA146" s="742">
        <v>3.828792731213877</v>
      </c>
      <c r="AB146" s="742">
        <v>235.76101658858084</v>
      </c>
      <c r="AC146" s="742">
        <v>-284.91907514450867</v>
      </c>
      <c r="AD146" s="586">
        <v>1413.6007341454276</v>
      </c>
      <c r="AE146" s="585"/>
      <c r="AF146" s="742">
        <v>426.30598440534078</v>
      </c>
      <c r="AG146" s="742">
        <v>558.40033209618059</v>
      </c>
      <c r="AH146" s="742">
        <v>524.96355654993783</v>
      </c>
      <c r="AI146" s="742"/>
      <c r="AJ146" s="742">
        <v>83.474942196531615</v>
      </c>
      <c r="AK146" s="742">
        <v>3.828792731213877</v>
      </c>
      <c r="AL146" s="742">
        <v>243.54077692804117</v>
      </c>
      <c r="AM146" s="742">
        <v>-284.91907514450867</v>
      </c>
      <c r="AN146" s="586">
        <v>1423.4993211278181</v>
      </c>
    </row>
    <row r="147" spans="1:40" ht="16.5">
      <c r="A147" s="528">
        <v>436</v>
      </c>
      <c r="B147" s="529" t="s">
        <v>178</v>
      </c>
      <c r="C147" s="532">
        <v>1988</v>
      </c>
      <c r="D147" s="585">
        <v>1840.5316007897693</v>
      </c>
      <c r="E147" s="585">
        <v>-47.338626059863969</v>
      </c>
      <c r="F147" s="585">
        <v>-99.618982090919175</v>
      </c>
      <c r="G147" s="585">
        <v>-55.772901182990566</v>
      </c>
      <c r="H147" s="585">
        <v>162.35035593476601</v>
      </c>
      <c r="I147" s="585">
        <v>-173.99547283702213</v>
      </c>
      <c r="J147" s="585">
        <v>1626.1559745537395</v>
      </c>
      <c r="K147" s="585"/>
      <c r="L147" s="585">
        <v>2067.8375258099945</v>
      </c>
      <c r="M147" s="585">
        <v>-47.338626080105016</v>
      </c>
      <c r="N147" s="585">
        <v>-87.099117711487082</v>
      </c>
      <c r="O147" s="585">
        <v>-132.40581554088783</v>
      </c>
      <c r="P147" s="585">
        <v>65.678361400596273</v>
      </c>
      <c r="Q147" s="585">
        <v>27.117509161971842</v>
      </c>
      <c r="R147" s="585">
        <v>173.75247879448057</v>
      </c>
      <c r="S147" s="585">
        <v>-173.99547283702213</v>
      </c>
      <c r="T147" s="741">
        <v>1893.546842997541</v>
      </c>
      <c r="U147" s="585"/>
      <c r="V147" s="742">
        <v>2142.7319699849654</v>
      </c>
      <c r="W147" s="742">
        <v>-47.338626080105016</v>
      </c>
      <c r="X147" s="742">
        <v>-74.267806342261593</v>
      </c>
      <c r="Y147" s="742">
        <v>-132.40581554088783</v>
      </c>
      <c r="Z147" s="742">
        <v>72.34291812484534</v>
      </c>
      <c r="AA147" s="742">
        <v>27.117509161971842</v>
      </c>
      <c r="AB147" s="742">
        <v>179.58475145593079</v>
      </c>
      <c r="AC147" s="742">
        <v>-173.99547283702213</v>
      </c>
      <c r="AD147" s="586">
        <v>1993.7694279274367</v>
      </c>
      <c r="AE147" s="585"/>
      <c r="AF147" s="742">
        <v>2178.2416275267406</v>
      </c>
      <c r="AG147" s="742">
        <v>-47.338626080105016</v>
      </c>
      <c r="AH147" s="742">
        <v>-60.730453511655256</v>
      </c>
      <c r="AI147" s="742"/>
      <c r="AJ147" s="742">
        <v>79.007474849094407</v>
      </c>
      <c r="AK147" s="742">
        <v>27.117509161971842</v>
      </c>
      <c r="AL147" s="742">
        <v>187.38106284151254</v>
      </c>
      <c r="AM147" s="742">
        <v>-173.99547283702213</v>
      </c>
      <c r="AN147" s="586">
        <v>2057.2773064096491</v>
      </c>
    </row>
    <row r="148" spans="1:40" ht="16.5">
      <c r="A148" s="528">
        <v>440</v>
      </c>
      <c r="B148" s="529" t="s">
        <v>179</v>
      </c>
      <c r="C148" s="532">
        <v>5732</v>
      </c>
      <c r="D148" s="585">
        <v>2379.7365279060868</v>
      </c>
      <c r="E148" s="585">
        <v>-190.07906445882577</v>
      </c>
      <c r="F148" s="585">
        <v>-202.61054198863951</v>
      </c>
      <c r="G148" s="585">
        <v>-55.772901182990573</v>
      </c>
      <c r="H148" s="585">
        <v>132.25945456137322</v>
      </c>
      <c r="I148" s="585">
        <v>-272.53384508025124</v>
      </c>
      <c r="J148" s="585">
        <v>1790.9996297567529</v>
      </c>
      <c r="K148" s="585"/>
      <c r="L148" s="585">
        <v>2405.7165704881763</v>
      </c>
      <c r="M148" s="585">
        <v>-190.07906447906703</v>
      </c>
      <c r="N148" s="585">
        <v>-190.0906776092074</v>
      </c>
      <c r="O148" s="585">
        <v>-132.30933655515091</v>
      </c>
      <c r="P148" s="585">
        <v>49.108172507804582</v>
      </c>
      <c r="Q148" s="585">
        <v>19.643859889741805</v>
      </c>
      <c r="R148" s="585">
        <v>143.21296928631966</v>
      </c>
      <c r="S148" s="585">
        <v>-272.53384508025124</v>
      </c>
      <c r="T148" s="741">
        <v>1832.668648448366</v>
      </c>
      <c r="U148" s="585"/>
      <c r="V148" s="742">
        <v>2483.9518263677214</v>
      </c>
      <c r="W148" s="742">
        <v>-190.07906447906703</v>
      </c>
      <c r="X148" s="742">
        <v>-177.25936623998192</v>
      </c>
      <c r="Y148" s="742">
        <v>-132.30933655515091</v>
      </c>
      <c r="Z148" s="742">
        <v>57.561711864509384</v>
      </c>
      <c r="AA148" s="742">
        <v>19.643859889741805</v>
      </c>
      <c r="AB148" s="742">
        <v>148.14298544033673</v>
      </c>
      <c r="AC148" s="742">
        <v>-272.53384508025124</v>
      </c>
      <c r="AD148" s="586">
        <v>1937.1187712078583</v>
      </c>
      <c r="AE148" s="585"/>
      <c r="AF148" s="742">
        <v>2615.2973270964721</v>
      </c>
      <c r="AG148" s="742">
        <v>-190.07906447906703</v>
      </c>
      <c r="AH148" s="742">
        <v>-163.72201340937559</v>
      </c>
      <c r="AI148" s="742"/>
      <c r="AJ148" s="742">
        <v>66.0152512212142</v>
      </c>
      <c r="AK148" s="742">
        <v>19.643859889741805</v>
      </c>
      <c r="AL148" s="742">
        <v>154.96379675305695</v>
      </c>
      <c r="AM148" s="742">
        <v>-272.53384508025124</v>
      </c>
      <c r="AN148" s="586">
        <v>2097.2759754366402</v>
      </c>
    </row>
    <row r="149" spans="1:40" ht="16.5">
      <c r="A149" s="528">
        <v>441</v>
      </c>
      <c r="B149" s="529" t="s">
        <v>180</v>
      </c>
      <c r="C149" s="532">
        <v>4421</v>
      </c>
      <c r="D149" s="585">
        <v>346.74371060557138</v>
      </c>
      <c r="E149" s="585">
        <v>-174.56068921983214</v>
      </c>
      <c r="F149" s="585">
        <v>-47.088500063667418</v>
      </c>
      <c r="G149" s="585">
        <v>-55.772901182990566</v>
      </c>
      <c r="H149" s="585">
        <v>198.06953862505466</v>
      </c>
      <c r="I149" s="585">
        <v>-66.357159013797784</v>
      </c>
      <c r="J149" s="585">
        <v>201.03399975033818</v>
      </c>
      <c r="K149" s="585"/>
      <c r="L149" s="585">
        <v>344.41385956900427</v>
      </c>
      <c r="M149" s="585">
        <v>-174.56068924007315</v>
      </c>
      <c r="N149" s="585">
        <v>-34.568635684235325</v>
      </c>
      <c r="O149" s="585">
        <v>-132.00264693161634</v>
      </c>
      <c r="P149" s="585">
        <v>110.1314134130329</v>
      </c>
      <c r="Q149" s="585">
        <v>62.871556368242487</v>
      </c>
      <c r="R149" s="585">
        <v>212.78316167254908</v>
      </c>
      <c r="S149" s="585">
        <v>-66.357159013797784</v>
      </c>
      <c r="T149" s="741">
        <v>322.71086015310613</v>
      </c>
      <c r="U149" s="585"/>
      <c r="V149" s="742">
        <v>322.50607977327661</v>
      </c>
      <c r="W149" s="742">
        <v>-174.56068924007315</v>
      </c>
      <c r="X149" s="742">
        <v>-21.737324315009822</v>
      </c>
      <c r="Y149" s="742">
        <v>-132.00264693161634</v>
      </c>
      <c r="Z149" s="742">
        <v>105.97358162169398</v>
      </c>
      <c r="AA149" s="742">
        <v>62.871556368242487</v>
      </c>
      <c r="AB149" s="742">
        <v>219.85907536394168</v>
      </c>
      <c r="AC149" s="742">
        <v>-66.357159013797784</v>
      </c>
      <c r="AD149" s="586">
        <v>316.55247362665767</v>
      </c>
      <c r="AE149" s="585"/>
      <c r="AF149" s="742">
        <v>365.57652823104854</v>
      </c>
      <c r="AG149" s="742">
        <v>-174.56068924007315</v>
      </c>
      <c r="AH149" s="742">
        <v>-8.1999714844034948</v>
      </c>
      <c r="AI149" s="742"/>
      <c r="AJ149" s="742">
        <v>101.81574983035506</v>
      </c>
      <c r="AK149" s="742">
        <v>62.871556368242487</v>
      </c>
      <c r="AL149" s="742">
        <v>228.86114985742373</v>
      </c>
      <c r="AM149" s="742">
        <v>-66.357159013797784</v>
      </c>
      <c r="AN149" s="586">
        <v>378.00451761717903</v>
      </c>
    </row>
    <row r="150" spans="1:40" ht="16.5">
      <c r="A150" s="528">
        <v>444</v>
      </c>
      <c r="B150" s="529" t="s">
        <v>181</v>
      </c>
      <c r="C150" s="532">
        <v>45811</v>
      </c>
      <c r="D150" s="585">
        <v>409.60678504103981</v>
      </c>
      <c r="E150" s="585">
        <v>53.96716944750996</v>
      </c>
      <c r="F150" s="585">
        <v>77.923451656729284</v>
      </c>
      <c r="G150" s="585">
        <v>-55.772901182990566</v>
      </c>
      <c r="H150" s="585">
        <v>153.31296678642684</v>
      </c>
      <c r="I150" s="585">
        <v>-19.969679771233984</v>
      </c>
      <c r="J150" s="585">
        <v>619.06779197748142</v>
      </c>
      <c r="K150" s="585"/>
      <c r="L150" s="585">
        <v>374.79651615376372</v>
      </c>
      <c r="M150" s="585">
        <v>53.9671694272689</v>
      </c>
      <c r="N150" s="585">
        <v>60.443316036161377</v>
      </c>
      <c r="O150" s="585">
        <v>-132.02456801312135</v>
      </c>
      <c r="P150" s="585">
        <v>97.200570956614158</v>
      </c>
      <c r="Q150" s="585">
        <v>54.32999361232018</v>
      </c>
      <c r="R150" s="585">
        <v>166.39478376763074</v>
      </c>
      <c r="S150" s="585">
        <v>-19.969679771233984</v>
      </c>
      <c r="T150" s="741">
        <v>655.13810216940374</v>
      </c>
      <c r="U150" s="585"/>
      <c r="V150" s="742">
        <v>374.92994943866785</v>
      </c>
      <c r="W150" s="742">
        <v>53.9671694272689</v>
      </c>
      <c r="X150" s="742">
        <v>43.274627405386873</v>
      </c>
      <c r="Y150" s="742">
        <v>-132.02456801312135</v>
      </c>
      <c r="Z150" s="742">
        <v>102.27958946643217</v>
      </c>
      <c r="AA150" s="742">
        <v>54.32999361232018</v>
      </c>
      <c r="AB150" s="742">
        <v>170.36596675532141</v>
      </c>
      <c r="AC150" s="742">
        <v>-19.969679771233984</v>
      </c>
      <c r="AD150" s="586">
        <v>647.15304832104198</v>
      </c>
      <c r="AE150" s="585"/>
      <c r="AF150" s="742">
        <v>380.6312125373986</v>
      </c>
      <c r="AG150" s="742">
        <v>53.9671694272689</v>
      </c>
      <c r="AH150" s="742">
        <v>26.8119802359932</v>
      </c>
      <c r="AI150" s="742"/>
      <c r="AJ150" s="742">
        <v>107.3586079762502</v>
      </c>
      <c r="AK150" s="742">
        <v>54.32999361232018</v>
      </c>
      <c r="AL150" s="742">
        <v>177.42918734071847</v>
      </c>
      <c r="AM150" s="742">
        <v>-19.969679771233984</v>
      </c>
      <c r="AN150" s="586">
        <v>648.53390334559424</v>
      </c>
    </row>
    <row r="151" spans="1:40" ht="16.5">
      <c r="A151" s="528">
        <v>445</v>
      </c>
      <c r="B151" s="529" t="s">
        <v>182</v>
      </c>
      <c r="C151" s="532">
        <v>14991</v>
      </c>
      <c r="D151" s="585">
        <v>800.43370806464736</v>
      </c>
      <c r="E151" s="585">
        <v>-300.29912541302139</v>
      </c>
      <c r="F151" s="585">
        <v>-53.002241116788433</v>
      </c>
      <c r="G151" s="585">
        <v>-55.772901182990566</v>
      </c>
      <c r="H151" s="585">
        <v>157.33637711984446</v>
      </c>
      <c r="I151" s="585">
        <v>-3.3760256153692216</v>
      </c>
      <c r="J151" s="585">
        <v>545.31979185632224</v>
      </c>
      <c r="K151" s="585"/>
      <c r="L151" s="585">
        <v>825.49304874561722</v>
      </c>
      <c r="M151" s="585">
        <v>-300.2991254332627</v>
      </c>
      <c r="N151" s="585">
        <v>-40.482376737356347</v>
      </c>
      <c r="O151" s="585">
        <v>-132.10523433528971</v>
      </c>
      <c r="P151" s="585">
        <v>67.401463600521438</v>
      </c>
      <c r="Q151" s="585">
        <v>26.475650157427793</v>
      </c>
      <c r="R151" s="585">
        <v>167.79387508444248</v>
      </c>
      <c r="S151" s="585">
        <v>-3.3760256153692216</v>
      </c>
      <c r="T151" s="741">
        <v>610.90127546673091</v>
      </c>
      <c r="U151" s="585"/>
      <c r="V151" s="742">
        <v>855.73016973802487</v>
      </c>
      <c r="W151" s="742">
        <v>-300.2991254332627</v>
      </c>
      <c r="X151" s="742">
        <v>-27.651065368130837</v>
      </c>
      <c r="Y151" s="742">
        <v>-132.10523433528971</v>
      </c>
      <c r="Z151" s="742">
        <v>76.095127437643015</v>
      </c>
      <c r="AA151" s="742">
        <v>26.475650157427793</v>
      </c>
      <c r="AB151" s="742">
        <v>172.24647330091705</v>
      </c>
      <c r="AC151" s="742">
        <v>-3.3760256153692216</v>
      </c>
      <c r="AD151" s="586">
        <v>667.11596988196038</v>
      </c>
      <c r="AE151" s="585"/>
      <c r="AF151" s="742">
        <v>872.82367553207018</v>
      </c>
      <c r="AG151" s="742">
        <v>-300.2991254332627</v>
      </c>
      <c r="AH151" s="742">
        <v>-14.11371253752451</v>
      </c>
      <c r="AI151" s="742"/>
      <c r="AJ151" s="742">
        <v>84.788791274764606</v>
      </c>
      <c r="AK151" s="742">
        <v>26.475650157427793</v>
      </c>
      <c r="AL151" s="742">
        <v>179.34764190043828</v>
      </c>
      <c r="AM151" s="742">
        <v>-3.3760256153692216</v>
      </c>
      <c r="AN151" s="586">
        <v>713.54166094325478</v>
      </c>
    </row>
    <row r="152" spans="1:40" ht="16.5">
      <c r="A152" s="528">
        <v>475</v>
      </c>
      <c r="B152" s="529" t="s">
        <v>183</v>
      </c>
      <c r="C152" s="532">
        <v>5479</v>
      </c>
      <c r="D152" s="585">
        <v>1326.7452796298276</v>
      </c>
      <c r="E152" s="585">
        <v>-249.97852684792454</v>
      </c>
      <c r="F152" s="585">
        <v>-179.2861769220076</v>
      </c>
      <c r="G152" s="585">
        <v>-55.772901182990573</v>
      </c>
      <c r="H152" s="585">
        <v>198.85904107058215</v>
      </c>
      <c r="I152" s="585">
        <v>-38.405548457747763</v>
      </c>
      <c r="J152" s="585">
        <v>1002.1611672897394</v>
      </c>
      <c r="K152" s="585"/>
      <c r="L152" s="585">
        <v>1260.7929171981143</v>
      </c>
      <c r="M152" s="585">
        <v>-249.97852686816555</v>
      </c>
      <c r="N152" s="585">
        <v>-166.76631254257549</v>
      </c>
      <c r="O152" s="585">
        <v>-132.0527121409624</v>
      </c>
      <c r="P152" s="585">
        <v>72.064905502007306</v>
      </c>
      <c r="Q152" s="585">
        <v>22.852913141449164</v>
      </c>
      <c r="R152" s="585">
        <v>212.92785430025091</v>
      </c>
      <c r="S152" s="585">
        <v>-38.405548457747763</v>
      </c>
      <c r="T152" s="741">
        <v>981.43549013237055</v>
      </c>
      <c r="U152" s="585"/>
      <c r="V152" s="742">
        <v>1279.0109974102822</v>
      </c>
      <c r="W152" s="742">
        <v>-249.97852686816555</v>
      </c>
      <c r="X152" s="742">
        <v>-153.93500117335</v>
      </c>
      <c r="Y152" s="742">
        <v>-132.0527121409624</v>
      </c>
      <c r="Z152" s="742">
        <v>75.220703344177522</v>
      </c>
      <c r="AA152" s="742">
        <v>22.852913141449164</v>
      </c>
      <c r="AB152" s="742">
        <v>220.28769730399316</v>
      </c>
      <c r="AC152" s="742">
        <v>-38.405548457747763</v>
      </c>
      <c r="AD152" s="586">
        <v>1023.0005225596763</v>
      </c>
      <c r="AE152" s="585"/>
      <c r="AF152" s="742">
        <v>1229.7477884077446</v>
      </c>
      <c r="AG152" s="742">
        <v>-249.97852686816555</v>
      </c>
      <c r="AH152" s="742">
        <v>-140.39764834274368</v>
      </c>
      <c r="AI152" s="742"/>
      <c r="AJ152" s="742">
        <v>78.376501186347738</v>
      </c>
      <c r="AK152" s="742">
        <v>22.852913141449164</v>
      </c>
      <c r="AL152" s="742">
        <v>229.07323304437219</v>
      </c>
      <c r="AM152" s="742">
        <v>-38.405548457747763</v>
      </c>
      <c r="AN152" s="586">
        <v>999.21599997029421</v>
      </c>
    </row>
    <row r="153" spans="1:40" ht="16.5">
      <c r="A153" s="528">
        <v>480</v>
      </c>
      <c r="B153" s="529" t="s">
        <v>184</v>
      </c>
      <c r="C153" s="532">
        <v>1978</v>
      </c>
      <c r="D153" s="585">
        <v>882.02400571864359</v>
      </c>
      <c r="E153" s="585">
        <v>56.406173440292505</v>
      </c>
      <c r="F153" s="585">
        <v>-1.8501334454312719</v>
      </c>
      <c r="G153" s="585">
        <v>-55.772901182990566</v>
      </c>
      <c r="H153" s="585">
        <v>214.87800237889951</v>
      </c>
      <c r="I153" s="585">
        <v>-255.67441860465115</v>
      </c>
      <c r="J153" s="585">
        <v>840.01072830476267</v>
      </c>
      <c r="K153" s="585"/>
      <c r="L153" s="585">
        <v>818.42666171723852</v>
      </c>
      <c r="M153" s="585">
        <v>56.406173420051729</v>
      </c>
      <c r="N153" s="585">
        <v>-1.988449195749274</v>
      </c>
      <c r="O153" s="585">
        <v>-132.23139906362559</v>
      </c>
      <c r="P153" s="585">
        <v>94.379467467283021</v>
      </c>
      <c r="Q153" s="585">
        <v>57.670256495449955</v>
      </c>
      <c r="R153" s="585">
        <v>229.90979012000091</v>
      </c>
      <c r="S153" s="585">
        <v>-255.67441860465115</v>
      </c>
      <c r="T153" s="741">
        <v>866.8980823559981</v>
      </c>
      <c r="U153" s="585"/>
      <c r="V153" s="742">
        <v>889.0653785487367</v>
      </c>
      <c r="W153" s="742">
        <v>56.406173420051729</v>
      </c>
      <c r="X153" s="742">
        <v>-4.1571378265237735</v>
      </c>
      <c r="Y153" s="742">
        <v>-132.23139906362559</v>
      </c>
      <c r="Z153" s="742">
        <v>94.76952898136652</v>
      </c>
      <c r="AA153" s="742">
        <v>57.670256495449955</v>
      </c>
      <c r="AB153" s="742">
        <v>236.54581835609224</v>
      </c>
      <c r="AC153" s="742">
        <v>-255.67441860465115</v>
      </c>
      <c r="AD153" s="586">
        <v>942.39420030689666</v>
      </c>
      <c r="AE153" s="585"/>
      <c r="AF153" s="742">
        <v>878.57906558348316</v>
      </c>
      <c r="AG153" s="742">
        <v>56.406173420051729</v>
      </c>
      <c r="AH153" s="742">
        <v>-5.6197849959174446</v>
      </c>
      <c r="AI153" s="742"/>
      <c r="AJ153" s="742">
        <v>95.159590495450033</v>
      </c>
      <c r="AK153" s="742">
        <v>57.670256495449955</v>
      </c>
      <c r="AL153" s="742">
        <v>245.22241841735328</v>
      </c>
      <c r="AM153" s="742">
        <v>-255.67441860465115</v>
      </c>
      <c r="AN153" s="586">
        <v>939.51190174759381</v>
      </c>
    </row>
    <row r="154" spans="1:40" ht="16.5">
      <c r="A154" s="528">
        <v>481</v>
      </c>
      <c r="B154" s="529" t="s">
        <v>185</v>
      </c>
      <c r="C154" s="532">
        <v>9642</v>
      </c>
      <c r="D154" s="585">
        <v>660.03636524746366</v>
      </c>
      <c r="E154" s="585">
        <v>33.953325918921649</v>
      </c>
      <c r="F154" s="585">
        <v>0.49168642481863495</v>
      </c>
      <c r="G154" s="585">
        <v>-55.772901182990573</v>
      </c>
      <c r="H154" s="585">
        <v>125.47561703309695</v>
      </c>
      <c r="I154" s="585">
        <v>-231.58639286455093</v>
      </c>
      <c r="J154" s="585">
        <v>532.59770057675939</v>
      </c>
      <c r="K154" s="585"/>
      <c r="L154" s="585">
        <v>643.16620573329396</v>
      </c>
      <c r="M154" s="585">
        <v>33.953325898680589</v>
      </c>
      <c r="N154" s="585">
        <v>-1.9884491957492738</v>
      </c>
      <c r="O154" s="585">
        <v>-132.01511493669079</v>
      </c>
      <c r="P154" s="585">
        <v>68.335070278255756</v>
      </c>
      <c r="Q154" s="585">
        <v>17.187948177556521</v>
      </c>
      <c r="R154" s="585">
        <v>137.06616981610301</v>
      </c>
      <c r="S154" s="585">
        <v>-231.58639286455093</v>
      </c>
      <c r="T154" s="741">
        <v>534.11876290689884</v>
      </c>
      <c r="U154" s="585"/>
      <c r="V154" s="742">
        <v>626.40142991146854</v>
      </c>
      <c r="W154" s="742">
        <v>33.953325898680589</v>
      </c>
      <c r="X154" s="742">
        <v>-4.1571378265237735</v>
      </c>
      <c r="Y154" s="742">
        <v>-132.01511493669079</v>
      </c>
      <c r="Z154" s="742">
        <v>76.036204502330435</v>
      </c>
      <c r="AA154" s="742">
        <v>17.187948177556521</v>
      </c>
      <c r="AB154" s="742">
        <v>139.65456925580719</v>
      </c>
      <c r="AC154" s="742">
        <v>-231.58639286455093</v>
      </c>
      <c r="AD154" s="586">
        <v>525.47483211807776</v>
      </c>
      <c r="AE154" s="585"/>
      <c r="AF154" s="742">
        <v>601.92481506233696</v>
      </c>
      <c r="AG154" s="742">
        <v>33.953325898680589</v>
      </c>
      <c r="AH154" s="742">
        <v>-5.6197849959174446</v>
      </c>
      <c r="AI154" s="742"/>
      <c r="AJ154" s="742">
        <v>83.737338726405127</v>
      </c>
      <c r="AK154" s="742">
        <v>17.187948177556521</v>
      </c>
      <c r="AL154" s="742">
        <v>146.07493217285722</v>
      </c>
      <c r="AM154" s="742">
        <v>-231.58639286455093</v>
      </c>
      <c r="AN154" s="586">
        <v>513.65706724067718</v>
      </c>
    </row>
    <row r="155" spans="1:40" ht="16.5">
      <c r="A155" s="528">
        <v>483</v>
      </c>
      <c r="B155" s="529" t="s">
        <v>186</v>
      </c>
      <c r="C155" s="532">
        <v>1067</v>
      </c>
      <c r="D155" s="585">
        <v>1950.3941907867131</v>
      </c>
      <c r="E155" s="585">
        <v>-198.84385691257759</v>
      </c>
      <c r="F155" s="585">
        <v>-258.23339892049478</v>
      </c>
      <c r="G155" s="585">
        <v>-55.772901182990566</v>
      </c>
      <c r="H155" s="585">
        <v>224.86923708017181</v>
      </c>
      <c r="I155" s="585">
        <v>-206.05810684161199</v>
      </c>
      <c r="J155" s="585">
        <v>1456.3551640092101</v>
      </c>
      <c r="K155" s="585"/>
      <c r="L155" s="585">
        <v>1951.2477320563326</v>
      </c>
      <c r="M155" s="585">
        <v>-198.84385693281888</v>
      </c>
      <c r="N155" s="585">
        <v>-245.7135345410627</v>
      </c>
      <c r="O155" s="585">
        <v>-131.84932145015111</v>
      </c>
      <c r="P155" s="585">
        <v>150.7659839976634</v>
      </c>
      <c r="Q155" s="585">
        <v>43.309707793814432</v>
      </c>
      <c r="R155" s="585">
        <v>238.54535931424519</v>
      </c>
      <c r="S155" s="585">
        <v>-206.05810684161199</v>
      </c>
      <c r="T155" s="741">
        <v>1601.4039633964107</v>
      </c>
      <c r="U155" s="585"/>
      <c r="V155" s="742">
        <v>2100.8704855126466</v>
      </c>
      <c r="W155" s="742">
        <v>-198.84385693281888</v>
      </c>
      <c r="X155" s="742">
        <v>-232.88222317183718</v>
      </c>
      <c r="Y155" s="742">
        <v>-131.84932145015111</v>
      </c>
      <c r="Z155" s="742">
        <v>116.66267334840987</v>
      </c>
      <c r="AA155" s="742">
        <v>43.309707793814432</v>
      </c>
      <c r="AB155" s="742">
        <v>247.73178298908604</v>
      </c>
      <c r="AC155" s="742">
        <v>-206.05810684161199</v>
      </c>
      <c r="AD155" s="586">
        <v>1738.9411412475376</v>
      </c>
      <c r="AE155" s="585"/>
      <c r="AF155" s="742">
        <v>2183.1796089723302</v>
      </c>
      <c r="AG155" s="742">
        <v>-198.84385693281888</v>
      </c>
      <c r="AH155" s="742">
        <v>-219.34487034123086</v>
      </c>
      <c r="AI155" s="742"/>
      <c r="AJ155" s="742">
        <v>82.559362699156338</v>
      </c>
      <c r="AK155" s="742">
        <v>43.309707793814432</v>
      </c>
      <c r="AL155" s="742">
        <v>257.90640006218149</v>
      </c>
      <c r="AM155" s="742">
        <v>-206.05810684161199</v>
      </c>
      <c r="AN155" s="586">
        <v>1810.8589239616699</v>
      </c>
    </row>
    <row r="156" spans="1:40" ht="16.5">
      <c r="A156" s="528">
        <v>484</v>
      </c>
      <c r="B156" s="529" t="s">
        <v>187</v>
      </c>
      <c r="C156" s="532">
        <v>2967</v>
      </c>
      <c r="D156" s="585">
        <v>617.06445287630027</v>
      </c>
      <c r="E156" s="585">
        <v>-125.15876838924387</v>
      </c>
      <c r="F156" s="585">
        <v>23.026431635047583</v>
      </c>
      <c r="G156" s="585">
        <v>-55.77290118299058</v>
      </c>
      <c r="H156" s="585">
        <v>203.44936837677923</v>
      </c>
      <c r="I156" s="585">
        <v>95.964273677114932</v>
      </c>
      <c r="J156" s="585">
        <v>758.57285699300769</v>
      </c>
      <c r="K156" s="585"/>
      <c r="L156" s="585">
        <v>483.40793649661015</v>
      </c>
      <c r="M156" s="585">
        <v>-125.15876840948491</v>
      </c>
      <c r="N156" s="585">
        <v>5.5462960144796742</v>
      </c>
      <c r="O156" s="585">
        <v>-132.32888555620244</v>
      </c>
      <c r="P156" s="585">
        <v>95.728539682162491</v>
      </c>
      <c r="Q156" s="585">
        <v>50.0306092874958</v>
      </c>
      <c r="R156" s="585">
        <v>215.89022536488633</v>
      </c>
      <c r="S156" s="585">
        <v>95.964273677114932</v>
      </c>
      <c r="T156" s="741">
        <v>689.08022655706202</v>
      </c>
      <c r="U156" s="585"/>
      <c r="V156" s="742">
        <v>513.67170098491999</v>
      </c>
      <c r="W156" s="742">
        <v>-125.15876840948491</v>
      </c>
      <c r="X156" s="742">
        <v>-4.1571378265237735</v>
      </c>
      <c r="Y156" s="742">
        <v>-132.32888555620244</v>
      </c>
      <c r="Z156" s="742">
        <v>92.222188614252573</v>
      </c>
      <c r="AA156" s="742">
        <v>50.0306092874958</v>
      </c>
      <c r="AB156" s="742">
        <v>223.18863994883998</v>
      </c>
      <c r="AC156" s="742">
        <v>95.964273677114932</v>
      </c>
      <c r="AD156" s="586">
        <v>713.43262072041205</v>
      </c>
      <c r="AE156" s="585"/>
      <c r="AF156" s="742">
        <v>580.86093898484842</v>
      </c>
      <c r="AG156" s="742">
        <v>-125.15876840948491</v>
      </c>
      <c r="AH156" s="742">
        <v>-5.6197849959174455</v>
      </c>
      <c r="AI156" s="742"/>
      <c r="AJ156" s="742">
        <v>88.715837546342655</v>
      </c>
      <c r="AK156" s="742">
        <v>50.0306092874958</v>
      </c>
      <c r="AL156" s="742">
        <v>231.83804129410368</v>
      </c>
      <c r="AM156" s="742">
        <v>95.964273677114932</v>
      </c>
      <c r="AN156" s="586">
        <v>784.30226182830063</v>
      </c>
    </row>
    <row r="157" spans="1:40" ht="16.5">
      <c r="A157" s="528">
        <v>489</v>
      </c>
      <c r="B157" s="529" t="s">
        <v>188</v>
      </c>
      <c r="C157" s="532">
        <v>1791</v>
      </c>
      <c r="D157" s="585">
        <v>540.09411661718048</v>
      </c>
      <c r="E157" s="585">
        <v>353.56728673065714</v>
      </c>
      <c r="F157" s="585">
        <v>184.24467070506893</v>
      </c>
      <c r="G157" s="585">
        <v>-55.772901182990573</v>
      </c>
      <c r="H157" s="585">
        <v>235.15704181611076</v>
      </c>
      <c r="I157" s="585">
        <v>-295.20770519262982</v>
      </c>
      <c r="J157" s="585">
        <v>962.08250949339708</v>
      </c>
      <c r="K157" s="585"/>
      <c r="L157" s="585">
        <v>527.01156406612768</v>
      </c>
      <c r="M157" s="585">
        <v>353.56728671041606</v>
      </c>
      <c r="N157" s="585">
        <v>166.76453508450103</v>
      </c>
      <c r="O157" s="585">
        <v>-132.00250665763764</v>
      </c>
      <c r="P157" s="585">
        <v>130.80574780507442</v>
      </c>
      <c r="Q157" s="585">
        <v>53.38435726856504</v>
      </c>
      <c r="R157" s="585">
        <v>252.36062400428762</v>
      </c>
      <c r="S157" s="585">
        <v>-295.20770519262982</v>
      </c>
      <c r="T157" s="741">
        <v>1056.6839030887043</v>
      </c>
      <c r="U157" s="585"/>
      <c r="V157" s="742">
        <v>547.51312241151811</v>
      </c>
      <c r="W157" s="742">
        <v>353.56728671041606</v>
      </c>
      <c r="X157" s="742">
        <v>149.59584645372652</v>
      </c>
      <c r="Y157" s="742">
        <v>-132.00250665763764</v>
      </c>
      <c r="Z157" s="742">
        <v>117.18181862615521</v>
      </c>
      <c r="AA157" s="742">
        <v>53.38435726856504</v>
      </c>
      <c r="AB157" s="742">
        <v>261.44010447449756</v>
      </c>
      <c r="AC157" s="742">
        <v>-295.20770519262982</v>
      </c>
      <c r="AD157" s="586">
        <v>1055.4723240946112</v>
      </c>
      <c r="AE157" s="585"/>
      <c r="AF157" s="742">
        <v>592.46983435364984</v>
      </c>
      <c r="AG157" s="742">
        <v>353.56728671041606</v>
      </c>
      <c r="AH157" s="742">
        <v>133.13319928433285</v>
      </c>
      <c r="AI157" s="742"/>
      <c r="AJ157" s="742">
        <v>103.55788944723601</v>
      </c>
      <c r="AK157" s="742">
        <v>53.38435726856504</v>
      </c>
      <c r="AL157" s="742">
        <v>271.76400336427679</v>
      </c>
      <c r="AM157" s="742">
        <v>-295.20770519262982</v>
      </c>
      <c r="AN157" s="586">
        <v>1080.6663585782092</v>
      </c>
    </row>
    <row r="158" spans="1:40" ht="16.5">
      <c r="A158" s="528">
        <v>491</v>
      </c>
      <c r="B158" s="529" t="s">
        <v>189</v>
      </c>
      <c r="C158" s="532">
        <v>51980</v>
      </c>
      <c r="D158" s="585">
        <v>307.76211912030504</v>
      </c>
      <c r="E158" s="585">
        <v>-233.35999053376929</v>
      </c>
      <c r="F158" s="585">
        <v>-96.83087290141718</v>
      </c>
      <c r="G158" s="585">
        <v>-55.772901182990559</v>
      </c>
      <c r="H158" s="585">
        <v>171.05170414036479</v>
      </c>
      <c r="I158" s="585">
        <v>28.712100808003079</v>
      </c>
      <c r="J158" s="585">
        <v>121.56215945049588</v>
      </c>
      <c r="K158" s="585"/>
      <c r="L158" s="585">
        <v>335.48751166285319</v>
      </c>
      <c r="M158" s="585">
        <v>-233.35999055401032</v>
      </c>
      <c r="N158" s="585">
        <v>-84.311008521985087</v>
      </c>
      <c r="O158" s="585">
        <v>-132.06275605859091</v>
      </c>
      <c r="P158" s="585">
        <v>133.23536334906129</v>
      </c>
      <c r="Q158" s="585">
        <v>57.34799171027317</v>
      </c>
      <c r="R158" s="585">
        <v>184.23612509566567</v>
      </c>
      <c r="S158" s="585">
        <v>28.712100808003079</v>
      </c>
      <c r="T158" s="741">
        <v>289.28533749127007</v>
      </c>
      <c r="U158" s="585"/>
      <c r="V158" s="742">
        <v>334.50542251385997</v>
      </c>
      <c r="W158" s="742">
        <v>-233.35999055401032</v>
      </c>
      <c r="X158" s="742">
        <v>-71.479697152759599</v>
      </c>
      <c r="Y158" s="742">
        <v>-132.06275605859091</v>
      </c>
      <c r="Z158" s="742">
        <v>123.85586405236828</v>
      </c>
      <c r="AA158" s="742">
        <v>57.34799171027317</v>
      </c>
      <c r="AB158" s="742">
        <v>191.01973737985173</v>
      </c>
      <c r="AC158" s="742">
        <v>28.712100808003079</v>
      </c>
      <c r="AD158" s="586">
        <v>298.53867269899541</v>
      </c>
      <c r="AE158" s="585"/>
      <c r="AF158" s="742">
        <v>339.41747134563792</v>
      </c>
      <c r="AG158" s="742">
        <v>-233.35999055401032</v>
      </c>
      <c r="AH158" s="742">
        <v>-57.942344322153261</v>
      </c>
      <c r="AI158" s="742"/>
      <c r="AJ158" s="742">
        <v>114.47636475567523</v>
      </c>
      <c r="AK158" s="742">
        <v>57.34799171027317</v>
      </c>
      <c r="AL158" s="742">
        <v>199.67978532794299</v>
      </c>
      <c r="AM158" s="742">
        <v>28.712100808003079</v>
      </c>
      <c r="AN158" s="586">
        <v>316.26862301277782</v>
      </c>
    </row>
    <row r="159" spans="1:40" ht="16.5">
      <c r="A159" s="528">
        <v>494</v>
      </c>
      <c r="B159" s="529" t="s">
        <v>190</v>
      </c>
      <c r="C159" s="532">
        <v>8882</v>
      </c>
      <c r="D159" s="585">
        <v>1479.5029299115918</v>
      </c>
      <c r="E159" s="585">
        <v>-189.62773713264866</v>
      </c>
      <c r="F159" s="585">
        <v>-218.48570338377078</v>
      </c>
      <c r="G159" s="585">
        <v>-55.772901182990566</v>
      </c>
      <c r="H159" s="585">
        <v>150.57104040913359</v>
      </c>
      <c r="I159" s="585">
        <v>-26.88831344291826</v>
      </c>
      <c r="J159" s="585">
        <v>1139.2993151783971</v>
      </c>
      <c r="K159" s="585"/>
      <c r="L159" s="585">
        <v>1381.5239968025639</v>
      </c>
      <c r="M159" s="585">
        <v>-189.62773715288972</v>
      </c>
      <c r="N159" s="585">
        <v>-205.96583900433868</v>
      </c>
      <c r="O159" s="585">
        <v>-132.10642449725128</v>
      </c>
      <c r="P159" s="585">
        <v>91.138598100989597</v>
      </c>
      <c r="Q159" s="585">
        <v>23.78750773789687</v>
      </c>
      <c r="R159" s="585">
        <v>163.91956449265589</v>
      </c>
      <c r="S159" s="585">
        <v>-26.88831344291826</v>
      </c>
      <c r="T159" s="741">
        <v>1105.7813530367082</v>
      </c>
      <c r="U159" s="585"/>
      <c r="V159" s="742">
        <v>1467.1734405605946</v>
      </c>
      <c r="W159" s="742">
        <v>-189.62773715288972</v>
      </c>
      <c r="X159" s="742">
        <v>-193.13452763511319</v>
      </c>
      <c r="Y159" s="742">
        <v>-132.10642449725128</v>
      </c>
      <c r="Z159" s="742">
        <v>95.570116433966888</v>
      </c>
      <c r="AA159" s="742">
        <v>23.78750773789687</v>
      </c>
      <c r="AB159" s="742">
        <v>169.98426911883649</v>
      </c>
      <c r="AC159" s="742">
        <v>-26.88831344291826</v>
      </c>
      <c r="AD159" s="586">
        <v>1214.7583311231224</v>
      </c>
      <c r="AE159" s="585"/>
      <c r="AF159" s="742">
        <v>1479.3596311715569</v>
      </c>
      <c r="AG159" s="742">
        <v>-189.62773715288972</v>
      </c>
      <c r="AH159" s="742">
        <v>-179.59717480450686</v>
      </c>
      <c r="AI159" s="742"/>
      <c r="AJ159" s="742">
        <v>100.00163476694418</v>
      </c>
      <c r="AK159" s="742">
        <v>23.78750773789687</v>
      </c>
      <c r="AL159" s="742">
        <v>177.85551735208603</v>
      </c>
      <c r="AM159" s="742">
        <v>-26.88831344291826</v>
      </c>
      <c r="AN159" s="586">
        <v>1252.7846411309179</v>
      </c>
    </row>
    <row r="160" spans="1:40" ht="16.5">
      <c r="A160" s="528">
        <v>495</v>
      </c>
      <c r="B160" s="529" t="s">
        <v>191</v>
      </c>
      <c r="C160" s="532">
        <v>1477</v>
      </c>
      <c r="D160" s="585">
        <v>626.78595118611713</v>
      </c>
      <c r="E160" s="585">
        <v>-5.5545314080628403</v>
      </c>
      <c r="F160" s="585">
        <v>1.2844770156182896</v>
      </c>
      <c r="G160" s="585">
        <v>-55.772901182990559</v>
      </c>
      <c r="H160" s="585">
        <v>222.26417386554004</v>
      </c>
      <c r="I160" s="585">
        <v>-250.93500338524035</v>
      </c>
      <c r="J160" s="585">
        <v>538.07216609098191</v>
      </c>
      <c r="K160" s="585"/>
      <c r="L160" s="585">
        <v>835.04659809024167</v>
      </c>
      <c r="M160" s="585">
        <v>-5.5545314283038945</v>
      </c>
      <c r="N160" s="585">
        <v>-1.9884491957492743</v>
      </c>
      <c r="O160" s="585">
        <v>-132.22763689024924</v>
      </c>
      <c r="P160" s="585">
        <v>103.95601513460275</v>
      </c>
      <c r="Q160" s="585">
        <v>58.216372578199056</v>
      </c>
      <c r="R160" s="585">
        <v>239.38154534867164</v>
      </c>
      <c r="S160" s="585">
        <v>-250.93500338524035</v>
      </c>
      <c r="T160" s="741">
        <v>845.89491025217228</v>
      </c>
      <c r="U160" s="585"/>
      <c r="V160" s="742">
        <v>822.6751977105796</v>
      </c>
      <c r="W160" s="742">
        <v>-5.5545314283038945</v>
      </c>
      <c r="X160" s="742">
        <v>-4.1571378265237735</v>
      </c>
      <c r="Y160" s="742">
        <v>-132.22763689024924</v>
      </c>
      <c r="Z160" s="742">
        <v>102.27856951719959</v>
      </c>
      <c r="AA160" s="742">
        <v>58.216372578199056</v>
      </c>
      <c r="AB160" s="742">
        <v>248.10969184748032</v>
      </c>
      <c r="AC160" s="742">
        <v>-250.93500338524035</v>
      </c>
      <c r="AD160" s="586">
        <v>838.4055221231414</v>
      </c>
      <c r="AE160" s="585"/>
      <c r="AF160" s="742">
        <v>860.66975299007515</v>
      </c>
      <c r="AG160" s="742">
        <v>-5.5545314283038945</v>
      </c>
      <c r="AH160" s="742">
        <v>-5.6197849959174437</v>
      </c>
      <c r="AI160" s="742"/>
      <c r="AJ160" s="742">
        <v>100.60112389979641</v>
      </c>
      <c r="AK160" s="742">
        <v>58.216372578199056</v>
      </c>
      <c r="AL160" s="742">
        <v>258.32417743557107</v>
      </c>
      <c r="AM160" s="742">
        <v>-250.93500338524035</v>
      </c>
      <c r="AN160" s="586">
        <v>883.47447020393076</v>
      </c>
    </row>
    <row r="161" spans="1:40" ht="16.5">
      <c r="A161" s="528">
        <v>498</v>
      </c>
      <c r="B161" s="529" t="s">
        <v>192</v>
      </c>
      <c r="C161" s="532">
        <v>2281</v>
      </c>
      <c r="D161" s="585">
        <v>1152.4821994604449</v>
      </c>
      <c r="E161" s="585">
        <v>32.158957347657335</v>
      </c>
      <c r="F161" s="585">
        <v>254.84968703932387</v>
      </c>
      <c r="G161" s="585">
        <v>-55.772901182990559</v>
      </c>
      <c r="H161" s="585">
        <v>192.71396773962354</v>
      </c>
      <c r="I161" s="585">
        <v>102.38623410784743</v>
      </c>
      <c r="J161" s="585">
        <v>1678.8181445119067</v>
      </c>
      <c r="K161" s="585"/>
      <c r="L161" s="585">
        <v>1321.4599108199936</v>
      </c>
      <c r="M161" s="585">
        <v>32.158957327416275</v>
      </c>
      <c r="N161" s="585">
        <v>237.36955141875598</v>
      </c>
      <c r="O161" s="585">
        <v>-132.12022086882959</v>
      </c>
      <c r="P161" s="585">
        <v>147.72750171860775</v>
      </c>
      <c r="Q161" s="585">
        <v>80.007253060061387</v>
      </c>
      <c r="R161" s="585">
        <v>206.66118931533322</v>
      </c>
      <c r="S161" s="585">
        <v>102.38623410784743</v>
      </c>
      <c r="T161" s="741">
        <v>1995.6503768991863</v>
      </c>
      <c r="U161" s="585"/>
      <c r="V161" s="742">
        <v>1356.7174209224409</v>
      </c>
      <c r="W161" s="742">
        <v>32.158957327416275</v>
      </c>
      <c r="X161" s="742">
        <v>220.20086278798144</v>
      </c>
      <c r="Y161" s="742">
        <v>-132.12022086882959</v>
      </c>
      <c r="Z161" s="742">
        <v>135.16888238056671</v>
      </c>
      <c r="AA161" s="742">
        <v>80.007253060061387</v>
      </c>
      <c r="AB161" s="742">
        <v>213.82368652269463</v>
      </c>
      <c r="AC161" s="742">
        <v>102.38623410784743</v>
      </c>
      <c r="AD161" s="586">
        <v>2008.343076240179</v>
      </c>
      <c r="AE161" s="585"/>
      <c r="AF161" s="742">
        <v>1399.8460138010701</v>
      </c>
      <c r="AG161" s="742">
        <v>32.158957327416275</v>
      </c>
      <c r="AH161" s="742">
        <v>203.73821561858776</v>
      </c>
      <c r="AI161" s="742"/>
      <c r="AJ161" s="742">
        <v>122.61026304252565</v>
      </c>
      <c r="AK161" s="742">
        <v>80.007253060061387</v>
      </c>
      <c r="AL161" s="742">
        <v>222.13150992372451</v>
      </c>
      <c r="AM161" s="742">
        <v>102.38623410784743</v>
      </c>
      <c r="AN161" s="586">
        <v>2030.7582260124036</v>
      </c>
    </row>
    <row r="162" spans="1:40" ht="16.5">
      <c r="A162" s="528">
        <v>499</v>
      </c>
      <c r="B162" s="529" t="s">
        <v>193</v>
      </c>
      <c r="C162" s="532">
        <v>19662</v>
      </c>
      <c r="D162" s="585">
        <v>997.93343912757337</v>
      </c>
      <c r="E162" s="585">
        <v>65.156509691480579</v>
      </c>
      <c r="F162" s="585">
        <v>0.49168642481863489</v>
      </c>
      <c r="G162" s="585">
        <v>-55.772901182990566</v>
      </c>
      <c r="H162" s="585">
        <v>143.6325909807976</v>
      </c>
      <c r="I162" s="585">
        <v>-76.864662801342689</v>
      </c>
      <c r="J162" s="585">
        <v>1074.5766622403369</v>
      </c>
      <c r="K162" s="585"/>
      <c r="L162" s="585">
        <v>1046.8680570389802</v>
      </c>
      <c r="M162" s="585">
        <v>65.156509671239519</v>
      </c>
      <c r="N162" s="585">
        <v>-1.988449195749274</v>
      </c>
      <c r="O162" s="585">
        <v>-132.11157010678724</v>
      </c>
      <c r="P162" s="585">
        <v>78.683346039991136</v>
      </c>
      <c r="Q162" s="585">
        <v>28.165351794832674</v>
      </c>
      <c r="R162" s="585">
        <v>154.62983031443159</v>
      </c>
      <c r="S162" s="585">
        <v>-76.864662801342689</v>
      </c>
      <c r="T162" s="741">
        <v>1162.5384127555958</v>
      </c>
      <c r="U162" s="585"/>
      <c r="V162" s="742">
        <v>1081.5819867966632</v>
      </c>
      <c r="W162" s="742">
        <v>65.156509671239519</v>
      </c>
      <c r="X162" s="742">
        <v>-4.1571378265237735</v>
      </c>
      <c r="Y162" s="742">
        <v>-132.11157010678724</v>
      </c>
      <c r="Z162" s="742">
        <v>78.607130247134137</v>
      </c>
      <c r="AA162" s="742">
        <v>28.165351794832674</v>
      </c>
      <c r="AB162" s="742">
        <v>159.54606319335124</v>
      </c>
      <c r="AC162" s="742">
        <v>-76.864662801342689</v>
      </c>
      <c r="AD162" s="586">
        <v>1199.923670968567</v>
      </c>
      <c r="AE162" s="585"/>
      <c r="AF162" s="742">
        <v>1104.2870949206258</v>
      </c>
      <c r="AG162" s="742">
        <v>65.156509671239519</v>
      </c>
      <c r="AH162" s="742">
        <v>-5.6197849959174446</v>
      </c>
      <c r="AI162" s="742"/>
      <c r="AJ162" s="742">
        <v>78.530914454277166</v>
      </c>
      <c r="AK162" s="742">
        <v>28.165351794832674</v>
      </c>
      <c r="AL162" s="742">
        <v>166.49934264148578</v>
      </c>
      <c r="AM162" s="742">
        <v>-76.864662801342689</v>
      </c>
      <c r="AN162" s="586">
        <v>1228.0431955784136</v>
      </c>
    </row>
    <row r="163" spans="1:40" ht="16.5">
      <c r="A163" s="528">
        <v>500</v>
      </c>
      <c r="B163" s="529" t="s">
        <v>194</v>
      </c>
      <c r="C163" s="532">
        <v>10486</v>
      </c>
      <c r="D163" s="585">
        <v>837.50469841830784</v>
      </c>
      <c r="E163" s="585">
        <v>257.90872732175734</v>
      </c>
      <c r="F163" s="585">
        <v>122.5625062192718</v>
      </c>
      <c r="G163" s="585">
        <v>-55.772901182990559</v>
      </c>
      <c r="H163" s="585">
        <v>98.490803050768136</v>
      </c>
      <c r="I163" s="585">
        <v>-79.22391760442494</v>
      </c>
      <c r="J163" s="585">
        <v>1181.4699162226896</v>
      </c>
      <c r="K163" s="585"/>
      <c r="L163" s="585">
        <v>786.84033717135605</v>
      </c>
      <c r="M163" s="585">
        <v>257.90872730151648</v>
      </c>
      <c r="N163" s="585">
        <v>105.08237059870387</v>
      </c>
      <c r="O163" s="585">
        <v>-132.26691813611077</v>
      </c>
      <c r="P163" s="585">
        <v>110.98177173192339</v>
      </c>
      <c r="Q163" s="585">
        <v>38.743548841121495</v>
      </c>
      <c r="R163" s="585">
        <v>108.24963128672259</v>
      </c>
      <c r="S163" s="585">
        <v>-79.22391760442494</v>
      </c>
      <c r="T163" s="741">
        <v>1196.315551190808</v>
      </c>
      <c r="U163" s="585"/>
      <c r="V163" s="742">
        <v>813.80090312893969</v>
      </c>
      <c r="W163" s="742">
        <v>257.90872730151648</v>
      </c>
      <c r="X163" s="742">
        <v>87.913681967929364</v>
      </c>
      <c r="Y163" s="742">
        <v>-132.26691813611077</v>
      </c>
      <c r="Z163" s="742">
        <v>105.69818083067636</v>
      </c>
      <c r="AA163" s="742">
        <v>38.743548841121495</v>
      </c>
      <c r="AB163" s="742">
        <v>110.75697227113459</v>
      </c>
      <c r="AC163" s="742">
        <v>-79.22391760442494</v>
      </c>
      <c r="AD163" s="586">
        <v>1203.3311786007823</v>
      </c>
      <c r="AE163" s="585"/>
      <c r="AF163" s="742">
        <v>810.03550092148907</v>
      </c>
      <c r="AG163" s="742">
        <v>257.90872730151648</v>
      </c>
      <c r="AH163" s="742">
        <v>71.451034798535701</v>
      </c>
      <c r="AI163" s="742"/>
      <c r="AJ163" s="742">
        <v>100.41458992942933</v>
      </c>
      <c r="AK163" s="742">
        <v>38.743548841121495</v>
      </c>
      <c r="AL163" s="742">
        <v>116.48475252050599</v>
      </c>
      <c r="AM163" s="742">
        <v>-79.22391760442494</v>
      </c>
      <c r="AN163" s="586">
        <v>1183.5473185720623</v>
      </c>
    </row>
    <row r="164" spans="1:40" ht="16.5">
      <c r="A164" s="528">
        <v>503</v>
      </c>
      <c r="B164" s="529" t="s">
        <v>195</v>
      </c>
      <c r="C164" s="532">
        <v>7539</v>
      </c>
      <c r="D164" s="585">
        <v>607.34532783546604</v>
      </c>
      <c r="E164" s="585">
        <v>-83.349590359162761</v>
      </c>
      <c r="F164" s="585">
        <v>-100.69440465120219</v>
      </c>
      <c r="G164" s="585">
        <v>-55.772901182990566</v>
      </c>
      <c r="H164" s="585">
        <v>184.15017094927839</v>
      </c>
      <c r="I164" s="585">
        <v>-42.062475129327495</v>
      </c>
      <c r="J164" s="585">
        <v>509.6161274620614</v>
      </c>
      <c r="K164" s="585"/>
      <c r="L164" s="585">
        <v>619.6830728503038</v>
      </c>
      <c r="M164" s="585">
        <v>-83.349590379403793</v>
      </c>
      <c r="N164" s="585">
        <v>-88.174540271770113</v>
      </c>
      <c r="O164" s="585">
        <v>-132.13952202064152</v>
      </c>
      <c r="P164" s="585">
        <v>76.521296486423978</v>
      </c>
      <c r="Q164" s="585">
        <v>34.318616594243259</v>
      </c>
      <c r="R164" s="585">
        <v>199.38489345514176</v>
      </c>
      <c r="S164" s="585">
        <v>-42.062475129327495</v>
      </c>
      <c r="T164" s="741">
        <v>584.1817515849699</v>
      </c>
      <c r="U164" s="585"/>
      <c r="V164" s="742">
        <v>612.82330021831808</v>
      </c>
      <c r="W164" s="742">
        <v>-83.349590379403793</v>
      </c>
      <c r="X164" s="742">
        <v>-75.343228902544624</v>
      </c>
      <c r="Y164" s="742">
        <v>-132.13952202064152</v>
      </c>
      <c r="Z164" s="742">
        <v>83.971879838914305</v>
      </c>
      <c r="AA164" s="742">
        <v>34.318616594243259</v>
      </c>
      <c r="AB164" s="742">
        <v>205.83172226332951</v>
      </c>
      <c r="AC164" s="742">
        <v>-42.062475129327495</v>
      </c>
      <c r="AD164" s="586">
        <v>604.0507024828878</v>
      </c>
      <c r="AE164" s="585"/>
      <c r="AF164" s="742">
        <v>623.83084423702451</v>
      </c>
      <c r="AG164" s="742">
        <v>-83.349590379403793</v>
      </c>
      <c r="AH164" s="742">
        <v>-61.805876071938286</v>
      </c>
      <c r="AI164" s="742"/>
      <c r="AJ164" s="742">
        <v>91.422463191404617</v>
      </c>
      <c r="AK164" s="742">
        <v>34.318616594243259</v>
      </c>
      <c r="AL164" s="742">
        <v>214.30533970723607</v>
      </c>
      <c r="AM164" s="742">
        <v>-42.062475129327495</v>
      </c>
      <c r="AN164" s="586">
        <v>644.51980012859735</v>
      </c>
    </row>
    <row r="165" spans="1:40" ht="16.5">
      <c r="A165" s="528">
        <v>504</v>
      </c>
      <c r="B165" s="529" t="s">
        <v>196</v>
      </c>
      <c r="C165" s="532">
        <v>1764</v>
      </c>
      <c r="D165" s="585">
        <v>705.89924588032272</v>
      </c>
      <c r="E165" s="585">
        <v>-272.63687738160394</v>
      </c>
      <c r="F165" s="585">
        <v>-99.080394158286978</v>
      </c>
      <c r="G165" s="585">
        <v>-55.772901182990559</v>
      </c>
      <c r="H165" s="585">
        <v>216.52681751102912</v>
      </c>
      <c r="I165" s="585">
        <v>-239.95351473922904</v>
      </c>
      <c r="J165" s="585">
        <v>254.98237592924127</v>
      </c>
      <c r="K165" s="585"/>
      <c r="L165" s="585">
        <v>817.44104676512529</v>
      </c>
      <c r="M165" s="585">
        <v>-272.63687740184525</v>
      </c>
      <c r="N165" s="585">
        <v>-86.560529778854885</v>
      </c>
      <c r="O165" s="585">
        <v>-132.48489047126213</v>
      </c>
      <c r="P165" s="585">
        <v>95.542971536864655</v>
      </c>
      <c r="Q165" s="585">
        <v>25.776067166666671</v>
      </c>
      <c r="R165" s="585">
        <v>232.62068863951052</v>
      </c>
      <c r="S165" s="585">
        <v>-239.95351473922904</v>
      </c>
      <c r="T165" s="741">
        <v>439.74496171697592</v>
      </c>
      <c r="U165" s="585"/>
      <c r="V165" s="742">
        <v>830.64349226124079</v>
      </c>
      <c r="W165" s="742">
        <v>-272.63687740184525</v>
      </c>
      <c r="X165" s="742">
        <v>-73.729218409629397</v>
      </c>
      <c r="Y165" s="742">
        <v>-132.48489047126213</v>
      </c>
      <c r="Z165" s="742">
        <v>102.13098406775197</v>
      </c>
      <c r="AA165" s="742">
        <v>25.776067166666671</v>
      </c>
      <c r="AB165" s="742">
        <v>240.72816893338467</v>
      </c>
      <c r="AC165" s="742">
        <v>-239.95351473922904</v>
      </c>
      <c r="AD165" s="586">
        <v>480.47421140707843</v>
      </c>
      <c r="AE165" s="585"/>
      <c r="AF165" s="742">
        <v>839.4332765273366</v>
      </c>
      <c r="AG165" s="742">
        <v>-272.63687740184525</v>
      </c>
      <c r="AH165" s="742">
        <v>-60.191865579023066</v>
      </c>
      <c r="AI165" s="742"/>
      <c r="AJ165" s="742">
        <v>108.71899659863925</v>
      </c>
      <c r="AK165" s="742">
        <v>25.776067166666671</v>
      </c>
      <c r="AL165" s="742">
        <v>250.26704698710046</v>
      </c>
      <c r="AM165" s="742">
        <v>-239.95351473922904</v>
      </c>
      <c r="AN165" s="586">
        <v>518.92823908838352</v>
      </c>
    </row>
    <row r="166" spans="1:40" ht="16.5">
      <c r="A166" s="528">
        <v>505</v>
      </c>
      <c r="B166" s="529" t="s">
        <v>197</v>
      </c>
      <c r="C166" s="532">
        <v>20912</v>
      </c>
      <c r="D166" s="585">
        <v>741.06692843072813</v>
      </c>
      <c r="E166" s="585">
        <v>-32.969274056821064</v>
      </c>
      <c r="F166" s="585">
        <v>-0.34230386911434973</v>
      </c>
      <c r="G166" s="585">
        <v>-55.772901182990573</v>
      </c>
      <c r="H166" s="585">
        <v>147.1458957510676</v>
      </c>
      <c r="I166" s="585">
        <v>-114.36486228003061</v>
      </c>
      <c r="J166" s="585">
        <v>684.76348279283911</v>
      </c>
      <c r="K166" s="585"/>
      <c r="L166" s="585">
        <v>715.48696705151826</v>
      </c>
      <c r="M166" s="585">
        <v>-32.969274077062117</v>
      </c>
      <c r="N166" s="585">
        <v>-1.9884491957492738</v>
      </c>
      <c r="O166" s="585">
        <v>-132.16255528851678</v>
      </c>
      <c r="P166" s="585">
        <v>81.064427300516741</v>
      </c>
      <c r="Q166" s="585">
        <v>30.103550950841623</v>
      </c>
      <c r="R166" s="585">
        <v>160.35156889970582</v>
      </c>
      <c r="S166" s="585">
        <v>-114.36486228003061</v>
      </c>
      <c r="T166" s="741">
        <v>705.52137336122371</v>
      </c>
      <c r="U166" s="585"/>
      <c r="V166" s="742">
        <v>701.71340793994773</v>
      </c>
      <c r="W166" s="742">
        <v>-32.969274077062117</v>
      </c>
      <c r="X166" s="742">
        <v>-4.1571378265237735</v>
      </c>
      <c r="Y166" s="742">
        <v>-132.16255528851678</v>
      </c>
      <c r="Z166" s="742">
        <v>88.372918269615681</v>
      </c>
      <c r="AA166" s="742">
        <v>30.103550950841623</v>
      </c>
      <c r="AB166" s="742">
        <v>164.10626522468516</v>
      </c>
      <c r="AC166" s="742">
        <v>-114.36486228003061</v>
      </c>
      <c r="AD166" s="586">
        <v>700.64231291295698</v>
      </c>
      <c r="AE166" s="585"/>
      <c r="AF166" s="742">
        <v>683.68254051788711</v>
      </c>
      <c r="AG166" s="742">
        <v>-32.969274077062117</v>
      </c>
      <c r="AH166" s="742">
        <v>-5.6197849959174446</v>
      </c>
      <c r="AI166" s="742"/>
      <c r="AJ166" s="742">
        <v>95.681409238714622</v>
      </c>
      <c r="AK166" s="742">
        <v>30.103550950841623</v>
      </c>
      <c r="AL166" s="742">
        <v>171.23411921171291</v>
      </c>
      <c r="AM166" s="742">
        <v>-114.36486228003061</v>
      </c>
      <c r="AN166" s="586">
        <v>695.58514327762953</v>
      </c>
    </row>
    <row r="167" spans="1:40" ht="16.5">
      <c r="A167" s="528">
        <v>507</v>
      </c>
      <c r="B167" s="529" t="s">
        <v>198</v>
      </c>
      <c r="C167" s="532">
        <v>5564</v>
      </c>
      <c r="D167" s="585">
        <v>172.32010582179873</v>
      </c>
      <c r="E167" s="585">
        <v>-139.98428481711116</v>
      </c>
      <c r="F167" s="585">
        <v>-13.691251309576149</v>
      </c>
      <c r="G167" s="585">
        <v>-55.772901182990566</v>
      </c>
      <c r="H167" s="585">
        <v>198.87561569076536</v>
      </c>
      <c r="I167" s="585">
        <v>3.623292595255212</v>
      </c>
      <c r="J167" s="585">
        <v>165.37057679814143</v>
      </c>
      <c r="K167" s="585"/>
      <c r="L167" s="585">
        <v>243.85633880776149</v>
      </c>
      <c r="M167" s="585">
        <v>-139.98428483735216</v>
      </c>
      <c r="N167" s="585">
        <v>-1.988449195749274</v>
      </c>
      <c r="O167" s="585">
        <v>-131.9571746761205</v>
      </c>
      <c r="P167" s="585">
        <v>106.77121681767461</v>
      </c>
      <c r="Q167" s="585">
        <v>43.478482273903658</v>
      </c>
      <c r="R167" s="585">
        <v>212.20532302365203</v>
      </c>
      <c r="S167" s="585">
        <v>3.623292595255212</v>
      </c>
      <c r="T167" s="741">
        <v>336.004744809025</v>
      </c>
      <c r="U167" s="585"/>
      <c r="V167" s="742">
        <v>216.57981511494296</v>
      </c>
      <c r="W167" s="742">
        <v>-139.98428483735216</v>
      </c>
      <c r="X167" s="742">
        <v>-4.1571378265237735</v>
      </c>
      <c r="Y167" s="742">
        <v>-131.9571746761205</v>
      </c>
      <c r="Z167" s="742">
        <v>100.10944827224489</v>
      </c>
      <c r="AA167" s="742">
        <v>43.478482273903658</v>
      </c>
      <c r="AB167" s="742">
        <v>219.6764536661922</v>
      </c>
      <c r="AC167" s="742">
        <v>3.623292595255212</v>
      </c>
      <c r="AD167" s="586">
        <v>307.36889458254245</v>
      </c>
      <c r="AE167" s="585"/>
      <c r="AF167" s="742">
        <v>245.42438822695021</v>
      </c>
      <c r="AG167" s="742">
        <v>-139.98428483735216</v>
      </c>
      <c r="AH167" s="742">
        <v>-5.6197849959174446</v>
      </c>
      <c r="AI167" s="742"/>
      <c r="AJ167" s="742">
        <v>93.447679726815167</v>
      </c>
      <c r="AK167" s="742">
        <v>43.478482273903658</v>
      </c>
      <c r="AL167" s="742">
        <v>228.61154432205086</v>
      </c>
      <c r="AM167" s="742">
        <v>3.623292595255212</v>
      </c>
      <c r="AN167" s="586">
        <v>337.02414263558501</v>
      </c>
    </row>
    <row r="168" spans="1:40" ht="16.5">
      <c r="A168" s="528">
        <v>508</v>
      </c>
      <c r="B168" s="529" t="s">
        <v>199</v>
      </c>
      <c r="C168" s="532">
        <v>9360</v>
      </c>
      <c r="D168" s="585">
        <v>170.65837331747161</v>
      </c>
      <c r="E168" s="585">
        <v>-89.581748609813332</v>
      </c>
      <c r="F168" s="585">
        <v>-52.619904741654146</v>
      </c>
      <c r="G168" s="585">
        <v>-55.772901182990566</v>
      </c>
      <c r="H168" s="585">
        <v>177.60214771951081</v>
      </c>
      <c r="I168" s="585">
        <v>-78.932371794871798</v>
      </c>
      <c r="J168" s="585">
        <v>71.353594707652576</v>
      </c>
      <c r="K168" s="585"/>
      <c r="L168" s="585">
        <v>125.07425193819695</v>
      </c>
      <c r="M168" s="585">
        <v>-89.581748630054378</v>
      </c>
      <c r="N168" s="585">
        <v>-40.100040362222053</v>
      </c>
      <c r="O168" s="585">
        <v>-131.89717287296003</v>
      </c>
      <c r="P168" s="585">
        <v>107.33014405740064</v>
      </c>
      <c r="Q168" s="585">
        <v>85.933675013247864</v>
      </c>
      <c r="R168" s="585">
        <v>192.83208765433974</v>
      </c>
      <c r="S168" s="585">
        <v>-78.932371794871798</v>
      </c>
      <c r="T168" s="741">
        <v>170.65882500307694</v>
      </c>
      <c r="U168" s="585"/>
      <c r="V168" s="742">
        <v>111.6842818959352</v>
      </c>
      <c r="W168" s="742">
        <v>-89.581748630054378</v>
      </c>
      <c r="X168" s="742">
        <v>-27.26872899299655</v>
      </c>
      <c r="Y168" s="742">
        <v>-131.89717287296003</v>
      </c>
      <c r="Z168" s="742">
        <v>105.09055012699079</v>
      </c>
      <c r="AA168" s="742">
        <v>85.933675013247864</v>
      </c>
      <c r="AB168" s="742">
        <v>200.32361813280272</v>
      </c>
      <c r="AC168" s="742">
        <v>-78.932371794871798</v>
      </c>
      <c r="AD168" s="586">
        <v>175.35210287809386</v>
      </c>
      <c r="AE168" s="585"/>
      <c r="AF168" s="742">
        <v>162.98083952532039</v>
      </c>
      <c r="AG168" s="742">
        <v>-89.581748630054378</v>
      </c>
      <c r="AH168" s="742">
        <v>-13.731376162390223</v>
      </c>
      <c r="AI168" s="742"/>
      <c r="AJ168" s="742">
        <v>102.85095619658094</v>
      </c>
      <c r="AK168" s="742">
        <v>85.933675013247864</v>
      </c>
      <c r="AL168" s="742">
        <v>209.53429299139532</v>
      </c>
      <c r="AM168" s="742">
        <v>-78.932371794871798</v>
      </c>
      <c r="AN168" s="586">
        <v>247.15709426626807</v>
      </c>
    </row>
    <row r="169" spans="1:40" ht="16.5">
      <c r="A169" s="528">
        <v>529</v>
      </c>
      <c r="B169" s="529" t="s">
        <v>200</v>
      </c>
      <c r="C169" s="532">
        <v>19850</v>
      </c>
      <c r="D169" s="585">
        <v>205.57965025693568</v>
      </c>
      <c r="E169" s="585">
        <v>217.94869798070889</v>
      </c>
      <c r="F169" s="585">
        <v>48.006504522972598</v>
      </c>
      <c r="G169" s="585">
        <v>-55.772901182990566</v>
      </c>
      <c r="H169" s="585">
        <v>115.95178222099007</v>
      </c>
      <c r="I169" s="585">
        <v>-54.054659949622163</v>
      </c>
      <c r="J169" s="585">
        <v>477.65907384899441</v>
      </c>
      <c r="K169" s="585"/>
      <c r="L169" s="585">
        <v>155.52008463285074</v>
      </c>
      <c r="M169" s="585">
        <v>217.9486979604678</v>
      </c>
      <c r="N169" s="585">
        <v>30.526368902404691</v>
      </c>
      <c r="O169" s="585">
        <v>-132.08031552877324</v>
      </c>
      <c r="P169" s="585">
        <v>85.96953412684303</v>
      </c>
      <c r="Q169" s="585">
        <v>46.336865339345088</v>
      </c>
      <c r="R169" s="585">
        <v>125.40997356915166</v>
      </c>
      <c r="S169" s="585">
        <v>-54.054659949622163</v>
      </c>
      <c r="T169" s="741">
        <v>475.57654905266759</v>
      </c>
      <c r="U169" s="585"/>
      <c r="V169" s="742">
        <v>131.20042479164701</v>
      </c>
      <c r="W169" s="742">
        <v>217.9486979604678</v>
      </c>
      <c r="X169" s="742">
        <v>13.357680271630194</v>
      </c>
      <c r="Y169" s="742">
        <v>-132.08031552877324</v>
      </c>
      <c r="Z169" s="742">
        <v>89.78733734049969</v>
      </c>
      <c r="AA169" s="742">
        <v>46.336865339345088</v>
      </c>
      <c r="AB169" s="742">
        <v>127.56342526961434</v>
      </c>
      <c r="AC169" s="742">
        <v>-54.054659949622163</v>
      </c>
      <c r="AD169" s="586">
        <v>440.05945549480873</v>
      </c>
      <c r="AE169" s="585"/>
      <c r="AF169" s="742">
        <v>106.5448250250279</v>
      </c>
      <c r="AG169" s="742">
        <v>217.9486979604678</v>
      </c>
      <c r="AH169" s="742">
        <v>-3.1049668977634779</v>
      </c>
      <c r="AI169" s="742"/>
      <c r="AJ169" s="742">
        <v>93.605140554156364</v>
      </c>
      <c r="AK169" s="742">
        <v>46.336865339345088</v>
      </c>
      <c r="AL169" s="742">
        <v>133.55380866299529</v>
      </c>
      <c r="AM169" s="742">
        <v>-54.054659949622163</v>
      </c>
      <c r="AN169" s="586">
        <v>408.74939516583362</v>
      </c>
    </row>
    <row r="170" spans="1:40" ht="16.5">
      <c r="A170" s="528">
        <v>531</v>
      </c>
      <c r="B170" s="529" t="s">
        <v>201</v>
      </c>
      <c r="C170" s="532">
        <v>5072</v>
      </c>
      <c r="D170" s="585">
        <v>517.40990433267837</v>
      </c>
      <c r="E170" s="585">
        <v>-221.61339378868797</v>
      </c>
      <c r="F170" s="585">
        <v>-197.20851471400712</v>
      </c>
      <c r="G170" s="585">
        <v>-55.772901182990573</v>
      </c>
      <c r="H170" s="585">
        <v>173.32981083052803</v>
      </c>
      <c r="I170" s="585">
        <v>-59.053627760252368</v>
      </c>
      <c r="J170" s="585">
        <v>157.09127771726838</v>
      </c>
      <c r="K170" s="585"/>
      <c r="L170" s="585">
        <v>459.1320915717418</v>
      </c>
      <c r="M170" s="585">
        <v>-221.613393808929</v>
      </c>
      <c r="N170" s="585">
        <v>-184.68865033457502</v>
      </c>
      <c r="O170" s="585">
        <v>-132.13699554293544</v>
      </c>
      <c r="P170" s="585">
        <v>101.61456641771089</v>
      </c>
      <c r="Q170" s="585">
        <v>89.32405194282336</v>
      </c>
      <c r="R170" s="585">
        <v>187.78706007553183</v>
      </c>
      <c r="S170" s="585">
        <v>-59.053627760252368</v>
      </c>
      <c r="T170" s="741">
        <v>240.365102561116</v>
      </c>
      <c r="U170" s="585"/>
      <c r="V170" s="742">
        <v>484.72230445056607</v>
      </c>
      <c r="W170" s="742">
        <v>-221.613393808929</v>
      </c>
      <c r="X170" s="742">
        <v>-171.85733896534953</v>
      </c>
      <c r="Y170" s="742">
        <v>-132.13699554293544</v>
      </c>
      <c r="Z170" s="742">
        <v>102.81145611895009</v>
      </c>
      <c r="AA170" s="742">
        <v>89.32405194282336</v>
      </c>
      <c r="AB170" s="742">
        <v>194.53087321438312</v>
      </c>
      <c r="AC170" s="742">
        <v>-59.053627760252368</v>
      </c>
      <c r="AD170" s="586">
        <v>286.72732964925626</v>
      </c>
      <c r="AE170" s="585"/>
      <c r="AF170" s="742">
        <v>515.41475824918973</v>
      </c>
      <c r="AG170" s="742">
        <v>-221.613393808929</v>
      </c>
      <c r="AH170" s="742">
        <v>-158.3199861347432</v>
      </c>
      <c r="AI170" s="742"/>
      <c r="AJ170" s="742">
        <v>104.00834582018929</v>
      </c>
      <c r="AK170" s="742">
        <v>89.32405194282336</v>
      </c>
      <c r="AL170" s="742">
        <v>203.25007868492702</v>
      </c>
      <c r="AM170" s="742">
        <v>-59.053627760252368</v>
      </c>
      <c r="AN170" s="586">
        <v>340.87323145026949</v>
      </c>
    </row>
    <row r="171" spans="1:40" ht="16.5">
      <c r="A171" s="528">
        <v>535</v>
      </c>
      <c r="B171" s="529" t="s">
        <v>202</v>
      </c>
      <c r="C171" s="532">
        <v>10419</v>
      </c>
      <c r="D171" s="585">
        <v>1421.868449985468</v>
      </c>
      <c r="E171" s="585">
        <v>41.260407494178288</v>
      </c>
      <c r="F171" s="585">
        <v>-34.640412752035921</v>
      </c>
      <c r="G171" s="585">
        <v>-55.772901182990559</v>
      </c>
      <c r="H171" s="585">
        <v>191.65889739423778</v>
      </c>
      <c r="I171" s="585">
        <v>-71.299548901046165</v>
      </c>
      <c r="J171" s="585">
        <v>1493.0748920378117</v>
      </c>
      <c r="K171" s="585"/>
      <c r="L171" s="585">
        <v>1453.8164257263452</v>
      </c>
      <c r="M171" s="585">
        <v>41.260407473937228</v>
      </c>
      <c r="N171" s="585">
        <v>-22.120548372603828</v>
      </c>
      <c r="O171" s="585">
        <v>-131.92202471102411</v>
      </c>
      <c r="P171" s="585">
        <v>75.684952204526624</v>
      </c>
      <c r="Q171" s="585">
        <v>30.492555384393896</v>
      </c>
      <c r="R171" s="585">
        <v>204.47720616750019</v>
      </c>
      <c r="S171" s="585">
        <v>-71.299548901046165</v>
      </c>
      <c r="T171" s="741">
        <v>1580.3894249720292</v>
      </c>
      <c r="U171" s="585"/>
      <c r="V171" s="742">
        <v>1474.0182095267817</v>
      </c>
      <c r="W171" s="742">
        <v>41.260407473937228</v>
      </c>
      <c r="X171" s="742">
        <v>-9.2892370033783251</v>
      </c>
      <c r="Y171" s="742">
        <v>-131.92202471102411</v>
      </c>
      <c r="Z171" s="742">
        <v>78.383073088538268</v>
      </c>
      <c r="AA171" s="742">
        <v>30.492555384393896</v>
      </c>
      <c r="AB171" s="742">
        <v>211.94976889540303</v>
      </c>
      <c r="AC171" s="742">
        <v>-71.299548901046165</v>
      </c>
      <c r="AD171" s="586">
        <v>1623.5932037536056</v>
      </c>
      <c r="AE171" s="585"/>
      <c r="AF171" s="742">
        <v>1498.443671263549</v>
      </c>
      <c r="AG171" s="742">
        <v>41.260407473937228</v>
      </c>
      <c r="AH171" s="742">
        <v>-5.6197849959174446</v>
      </c>
      <c r="AI171" s="742"/>
      <c r="AJ171" s="742">
        <v>81.081193972549897</v>
      </c>
      <c r="AK171" s="742">
        <v>30.492555384393896</v>
      </c>
      <c r="AL171" s="742">
        <v>220.87083635485857</v>
      </c>
      <c r="AM171" s="742">
        <v>-71.299548901046165</v>
      </c>
      <c r="AN171" s="586">
        <v>1663.3073058413008</v>
      </c>
    </row>
    <row r="172" spans="1:40" ht="16.5">
      <c r="A172" s="528">
        <v>536</v>
      </c>
      <c r="B172" s="529" t="s">
        <v>203</v>
      </c>
      <c r="C172" s="532">
        <v>35346</v>
      </c>
      <c r="D172" s="585">
        <v>590.8758721227357</v>
      </c>
      <c r="E172" s="585">
        <v>-41.664789993686973</v>
      </c>
      <c r="F172" s="585">
        <v>-24.465587817965446</v>
      </c>
      <c r="G172" s="585">
        <v>-55.772901182990566</v>
      </c>
      <c r="H172" s="585">
        <v>120.06433477282978</v>
      </c>
      <c r="I172" s="585">
        <v>-62.25363548916426</v>
      </c>
      <c r="J172" s="585">
        <v>526.78329241175834</v>
      </c>
      <c r="K172" s="585"/>
      <c r="L172" s="585">
        <v>586.45522405614429</v>
      </c>
      <c r="M172" s="585">
        <v>-41.66479001392802</v>
      </c>
      <c r="N172" s="585">
        <v>-11.945723438533355</v>
      </c>
      <c r="O172" s="585">
        <v>-132.17240906191307</v>
      </c>
      <c r="P172" s="585">
        <v>101.53353460230059</v>
      </c>
      <c r="Q172" s="585">
        <v>68.358246465568939</v>
      </c>
      <c r="R172" s="585">
        <v>131.98997851999397</v>
      </c>
      <c r="S172" s="585">
        <v>-62.25363548916426</v>
      </c>
      <c r="T172" s="741">
        <v>640.30042564046914</v>
      </c>
      <c r="U172" s="585"/>
      <c r="V172" s="742">
        <v>575.49582660483111</v>
      </c>
      <c r="W172" s="742">
        <v>-41.66479001392802</v>
      </c>
      <c r="X172" s="742">
        <v>-4.1571378265237735</v>
      </c>
      <c r="Y172" s="742">
        <v>-132.17240906191307</v>
      </c>
      <c r="Z172" s="742">
        <v>104.03926418905812</v>
      </c>
      <c r="AA172" s="742">
        <v>68.358246465568939</v>
      </c>
      <c r="AB172" s="742">
        <v>136.15169813833597</v>
      </c>
      <c r="AC172" s="742">
        <v>-62.25363548916426</v>
      </c>
      <c r="AD172" s="586">
        <v>643.79706300626515</v>
      </c>
      <c r="AE172" s="585"/>
      <c r="AF172" s="742">
        <v>545.57607418089026</v>
      </c>
      <c r="AG172" s="742">
        <v>-41.66479001392802</v>
      </c>
      <c r="AH172" s="742">
        <v>-5.6197849959174446</v>
      </c>
      <c r="AI172" s="742"/>
      <c r="AJ172" s="742">
        <v>106.54499377581564</v>
      </c>
      <c r="AK172" s="742">
        <v>68.358246465568939</v>
      </c>
      <c r="AL172" s="742">
        <v>143.02263016743646</v>
      </c>
      <c r="AM172" s="742">
        <v>-62.25363548916426</v>
      </c>
      <c r="AN172" s="586">
        <v>621.79132502878861</v>
      </c>
    </row>
    <row r="173" spans="1:40" ht="16.5">
      <c r="A173" s="528">
        <v>538</v>
      </c>
      <c r="B173" s="529" t="s">
        <v>204</v>
      </c>
      <c r="C173" s="532">
        <v>4644</v>
      </c>
      <c r="D173" s="585">
        <v>954.42499517339832</v>
      </c>
      <c r="E173" s="585">
        <v>0.83950986248816228</v>
      </c>
      <c r="F173" s="585">
        <v>-44.447748718320611</v>
      </c>
      <c r="G173" s="585">
        <v>-55.772901182990559</v>
      </c>
      <c r="H173" s="585">
        <v>167.63324786211635</v>
      </c>
      <c r="I173" s="585">
        <v>228.03940568475451</v>
      </c>
      <c r="J173" s="585">
        <v>1250.7165086814462</v>
      </c>
      <c r="K173" s="585"/>
      <c r="L173" s="585">
        <v>863.97088158000884</v>
      </c>
      <c r="M173" s="585">
        <v>0.83950984224710756</v>
      </c>
      <c r="N173" s="585">
        <v>-31.927884338888518</v>
      </c>
      <c r="O173" s="585">
        <v>-132.1639167470974</v>
      </c>
      <c r="P173" s="585">
        <v>73.359436176687453</v>
      </c>
      <c r="Q173" s="585">
        <v>26.234005584840656</v>
      </c>
      <c r="R173" s="585">
        <v>181.47245908422184</v>
      </c>
      <c r="S173" s="585">
        <v>228.03940568475451</v>
      </c>
      <c r="T173" s="741">
        <v>1209.8238968667745</v>
      </c>
      <c r="U173" s="585"/>
      <c r="V173" s="742">
        <v>859.76417538692033</v>
      </c>
      <c r="W173" s="742">
        <v>0.83950984224710756</v>
      </c>
      <c r="X173" s="742">
        <v>-19.096572969663015</v>
      </c>
      <c r="Y173" s="742">
        <v>-132.1639167470974</v>
      </c>
      <c r="Z173" s="742">
        <v>79.410828122796588</v>
      </c>
      <c r="AA173" s="742">
        <v>26.234005584840656</v>
      </c>
      <c r="AB173" s="742">
        <v>186.55052626225046</v>
      </c>
      <c r="AC173" s="742">
        <v>228.03940568475451</v>
      </c>
      <c r="AD173" s="586">
        <v>1229.5779611670494</v>
      </c>
      <c r="AE173" s="585"/>
      <c r="AF173" s="742">
        <v>872.26328609485245</v>
      </c>
      <c r="AG173" s="742">
        <v>0.83950984224710756</v>
      </c>
      <c r="AH173" s="742">
        <v>-5.6197849959174446</v>
      </c>
      <c r="AI173" s="742"/>
      <c r="AJ173" s="742">
        <v>85.462220068905694</v>
      </c>
      <c r="AK173" s="742">
        <v>26.234005584840656</v>
      </c>
      <c r="AL173" s="742">
        <v>194.35324086364906</v>
      </c>
      <c r="AM173" s="742">
        <v>228.03940568475451</v>
      </c>
      <c r="AN173" s="586">
        <v>1269.4079663962345</v>
      </c>
    </row>
    <row r="174" spans="1:40" ht="16.5">
      <c r="A174" s="528">
        <v>541</v>
      </c>
      <c r="B174" s="529" t="s">
        <v>205</v>
      </c>
      <c r="C174" s="532">
        <v>9243</v>
      </c>
      <c r="D174" s="585">
        <v>668.1831924318758</v>
      </c>
      <c r="E174" s="585">
        <v>264.82475662596306</v>
      </c>
      <c r="F174" s="585">
        <v>179.89291753960399</v>
      </c>
      <c r="G174" s="585">
        <v>-55.772901182990566</v>
      </c>
      <c r="H174" s="585">
        <v>219.69251219456095</v>
      </c>
      <c r="I174" s="585">
        <v>-64.026506545493888</v>
      </c>
      <c r="J174" s="585">
        <v>1212.7939710635194</v>
      </c>
      <c r="K174" s="585"/>
      <c r="L174" s="585">
        <v>623.69942571719628</v>
      </c>
      <c r="M174" s="585">
        <v>264.82475660572192</v>
      </c>
      <c r="N174" s="585">
        <v>162.41278191903609</v>
      </c>
      <c r="O174" s="585">
        <v>-131.9271829870045</v>
      </c>
      <c r="P174" s="585">
        <v>148.80777243883728</v>
      </c>
      <c r="Q174" s="585">
        <v>53.232380826138709</v>
      </c>
      <c r="R174" s="585">
        <v>233.08459461049253</v>
      </c>
      <c r="S174" s="585">
        <v>-64.026506545493888</v>
      </c>
      <c r="T174" s="741">
        <v>1290.1080225849246</v>
      </c>
      <c r="U174" s="585"/>
      <c r="V174" s="742">
        <v>673.77040351977485</v>
      </c>
      <c r="W174" s="742">
        <v>264.82475660572192</v>
      </c>
      <c r="X174" s="742">
        <v>145.24409328826158</v>
      </c>
      <c r="Y174" s="742">
        <v>-131.9271829870045</v>
      </c>
      <c r="Z174" s="742">
        <v>129.73197071579415</v>
      </c>
      <c r="AA174" s="742">
        <v>53.232380826138709</v>
      </c>
      <c r="AB174" s="742">
        <v>241.31772447397248</v>
      </c>
      <c r="AC174" s="742">
        <v>-64.026506545493888</v>
      </c>
      <c r="AD174" s="586">
        <v>1312.1676398971654</v>
      </c>
      <c r="AE174" s="585"/>
      <c r="AF174" s="742">
        <v>729.85917264934074</v>
      </c>
      <c r="AG174" s="742">
        <v>264.82475660572192</v>
      </c>
      <c r="AH174" s="742">
        <v>128.7814461188679</v>
      </c>
      <c r="AI174" s="742"/>
      <c r="AJ174" s="742">
        <v>110.65616899275102</v>
      </c>
      <c r="AK174" s="742">
        <v>53.232380826138709</v>
      </c>
      <c r="AL174" s="742">
        <v>250.86162268254984</v>
      </c>
      <c r="AM174" s="742">
        <v>-64.026506545493888</v>
      </c>
      <c r="AN174" s="586">
        <v>1342.2618583428721</v>
      </c>
    </row>
    <row r="175" spans="1:40" ht="16.5">
      <c r="A175" s="528">
        <v>543</v>
      </c>
      <c r="B175" s="529" t="s">
        <v>206</v>
      </c>
      <c r="C175" s="532">
        <v>44458</v>
      </c>
      <c r="D175" s="585">
        <v>634.08812550886989</v>
      </c>
      <c r="E175" s="585">
        <v>117.60912540061855</v>
      </c>
      <c r="F175" s="585">
        <v>67.270962155998674</v>
      </c>
      <c r="G175" s="585">
        <v>-55.772901182990559</v>
      </c>
      <c r="H175" s="585">
        <v>115.70970920548424</v>
      </c>
      <c r="I175" s="585">
        <v>-185.32678033199875</v>
      </c>
      <c r="J175" s="585">
        <v>693.57824075598182</v>
      </c>
      <c r="K175" s="585"/>
      <c r="L175" s="585">
        <v>631.8333202861827</v>
      </c>
      <c r="M175" s="585">
        <v>117.60912538037748</v>
      </c>
      <c r="N175" s="585">
        <v>49.79082653543076</v>
      </c>
      <c r="O175" s="585">
        <v>-132.28374416588383</v>
      </c>
      <c r="P175" s="585">
        <v>84.92981228381538</v>
      </c>
      <c r="Q175" s="585">
        <v>28.999234378559535</v>
      </c>
      <c r="R175" s="585">
        <v>126.50743240886665</v>
      </c>
      <c r="S175" s="585">
        <v>-185.32678033199875</v>
      </c>
      <c r="T175" s="741">
        <v>722.05922677534988</v>
      </c>
      <c r="U175" s="585"/>
      <c r="V175" s="742">
        <v>637.98752128704734</v>
      </c>
      <c r="W175" s="742">
        <v>117.60912538037748</v>
      </c>
      <c r="X175" s="742">
        <v>32.622137904656263</v>
      </c>
      <c r="Y175" s="742">
        <v>-132.28374416588383</v>
      </c>
      <c r="Z175" s="742">
        <v>93.616614495859793</v>
      </c>
      <c r="AA175" s="742">
        <v>28.999234378559535</v>
      </c>
      <c r="AB175" s="742">
        <v>127.57107457831563</v>
      </c>
      <c r="AC175" s="742">
        <v>-185.32678033199875</v>
      </c>
      <c r="AD175" s="586">
        <v>720.79518352693344</v>
      </c>
      <c r="AE175" s="585"/>
      <c r="AF175" s="742">
        <v>629.58870820927586</v>
      </c>
      <c r="AG175" s="742">
        <v>117.60912538037748</v>
      </c>
      <c r="AH175" s="742">
        <v>16.15949073526259</v>
      </c>
      <c r="AI175" s="742"/>
      <c r="AJ175" s="742">
        <v>102.30341670790419</v>
      </c>
      <c r="AK175" s="742">
        <v>28.999234378559535</v>
      </c>
      <c r="AL175" s="742">
        <v>133.56133063852141</v>
      </c>
      <c r="AM175" s="742">
        <v>-185.32678033199875</v>
      </c>
      <c r="AN175" s="586">
        <v>710.61078155201847</v>
      </c>
    </row>
    <row r="176" spans="1:40" ht="16.5">
      <c r="A176" s="528">
        <v>545</v>
      </c>
      <c r="B176" s="529" t="s">
        <v>207</v>
      </c>
      <c r="C176" s="532">
        <v>9584</v>
      </c>
      <c r="D176" s="585">
        <v>1205.9128290289093</v>
      </c>
      <c r="E176" s="585">
        <v>192.30426332050067</v>
      </c>
      <c r="F176" s="585">
        <v>148.68573295932009</v>
      </c>
      <c r="G176" s="585">
        <v>-55.77290118299058</v>
      </c>
      <c r="H176" s="585">
        <v>226.77278726372086</v>
      </c>
      <c r="I176" s="585">
        <v>32.897015859766277</v>
      </c>
      <c r="J176" s="585">
        <v>1750.7997272492266</v>
      </c>
      <c r="K176" s="585"/>
      <c r="L176" s="585">
        <v>1237.5651180611155</v>
      </c>
      <c r="M176" s="585">
        <v>192.30426330025955</v>
      </c>
      <c r="N176" s="585">
        <v>131.2055973387522</v>
      </c>
      <c r="O176" s="585">
        <v>-132.21682613497526</v>
      </c>
      <c r="P176" s="585">
        <v>67.67898406309024</v>
      </c>
      <c r="Q176" s="585">
        <v>27.385065007929885</v>
      </c>
      <c r="R176" s="585">
        <v>240.33746042805834</v>
      </c>
      <c r="S176" s="585">
        <v>32.897015859766277</v>
      </c>
      <c r="T176" s="741">
        <v>1797.1566779239968</v>
      </c>
      <c r="U176" s="585"/>
      <c r="V176" s="742">
        <v>1269.1439489216486</v>
      </c>
      <c r="W176" s="742">
        <v>192.30426330025955</v>
      </c>
      <c r="X176" s="742">
        <v>114.03690870797769</v>
      </c>
      <c r="Y176" s="742">
        <v>-132.21682613497526</v>
      </c>
      <c r="Z176" s="742">
        <v>78.667458955585175</v>
      </c>
      <c r="AA176" s="742">
        <v>27.385065007929885</v>
      </c>
      <c r="AB176" s="742">
        <v>248.34213990839143</v>
      </c>
      <c r="AC176" s="742">
        <v>32.897015859766277</v>
      </c>
      <c r="AD176" s="586">
        <v>1830.5599745265833</v>
      </c>
      <c r="AE176" s="585"/>
      <c r="AF176" s="742">
        <v>1327.2319956379317</v>
      </c>
      <c r="AG176" s="742">
        <v>192.30426330025955</v>
      </c>
      <c r="AH176" s="742">
        <v>97.574261538584025</v>
      </c>
      <c r="AI176" s="742"/>
      <c r="AJ176" s="742">
        <v>89.65593384808011</v>
      </c>
      <c r="AK176" s="742">
        <v>27.385065007929885</v>
      </c>
      <c r="AL176" s="742">
        <v>258.21858774469143</v>
      </c>
      <c r="AM176" s="742">
        <v>32.897015859766277</v>
      </c>
      <c r="AN176" s="586">
        <v>1893.0502968022681</v>
      </c>
    </row>
    <row r="177" spans="1:40" ht="16.5">
      <c r="A177" s="528">
        <v>560</v>
      </c>
      <c r="B177" s="529" t="s">
        <v>208</v>
      </c>
      <c r="C177" s="532">
        <v>15735</v>
      </c>
      <c r="D177" s="585">
        <v>711.81235583229784</v>
      </c>
      <c r="E177" s="585">
        <v>8.9524352390067463</v>
      </c>
      <c r="F177" s="585">
        <v>0.49168642481863489</v>
      </c>
      <c r="G177" s="585">
        <v>-55.772901182990559</v>
      </c>
      <c r="H177" s="585">
        <v>174.92796877380923</v>
      </c>
      <c r="I177" s="585">
        <v>-114.1675881792183</v>
      </c>
      <c r="J177" s="585">
        <v>726.24395690772349</v>
      </c>
      <c r="K177" s="585"/>
      <c r="L177" s="585">
        <v>746.72792431469577</v>
      </c>
      <c r="M177" s="585">
        <v>8.9524352187656895</v>
      </c>
      <c r="N177" s="585">
        <v>-1.988449195749274</v>
      </c>
      <c r="O177" s="585">
        <v>-132.10806982190121</v>
      </c>
      <c r="P177" s="585">
        <v>105.90876104472632</v>
      </c>
      <c r="Q177" s="585">
        <v>30.332688502319687</v>
      </c>
      <c r="R177" s="585">
        <v>188.31214556054883</v>
      </c>
      <c r="S177" s="585">
        <v>-114.1675881792183</v>
      </c>
      <c r="T177" s="741">
        <v>831.96984744418739</v>
      </c>
      <c r="U177" s="585"/>
      <c r="V177" s="742">
        <v>744.54014634186353</v>
      </c>
      <c r="W177" s="742">
        <v>8.9524352187656895</v>
      </c>
      <c r="X177" s="742">
        <v>-4.1571378265237735</v>
      </c>
      <c r="Y177" s="742">
        <v>-132.10806982190121</v>
      </c>
      <c r="Z177" s="742">
        <v>106.7668609799417</v>
      </c>
      <c r="AA177" s="742">
        <v>30.332688502319687</v>
      </c>
      <c r="AB177" s="742">
        <v>194.1153825152295</v>
      </c>
      <c r="AC177" s="742">
        <v>-114.1675881792183</v>
      </c>
      <c r="AD177" s="586">
        <v>834.27471773047682</v>
      </c>
      <c r="AE177" s="585"/>
      <c r="AF177" s="742">
        <v>791.51390454546481</v>
      </c>
      <c r="AG177" s="742">
        <v>8.9524352187656895</v>
      </c>
      <c r="AH177" s="742">
        <v>-5.6197849959174446</v>
      </c>
      <c r="AI177" s="742"/>
      <c r="AJ177" s="742">
        <v>107.62496091515709</v>
      </c>
      <c r="AK177" s="742">
        <v>30.332688502319687</v>
      </c>
      <c r="AL177" s="742">
        <v>202.36036683981729</v>
      </c>
      <c r="AM177" s="742">
        <v>-114.1675881792183</v>
      </c>
      <c r="AN177" s="586">
        <v>888.88891302448747</v>
      </c>
    </row>
    <row r="178" spans="1:40" ht="16.5">
      <c r="A178" s="528">
        <v>561</v>
      </c>
      <c r="B178" s="529" t="s">
        <v>209</v>
      </c>
      <c r="C178" s="532">
        <v>1317</v>
      </c>
      <c r="D178" s="585">
        <v>833.58435901249061</v>
      </c>
      <c r="E178" s="585">
        <v>302.0495580808722</v>
      </c>
      <c r="F178" s="585">
        <v>239.93868959276469</v>
      </c>
      <c r="G178" s="585">
        <v>-55.772901182990566</v>
      </c>
      <c r="H178" s="585">
        <v>258.22638326044347</v>
      </c>
      <c r="I178" s="585">
        <v>-211.48291571753987</v>
      </c>
      <c r="J178" s="585">
        <v>1366.5431730460405</v>
      </c>
      <c r="K178" s="585"/>
      <c r="L178" s="585">
        <v>886.89163956650407</v>
      </c>
      <c r="M178" s="585">
        <v>302.049558060631</v>
      </c>
      <c r="N178" s="585">
        <v>222.45855397219682</v>
      </c>
      <c r="O178" s="585">
        <v>-132.17873415114374</v>
      </c>
      <c r="P178" s="585">
        <v>96.998705128883088</v>
      </c>
      <c r="Q178" s="585">
        <v>61.867600315869396</v>
      </c>
      <c r="R178" s="585">
        <v>271.16884693564953</v>
      </c>
      <c r="S178" s="585">
        <v>-211.48291571753987</v>
      </c>
      <c r="T178" s="741">
        <v>1497.7732541110504</v>
      </c>
      <c r="U178" s="585"/>
      <c r="V178" s="742">
        <v>745.39796197977182</v>
      </c>
      <c r="W178" s="742">
        <v>302.049558060631</v>
      </c>
      <c r="X178" s="742">
        <v>205.28986534142228</v>
      </c>
      <c r="Y178" s="742">
        <v>-132.17873415114374</v>
      </c>
      <c r="Z178" s="742">
        <v>99.433145275147666</v>
      </c>
      <c r="AA178" s="742">
        <v>61.867600315869396</v>
      </c>
      <c r="AB178" s="742">
        <v>278.92230057349354</v>
      </c>
      <c r="AC178" s="742">
        <v>-211.48291571753987</v>
      </c>
      <c r="AD178" s="586">
        <v>1349.2987816776522</v>
      </c>
      <c r="AE178" s="585"/>
      <c r="AF178" s="742">
        <v>808.63918338316751</v>
      </c>
      <c r="AG178" s="742">
        <v>302.049558060631</v>
      </c>
      <c r="AH178" s="742">
        <v>188.82721817202864</v>
      </c>
      <c r="AI178" s="742"/>
      <c r="AJ178" s="742">
        <v>101.86758542141224</v>
      </c>
      <c r="AK178" s="742">
        <v>61.867600315869396</v>
      </c>
      <c r="AL178" s="742">
        <v>288.39188983420968</v>
      </c>
      <c r="AM178" s="742">
        <v>-211.48291571753987</v>
      </c>
      <c r="AN178" s="586">
        <v>1407.9813853186349</v>
      </c>
    </row>
    <row r="179" spans="1:40" ht="16.5">
      <c r="A179" s="528">
        <v>562</v>
      </c>
      <c r="B179" s="529" t="s">
        <v>210</v>
      </c>
      <c r="C179" s="532">
        <v>8935</v>
      </c>
      <c r="D179" s="585">
        <v>528.78227514515322</v>
      </c>
      <c r="E179" s="585">
        <v>-1.790737447099416</v>
      </c>
      <c r="F179" s="585">
        <v>-0.5301533385664251</v>
      </c>
      <c r="G179" s="585">
        <v>-55.772901182990573</v>
      </c>
      <c r="H179" s="585">
        <v>185.64360276195379</v>
      </c>
      <c r="I179" s="585">
        <v>-45.196642417459429</v>
      </c>
      <c r="J179" s="585">
        <v>611.13544352099109</v>
      </c>
      <c r="K179" s="585"/>
      <c r="L179" s="585">
        <v>533.78582102554606</v>
      </c>
      <c r="M179" s="585">
        <v>-1.7907374673404701</v>
      </c>
      <c r="N179" s="585">
        <v>-1.9884491957492743</v>
      </c>
      <c r="O179" s="585">
        <v>-131.96711127288924</v>
      </c>
      <c r="P179" s="585">
        <v>91.776492139498302</v>
      </c>
      <c r="Q179" s="585">
        <v>37.019456357918301</v>
      </c>
      <c r="R179" s="585">
        <v>200.73871324558701</v>
      </c>
      <c r="S179" s="585">
        <v>-45.196642417459429</v>
      </c>
      <c r="T179" s="741">
        <v>682.37754241511118</v>
      </c>
      <c r="U179" s="585"/>
      <c r="V179" s="742">
        <v>541.47399398251036</v>
      </c>
      <c r="W179" s="742">
        <v>-1.7907374673404701</v>
      </c>
      <c r="X179" s="742">
        <v>-4.1571378265237735</v>
      </c>
      <c r="Y179" s="742">
        <v>-131.96711127288924</v>
      </c>
      <c r="Z179" s="742">
        <v>94.109240473778129</v>
      </c>
      <c r="AA179" s="742">
        <v>37.019456357918301</v>
      </c>
      <c r="AB179" s="742">
        <v>207.83567392167976</v>
      </c>
      <c r="AC179" s="742">
        <v>-45.196642417459429</v>
      </c>
      <c r="AD179" s="586">
        <v>697.3267357516736</v>
      </c>
      <c r="AE179" s="585"/>
      <c r="AF179" s="742">
        <v>556.38056257630285</v>
      </c>
      <c r="AG179" s="742">
        <v>-1.7907374673404701</v>
      </c>
      <c r="AH179" s="742">
        <v>-5.6197849959174446</v>
      </c>
      <c r="AI179" s="742"/>
      <c r="AJ179" s="742">
        <v>96.441988808057943</v>
      </c>
      <c r="AK179" s="742">
        <v>37.019456357918301</v>
      </c>
      <c r="AL179" s="742">
        <v>216.85810081231423</v>
      </c>
      <c r="AM179" s="742">
        <v>-45.196642417459429</v>
      </c>
      <c r="AN179" s="586">
        <v>722.12583240098672</v>
      </c>
    </row>
    <row r="180" spans="1:40" ht="16.5">
      <c r="A180" s="528">
        <v>563</v>
      </c>
      <c r="B180" s="529" t="s">
        <v>211</v>
      </c>
      <c r="C180" s="532">
        <v>7025</v>
      </c>
      <c r="D180" s="585">
        <v>943.83566640241634</v>
      </c>
      <c r="E180" s="585">
        <v>-96.351653321599755</v>
      </c>
      <c r="F180" s="585">
        <v>-143.56279602937963</v>
      </c>
      <c r="G180" s="585">
        <v>-55.772901182990559</v>
      </c>
      <c r="H180" s="585">
        <v>184.65105172479997</v>
      </c>
      <c r="I180" s="585">
        <v>-47.092526690391459</v>
      </c>
      <c r="J180" s="585">
        <v>785.70684090285499</v>
      </c>
      <c r="K180" s="585"/>
      <c r="L180" s="585">
        <v>872.22103283532317</v>
      </c>
      <c r="M180" s="585">
        <v>-96.351653341840787</v>
      </c>
      <c r="N180" s="585">
        <v>-131.04293164994752</v>
      </c>
      <c r="O180" s="585">
        <v>-131.99702516051553</v>
      </c>
      <c r="P180" s="585">
        <v>102.26905791695204</v>
      </c>
      <c r="Q180" s="585">
        <v>32.373052784341631</v>
      </c>
      <c r="R180" s="585">
        <v>198.98591698180414</v>
      </c>
      <c r="S180" s="585">
        <v>-47.092526690391459</v>
      </c>
      <c r="T180" s="741">
        <v>799.36492367572578</v>
      </c>
      <c r="U180" s="585"/>
      <c r="V180" s="742">
        <v>875.73276052117808</v>
      </c>
      <c r="W180" s="742">
        <v>-96.351653341840787</v>
      </c>
      <c r="X180" s="742">
        <v>-118.21162028072203</v>
      </c>
      <c r="Y180" s="742">
        <v>-131.99702516051553</v>
      </c>
      <c r="Z180" s="742">
        <v>97.204284118618219</v>
      </c>
      <c r="AA180" s="742">
        <v>32.373052784341631</v>
      </c>
      <c r="AB180" s="742">
        <v>206.44853299590002</v>
      </c>
      <c r="AC180" s="742">
        <v>-47.092526690391459</v>
      </c>
      <c r="AD180" s="586">
        <v>818.10580494656813</v>
      </c>
      <c r="AE180" s="585"/>
      <c r="AF180" s="742">
        <v>922.10018630422599</v>
      </c>
      <c r="AG180" s="742">
        <v>-96.351653341840787</v>
      </c>
      <c r="AH180" s="742">
        <v>-104.67426745011569</v>
      </c>
      <c r="AI180" s="742"/>
      <c r="AJ180" s="742">
        <v>92.139510320284401</v>
      </c>
      <c r="AK180" s="742">
        <v>32.373052784341631</v>
      </c>
      <c r="AL180" s="742">
        <v>215.24183113919196</v>
      </c>
      <c r="AM180" s="742">
        <v>-47.092526690391459</v>
      </c>
      <c r="AN180" s="586">
        <v>881.73910790518028</v>
      </c>
    </row>
    <row r="181" spans="1:40" ht="16.5">
      <c r="A181" s="528">
        <v>564</v>
      </c>
      <c r="B181" s="529" t="s">
        <v>212</v>
      </c>
      <c r="C181" s="532">
        <v>211848</v>
      </c>
      <c r="D181" s="585">
        <v>551.1668611553024</v>
      </c>
      <c r="E181" s="585">
        <v>-72.558272175765524</v>
      </c>
      <c r="F181" s="585">
        <v>-26.033236362581778</v>
      </c>
      <c r="G181" s="585">
        <v>-55.772901182990566</v>
      </c>
      <c r="H181" s="585">
        <v>138.77539180176834</v>
      </c>
      <c r="I181" s="585">
        <v>-1.3240058910162003</v>
      </c>
      <c r="J181" s="585">
        <v>534.25383734471666</v>
      </c>
      <c r="K181" s="585"/>
      <c r="L181" s="585">
        <v>546.77883844986582</v>
      </c>
      <c r="M181" s="585">
        <v>-72.55827219600657</v>
      </c>
      <c r="N181" s="585">
        <v>-13.513371983149687</v>
      </c>
      <c r="O181" s="585">
        <v>-132.26986790507922</v>
      </c>
      <c r="P181" s="585">
        <v>125.34985685902603</v>
      </c>
      <c r="Q181" s="585">
        <v>45.197062095426901</v>
      </c>
      <c r="R181" s="585">
        <v>150.04355048709692</v>
      </c>
      <c r="S181" s="585">
        <v>-1.3240058910162003</v>
      </c>
      <c r="T181" s="741">
        <v>647.70378991616394</v>
      </c>
      <c r="U181" s="585"/>
      <c r="V181" s="742">
        <v>542.9993618715597</v>
      </c>
      <c r="W181" s="742">
        <v>-72.55827219600657</v>
      </c>
      <c r="X181" s="742">
        <v>-4.1571378265237735</v>
      </c>
      <c r="Y181" s="742">
        <v>-132.26986790507922</v>
      </c>
      <c r="Z181" s="742">
        <v>127.55374031350516</v>
      </c>
      <c r="AA181" s="742">
        <v>45.197062095426901</v>
      </c>
      <c r="AB181" s="742">
        <v>154.66609989510962</v>
      </c>
      <c r="AC181" s="742">
        <v>-1.3240058910162003</v>
      </c>
      <c r="AD181" s="586">
        <v>660.10698035697555</v>
      </c>
      <c r="AE181" s="585"/>
      <c r="AF181" s="742">
        <v>516.61609530198189</v>
      </c>
      <c r="AG181" s="742">
        <v>-72.55827219600657</v>
      </c>
      <c r="AH181" s="742">
        <v>-5.6197849959174446</v>
      </c>
      <c r="AI181" s="742"/>
      <c r="AJ181" s="742">
        <v>129.75762376798426</v>
      </c>
      <c r="AK181" s="742">
        <v>45.197062095426901</v>
      </c>
      <c r="AL181" s="742">
        <v>162.02429118519601</v>
      </c>
      <c r="AM181" s="742">
        <v>-1.3240058910162003</v>
      </c>
      <c r="AN181" s="586">
        <v>641.82314136256957</v>
      </c>
    </row>
    <row r="182" spans="1:40" ht="16.5">
      <c r="A182" s="528">
        <v>576</v>
      </c>
      <c r="B182" s="529" t="s">
        <v>213</v>
      </c>
      <c r="C182" s="532">
        <v>2750</v>
      </c>
      <c r="D182" s="585">
        <v>235.84906921713295</v>
      </c>
      <c r="E182" s="585">
        <v>131.11098949481178</v>
      </c>
      <c r="F182" s="585">
        <v>133.0522440274267</v>
      </c>
      <c r="G182" s="585">
        <v>-55.772901182990566</v>
      </c>
      <c r="H182" s="585">
        <v>223.92459876517998</v>
      </c>
      <c r="I182" s="585">
        <v>-88.345454545454544</v>
      </c>
      <c r="J182" s="585">
        <v>579.81854577610636</v>
      </c>
      <c r="K182" s="585"/>
      <c r="L182" s="585">
        <v>285.92935689839413</v>
      </c>
      <c r="M182" s="585">
        <v>131.11098947457072</v>
      </c>
      <c r="N182" s="585">
        <v>115.57210840685879</v>
      </c>
      <c r="O182" s="585">
        <v>-132.07008905059953</v>
      </c>
      <c r="P182" s="585">
        <v>95.214179502920871</v>
      </c>
      <c r="Q182" s="585">
        <v>35.916570760000006</v>
      </c>
      <c r="R182" s="585">
        <v>239.40454140938289</v>
      </c>
      <c r="S182" s="585">
        <v>-88.345454545454544</v>
      </c>
      <c r="T182" s="741">
        <v>682.73220285607329</v>
      </c>
      <c r="U182" s="585"/>
      <c r="V182" s="742">
        <v>276.14906909421529</v>
      </c>
      <c r="W182" s="742">
        <v>131.11098947457072</v>
      </c>
      <c r="X182" s="742">
        <v>98.403419776084277</v>
      </c>
      <c r="Y182" s="742">
        <v>-132.07008905059953</v>
      </c>
      <c r="Z182" s="742">
        <v>93.777587933278468</v>
      </c>
      <c r="AA182" s="742">
        <v>35.916570760000006</v>
      </c>
      <c r="AB182" s="742">
        <v>247.69797589652609</v>
      </c>
      <c r="AC182" s="742">
        <v>-88.345454545454544</v>
      </c>
      <c r="AD182" s="586">
        <v>662.64006933862072</v>
      </c>
      <c r="AE182" s="585"/>
      <c r="AF182" s="742">
        <v>304.98031540233728</v>
      </c>
      <c r="AG182" s="742">
        <v>131.11098947457072</v>
      </c>
      <c r="AH182" s="742">
        <v>81.940772606690629</v>
      </c>
      <c r="AI182" s="742"/>
      <c r="AJ182" s="742">
        <v>92.34099636363608</v>
      </c>
      <c r="AK182" s="742">
        <v>35.916570760000006</v>
      </c>
      <c r="AL182" s="742">
        <v>257.43920232141761</v>
      </c>
      <c r="AM182" s="742">
        <v>-88.345454545454544</v>
      </c>
      <c r="AN182" s="586">
        <v>683.31330333259803</v>
      </c>
    </row>
    <row r="183" spans="1:40" ht="16.5">
      <c r="A183" s="528">
        <v>577</v>
      </c>
      <c r="B183" s="529" t="s">
        <v>214</v>
      </c>
      <c r="C183" s="532">
        <v>11138</v>
      </c>
      <c r="D183" s="585">
        <v>721.74821062166541</v>
      </c>
      <c r="E183" s="585">
        <v>28.61090545485197</v>
      </c>
      <c r="F183" s="585">
        <v>-6.6762422639175618</v>
      </c>
      <c r="G183" s="585">
        <v>-55.772901182990566</v>
      </c>
      <c r="H183" s="585">
        <v>141.29479549833314</v>
      </c>
      <c r="I183" s="585">
        <v>40.045609624708206</v>
      </c>
      <c r="J183" s="585">
        <v>869.25037775265059</v>
      </c>
      <c r="K183" s="585"/>
      <c r="L183" s="585">
        <v>726.05541766393719</v>
      </c>
      <c r="M183" s="585">
        <v>28.610905434610913</v>
      </c>
      <c r="N183" s="585">
        <v>-1.988449195749274</v>
      </c>
      <c r="O183" s="585">
        <v>-132.12774583705612</v>
      </c>
      <c r="P183" s="585">
        <v>77.690124039483663</v>
      </c>
      <c r="Q183" s="585">
        <v>55.276487050278327</v>
      </c>
      <c r="R183" s="585">
        <v>153.59247349040169</v>
      </c>
      <c r="S183" s="585">
        <v>40.045609624708206</v>
      </c>
      <c r="T183" s="741">
        <v>947.15482227061455</v>
      </c>
      <c r="U183" s="585"/>
      <c r="V183" s="742">
        <v>741.47661593180669</v>
      </c>
      <c r="W183" s="742">
        <v>28.610905434610913</v>
      </c>
      <c r="X183" s="742">
        <v>-4.1571378265237735</v>
      </c>
      <c r="Y183" s="742">
        <v>-132.12774583705612</v>
      </c>
      <c r="Z183" s="742">
        <v>83.318025747520508</v>
      </c>
      <c r="AA183" s="742">
        <v>55.276487050278327</v>
      </c>
      <c r="AB183" s="742">
        <v>157.56499944962269</v>
      </c>
      <c r="AC183" s="742">
        <v>40.045609624708206</v>
      </c>
      <c r="AD183" s="586">
        <v>970.00775957496751</v>
      </c>
      <c r="AE183" s="585"/>
      <c r="AF183" s="742">
        <v>755.03815177633157</v>
      </c>
      <c r="AG183" s="742">
        <v>28.610905434610913</v>
      </c>
      <c r="AH183" s="742">
        <v>-5.6197849959174446</v>
      </c>
      <c r="AI183" s="742"/>
      <c r="AJ183" s="742">
        <v>88.945927455557367</v>
      </c>
      <c r="AK183" s="742">
        <v>55.276487050278327</v>
      </c>
      <c r="AL183" s="742">
        <v>164.49350359749496</v>
      </c>
      <c r="AM183" s="742">
        <v>40.045609624708206</v>
      </c>
      <c r="AN183" s="586">
        <v>994.66305410600785</v>
      </c>
    </row>
    <row r="184" spans="1:40" ht="16.5">
      <c r="A184" s="528">
        <v>578</v>
      </c>
      <c r="B184" s="529" t="s">
        <v>215</v>
      </c>
      <c r="C184" s="532">
        <v>3100</v>
      </c>
      <c r="D184" s="585">
        <v>687.70818656608083</v>
      </c>
      <c r="E184" s="585">
        <v>-109.66054136363178</v>
      </c>
      <c r="F184" s="585">
        <v>-81.644128389141756</v>
      </c>
      <c r="G184" s="585">
        <v>-55.772901182990566</v>
      </c>
      <c r="H184" s="585">
        <v>214.25674454072112</v>
      </c>
      <c r="I184" s="585">
        <v>-7.1729032258064516</v>
      </c>
      <c r="J184" s="585">
        <v>647.7144569452314</v>
      </c>
      <c r="K184" s="585"/>
      <c r="L184" s="585">
        <v>727.27541438404739</v>
      </c>
      <c r="M184" s="585">
        <v>-109.66054138387352</v>
      </c>
      <c r="N184" s="585">
        <v>-69.124264009709663</v>
      </c>
      <c r="O184" s="585">
        <v>-132.17391096448048</v>
      </c>
      <c r="P184" s="585">
        <v>124.64915974020109</v>
      </c>
      <c r="Q184" s="585">
        <v>40.645411705161287</v>
      </c>
      <c r="R184" s="585">
        <v>230.24279431768801</v>
      </c>
      <c r="S184" s="585">
        <v>-7.1729032258064516</v>
      </c>
      <c r="T184" s="741">
        <v>804.68116056322765</v>
      </c>
      <c r="U184" s="585"/>
      <c r="V184" s="742">
        <v>758.82561973008353</v>
      </c>
      <c r="W184" s="742">
        <v>-109.66054138387352</v>
      </c>
      <c r="X184" s="742">
        <v>-56.292952640484167</v>
      </c>
      <c r="Y184" s="742">
        <v>-132.17391096448048</v>
      </c>
      <c r="Z184" s="742">
        <v>114.27239438622962</v>
      </c>
      <c r="AA184" s="742">
        <v>40.645411705161287</v>
      </c>
      <c r="AB184" s="742">
        <v>238.79219261725947</v>
      </c>
      <c r="AC184" s="742">
        <v>-7.1729032258064516</v>
      </c>
      <c r="AD184" s="586">
        <v>847.23531022408929</v>
      </c>
      <c r="AE184" s="585"/>
      <c r="AF184" s="742">
        <v>816.39322659572281</v>
      </c>
      <c r="AG184" s="742">
        <v>-109.66054138387352</v>
      </c>
      <c r="AH184" s="742">
        <v>-42.755599809877836</v>
      </c>
      <c r="AI184" s="742"/>
      <c r="AJ184" s="742">
        <v>103.89562903225816</v>
      </c>
      <c r="AK184" s="742">
        <v>40.645411705161287</v>
      </c>
      <c r="AL184" s="742">
        <v>248.64539316369505</v>
      </c>
      <c r="AM184" s="742">
        <v>-7.1729032258064516</v>
      </c>
      <c r="AN184" s="586">
        <v>917.8167051127989</v>
      </c>
    </row>
    <row r="185" spans="1:40" ht="16.5">
      <c r="A185" s="528">
        <v>580</v>
      </c>
      <c r="B185" s="529" t="s">
        <v>216</v>
      </c>
      <c r="C185" s="532">
        <v>4438</v>
      </c>
      <c r="D185" s="585">
        <v>373.27142714411326</v>
      </c>
      <c r="E185" s="585">
        <v>-77.320458390823859</v>
      </c>
      <c r="F185" s="585">
        <v>0.49168642481863489</v>
      </c>
      <c r="G185" s="585">
        <v>-55.772901182990566</v>
      </c>
      <c r="H185" s="585">
        <v>231.06487718677977</v>
      </c>
      <c r="I185" s="585">
        <v>-81.486931050022534</v>
      </c>
      <c r="J185" s="585">
        <v>390.24770013187464</v>
      </c>
      <c r="K185" s="585"/>
      <c r="L185" s="585">
        <v>334.78987238665803</v>
      </c>
      <c r="M185" s="585">
        <v>-77.320458411064891</v>
      </c>
      <c r="N185" s="585">
        <v>-1.988449195749274</v>
      </c>
      <c r="O185" s="585">
        <v>-132.03727925002929</v>
      </c>
      <c r="P185" s="585">
        <v>86.819882670903965</v>
      </c>
      <c r="Q185" s="585">
        <v>42.540253154574131</v>
      </c>
      <c r="R185" s="585">
        <v>245.86329547348677</v>
      </c>
      <c r="S185" s="585">
        <v>-81.486931050022534</v>
      </c>
      <c r="T185" s="741">
        <v>417.18018577875694</v>
      </c>
      <c r="U185" s="585"/>
      <c r="V185" s="742">
        <v>364.29738491905738</v>
      </c>
      <c r="W185" s="742">
        <v>-77.320458411064891</v>
      </c>
      <c r="X185" s="742">
        <v>-4.1571378265237735</v>
      </c>
      <c r="Y185" s="742">
        <v>-132.03727925002929</v>
      </c>
      <c r="Z185" s="742">
        <v>88.726151339958591</v>
      </c>
      <c r="AA185" s="742">
        <v>42.540253154574131</v>
      </c>
      <c r="AB185" s="742">
        <v>254.63947409397556</v>
      </c>
      <c r="AC185" s="742">
        <v>-81.486931050022534</v>
      </c>
      <c r="AD185" s="586">
        <v>455.20145696992518</v>
      </c>
      <c r="AE185" s="585"/>
      <c r="AF185" s="742">
        <v>440.43281140633195</v>
      </c>
      <c r="AG185" s="742">
        <v>-77.320458411064891</v>
      </c>
      <c r="AH185" s="742">
        <v>-5.6197849959174446</v>
      </c>
      <c r="AI185" s="742"/>
      <c r="AJ185" s="742">
        <v>90.632420009013217</v>
      </c>
      <c r="AK185" s="742">
        <v>42.540253154574131</v>
      </c>
      <c r="AL185" s="742">
        <v>264.58584397801707</v>
      </c>
      <c r="AM185" s="742">
        <v>-81.486931050022534</v>
      </c>
      <c r="AN185" s="586">
        <v>541.72687484090227</v>
      </c>
    </row>
    <row r="186" spans="1:40" ht="16.5">
      <c r="A186" s="528">
        <v>581</v>
      </c>
      <c r="B186" s="529" t="s">
        <v>217</v>
      </c>
      <c r="C186" s="532">
        <v>6240</v>
      </c>
      <c r="D186" s="585">
        <v>552.95855295215858</v>
      </c>
      <c r="E186" s="585">
        <v>-103.01633258071314</v>
      </c>
      <c r="F186" s="585">
        <v>-70.822871586833244</v>
      </c>
      <c r="G186" s="585">
        <v>-55.772901182990559</v>
      </c>
      <c r="H186" s="585">
        <v>196.23036762951654</v>
      </c>
      <c r="I186" s="585">
        <v>-75.748557692307699</v>
      </c>
      <c r="J186" s="585">
        <v>443.82825753883054</v>
      </c>
      <c r="K186" s="585"/>
      <c r="L186" s="585">
        <v>569.74179867128396</v>
      </c>
      <c r="M186" s="585">
        <v>-103.01633260095417</v>
      </c>
      <c r="N186" s="585">
        <v>-58.303007207401158</v>
      </c>
      <c r="O186" s="585">
        <v>-131.96453916389768</v>
      </c>
      <c r="P186" s="585">
        <v>111.39278321358466</v>
      </c>
      <c r="Q186" s="585">
        <v>77.00849033589742</v>
      </c>
      <c r="R186" s="585">
        <v>212.4930637751163</v>
      </c>
      <c r="S186" s="585">
        <v>-75.748557692307699</v>
      </c>
      <c r="T186" s="741">
        <v>601.60369933132165</v>
      </c>
      <c r="U186" s="585"/>
      <c r="V186" s="742">
        <v>563.40389654638636</v>
      </c>
      <c r="W186" s="742">
        <v>-103.01633260095417</v>
      </c>
      <c r="X186" s="742">
        <v>-45.471695838175656</v>
      </c>
      <c r="Y186" s="742">
        <v>-131.96453916389768</v>
      </c>
      <c r="Z186" s="742">
        <v>105.63444449140758</v>
      </c>
      <c r="AA186" s="742">
        <v>77.00849033589742</v>
      </c>
      <c r="AB186" s="742">
        <v>220.30601956909163</v>
      </c>
      <c r="AC186" s="742">
        <v>-75.748557692307699</v>
      </c>
      <c r="AD186" s="586">
        <v>610.15172564744773</v>
      </c>
      <c r="AE186" s="585"/>
      <c r="AF186" s="742">
        <v>586.92265255236623</v>
      </c>
      <c r="AG186" s="742">
        <v>-103.01633260095417</v>
      </c>
      <c r="AH186" s="742">
        <v>-31.934343007569328</v>
      </c>
      <c r="AI186" s="742"/>
      <c r="AJ186" s="742">
        <v>99.876105769230492</v>
      </c>
      <c r="AK186" s="742">
        <v>77.00849033589742</v>
      </c>
      <c r="AL186" s="742">
        <v>229.77070163866424</v>
      </c>
      <c r="AM186" s="742">
        <v>-75.748557692307699</v>
      </c>
      <c r="AN186" s="586">
        <v>650.91417783142947</v>
      </c>
    </row>
    <row r="187" spans="1:40" ht="16.5">
      <c r="A187" s="528">
        <v>583</v>
      </c>
      <c r="B187" s="529" t="s">
        <v>218</v>
      </c>
      <c r="C187" s="532">
        <v>947</v>
      </c>
      <c r="D187" s="585">
        <v>945.65921406749953</v>
      </c>
      <c r="E187" s="585">
        <v>-534.82473673910044</v>
      </c>
      <c r="F187" s="585">
        <v>349.86167414061237</v>
      </c>
      <c r="G187" s="585">
        <v>-55.772901182990559</v>
      </c>
      <c r="H187" s="585">
        <v>202.23662840615853</v>
      </c>
      <c r="I187" s="585">
        <v>-248.42344244984162</v>
      </c>
      <c r="J187" s="585">
        <v>658.73643624233773</v>
      </c>
      <c r="K187" s="585"/>
      <c r="L187" s="585">
        <v>825.48378686995238</v>
      </c>
      <c r="M187" s="585">
        <v>-534.82473675934148</v>
      </c>
      <c r="N187" s="585">
        <v>332.38153852004444</v>
      </c>
      <c r="O187" s="585">
        <v>-131.86643928284118</v>
      </c>
      <c r="P187" s="585">
        <v>134.75139748650906</v>
      </c>
      <c r="Q187" s="585">
        <v>66.020802057022181</v>
      </c>
      <c r="R187" s="585">
        <v>217.53691818147533</v>
      </c>
      <c r="S187" s="585">
        <v>-248.42344244984162</v>
      </c>
      <c r="T187" s="741">
        <v>661.05982462297902</v>
      </c>
      <c r="U187" s="585"/>
      <c r="V187" s="742">
        <v>994.94808887411943</v>
      </c>
      <c r="W187" s="742">
        <v>-534.82473675934148</v>
      </c>
      <c r="X187" s="742">
        <v>315.21284988926993</v>
      </c>
      <c r="Y187" s="742">
        <v>-131.86643928284118</v>
      </c>
      <c r="Z187" s="742">
        <v>119.17347065455338</v>
      </c>
      <c r="AA187" s="742">
        <v>66.020802057022181</v>
      </c>
      <c r="AB187" s="742">
        <v>225.68965690262709</v>
      </c>
      <c r="AC187" s="742">
        <v>-248.42344244984162</v>
      </c>
      <c r="AD187" s="586">
        <v>805.93024988556783</v>
      </c>
      <c r="AE187" s="585"/>
      <c r="AF187" s="742">
        <v>1025.8575712992563</v>
      </c>
      <c r="AG187" s="742">
        <v>-534.82473675934148</v>
      </c>
      <c r="AH187" s="742">
        <v>298.75020271987631</v>
      </c>
      <c r="AI187" s="742"/>
      <c r="AJ187" s="742">
        <v>103.59554382259772</v>
      </c>
      <c r="AK187" s="742">
        <v>66.020802057022181</v>
      </c>
      <c r="AL187" s="742">
        <v>235.11587292393762</v>
      </c>
      <c r="AM187" s="742">
        <v>-248.42344244984162</v>
      </c>
      <c r="AN187" s="586">
        <v>814.22537433066577</v>
      </c>
    </row>
    <row r="188" spans="1:40" ht="16.5">
      <c r="A188" s="528">
        <v>584</v>
      </c>
      <c r="B188" s="529" t="s">
        <v>219</v>
      </c>
      <c r="C188" s="532">
        <v>2653</v>
      </c>
      <c r="D188" s="585">
        <v>2112.8038411237103</v>
      </c>
      <c r="E188" s="585">
        <v>-157.0179326639136</v>
      </c>
      <c r="F188" s="585">
        <v>-154.96391606192248</v>
      </c>
      <c r="G188" s="585">
        <v>-55.772901182990559</v>
      </c>
      <c r="H188" s="585">
        <v>206.42540631743077</v>
      </c>
      <c r="I188" s="585">
        <v>76.742555597436862</v>
      </c>
      <c r="J188" s="585">
        <v>2028.2170531297513</v>
      </c>
      <c r="K188" s="585"/>
      <c r="L188" s="585">
        <v>2045.868770190579</v>
      </c>
      <c r="M188" s="585">
        <v>-157.01793268415463</v>
      </c>
      <c r="N188" s="585">
        <v>-142.44405168249037</v>
      </c>
      <c r="O188" s="585">
        <v>-131.76020528555088</v>
      </c>
      <c r="P188" s="585">
        <v>76.608462615631893</v>
      </c>
      <c r="Q188" s="585">
        <v>43.651477973614774</v>
      </c>
      <c r="R188" s="585">
        <v>216.79868657414764</v>
      </c>
      <c r="S188" s="585">
        <v>76.742555597436862</v>
      </c>
      <c r="T188" s="741">
        <v>2028.4477632992143</v>
      </c>
      <c r="U188" s="585"/>
      <c r="V188" s="742">
        <v>2103.761047294247</v>
      </c>
      <c r="W188" s="742">
        <v>-157.01793268415463</v>
      </c>
      <c r="X188" s="742">
        <v>-129.61274031326488</v>
      </c>
      <c r="Y188" s="742">
        <v>-131.76020528555088</v>
      </c>
      <c r="Z188" s="742">
        <v>77.856967832504949</v>
      </c>
      <c r="AA188" s="742">
        <v>43.651477973614774</v>
      </c>
      <c r="AB188" s="742">
        <v>224.11223303104038</v>
      </c>
      <c r="AC188" s="742">
        <v>76.742555597436862</v>
      </c>
      <c r="AD188" s="586">
        <v>2107.7334034458736</v>
      </c>
      <c r="AE188" s="585"/>
      <c r="AF188" s="742">
        <v>2133.0502398931885</v>
      </c>
      <c r="AG188" s="742">
        <v>-157.01793268415463</v>
      </c>
      <c r="AH188" s="742">
        <v>-116.07538748265854</v>
      </c>
      <c r="AI188" s="742"/>
      <c r="AJ188" s="742">
        <v>79.105473049378006</v>
      </c>
      <c r="AK188" s="742">
        <v>43.651477973614774</v>
      </c>
      <c r="AL188" s="742">
        <v>232.72957501172877</v>
      </c>
      <c r="AM188" s="742">
        <v>76.742555597436862</v>
      </c>
      <c r="AN188" s="586">
        <v>2160.4257960729833</v>
      </c>
    </row>
    <row r="189" spans="1:40" ht="16.5">
      <c r="A189" s="528">
        <v>588</v>
      </c>
      <c r="B189" s="529" t="s">
        <v>220</v>
      </c>
      <c r="C189" s="532">
        <v>1600</v>
      </c>
      <c r="D189" s="585">
        <v>326.82710986293006</v>
      </c>
      <c r="E189" s="585">
        <v>-395.51540965680761</v>
      </c>
      <c r="F189" s="585">
        <v>-218.41527089247876</v>
      </c>
      <c r="G189" s="585">
        <v>-55.772901182990552</v>
      </c>
      <c r="H189" s="585">
        <v>237.58654655456377</v>
      </c>
      <c r="I189" s="585">
        <v>-243.0925</v>
      </c>
      <c r="J189" s="585">
        <v>-348.38242531478312</v>
      </c>
      <c r="K189" s="585"/>
      <c r="L189" s="585">
        <v>401.091897591882</v>
      </c>
      <c r="M189" s="585">
        <v>-395.51540967704784</v>
      </c>
      <c r="N189" s="585">
        <v>-205.89540651304665</v>
      </c>
      <c r="O189" s="585">
        <v>-131.95767892693064</v>
      </c>
      <c r="P189" s="585">
        <v>118.63278296966718</v>
      </c>
      <c r="Q189" s="585">
        <v>48.407107595000006</v>
      </c>
      <c r="R189" s="585">
        <v>253.75316559571507</v>
      </c>
      <c r="S189" s="585">
        <v>-243.0925</v>
      </c>
      <c r="T189" s="741">
        <v>-154.57604136476093</v>
      </c>
      <c r="U189" s="585"/>
      <c r="V189" s="742">
        <v>374.1846438296609</v>
      </c>
      <c r="W189" s="742">
        <v>-395.51540967704784</v>
      </c>
      <c r="X189" s="742">
        <v>-193.06409514382119</v>
      </c>
      <c r="Y189" s="742">
        <v>-131.95767892693064</v>
      </c>
      <c r="Z189" s="742">
        <v>108.56179148483341</v>
      </c>
      <c r="AA189" s="742">
        <v>48.407107595000006</v>
      </c>
      <c r="AB189" s="742">
        <v>262.68186994464963</v>
      </c>
      <c r="AC189" s="742">
        <v>-243.0925</v>
      </c>
      <c r="AD189" s="586">
        <v>-169.79427089365575</v>
      </c>
      <c r="AE189" s="585"/>
      <c r="AF189" s="742">
        <v>432.12668045608143</v>
      </c>
      <c r="AG189" s="742">
        <v>-395.51540967704784</v>
      </c>
      <c r="AH189" s="742">
        <v>-179.52674231321487</v>
      </c>
      <c r="AI189" s="742"/>
      <c r="AJ189" s="742">
        <v>98.490799999999652</v>
      </c>
      <c r="AK189" s="742">
        <v>48.407107595000006</v>
      </c>
      <c r="AL189" s="742">
        <v>272.98027901850782</v>
      </c>
      <c r="AM189" s="742">
        <v>-243.0925</v>
      </c>
      <c r="AN189" s="586">
        <v>-98.087463847604454</v>
      </c>
    </row>
    <row r="190" spans="1:40" ht="16.5">
      <c r="A190" s="528">
        <v>592</v>
      </c>
      <c r="B190" s="529" t="s">
        <v>221</v>
      </c>
      <c r="C190" s="532">
        <v>3651</v>
      </c>
      <c r="D190" s="585">
        <v>955.44967333831278</v>
      </c>
      <c r="E190" s="585">
        <v>-116.16869705067795</v>
      </c>
      <c r="F190" s="585">
        <v>-83.721341116003757</v>
      </c>
      <c r="G190" s="585">
        <v>-55.772901182990566</v>
      </c>
      <c r="H190" s="585">
        <v>184.53995897058445</v>
      </c>
      <c r="I190" s="585">
        <v>-18.333059435771023</v>
      </c>
      <c r="J190" s="585">
        <v>865.99363352345392</v>
      </c>
      <c r="K190" s="585"/>
      <c r="L190" s="585">
        <v>1083.1490937112019</v>
      </c>
      <c r="M190" s="585">
        <v>-116.16869707091899</v>
      </c>
      <c r="N190" s="585">
        <v>-71.201476736571664</v>
      </c>
      <c r="O190" s="585">
        <v>-132.19947283808619</v>
      </c>
      <c r="P190" s="585">
        <v>107.79721991523522</v>
      </c>
      <c r="Q190" s="585">
        <v>72.001687421528345</v>
      </c>
      <c r="R190" s="585">
        <v>200.76898294785525</v>
      </c>
      <c r="S190" s="585">
        <v>-18.333059435771023</v>
      </c>
      <c r="T190" s="741">
        <v>1125.8142779144728</v>
      </c>
      <c r="U190" s="585"/>
      <c r="V190" s="742">
        <v>1079.0138114884708</v>
      </c>
      <c r="W190" s="742">
        <v>-116.16869707091899</v>
      </c>
      <c r="X190" s="742">
        <v>-58.370165367346175</v>
      </c>
      <c r="Y190" s="742">
        <v>-132.19947283808619</v>
      </c>
      <c r="Z190" s="742">
        <v>107.84898382779022</v>
      </c>
      <c r="AA190" s="742">
        <v>72.001687421528345</v>
      </c>
      <c r="AB190" s="742">
        <v>207.47999725749554</v>
      </c>
      <c r="AC190" s="742">
        <v>-18.333059435771023</v>
      </c>
      <c r="AD190" s="586">
        <v>1141.2730852831623</v>
      </c>
      <c r="AE190" s="585"/>
      <c r="AF190" s="742">
        <v>1056.2241808786121</v>
      </c>
      <c r="AG190" s="742">
        <v>-116.16869707091899</v>
      </c>
      <c r="AH190" s="742">
        <v>-44.832812536739837</v>
      </c>
      <c r="AI190" s="742"/>
      <c r="AJ190" s="742">
        <v>107.90074774034521</v>
      </c>
      <c r="AK190" s="742">
        <v>72.001687421528345</v>
      </c>
      <c r="AL190" s="742">
        <v>216.53514248458939</v>
      </c>
      <c r="AM190" s="742">
        <v>-18.333059435771023</v>
      </c>
      <c r="AN190" s="586">
        <v>1141.1277166435591</v>
      </c>
    </row>
    <row r="191" spans="1:40" ht="16.5">
      <c r="A191" s="528">
        <v>593</v>
      </c>
      <c r="B191" s="529" t="s">
        <v>222</v>
      </c>
      <c r="C191" s="532">
        <v>17077</v>
      </c>
      <c r="D191" s="585">
        <v>280.44420472416215</v>
      </c>
      <c r="E191" s="585">
        <v>-89.619712842052991</v>
      </c>
      <c r="F191" s="585">
        <v>-84.614043050384723</v>
      </c>
      <c r="G191" s="585">
        <v>-55.772901182990566</v>
      </c>
      <c r="H191" s="585">
        <v>194.54139744639599</v>
      </c>
      <c r="I191" s="585">
        <v>-108.79984774843356</v>
      </c>
      <c r="J191" s="585">
        <v>136.17909734669632</v>
      </c>
      <c r="K191" s="585"/>
      <c r="L191" s="585">
        <v>318.73363971288552</v>
      </c>
      <c r="M191" s="585">
        <v>-89.619712862294023</v>
      </c>
      <c r="N191" s="585">
        <v>-72.09417867095263</v>
      </c>
      <c r="O191" s="585">
        <v>-131.81961296781023</v>
      </c>
      <c r="P191" s="585">
        <v>110.25428834486661</v>
      </c>
      <c r="Q191" s="585">
        <v>74.478825761784876</v>
      </c>
      <c r="R191" s="585">
        <v>208.54493510519387</v>
      </c>
      <c r="S191" s="585">
        <v>-108.79984774843356</v>
      </c>
      <c r="T191" s="741">
        <v>309.67833667524042</v>
      </c>
      <c r="U191" s="585"/>
      <c r="V191" s="742">
        <v>324.88388614225124</v>
      </c>
      <c r="W191" s="742">
        <v>-89.619712862294023</v>
      </c>
      <c r="X191" s="742">
        <v>-59.262867301727134</v>
      </c>
      <c r="Y191" s="742">
        <v>-131.81961296781023</v>
      </c>
      <c r="Z191" s="742">
        <v>105.45303542967972</v>
      </c>
      <c r="AA191" s="742">
        <v>74.478825761784876</v>
      </c>
      <c r="AB191" s="742">
        <v>216.25613470016501</v>
      </c>
      <c r="AC191" s="742">
        <v>-108.79984774843356</v>
      </c>
      <c r="AD191" s="586">
        <v>331.56984115361593</v>
      </c>
      <c r="AE191" s="585"/>
      <c r="AF191" s="742">
        <v>368.21388715942794</v>
      </c>
      <c r="AG191" s="742">
        <v>-89.619712862294023</v>
      </c>
      <c r="AH191" s="742">
        <v>-45.725514471120803</v>
      </c>
      <c r="AI191" s="742"/>
      <c r="AJ191" s="742">
        <v>100.65178251449284</v>
      </c>
      <c r="AK191" s="742">
        <v>74.478825761784876</v>
      </c>
      <c r="AL191" s="742">
        <v>225.56355676130434</v>
      </c>
      <c r="AM191" s="742">
        <v>-108.79984774843356</v>
      </c>
      <c r="AN191" s="586">
        <v>392.94336414735136</v>
      </c>
    </row>
    <row r="192" spans="1:40" ht="16.5">
      <c r="A192" s="528">
        <v>595</v>
      </c>
      <c r="B192" s="529" t="s">
        <v>223</v>
      </c>
      <c r="C192" s="532">
        <v>4140</v>
      </c>
      <c r="D192" s="585">
        <v>863.9755543131497</v>
      </c>
      <c r="E192" s="585">
        <v>235.47005618585709</v>
      </c>
      <c r="F192" s="585">
        <v>70.148211711008528</v>
      </c>
      <c r="G192" s="585">
        <v>-55.772901182990566</v>
      </c>
      <c r="H192" s="585">
        <v>233.21311446242763</v>
      </c>
      <c r="I192" s="585">
        <v>1.7371980676328502</v>
      </c>
      <c r="J192" s="585">
        <v>1348.771233557085</v>
      </c>
      <c r="K192" s="585"/>
      <c r="L192" s="585">
        <v>910.67295844185321</v>
      </c>
      <c r="M192" s="585">
        <v>235.470056165616</v>
      </c>
      <c r="N192" s="585">
        <v>52.668076090440614</v>
      </c>
      <c r="O192" s="585">
        <v>-132.04260022300178</v>
      </c>
      <c r="P192" s="585">
        <v>94.393742648233513</v>
      </c>
      <c r="Q192" s="585">
        <v>43.367260912077292</v>
      </c>
      <c r="R192" s="585">
        <v>248.41749686378662</v>
      </c>
      <c r="S192" s="585">
        <v>1.7371980676328502</v>
      </c>
      <c r="T192" s="741">
        <v>1454.6841889666382</v>
      </c>
      <c r="U192" s="585"/>
      <c r="V192" s="742">
        <v>920.58438659020976</v>
      </c>
      <c r="W192" s="742">
        <v>235.470056165616</v>
      </c>
      <c r="X192" s="742">
        <v>35.499387459666117</v>
      </c>
      <c r="Y192" s="742">
        <v>-132.04260022300178</v>
      </c>
      <c r="Z192" s="742">
        <v>89.92639306324709</v>
      </c>
      <c r="AA192" s="742">
        <v>43.367260912077292</v>
      </c>
      <c r="AB192" s="742">
        <v>257.75127884869113</v>
      </c>
      <c r="AC192" s="742">
        <v>1.7371980676328502</v>
      </c>
      <c r="AD192" s="586">
        <v>1452.2933608841386</v>
      </c>
      <c r="AE192" s="585"/>
      <c r="AF192" s="742">
        <v>947.75557319642235</v>
      </c>
      <c r="AG192" s="742">
        <v>235.470056165616</v>
      </c>
      <c r="AH192" s="742">
        <v>19.036740290272444</v>
      </c>
      <c r="AI192" s="742"/>
      <c r="AJ192" s="742">
        <v>85.459043478260639</v>
      </c>
      <c r="AK192" s="742">
        <v>43.367260912077292</v>
      </c>
      <c r="AL192" s="742">
        <v>268.1575110662119</v>
      </c>
      <c r="AM192" s="742">
        <v>1.7371980676328502</v>
      </c>
      <c r="AN192" s="586">
        <v>1468.9407829534919</v>
      </c>
    </row>
    <row r="193" spans="1:40" ht="16.5">
      <c r="A193" s="528">
        <v>598</v>
      </c>
      <c r="B193" s="529" t="s">
        <v>224</v>
      </c>
      <c r="C193" s="532">
        <v>19207</v>
      </c>
      <c r="D193" s="585">
        <v>579.94895341849212</v>
      </c>
      <c r="E193" s="585">
        <v>-369.30960381842652</v>
      </c>
      <c r="F193" s="585">
        <v>-190.15663961382961</v>
      </c>
      <c r="G193" s="585">
        <v>-55.772901182990559</v>
      </c>
      <c r="H193" s="585">
        <v>160.17259607045622</v>
      </c>
      <c r="I193" s="585">
        <v>150.37637319727182</v>
      </c>
      <c r="J193" s="585">
        <v>275.25877807097339</v>
      </c>
      <c r="K193" s="585"/>
      <c r="L193" s="585">
        <v>580.89463067889506</v>
      </c>
      <c r="M193" s="585">
        <v>-369.30960383866756</v>
      </c>
      <c r="N193" s="585">
        <v>-177.6367752343975</v>
      </c>
      <c r="O193" s="585">
        <v>-131.97764406328628</v>
      </c>
      <c r="P193" s="585">
        <v>115.38905710245406</v>
      </c>
      <c r="Q193" s="585">
        <v>78.645047619826101</v>
      </c>
      <c r="R193" s="585">
        <v>172.14328907650719</v>
      </c>
      <c r="S193" s="585">
        <v>150.37637319727182</v>
      </c>
      <c r="T193" s="741">
        <v>418.5243745386029</v>
      </c>
      <c r="U193" s="585"/>
      <c r="V193" s="742">
        <v>574.80069182477428</v>
      </c>
      <c r="W193" s="742">
        <v>-369.30960383866756</v>
      </c>
      <c r="X193" s="742">
        <v>-164.80546386517202</v>
      </c>
      <c r="Y193" s="742">
        <v>-131.97764406328628</v>
      </c>
      <c r="Z193" s="742">
        <v>112.26842140279157</v>
      </c>
      <c r="AA193" s="742">
        <v>78.645047619826101</v>
      </c>
      <c r="AB193" s="742">
        <v>178.31828815751913</v>
      </c>
      <c r="AC193" s="742">
        <v>150.37637319727182</v>
      </c>
      <c r="AD193" s="586">
        <v>428.316110435057</v>
      </c>
      <c r="AE193" s="585"/>
      <c r="AF193" s="742">
        <v>586.70630482366437</v>
      </c>
      <c r="AG193" s="742">
        <v>-369.30960383866756</v>
      </c>
      <c r="AH193" s="742">
        <v>-151.26811103456569</v>
      </c>
      <c r="AI193" s="742"/>
      <c r="AJ193" s="742">
        <v>109.14778570312907</v>
      </c>
      <c r="AK193" s="742">
        <v>78.645047619826101</v>
      </c>
      <c r="AL193" s="742">
        <v>186.22867610872109</v>
      </c>
      <c r="AM193" s="742">
        <v>150.37637319727182</v>
      </c>
      <c r="AN193" s="586">
        <v>458.54882851609295</v>
      </c>
    </row>
    <row r="194" spans="1:40" ht="16.5">
      <c r="A194" s="528">
        <v>599</v>
      </c>
      <c r="B194" s="529" t="s">
        <v>225</v>
      </c>
      <c r="C194" s="532">
        <v>11206</v>
      </c>
      <c r="D194" s="585">
        <v>1667.1932327874349</v>
      </c>
      <c r="E194" s="585">
        <v>-176.58101250739</v>
      </c>
      <c r="F194" s="585">
        <v>-158.26800288187906</v>
      </c>
      <c r="G194" s="585">
        <v>-55.772901182990566</v>
      </c>
      <c r="H194" s="585">
        <v>182.09850418152985</v>
      </c>
      <c r="I194" s="585">
        <v>-97.171158308049257</v>
      </c>
      <c r="J194" s="585">
        <v>1361.4986620886557</v>
      </c>
      <c r="K194" s="585"/>
      <c r="L194" s="585">
        <v>1718.4050107686996</v>
      </c>
      <c r="M194" s="585">
        <v>-176.58101252763103</v>
      </c>
      <c r="N194" s="585">
        <v>-145.74813850244695</v>
      </c>
      <c r="O194" s="585">
        <v>-132.2427644262315</v>
      </c>
      <c r="P194" s="585">
        <v>57.836386107912489</v>
      </c>
      <c r="Q194" s="585">
        <v>18.221998684990183</v>
      </c>
      <c r="R194" s="585">
        <v>194.06729434276019</v>
      </c>
      <c r="S194" s="585">
        <v>-97.171158308049257</v>
      </c>
      <c r="T194" s="741">
        <v>1436.7876161400038</v>
      </c>
      <c r="U194" s="585"/>
      <c r="V194" s="742">
        <v>1738.1772532834659</v>
      </c>
      <c r="W194" s="742">
        <v>-176.58101252763103</v>
      </c>
      <c r="X194" s="742">
        <v>-132.91682713322146</v>
      </c>
      <c r="Y194" s="742">
        <v>-132.2427644262315</v>
      </c>
      <c r="Z194" s="742">
        <v>63.855040278657114</v>
      </c>
      <c r="AA194" s="742">
        <v>18.221998684990183</v>
      </c>
      <c r="AB194" s="742">
        <v>200.89030798166715</v>
      </c>
      <c r="AC194" s="742">
        <v>-97.171158308049257</v>
      </c>
      <c r="AD194" s="586">
        <v>1482.232837833647</v>
      </c>
      <c r="AE194" s="585"/>
      <c r="AF194" s="742">
        <v>1785.4173091007299</v>
      </c>
      <c r="AG194" s="742">
        <v>-176.58101252763103</v>
      </c>
      <c r="AH194" s="742">
        <v>-119.37947430261512</v>
      </c>
      <c r="AI194" s="742"/>
      <c r="AJ194" s="742">
        <v>69.873694449401739</v>
      </c>
      <c r="AK194" s="742">
        <v>18.221998684990183</v>
      </c>
      <c r="AL194" s="742">
        <v>209.21168346566483</v>
      </c>
      <c r="AM194" s="742">
        <v>-97.171158308049257</v>
      </c>
      <c r="AN194" s="586">
        <v>1557.3502761362595</v>
      </c>
    </row>
    <row r="195" spans="1:40" ht="16.5">
      <c r="A195" s="528">
        <v>601</v>
      </c>
      <c r="B195" s="529" t="s">
        <v>226</v>
      </c>
      <c r="C195" s="532">
        <v>3786</v>
      </c>
      <c r="D195" s="585">
        <v>834.87050493988636</v>
      </c>
      <c r="E195" s="585">
        <v>204.67491900151299</v>
      </c>
      <c r="F195" s="585">
        <v>101.85604291310818</v>
      </c>
      <c r="G195" s="585">
        <v>-55.772901182990559</v>
      </c>
      <c r="H195" s="585">
        <v>226.58596079655103</v>
      </c>
      <c r="I195" s="585">
        <v>67.340200739566825</v>
      </c>
      <c r="J195" s="585">
        <v>1379.5547272076349</v>
      </c>
      <c r="K195" s="585"/>
      <c r="L195" s="585">
        <v>814.60876814564324</v>
      </c>
      <c r="M195" s="585">
        <v>204.67491898127193</v>
      </c>
      <c r="N195" s="585">
        <v>84.375907292540248</v>
      </c>
      <c r="O195" s="585">
        <v>-132.06489955007555</v>
      </c>
      <c r="P195" s="585">
        <v>141.05414857316745</v>
      </c>
      <c r="Q195" s="585">
        <v>37.935038390385643</v>
      </c>
      <c r="R195" s="585">
        <v>239.51151177221263</v>
      </c>
      <c r="S195" s="585">
        <v>67.340200739566825</v>
      </c>
      <c r="T195" s="741">
        <v>1457.4355943447124</v>
      </c>
      <c r="U195" s="585"/>
      <c r="V195" s="742">
        <v>816.90485538046573</v>
      </c>
      <c r="W195" s="742">
        <v>204.67491898127193</v>
      </c>
      <c r="X195" s="742">
        <v>67.207218661765751</v>
      </c>
      <c r="Y195" s="742">
        <v>-132.06489955007555</v>
      </c>
      <c r="Z195" s="742">
        <v>120.90060307686366</v>
      </c>
      <c r="AA195" s="742">
        <v>37.935038390385643</v>
      </c>
      <c r="AB195" s="742">
        <v>248.16195966795249</v>
      </c>
      <c r="AC195" s="742">
        <v>67.340200739566825</v>
      </c>
      <c r="AD195" s="586">
        <v>1431.0598953481965</v>
      </c>
      <c r="AE195" s="585"/>
      <c r="AF195" s="742">
        <v>845.11424611071243</v>
      </c>
      <c r="AG195" s="742">
        <v>204.67491898127193</v>
      </c>
      <c r="AH195" s="742">
        <v>50.744571492372089</v>
      </c>
      <c r="AI195" s="742"/>
      <c r="AJ195" s="742">
        <v>100.74705758055983</v>
      </c>
      <c r="AK195" s="742">
        <v>37.935038390385643</v>
      </c>
      <c r="AL195" s="742">
        <v>258.05364660170113</v>
      </c>
      <c r="AM195" s="742">
        <v>67.340200739566825</v>
      </c>
      <c r="AN195" s="586">
        <v>1432.5447803464947</v>
      </c>
    </row>
    <row r="196" spans="1:40" ht="16.5">
      <c r="A196" s="528">
        <v>604</v>
      </c>
      <c r="B196" s="529" t="s">
        <v>227</v>
      </c>
      <c r="C196" s="532">
        <v>20405</v>
      </c>
      <c r="D196" s="585">
        <v>556.96189854052705</v>
      </c>
      <c r="E196" s="585">
        <v>193.93854258700947</v>
      </c>
      <c r="F196" s="585">
        <v>89.49873388624394</v>
      </c>
      <c r="G196" s="585">
        <v>-55.772901182990559</v>
      </c>
      <c r="H196" s="585">
        <v>103.87946800255338</v>
      </c>
      <c r="I196" s="585">
        <v>-132.9946091644205</v>
      </c>
      <c r="J196" s="585">
        <v>755.51113266892287</v>
      </c>
      <c r="K196" s="585"/>
      <c r="L196" s="585">
        <v>535.15834260051827</v>
      </c>
      <c r="M196" s="585">
        <v>193.93854256676838</v>
      </c>
      <c r="N196" s="585">
        <v>72.018598265676033</v>
      </c>
      <c r="O196" s="585">
        <v>-132.14754166524645</v>
      </c>
      <c r="P196" s="585">
        <v>86.543863521105266</v>
      </c>
      <c r="Q196" s="585">
        <v>38.269903607547171</v>
      </c>
      <c r="R196" s="585">
        <v>112.74787688712492</v>
      </c>
      <c r="S196" s="585">
        <v>-132.9946091644205</v>
      </c>
      <c r="T196" s="741">
        <v>773.53497661907306</v>
      </c>
      <c r="U196" s="585"/>
      <c r="V196" s="742">
        <v>539.89909257440888</v>
      </c>
      <c r="W196" s="742">
        <v>193.93854256676838</v>
      </c>
      <c r="X196" s="742">
        <v>54.849909634901536</v>
      </c>
      <c r="Y196" s="742">
        <v>-132.14754166524645</v>
      </c>
      <c r="Z196" s="742">
        <v>92.023619827202836</v>
      </c>
      <c r="AA196" s="742">
        <v>38.269903607547171</v>
      </c>
      <c r="AB196" s="742">
        <v>114.36180456008101</v>
      </c>
      <c r="AC196" s="742">
        <v>-132.9946091644205</v>
      </c>
      <c r="AD196" s="586">
        <v>768.20072194124293</v>
      </c>
      <c r="AE196" s="585"/>
      <c r="AF196" s="742">
        <v>521.10509033287019</v>
      </c>
      <c r="AG196" s="742">
        <v>193.93854256676838</v>
      </c>
      <c r="AH196" s="742">
        <v>38.38726246550786</v>
      </c>
      <c r="AI196" s="742"/>
      <c r="AJ196" s="742">
        <v>97.503376133300378</v>
      </c>
      <c r="AK196" s="742">
        <v>38.269903607547171</v>
      </c>
      <c r="AL196" s="742">
        <v>120.30803093403051</v>
      </c>
      <c r="AM196" s="742">
        <v>-132.9946091644205</v>
      </c>
      <c r="AN196" s="586">
        <v>744.37005521035758</v>
      </c>
    </row>
    <row r="197" spans="1:40" ht="16.5">
      <c r="A197" s="528">
        <v>607</v>
      </c>
      <c r="B197" s="529" t="s">
        <v>228</v>
      </c>
      <c r="C197" s="532">
        <v>4084</v>
      </c>
      <c r="D197" s="585">
        <v>805.36745861485531</v>
      </c>
      <c r="E197" s="585">
        <v>-135.63842966631705</v>
      </c>
      <c r="F197" s="585">
        <v>-31.511394759239852</v>
      </c>
      <c r="G197" s="585">
        <v>-55.772901182990559</v>
      </c>
      <c r="H197" s="585">
        <v>228.42394124632006</v>
      </c>
      <c r="I197" s="585">
        <v>-161.03109696376103</v>
      </c>
      <c r="J197" s="585">
        <v>649.83757728886678</v>
      </c>
      <c r="K197" s="585"/>
      <c r="L197" s="585">
        <v>820.84368462686859</v>
      </c>
      <c r="M197" s="585">
        <v>-135.63842968655806</v>
      </c>
      <c r="N197" s="585">
        <v>-18.991530379807763</v>
      </c>
      <c r="O197" s="585">
        <v>-131.98100104496456</v>
      </c>
      <c r="P197" s="585">
        <v>135.33368257489553</v>
      </c>
      <c r="Q197" s="585">
        <v>43.999268166013707</v>
      </c>
      <c r="R197" s="585">
        <v>242.89011003481986</v>
      </c>
      <c r="S197" s="585">
        <v>-161.03109696376103</v>
      </c>
      <c r="T197" s="741">
        <v>795.42468732750626</v>
      </c>
      <c r="U197" s="585"/>
      <c r="V197" s="742">
        <v>872.50067984055113</v>
      </c>
      <c r="W197" s="742">
        <v>-135.63842968655806</v>
      </c>
      <c r="X197" s="742">
        <v>-6.160219010582261</v>
      </c>
      <c r="Y197" s="742">
        <v>-131.98100104496456</v>
      </c>
      <c r="Z197" s="742">
        <v>122.84726611604705</v>
      </c>
      <c r="AA197" s="742">
        <v>43.999268166013707</v>
      </c>
      <c r="AB197" s="742">
        <v>250.88216839589782</v>
      </c>
      <c r="AC197" s="742">
        <v>-161.03109696376103</v>
      </c>
      <c r="AD197" s="586">
        <v>855.41863581264363</v>
      </c>
      <c r="AE197" s="585"/>
      <c r="AF197" s="742">
        <v>920.01225961114835</v>
      </c>
      <c r="AG197" s="742">
        <v>-135.63842968655806</v>
      </c>
      <c r="AH197" s="742">
        <v>-5.6197849959174446</v>
      </c>
      <c r="AI197" s="742"/>
      <c r="AJ197" s="742">
        <v>110.36084965719854</v>
      </c>
      <c r="AK197" s="742">
        <v>43.999268166013707</v>
      </c>
      <c r="AL197" s="742">
        <v>260.2943018144062</v>
      </c>
      <c r="AM197" s="742">
        <v>-161.03109696376103</v>
      </c>
      <c r="AN197" s="586">
        <v>900.39636655756567</v>
      </c>
    </row>
    <row r="198" spans="1:40" ht="16.5">
      <c r="A198" s="528">
        <v>608</v>
      </c>
      <c r="B198" s="529" t="s">
        <v>229</v>
      </c>
      <c r="C198" s="532">
        <v>1980</v>
      </c>
      <c r="D198" s="585">
        <v>637.15840143468972</v>
      </c>
      <c r="E198" s="585">
        <v>-99.194892959009664</v>
      </c>
      <c r="F198" s="585">
        <v>-69.666517960128161</v>
      </c>
      <c r="G198" s="585">
        <v>-55.772901182990573</v>
      </c>
      <c r="H198" s="585">
        <v>208.72952411670019</v>
      </c>
      <c r="I198" s="585">
        <v>221.1858585858586</v>
      </c>
      <c r="J198" s="585">
        <v>842.43947203512016</v>
      </c>
      <c r="K198" s="585"/>
      <c r="L198" s="585">
        <v>776.79356010934134</v>
      </c>
      <c r="M198" s="585">
        <v>-99.194892979250682</v>
      </c>
      <c r="N198" s="585">
        <v>-57.146653580696075</v>
      </c>
      <c r="O198" s="585">
        <v>-132.1729308011686</v>
      </c>
      <c r="P198" s="585">
        <v>89.554729981125831</v>
      </c>
      <c r="Q198" s="585">
        <v>66.601019955555557</v>
      </c>
      <c r="R198" s="585">
        <v>224.06261366581145</v>
      </c>
      <c r="S198" s="585">
        <v>221.1858585858586</v>
      </c>
      <c r="T198" s="741">
        <v>1089.6833049365775</v>
      </c>
      <c r="U198" s="585"/>
      <c r="V198" s="742">
        <v>795.86965133565309</v>
      </c>
      <c r="W198" s="742">
        <v>-99.194892979250682</v>
      </c>
      <c r="X198" s="742">
        <v>-44.315342211470572</v>
      </c>
      <c r="Y198" s="742">
        <v>-132.1729308011686</v>
      </c>
      <c r="Z198" s="742">
        <v>91.078748828946885</v>
      </c>
      <c r="AA198" s="742">
        <v>66.601019955555557</v>
      </c>
      <c r="AB198" s="742">
        <v>232.08799908014777</v>
      </c>
      <c r="AC198" s="742">
        <v>221.1858585858586</v>
      </c>
      <c r="AD198" s="586">
        <v>1131.1401117942719</v>
      </c>
      <c r="AE198" s="585"/>
      <c r="AF198" s="742">
        <v>844.83440379014007</v>
      </c>
      <c r="AG198" s="742">
        <v>-99.194892979250682</v>
      </c>
      <c r="AH198" s="742">
        <v>-30.777989380864245</v>
      </c>
      <c r="AI198" s="742"/>
      <c r="AJ198" s="742">
        <v>92.602767676767925</v>
      </c>
      <c r="AK198" s="742">
        <v>66.601019955555557</v>
      </c>
      <c r="AL198" s="742">
        <v>241.56962118411124</v>
      </c>
      <c r="AM198" s="742">
        <v>221.1858585858586</v>
      </c>
      <c r="AN198" s="586">
        <v>1204.6478580311498</v>
      </c>
    </row>
    <row r="199" spans="1:40" ht="16.5">
      <c r="A199" s="528">
        <v>609</v>
      </c>
      <c r="B199" s="529" t="s">
        <v>230</v>
      </c>
      <c r="C199" s="532">
        <v>83205</v>
      </c>
      <c r="D199" s="585">
        <v>358.92962232704599</v>
      </c>
      <c r="E199" s="585">
        <v>-189.93306916653003</v>
      </c>
      <c r="F199" s="585">
        <v>-50.819839270517569</v>
      </c>
      <c r="G199" s="585">
        <v>-55.772901182990566</v>
      </c>
      <c r="H199" s="585">
        <v>162.75899099494083</v>
      </c>
      <c r="I199" s="585">
        <v>-61.877747731506517</v>
      </c>
      <c r="J199" s="585">
        <v>163.28505597044216</v>
      </c>
      <c r="K199" s="585"/>
      <c r="L199" s="585">
        <v>341.99563585684183</v>
      </c>
      <c r="M199" s="585">
        <v>-189.93306918677106</v>
      </c>
      <c r="N199" s="585">
        <v>-38.299974891085476</v>
      </c>
      <c r="O199" s="585">
        <v>-132.11482033268859</v>
      </c>
      <c r="P199" s="585">
        <v>129.90405592449531</v>
      </c>
      <c r="Q199" s="585">
        <v>69.367829071882696</v>
      </c>
      <c r="R199" s="585">
        <v>175.45433236740919</v>
      </c>
      <c r="S199" s="585">
        <v>-61.877747731506517</v>
      </c>
      <c r="T199" s="741">
        <v>294.49624107857738</v>
      </c>
      <c r="U199" s="585"/>
      <c r="V199" s="742">
        <v>354.68755342947094</v>
      </c>
      <c r="W199" s="742">
        <v>-189.93306918677106</v>
      </c>
      <c r="X199" s="742">
        <v>-25.468663521859977</v>
      </c>
      <c r="Y199" s="742">
        <v>-132.11482033268859</v>
      </c>
      <c r="Z199" s="742">
        <v>125.72880616067312</v>
      </c>
      <c r="AA199" s="742">
        <v>69.367829071882696</v>
      </c>
      <c r="AB199" s="742">
        <v>181.69099123719914</v>
      </c>
      <c r="AC199" s="742">
        <v>-61.877747731506517</v>
      </c>
      <c r="AD199" s="586">
        <v>322.08087912639974</v>
      </c>
      <c r="AE199" s="585"/>
      <c r="AF199" s="742">
        <v>369.23045564679717</v>
      </c>
      <c r="AG199" s="742">
        <v>-189.93306918677106</v>
      </c>
      <c r="AH199" s="742">
        <v>-11.931310691253646</v>
      </c>
      <c r="AI199" s="742"/>
      <c r="AJ199" s="742">
        <v>121.55355639685092</v>
      </c>
      <c r="AK199" s="742">
        <v>69.367829071882696</v>
      </c>
      <c r="AL199" s="742">
        <v>189.88985480306246</v>
      </c>
      <c r="AM199" s="742">
        <v>-61.877747731506517</v>
      </c>
      <c r="AN199" s="586">
        <v>354.18474797637333</v>
      </c>
    </row>
    <row r="200" spans="1:40" ht="16.5">
      <c r="A200" s="528">
        <v>611</v>
      </c>
      <c r="B200" s="529" t="s">
        <v>231</v>
      </c>
      <c r="C200" s="532">
        <v>5011</v>
      </c>
      <c r="D200" s="585">
        <v>780.4915858331276</v>
      </c>
      <c r="E200" s="585">
        <v>102.87323379096594</v>
      </c>
      <c r="F200" s="585">
        <v>30.028812767583684</v>
      </c>
      <c r="G200" s="585">
        <v>-55.772901182990573</v>
      </c>
      <c r="H200" s="585">
        <v>143.61234083168904</v>
      </c>
      <c r="I200" s="585">
        <v>-269.45719417281981</v>
      </c>
      <c r="J200" s="585">
        <v>731.77587786755601</v>
      </c>
      <c r="K200" s="585"/>
      <c r="L200" s="585">
        <v>778.86571479099746</v>
      </c>
      <c r="M200" s="585">
        <v>102.87323377072487</v>
      </c>
      <c r="N200" s="585">
        <v>12.548677147015775</v>
      </c>
      <c r="O200" s="585">
        <v>-132.31174692109957</v>
      </c>
      <c r="P200" s="585">
        <v>70.030793955545604</v>
      </c>
      <c r="Q200" s="585">
        <v>14.793392924366401</v>
      </c>
      <c r="R200" s="585">
        <v>158.12831797288595</v>
      </c>
      <c r="S200" s="585">
        <v>-269.45719417281981</v>
      </c>
      <c r="T200" s="741">
        <v>735.47118946761668</v>
      </c>
      <c r="U200" s="585"/>
      <c r="V200" s="742">
        <v>779.20903102429224</v>
      </c>
      <c r="W200" s="742">
        <v>102.87323377072487</v>
      </c>
      <c r="X200" s="742">
        <v>-4.1571378265237735</v>
      </c>
      <c r="Y200" s="742">
        <v>-132.31174692109957</v>
      </c>
      <c r="Z200" s="742">
        <v>81.278928209063778</v>
      </c>
      <c r="AA200" s="742">
        <v>14.793392924366401</v>
      </c>
      <c r="AB200" s="742">
        <v>160.86022055590416</v>
      </c>
      <c r="AC200" s="742">
        <v>-269.45719417281981</v>
      </c>
      <c r="AD200" s="586">
        <v>733.08872756390826</v>
      </c>
      <c r="AE200" s="585"/>
      <c r="AF200" s="742">
        <v>757.19524533992023</v>
      </c>
      <c r="AG200" s="742">
        <v>102.87323377072487</v>
      </c>
      <c r="AH200" s="742">
        <v>-5.6197849959174446</v>
      </c>
      <c r="AI200" s="742"/>
      <c r="AJ200" s="742">
        <v>92.527062462581966</v>
      </c>
      <c r="AK200" s="742">
        <v>14.793392924366401</v>
      </c>
      <c r="AL200" s="742">
        <v>167.71926355107036</v>
      </c>
      <c r="AM200" s="742">
        <v>-269.45719417281981</v>
      </c>
      <c r="AN200" s="586">
        <v>727.71947195882717</v>
      </c>
    </row>
    <row r="201" spans="1:40" ht="16.5">
      <c r="A201" s="528">
        <v>614</v>
      </c>
      <c r="B201" s="529" t="s">
        <v>232</v>
      </c>
      <c r="C201" s="532">
        <v>2999</v>
      </c>
      <c r="D201" s="585">
        <v>1209.6266729842901</v>
      </c>
      <c r="E201" s="585">
        <v>-227.69392217512069</v>
      </c>
      <c r="F201" s="585">
        <v>-137.12197181529976</v>
      </c>
      <c r="G201" s="585">
        <v>-55.772901182990566</v>
      </c>
      <c r="H201" s="585">
        <v>256.41911766940007</v>
      </c>
      <c r="I201" s="585">
        <v>26.314438146048683</v>
      </c>
      <c r="J201" s="585">
        <v>1071.771433626328</v>
      </c>
      <c r="K201" s="585"/>
      <c r="L201" s="585">
        <v>1293.9832784461212</v>
      </c>
      <c r="M201" s="585">
        <v>-227.69392219536167</v>
      </c>
      <c r="N201" s="585">
        <v>-124.60210743586765</v>
      </c>
      <c r="O201" s="585">
        <v>-131.85681298577316</v>
      </c>
      <c r="P201" s="585">
        <v>163.54665567163417</v>
      </c>
      <c r="Q201" s="585">
        <v>64.29958390063355</v>
      </c>
      <c r="R201" s="585">
        <v>272.81559357956104</v>
      </c>
      <c r="S201" s="585">
        <v>26.314438146048683</v>
      </c>
      <c r="T201" s="741">
        <v>1336.8067071269961</v>
      </c>
      <c r="U201" s="585"/>
      <c r="V201" s="742">
        <v>1334.0219844669066</v>
      </c>
      <c r="W201" s="742">
        <v>-227.69392219536167</v>
      </c>
      <c r="X201" s="742">
        <v>-111.77079606664216</v>
      </c>
      <c r="Y201" s="742">
        <v>-131.85681298577316</v>
      </c>
      <c r="Z201" s="742">
        <v>138.16324447469665</v>
      </c>
      <c r="AA201" s="742">
        <v>64.29958390063355</v>
      </c>
      <c r="AB201" s="742">
        <v>282.44756308401605</v>
      </c>
      <c r="AC201" s="742">
        <v>26.314438146048683</v>
      </c>
      <c r="AD201" s="586">
        <v>1373.9252828245246</v>
      </c>
      <c r="AE201" s="585"/>
      <c r="AF201" s="742">
        <v>1414.4559054129738</v>
      </c>
      <c r="AG201" s="742">
        <v>-227.69392219536167</v>
      </c>
      <c r="AH201" s="742">
        <v>-98.233443236035825</v>
      </c>
      <c r="AI201" s="742"/>
      <c r="AJ201" s="742">
        <v>112.77983327775917</v>
      </c>
      <c r="AK201" s="742">
        <v>64.29958390063355</v>
      </c>
      <c r="AL201" s="742">
        <v>293.37541464060723</v>
      </c>
      <c r="AM201" s="742">
        <v>26.314438146048683</v>
      </c>
      <c r="AN201" s="586">
        <v>1453.4409969608516</v>
      </c>
    </row>
    <row r="202" spans="1:40" ht="16.5">
      <c r="A202" s="528">
        <v>615</v>
      </c>
      <c r="B202" s="529" t="s">
        <v>233</v>
      </c>
      <c r="C202" s="532">
        <v>7603</v>
      </c>
      <c r="D202" s="585">
        <v>1539.9605199904743</v>
      </c>
      <c r="E202" s="585">
        <v>268.97320331092874</v>
      </c>
      <c r="F202" s="585">
        <v>45.858551035574528</v>
      </c>
      <c r="G202" s="585">
        <v>-55.772901182990566</v>
      </c>
      <c r="H202" s="585">
        <v>204.79639965011313</v>
      </c>
      <c r="I202" s="585">
        <v>16.144153623569643</v>
      </c>
      <c r="J202" s="585">
        <v>2019.9599264276696</v>
      </c>
      <c r="K202" s="585"/>
      <c r="L202" s="585">
        <v>1621.7237549832366</v>
      </c>
      <c r="M202" s="585">
        <v>268.97320329068822</v>
      </c>
      <c r="N202" s="585">
        <v>28.378415415006621</v>
      </c>
      <c r="O202" s="585">
        <v>-132.03043558927922</v>
      </c>
      <c r="P202" s="585">
        <v>124.65875354901479</v>
      </c>
      <c r="Q202" s="585">
        <v>59.185268110219653</v>
      </c>
      <c r="R202" s="585">
        <v>219.52698774301481</v>
      </c>
      <c r="S202" s="585">
        <v>16.144153623569643</v>
      </c>
      <c r="T202" s="741">
        <v>2206.5601011254712</v>
      </c>
      <c r="U202" s="585"/>
      <c r="V202" s="742">
        <v>1656.7405161147612</v>
      </c>
      <c r="W202" s="742">
        <v>268.97320329068822</v>
      </c>
      <c r="X202" s="742">
        <v>11.209726784232124</v>
      </c>
      <c r="Y202" s="742">
        <v>-132.03043558927922</v>
      </c>
      <c r="Z202" s="742">
        <v>116.56930509227682</v>
      </c>
      <c r="AA202" s="742">
        <v>59.185268110219653</v>
      </c>
      <c r="AB202" s="742">
        <v>227.50510885608384</v>
      </c>
      <c r="AC202" s="742">
        <v>16.144153623569643</v>
      </c>
      <c r="AD202" s="586">
        <v>2224.2968462825525</v>
      </c>
      <c r="AE202" s="585"/>
      <c r="AF202" s="742">
        <v>1734.5041277325411</v>
      </c>
      <c r="AG202" s="742">
        <v>268.97320329068822</v>
      </c>
      <c r="AH202" s="742">
        <v>-5.2529203851615476</v>
      </c>
      <c r="AI202" s="742"/>
      <c r="AJ202" s="742">
        <v>108.47985663553887</v>
      </c>
      <c r="AK202" s="742">
        <v>59.185268110219653</v>
      </c>
      <c r="AL202" s="742">
        <v>236.73446753931981</v>
      </c>
      <c r="AM202" s="742">
        <v>16.144153623569643</v>
      </c>
      <c r="AN202" s="586">
        <v>2286.7377209574365</v>
      </c>
    </row>
    <row r="203" spans="1:40" ht="16.5">
      <c r="A203" s="528">
        <v>616</v>
      </c>
      <c r="B203" s="529" t="s">
        <v>234</v>
      </c>
      <c r="C203" s="532">
        <v>1807</v>
      </c>
      <c r="D203" s="585">
        <v>635.89045518894261</v>
      </c>
      <c r="E203" s="585">
        <v>-117.30251835136123</v>
      </c>
      <c r="F203" s="585">
        <v>-83.065032668533988</v>
      </c>
      <c r="G203" s="585">
        <v>-55.772901182990566</v>
      </c>
      <c r="H203" s="585">
        <v>210.37560248604558</v>
      </c>
      <c r="I203" s="585">
        <v>-275.04814609850581</v>
      </c>
      <c r="J203" s="585">
        <v>315.07745937359653</v>
      </c>
      <c r="K203" s="585"/>
      <c r="L203" s="585">
        <v>703.30145691028042</v>
      </c>
      <c r="M203" s="585">
        <v>-117.30251837160228</v>
      </c>
      <c r="N203" s="585">
        <v>-70.545168289101895</v>
      </c>
      <c r="O203" s="585">
        <v>-131.88897384712087</v>
      </c>
      <c r="P203" s="585">
        <v>98.128256457602987</v>
      </c>
      <c r="Q203" s="585">
        <v>21.558543178749304</v>
      </c>
      <c r="R203" s="585">
        <v>225.47173300340663</v>
      </c>
      <c r="S203" s="585">
        <v>-275.04814609850581</v>
      </c>
      <c r="T203" s="741">
        <v>453.67518294370848</v>
      </c>
      <c r="U203" s="585"/>
      <c r="V203" s="742">
        <v>721.92630068394544</v>
      </c>
      <c r="W203" s="742">
        <v>-117.30251837160228</v>
      </c>
      <c r="X203" s="742">
        <v>-57.713856919876399</v>
      </c>
      <c r="Y203" s="742">
        <v>-131.88897384712087</v>
      </c>
      <c r="Z203" s="742">
        <v>100.33590465381525</v>
      </c>
      <c r="AA203" s="742">
        <v>21.558543178749304</v>
      </c>
      <c r="AB203" s="742">
        <v>231.29898615753839</v>
      </c>
      <c r="AC203" s="742">
        <v>-275.04814609850581</v>
      </c>
      <c r="AD203" s="586">
        <v>493.16623943694299</v>
      </c>
      <c r="AE203" s="585"/>
      <c r="AF203" s="742">
        <v>782.96356220283076</v>
      </c>
      <c r="AG203" s="742">
        <v>-117.30251837160228</v>
      </c>
      <c r="AH203" s="742">
        <v>-44.176504089270068</v>
      </c>
      <c r="AI203" s="742"/>
      <c r="AJ203" s="742">
        <v>102.54355285002751</v>
      </c>
      <c r="AK203" s="742">
        <v>21.558543178749304</v>
      </c>
      <c r="AL203" s="742">
        <v>240.01356250831279</v>
      </c>
      <c r="AM203" s="742">
        <v>-275.04814609850581</v>
      </c>
      <c r="AN203" s="586">
        <v>578.66307833342137</v>
      </c>
    </row>
    <row r="204" spans="1:40" ht="16.5">
      <c r="A204" s="528">
        <v>619</v>
      </c>
      <c r="B204" s="529" t="s">
        <v>235</v>
      </c>
      <c r="C204" s="532">
        <v>2675</v>
      </c>
      <c r="D204" s="585">
        <v>613.5171613757758</v>
      </c>
      <c r="E204" s="585">
        <v>289.13377058909873</v>
      </c>
      <c r="F204" s="585">
        <v>144.14530541401098</v>
      </c>
      <c r="G204" s="585">
        <v>-55.772901182990566</v>
      </c>
      <c r="H204" s="585">
        <v>257.49963299059721</v>
      </c>
      <c r="I204" s="585">
        <v>24.266542056074766</v>
      </c>
      <c r="J204" s="585">
        <v>1272.789511242567</v>
      </c>
      <c r="K204" s="585"/>
      <c r="L204" s="585">
        <v>732.19977801922062</v>
      </c>
      <c r="M204" s="585">
        <v>289.13377056885764</v>
      </c>
      <c r="N204" s="585">
        <v>126.66516979344308</v>
      </c>
      <c r="O204" s="585">
        <v>-131.9238213441827</v>
      </c>
      <c r="P204" s="585">
        <v>88.173646435206564</v>
      </c>
      <c r="Q204" s="585">
        <v>104.6163158011215</v>
      </c>
      <c r="R204" s="585">
        <v>272.40490910517889</v>
      </c>
      <c r="S204" s="585">
        <v>24.266542056074766</v>
      </c>
      <c r="T204" s="741">
        <v>1505.5363104349203</v>
      </c>
      <c r="U204" s="585"/>
      <c r="V204" s="742">
        <v>749.77428500965186</v>
      </c>
      <c r="W204" s="742">
        <v>289.13377056885764</v>
      </c>
      <c r="X204" s="742">
        <v>109.49648116266857</v>
      </c>
      <c r="Y204" s="742">
        <v>-131.9238213441827</v>
      </c>
      <c r="Z204" s="742">
        <v>88.500415740967725</v>
      </c>
      <c r="AA204" s="742">
        <v>104.6163158011215</v>
      </c>
      <c r="AB204" s="742">
        <v>281.87817042184156</v>
      </c>
      <c r="AC204" s="742">
        <v>24.266542056074766</v>
      </c>
      <c r="AD204" s="586">
        <v>1515.7421594170009</v>
      </c>
      <c r="AE204" s="585"/>
      <c r="AF204" s="742">
        <v>809.92624627820942</v>
      </c>
      <c r="AG204" s="742">
        <v>289.13377056885764</v>
      </c>
      <c r="AH204" s="742">
        <v>93.033833993274911</v>
      </c>
      <c r="AI204" s="742"/>
      <c r="AJ204" s="742">
        <v>88.8271850467289</v>
      </c>
      <c r="AK204" s="742">
        <v>104.6163158011215</v>
      </c>
      <c r="AL204" s="742">
        <v>292.58964987093748</v>
      </c>
      <c r="AM204" s="742">
        <v>24.266542056074766</v>
      </c>
      <c r="AN204" s="586">
        <v>1570.469722271022</v>
      </c>
    </row>
    <row r="205" spans="1:40" ht="16.5">
      <c r="A205" s="528">
        <v>620</v>
      </c>
      <c r="B205" s="529" t="s">
        <v>236</v>
      </c>
      <c r="C205" s="532">
        <v>2380</v>
      </c>
      <c r="D205" s="585">
        <v>1091.043953323385</v>
      </c>
      <c r="E205" s="585">
        <v>117.56057043034355</v>
      </c>
      <c r="F205" s="585">
        <v>140.67205700169714</v>
      </c>
      <c r="G205" s="585">
        <v>-55.772901182990552</v>
      </c>
      <c r="H205" s="585">
        <v>248.32126719833951</v>
      </c>
      <c r="I205" s="585">
        <v>32.41512605042017</v>
      </c>
      <c r="J205" s="585">
        <v>1574.2400728211949</v>
      </c>
      <c r="K205" s="585"/>
      <c r="L205" s="585">
        <v>1228.6097701397889</v>
      </c>
      <c r="M205" s="585">
        <v>117.56057041010246</v>
      </c>
      <c r="N205" s="585">
        <v>123.19192138112925</v>
      </c>
      <c r="O205" s="585">
        <v>-131.96296550063701</v>
      </c>
      <c r="P205" s="585">
        <v>154.88041072953661</v>
      </c>
      <c r="Q205" s="585">
        <v>73.803063723529419</v>
      </c>
      <c r="R205" s="585">
        <v>265.90866971657249</v>
      </c>
      <c r="S205" s="585">
        <v>32.41512605042017</v>
      </c>
      <c r="T205" s="741">
        <v>1864.4065666504423</v>
      </c>
      <c r="U205" s="585"/>
      <c r="V205" s="742">
        <v>1267.1197210023147</v>
      </c>
      <c r="W205" s="742">
        <v>117.56057041010246</v>
      </c>
      <c r="X205" s="742">
        <v>106.02323275035474</v>
      </c>
      <c r="Y205" s="742">
        <v>-131.96296550063701</v>
      </c>
      <c r="Z205" s="742">
        <v>134.85546796981009</v>
      </c>
      <c r="AA205" s="742">
        <v>73.803063723529419</v>
      </c>
      <c r="AB205" s="742">
        <v>275.38242928059105</v>
      </c>
      <c r="AC205" s="742">
        <v>32.41512605042017</v>
      </c>
      <c r="AD205" s="586">
        <v>1875.1966456864855</v>
      </c>
      <c r="AE205" s="585"/>
      <c r="AF205" s="742">
        <v>1346.4321483954975</v>
      </c>
      <c r="AG205" s="742">
        <v>117.56057041010246</v>
      </c>
      <c r="AH205" s="742">
        <v>89.560585580961074</v>
      </c>
      <c r="AI205" s="742"/>
      <c r="AJ205" s="742">
        <v>114.83052521008361</v>
      </c>
      <c r="AK205" s="742">
        <v>73.803063723529419</v>
      </c>
      <c r="AL205" s="742">
        <v>285.94058513138759</v>
      </c>
      <c r="AM205" s="742">
        <v>32.41512605042017</v>
      </c>
      <c r="AN205" s="586">
        <v>1928.5796390013447</v>
      </c>
    </row>
    <row r="206" spans="1:40" ht="16.5">
      <c r="A206" s="528">
        <v>623</v>
      </c>
      <c r="B206" s="529" t="s">
        <v>237</v>
      </c>
      <c r="C206" s="532">
        <v>2107</v>
      </c>
      <c r="D206" s="585">
        <v>403.10890133543268</v>
      </c>
      <c r="E206" s="585">
        <v>240.76113304655556</v>
      </c>
      <c r="F206" s="585">
        <v>48.639730621557142</v>
      </c>
      <c r="G206" s="585">
        <v>-55.772901182990566</v>
      </c>
      <c r="H206" s="585">
        <v>225.21930188385213</v>
      </c>
      <c r="I206" s="585">
        <v>-244.98386331276697</v>
      </c>
      <c r="J206" s="585">
        <v>616.97230239164003</v>
      </c>
      <c r="K206" s="585"/>
      <c r="L206" s="585">
        <v>428.99574577997856</v>
      </c>
      <c r="M206" s="585">
        <v>240.76113302631444</v>
      </c>
      <c r="N206" s="585">
        <v>31.159595000989235</v>
      </c>
      <c r="O206" s="585">
        <v>-131.99862519359519</v>
      </c>
      <c r="P206" s="585">
        <v>77.27879312257555</v>
      </c>
      <c r="Q206" s="585">
        <v>36.099310372093022</v>
      </c>
      <c r="R206" s="585">
        <v>237.46418012622726</v>
      </c>
      <c r="S206" s="585">
        <v>-244.98386331276697</v>
      </c>
      <c r="T206" s="741">
        <v>674.77626892181593</v>
      </c>
      <c r="U206" s="585"/>
      <c r="V206" s="742">
        <v>427.45770325375412</v>
      </c>
      <c r="W206" s="742">
        <v>240.76113302631444</v>
      </c>
      <c r="X206" s="742">
        <v>13.990906370214738</v>
      </c>
      <c r="Y206" s="742">
        <v>-131.99862519359519</v>
      </c>
      <c r="Z206" s="742">
        <v>80.204033485824823</v>
      </c>
      <c r="AA206" s="742">
        <v>36.099310372093022</v>
      </c>
      <c r="AB206" s="742">
        <v>243.9996899809791</v>
      </c>
      <c r="AC206" s="742">
        <v>-244.98386331276697</v>
      </c>
      <c r="AD206" s="586">
        <v>665.53028798281809</v>
      </c>
      <c r="AE206" s="585"/>
      <c r="AF206" s="742">
        <v>402.63071831912202</v>
      </c>
      <c r="AG206" s="742">
        <v>240.76113302631444</v>
      </c>
      <c r="AH206" s="742">
        <v>-2.4717407991789342</v>
      </c>
      <c r="AI206" s="742"/>
      <c r="AJ206" s="742">
        <v>83.129273849074096</v>
      </c>
      <c r="AK206" s="742">
        <v>36.099310372093022</v>
      </c>
      <c r="AL206" s="742">
        <v>252.30392555595657</v>
      </c>
      <c r="AM206" s="742">
        <v>-244.98386331276697</v>
      </c>
      <c r="AN206" s="586">
        <v>635.47013181701925</v>
      </c>
    </row>
    <row r="207" spans="1:40" ht="16.5">
      <c r="A207" s="528">
        <v>624</v>
      </c>
      <c r="B207" s="529" t="s">
        <v>238</v>
      </c>
      <c r="C207" s="532">
        <v>5117</v>
      </c>
      <c r="D207" s="585">
        <v>558.59264513281346</v>
      </c>
      <c r="E207" s="585">
        <v>141.72846085499489</v>
      </c>
      <c r="F207" s="585">
        <v>157.77221556416549</v>
      </c>
      <c r="G207" s="585">
        <v>-55.772901182990573</v>
      </c>
      <c r="H207" s="585">
        <v>139.66076336851967</v>
      </c>
      <c r="I207" s="585">
        <v>-170.58960328317374</v>
      </c>
      <c r="J207" s="585">
        <v>771.39158045432919</v>
      </c>
      <c r="K207" s="585"/>
      <c r="L207" s="585">
        <v>572.56108736381134</v>
      </c>
      <c r="M207" s="585">
        <v>141.7284608347538</v>
      </c>
      <c r="N207" s="585">
        <v>140.2920799435976</v>
      </c>
      <c r="O207" s="585">
        <v>-131.99733317573438</v>
      </c>
      <c r="P207" s="585">
        <v>97.51953080855958</v>
      </c>
      <c r="Q207" s="585">
        <v>32.791225477428199</v>
      </c>
      <c r="R207" s="585">
        <v>152.48140791545495</v>
      </c>
      <c r="S207" s="585">
        <v>-170.58960328317374</v>
      </c>
      <c r="T207" s="741">
        <v>834.78685588469739</v>
      </c>
      <c r="U207" s="585"/>
      <c r="V207" s="742">
        <v>601.09871779319474</v>
      </c>
      <c r="W207" s="742">
        <v>141.7284608347538</v>
      </c>
      <c r="X207" s="742">
        <v>123.12339131282309</v>
      </c>
      <c r="Y207" s="742">
        <v>-131.99733317573438</v>
      </c>
      <c r="Z207" s="742">
        <v>100.05210466556545</v>
      </c>
      <c r="AA207" s="742">
        <v>32.791225477428199</v>
      </c>
      <c r="AB207" s="742">
        <v>157.07270107167483</v>
      </c>
      <c r="AC207" s="742">
        <v>-170.58960328317374</v>
      </c>
      <c r="AD207" s="586">
        <v>853.279664696532</v>
      </c>
      <c r="AE207" s="585"/>
      <c r="AF207" s="742">
        <v>647.31846219023146</v>
      </c>
      <c r="AG207" s="742">
        <v>141.7284608347538</v>
      </c>
      <c r="AH207" s="742">
        <v>106.66074414342944</v>
      </c>
      <c r="AI207" s="742"/>
      <c r="AJ207" s="742">
        <v>102.58467852257132</v>
      </c>
      <c r="AK207" s="742">
        <v>32.791225477428199</v>
      </c>
      <c r="AL207" s="742">
        <v>164.23794184621727</v>
      </c>
      <c r="AM207" s="742">
        <v>-170.58960328317374</v>
      </c>
      <c r="AN207" s="586">
        <v>892.73457655572338</v>
      </c>
    </row>
    <row r="208" spans="1:40" ht="16.5">
      <c r="A208" s="528">
        <v>625</v>
      </c>
      <c r="B208" s="529" t="s">
        <v>239</v>
      </c>
      <c r="C208" s="532">
        <v>2991</v>
      </c>
      <c r="D208" s="585">
        <v>781.45612693936698</v>
      </c>
      <c r="E208" s="585">
        <v>289.48885609358331</v>
      </c>
      <c r="F208" s="585">
        <v>176.07032208415274</v>
      </c>
      <c r="G208" s="585">
        <v>-55.772901182990566</v>
      </c>
      <c r="H208" s="585">
        <v>186.31140360669337</v>
      </c>
      <c r="I208" s="585">
        <v>96.579404881310595</v>
      </c>
      <c r="J208" s="585">
        <v>1474.1332124221162</v>
      </c>
      <c r="K208" s="585"/>
      <c r="L208" s="585">
        <v>622.49715094029261</v>
      </c>
      <c r="M208" s="585">
        <v>289.48885607334222</v>
      </c>
      <c r="N208" s="585">
        <v>158.59018646358484</v>
      </c>
      <c r="O208" s="585">
        <v>-132.02223626924149</v>
      </c>
      <c r="P208" s="585">
        <v>94.333561648380453</v>
      </c>
      <c r="Q208" s="585">
        <v>49.685926803075901</v>
      </c>
      <c r="R208" s="585">
        <v>201.24067655590287</v>
      </c>
      <c r="S208" s="585">
        <v>96.579404881310595</v>
      </c>
      <c r="T208" s="741">
        <v>1380.3935270966481</v>
      </c>
      <c r="U208" s="585"/>
      <c r="V208" s="742">
        <v>614.09418976230222</v>
      </c>
      <c r="W208" s="742">
        <v>289.48885607334222</v>
      </c>
      <c r="X208" s="742">
        <v>141.42149783281033</v>
      </c>
      <c r="Y208" s="742">
        <v>-132.02223626924149</v>
      </c>
      <c r="Z208" s="742">
        <v>94.702136892394691</v>
      </c>
      <c r="AA208" s="742">
        <v>49.685926803075901</v>
      </c>
      <c r="AB208" s="742">
        <v>208.62920381225985</v>
      </c>
      <c r="AC208" s="742">
        <v>96.579404881310595</v>
      </c>
      <c r="AD208" s="586">
        <v>1362.5789797882542</v>
      </c>
      <c r="AE208" s="585"/>
      <c r="AF208" s="742">
        <v>599.23459689478818</v>
      </c>
      <c r="AG208" s="742">
        <v>289.48885607334222</v>
      </c>
      <c r="AH208" s="742">
        <v>124.95885066341668</v>
      </c>
      <c r="AI208" s="742"/>
      <c r="AJ208" s="742">
        <v>95.070712136408915</v>
      </c>
      <c r="AK208" s="742">
        <v>49.685926803075901</v>
      </c>
      <c r="AL208" s="742">
        <v>217.33504915057063</v>
      </c>
      <c r="AM208" s="742">
        <v>96.579404881310595</v>
      </c>
      <c r="AN208" s="586">
        <v>1340.3311603336717</v>
      </c>
    </row>
    <row r="209" spans="1:40" ht="16.5">
      <c r="A209" s="528">
        <v>626</v>
      </c>
      <c r="B209" s="529" t="s">
        <v>240</v>
      </c>
      <c r="C209" s="532">
        <v>4835</v>
      </c>
      <c r="D209" s="585">
        <v>731.73221936229947</v>
      </c>
      <c r="E209" s="585">
        <v>-167.75933496632555</v>
      </c>
      <c r="F209" s="585">
        <v>-131.29457834928104</v>
      </c>
      <c r="G209" s="585">
        <v>-55.772901182990566</v>
      </c>
      <c r="H209" s="585">
        <v>198.12666026639582</v>
      </c>
      <c r="I209" s="585">
        <v>-41.042605997931744</v>
      </c>
      <c r="J209" s="585">
        <v>533.9894591321663</v>
      </c>
      <c r="K209" s="585"/>
      <c r="L209" s="585">
        <v>923.80381922706181</v>
      </c>
      <c r="M209" s="585">
        <v>-167.75933498656656</v>
      </c>
      <c r="N209" s="585">
        <v>-118.77471396984895</v>
      </c>
      <c r="O209" s="585">
        <v>-132.05990832639637</v>
      </c>
      <c r="P209" s="585">
        <v>110.72857449380541</v>
      </c>
      <c r="Q209" s="585">
        <v>59.96285259565667</v>
      </c>
      <c r="R209" s="585">
        <v>212.32967297002494</v>
      </c>
      <c r="S209" s="585">
        <v>-41.042605997931744</v>
      </c>
      <c r="T209" s="741">
        <v>847.1883560058053</v>
      </c>
      <c r="U209" s="585"/>
      <c r="V209" s="742">
        <v>972.285326245492</v>
      </c>
      <c r="W209" s="742">
        <v>-167.75933498656656</v>
      </c>
      <c r="X209" s="742">
        <v>-105.94340260062344</v>
      </c>
      <c r="Y209" s="742">
        <v>-132.05990832639637</v>
      </c>
      <c r="Z209" s="742">
        <v>106.03551785703715</v>
      </c>
      <c r="AA209" s="742">
        <v>59.96285259565667</v>
      </c>
      <c r="AB209" s="742">
        <v>220.28603651901113</v>
      </c>
      <c r="AC209" s="742">
        <v>-41.042605997931744</v>
      </c>
      <c r="AD209" s="586">
        <v>911.76448130567883</v>
      </c>
      <c r="AE209" s="585"/>
      <c r="AF209" s="742">
        <v>1025.9354904590773</v>
      </c>
      <c r="AG209" s="742">
        <v>-167.75933498656656</v>
      </c>
      <c r="AH209" s="742">
        <v>-92.406049770017106</v>
      </c>
      <c r="AI209" s="742"/>
      <c r="AJ209" s="742">
        <v>101.34246122026889</v>
      </c>
      <c r="AK209" s="742">
        <v>59.96285259565667</v>
      </c>
      <c r="AL209" s="742">
        <v>229.68327663696604</v>
      </c>
      <c r="AM209" s="742">
        <v>-41.042605997931744</v>
      </c>
      <c r="AN209" s="586">
        <v>983.65618183105732</v>
      </c>
    </row>
    <row r="210" spans="1:40" ht="16.5">
      <c r="A210" s="528">
        <v>630</v>
      </c>
      <c r="B210" s="529" t="s">
        <v>241</v>
      </c>
      <c r="C210" s="532">
        <v>1635</v>
      </c>
      <c r="D210" s="585">
        <v>1890.6960477433042</v>
      </c>
      <c r="E210" s="585">
        <v>-130.33808318372158</v>
      </c>
      <c r="F210" s="585">
        <v>-218.03347532218578</v>
      </c>
      <c r="G210" s="585">
        <v>-55.772901182990559</v>
      </c>
      <c r="H210" s="585">
        <v>180.45257154142186</v>
      </c>
      <c r="I210" s="585">
        <v>-118.75290519877676</v>
      </c>
      <c r="J210" s="585">
        <v>1548.2512543970513</v>
      </c>
      <c r="K210" s="585"/>
      <c r="L210" s="585">
        <v>1890.8412811527139</v>
      </c>
      <c r="M210" s="585">
        <v>-130.33808320396261</v>
      </c>
      <c r="N210" s="585">
        <v>-205.51361094275367</v>
      </c>
      <c r="O210" s="585">
        <v>-131.94863457286326</v>
      </c>
      <c r="P210" s="585">
        <v>65.551397889892755</v>
      </c>
      <c r="Q210" s="585">
        <v>26.148883146177372</v>
      </c>
      <c r="R210" s="585">
        <v>192.97541161077504</v>
      </c>
      <c r="S210" s="585">
        <v>-118.75290519877676</v>
      </c>
      <c r="T210" s="741">
        <v>1588.9637398812029</v>
      </c>
      <c r="U210" s="585"/>
      <c r="V210" s="742">
        <v>1998.5586327473061</v>
      </c>
      <c r="W210" s="742">
        <v>-130.33808320396261</v>
      </c>
      <c r="X210" s="742">
        <v>-192.68229957352818</v>
      </c>
      <c r="Y210" s="742">
        <v>-131.94863457286326</v>
      </c>
      <c r="Z210" s="742">
        <v>71.070873256872815</v>
      </c>
      <c r="AA210" s="742">
        <v>26.148883146177372</v>
      </c>
      <c r="AB210" s="742">
        <v>199.7895269555905</v>
      </c>
      <c r="AC210" s="742">
        <v>-118.75290519877676</v>
      </c>
      <c r="AD210" s="586">
        <v>1721.845993556816</v>
      </c>
      <c r="AE210" s="585"/>
      <c r="AF210" s="742">
        <v>2110.6589129199497</v>
      </c>
      <c r="AG210" s="742">
        <v>-130.33808320396261</v>
      </c>
      <c r="AH210" s="742">
        <v>-179.14494674292186</v>
      </c>
      <c r="AI210" s="742"/>
      <c r="AJ210" s="742">
        <v>76.590348623852861</v>
      </c>
      <c r="AK210" s="742">
        <v>26.148883146177372</v>
      </c>
      <c r="AL210" s="742">
        <v>208.02653438970697</v>
      </c>
      <c r="AM210" s="742">
        <v>-118.75290519877676</v>
      </c>
      <c r="AN210" s="586">
        <v>1861.2401093611622</v>
      </c>
    </row>
    <row r="211" spans="1:40" ht="16.5">
      <c r="A211" s="528">
        <v>631</v>
      </c>
      <c r="B211" s="529" t="s">
        <v>242</v>
      </c>
      <c r="C211" s="532">
        <v>1963</v>
      </c>
      <c r="D211" s="585">
        <v>443.34674936559014</v>
      </c>
      <c r="E211" s="585">
        <v>72.310602257358795</v>
      </c>
      <c r="F211" s="585">
        <v>119.79614399332662</v>
      </c>
      <c r="G211" s="585">
        <v>-55.772901182990559</v>
      </c>
      <c r="H211" s="585">
        <v>169.76572738189327</v>
      </c>
      <c r="I211" s="585">
        <v>-269.84055017829854</v>
      </c>
      <c r="J211" s="585">
        <v>479.60577163687975</v>
      </c>
      <c r="K211" s="585"/>
      <c r="L211" s="585">
        <v>546.74298028132057</v>
      </c>
      <c r="M211" s="585">
        <v>72.310602237117735</v>
      </c>
      <c r="N211" s="585">
        <v>102.31600837275872</v>
      </c>
      <c r="O211" s="585">
        <v>-131.97823016840502</v>
      </c>
      <c r="P211" s="585">
        <v>80.73776779484902</v>
      </c>
      <c r="Q211" s="585">
        <v>40.299083229750387</v>
      </c>
      <c r="R211" s="585">
        <v>184.26947268268847</v>
      </c>
      <c r="S211" s="585">
        <v>-269.84055017829854</v>
      </c>
      <c r="T211" s="741">
        <v>624.8571342517813</v>
      </c>
      <c r="U211" s="585"/>
      <c r="V211" s="742">
        <v>553.21981133251995</v>
      </c>
      <c r="W211" s="742">
        <v>72.310602237117735</v>
      </c>
      <c r="X211" s="742">
        <v>85.147319741984205</v>
      </c>
      <c r="Y211" s="742">
        <v>-131.97823016840502</v>
      </c>
      <c r="Z211" s="742">
        <v>87.692505904556455</v>
      </c>
      <c r="AA211" s="742">
        <v>40.299083229750387</v>
      </c>
      <c r="AB211" s="742">
        <v>190.56900258328182</v>
      </c>
      <c r="AC211" s="742">
        <v>-269.84055017829854</v>
      </c>
      <c r="AD211" s="586">
        <v>627.41954468250708</v>
      </c>
      <c r="AE211" s="585"/>
      <c r="AF211" s="742">
        <v>607.6590566587796</v>
      </c>
      <c r="AG211" s="742">
        <v>72.310602237117735</v>
      </c>
      <c r="AH211" s="742">
        <v>68.684672572590543</v>
      </c>
      <c r="AI211" s="742"/>
      <c r="AJ211" s="742">
        <v>94.64724401426389</v>
      </c>
      <c r="AK211" s="742">
        <v>40.299083229750387</v>
      </c>
      <c r="AL211" s="742">
        <v>198.70749594094073</v>
      </c>
      <c r="AM211" s="742">
        <v>-269.84055017829854</v>
      </c>
      <c r="AN211" s="586">
        <v>680.48937430673948</v>
      </c>
    </row>
    <row r="212" spans="1:40" ht="16.5">
      <c r="A212" s="528">
        <v>635</v>
      </c>
      <c r="B212" s="529" t="s">
        <v>243</v>
      </c>
      <c r="C212" s="532">
        <v>6347</v>
      </c>
      <c r="D212" s="585">
        <v>549.51382674361491</v>
      </c>
      <c r="E212" s="585">
        <v>-18.172298571724305</v>
      </c>
      <c r="F212" s="585">
        <v>-11.046825293708299</v>
      </c>
      <c r="G212" s="585">
        <v>-55.772901182990566</v>
      </c>
      <c r="H212" s="585">
        <v>195.1698383908157</v>
      </c>
      <c r="I212" s="585">
        <v>-90.949897589412316</v>
      </c>
      <c r="J212" s="585">
        <v>568.74174249659495</v>
      </c>
      <c r="K212" s="585"/>
      <c r="L212" s="585">
        <v>541.09053272936637</v>
      </c>
      <c r="M212" s="585">
        <v>-18.172298591965355</v>
      </c>
      <c r="N212" s="585">
        <v>-1.988449195749274</v>
      </c>
      <c r="O212" s="585">
        <v>-132.01584071581064</v>
      </c>
      <c r="P212" s="585">
        <v>84.938357603613667</v>
      </c>
      <c r="Q212" s="585">
        <v>50.365014824956674</v>
      </c>
      <c r="R212" s="585">
        <v>210.92973624741413</v>
      </c>
      <c r="S212" s="585">
        <v>-90.949897589412316</v>
      </c>
      <c r="T212" s="741">
        <v>644.19715531241332</v>
      </c>
      <c r="U212" s="585"/>
      <c r="V212" s="742">
        <v>526.15073846417806</v>
      </c>
      <c r="W212" s="742">
        <v>-18.172298591965355</v>
      </c>
      <c r="X212" s="742">
        <v>-4.1571378265237735</v>
      </c>
      <c r="Y212" s="742">
        <v>-132.01584071581064</v>
      </c>
      <c r="Z212" s="742">
        <v>86.936290035460374</v>
      </c>
      <c r="AA212" s="742">
        <v>50.365014824956674</v>
      </c>
      <c r="AB212" s="742">
        <v>218.12610218836622</v>
      </c>
      <c r="AC212" s="742">
        <v>-90.949897589412316</v>
      </c>
      <c r="AD212" s="586">
        <v>636.28297078924913</v>
      </c>
      <c r="AE212" s="585"/>
      <c r="AF212" s="742">
        <v>539.76645468225718</v>
      </c>
      <c r="AG212" s="742">
        <v>-18.172298591965355</v>
      </c>
      <c r="AH212" s="742">
        <v>-5.6197849959174446</v>
      </c>
      <c r="AI212" s="742"/>
      <c r="AJ212" s="742">
        <v>88.934222467307109</v>
      </c>
      <c r="AK212" s="742">
        <v>50.365014824956674</v>
      </c>
      <c r="AL212" s="742">
        <v>227.25271840319698</v>
      </c>
      <c r="AM212" s="742">
        <v>-90.949897589412316</v>
      </c>
      <c r="AN212" s="586">
        <v>659.56058848461214</v>
      </c>
    </row>
    <row r="213" spans="1:40" ht="16.5">
      <c r="A213" s="528">
        <v>636</v>
      </c>
      <c r="B213" s="529" t="s">
        <v>244</v>
      </c>
      <c r="C213" s="532">
        <v>8154</v>
      </c>
      <c r="D213" s="585">
        <v>962.85145535990011</v>
      </c>
      <c r="E213" s="585">
        <v>90.169853234992033</v>
      </c>
      <c r="F213" s="585">
        <v>24.114410359711915</v>
      </c>
      <c r="G213" s="585">
        <v>-55.772901182990566</v>
      </c>
      <c r="H213" s="585">
        <v>213.2061052241842</v>
      </c>
      <c r="I213" s="585">
        <v>-86.810890360559242</v>
      </c>
      <c r="J213" s="585">
        <v>1147.7580326352386</v>
      </c>
      <c r="K213" s="585"/>
      <c r="L213" s="585">
        <v>905.68062389219654</v>
      </c>
      <c r="M213" s="585">
        <v>90.169853214750958</v>
      </c>
      <c r="N213" s="585">
        <v>6.634274739144006</v>
      </c>
      <c r="O213" s="585">
        <v>-132.03738731393958</v>
      </c>
      <c r="P213" s="585">
        <v>92.172695975011166</v>
      </c>
      <c r="Q213" s="585">
        <v>24.531849014471426</v>
      </c>
      <c r="R213" s="585">
        <v>227.73919480050779</v>
      </c>
      <c r="S213" s="585">
        <v>-86.810890360559242</v>
      </c>
      <c r="T213" s="741">
        <v>1128.080213961583</v>
      </c>
      <c r="U213" s="585"/>
      <c r="V213" s="742">
        <v>889.36642388466987</v>
      </c>
      <c r="W213" s="742">
        <v>90.169853214750958</v>
      </c>
      <c r="X213" s="742">
        <v>-4.1571378265237735</v>
      </c>
      <c r="Y213" s="742">
        <v>-132.03738731393958</v>
      </c>
      <c r="Z213" s="742">
        <v>93.680566162634406</v>
      </c>
      <c r="AA213" s="742">
        <v>24.531849014471426</v>
      </c>
      <c r="AB213" s="742">
        <v>234.65331181067765</v>
      </c>
      <c r="AC213" s="742">
        <v>-86.810890360559242</v>
      </c>
      <c r="AD213" s="586">
        <v>1109.3965885861817</v>
      </c>
      <c r="AE213" s="585"/>
      <c r="AF213" s="742">
        <v>911.93904932621149</v>
      </c>
      <c r="AG213" s="742">
        <v>90.169853214750958</v>
      </c>
      <c r="AH213" s="742">
        <v>-5.6197849959174446</v>
      </c>
      <c r="AI213" s="742"/>
      <c r="AJ213" s="742">
        <v>95.18843635025766</v>
      </c>
      <c r="AK213" s="742">
        <v>24.531849014471426</v>
      </c>
      <c r="AL213" s="742">
        <v>243.46456982037378</v>
      </c>
      <c r="AM213" s="742">
        <v>-86.810890360559242</v>
      </c>
      <c r="AN213" s="586">
        <v>1140.825695055649</v>
      </c>
    </row>
    <row r="214" spans="1:40" ht="16.5">
      <c r="A214" s="528">
        <v>638</v>
      </c>
      <c r="B214" s="529" t="s">
        <v>245</v>
      </c>
      <c r="C214" s="532">
        <v>51232</v>
      </c>
      <c r="D214" s="585">
        <v>455.71209358676833</v>
      </c>
      <c r="E214" s="585">
        <v>283.34460328302612</v>
      </c>
      <c r="F214" s="585">
        <v>105.39937891630036</v>
      </c>
      <c r="G214" s="585">
        <v>-55.772901182990559</v>
      </c>
      <c r="H214" s="585">
        <v>142.97549468459584</v>
      </c>
      <c r="I214" s="585">
        <v>-29.616099312929418</v>
      </c>
      <c r="J214" s="585">
        <v>902.04256997477057</v>
      </c>
      <c r="K214" s="585"/>
      <c r="L214" s="585">
        <v>472.20340940112595</v>
      </c>
      <c r="M214" s="585">
        <v>283.34460326278497</v>
      </c>
      <c r="N214" s="585">
        <v>87.919243295732457</v>
      </c>
      <c r="O214" s="585">
        <v>-132.18704491680191</v>
      </c>
      <c r="P214" s="585">
        <v>103.72468796471264</v>
      </c>
      <c r="Q214" s="585">
        <v>33.039058612859165</v>
      </c>
      <c r="R214" s="585">
        <v>154.06491167788343</v>
      </c>
      <c r="S214" s="585">
        <v>-29.616099312929418</v>
      </c>
      <c r="T214" s="741">
        <v>972.4927699853672</v>
      </c>
      <c r="U214" s="585"/>
      <c r="V214" s="742">
        <v>484.0114175000013</v>
      </c>
      <c r="W214" s="742">
        <v>283.34460326278497</v>
      </c>
      <c r="X214" s="742">
        <v>70.750554664957946</v>
      </c>
      <c r="Y214" s="742">
        <v>-132.18704491680191</v>
      </c>
      <c r="Z214" s="742">
        <v>109.03783029950169</v>
      </c>
      <c r="AA214" s="742">
        <v>33.039058612859165</v>
      </c>
      <c r="AB214" s="742">
        <v>156.78936785962981</v>
      </c>
      <c r="AC214" s="742">
        <v>-29.616099312929418</v>
      </c>
      <c r="AD214" s="586">
        <v>975.16968797000368</v>
      </c>
      <c r="AE214" s="585"/>
      <c r="AF214" s="742">
        <v>476.3459950037921</v>
      </c>
      <c r="AG214" s="742">
        <v>283.34460326278497</v>
      </c>
      <c r="AH214" s="742">
        <v>54.287907495564284</v>
      </c>
      <c r="AI214" s="742"/>
      <c r="AJ214" s="742">
        <v>114.35097263429073</v>
      </c>
      <c r="AK214" s="742">
        <v>33.039058612859165</v>
      </c>
      <c r="AL214" s="742">
        <v>163.29797480266342</v>
      </c>
      <c r="AM214" s="742">
        <v>-29.616099312929418</v>
      </c>
      <c r="AN214" s="586">
        <v>962.86336758222342</v>
      </c>
    </row>
    <row r="215" spans="1:40" ht="16.5">
      <c r="A215" s="528">
        <v>678</v>
      </c>
      <c r="B215" s="529" t="s">
        <v>246</v>
      </c>
      <c r="C215" s="532">
        <v>24073</v>
      </c>
      <c r="D215" s="585">
        <v>802.94843323080408</v>
      </c>
      <c r="E215" s="585">
        <v>62.732690092441196</v>
      </c>
      <c r="F215" s="585">
        <v>22.426149090797207</v>
      </c>
      <c r="G215" s="585">
        <v>-55.772901182990559</v>
      </c>
      <c r="H215" s="585">
        <v>143.52533776924452</v>
      </c>
      <c r="I215" s="585">
        <v>-35.856519752419722</v>
      </c>
      <c r="J215" s="585">
        <v>940.00318924787666</v>
      </c>
      <c r="K215" s="585"/>
      <c r="L215" s="585">
        <v>564.6997595358896</v>
      </c>
      <c r="M215" s="585">
        <v>62.732690072200128</v>
      </c>
      <c r="N215" s="585">
        <v>4.9460134702292979</v>
      </c>
      <c r="O215" s="585">
        <v>-132.07951597480948</v>
      </c>
      <c r="P215" s="585">
        <v>108.40851903683925</v>
      </c>
      <c r="Q215" s="585">
        <v>59.515225470194814</v>
      </c>
      <c r="R215" s="585">
        <v>155.32537171736919</v>
      </c>
      <c r="S215" s="585">
        <v>-35.856519752419722</v>
      </c>
      <c r="T215" s="741">
        <v>787.69154357549314</v>
      </c>
      <c r="U215" s="585"/>
      <c r="V215" s="742">
        <v>562.27911498483343</v>
      </c>
      <c r="W215" s="742">
        <v>62.732690072200128</v>
      </c>
      <c r="X215" s="742">
        <v>-4.1571378265237735</v>
      </c>
      <c r="Y215" s="742">
        <v>-132.07951597480948</v>
      </c>
      <c r="Z215" s="742">
        <v>109.56989300822147</v>
      </c>
      <c r="AA215" s="742">
        <v>59.515225470194814</v>
      </c>
      <c r="AB215" s="742">
        <v>161.09430146231776</v>
      </c>
      <c r="AC215" s="742">
        <v>-35.856519752419722</v>
      </c>
      <c r="AD215" s="586">
        <v>783.09805144401469</v>
      </c>
      <c r="AE215" s="585"/>
      <c r="AF215" s="742">
        <v>587.84199058957245</v>
      </c>
      <c r="AG215" s="742">
        <v>62.732690072200128</v>
      </c>
      <c r="AH215" s="742">
        <v>-5.6197849959174446</v>
      </c>
      <c r="AI215" s="742"/>
      <c r="AJ215" s="742">
        <v>110.7312669796037</v>
      </c>
      <c r="AK215" s="742">
        <v>59.515225470194814</v>
      </c>
      <c r="AL215" s="742">
        <v>168.34190632535748</v>
      </c>
      <c r="AM215" s="742">
        <v>-35.856519752419722</v>
      </c>
      <c r="AN215" s="586">
        <v>815.6072587137819</v>
      </c>
    </row>
    <row r="216" spans="1:40" ht="16.5">
      <c r="A216" s="528">
        <v>680</v>
      </c>
      <c r="B216" s="529" t="s">
        <v>247</v>
      </c>
      <c r="C216" s="532">
        <v>24942</v>
      </c>
      <c r="D216" s="585">
        <v>394.36644498448231</v>
      </c>
      <c r="E216" s="585">
        <v>31.430785471808456</v>
      </c>
      <c r="F216" s="585">
        <v>28.651620852365973</v>
      </c>
      <c r="G216" s="585">
        <v>-55.772901182990566</v>
      </c>
      <c r="H216" s="585">
        <v>137.45566719937267</v>
      </c>
      <c r="I216" s="585">
        <v>10.324673241921257</v>
      </c>
      <c r="J216" s="585">
        <v>546.45629056696009</v>
      </c>
      <c r="K216" s="585"/>
      <c r="L216" s="585">
        <v>358.6396694354089</v>
      </c>
      <c r="M216" s="585">
        <v>31.430785451567395</v>
      </c>
      <c r="N216" s="585">
        <v>11.171485231798068</v>
      </c>
      <c r="O216" s="585">
        <v>-131.99359533988337</v>
      </c>
      <c r="P216" s="585">
        <v>102.38063928526049</v>
      </c>
      <c r="Q216" s="585">
        <v>72.413302305508793</v>
      </c>
      <c r="R216" s="585">
        <v>148.60704168497475</v>
      </c>
      <c r="S216" s="585">
        <v>10.324673241921257</v>
      </c>
      <c r="T216" s="741">
        <v>602.97400129655625</v>
      </c>
      <c r="U216" s="585"/>
      <c r="V216" s="742">
        <v>353.50752026718709</v>
      </c>
      <c r="W216" s="742">
        <v>31.430785451567395</v>
      </c>
      <c r="X216" s="742">
        <v>-4.1571378265237735</v>
      </c>
      <c r="Y216" s="742">
        <v>-131.99359533988337</v>
      </c>
      <c r="Z216" s="742">
        <v>106.97507066500205</v>
      </c>
      <c r="AA216" s="742">
        <v>72.413302305508793</v>
      </c>
      <c r="AB216" s="742">
        <v>153.04432668186945</v>
      </c>
      <c r="AC216" s="742">
        <v>10.324673241921257</v>
      </c>
      <c r="AD216" s="586">
        <v>591.54494544664897</v>
      </c>
      <c r="AE216" s="585"/>
      <c r="AF216" s="742">
        <v>354.0542483004989</v>
      </c>
      <c r="AG216" s="742">
        <v>31.430785451567395</v>
      </c>
      <c r="AH216" s="742">
        <v>-5.6197849959174446</v>
      </c>
      <c r="AI216" s="742"/>
      <c r="AJ216" s="742">
        <v>111.56950204474361</v>
      </c>
      <c r="AK216" s="742">
        <v>72.413302305508793</v>
      </c>
      <c r="AL216" s="742">
        <v>160.24329600135232</v>
      </c>
      <c r="AM216" s="742">
        <v>10.324673241921257</v>
      </c>
      <c r="AN216" s="586">
        <v>602.42242700979148</v>
      </c>
    </row>
    <row r="217" spans="1:40" ht="16.5">
      <c r="A217" s="528">
        <v>681</v>
      </c>
      <c r="B217" s="529" t="s">
        <v>248</v>
      </c>
      <c r="C217" s="532">
        <v>3308</v>
      </c>
      <c r="D217" s="585">
        <v>391.96367593457791</v>
      </c>
      <c r="E217" s="585">
        <v>101.39232389074557</v>
      </c>
      <c r="F217" s="585">
        <v>86.603870643775124</v>
      </c>
      <c r="G217" s="585">
        <v>-55.772901182990566</v>
      </c>
      <c r="H217" s="585">
        <v>242.44926070990019</v>
      </c>
      <c r="I217" s="585">
        <v>13.286275695284159</v>
      </c>
      <c r="J217" s="585">
        <v>779.92250569129237</v>
      </c>
      <c r="K217" s="585"/>
      <c r="L217" s="585">
        <v>442.15977035670886</v>
      </c>
      <c r="M217" s="585">
        <v>101.3923238705045</v>
      </c>
      <c r="N217" s="585">
        <v>69.123735023207217</v>
      </c>
      <c r="O217" s="585">
        <v>-131.68217289545274</v>
      </c>
      <c r="P217" s="585">
        <v>109.34725362760668</v>
      </c>
      <c r="Q217" s="585">
        <v>51.806192583434104</v>
      </c>
      <c r="R217" s="585">
        <v>256.82775779300704</v>
      </c>
      <c r="S217" s="585">
        <v>13.286275695284159</v>
      </c>
      <c r="T217" s="741">
        <v>912.26113605429987</v>
      </c>
      <c r="U217" s="585"/>
      <c r="V217" s="742">
        <v>453.463355641308</v>
      </c>
      <c r="W217" s="742">
        <v>101.3923238705045</v>
      </c>
      <c r="X217" s="742">
        <v>51.955046392432713</v>
      </c>
      <c r="Y217" s="742">
        <v>-131.68217289545274</v>
      </c>
      <c r="Z217" s="742">
        <v>101.6461343712399</v>
      </c>
      <c r="AA217" s="742">
        <v>51.806192583434104</v>
      </c>
      <c r="AB217" s="742">
        <v>265.94839518762529</v>
      </c>
      <c r="AC217" s="742">
        <v>13.286275695284159</v>
      </c>
      <c r="AD217" s="586">
        <v>907.81555084637603</v>
      </c>
      <c r="AE217" s="585"/>
      <c r="AF217" s="742">
        <v>558.88401226874873</v>
      </c>
      <c r="AG217" s="742">
        <v>101.3923238705045</v>
      </c>
      <c r="AH217" s="742">
        <v>35.492399223039044</v>
      </c>
      <c r="AI217" s="742"/>
      <c r="AJ217" s="742">
        <v>93.945015114873101</v>
      </c>
      <c r="AK217" s="742">
        <v>51.806192583434104</v>
      </c>
      <c r="AL217" s="742">
        <v>276.51331465769863</v>
      </c>
      <c r="AM217" s="742">
        <v>13.286275695284159</v>
      </c>
      <c r="AN217" s="586">
        <v>999.63736051812941</v>
      </c>
    </row>
    <row r="218" spans="1:40" ht="16.5">
      <c r="A218" s="528">
        <v>683</v>
      </c>
      <c r="B218" s="529" t="s">
        <v>249</v>
      </c>
      <c r="C218" s="532">
        <v>3618</v>
      </c>
      <c r="D218" s="585">
        <v>2130.5454183056445</v>
      </c>
      <c r="E218" s="585">
        <v>-35.845522175278589</v>
      </c>
      <c r="F218" s="585">
        <v>39.44332760882309</v>
      </c>
      <c r="G218" s="585">
        <v>-55.772901182990573</v>
      </c>
      <c r="H218" s="585">
        <v>210.65776806817968</v>
      </c>
      <c r="I218" s="585">
        <v>35.854615809839693</v>
      </c>
      <c r="J218" s="585">
        <v>2324.8827064342177</v>
      </c>
      <c r="K218" s="585"/>
      <c r="L218" s="585">
        <v>2160.9004603135409</v>
      </c>
      <c r="M218" s="585">
        <v>-35.845522195519642</v>
      </c>
      <c r="N218" s="585">
        <v>21.963191988255183</v>
      </c>
      <c r="O218" s="585">
        <v>-131.86373110107459</v>
      </c>
      <c r="P218" s="585">
        <v>120.93396771927134</v>
      </c>
      <c r="Q218" s="585">
        <v>52.685195602542848</v>
      </c>
      <c r="R218" s="585">
        <v>221.79766290528195</v>
      </c>
      <c r="S218" s="585">
        <v>35.854615809839693</v>
      </c>
      <c r="T218" s="741">
        <v>2446.4258410421376</v>
      </c>
      <c r="U218" s="585"/>
      <c r="V218" s="742">
        <v>2232.6618624482935</v>
      </c>
      <c r="W218" s="742">
        <v>-35.845522195519642</v>
      </c>
      <c r="X218" s="742">
        <v>4.7945033574806848</v>
      </c>
      <c r="Y218" s="742">
        <v>-131.86373110107459</v>
      </c>
      <c r="Z218" s="742">
        <v>110.51179038257654</v>
      </c>
      <c r="AA218" s="742">
        <v>52.685195602542848</v>
      </c>
      <c r="AB218" s="742">
        <v>229.02652233142209</v>
      </c>
      <c r="AC218" s="742">
        <v>35.854615809839693</v>
      </c>
      <c r="AD218" s="586">
        <v>2497.8252366355609</v>
      </c>
      <c r="AE218" s="585"/>
      <c r="AF218" s="742">
        <v>2269.8845918607358</v>
      </c>
      <c r="AG218" s="742">
        <v>-35.845522195519642</v>
      </c>
      <c r="AH218" s="742">
        <v>-5.6197849959174446</v>
      </c>
      <c r="AI218" s="742"/>
      <c r="AJ218" s="742">
        <v>100.08961304588175</v>
      </c>
      <c r="AK218" s="742">
        <v>52.685195602542848</v>
      </c>
      <c r="AL218" s="742">
        <v>237.43228154208714</v>
      </c>
      <c r="AM218" s="742">
        <v>35.854615809839693</v>
      </c>
      <c r="AN218" s="586">
        <v>2522.6172595685753</v>
      </c>
    </row>
    <row r="219" spans="1:40" ht="16.5">
      <c r="A219" s="528">
        <v>684</v>
      </c>
      <c r="B219" s="529" t="s">
        <v>250</v>
      </c>
      <c r="C219" s="532">
        <v>38667</v>
      </c>
      <c r="D219" s="585">
        <v>172.47806851784321</v>
      </c>
      <c r="E219" s="585">
        <v>-8.5248729080826244</v>
      </c>
      <c r="F219" s="585">
        <v>20.889416801499397</v>
      </c>
      <c r="G219" s="585">
        <v>-55.772901182990559</v>
      </c>
      <c r="H219" s="585">
        <v>180.890322474003</v>
      </c>
      <c r="I219" s="585">
        <v>-39.289600951715933</v>
      </c>
      <c r="J219" s="585">
        <v>270.67043275055647</v>
      </c>
      <c r="K219" s="585"/>
      <c r="L219" s="585">
        <v>185.24740385312919</v>
      </c>
      <c r="M219" s="585">
        <v>-8.5248729283236777</v>
      </c>
      <c r="N219" s="585">
        <v>3.4092811809314885</v>
      </c>
      <c r="O219" s="585">
        <v>-132.18672908723497</v>
      </c>
      <c r="P219" s="585">
        <v>111.69732732427998</v>
      </c>
      <c r="Q219" s="585">
        <v>56.079819013163679</v>
      </c>
      <c r="R219" s="585">
        <v>193.56777299882123</v>
      </c>
      <c r="S219" s="585">
        <v>-39.289600951715933</v>
      </c>
      <c r="T219" s="741">
        <v>370.00040140305094</v>
      </c>
      <c r="U219" s="585"/>
      <c r="V219" s="742">
        <v>194.70021597262149</v>
      </c>
      <c r="W219" s="742">
        <v>-8.5248729283236777</v>
      </c>
      <c r="X219" s="742">
        <v>-4.1571378265237735</v>
      </c>
      <c r="Y219" s="742">
        <v>-132.18672908723497</v>
      </c>
      <c r="Z219" s="742">
        <v>111.82711712374794</v>
      </c>
      <c r="AA219" s="742">
        <v>56.079819013163679</v>
      </c>
      <c r="AB219" s="742">
        <v>199.43950209944936</v>
      </c>
      <c r="AC219" s="742">
        <v>-39.289600951715933</v>
      </c>
      <c r="AD219" s="586">
        <v>377.88831341518414</v>
      </c>
      <c r="AE219" s="585"/>
      <c r="AF219" s="742">
        <v>185.98723431309776</v>
      </c>
      <c r="AG219" s="742">
        <v>-8.5248729283236777</v>
      </c>
      <c r="AH219" s="742">
        <v>-5.6197849959174446</v>
      </c>
      <c r="AI219" s="742"/>
      <c r="AJ219" s="742">
        <v>111.95690692321593</v>
      </c>
      <c r="AK219" s="742">
        <v>56.079819013163679</v>
      </c>
      <c r="AL219" s="742">
        <v>207.21122815281021</v>
      </c>
      <c r="AM219" s="742">
        <v>-39.289600951715933</v>
      </c>
      <c r="AN219" s="586">
        <v>375.61420043909555</v>
      </c>
    </row>
    <row r="220" spans="1:40" ht="16.5">
      <c r="A220" s="528">
        <v>686</v>
      </c>
      <c r="B220" s="529" t="s">
        <v>251</v>
      </c>
      <c r="C220" s="532">
        <v>2964</v>
      </c>
      <c r="D220" s="585">
        <v>571.40748597044467</v>
      </c>
      <c r="E220" s="585">
        <v>-61.176976773846334</v>
      </c>
      <c r="F220" s="585">
        <v>-75.621428668059039</v>
      </c>
      <c r="G220" s="585">
        <v>-55.772901182990552</v>
      </c>
      <c r="H220" s="585">
        <v>225.01485958616564</v>
      </c>
      <c r="I220" s="585">
        <v>190.89338731443993</v>
      </c>
      <c r="J220" s="585">
        <v>794.74442624615438</v>
      </c>
      <c r="K220" s="585"/>
      <c r="L220" s="585">
        <v>613.0700484492487</v>
      </c>
      <c r="M220" s="585">
        <v>-61.176976794087373</v>
      </c>
      <c r="N220" s="585">
        <v>-63.101564288626953</v>
      </c>
      <c r="O220" s="585">
        <v>-131.99723019354153</v>
      </c>
      <c r="P220" s="585">
        <v>101.12059718008319</v>
      </c>
      <c r="Q220" s="585">
        <v>34.926216561403507</v>
      </c>
      <c r="R220" s="585">
        <v>241.27891269285163</v>
      </c>
      <c r="S220" s="585">
        <v>190.89338731443993</v>
      </c>
      <c r="T220" s="741">
        <v>925.01339092177113</v>
      </c>
      <c r="U220" s="585"/>
      <c r="V220" s="742">
        <v>595.93086323925559</v>
      </c>
      <c r="W220" s="742">
        <v>-61.176976794087373</v>
      </c>
      <c r="X220" s="742">
        <v>-50.270252919401443</v>
      </c>
      <c r="Y220" s="742">
        <v>-131.99723019354153</v>
      </c>
      <c r="Z220" s="742">
        <v>95.679267888287143</v>
      </c>
      <c r="AA220" s="742">
        <v>34.926216561403507</v>
      </c>
      <c r="AB220" s="742">
        <v>250.342355975038</v>
      </c>
      <c r="AC220" s="742">
        <v>190.89338731443993</v>
      </c>
      <c r="AD220" s="586">
        <v>924.32763107139374</v>
      </c>
      <c r="AE220" s="585"/>
      <c r="AF220" s="742">
        <v>630.04666766728076</v>
      </c>
      <c r="AG220" s="742">
        <v>-61.176976794087373</v>
      </c>
      <c r="AH220" s="742">
        <v>-36.73290008879512</v>
      </c>
      <c r="AI220" s="742"/>
      <c r="AJ220" s="742">
        <v>90.237938596491091</v>
      </c>
      <c r="AK220" s="742">
        <v>34.926216561403507</v>
      </c>
      <c r="AL220" s="742">
        <v>260.86124939494067</v>
      </c>
      <c r="AM220" s="742">
        <v>190.89338731443993</v>
      </c>
      <c r="AN220" s="586">
        <v>977.05835245813205</v>
      </c>
    </row>
    <row r="221" spans="1:40" ht="16.5">
      <c r="A221" s="528">
        <v>687</v>
      </c>
      <c r="B221" s="529" t="s">
        <v>252</v>
      </c>
      <c r="C221" s="532">
        <v>1477</v>
      </c>
      <c r="D221" s="585">
        <v>736.31879380345538</v>
      </c>
      <c r="E221" s="585">
        <v>54.807301417073745</v>
      </c>
      <c r="F221" s="585">
        <v>-59.370260524148016</v>
      </c>
      <c r="G221" s="585">
        <v>-55.772901182990559</v>
      </c>
      <c r="H221" s="585">
        <v>255.26790205617169</v>
      </c>
      <c r="I221" s="585">
        <v>98.53825321597833</v>
      </c>
      <c r="J221" s="585">
        <v>1029.7890887855406</v>
      </c>
      <c r="K221" s="585"/>
      <c r="L221" s="585">
        <v>955.3871869973633</v>
      </c>
      <c r="M221" s="585">
        <v>54.807301396832678</v>
      </c>
      <c r="N221" s="585">
        <v>-46.85039614471593</v>
      </c>
      <c r="O221" s="585">
        <v>-132.10230503444404</v>
      </c>
      <c r="P221" s="585">
        <v>103.53565049389144</v>
      </c>
      <c r="Q221" s="585">
        <v>82.8884863222749</v>
      </c>
      <c r="R221" s="585">
        <v>272.27882782832023</v>
      </c>
      <c r="S221" s="585">
        <v>98.53825321597833</v>
      </c>
      <c r="T221" s="741">
        <v>1388.4830050755008</v>
      </c>
      <c r="U221" s="585"/>
      <c r="V221" s="742">
        <v>959.86161738698115</v>
      </c>
      <c r="W221" s="742">
        <v>54.807301396832678</v>
      </c>
      <c r="X221" s="742">
        <v>-34.01908477549042</v>
      </c>
      <c r="Y221" s="742">
        <v>-132.10230503444404</v>
      </c>
      <c r="Z221" s="742">
        <v>102.16166749474522</v>
      </c>
      <c r="AA221" s="742">
        <v>82.8884863222749</v>
      </c>
      <c r="AB221" s="742">
        <v>282.60402572420895</v>
      </c>
      <c r="AC221" s="742">
        <v>98.53825321597833</v>
      </c>
      <c r="AD221" s="586">
        <v>1414.7399617310869</v>
      </c>
      <c r="AE221" s="585"/>
      <c r="AF221" s="742">
        <v>1002.8894877968648</v>
      </c>
      <c r="AG221" s="742">
        <v>54.807301396832678</v>
      </c>
      <c r="AH221" s="742">
        <v>-20.481731944884093</v>
      </c>
      <c r="AI221" s="742"/>
      <c r="AJ221" s="742">
        <v>100.78768449559901</v>
      </c>
      <c r="AK221" s="742">
        <v>82.8884863222749</v>
      </c>
      <c r="AL221" s="742">
        <v>294.09117721833462</v>
      </c>
      <c r="AM221" s="742">
        <v>98.53825321597833</v>
      </c>
      <c r="AN221" s="586">
        <v>1481.418353466556</v>
      </c>
    </row>
    <row r="222" spans="1:40" ht="16.5">
      <c r="A222" s="528">
        <v>689</v>
      </c>
      <c r="B222" s="529" t="s">
        <v>253</v>
      </c>
      <c r="C222" s="532">
        <v>3093</v>
      </c>
      <c r="D222" s="585">
        <v>-142.18245444714523</v>
      </c>
      <c r="E222" s="585">
        <v>459.05477641699378</v>
      </c>
      <c r="F222" s="585">
        <v>298.78681236801498</v>
      </c>
      <c r="G222" s="585">
        <v>-55.772901182990566</v>
      </c>
      <c r="H222" s="585">
        <v>190.2461173011713</v>
      </c>
      <c r="I222" s="585">
        <v>-37.516327190430005</v>
      </c>
      <c r="J222" s="585">
        <v>712.61602326561422</v>
      </c>
      <c r="K222" s="585"/>
      <c r="L222" s="585">
        <v>-175.49016541279124</v>
      </c>
      <c r="M222" s="585">
        <v>459.05477639675297</v>
      </c>
      <c r="N222" s="585">
        <v>281.30667674744706</v>
      </c>
      <c r="O222" s="585">
        <v>-131.56414137127229</v>
      </c>
      <c r="P222" s="585">
        <v>129.18657641715612</v>
      </c>
      <c r="Q222" s="585">
        <v>76.475111090203683</v>
      </c>
      <c r="R222" s="585">
        <v>203.03048966046313</v>
      </c>
      <c r="S222" s="585">
        <v>-37.516327190430005</v>
      </c>
      <c r="T222" s="741">
        <v>804.48299633752947</v>
      </c>
      <c r="U222" s="585"/>
      <c r="V222" s="742">
        <v>-176.73625289001498</v>
      </c>
      <c r="W222" s="742">
        <v>459.05477639675297</v>
      </c>
      <c r="X222" s="742">
        <v>264.1379881166726</v>
      </c>
      <c r="Y222" s="742">
        <v>-131.56414137127229</v>
      </c>
      <c r="Z222" s="742">
        <v>119.64751226289422</v>
      </c>
      <c r="AA222" s="742">
        <v>76.475111090203683</v>
      </c>
      <c r="AB222" s="742">
        <v>210.10422831974157</v>
      </c>
      <c r="AC222" s="742">
        <v>-37.516327190430005</v>
      </c>
      <c r="AD222" s="586">
        <v>783.6028947345477</v>
      </c>
      <c r="AE222" s="585"/>
      <c r="AF222" s="742">
        <v>-170.09889628185906</v>
      </c>
      <c r="AG222" s="742">
        <v>459.05477639675297</v>
      </c>
      <c r="AH222" s="742">
        <v>247.6753409472789</v>
      </c>
      <c r="AI222" s="742"/>
      <c r="AJ222" s="742">
        <v>110.10844810863233</v>
      </c>
      <c r="AK222" s="742">
        <v>76.475111090203683</v>
      </c>
      <c r="AL222" s="742">
        <v>218.46578960424654</v>
      </c>
      <c r="AM222" s="742">
        <v>-37.516327190430005</v>
      </c>
      <c r="AN222" s="586">
        <v>772.60010130355306</v>
      </c>
    </row>
    <row r="223" spans="1:40" ht="16.5">
      <c r="A223" s="528">
        <v>691</v>
      </c>
      <c r="B223" s="529" t="s">
        <v>254</v>
      </c>
      <c r="C223" s="532">
        <v>2636</v>
      </c>
      <c r="D223" s="585">
        <v>1369.1696428006874</v>
      </c>
      <c r="E223" s="585">
        <v>204.83874551345451</v>
      </c>
      <c r="F223" s="585">
        <v>2.1977633919543216</v>
      </c>
      <c r="G223" s="585">
        <v>-55.772901182990573</v>
      </c>
      <c r="H223" s="585">
        <v>243.49363546520183</v>
      </c>
      <c r="I223" s="585">
        <v>12.784901365705615</v>
      </c>
      <c r="J223" s="585">
        <v>1776.711787354013</v>
      </c>
      <c r="K223" s="585"/>
      <c r="L223" s="585">
        <v>1418.6636325741636</v>
      </c>
      <c r="M223" s="585">
        <v>204.83874549321339</v>
      </c>
      <c r="N223" s="585">
        <v>-1.988449195749274</v>
      </c>
      <c r="O223" s="585">
        <v>-132.07779792578444</v>
      </c>
      <c r="P223" s="585">
        <v>68.290616463435015</v>
      </c>
      <c r="Q223" s="585">
        <v>37.671536493930198</v>
      </c>
      <c r="R223" s="585">
        <v>256.50973113370708</v>
      </c>
      <c r="S223" s="585">
        <v>12.784901365705615</v>
      </c>
      <c r="T223" s="741">
        <v>1864.6929164026212</v>
      </c>
      <c r="U223" s="585"/>
      <c r="V223" s="742">
        <v>1490.3728714173349</v>
      </c>
      <c r="W223" s="742">
        <v>204.83874549321339</v>
      </c>
      <c r="X223" s="742">
        <v>-4.1571378265237735</v>
      </c>
      <c r="Y223" s="742">
        <v>-132.07779792578444</v>
      </c>
      <c r="Z223" s="742">
        <v>73.719966805313774</v>
      </c>
      <c r="AA223" s="742">
        <v>37.671536493930198</v>
      </c>
      <c r="AB223" s="742">
        <v>265.19321694070794</v>
      </c>
      <c r="AC223" s="742">
        <v>12.784901365705615</v>
      </c>
      <c r="AD223" s="586">
        <v>1948.3463027638977</v>
      </c>
      <c r="AE223" s="585"/>
      <c r="AF223" s="742">
        <v>1519.3070288245704</v>
      </c>
      <c r="AG223" s="742">
        <v>204.83874549321339</v>
      </c>
      <c r="AH223" s="742">
        <v>-5.6197849959174446</v>
      </c>
      <c r="AI223" s="742"/>
      <c r="AJ223" s="742">
        <v>79.149317147192534</v>
      </c>
      <c r="AK223" s="742">
        <v>37.671536493930198</v>
      </c>
      <c r="AL223" s="742">
        <v>275.02198508174564</v>
      </c>
      <c r="AM223" s="742">
        <v>12.784901365705615</v>
      </c>
      <c r="AN223" s="586">
        <v>1991.0759314846559</v>
      </c>
    </row>
    <row r="224" spans="1:40" ht="16.5">
      <c r="A224" s="528">
        <v>694</v>
      </c>
      <c r="B224" s="529" t="s">
        <v>255</v>
      </c>
      <c r="C224" s="532">
        <v>28349</v>
      </c>
      <c r="D224" s="585">
        <v>227.72974781842868</v>
      </c>
      <c r="E224" s="585">
        <v>-52.111719439466626</v>
      </c>
      <c r="F224" s="585">
        <v>1.9306311072281339</v>
      </c>
      <c r="G224" s="585">
        <v>-55.772901182990573</v>
      </c>
      <c r="H224" s="585">
        <v>150.39834321916402</v>
      </c>
      <c r="I224" s="585">
        <v>11.744470704434018</v>
      </c>
      <c r="J224" s="585">
        <v>283.91857222679761</v>
      </c>
      <c r="K224" s="585"/>
      <c r="L224" s="585">
        <v>172.30947742237464</v>
      </c>
      <c r="M224" s="585">
        <v>-52.111719459707672</v>
      </c>
      <c r="N224" s="585">
        <v>-1.988449195749274</v>
      </c>
      <c r="O224" s="585">
        <v>-132.21262858951573</v>
      </c>
      <c r="P224" s="585">
        <v>112.41391300788052</v>
      </c>
      <c r="Q224" s="585">
        <v>75.443286950227545</v>
      </c>
      <c r="R224" s="585">
        <v>162.89264639244007</v>
      </c>
      <c r="S224" s="585">
        <v>11.744470704434018</v>
      </c>
      <c r="T224" s="741">
        <v>348.49099723238413</v>
      </c>
      <c r="U224" s="585"/>
      <c r="V224" s="742">
        <v>146.97596092232232</v>
      </c>
      <c r="W224" s="742">
        <v>-52.111719459707672</v>
      </c>
      <c r="X224" s="742">
        <v>-4.1571378265237735</v>
      </c>
      <c r="Y224" s="742">
        <v>-132.21262858951573</v>
      </c>
      <c r="Z224" s="742">
        <v>116.00193269357636</v>
      </c>
      <c r="AA224" s="742">
        <v>75.443286950227545</v>
      </c>
      <c r="AB224" s="742">
        <v>167.06321330171292</v>
      </c>
      <c r="AC224" s="742">
        <v>11.744470704434018</v>
      </c>
      <c r="AD224" s="586">
        <v>328.74737869652597</v>
      </c>
      <c r="AE224" s="585"/>
      <c r="AF224" s="742">
        <v>129.78808383129783</v>
      </c>
      <c r="AG224" s="742">
        <v>-52.111719459707672</v>
      </c>
      <c r="AH224" s="742">
        <v>-5.6197849959174446</v>
      </c>
      <c r="AI224" s="742"/>
      <c r="AJ224" s="742">
        <v>119.58995237927219</v>
      </c>
      <c r="AK224" s="742">
        <v>75.443286950227545</v>
      </c>
      <c r="AL224" s="742">
        <v>174.27153619523682</v>
      </c>
      <c r="AM224" s="742">
        <v>11.744470704434018</v>
      </c>
      <c r="AN224" s="586">
        <v>320.89319701532753</v>
      </c>
    </row>
    <row r="225" spans="1:40" ht="16.5">
      <c r="A225" s="528">
        <v>697</v>
      </c>
      <c r="B225" s="529" t="s">
        <v>256</v>
      </c>
      <c r="C225" s="532">
        <v>1174</v>
      </c>
      <c r="D225" s="585">
        <v>768.607930940497</v>
      </c>
      <c r="E225" s="585">
        <v>-110.53707089285217</v>
      </c>
      <c r="F225" s="585">
        <v>-53.019055130094394</v>
      </c>
      <c r="G225" s="585">
        <v>-55.772901182990566</v>
      </c>
      <c r="H225" s="585">
        <v>246.76374913846328</v>
      </c>
      <c r="I225" s="585">
        <v>-168.1320272572402</v>
      </c>
      <c r="J225" s="585">
        <v>627.91062561578292</v>
      </c>
      <c r="K225" s="585"/>
      <c r="L225" s="585">
        <v>783.06750622572918</v>
      </c>
      <c r="M225" s="585">
        <v>-110.5370709130932</v>
      </c>
      <c r="N225" s="585">
        <v>-40.499190750662301</v>
      </c>
      <c r="O225" s="585">
        <v>-132.33427305504264</v>
      </c>
      <c r="P225" s="585">
        <v>180.05096792656533</v>
      </c>
      <c r="Q225" s="585">
        <v>36.544310187393535</v>
      </c>
      <c r="R225" s="585">
        <v>264.3878053166452</v>
      </c>
      <c r="S225" s="585">
        <v>-168.1320272572402</v>
      </c>
      <c r="T225" s="741">
        <v>812.54802768029492</v>
      </c>
      <c r="U225" s="585"/>
      <c r="V225" s="742">
        <v>848.3567153076001</v>
      </c>
      <c r="W225" s="742">
        <v>-110.5370709130932</v>
      </c>
      <c r="X225" s="742">
        <v>-27.667879381436798</v>
      </c>
      <c r="Y225" s="742">
        <v>-132.33427305504264</v>
      </c>
      <c r="Z225" s="742">
        <v>138.91627186788227</v>
      </c>
      <c r="AA225" s="742">
        <v>36.544310187393535</v>
      </c>
      <c r="AB225" s="742">
        <v>273.5970332959991</v>
      </c>
      <c r="AC225" s="742">
        <v>-168.1320272572402</v>
      </c>
      <c r="AD225" s="586">
        <v>858.74308005206228</v>
      </c>
      <c r="AE225" s="585"/>
      <c r="AF225" s="742">
        <v>912.5665076871976</v>
      </c>
      <c r="AG225" s="742">
        <v>-110.5370709130932</v>
      </c>
      <c r="AH225" s="742">
        <v>-14.130526550830471</v>
      </c>
      <c r="AI225" s="742"/>
      <c r="AJ225" s="742">
        <v>97.781575809199182</v>
      </c>
      <c r="AK225" s="742">
        <v>36.544310187393535</v>
      </c>
      <c r="AL225" s="742">
        <v>284.08690216998343</v>
      </c>
      <c r="AM225" s="742">
        <v>-168.1320272572402</v>
      </c>
      <c r="AN225" s="586">
        <v>905.8453980775671</v>
      </c>
    </row>
    <row r="226" spans="1:40" ht="16.5">
      <c r="A226" s="528">
        <v>698</v>
      </c>
      <c r="B226" s="529" t="s">
        <v>257</v>
      </c>
      <c r="C226" s="532">
        <v>64535</v>
      </c>
      <c r="D226" s="585">
        <v>622.3591558095527</v>
      </c>
      <c r="E226" s="585">
        <v>-281.70081530422846</v>
      </c>
      <c r="F226" s="585">
        <v>-171.6046515137113</v>
      </c>
      <c r="G226" s="585">
        <v>-55.772901182990559</v>
      </c>
      <c r="H226" s="585">
        <v>149.75277891200213</v>
      </c>
      <c r="I226" s="585">
        <v>-58.872813202138374</v>
      </c>
      <c r="J226" s="585">
        <v>204.16075351848613</v>
      </c>
      <c r="K226" s="585"/>
      <c r="L226" s="585">
        <v>625.82881179528181</v>
      </c>
      <c r="M226" s="585">
        <v>-281.70081532446954</v>
      </c>
      <c r="N226" s="585">
        <v>-159.0847871342792</v>
      </c>
      <c r="O226" s="585">
        <v>-132.21459026840344</v>
      </c>
      <c r="P226" s="585">
        <v>135.85582961823076</v>
      </c>
      <c r="Q226" s="585">
        <v>35.319593252808545</v>
      </c>
      <c r="R226" s="585">
        <v>162.19344100777255</v>
      </c>
      <c r="S226" s="585">
        <v>-58.872813202138374</v>
      </c>
      <c r="T226" s="741">
        <v>327.32466974480309</v>
      </c>
      <c r="U226" s="585"/>
      <c r="V226" s="742">
        <v>669.7808945212139</v>
      </c>
      <c r="W226" s="742">
        <v>-281.70081532446954</v>
      </c>
      <c r="X226" s="742">
        <v>-146.25347576505371</v>
      </c>
      <c r="Y226" s="742">
        <v>-132.21459026840344</v>
      </c>
      <c r="Z226" s="742">
        <v>128.27685089031161</v>
      </c>
      <c r="AA226" s="742">
        <v>35.319593252808545</v>
      </c>
      <c r="AB226" s="742">
        <v>168.18637337400389</v>
      </c>
      <c r="AC226" s="742">
        <v>-58.872813202138374</v>
      </c>
      <c r="AD226" s="586">
        <v>382.5220174782728</v>
      </c>
      <c r="AE226" s="585"/>
      <c r="AF226" s="742">
        <v>673.82301480064393</v>
      </c>
      <c r="AG226" s="742">
        <v>-281.70081532446954</v>
      </c>
      <c r="AH226" s="742">
        <v>-132.71612293444738</v>
      </c>
      <c r="AI226" s="742"/>
      <c r="AJ226" s="742">
        <v>120.69787216239247</v>
      </c>
      <c r="AK226" s="742">
        <v>35.319593252808545</v>
      </c>
      <c r="AL226" s="742">
        <v>176.18559316185352</v>
      </c>
      <c r="AM226" s="742">
        <v>-58.872813202138374</v>
      </c>
      <c r="AN226" s="586">
        <v>400.52173164823978</v>
      </c>
    </row>
    <row r="227" spans="1:40" ht="16.5">
      <c r="A227" s="528">
        <v>700</v>
      </c>
      <c r="B227" s="529" t="s">
        <v>258</v>
      </c>
      <c r="C227" s="532">
        <v>4842</v>
      </c>
      <c r="D227" s="585">
        <v>172.01475153679786</v>
      </c>
      <c r="E227" s="585">
        <v>65.587637640780343</v>
      </c>
      <c r="F227" s="585">
        <v>96.179255470828949</v>
      </c>
      <c r="G227" s="585">
        <v>-55.772901182990566</v>
      </c>
      <c r="H227" s="585">
        <v>163.26708266053012</v>
      </c>
      <c r="I227" s="585">
        <v>-231.66563403552252</v>
      </c>
      <c r="J227" s="585">
        <v>209.61019209042419</v>
      </c>
      <c r="K227" s="585"/>
      <c r="L227" s="585">
        <v>284.11477780745213</v>
      </c>
      <c r="M227" s="585">
        <v>65.587637620539283</v>
      </c>
      <c r="N227" s="585">
        <v>78.699119850261042</v>
      </c>
      <c r="O227" s="585">
        <v>-131.86894984107576</v>
      </c>
      <c r="P227" s="585">
        <v>103.2626213387117</v>
      </c>
      <c r="Q227" s="585">
        <v>52.020110486575803</v>
      </c>
      <c r="R227" s="585">
        <v>177.20876077342666</v>
      </c>
      <c r="S227" s="585">
        <v>-231.66563403552252</v>
      </c>
      <c r="T227" s="741">
        <v>397.35844400036831</v>
      </c>
      <c r="U227" s="585"/>
      <c r="V227" s="742">
        <v>270.36623759692498</v>
      </c>
      <c r="W227" s="742">
        <v>65.587637620539283</v>
      </c>
      <c r="X227" s="742">
        <v>61.530431219486537</v>
      </c>
      <c r="Y227" s="742">
        <v>-131.86894984107576</v>
      </c>
      <c r="Z227" s="742">
        <v>100.59466362268086</v>
      </c>
      <c r="AA227" s="742">
        <v>52.020110486575803</v>
      </c>
      <c r="AB227" s="742">
        <v>183.02347111532842</v>
      </c>
      <c r="AC227" s="742">
        <v>-231.66563403552252</v>
      </c>
      <c r="AD227" s="586">
        <v>369.58796778493758</v>
      </c>
      <c r="AE227" s="585"/>
      <c r="AF227" s="742">
        <v>292.22992904226948</v>
      </c>
      <c r="AG227" s="742">
        <v>65.587637620539283</v>
      </c>
      <c r="AH227" s="742">
        <v>45.067784050092868</v>
      </c>
      <c r="AI227" s="742"/>
      <c r="AJ227" s="742">
        <v>97.926705906650028</v>
      </c>
      <c r="AK227" s="742">
        <v>52.020110486575803</v>
      </c>
      <c r="AL227" s="742">
        <v>190.47588729865436</v>
      </c>
      <c r="AM227" s="742">
        <v>-231.66563403552252</v>
      </c>
      <c r="AN227" s="586">
        <v>379.77347052818362</v>
      </c>
    </row>
    <row r="228" spans="1:40" ht="16.5">
      <c r="A228" s="528">
        <v>702</v>
      </c>
      <c r="B228" s="529" t="s">
        <v>259</v>
      </c>
      <c r="C228" s="532">
        <v>4114</v>
      </c>
      <c r="D228" s="585">
        <v>296.89814713351581</v>
      </c>
      <c r="E228" s="585">
        <v>153.3730221993211</v>
      </c>
      <c r="F228" s="585">
        <v>39.844644495060557</v>
      </c>
      <c r="G228" s="585">
        <v>-55.772901182990559</v>
      </c>
      <c r="H228" s="585">
        <v>218.19861117070195</v>
      </c>
      <c r="I228" s="585">
        <v>-203.62493923189109</v>
      </c>
      <c r="J228" s="585">
        <v>448.91658458371774</v>
      </c>
      <c r="K228" s="585"/>
      <c r="L228" s="585">
        <v>360.01188585399643</v>
      </c>
      <c r="M228" s="585">
        <v>153.37302217908004</v>
      </c>
      <c r="N228" s="585">
        <v>22.36450887449265</v>
      </c>
      <c r="O228" s="585">
        <v>-131.78852413627413</v>
      </c>
      <c r="P228" s="585">
        <v>107.20448914299418</v>
      </c>
      <c r="Q228" s="585">
        <v>74.891341112299472</v>
      </c>
      <c r="R228" s="585">
        <v>234.69964891995616</v>
      </c>
      <c r="S228" s="585">
        <v>-203.62493923189109</v>
      </c>
      <c r="T228" s="741">
        <v>617.13143271465367</v>
      </c>
      <c r="U228" s="585"/>
      <c r="V228" s="742">
        <v>369.39783054356093</v>
      </c>
      <c r="W228" s="742">
        <v>153.37302217908004</v>
      </c>
      <c r="X228" s="742">
        <v>5.1958202437181518</v>
      </c>
      <c r="Y228" s="742">
        <v>-131.78852413627413</v>
      </c>
      <c r="Z228" s="742">
        <v>101.53188117820592</v>
      </c>
      <c r="AA228" s="742">
        <v>74.891341112299472</v>
      </c>
      <c r="AB228" s="742">
        <v>243.137751850044</v>
      </c>
      <c r="AC228" s="742">
        <v>-203.62493923189109</v>
      </c>
      <c r="AD228" s="586">
        <v>612.11418373874324</v>
      </c>
      <c r="AE228" s="585"/>
      <c r="AF228" s="742">
        <v>385.01247295259759</v>
      </c>
      <c r="AG228" s="742">
        <v>153.37302217908004</v>
      </c>
      <c r="AH228" s="742">
        <v>-5.6197849959174446</v>
      </c>
      <c r="AI228" s="742"/>
      <c r="AJ228" s="742">
        <v>95.859273213417666</v>
      </c>
      <c r="AK228" s="742">
        <v>74.891341112299472</v>
      </c>
      <c r="AL228" s="742">
        <v>253.32406100008981</v>
      </c>
      <c r="AM228" s="742">
        <v>-203.62493923189109</v>
      </c>
      <c r="AN228" s="586">
        <v>621.4269220934018</v>
      </c>
    </row>
    <row r="229" spans="1:40" ht="16.5">
      <c r="A229" s="528">
        <v>704</v>
      </c>
      <c r="B229" s="529" t="s">
        <v>260</v>
      </c>
      <c r="C229" s="532">
        <v>6428</v>
      </c>
      <c r="D229" s="585">
        <v>796.15789191679073</v>
      </c>
      <c r="E229" s="585">
        <v>142.86509616691595</v>
      </c>
      <c r="F229" s="585">
        <v>28.127259572123275</v>
      </c>
      <c r="G229" s="585">
        <v>-55.772901182990559</v>
      </c>
      <c r="H229" s="585">
        <v>131.78538197605201</v>
      </c>
      <c r="I229" s="585">
        <v>-178.96919726197885</v>
      </c>
      <c r="J229" s="585">
        <v>864.19353118691242</v>
      </c>
      <c r="K229" s="585"/>
      <c r="L229" s="585">
        <v>860.00375824719856</v>
      </c>
      <c r="M229" s="585">
        <v>142.86509614667486</v>
      </c>
      <c r="N229" s="585">
        <v>10.647123951555365</v>
      </c>
      <c r="O229" s="585">
        <v>-132.35829408256922</v>
      </c>
      <c r="P229" s="585">
        <v>59.156903600469512</v>
      </c>
      <c r="Q229" s="585">
        <v>22.470534175793404</v>
      </c>
      <c r="R229" s="585">
        <v>142.47663400921761</v>
      </c>
      <c r="S229" s="585">
        <v>-178.96919726197885</v>
      </c>
      <c r="T229" s="741">
        <v>926.29255878636127</v>
      </c>
      <c r="U229" s="585"/>
      <c r="V229" s="742">
        <v>909.2410521371097</v>
      </c>
      <c r="W229" s="742">
        <v>142.86509614667486</v>
      </c>
      <c r="X229" s="742">
        <v>-4.1571378265237735</v>
      </c>
      <c r="Y229" s="742">
        <v>-132.35829408256922</v>
      </c>
      <c r="Z229" s="742">
        <v>70.053232447403175</v>
      </c>
      <c r="AA229" s="742">
        <v>22.470534175793404</v>
      </c>
      <c r="AB229" s="742">
        <v>145.79799515354372</v>
      </c>
      <c r="AC229" s="742">
        <v>-178.96919726197885</v>
      </c>
      <c r="AD229" s="586">
        <v>974.94328088945315</v>
      </c>
      <c r="AE229" s="585"/>
      <c r="AF229" s="742">
        <v>949.57731786903923</v>
      </c>
      <c r="AG229" s="742">
        <v>142.86509614667486</v>
      </c>
      <c r="AH229" s="742">
        <v>-5.6197849959174446</v>
      </c>
      <c r="AI229" s="742"/>
      <c r="AJ229" s="742">
        <v>80.949561294336846</v>
      </c>
      <c r="AK229" s="742">
        <v>22.470534175793404</v>
      </c>
      <c r="AL229" s="742">
        <v>152.10056204147858</v>
      </c>
      <c r="AM229" s="742">
        <v>-178.96919726197885</v>
      </c>
      <c r="AN229" s="586">
        <v>1031.0157951868575</v>
      </c>
    </row>
    <row r="230" spans="1:40" ht="16.5">
      <c r="A230" s="528">
        <v>707</v>
      </c>
      <c r="B230" s="529" t="s">
        <v>261</v>
      </c>
      <c r="C230" s="532">
        <v>1960</v>
      </c>
      <c r="D230" s="585">
        <v>577.38615240028105</v>
      </c>
      <c r="E230" s="585">
        <v>-108.65604488980632</v>
      </c>
      <c r="F230" s="585">
        <v>0.49168642481863489</v>
      </c>
      <c r="G230" s="585">
        <v>-55.772901182990566</v>
      </c>
      <c r="H230" s="585">
        <v>267.54225795578162</v>
      </c>
      <c r="I230" s="585">
        <v>-290.7392857142857</v>
      </c>
      <c r="J230" s="585">
        <v>390.25186499379868</v>
      </c>
      <c r="K230" s="585"/>
      <c r="L230" s="585">
        <v>685.98545351914527</v>
      </c>
      <c r="M230" s="585">
        <v>-108.65604491004737</v>
      </c>
      <c r="N230" s="585">
        <v>-1.988449195749274</v>
      </c>
      <c r="O230" s="585">
        <v>-132.0900516074702</v>
      </c>
      <c r="P230" s="585">
        <v>186.03325069999093</v>
      </c>
      <c r="Q230" s="585">
        <v>83.721260150000006</v>
      </c>
      <c r="R230" s="585">
        <v>282.55297316277165</v>
      </c>
      <c r="S230" s="585">
        <v>-290.7392857142857</v>
      </c>
      <c r="T230" s="741">
        <v>704.81910610435523</v>
      </c>
      <c r="U230" s="585"/>
      <c r="V230" s="742">
        <v>695.80415729078868</v>
      </c>
      <c r="W230" s="742">
        <v>-108.65604491004737</v>
      </c>
      <c r="X230" s="742">
        <v>-4.1571378265237735</v>
      </c>
      <c r="Y230" s="742">
        <v>-132.0900516074702</v>
      </c>
      <c r="Z230" s="742">
        <v>152.60469932958731</v>
      </c>
      <c r="AA230" s="742">
        <v>83.721260150000006</v>
      </c>
      <c r="AB230" s="742">
        <v>292.34152230528713</v>
      </c>
      <c r="AC230" s="742">
        <v>-290.7392857142857</v>
      </c>
      <c r="AD230" s="586">
        <v>688.82911901733621</v>
      </c>
      <c r="AE230" s="585"/>
      <c r="AF230" s="742">
        <v>775.57834162530128</v>
      </c>
      <c r="AG230" s="742">
        <v>-108.65604491004737</v>
      </c>
      <c r="AH230" s="742">
        <v>-5.6197849959174446</v>
      </c>
      <c r="AI230" s="742"/>
      <c r="AJ230" s="742">
        <v>119.17614795918368</v>
      </c>
      <c r="AK230" s="742">
        <v>83.721260150000006</v>
      </c>
      <c r="AL230" s="742">
        <v>303.45922189895617</v>
      </c>
      <c r="AM230" s="742">
        <v>-290.7392857142857</v>
      </c>
      <c r="AN230" s="586">
        <v>744.82980440572044</v>
      </c>
    </row>
    <row r="231" spans="1:40" ht="16.5">
      <c r="A231" s="528">
        <v>710</v>
      </c>
      <c r="B231" s="529" t="s">
        <v>262</v>
      </c>
      <c r="C231" s="532">
        <v>27306</v>
      </c>
      <c r="D231" s="585">
        <v>663.08054792546261</v>
      </c>
      <c r="E231" s="585">
        <v>-86.28657086751538</v>
      </c>
      <c r="F231" s="585">
        <v>0.49168642481863489</v>
      </c>
      <c r="G231" s="585">
        <v>-55.772901182990566</v>
      </c>
      <c r="H231" s="585">
        <v>176.10844034783159</v>
      </c>
      <c r="I231" s="585">
        <v>-28.382003955174685</v>
      </c>
      <c r="J231" s="585">
        <v>669.23919869243218</v>
      </c>
      <c r="K231" s="585"/>
      <c r="L231" s="585">
        <v>656.96688804254018</v>
      </c>
      <c r="M231" s="585">
        <v>-86.286570887756426</v>
      </c>
      <c r="N231" s="585">
        <v>-1.988449195749274</v>
      </c>
      <c r="O231" s="585">
        <v>-132.07385309441571</v>
      </c>
      <c r="P231" s="585">
        <v>90.877752610023094</v>
      </c>
      <c r="Q231" s="585">
        <v>28.736586423130433</v>
      </c>
      <c r="R231" s="585">
        <v>190.93371222132527</v>
      </c>
      <c r="S231" s="585">
        <v>-28.382003955174685</v>
      </c>
      <c r="T231" s="741">
        <v>718.78406216392295</v>
      </c>
      <c r="U231" s="585"/>
      <c r="V231" s="742">
        <v>662.84930393825118</v>
      </c>
      <c r="W231" s="742">
        <v>-86.286570887756426</v>
      </c>
      <c r="X231" s="742">
        <v>-4.1571378265237735</v>
      </c>
      <c r="Y231" s="742">
        <v>-132.07385309441571</v>
      </c>
      <c r="Z231" s="742">
        <v>97.143085819403836</v>
      </c>
      <c r="AA231" s="742">
        <v>28.736586423130433</v>
      </c>
      <c r="AB231" s="742">
        <v>197.38922404719216</v>
      </c>
      <c r="AC231" s="742">
        <v>-28.382003955174685</v>
      </c>
      <c r="AD231" s="586">
        <v>735.21863446410703</v>
      </c>
      <c r="AE231" s="585"/>
      <c r="AF231" s="742">
        <v>683.21741522181719</v>
      </c>
      <c r="AG231" s="742">
        <v>-86.286570887756426</v>
      </c>
      <c r="AH231" s="742">
        <v>-5.6197849959174446</v>
      </c>
      <c r="AI231" s="742"/>
      <c r="AJ231" s="742">
        <v>103.40841902878458</v>
      </c>
      <c r="AK231" s="742">
        <v>28.736586423130433</v>
      </c>
      <c r="AL231" s="742">
        <v>205.96107488684933</v>
      </c>
      <c r="AM231" s="742">
        <v>-28.382003955174685</v>
      </c>
      <c r="AN231" s="586">
        <v>768.96128262731736</v>
      </c>
    </row>
    <row r="232" spans="1:40" ht="16.5">
      <c r="A232" s="528">
        <v>729</v>
      </c>
      <c r="B232" s="529" t="s">
        <v>263</v>
      </c>
      <c r="C232" s="532">
        <v>8975</v>
      </c>
      <c r="D232" s="585">
        <v>688.93331402883246</v>
      </c>
      <c r="E232" s="585">
        <v>-56.589783193809687</v>
      </c>
      <c r="F232" s="585">
        <v>-4.5640714835712153</v>
      </c>
      <c r="G232" s="585">
        <v>-55.772901182990566</v>
      </c>
      <c r="H232" s="585">
        <v>209.82040212101734</v>
      </c>
      <c r="I232" s="585">
        <v>20.076434540389972</v>
      </c>
      <c r="J232" s="585">
        <v>801.90339482986826</v>
      </c>
      <c r="K232" s="585"/>
      <c r="L232" s="585">
        <v>755.03230836014848</v>
      </c>
      <c r="M232" s="585">
        <v>-56.589783214050733</v>
      </c>
      <c r="N232" s="585">
        <v>-1.9884491957492738</v>
      </c>
      <c r="O232" s="585">
        <v>-132.01325133963044</v>
      </c>
      <c r="P232" s="585">
        <v>152.37787245012774</v>
      </c>
      <c r="Q232" s="585">
        <v>67.944761495710324</v>
      </c>
      <c r="R232" s="585">
        <v>225.92944616599456</v>
      </c>
      <c r="S232" s="585">
        <v>20.076434540389972</v>
      </c>
      <c r="T232" s="741">
        <v>1030.7693392629408</v>
      </c>
      <c r="U232" s="585"/>
      <c r="V232" s="742">
        <v>757.11354642155561</v>
      </c>
      <c r="W232" s="742">
        <v>-56.589783214050733</v>
      </c>
      <c r="X232" s="742">
        <v>-4.1571378265237735</v>
      </c>
      <c r="Y232" s="742">
        <v>-132.01325133963044</v>
      </c>
      <c r="Z232" s="742">
        <v>133.84688831420038</v>
      </c>
      <c r="AA232" s="742">
        <v>67.944761495710324</v>
      </c>
      <c r="AB232" s="742">
        <v>234.54627175832121</v>
      </c>
      <c r="AC232" s="742">
        <v>20.076434540389972</v>
      </c>
      <c r="AD232" s="586">
        <v>1020.7677301499725</v>
      </c>
      <c r="AE232" s="585"/>
      <c r="AF232" s="742">
        <v>803.45650776470961</v>
      </c>
      <c r="AG232" s="742">
        <v>-56.589783214050733</v>
      </c>
      <c r="AH232" s="742">
        <v>-5.6197849959174446</v>
      </c>
      <c r="AI232" s="742"/>
      <c r="AJ232" s="742">
        <v>115.3159041782731</v>
      </c>
      <c r="AK232" s="742">
        <v>67.944761495710324</v>
      </c>
      <c r="AL232" s="742">
        <v>244.47075216376942</v>
      </c>
      <c r="AM232" s="742">
        <v>20.076434540389972</v>
      </c>
      <c r="AN232" s="586">
        <v>1057.0415405932538</v>
      </c>
    </row>
    <row r="233" spans="1:40" ht="16.5">
      <c r="A233" s="528">
        <v>732</v>
      </c>
      <c r="B233" s="529" t="s">
        <v>264</v>
      </c>
      <c r="C233" s="532">
        <v>3336</v>
      </c>
      <c r="D233" s="585">
        <v>1204.9214371772307</v>
      </c>
      <c r="E233" s="585">
        <v>-213.10836690080319</v>
      </c>
      <c r="F233" s="585">
        <v>133.27314041676681</v>
      </c>
      <c r="G233" s="585">
        <v>-55.772901182990566</v>
      </c>
      <c r="H233" s="585">
        <v>226.96086853889909</v>
      </c>
      <c r="I233" s="585">
        <v>62.151079136690647</v>
      </c>
      <c r="J233" s="585">
        <v>1358.4252571857935</v>
      </c>
      <c r="K233" s="585"/>
      <c r="L233" s="585">
        <v>1314.3578425798014</v>
      </c>
      <c r="M233" s="585">
        <v>-213.10836692104419</v>
      </c>
      <c r="N233" s="585">
        <v>115.79300479619891</v>
      </c>
      <c r="O233" s="585">
        <v>-131.8217453923009</v>
      </c>
      <c r="P233" s="585">
        <v>134.73301210207688</v>
      </c>
      <c r="Q233" s="585">
        <v>52.398817463429253</v>
      </c>
      <c r="R233" s="585">
        <v>239.71580310216169</v>
      </c>
      <c r="S233" s="585">
        <v>62.151079136690647</v>
      </c>
      <c r="T233" s="741">
        <v>1574.2194468670136</v>
      </c>
      <c r="U233" s="585"/>
      <c r="V233" s="742">
        <v>1344.9359016201945</v>
      </c>
      <c r="W233" s="742">
        <v>-213.10836692104419</v>
      </c>
      <c r="X233" s="742">
        <v>98.624316165424403</v>
      </c>
      <c r="Y233" s="742">
        <v>-131.8217453923009</v>
      </c>
      <c r="Z233" s="742">
        <v>123.60566522370033</v>
      </c>
      <c r="AA233" s="742">
        <v>52.398817463429253</v>
      </c>
      <c r="AB233" s="742">
        <v>247.91120446788128</v>
      </c>
      <c r="AC233" s="742">
        <v>62.151079136690647</v>
      </c>
      <c r="AD233" s="586">
        <v>1584.6968717639752</v>
      </c>
      <c r="AE233" s="585"/>
      <c r="AF233" s="742">
        <v>1383.6757460366348</v>
      </c>
      <c r="AG233" s="742">
        <v>-213.10836692104419</v>
      </c>
      <c r="AH233" s="742">
        <v>82.161668996030741</v>
      </c>
      <c r="AI233" s="742"/>
      <c r="AJ233" s="742">
        <v>112.47831834532377</v>
      </c>
      <c r="AK233" s="742">
        <v>52.398817463429253</v>
      </c>
      <c r="AL233" s="742">
        <v>257.0514216951172</v>
      </c>
      <c r="AM233" s="742">
        <v>62.151079136690647</v>
      </c>
      <c r="AN233" s="586">
        <v>1604.9869393598815</v>
      </c>
    </row>
    <row r="234" spans="1:40" ht="16.5">
      <c r="A234" s="528">
        <v>734</v>
      </c>
      <c r="B234" s="529" t="s">
        <v>265</v>
      </c>
      <c r="C234" s="532">
        <v>50933</v>
      </c>
      <c r="D234" s="585">
        <v>443.63429878387785</v>
      </c>
      <c r="E234" s="585">
        <v>-29.359959970354442</v>
      </c>
      <c r="F234" s="585">
        <v>0.49168642481863495</v>
      </c>
      <c r="G234" s="585">
        <v>-55.772901182990573</v>
      </c>
      <c r="H234" s="585">
        <v>179.31799892917331</v>
      </c>
      <c r="I234" s="585">
        <v>-25.255492509767734</v>
      </c>
      <c r="J234" s="585">
        <v>513.05563047475709</v>
      </c>
      <c r="K234" s="585"/>
      <c r="L234" s="585">
        <v>417.49546772555863</v>
      </c>
      <c r="M234" s="585">
        <v>-29.359959990595488</v>
      </c>
      <c r="N234" s="585">
        <v>-1.988449195749274</v>
      </c>
      <c r="O234" s="585">
        <v>-132.04115690944539</v>
      </c>
      <c r="P234" s="585">
        <v>119.79931279586224</v>
      </c>
      <c r="Q234" s="585">
        <v>58.026398784560115</v>
      </c>
      <c r="R234" s="585">
        <v>192.92919211999896</v>
      </c>
      <c r="S234" s="585">
        <v>-25.255492509767734</v>
      </c>
      <c r="T234" s="741">
        <v>599.60531282042211</v>
      </c>
      <c r="U234" s="585"/>
      <c r="V234" s="742">
        <v>406.81653776431148</v>
      </c>
      <c r="W234" s="742">
        <v>-29.359959990595488</v>
      </c>
      <c r="X234" s="742">
        <v>-4.1571378265237735</v>
      </c>
      <c r="Y234" s="742">
        <v>-132.04115690944539</v>
      </c>
      <c r="Z234" s="742">
        <v>117.6357371314437</v>
      </c>
      <c r="AA234" s="742">
        <v>58.026398784560115</v>
      </c>
      <c r="AB234" s="742">
        <v>199.2478866620267</v>
      </c>
      <c r="AC234" s="742">
        <v>-25.255492509767734</v>
      </c>
      <c r="AD234" s="586">
        <v>590.91281310600959</v>
      </c>
      <c r="AE234" s="585"/>
      <c r="AF234" s="742">
        <v>412.9068223592605</v>
      </c>
      <c r="AG234" s="742">
        <v>-29.359959990595488</v>
      </c>
      <c r="AH234" s="742">
        <v>-5.6197849959174446</v>
      </c>
      <c r="AI234" s="742"/>
      <c r="AJ234" s="742">
        <v>115.47216146702519</v>
      </c>
      <c r="AK234" s="742">
        <v>58.026398784560115</v>
      </c>
      <c r="AL234" s="742">
        <v>207.67653776645989</v>
      </c>
      <c r="AM234" s="742">
        <v>-25.255492509767734</v>
      </c>
      <c r="AN234" s="586">
        <v>601.80552597157953</v>
      </c>
    </row>
    <row r="235" spans="1:40" ht="16.5">
      <c r="A235" s="528">
        <v>738</v>
      </c>
      <c r="B235" s="529" t="s">
        <v>266</v>
      </c>
      <c r="C235" s="532">
        <v>2917</v>
      </c>
      <c r="D235" s="585">
        <v>506.30090573135084</v>
      </c>
      <c r="E235" s="585">
        <v>33.217818351257613</v>
      </c>
      <c r="F235" s="585">
        <v>0.49168642481863489</v>
      </c>
      <c r="G235" s="585">
        <v>-55.772901182990566</v>
      </c>
      <c r="H235" s="585">
        <v>195.32761480653352</v>
      </c>
      <c r="I235" s="585">
        <v>-171.94720603359616</v>
      </c>
      <c r="J235" s="585">
        <v>507.61791809737383</v>
      </c>
      <c r="K235" s="585"/>
      <c r="L235" s="585">
        <v>512.61775477347828</v>
      </c>
      <c r="M235" s="585">
        <v>33.217818331016545</v>
      </c>
      <c r="N235" s="585">
        <v>-1.9884491957492743</v>
      </c>
      <c r="O235" s="585">
        <v>-132.16853982668425</v>
      </c>
      <c r="P235" s="585">
        <v>71.849496055025554</v>
      </c>
      <c r="Q235" s="585">
        <v>54.361161895783347</v>
      </c>
      <c r="R235" s="585">
        <v>208.84463415771427</v>
      </c>
      <c r="S235" s="585">
        <v>-171.94720603359616</v>
      </c>
      <c r="T235" s="741">
        <v>574.78667015698829</v>
      </c>
      <c r="U235" s="585"/>
      <c r="V235" s="742">
        <v>471.66480350967487</v>
      </c>
      <c r="W235" s="742">
        <v>33.217818331016545</v>
      </c>
      <c r="X235" s="742">
        <v>-4.1571378265237735</v>
      </c>
      <c r="Y235" s="742">
        <v>-132.16853982668425</v>
      </c>
      <c r="Z235" s="742">
        <v>78.292152895527735</v>
      </c>
      <c r="AA235" s="742">
        <v>54.361161895783347</v>
      </c>
      <c r="AB235" s="742">
        <v>215.41076083854475</v>
      </c>
      <c r="AC235" s="742">
        <v>-171.94720603359616</v>
      </c>
      <c r="AD235" s="586">
        <v>544.67381378374307</v>
      </c>
      <c r="AE235" s="585"/>
      <c r="AF235" s="742">
        <v>486.90521346427522</v>
      </c>
      <c r="AG235" s="742">
        <v>33.217818331016545</v>
      </c>
      <c r="AH235" s="742">
        <v>-5.6197849959174437</v>
      </c>
      <c r="AI235" s="742"/>
      <c r="AJ235" s="742">
        <v>84.734809736029945</v>
      </c>
      <c r="AK235" s="742">
        <v>54.361161895783347</v>
      </c>
      <c r="AL235" s="742">
        <v>224.29539288572357</v>
      </c>
      <c r="AM235" s="742">
        <v>-171.94720603359616</v>
      </c>
      <c r="AN235" s="586">
        <v>573.7788654566308</v>
      </c>
    </row>
    <row r="236" spans="1:40" ht="16.5">
      <c r="A236" s="528">
        <v>739</v>
      </c>
      <c r="B236" s="529" t="s">
        <v>267</v>
      </c>
      <c r="C236" s="532">
        <v>3256</v>
      </c>
      <c r="D236" s="585">
        <v>305.22905893023596</v>
      </c>
      <c r="E236" s="585">
        <v>372.46192497812996</v>
      </c>
      <c r="F236" s="585">
        <v>304.52859266955585</v>
      </c>
      <c r="G236" s="585">
        <v>-55.772901182990573</v>
      </c>
      <c r="H236" s="585">
        <v>216.30365473330019</v>
      </c>
      <c r="I236" s="585">
        <v>125.53071253071253</v>
      </c>
      <c r="J236" s="585">
        <v>1268.2810426589438</v>
      </c>
      <c r="K236" s="585"/>
      <c r="L236" s="585">
        <v>331.03987108209975</v>
      </c>
      <c r="M236" s="585">
        <v>372.46192495788921</v>
      </c>
      <c r="N236" s="585">
        <v>287.04845704898793</v>
      </c>
      <c r="O236" s="585">
        <v>-131.85162929390086</v>
      </c>
      <c r="P236" s="585">
        <v>100.26726470879066</v>
      </c>
      <c r="Q236" s="585">
        <v>34.222882277027033</v>
      </c>
      <c r="R236" s="585">
        <v>231.15262371103782</v>
      </c>
      <c r="S236" s="585">
        <v>125.53071253071253</v>
      </c>
      <c r="T236" s="741">
        <v>1349.8721070226441</v>
      </c>
      <c r="U236" s="585"/>
      <c r="V236" s="742">
        <v>306.82956482856423</v>
      </c>
      <c r="W236" s="742">
        <v>372.46192495788921</v>
      </c>
      <c r="X236" s="742">
        <v>269.87976841821347</v>
      </c>
      <c r="Y236" s="742">
        <v>-131.85162929390086</v>
      </c>
      <c r="Z236" s="742">
        <v>94.189019332282257</v>
      </c>
      <c r="AA236" s="742">
        <v>34.222882277027033</v>
      </c>
      <c r="AB236" s="742">
        <v>239.29646895235999</v>
      </c>
      <c r="AC236" s="742">
        <v>125.53071253071253</v>
      </c>
      <c r="AD236" s="586">
        <v>1310.558712003148</v>
      </c>
      <c r="AE236" s="585"/>
      <c r="AF236" s="742">
        <v>348.0933079982342</v>
      </c>
      <c r="AG236" s="742">
        <v>372.46192495788921</v>
      </c>
      <c r="AH236" s="742">
        <v>253.41712124881977</v>
      </c>
      <c r="AI236" s="742"/>
      <c r="AJ236" s="742">
        <v>88.110773955773865</v>
      </c>
      <c r="AK236" s="742">
        <v>34.222882277027033</v>
      </c>
      <c r="AL236" s="742">
        <v>248.69823606115523</v>
      </c>
      <c r="AM236" s="742">
        <v>125.53071253071253</v>
      </c>
      <c r="AN236" s="586">
        <v>1338.6833297357109</v>
      </c>
    </row>
    <row r="237" spans="1:40" ht="16.5">
      <c r="A237" s="528">
        <v>740</v>
      </c>
      <c r="B237" s="529" t="s">
        <v>268</v>
      </c>
      <c r="C237" s="532">
        <v>32085</v>
      </c>
      <c r="D237" s="585">
        <v>265.51574019472224</v>
      </c>
      <c r="E237" s="585">
        <v>-171.07617180257935</v>
      </c>
      <c r="F237" s="585">
        <v>-54.127124527892882</v>
      </c>
      <c r="G237" s="585">
        <v>-55.772901182990559</v>
      </c>
      <c r="H237" s="585">
        <v>191.74183214710249</v>
      </c>
      <c r="I237" s="585">
        <v>-43.410035842293908</v>
      </c>
      <c r="J237" s="585">
        <v>132.87133898606803</v>
      </c>
      <c r="K237" s="585"/>
      <c r="L237" s="585">
        <v>378.96238967400473</v>
      </c>
      <c r="M237" s="585">
        <v>-171.07617182282038</v>
      </c>
      <c r="N237" s="585">
        <v>-41.607260148460789</v>
      </c>
      <c r="O237" s="585">
        <v>-131.84941134548643</v>
      </c>
      <c r="P237" s="585">
        <v>140.74463564027155</v>
      </c>
      <c r="Q237" s="585">
        <v>60.566191870718406</v>
      </c>
      <c r="R237" s="585">
        <v>206.19628646761427</v>
      </c>
      <c r="S237" s="585">
        <v>-43.410035842293908</v>
      </c>
      <c r="T237" s="741">
        <v>398.52662449354739</v>
      </c>
      <c r="U237" s="585"/>
      <c r="V237" s="742">
        <v>377.39010321333291</v>
      </c>
      <c r="W237" s="742">
        <v>-171.07617182282038</v>
      </c>
      <c r="X237" s="742">
        <v>-28.775948779235286</v>
      </c>
      <c r="Y237" s="742">
        <v>-131.84941134548643</v>
      </c>
      <c r="Z237" s="742">
        <v>128.20504728873473</v>
      </c>
      <c r="AA237" s="742">
        <v>60.566191870718406</v>
      </c>
      <c r="AB237" s="742">
        <v>213.74486886042098</v>
      </c>
      <c r="AC237" s="742">
        <v>-43.410035842293908</v>
      </c>
      <c r="AD237" s="586">
        <v>404.79464344337106</v>
      </c>
      <c r="AE237" s="585"/>
      <c r="AF237" s="742">
        <v>411.31839572407324</v>
      </c>
      <c r="AG237" s="742">
        <v>-171.07617182282038</v>
      </c>
      <c r="AH237" s="742">
        <v>-15.238595948628959</v>
      </c>
      <c r="AI237" s="742"/>
      <c r="AJ237" s="742">
        <v>115.66545893719787</v>
      </c>
      <c r="AK237" s="742">
        <v>60.566191870718406</v>
      </c>
      <c r="AL237" s="742">
        <v>222.97305510128541</v>
      </c>
      <c r="AM237" s="742">
        <v>-43.410035842293908</v>
      </c>
      <c r="AN237" s="586">
        <v>448.94888667404518</v>
      </c>
    </row>
    <row r="238" spans="1:40" ht="16.5">
      <c r="A238" s="528">
        <v>742</v>
      </c>
      <c r="B238" s="529" t="s">
        <v>269</v>
      </c>
      <c r="C238" s="532">
        <v>988</v>
      </c>
      <c r="D238" s="585">
        <v>885.82538774151124</v>
      </c>
      <c r="E238" s="585">
        <v>-3.2625513711930432</v>
      </c>
      <c r="F238" s="585">
        <v>212.55684212394766</v>
      </c>
      <c r="G238" s="585">
        <v>-55.772901182990566</v>
      </c>
      <c r="H238" s="585">
        <v>230.58062316299947</v>
      </c>
      <c r="I238" s="585">
        <v>410.00506072874492</v>
      </c>
      <c r="J238" s="585">
        <v>1679.9324612030198</v>
      </c>
      <c r="K238" s="585"/>
      <c r="L238" s="585">
        <v>1091.3614872450155</v>
      </c>
      <c r="M238" s="585">
        <v>-3.2625513914340969</v>
      </c>
      <c r="N238" s="585">
        <v>195.07670650337977</v>
      </c>
      <c r="O238" s="585">
        <v>-132.1611732675762</v>
      </c>
      <c r="P238" s="585">
        <v>168.84433873023073</v>
      </c>
      <c r="Q238" s="585">
        <v>60.669209348178128</v>
      </c>
      <c r="R238" s="585">
        <v>241.38250132648812</v>
      </c>
      <c r="S238" s="585">
        <v>410.00506072874492</v>
      </c>
      <c r="T238" s="741">
        <v>2031.915579223027</v>
      </c>
      <c r="U238" s="585"/>
      <c r="V238" s="742">
        <v>1183.2154469014215</v>
      </c>
      <c r="W238" s="742">
        <v>-3.2625513914340969</v>
      </c>
      <c r="X238" s="742">
        <v>177.90801787260526</v>
      </c>
      <c r="Y238" s="742">
        <v>-132.1611732675762</v>
      </c>
      <c r="Z238" s="742">
        <v>148.03182017483181</v>
      </c>
      <c r="AA238" s="742">
        <v>60.669209348178128</v>
      </c>
      <c r="AB238" s="742">
        <v>250.44301004339795</v>
      </c>
      <c r="AC238" s="742">
        <v>410.00506072874492</v>
      </c>
      <c r="AD238" s="586">
        <v>2094.848840410169</v>
      </c>
      <c r="AE238" s="585"/>
      <c r="AF238" s="742">
        <v>1269.7111759378865</v>
      </c>
      <c r="AG238" s="742">
        <v>-3.2625513914340969</v>
      </c>
      <c r="AH238" s="742">
        <v>161.44537070321158</v>
      </c>
      <c r="AI238" s="742"/>
      <c r="AJ238" s="742">
        <v>127.21930161943285</v>
      </c>
      <c r="AK238" s="742">
        <v>60.669209348178128</v>
      </c>
      <c r="AL238" s="742">
        <v>260.65304633650021</v>
      </c>
      <c r="AM238" s="742">
        <v>410.00506072874492</v>
      </c>
      <c r="AN238" s="586">
        <v>2154.2794400149442</v>
      </c>
    </row>
    <row r="239" spans="1:40" ht="16.5">
      <c r="A239" s="528">
        <v>743</v>
      </c>
      <c r="B239" s="529" t="s">
        <v>270</v>
      </c>
      <c r="C239" s="532">
        <v>65323</v>
      </c>
      <c r="D239" s="585">
        <v>503.52648626490424</v>
      </c>
      <c r="E239" s="585">
        <v>-130.7366632244298</v>
      </c>
      <c r="F239" s="585">
        <v>-61.283821705612347</v>
      </c>
      <c r="G239" s="585">
        <v>-55.772901182990559</v>
      </c>
      <c r="H239" s="585">
        <v>151.42920489222448</v>
      </c>
      <c r="I239" s="585">
        <v>-46.361159162928828</v>
      </c>
      <c r="J239" s="585">
        <v>360.8011458811672</v>
      </c>
      <c r="K239" s="585"/>
      <c r="L239" s="585">
        <v>496.53887358753798</v>
      </c>
      <c r="M239" s="585">
        <v>-130.73666324467084</v>
      </c>
      <c r="N239" s="585">
        <v>-48.763957326180254</v>
      </c>
      <c r="O239" s="585">
        <v>-132.25616886767219</v>
      </c>
      <c r="P239" s="585">
        <v>117.19637368198096</v>
      </c>
      <c r="Q239" s="585">
        <v>44.312690351300468</v>
      </c>
      <c r="R239" s="585">
        <v>163.66214108761585</v>
      </c>
      <c r="S239" s="585">
        <v>-46.361159162928828</v>
      </c>
      <c r="T239" s="741">
        <v>463.59213010698323</v>
      </c>
      <c r="U239" s="585"/>
      <c r="V239" s="742">
        <v>502.57097232451821</v>
      </c>
      <c r="W239" s="742">
        <v>-130.73666324467084</v>
      </c>
      <c r="X239" s="742">
        <v>-35.932645956954751</v>
      </c>
      <c r="Y239" s="742">
        <v>-132.25616886767219</v>
      </c>
      <c r="Z239" s="742">
        <v>111.65344433069541</v>
      </c>
      <c r="AA239" s="742">
        <v>44.312690351300468</v>
      </c>
      <c r="AB239" s="742">
        <v>169.31920849816996</v>
      </c>
      <c r="AC239" s="742">
        <v>-46.361159162928828</v>
      </c>
      <c r="AD239" s="586">
        <v>482.56967827245745</v>
      </c>
      <c r="AE239" s="585"/>
      <c r="AF239" s="742">
        <v>501.97668021041608</v>
      </c>
      <c r="AG239" s="742">
        <v>-130.73666324467084</v>
      </c>
      <c r="AH239" s="742">
        <v>-22.395293126348424</v>
      </c>
      <c r="AI239" s="742"/>
      <c r="AJ239" s="742">
        <v>106.11051497940987</v>
      </c>
      <c r="AK239" s="742">
        <v>44.312690351300468</v>
      </c>
      <c r="AL239" s="742">
        <v>177.05685233194791</v>
      </c>
      <c r="AM239" s="742">
        <v>-46.361159162928828</v>
      </c>
      <c r="AN239" s="586">
        <v>497.70745347145402</v>
      </c>
    </row>
    <row r="240" spans="1:40" ht="16.5">
      <c r="A240" s="528">
        <v>746</v>
      </c>
      <c r="B240" s="529" t="s">
        <v>271</v>
      </c>
      <c r="C240" s="532">
        <v>4735</v>
      </c>
      <c r="D240" s="585">
        <v>1486.9765615758995</v>
      </c>
      <c r="E240" s="585">
        <v>-31.548705889596302</v>
      </c>
      <c r="F240" s="585">
        <v>-123.6760509379299</v>
      </c>
      <c r="G240" s="585">
        <v>-55.772901182990559</v>
      </c>
      <c r="H240" s="585">
        <v>195.78413130715447</v>
      </c>
      <c r="I240" s="585">
        <v>43.185638859556491</v>
      </c>
      <c r="J240" s="585">
        <v>1514.9486737320938</v>
      </c>
      <c r="K240" s="585"/>
      <c r="L240" s="585">
        <v>1554.845283431215</v>
      </c>
      <c r="M240" s="585">
        <v>-31.548705909837821</v>
      </c>
      <c r="N240" s="585">
        <v>-111.15618655849782</v>
      </c>
      <c r="O240" s="585">
        <v>-131.96662039677992</v>
      </c>
      <c r="P240" s="585">
        <v>71.673490474643103</v>
      </c>
      <c r="Q240" s="585">
        <v>28.646042784794087</v>
      </c>
      <c r="R240" s="585">
        <v>207.35138420152356</v>
      </c>
      <c r="S240" s="585">
        <v>43.185638859556491</v>
      </c>
      <c r="T240" s="741">
        <v>1631.0303268866166</v>
      </c>
      <c r="U240" s="585"/>
      <c r="V240" s="742">
        <v>1520.9565602824018</v>
      </c>
      <c r="W240" s="742">
        <v>-31.548705909837821</v>
      </c>
      <c r="X240" s="742">
        <v>-98.324875189272319</v>
      </c>
      <c r="Y240" s="742">
        <v>-131.96662039677992</v>
      </c>
      <c r="Z240" s="742">
        <v>76.997160232041679</v>
      </c>
      <c r="AA240" s="742">
        <v>28.646042784794087</v>
      </c>
      <c r="AB240" s="742">
        <v>214.71938595516488</v>
      </c>
      <c r="AC240" s="742">
        <v>43.185638859556491</v>
      </c>
      <c r="AD240" s="586">
        <v>1622.6645866180691</v>
      </c>
      <c r="AE240" s="585"/>
      <c r="AF240" s="742">
        <v>1538.0222446720857</v>
      </c>
      <c r="AG240" s="742">
        <v>-31.548705909837821</v>
      </c>
      <c r="AH240" s="742">
        <v>-84.787522358665981</v>
      </c>
      <c r="AI240" s="742"/>
      <c r="AJ240" s="742">
        <v>82.320829989440284</v>
      </c>
      <c r="AK240" s="742">
        <v>28.646042784794087</v>
      </c>
      <c r="AL240" s="742">
        <v>223.48566431771042</v>
      </c>
      <c r="AM240" s="742">
        <v>43.185638859556491</v>
      </c>
      <c r="AN240" s="586">
        <v>1667.3575719583034</v>
      </c>
    </row>
    <row r="241" spans="1:40" ht="16.5">
      <c r="A241" s="528">
        <v>747</v>
      </c>
      <c r="B241" s="529" t="s">
        <v>272</v>
      </c>
      <c r="C241" s="532">
        <v>1308</v>
      </c>
      <c r="D241" s="585">
        <v>556.81798887040406</v>
      </c>
      <c r="E241" s="585">
        <v>277.80981425429889</v>
      </c>
      <c r="F241" s="585">
        <v>217.0171621080982</v>
      </c>
      <c r="G241" s="585">
        <v>-55.772901182990566</v>
      </c>
      <c r="H241" s="585">
        <v>256.18622870885832</v>
      </c>
      <c r="I241" s="585">
        <v>-185.36009174311926</v>
      </c>
      <c r="J241" s="585">
        <v>1066.6982010155498</v>
      </c>
      <c r="K241" s="585"/>
      <c r="L241" s="585">
        <v>713.81283229278233</v>
      </c>
      <c r="M241" s="585">
        <v>277.80981423405819</v>
      </c>
      <c r="N241" s="585">
        <v>199.53702648753031</v>
      </c>
      <c r="O241" s="585">
        <v>-132.24053059655412</v>
      </c>
      <c r="P241" s="585">
        <v>120.96038370755288</v>
      </c>
      <c r="Q241" s="585">
        <v>109.08918662844037</v>
      </c>
      <c r="R241" s="585">
        <v>272.08165201816712</v>
      </c>
      <c r="S241" s="585">
        <v>-185.36009174311926</v>
      </c>
      <c r="T241" s="741">
        <v>1375.6902730288577</v>
      </c>
      <c r="U241" s="585"/>
      <c r="V241" s="742">
        <v>832.10190621069944</v>
      </c>
      <c r="W241" s="742">
        <v>277.80981423405819</v>
      </c>
      <c r="X241" s="742">
        <v>182.3683378567558</v>
      </c>
      <c r="Y241" s="742">
        <v>-132.24053059655412</v>
      </c>
      <c r="Z241" s="742">
        <v>113.50508099750719</v>
      </c>
      <c r="AA241" s="742">
        <v>109.08918662844037</v>
      </c>
      <c r="AB241" s="742">
        <v>282.12942824187365</v>
      </c>
      <c r="AC241" s="742">
        <v>-185.36009174311926</v>
      </c>
      <c r="AD241" s="586">
        <v>1479.4031318296611</v>
      </c>
      <c r="AE241" s="585"/>
      <c r="AF241" s="742">
        <v>893.57066783328298</v>
      </c>
      <c r="AG241" s="742">
        <v>277.80981423405819</v>
      </c>
      <c r="AH241" s="742">
        <v>165.90569068736212</v>
      </c>
      <c r="AI241" s="742"/>
      <c r="AJ241" s="742">
        <v>106.04977828746148</v>
      </c>
      <c r="AK241" s="742">
        <v>109.08918662844037</v>
      </c>
      <c r="AL241" s="742">
        <v>293.27768232734883</v>
      </c>
      <c r="AM241" s="742">
        <v>-185.36009174311926</v>
      </c>
      <c r="AN241" s="586">
        <v>1528.1021976582806</v>
      </c>
    </row>
    <row r="242" spans="1:40" ht="16.5">
      <c r="A242" s="528">
        <v>748</v>
      </c>
      <c r="B242" s="529" t="s">
        <v>273</v>
      </c>
      <c r="C242" s="532">
        <v>4897</v>
      </c>
      <c r="D242" s="585">
        <v>1387.955603728514</v>
      </c>
      <c r="E242" s="585">
        <v>-184.11260266862874</v>
      </c>
      <c r="F242" s="585">
        <v>-191.95479878724768</v>
      </c>
      <c r="G242" s="585">
        <v>-55.772901182990559</v>
      </c>
      <c r="H242" s="585">
        <v>207.40867766118134</v>
      </c>
      <c r="I242" s="585">
        <v>87.675107208494993</v>
      </c>
      <c r="J242" s="585">
        <v>1251.1990859593234</v>
      </c>
      <c r="K242" s="585"/>
      <c r="L242" s="585">
        <v>1391.434578818722</v>
      </c>
      <c r="M242" s="585">
        <v>-184.11260268886977</v>
      </c>
      <c r="N242" s="585">
        <v>-179.43493440781558</v>
      </c>
      <c r="O242" s="585">
        <v>-131.83482472848905</v>
      </c>
      <c r="P242" s="585">
        <v>99.653943340859826</v>
      </c>
      <c r="Q242" s="585">
        <v>44.866319935470692</v>
      </c>
      <c r="R242" s="585">
        <v>221.11048194466383</v>
      </c>
      <c r="S242" s="585">
        <v>87.675107208494993</v>
      </c>
      <c r="T242" s="741">
        <v>1349.3580694230368</v>
      </c>
      <c r="U242" s="585"/>
      <c r="V242" s="742">
        <v>1426.0070425142958</v>
      </c>
      <c r="W242" s="742">
        <v>-184.11260268886977</v>
      </c>
      <c r="X242" s="742">
        <v>-166.60362303859009</v>
      </c>
      <c r="Y242" s="742">
        <v>-131.83482472848905</v>
      </c>
      <c r="Z242" s="742">
        <v>96.072729277127607</v>
      </c>
      <c r="AA242" s="742">
        <v>44.866319935470692</v>
      </c>
      <c r="AB242" s="742">
        <v>228.55053688225459</v>
      </c>
      <c r="AC242" s="742">
        <v>87.675107208494993</v>
      </c>
      <c r="AD242" s="586">
        <v>1400.6206853616945</v>
      </c>
      <c r="AE242" s="585"/>
      <c r="AF242" s="742">
        <v>1457.9417851989344</v>
      </c>
      <c r="AG242" s="742">
        <v>-184.11260268886977</v>
      </c>
      <c r="AH242" s="742">
        <v>-153.06627020798376</v>
      </c>
      <c r="AI242" s="742"/>
      <c r="AJ242" s="742">
        <v>92.491515213395402</v>
      </c>
      <c r="AK242" s="742">
        <v>44.866319935470692</v>
      </c>
      <c r="AL242" s="742">
        <v>237.57737150279053</v>
      </c>
      <c r="AM242" s="742">
        <v>87.675107208494993</v>
      </c>
      <c r="AN242" s="586">
        <v>1451.5384014337433</v>
      </c>
    </row>
    <row r="243" spans="1:40" ht="16.5">
      <c r="A243" s="528">
        <v>749</v>
      </c>
      <c r="B243" s="529" t="s">
        <v>274</v>
      </c>
      <c r="C243" s="532">
        <v>21232</v>
      </c>
      <c r="D243" s="585">
        <v>741.97739753894882</v>
      </c>
      <c r="E243" s="585">
        <v>-94.029580660225989</v>
      </c>
      <c r="F243" s="585">
        <v>-101.42461576139793</v>
      </c>
      <c r="G243" s="585">
        <v>-55.772901182990559</v>
      </c>
      <c r="H243" s="585">
        <v>142.23912742017171</v>
      </c>
      <c r="I243" s="585">
        <v>-93.054728711379056</v>
      </c>
      <c r="J243" s="585">
        <v>539.93469864312692</v>
      </c>
      <c r="K243" s="585"/>
      <c r="L243" s="585">
        <v>619.31035367022594</v>
      </c>
      <c r="M243" s="585">
        <v>-94.029580680467035</v>
      </c>
      <c r="N243" s="585">
        <v>-88.904751381965852</v>
      </c>
      <c r="O243" s="585">
        <v>-132.0393675699284</v>
      </c>
      <c r="P243" s="585">
        <v>86.054462795464971</v>
      </c>
      <c r="Q243" s="585">
        <v>20.83256862603616</v>
      </c>
      <c r="R243" s="585">
        <v>154.72536908516534</v>
      </c>
      <c r="S243" s="585">
        <v>-93.054728711379056</v>
      </c>
      <c r="T243" s="741">
        <v>472.89432583315204</v>
      </c>
      <c r="U243" s="585"/>
      <c r="V243" s="742">
        <v>612.66708484409082</v>
      </c>
      <c r="W243" s="742">
        <v>-94.029580680467035</v>
      </c>
      <c r="X243" s="742">
        <v>-76.073440012740363</v>
      </c>
      <c r="Y243" s="742">
        <v>-132.0393675699284</v>
      </c>
      <c r="Z243" s="742">
        <v>87.905390544303501</v>
      </c>
      <c r="AA243" s="742">
        <v>20.83256862603616</v>
      </c>
      <c r="AB243" s="742">
        <v>159.82712843204482</v>
      </c>
      <c r="AC243" s="742">
        <v>-93.054728711379056</v>
      </c>
      <c r="AD243" s="586">
        <v>486.03505547196056</v>
      </c>
      <c r="AE243" s="585"/>
      <c r="AF243" s="742">
        <v>601.10670315032223</v>
      </c>
      <c r="AG243" s="742">
        <v>-94.029580680467035</v>
      </c>
      <c r="AH243" s="742">
        <v>-62.536087182134018</v>
      </c>
      <c r="AI243" s="742"/>
      <c r="AJ243" s="742">
        <v>89.756318293142044</v>
      </c>
      <c r="AK243" s="742">
        <v>20.83256862603616</v>
      </c>
      <c r="AL243" s="742">
        <v>167.28384040890901</v>
      </c>
      <c r="AM243" s="742">
        <v>-93.054728711379056</v>
      </c>
      <c r="AN243" s="586">
        <v>497.31966633450099</v>
      </c>
    </row>
    <row r="244" spans="1:40" ht="16.5">
      <c r="A244" s="528">
        <v>751</v>
      </c>
      <c r="B244" s="529" t="s">
        <v>275</v>
      </c>
      <c r="C244" s="532">
        <v>2877</v>
      </c>
      <c r="D244" s="585">
        <v>848.32718892105322</v>
      </c>
      <c r="E244" s="585">
        <v>96.645660300507572</v>
      </c>
      <c r="F244" s="585">
        <v>-24.068882170502029</v>
      </c>
      <c r="G244" s="585">
        <v>-55.772901182990566</v>
      </c>
      <c r="H244" s="585">
        <v>175.6610375492846</v>
      </c>
      <c r="I244" s="585">
        <v>81.549183176920408</v>
      </c>
      <c r="J244" s="585">
        <v>1122.3412865942732</v>
      </c>
      <c r="K244" s="585"/>
      <c r="L244" s="585">
        <v>765.50932300486227</v>
      </c>
      <c r="M244" s="585">
        <v>96.645660280266497</v>
      </c>
      <c r="N244" s="585">
        <v>-11.549017791069934</v>
      </c>
      <c r="O244" s="585">
        <v>-131.91882422911604</v>
      </c>
      <c r="P244" s="585">
        <v>108.29730546512484</v>
      </c>
      <c r="Q244" s="585">
        <v>41.220806802919711</v>
      </c>
      <c r="R244" s="585">
        <v>190.90683751091731</v>
      </c>
      <c r="S244" s="585">
        <v>81.549183176920408</v>
      </c>
      <c r="T244" s="741">
        <v>1140.6612742208251</v>
      </c>
      <c r="U244" s="585"/>
      <c r="V244" s="742">
        <v>865.8673598267294</v>
      </c>
      <c r="W244" s="742">
        <v>96.645660280266497</v>
      </c>
      <c r="X244" s="742">
        <v>-4.1571378265237735</v>
      </c>
      <c r="Y244" s="742">
        <v>-131.91882422911604</v>
      </c>
      <c r="Z244" s="742">
        <v>101.46171321222876</v>
      </c>
      <c r="AA244" s="742">
        <v>41.220806802919711</v>
      </c>
      <c r="AB244" s="742">
        <v>197.71745168635215</v>
      </c>
      <c r="AC244" s="742">
        <v>81.549183176920408</v>
      </c>
      <c r="AD244" s="586">
        <v>1248.3862129297772</v>
      </c>
      <c r="AE244" s="585"/>
      <c r="AF244" s="742">
        <v>926.30325518934796</v>
      </c>
      <c r="AG244" s="742">
        <v>96.645660280266497</v>
      </c>
      <c r="AH244" s="742">
        <v>-5.6197849959174446</v>
      </c>
      <c r="AI244" s="742"/>
      <c r="AJ244" s="742">
        <v>94.626120959332667</v>
      </c>
      <c r="AK244" s="742">
        <v>41.220806802919711</v>
      </c>
      <c r="AL244" s="742">
        <v>206.11273551017209</v>
      </c>
      <c r="AM244" s="742">
        <v>81.549183176920408</v>
      </c>
      <c r="AN244" s="586">
        <v>1308.9191526939258</v>
      </c>
    </row>
    <row r="245" spans="1:40" ht="16.5">
      <c r="A245" s="528">
        <v>753</v>
      </c>
      <c r="B245" s="529" t="s">
        <v>276</v>
      </c>
      <c r="C245" s="532">
        <v>22320</v>
      </c>
      <c r="D245" s="585">
        <v>579.19846776128361</v>
      </c>
      <c r="E245" s="585">
        <v>296.49918554047969</v>
      </c>
      <c r="F245" s="585">
        <v>161.61525131762568</v>
      </c>
      <c r="G245" s="585">
        <v>-55.772901182990573</v>
      </c>
      <c r="H245" s="585">
        <v>110.91364771619439</v>
      </c>
      <c r="I245" s="585">
        <v>-102.99435483870968</v>
      </c>
      <c r="J245" s="585">
        <v>989.4592963138831</v>
      </c>
      <c r="K245" s="585"/>
      <c r="L245" s="585">
        <v>555.77983197111644</v>
      </c>
      <c r="M245" s="585">
        <v>296.49918552023843</v>
      </c>
      <c r="N245" s="585">
        <v>144.13511569705778</v>
      </c>
      <c r="O245" s="585">
        <v>-132.47880772700429</v>
      </c>
      <c r="P245" s="585">
        <v>85.656357361109087</v>
      </c>
      <c r="Q245" s="585">
        <v>17.798268239336924</v>
      </c>
      <c r="R245" s="585">
        <v>120.34991112997093</v>
      </c>
      <c r="S245" s="585">
        <v>-102.99435483870968</v>
      </c>
      <c r="T245" s="741">
        <v>984.74550735311561</v>
      </c>
      <c r="U245" s="585"/>
      <c r="V245" s="742">
        <v>575.6808512158342</v>
      </c>
      <c r="W245" s="742">
        <v>296.49918552023843</v>
      </c>
      <c r="X245" s="742">
        <v>126.96642706628327</v>
      </c>
      <c r="Y245" s="742">
        <v>-132.47880772700429</v>
      </c>
      <c r="Z245" s="742">
        <v>93.601396198475484</v>
      </c>
      <c r="AA245" s="742">
        <v>17.798268239336924</v>
      </c>
      <c r="AB245" s="742">
        <v>120.64221990208073</v>
      </c>
      <c r="AC245" s="742">
        <v>-102.99435483870968</v>
      </c>
      <c r="AD245" s="586">
        <v>995.71518557653508</v>
      </c>
      <c r="AE245" s="585"/>
      <c r="AF245" s="742">
        <v>577.76280583289667</v>
      </c>
      <c r="AG245" s="742">
        <v>296.49918552023843</v>
      </c>
      <c r="AH245" s="742">
        <v>110.50377989688961</v>
      </c>
      <c r="AI245" s="742"/>
      <c r="AJ245" s="742">
        <v>101.54643503584191</v>
      </c>
      <c r="AK245" s="742">
        <v>17.798268239336924</v>
      </c>
      <c r="AL245" s="742">
        <v>126.48754078246967</v>
      </c>
      <c r="AM245" s="742">
        <v>-102.99435483870968</v>
      </c>
      <c r="AN245" s="586">
        <v>995.12485274195899</v>
      </c>
    </row>
    <row r="246" spans="1:40" ht="16.5">
      <c r="A246" s="528">
        <v>755</v>
      </c>
      <c r="B246" s="529" t="s">
        <v>277</v>
      </c>
      <c r="C246" s="532">
        <v>6217</v>
      </c>
      <c r="D246" s="585">
        <v>540.41042674112441</v>
      </c>
      <c r="E246" s="585">
        <v>152.02401690864824</v>
      </c>
      <c r="F246" s="585">
        <v>167.0786251678025</v>
      </c>
      <c r="G246" s="585">
        <v>-55.772901182990566</v>
      </c>
      <c r="H246" s="585">
        <v>139.7614878419464</v>
      </c>
      <c r="I246" s="585">
        <v>-266.86183046485445</v>
      </c>
      <c r="J246" s="585">
        <v>676.63982501167663</v>
      </c>
      <c r="K246" s="585"/>
      <c r="L246" s="585">
        <v>541.39007163761221</v>
      </c>
      <c r="M246" s="585">
        <v>152.02401688840715</v>
      </c>
      <c r="N246" s="585">
        <v>149.59848954723461</v>
      </c>
      <c r="O246" s="585">
        <v>-132.13116971480272</v>
      </c>
      <c r="P246" s="585">
        <v>77.210494244594685</v>
      </c>
      <c r="Q246" s="585">
        <v>25.357537894804562</v>
      </c>
      <c r="R246" s="585">
        <v>152.95878965970903</v>
      </c>
      <c r="S246" s="585">
        <v>-266.86183046485445</v>
      </c>
      <c r="T246" s="741">
        <v>699.54639969270499</v>
      </c>
      <c r="U246" s="585"/>
      <c r="V246" s="742">
        <v>499.55519084973372</v>
      </c>
      <c r="W246" s="742">
        <v>152.02401688840715</v>
      </c>
      <c r="X246" s="742">
        <v>132.4298009164601</v>
      </c>
      <c r="Y246" s="742">
        <v>-132.13116971480272</v>
      </c>
      <c r="Z246" s="742">
        <v>85.059976895499645</v>
      </c>
      <c r="AA246" s="742">
        <v>25.357537894804562</v>
      </c>
      <c r="AB246" s="742">
        <v>155.07929135411334</v>
      </c>
      <c r="AC246" s="742">
        <v>-266.86183046485445</v>
      </c>
      <c r="AD246" s="586">
        <v>650.51281461936139</v>
      </c>
      <c r="AE246" s="585"/>
      <c r="AF246" s="742">
        <v>463.25208854895834</v>
      </c>
      <c r="AG246" s="742">
        <v>152.02401688840715</v>
      </c>
      <c r="AH246" s="742">
        <v>115.96715374706643</v>
      </c>
      <c r="AI246" s="742"/>
      <c r="AJ246" s="742">
        <v>92.909459546404605</v>
      </c>
      <c r="AK246" s="742">
        <v>25.357537894804562</v>
      </c>
      <c r="AL246" s="742">
        <v>161.88323435686448</v>
      </c>
      <c r="AM246" s="742">
        <v>-266.86183046485445</v>
      </c>
      <c r="AN246" s="586">
        <v>612.40049080284814</v>
      </c>
    </row>
    <row r="247" spans="1:40" ht="16.5">
      <c r="A247" s="528">
        <v>758</v>
      </c>
      <c r="B247" s="529" t="s">
        <v>278</v>
      </c>
      <c r="C247" s="532">
        <v>8134</v>
      </c>
      <c r="D247" s="585">
        <v>1070.9739292151751</v>
      </c>
      <c r="E247" s="585">
        <v>-285.20383245595281</v>
      </c>
      <c r="F247" s="585">
        <v>-107.54628322743729</v>
      </c>
      <c r="G247" s="585">
        <v>-55.772901182990566</v>
      </c>
      <c r="H247" s="585">
        <v>185.8259086502681</v>
      </c>
      <c r="I247" s="585">
        <v>-111.54573395623309</v>
      </c>
      <c r="J247" s="585">
        <v>696.73108704282913</v>
      </c>
      <c r="K247" s="585"/>
      <c r="L247" s="585">
        <v>936.06160941640303</v>
      </c>
      <c r="M247" s="585">
        <v>-285.20383247619378</v>
      </c>
      <c r="N247" s="585">
        <v>-95.026418848005193</v>
      </c>
      <c r="O247" s="585">
        <v>-131.96018766223631</v>
      </c>
      <c r="P247" s="585">
        <v>114.57969734739453</v>
      </c>
      <c r="Q247" s="585">
        <v>45.797133481927716</v>
      </c>
      <c r="R247" s="585">
        <v>198.58239776644643</v>
      </c>
      <c r="S247" s="585">
        <v>-111.54573395623309</v>
      </c>
      <c r="T247" s="741">
        <v>671.28466506950338</v>
      </c>
      <c r="U247" s="585"/>
      <c r="V247" s="742">
        <v>954.30689637532532</v>
      </c>
      <c r="W247" s="742">
        <v>-285.20383247619378</v>
      </c>
      <c r="X247" s="742">
        <v>-82.195107478779704</v>
      </c>
      <c r="Y247" s="742">
        <v>-131.96018766223631</v>
      </c>
      <c r="Z247" s="742">
        <v>106.29154402653708</v>
      </c>
      <c r="AA247" s="742">
        <v>45.797133481927716</v>
      </c>
      <c r="AB247" s="742">
        <v>205.33922527292555</v>
      </c>
      <c r="AC247" s="742">
        <v>-111.54573395623309</v>
      </c>
      <c r="AD247" s="586">
        <v>700.82993758327268</v>
      </c>
      <c r="AE247" s="585"/>
      <c r="AF247" s="742">
        <v>976.60919114168871</v>
      </c>
      <c r="AG247" s="742">
        <v>-285.20383247619378</v>
      </c>
      <c r="AH247" s="742">
        <v>-68.657754648173366</v>
      </c>
      <c r="AI247" s="742"/>
      <c r="AJ247" s="742">
        <v>98.003390705679649</v>
      </c>
      <c r="AK247" s="742">
        <v>45.797133481927716</v>
      </c>
      <c r="AL247" s="742">
        <v>213.5387809705079</v>
      </c>
      <c r="AM247" s="742">
        <v>-111.54573395623309</v>
      </c>
      <c r="AN247" s="586">
        <v>736.58098755696756</v>
      </c>
    </row>
    <row r="248" spans="1:40" ht="16.5">
      <c r="A248" s="528">
        <v>759</v>
      </c>
      <c r="B248" s="529" t="s">
        <v>279</v>
      </c>
      <c r="C248" s="532">
        <v>1942</v>
      </c>
      <c r="D248" s="585">
        <v>998.00567373451418</v>
      </c>
      <c r="E248" s="585">
        <v>42.57946125325121</v>
      </c>
      <c r="F248" s="585">
        <v>-67.546911235748823</v>
      </c>
      <c r="G248" s="585">
        <v>-55.772901182990566</v>
      </c>
      <c r="H248" s="585">
        <v>250.75807327760458</v>
      </c>
      <c r="I248" s="585">
        <v>-260.65242018537589</v>
      </c>
      <c r="J248" s="585">
        <v>907.37097566125453</v>
      </c>
      <c r="K248" s="585"/>
      <c r="L248" s="585">
        <v>887.09646866211131</v>
      </c>
      <c r="M248" s="585">
        <v>42.57946123301015</v>
      </c>
      <c r="N248" s="585">
        <v>-55.027046856316737</v>
      </c>
      <c r="O248" s="585">
        <v>-131.88650771577835</v>
      </c>
      <c r="P248" s="585">
        <v>99.155311156429676</v>
      </c>
      <c r="Q248" s="585">
        <v>58.992379853759019</v>
      </c>
      <c r="R248" s="585">
        <v>266.91873134157419</v>
      </c>
      <c r="S248" s="585">
        <v>-260.65242018537589</v>
      </c>
      <c r="T248" s="741">
        <v>907.17637748941331</v>
      </c>
      <c r="U248" s="585"/>
      <c r="V248" s="742">
        <v>1015.6128899374858</v>
      </c>
      <c r="W248" s="742">
        <v>42.57946123301015</v>
      </c>
      <c r="X248" s="742">
        <v>-42.195735487091234</v>
      </c>
      <c r="Y248" s="742">
        <v>-131.88650771577835</v>
      </c>
      <c r="Z248" s="742">
        <v>93.136082457720377</v>
      </c>
      <c r="AA248" s="742">
        <v>58.992379853759019</v>
      </c>
      <c r="AB248" s="742">
        <v>276.18365453516407</v>
      </c>
      <c r="AC248" s="742">
        <v>-260.65242018537589</v>
      </c>
      <c r="AD248" s="586">
        <v>1051.769804628894</v>
      </c>
      <c r="AE248" s="585"/>
      <c r="AF248" s="742">
        <v>1091.7606542210888</v>
      </c>
      <c r="AG248" s="742">
        <v>42.57946123301015</v>
      </c>
      <c r="AH248" s="742">
        <v>-28.65838265648491</v>
      </c>
      <c r="AI248" s="742"/>
      <c r="AJ248" s="742">
        <v>87.116853759011079</v>
      </c>
      <c r="AK248" s="742">
        <v>58.992379853759019</v>
      </c>
      <c r="AL248" s="742">
        <v>286.77950953372255</v>
      </c>
      <c r="AM248" s="742">
        <v>-260.65242018537589</v>
      </c>
      <c r="AN248" s="586">
        <v>1146.0315480429526</v>
      </c>
    </row>
    <row r="249" spans="1:40" ht="16.5">
      <c r="A249" s="528">
        <v>761</v>
      </c>
      <c r="B249" s="529" t="s">
        <v>280</v>
      </c>
      <c r="C249" s="532">
        <v>8426</v>
      </c>
      <c r="D249" s="585">
        <v>526.5858775355631</v>
      </c>
      <c r="E249" s="585">
        <v>140.39744847387539</v>
      </c>
      <c r="F249" s="585">
        <v>81.473078531237078</v>
      </c>
      <c r="G249" s="585">
        <v>-55.772901182990573</v>
      </c>
      <c r="H249" s="585">
        <v>216.70219011060797</v>
      </c>
      <c r="I249" s="585">
        <v>73.650011868027534</v>
      </c>
      <c r="J249" s="585">
        <v>983.03570533632046</v>
      </c>
      <c r="K249" s="585"/>
      <c r="L249" s="585">
        <v>541.95591186586705</v>
      </c>
      <c r="M249" s="585">
        <v>140.3974484536343</v>
      </c>
      <c r="N249" s="585">
        <v>63.992942910669164</v>
      </c>
      <c r="O249" s="585">
        <v>-132.11666442683639</v>
      </c>
      <c r="P249" s="585">
        <v>85.252168276334146</v>
      </c>
      <c r="Q249" s="585">
        <v>58.384418078328977</v>
      </c>
      <c r="R249" s="585">
        <v>229.13482176799957</v>
      </c>
      <c r="S249" s="585">
        <v>73.650011868027534</v>
      </c>
      <c r="T249" s="741">
        <v>1060.6510587940245</v>
      </c>
      <c r="U249" s="585"/>
      <c r="V249" s="742">
        <v>531.159502914472</v>
      </c>
      <c r="W249" s="742">
        <v>140.3974484536343</v>
      </c>
      <c r="X249" s="742">
        <v>46.824254279894667</v>
      </c>
      <c r="Y249" s="742">
        <v>-132.11666442683639</v>
      </c>
      <c r="Z249" s="742">
        <v>89.173282096866274</v>
      </c>
      <c r="AA249" s="742">
        <v>58.384418078328977</v>
      </c>
      <c r="AB249" s="742">
        <v>236.48119408961506</v>
      </c>
      <c r="AC249" s="742">
        <v>73.650011868027534</v>
      </c>
      <c r="AD249" s="586">
        <v>1043.9534473540025</v>
      </c>
      <c r="AE249" s="585"/>
      <c r="AF249" s="742">
        <v>586.27811919728583</v>
      </c>
      <c r="AG249" s="742">
        <v>140.3974484536343</v>
      </c>
      <c r="AH249" s="742">
        <v>30.361607110500994</v>
      </c>
      <c r="AI249" s="742"/>
      <c r="AJ249" s="742">
        <v>93.094395917398401</v>
      </c>
      <c r="AK249" s="742">
        <v>58.384418078328977</v>
      </c>
      <c r="AL249" s="742">
        <v>245.3819728852672</v>
      </c>
      <c r="AM249" s="742">
        <v>73.650011868027534</v>
      </c>
      <c r="AN249" s="586">
        <v>1095.4313090836069</v>
      </c>
    </row>
    <row r="250" spans="1:40" ht="16.5">
      <c r="A250" s="528">
        <v>762</v>
      </c>
      <c r="B250" s="529" t="s">
        <v>281</v>
      </c>
      <c r="C250" s="532">
        <v>3672</v>
      </c>
      <c r="D250" s="585">
        <v>619.50921234587179</v>
      </c>
      <c r="E250" s="585">
        <v>308.48616273725509</v>
      </c>
      <c r="F250" s="585">
        <v>161.88626610494941</v>
      </c>
      <c r="G250" s="585">
        <v>-55.772901182990566</v>
      </c>
      <c r="H250" s="585">
        <v>241.07613004948698</v>
      </c>
      <c r="I250" s="585">
        <v>-16.627995642701524</v>
      </c>
      <c r="J250" s="585">
        <v>1258.5568744118711</v>
      </c>
      <c r="K250" s="585"/>
      <c r="L250" s="585">
        <v>745.4064676203418</v>
      </c>
      <c r="M250" s="585">
        <v>308.48616271701394</v>
      </c>
      <c r="N250" s="585">
        <v>144.40613048438149</v>
      </c>
      <c r="O250" s="585">
        <v>-132.02931211318028</v>
      </c>
      <c r="P250" s="585">
        <v>125.25258871174464</v>
      </c>
      <c r="Q250" s="585">
        <v>63.811962224400872</v>
      </c>
      <c r="R250" s="585">
        <v>256.76794204599696</v>
      </c>
      <c r="S250" s="585">
        <v>-16.627995642701524</v>
      </c>
      <c r="T250" s="741">
        <v>1495.473946047998</v>
      </c>
      <c r="U250" s="585"/>
      <c r="V250" s="742">
        <v>770.81437244188999</v>
      </c>
      <c r="W250" s="742">
        <v>308.48616271701394</v>
      </c>
      <c r="X250" s="742">
        <v>127.23744185360701</v>
      </c>
      <c r="Y250" s="742">
        <v>-132.02931211318028</v>
      </c>
      <c r="Z250" s="742">
        <v>112.82390737330147</v>
      </c>
      <c r="AA250" s="742">
        <v>63.811962224400872</v>
      </c>
      <c r="AB250" s="742">
        <v>265.70628601344271</v>
      </c>
      <c r="AC250" s="742">
        <v>-16.627995642701524</v>
      </c>
      <c r="AD250" s="586">
        <v>1500.2228248677743</v>
      </c>
      <c r="AE250" s="585"/>
      <c r="AF250" s="742">
        <v>852.71858411360961</v>
      </c>
      <c r="AG250" s="742">
        <v>308.48616271701394</v>
      </c>
      <c r="AH250" s="742">
        <v>110.77479468421335</v>
      </c>
      <c r="AI250" s="742"/>
      <c r="AJ250" s="742">
        <v>100.39522603485828</v>
      </c>
      <c r="AK250" s="742">
        <v>63.811962224400872</v>
      </c>
      <c r="AL250" s="742">
        <v>275.71586016636911</v>
      </c>
      <c r="AM250" s="742">
        <v>-16.627995642701524</v>
      </c>
      <c r="AN250" s="586">
        <v>1563.2452821845832</v>
      </c>
    </row>
    <row r="251" spans="1:40" ht="16.5">
      <c r="A251" s="528">
        <v>765</v>
      </c>
      <c r="B251" s="529" t="s">
        <v>282</v>
      </c>
      <c r="C251" s="532">
        <v>10354</v>
      </c>
      <c r="D251" s="585">
        <v>574.33094019426335</v>
      </c>
      <c r="E251" s="585">
        <v>-100.95763482962904</v>
      </c>
      <c r="F251" s="585">
        <v>0.49168642481863484</v>
      </c>
      <c r="G251" s="585">
        <v>-55.772901182990559</v>
      </c>
      <c r="H251" s="585">
        <v>179.87097083953961</v>
      </c>
      <c r="I251" s="585">
        <v>58.384489086343443</v>
      </c>
      <c r="J251" s="585">
        <v>656.34755053234551</v>
      </c>
      <c r="K251" s="585"/>
      <c r="L251" s="585">
        <v>577.36898766682509</v>
      </c>
      <c r="M251" s="585">
        <v>-100.95763484987009</v>
      </c>
      <c r="N251" s="585">
        <v>-1.988449195749274</v>
      </c>
      <c r="O251" s="585">
        <v>-131.96611679384304</v>
      </c>
      <c r="P251" s="585">
        <v>122.14405663759845</v>
      </c>
      <c r="Q251" s="585">
        <v>39.000341374348082</v>
      </c>
      <c r="R251" s="585">
        <v>192.6083181380348</v>
      </c>
      <c r="S251" s="585">
        <v>58.384489086343443</v>
      </c>
      <c r="T251" s="741">
        <v>754.59399206368755</v>
      </c>
      <c r="U251" s="585"/>
      <c r="V251" s="742">
        <v>571.94715560994416</v>
      </c>
      <c r="W251" s="742">
        <v>-100.95763484987009</v>
      </c>
      <c r="X251" s="742">
        <v>-4.1571378265237735</v>
      </c>
      <c r="Y251" s="742">
        <v>-131.96611679384304</v>
      </c>
      <c r="Z251" s="742">
        <v>107.19896187104941</v>
      </c>
      <c r="AA251" s="742">
        <v>39.000341374348082</v>
      </c>
      <c r="AB251" s="742">
        <v>198.6722108151001</v>
      </c>
      <c r="AC251" s="742">
        <v>58.384489086343443</v>
      </c>
      <c r="AD251" s="586">
        <v>738.1222692865482</v>
      </c>
      <c r="AE251" s="585"/>
      <c r="AF251" s="742">
        <v>586.01935347298456</v>
      </c>
      <c r="AG251" s="742">
        <v>-100.95763484987009</v>
      </c>
      <c r="AH251" s="742">
        <v>-5.6197849959174446</v>
      </c>
      <c r="AI251" s="742"/>
      <c r="AJ251" s="742">
        <v>92.253867104500387</v>
      </c>
      <c r="AK251" s="742">
        <v>39.000341374348082</v>
      </c>
      <c r="AL251" s="742">
        <v>206.3456519155971</v>
      </c>
      <c r="AM251" s="742">
        <v>58.384489086343443</v>
      </c>
      <c r="AN251" s="586">
        <v>743.46016631414295</v>
      </c>
    </row>
    <row r="252" spans="1:40" ht="16.5">
      <c r="A252" s="528">
        <v>768</v>
      </c>
      <c r="B252" s="529" t="s">
        <v>283</v>
      </c>
      <c r="C252" s="532">
        <v>2375</v>
      </c>
      <c r="D252" s="585">
        <v>564.18620684057055</v>
      </c>
      <c r="E252" s="585">
        <v>149.79651631587657</v>
      </c>
      <c r="F252" s="585">
        <v>244.56327284630873</v>
      </c>
      <c r="G252" s="585">
        <v>-55.772901182990573</v>
      </c>
      <c r="H252" s="585">
        <v>238.88510224334115</v>
      </c>
      <c r="I252" s="585">
        <v>101.15578947368421</v>
      </c>
      <c r="J252" s="585">
        <v>1242.8139865367907</v>
      </c>
      <c r="K252" s="585"/>
      <c r="L252" s="585">
        <v>648.86628318573412</v>
      </c>
      <c r="M252" s="585">
        <v>149.79651629563551</v>
      </c>
      <c r="N252" s="585">
        <v>227.08313722574084</v>
      </c>
      <c r="O252" s="585">
        <v>-132.01606022661636</v>
      </c>
      <c r="P252" s="585">
        <v>117.46468255108184</v>
      </c>
      <c r="Q252" s="585">
        <v>46.044186885052632</v>
      </c>
      <c r="R252" s="585">
        <v>253.20231685941249</v>
      </c>
      <c r="S252" s="585">
        <v>101.15578947368421</v>
      </c>
      <c r="T252" s="741">
        <v>1411.5968522497253</v>
      </c>
      <c r="U252" s="585"/>
      <c r="V252" s="742">
        <v>690.09631148274968</v>
      </c>
      <c r="W252" s="742">
        <v>149.79651629563551</v>
      </c>
      <c r="X252" s="742">
        <v>209.91444859496633</v>
      </c>
      <c r="Y252" s="742">
        <v>-132.01606022661636</v>
      </c>
      <c r="Z252" s="742">
        <v>105.28561285448812</v>
      </c>
      <c r="AA252" s="742">
        <v>46.044186885052632</v>
      </c>
      <c r="AB252" s="742">
        <v>261.7626889371632</v>
      </c>
      <c r="AC252" s="742">
        <v>101.15578947368421</v>
      </c>
      <c r="AD252" s="586">
        <v>1432.0394942971232</v>
      </c>
      <c r="AE252" s="585"/>
      <c r="AF252" s="742">
        <v>797.95802010314242</v>
      </c>
      <c r="AG252" s="742">
        <v>149.79651629563551</v>
      </c>
      <c r="AH252" s="742">
        <v>193.45180142557265</v>
      </c>
      <c r="AI252" s="742"/>
      <c r="AJ252" s="742">
        <v>93.106543157894379</v>
      </c>
      <c r="AK252" s="742">
        <v>46.044186885052632</v>
      </c>
      <c r="AL252" s="742">
        <v>271.94189606232612</v>
      </c>
      <c r="AM252" s="742">
        <v>101.15578947368421</v>
      </c>
      <c r="AN252" s="586">
        <v>1521.4386931766915</v>
      </c>
    </row>
    <row r="253" spans="1:40" ht="16.5">
      <c r="A253" s="528">
        <v>777</v>
      </c>
      <c r="B253" s="529" t="s">
        <v>284</v>
      </c>
      <c r="C253" s="532">
        <v>7367</v>
      </c>
      <c r="D253" s="585">
        <v>848.65690027555445</v>
      </c>
      <c r="E253" s="585">
        <v>40.473928047176955</v>
      </c>
      <c r="F253" s="585">
        <v>76.180286249504618</v>
      </c>
      <c r="G253" s="585">
        <v>-55.772901182990566</v>
      </c>
      <c r="H253" s="585">
        <v>211.66306832338034</v>
      </c>
      <c r="I253" s="585">
        <v>-22.342065969865615</v>
      </c>
      <c r="J253" s="585">
        <v>1098.8592157427602</v>
      </c>
      <c r="K253" s="585"/>
      <c r="L253" s="585">
        <v>916.24240966682294</v>
      </c>
      <c r="M253" s="585">
        <v>40.473928026935894</v>
      </c>
      <c r="N253" s="585">
        <v>58.700150628936704</v>
      </c>
      <c r="O253" s="585">
        <v>-131.87435633942417</v>
      </c>
      <c r="P253" s="585">
        <v>130.48199439555484</v>
      </c>
      <c r="Q253" s="585">
        <v>58.887096658612727</v>
      </c>
      <c r="R253" s="585">
        <v>226.24555602481988</v>
      </c>
      <c r="S253" s="585">
        <v>-22.342065969865615</v>
      </c>
      <c r="T253" s="741">
        <v>1276.814713092393</v>
      </c>
      <c r="U253" s="585"/>
      <c r="V253" s="742">
        <v>1000.4531788168782</v>
      </c>
      <c r="W253" s="742">
        <v>40.473928026935894</v>
      </c>
      <c r="X253" s="742">
        <v>41.5314619981622</v>
      </c>
      <c r="Y253" s="742">
        <v>-131.87435633942417</v>
      </c>
      <c r="Z253" s="742">
        <v>115.60171526483306</v>
      </c>
      <c r="AA253" s="742">
        <v>58.887096658612727</v>
      </c>
      <c r="AB253" s="742">
        <v>234.72351131967017</v>
      </c>
      <c r="AC253" s="742">
        <v>-22.342065969865615</v>
      </c>
      <c r="AD253" s="586">
        <v>1337.4544697758026</v>
      </c>
      <c r="AE253" s="585"/>
      <c r="AF253" s="742">
        <v>1071.8143171930483</v>
      </c>
      <c r="AG253" s="742">
        <v>40.473928026935894</v>
      </c>
      <c r="AH253" s="742">
        <v>25.068814828768534</v>
      </c>
      <c r="AI253" s="742"/>
      <c r="AJ253" s="742">
        <v>100.7214361341113</v>
      </c>
      <c r="AK253" s="742">
        <v>58.887096658612727</v>
      </c>
      <c r="AL253" s="742">
        <v>244.40750992139692</v>
      </c>
      <c r="AM253" s="742">
        <v>-22.342065969865615</v>
      </c>
      <c r="AN253" s="586">
        <v>1387.1566804535839</v>
      </c>
    </row>
    <row r="254" spans="1:40" ht="16.5">
      <c r="A254" s="528">
        <v>778</v>
      </c>
      <c r="B254" s="529" t="s">
        <v>285</v>
      </c>
      <c r="C254" s="532">
        <v>6763</v>
      </c>
      <c r="D254" s="585">
        <v>547.87187870956473</v>
      </c>
      <c r="E254" s="585">
        <v>108.54280446360421</v>
      </c>
      <c r="F254" s="585">
        <v>33.023683365688946</v>
      </c>
      <c r="G254" s="585">
        <v>-55.772901182990566</v>
      </c>
      <c r="H254" s="585">
        <v>200.96667421777227</v>
      </c>
      <c r="I254" s="585">
        <v>20.194883927251219</v>
      </c>
      <c r="J254" s="585">
        <v>854.82702350089073</v>
      </c>
      <c r="K254" s="585"/>
      <c r="L254" s="585">
        <v>395.09121514225654</v>
      </c>
      <c r="M254" s="585">
        <v>108.54280444336247</v>
      </c>
      <c r="N254" s="585">
        <v>15.543547745121041</v>
      </c>
      <c r="O254" s="585">
        <v>-131.99101579489437</v>
      </c>
      <c r="P254" s="585">
        <v>94.08788028029268</v>
      </c>
      <c r="Q254" s="585">
        <v>51.016128597959487</v>
      </c>
      <c r="R254" s="585">
        <v>215.06765384274243</v>
      </c>
      <c r="S254" s="585">
        <v>20.194883927251219</v>
      </c>
      <c r="T254" s="741">
        <v>767.5530981840916</v>
      </c>
      <c r="U254" s="585"/>
      <c r="V254" s="742">
        <v>386.17505493271602</v>
      </c>
      <c r="W254" s="742">
        <v>108.54280444336247</v>
      </c>
      <c r="X254" s="742">
        <v>-1.625140885653459</v>
      </c>
      <c r="Y254" s="742">
        <v>-131.99101579489437</v>
      </c>
      <c r="Z254" s="742">
        <v>92.594409606359449</v>
      </c>
      <c r="AA254" s="742">
        <v>51.016128597959487</v>
      </c>
      <c r="AB254" s="742">
        <v>223.12214435430593</v>
      </c>
      <c r="AC254" s="742">
        <v>20.194883927251219</v>
      </c>
      <c r="AD254" s="586">
        <v>748.02926918140679</v>
      </c>
      <c r="AE254" s="585"/>
      <c r="AF254" s="742">
        <v>402.77840016457196</v>
      </c>
      <c r="AG254" s="742">
        <v>108.54280444336247</v>
      </c>
      <c r="AH254" s="742">
        <v>-5.6197849959174446</v>
      </c>
      <c r="AI254" s="742"/>
      <c r="AJ254" s="742">
        <v>91.100938932426217</v>
      </c>
      <c r="AK254" s="742">
        <v>51.016128597959487</v>
      </c>
      <c r="AL254" s="742">
        <v>232.72056610175071</v>
      </c>
      <c r="AM254" s="742">
        <v>20.194883927251219</v>
      </c>
      <c r="AN254" s="586">
        <v>768.74292137651025</v>
      </c>
    </row>
    <row r="255" spans="1:40" ht="16.5">
      <c r="A255" s="528">
        <v>781</v>
      </c>
      <c r="B255" s="529" t="s">
        <v>286</v>
      </c>
      <c r="C255" s="532">
        <v>3504</v>
      </c>
      <c r="D255" s="585">
        <v>14.783116434917405</v>
      </c>
      <c r="E255" s="585">
        <v>508.98687535450443</v>
      </c>
      <c r="F255" s="585">
        <v>455.2507046307972</v>
      </c>
      <c r="G255" s="585">
        <v>-55.772901182990559</v>
      </c>
      <c r="H255" s="585">
        <v>228.92410883925024</v>
      </c>
      <c r="I255" s="585">
        <v>-95.116723744292244</v>
      </c>
      <c r="J255" s="585">
        <v>1057.0551803321864</v>
      </c>
      <c r="K255" s="585"/>
      <c r="L255" s="585">
        <v>52.945451236353364</v>
      </c>
      <c r="M255" s="585">
        <v>508.98687533426329</v>
      </c>
      <c r="N255" s="585">
        <v>437.77056901022922</v>
      </c>
      <c r="O255" s="585">
        <v>-131.83970367817744</v>
      </c>
      <c r="P255" s="585">
        <v>102.70927326440444</v>
      </c>
      <c r="Q255" s="585">
        <v>66.616008934360721</v>
      </c>
      <c r="R255" s="585">
        <v>240.59869782146166</v>
      </c>
      <c r="S255" s="585">
        <v>-95.116723744292244</v>
      </c>
      <c r="T255" s="741">
        <v>1182.6704481786032</v>
      </c>
      <c r="U255" s="585"/>
      <c r="V255" s="742">
        <v>46.079406504143989</v>
      </c>
      <c r="W255" s="742">
        <v>508.98687533426329</v>
      </c>
      <c r="X255" s="742">
        <v>420.60188037945483</v>
      </c>
      <c r="Y255" s="742">
        <v>-131.83970367817744</v>
      </c>
      <c r="Z255" s="742">
        <v>97.509515342247752</v>
      </c>
      <c r="AA255" s="742">
        <v>66.616008934360721</v>
      </c>
      <c r="AB255" s="742">
        <v>247.50034888819053</v>
      </c>
      <c r="AC255" s="742">
        <v>-95.116723744292244</v>
      </c>
      <c r="AD255" s="586">
        <v>1160.3376079601915</v>
      </c>
      <c r="AE255" s="585"/>
      <c r="AF255" s="742">
        <v>98.774539603513119</v>
      </c>
      <c r="AG255" s="742">
        <v>508.98687533426329</v>
      </c>
      <c r="AH255" s="742">
        <v>404.13923321006115</v>
      </c>
      <c r="AI255" s="742"/>
      <c r="AJ255" s="742">
        <v>92.30975742009106</v>
      </c>
      <c r="AK255" s="742">
        <v>66.616008934360721</v>
      </c>
      <c r="AL255" s="742">
        <v>256.00482214032849</v>
      </c>
      <c r="AM255" s="742">
        <v>-95.116723744292244</v>
      </c>
      <c r="AN255" s="586">
        <v>1199.8748092201483</v>
      </c>
    </row>
    <row r="256" spans="1:40" ht="16.5">
      <c r="A256" s="528">
        <v>783</v>
      </c>
      <c r="B256" s="529" t="s">
        <v>287</v>
      </c>
      <c r="C256" s="532">
        <v>6419</v>
      </c>
      <c r="D256" s="585">
        <v>293.82478915552292</v>
      </c>
      <c r="E256" s="585">
        <v>-18.127407088841007</v>
      </c>
      <c r="F256" s="585">
        <v>-3.9380378425030251</v>
      </c>
      <c r="G256" s="585">
        <v>-55.772901182990566</v>
      </c>
      <c r="H256" s="585">
        <v>192.96055818170785</v>
      </c>
      <c r="I256" s="585">
        <v>-5.8836267331360022</v>
      </c>
      <c r="J256" s="585">
        <v>403.06337448976012</v>
      </c>
      <c r="K256" s="585"/>
      <c r="L256" s="585">
        <v>244.4078491266678</v>
      </c>
      <c r="M256" s="585">
        <v>-18.127407109081709</v>
      </c>
      <c r="N256" s="585">
        <v>-1.988449195749274</v>
      </c>
      <c r="O256" s="585">
        <v>-132.16386047016732</v>
      </c>
      <c r="P256" s="585">
        <v>75.753384257502574</v>
      </c>
      <c r="Q256" s="585">
        <v>43.13834598473283</v>
      </c>
      <c r="R256" s="585">
        <v>206.10372449879691</v>
      </c>
      <c r="S256" s="585">
        <v>-5.8836267331360022</v>
      </c>
      <c r="T256" s="741">
        <v>411.23996035956577</v>
      </c>
      <c r="U256" s="585"/>
      <c r="V256" s="742">
        <v>219.1817263824332</v>
      </c>
      <c r="W256" s="742">
        <v>-18.127407109081709</v>
      </c>
      <c r="X256" s="742">
        <v>-4.1571378265237735</v>
      </c>
      <c r="Y256" s="742">
        <v>-132.16386047016732</v>
      </c>
      <c r="Z256" s="742">
        <v>82.477794325355049</v>
      </c>
      <c r="AA256" s="742">
        <v>43.13834598473283</v>
      </c>
      <c r="AB256" s="742">
        <v>213.24297357897299</v>
      </c>
      <c r="AC256" s="742">
        <v>-5.8836267331360022</v>
      </c>
      <c r="AD256" s="586">
        <v>397.70880813258526</v>
      </c>
      <c r="AE256" s="585"/>
      <c r="AF256" s="742">
        <v>221.55033539597733</v>
      </c>
      <c r="AG256" s="742">
        <v>-18.127407109081709</v>
      </c>
      <c r="AH256" s="742">
        <v>-5.6197849959174446</v>
      </c>
      <c r="AI256" s="742"/>
      <c r="AJ256" s="742">
        <v>89.202204393207552</v>
      </c>
      <c r="AK256" s="742">
        <v>43.13834598473283</v>
      </c>
      <c r="AL256" s="742">
        <v>221.82266114799842</v>
      </c>
      <c r="AM256" s="742">
        <v>-5.8836267331360022</v>
      </c>
      <c r="AN256" s="586">
        <v>413.91886761361366</v>
      </c>
    </row>
    <row r="257" spans="1:40" ht="16.5">
      <c r="A257" s="528">
        <v>785</v>
      </c>
      <c r="B257" s="529" t="s">
        <v>288</v>
      </c>
      <c r="C257" s="532">
        <v>2626</v>
      </c>
      <c r="D257" s="585">
        <v>935.96289048868357</v>
      </c>
      <c r="E257" s="585">
        <v>529.07110770605289</v>
      </c>
      <c r="F257" s="585">
        <v>380.07246605947518</v>
      </c>
      <c r="G257" s="585">
        <v>-55.772901182990566</v>
      </c>
      <c r="H257" s="585">
        <v>242.43226657407769</v>
      </c>
      <c r="I257" s="585">
        <v>41.163366336633665</v>
      </c>
      <c r="J257" s="585">
        <v>2072.9291959819325</v>
      </c>
      <c r="K257" s="585"/>
      <c r="L257" s="585">
        <v>904.09430369547647</v>
      </c>
      <c r="M257" s="585">
        <v>529.07110768581208</v>
      </c>
      <c r="N257" s="585">
        <v>362.59233043890725</v>
      </c>
      <c r="O257" s="585">
        <v>-131.84383791140016</v>
      </c>
      <c r="P257" s="585">
        <v>172.76175093496329</v>
      </c>
      <c r="Q257" s="585">
        <v>69.398008626047215</v>
      </c>
      <c r="R257" s="585">
        <v>256.23806220560419</v>
      </c>
      <c r="S257" s="585">
        <v>41.163366336633665</v>
      </c>
      <c r="T257" s="741">
        <v>2203.4750920120441</v>
      </c>
      <c r="U257" s="585"/>
      <c r="V257" s="742">
        <v>1001.8684615678277</v>
      </c>
      <c r="W257" s="742">
        <v>529.07110768581208</v>
      </c>
      <c r="X257" s="742">
        <v>345.4236418081328</v>
      </c>
      <c r="Y257" s="742">
        <v>-131.84383791140016</v>
      </c>
      <c r="Z257" s="742">
        <v>139.96700265712343</v>
      </c>
      <c r="AA257" s="742">
        <v>69.398008626047215</v>
      </c>
      <c r="AB257" s="742">
        <v>264.606704707289</v>
      </c>
      <c r="AC257" s="742">
        <v>41.163366336633665</v>
      </c>
      <c r="AD257" s="586">
        <v>2259.6544554774659</v>
      </c>
      <c r="AE257" s="585"/>
      <c r="AF257" s="742">
        <v>1027.870770729671</v>
      </c>
      <c r="AG257" s="742">
        <v>529.07110768581208</v>
      </c>
      <c r="AH257" s="742">
        <v>328.96099463873912</v>
      </c>
      <c r="AI257" s="742"/>
      <c r="AJ257" s="742">
        <v>107.17225437928363</v>
      </c>
      <c r="AK257" s="742">
        <v>69.398008626047215</v>
      </c>
      <c r="AL257" s="742">
        <v>274.22207501241479</v>
      </c>
      <c r="AM257" s="742">
        <v>41.163366336633665</v>
      </c>
      <c r="AN257" s="586">
        <v>2246.0147394972014</v>
      </c>
    </row>
    <row r="258" spans="1:40" ht="16.5">
      <c r="A258" s="528">
        <v>790</v>
      </c>
      <c r="B258" s="529" t="s">
        <v>289</v>
      </c>
      <c r="C258" s="532">
        <v>23734</v>
      </c>
      <c r="D258" s="585">
        <v>503.45014893953424</v>
      </c>
      <c r="E258" s="585">
        <v>99.04948964215518</v>
      </c>
      <c r="F258" s="585">
        <v>35.78309534030695</v>
      </c>
      <c r="G258" s="585">
        <v>-55.772901182990559</v>
      </c>
      <c r="H258" s="585">
        <v>184.46959106024289</v>
      </c>
      <c r="I258" s="585">
        <v>-89.01719052835594</v>
      </c>
      <c r="J258" s="585">
        <v>677.96223327089274</v>
      </c>
      <c r="K258" s="585"/>
      <c r="L258" s="585">
        <v>502.4995895583495</v>
      </c>
      <c r="M258" s="585">
        <v>99.049489621914091</v>
      </c>
      <c r="N258" s="585">
        <v>18.302959719739043</v>
      </c>
      <c r="O258" s="585">
        <v>-131.95354210462304</v>
      </c>
      <c r="P258" s="585">
        <v>88.387522489775876</v>
      </c>
      <c r="Q258" s="585">
        <v>73.475751053256928</v>
      </c>
      <c r="R258" s="585">
        <v>199.30240140857498</v>
      </c>
      <c r="S258" s="585">
        <v>-89.01719052835594</v>
      </c>
      <c r="T258" s="741">
        <v>760.04698121863146</v>
      </c>
      <c r="U258" s="585"/>
      <c r="V258" s="742">
        <v>503.49683468340129</v>
      </c>
      <c r="W258" s="742">
        <v>99.049489621914091</v>
      </c>
      <c r="X258" s="742">
        <v>1.1342710889645451</v>
      </c>
      <c r="Y258" s="742">
        <v>-131.95354210462304</v>
      </c>
      <c r="Z258" s="742">
        <v>90.45638469647642</v>
      </c>
      <c r="AA258" s="742">
        <v>73.475751053256928</v>
      </c>
      <c r="AB258" s="742">
        <v>206.3671949681447</v>
      </c>
      <c r="AC258" s="742">
        <v>-89.01719052835594</v>
      </c>
      <c r="AD258" s="586">
        <v>753.00919347917898</v>
      </c>
      <c r="AE258" s="585"/>
      <c r="AF258" s="742">
        <v>522.11508008034855</v>
      </c>
      <c r="AG258" s="742">
        <v>99.049489621914091</v>
      </c>
      <c r="AH258" s="742">
        <v>-5.6197849959174446</v>
      </c>
      <c r="AI258" s="742"/>
      <c r="AJ258" s="742">
        <v>92.525246903176949</v>
      </c>
      <c r="AK258" s="742">
        <v>73.475751053256928</v>
      </c>
      <c r="AL258" s="742">
        <v>215.31516749994756</v>
      </c>
      <c r="AM258" s="742">
        <v>-89.01719052835594</v>
      </c>
      <c r="AN258" s="586">
        <v>775.89021752974747</v>
      </c>
    </row>
    <row r="259" spans="1:40" ht="16.5">
      <c r="A259" s="528">
        <v>791</v>
      </c>
      <c r="B259" s="529" t="s">
        <v>290</v>
      </c>
      <c r="C259" s="532">
        <v>5029</v>
      </c>
      <c r="D259" s="585">
        <v>1161.5005303486396</v>
      </c>
      <c r="E259" s="585">
        <v>110.14454216977927</v>
      </c>
      <c r="F259" s="585">
        <v>-4.9122349909436487</v>
      </c>
      <c r="G259" s="585">
        <v>-55.772901182990566</v>
      </c>
      <c r="H259" s="585">
        <v>250.43193193605671</v>
      </c>
      <c r="I259" s="585">
        <v>-45.188705508053289</v>
      </c>
      <c r="J259" s="585">
        <v>1416.203162772488</v>
      </c>
      <c r="K259" s="585"/>
      <c r="L259" s="585">
        <v>1241.4078580239573</v>
      </c>
      <c r="M259" s="585">
        <v>110.1445421495382</v>
      </c>
      <c r="N259" s="585">
        <v>-1.988449195749274</v>
      </c>
      <c r="O259" s="585">
        <v>-131.95014016163796</v>
      </c>
      <c r="P259" s="585">
        <v>83.217628029265413</v>
      </c>
      <c r="Q259" s="585">
        <v>45.044069875521977</v>
      </c>
      <c r="R259" s="585">
        <v>265.644169755608</v>
      </c>
      <c r="S259" s="585">
        <v>-45.188705508053289</v>
      </c>
      <c r="T259" s="741">
        <v>1566.3309729684504</v>
      </c>
      <c r="U259" s="585"/>
      <c r="V259" s="742">
        <v>1249.5847431996856</v>
      </c>
      <c r="W259" s="742">
        <v>110.1445421495382</v>
      </c>
      <c r="X259" s="742">
        <v>-4.1571378265237735</v>
      </c>
      <c r="Y259" s="742">
        <v>-131.95014016163796</v>
      </c>
      <c r="Z259" s="742">
        <v>87.400200970289845</v>
      </c>
      <c r="AA259" s="742">
        <v>45.044069875521977</v>
      </c>
      <c r="AB259" s="742">
        <v>274.90065136940251</v>
      </c>
      <c r="AC259" s="742">
        <v>-45.188705508053289</v>
      </c>
      <c r="AD259" s="586">
        <v>1585.7782240682232</v>
      </c>
      <c r="AE259" s="585"/>
      <c r="AF259" s="742">
        <v>1332.1108315860388</v>
      </c>
      <c r="AG259" s="742">
        <v>110.1445421495382</v>
      </c>
      <c r="AH259" s="742">
        <v>-5.6197849959174446</v>
      </c>
      <c r="AI259" s="742"/>
      <c r="AJ259" s="742">
        <v>91.582773911314291</v>
      </c>
      <c r="AK259" s="742">
        <v>45.044069875521977</v>
      </c>
      <c r="AL259" s="742">
        <v>285.26155084351313</v>
      </c>
      <c r="AM259" s="742">
        <v>-45.188705508053289</v>
      </c>
      <c r="AN259" s="586">
        <v>1681.3851377003177</v>
      </c>
    </row>
    <row r="260" spans="1:40" ht="16.5">
      <c r="A260" s="528">
        <v>831</v>
      </c>
      <c r="B260" s="529" t="s">
        <v>291</v>
      </c>
      <c r="C260" s="532">
        <v>4559</v>
      </c>
      <c r="D260" s="585">
        <v>538.75388301228134</v>
      </c>
      <c r="E260" s="585">
        <v>32.074980335726792</v>
      </c>
      <c r="F260" s="585">
        <v>48.4100457619354</v>
      </c>
      <c r="G260" s="585">
        <v>-55.772901182990566</v>
      </c>
      <c r="H260" s="585">
        <v>148.4556099608626</v>
      </c>
      <c r="I260" s="585">
        <v>-187.10945382759377</v>
      </c>
      <c r="J260" s="585">
        <v>524.81216406022179</v>
      </c>
      <c r="K260" s="585"/>
      <c r="L260" s="585">
        <v>546.77442778842988</v>
      </c>
      <c r="M260" s="585">
        <v>32.074980315485732</v>
      </c>
      <c r="N260" s="585">
        <v>30.92991014136749</v>
      </c>
      <c r="O260" s="585">
        <v>-132.13539742782535</v>
      </c>
      <c r="P260" s="585">
        <v>103.9431972886142</v>
      </c>
      <c r="Q260" s="585">
        <v>42.317822343496381</v>
      </c>
      <c r="R260" s="585">
        <v>161.155194915328</v>
      </c>
      <c r="S260" s="585">
        <v>-187.10945382759377</v>
      </c>
      <c r="T260" s="741">
        <v>597.95068153730256</v>
      </c>
      <c r="U260" s="585"/>
      <c r="V260" s="742">
        <v>566.90155829705657</v>
      </c>
      <c r="W260" s="742">
        <v>32.074980315485732</v>
      </c>
      <c r="X260" s="742">
        <v>13.761221510592996</v>
      </c>
      <c r="Y260" s="742">
        <v>-132.13539742782535</v>
      </c>
      <c r="Z260" s="742">
        <v>102.9082009693781</v>
      </c>
      <c r="AA260" s="742">
        <v>42.317822343496381</v>
      </c>
      <c r="AB260" s="742">
        <v>166.09563642154666</v>
      </c>
      <c r="AC260" s="742">
        <v>-187.10945382759377</v>
      </c>
      <c r="AD260" s="586">
        <v>604.81456860213734</v>
      </c>
      <c r="AE260" s="585"/>
      <c r="AF260" s="742">
        <v>610.17108784286222</v>
      </c>
      <c r="AG260" s="742">
        <v>32.074980315485732</v>
      </c>
      <c r="AH260" s="742">
        <v>-2.7014256588006758</v>
      </c>
      <c r="AI260" s="742"/>
      <c r="AJ260" s="742">
        <v>101.873204650142</v>
      </c>
      <c r="AK260" s="742">
        <v>42.317822343496381</v>
      </c>
      <c r="AL260" s="742">
        <v>173.44297299270664</v>
      </c>
      <c r="AM260" s="742">
        <v>-187.10945382759377</v>
      </c>
      <c r="AN260" s="586">
        <v>637.93379123047316</v>
      </c>
    </row>
    <row r="261" spans="1:40" ht="16.5">
      <c r="A261" s="528">
        <v>832</v>
      </c>
      <c r="B261" s="529" t="s">
        <v>292</v>
      </c>
      <c r="C261" s="532">
        <v>3825</v>
      </c>
      <c r="D261" s="585">
        <v>1465.2760426343232</v>
      </c>
      <c r="E261" s="585">
        <v>421.79118221506417</v>
      </c>
      <c r="F261" s="585">
        <v>259.35602286576261</v>
      </c>
      <c r="G261" s="585">
        <v>-55.772901182990573</v>
      </c>
      <c r="H261" s="585">
        <v>200.11550485588398</v>
      </c>
      <c r="I261" s="585">
        <v>-65.61071895424837</v>
      </c>
      <c r="J261" s="585">
        <v>2225.1551324337952</v>
      </c>
      <c r="K261" s="585"/>
      <c r="L261" s="585">
        <v>1466.2939872363663</v>
      </c>
      <c r="M261" s="585">
        <v>421.79118219482302</v>
      </c>
      <c r="N261" s="585">
        <v>241.87588724519472</v>
      </c>
      <c r="O261" s="585">
        <v>-131.92710052039658</v>
      </c>
      <c r="P261" s="585">
        <v>130.28145902864389</v>
      </c>
      <c r="Q261" s="585">
        <v>64.230182305882352</v>
      </c>
      <c r="R261" s="585">
        <v>214.31580859564664</v>
      </c>
      <c r="S261" s="585">
        <v>-65.61071895424837</v>
      </c>
      <c r="T261" s="741">
        <v>2341.2506871319119</v>
      </c>
      <c r="U261" s="585"/>
      <c r="V261" s="742">
        <v>1472.8506255662753</v>
      </c>
      <c r="W261" s="742">
        <v>421.79118219482302</v>
      </c>
      <c r="X261" s="742">
        <v>224.70719861442018</v>
      </c>
      <c r="Y261" s="742">
        <v>-131.92710052039658</v>
      </c>
      <c r="Z261" s="742">
        <v>117.88460663850493</v>
      </c>
      <c r="AA261" s="742">
        <v>64.230182305882352</v>
      </c>
      <c r="AB261" s="742">
        <v>222.12184452515473</v>
      </c>
      <c r="AC261" s="742">
        <v>-65.61071895424837</v>
      </c>
      <c r="AD261" s="586">
        <v>2326.0478203704156</v>
      </c>
      <c r="AE261" s="585"/>
      <c r="AF261" s="742">
        <v>1481.1447917114185</v>
      </c>
      <c r="AG261" s="742">
        <v>421.79118219482302</v>
      </c>
      <c r="AH261" s="742">
        <v>208.24455144502653</v>
      </c>
      <c r="AI261" s="742"/>
      <c r="AJ261" s="742">
        <v>105.48775424836596</v>
      </c>
      <c r="AK261" s="742">
        <v>64.230182305882352</v>
      </c>
      <c r="AL261" s="742">
        <v>231.00224482178194</v>
      </c>
      <c r="AM261" s="742">
        <v>-65.61071895424837</v>
      </c>
      <c r="AN261" s="586">
        <v>2314.3628872526533</v>
      </c>
    </row>
    <row r="262" spans="1:40" ht="16.5">
      <c r="A262" s="528">
        <v>833</v>
      </c>
      <c r="B262" s="529" t="s">
        <v>293</v>
      </c>
      <c r="C262" s="532">
        <v>1691</v>
      </c>
      <c r="D262" s="585">
        <v>382.36758603492672</v>
      </c>
      <c r="E262" s="585">
        <v>263.65258278005456</v>
      </c>
      <c r="F262" s="585">
        <v>335.69511954789772</v>
      </c>
      <c r="G262" s="585">
        <v>-55.772901182990566</v>
      </c>
      <c r="H262" s="585">
        <v>198.16446550052305</v>
      </c>
      <c r="I262" s="585">
        <v>-167.13069189828505</v>
      </c>
      <c r="J262" s="585">
        <v>956.9761607821265</v>
      </c>
      <c r="K262" s="585"/>
      <c r="L262" s="585">
        <v>618.40484485211675</v>
      </c>
      <c r="M262" s="585">
        <v>263.65258275981347</v>
      </c>
      <c r="N262" s="585">
        <v>318.2149839273298</v>
      </c>
      <c r="O262" s="585">
        <v>-132.11420081377977</v>
      </c>
      <c r="P262" s="585">
        <v>85.717889542307617</v>
      </c>
      <c r="Q262" s="585">
        <v>32.578551646363096</v>
      </c>
      <c r="R262" s="585">
        <v>210.79844265371665</v>
      </c>
      <c r="S262" s="585">
        <v>-167.13069189828505</v>
      </c>
      <c r="T262" s="741">
        <v>1230.1224026695825</v>
      </c>
      <c r="U262" s="585"/>
      <c r="V262" s="742">
        <v>617.55702148551336</v>
      </c>
      <c r="W262" s="742">
        <v>263.65258275981347</v>
      </c>
      <c r="X262" s="742">
        <v>301.04629529655534</v>
      </c>
      <c r="Y262" s="742">
        <v>-132.11420081377977</v>
      </c>
      <c r="Z262" s="742">
        <v>87.571499472513807</v>
      </c>
      <c r="AA262" s="742">
        <v>32.578551646363096</v>
      </c>
      <c r="AB262" s="742">
        <v>216.87172442755863</v>
      </c>
      <c r="AC262" s="742">
        <v>-167.13069189828505</v>
      </c>
      <c r="AD262" s="586">
        <v>1220.032782376253</v>
      </c>
      <c r="AE262" s="585"/>
      <c r="AF262" s="742">
        <v>623.15384143310121</v>
      </c>
      <c r="AG262" s="742">
        <v>263.65258275981347</v>
      </c>
      <c r="AH262" s="742">
        <v>284.58364812716167</v>
      </c>
      <c r="AI262" s="742"/>
      <c r="AJ262" s="742">
        <v>89.425109402719968</v>
      </c>
      <c r="AK262" s="742">
        <v>32.578551646363096</v>
      </c>
      <c r="AL262" s="742">
        <v>224.77757586429507</v>
      </c>
      <c r="AM262" s="742">
        <v>-167.13069189828505</v>
      </c>
      <c r="AN262" s="586">
        <v>1218.9264165213897</v>
      </c>
    </row>
    <row r="263" spans="1:40" ht="16.5">
      <c r="A263" s="528">
        <v>834</v>
      </c>
      <c r="B263" s="529" t="s">
        <v>294</v>
      </c>
      <c r="C263" s="532">
        <v>5879</v>
      </c>
      <c r="D263" s="585">
        <v>447.02912910482331</v>
      </c>
      <c r="E263" s="585">
        <v>276.29509106960609</v>
      </c>
      <c r="F263" s="585">
        <v>159.42056892145635</v>
      </c>
      <c r="G263" s="585">
        <v>-55.772901182990566</v>
      </c>
      <c r="H263" s="585">
        <v>185.23634451853448</v>
      </c>
      <c r="I263" s="585">
        <v>-261.76628678346657</v>
      </c>
      <c r="J263" s="585">
        <v>750.44194564796305</v>
      </c>
      <c r="K263" s="585"/>
      <c r="L263" s="585">
        <v>469.47665989784366</v>
      </c>
      <c r="M263" s="585">
        <v>276.29509104936494</v>
      </c>
      <c r="N263" s="585">
        <v>141.94043330088846</v>
      </c>
      <c r="O263" s="585">
        <v>-132.13529684939547</v>
      </c>
      <c r="P263" s="585">
        <v>81.482547426246867</v>
      </c>
      <c r="Q263" s="585">
        <v>34.17996685286613</v>
      </c>
      <c r="R263" s="585">
        <v>198.70130089785647</v>
      </c>
      <c r="S263" s="585">
        <v>-261.76628678346657</v>
      </c>
      <c r="T263" s="741">
        <v>808.17441579220451</v>
      </c>
      <c r="U263" s="585"/>
      <c r="V263" s="742">
        <v>482.42948623615689</v>
      </c>
      <c r="W263" s="742">
        <v>276.29509104936494</v>
      </c>
      <c r="X263" s="742">
        <v>124.77174467011395</v>
      </c>
      <c r="Y263" s="742">
        <v>-132.13529684939547</v>
      </c>
      <c r="Z263" s="742">
        <v>86.038151583509404</v>
      </c>
      <c r="AA263" s="742">
        <v>34.17996685286613</v>
      </c>
      <c r="AB263" s="742">
        <v>204.86902236738072</v>
      </c>
      <c r="AC263" s="742">
        <v>-261.76628678346657</v>
      </c>
      <c r="AD263" s="586">
        <v>814.68187912653002</v>
      </c>
      <c r="AE263" s="585"/>
      <c r="AF263" s="742">
        <v>429.52228531539697</v>
      </c>
      <c r="AG263" s="742">
        <v>276.29509104936494</v>
      </c>
      <c r="AH263" s="742">
        <v>108.30909750072028</v>
      </c>
      <c r="AI263" s="742"/>
      <c r="AJ263" s="742">
        <v>90.59375574077194</v>
      </c>
      <c r="AK263" s="742">
        <v>34.17996685286613</v>
      </c>
      <c r="AL263" s="742">
        <v>213.40434538224224</v>
      </c>
      <c r="AM263" s="742">
        <v>-261.76628678346657</v>
      </c>
      <c r="AN263" s="586">
        <v>758.40295820850054</v>
      </c>
    </row>
    <row r="264" spans="1:40" ht="16.5">
      <c r="A264" s="528">
        <v>837</v>
      </c>
      <c r="B264" s="529" t="s">
        <v>295</v>
      </c>
      <c r="C264" s="532">
        <v>249009</v>
      </c>
      <c r="D264" s="585">
        <v>48.857501557487552</v>
      </c>
      <c r="E264" s="585">
        <v>-140.43769699691143</v>
      </c>
      <c r="F264" s="585">
        <v>-10.287471634352404</v>
      </c>
      <c r="G264" s="585">
        <v>-55.772901182990566</v>
      </c>
      <c r="H264" s="585">
        <v>147.46495259249343</v>
      </c>
      <c r="I264" s="585">
        <v>334.844804806252</v>
      </c>
      <c r="J264" s="585">
        <v>324.66918914197856</v>
      </c>
      <c r="K264" s="585"/>
      <c r="L264" s="585">
        <v>62.446689901989807</v>
      </c>
      <c r="M264" s="585">
        <v>-140.43769701715246</v>
      </c>
      <c r="N264" s="585">
        <v>-1.988449195749274</v>
      </c>
      <c r="O264" s="585">
        <v>-132.28686024889734</v>
      </c>
      <c r="P264" s="585">
        <v>142.84938385607049</v>
      </c>
      <c r="Q264" s="585">
        <v>77.872780743764295</v>
      </c>
      <c r="R264" s="585">
        <v>159.39767308337804</v>
      </c>
      <c r="S264" s="585">
        <v>334.844804806252</v>
      </c>
      <c r="T264" s="741">
        <v>502.6983259296556</v>
      </c>
      <c r="U264" s="585"/>
      <c r="V264" s="742">
        <v>66.229320280014363</v>
      </c>
      <c r="W264" s="742">
        <v>-140.43769701715246</v>
      </c>
      <c r="X264" s="742">
        <v>-4.1571378265237735</v>
      </c>
      <c r="Y264" s="742">
        <v>-132.28686024889734</v>
      </c>
      <c r="Z264" s="742">
        <v>141.26283699508085</v>
      </c>
      <c r="AA264" s="742">
        <v>77.872780743764295</v>
      </c>
      <c r="AB264" s="742">
        <v>164.7020623389391</v>
      </c>
      <c r="AC264" s="742">
        <v>334.844804806252</v>
      </c>
      <c r="AD264" s="586">
        <v>508.03011007147705</v>
      </c>
      <c r="AE264" s="585"/>
      <c r="AF264" s="742">
        <v>65.244720618986548</v>
      </c>
      <c r="AG264" s="742">
        <v>-140.43769701715246</v>
      </c>
      <c r="AH264" s="742">
        <v>-5.6197849959174446</v>
      </c>
      <c r="AI264" s="742"/>
      <c r="AJ264" s="742">
        <v>139.67629013409118</v>
      </c>
      <c r="AK264" s="742">
        <v>77.872780743764295</v>
      </c>
      <c r="AL264" s="742">
        <v>172.5093047721613</v>
      </c>
      <c r="AM264" s="742">
        <v>334.844804806252</v>
      </c>
      <c r="AN264" s="586">
        <v>511.80355881328796</v>
      </c>
    </row>
    <row r="265" spans="1:40" ht="16.5">
      <c r="A265" s="528">
        <v>844</v>
      </c>
      <c r="B265" s="529" t="s">
        <v>296</v>
      </c>
      <c r="C265" s="532">
        <v>1441</v>
      </c>
      <c r="D265" s="585">
        <v>437.94888939139912</v>
      </c>
      <c r="E265" s="585">
        <v>107.9256136951994</v>
      </c>
      <c r="F265" s="585">
        <v>-15.601724941872536</v>
      </c>
      <c r="G265" s="585">
        <v>-55.772901182990573</v>
      </c>
      <c r="H265" s="585">
        <v>248.75395775541702</v>
      </c>
      <c r="I265" s="585">
        <v>-250.54823039555865</v>
      </c>
      <c r="J265" s="585">
        <v>472.7056043215938</v>
      </c>
      <c r="K265" s="585"/>
      <c r="L265" s="585">
        <v>596.47821347317927</v>
      </c>
      <c r="M265" s="585">
        <v>107.92561367495831</v>
      </c>
      <c r="N265" s="585">
        <v>-3.0818605624404447</v>
      </c>
      <c r="O265" s="585">
        <v>-132.24447754297671</v>
      </c>
      <c r="P265" s="585">
        <v>95.47313328218236</v>
      </c>
      <c r="Q265" s="585">
        <v>36.916086809160298</v>
      </c>
      <c r="R265" s="585">
        <v>267.81278786721373</v>
      </c>
      <c r="S265" s="585">
        <v>-250.54823039555865</v>
      </c>
      <c r="T265" s="741">
        <v>718.73126660571813</v>
      </c>
      <c r="U265" s="585"/>
      <c r="V265" s="742">
        <v>659.0950595354052</v>
      </c>
      <c r="W265" s="742">
        <v>107.92561367495831</v>
      </c>
      <c r="X265" s="742">
        <v>-4.1571378265237735</v>
      </c>
      <c r="Y265" s="742">
        <v>-132.24447754297671</v>
      </c>
      <c r="Z265" s="742">
        <v>94.408020492583177</v>
      </c>
      <c r="AA265" s="742">
        <v>36.916086809160298</v>
      </c>
      <c r="AB265" s="742">
        <v>277.21076585691134</v>
      </c>
      <c r="AC265" s="742">
        <v>-250.54823039555865</v>
      </c>
      <c r="AD265" s="586">
        <v>788.60570060395912</v>
      </c>
      <c r="AE265" s="585"/>
      <c r="AF265" s="742">
        <v>782.53392272530732</v>
      </c>
      <c r="AG265" s="742">
        <v>107.92561367495831</v>
      </c>
      <c r="AH265" s="742">
        <v>-5.6197849959174446</v>
      </c>
      <c r="AI265" s="742"/>
      <c r="AJ265" s="742">
        <v>93.342907702984007</v>
      </c>
      <c r="AK265" s="742">
        <v>36.916086809160298</v>
      </c>
      <c r="AL265" s="742">
        <v>287.90252754091011</v>
      </c>
      <c r="AM265" s="742">
        <v>-250.54823039555865</v>
      </c>
      <c r="AN265" s="586">
        <v>920.2085655188672</v>
      </c>
    </row>
    <row r="266" spans="1:40" ht="16.5">
      <c r="A266" s="528">
        <v>845</v>
      </c>
      <c r="B266" s="529" t="s">
        <v>297</v>
      </c>
      <c r="C266" s="532">
        <v>2863</v>
      </c>
      <c r="D266" s="585">
        <v>1249.9539052041637</v>
      </c>
      <c r="E266" s="585">
        <v>73.824414033309068</v>
      </c>
      <c r="F266" s="585">
        <v>2.6896166173349449</v>
      </c>
      <c r="G266" s="585">
        <v>-55.772901182990566</v>
      </c>
      <c r="H266" s="585">
        <v>206.01743949850427</v>
      </c>
      <c r="I266" s="585">
        <v>-4.7684247293049253</v>
      </c>
      <c r="J266" s="585">
        <v>1471.9440494410164</v>
      </c>
      <c r="K266" s="585"/>
      <c r="L266" s="585">
        <v>1094.0940669506433</v>
      </c>
      <c r="M266" s="585">
        <v>73.824414013068008</v>
      </c>
      <c r="N266" s="585">
        <v>-1.988449195749274</v>
      </c>
      <c r="O266" s="585">
        <v>-131.80027518021902</v>
      </c>
      <c r="P266" s="585">
        <v>138.17211166153078</v>
      </c>
      <c r="Q266" s="585">
        <v>43.929637867970662</v>
      </c>
      <c r="R266" s="585">
        <v>218.43455208207448</v>
      </c>
      <c r="S266" s="585">
        <v>-4.7684247293049253</v>
      </c>
      <c r="T266" s="741">
        <v>1429.8976334700142</v>
      </c>
      <c r="U266" s="585"/>
      <c r="V266" s="742">
        <v>1239.2997828339592</v>
      </c>
      <c r="W266" s="742">
        <v>73.824414013068008</v>
      </c>
      <c r="X266" s="742">
        <v>-4.1571378265237735</v>
      </c>
      <c r="Y266" s="742">
        <v>-131.80027518021902</v>
      </c>
      <c r="Z266" s="742">
        <v>122.91969711613034</v>
      </c>
      <c r="AA266" s="742">
        <v>43.929637867970662</v>
      </c>
      <c r="AB266" s="742">
        <v>225.12071637859296</v>
      </c>
      <c r="AC266" s="742">
        <v>-4.7684247293049253</v>
      </c>
      <c r="AD266" s="586">
        <v>1564.3684104736735</v>
      </c>
      <c r="AE266" s="585"/>
      <c r="AF266" s="742">
        <v>1274.6798274740579</v>
      </c>
      <c r="AG266" s="742">
        <v>73.824414013068008</v>
      </c>
      <c r="AH266" s="742">
        <v>-5.6197849959174446</v>
      </c>
      <c r="AI266" s="742"/>
      <c r="AJ266" s="742">
        <v>107.6672825707299</v>
      </c>
      <c r="AK266" s="742">
        <v>43.929637867970662</v>
      </c>
      <c r="AL266" s="742">
        <v>233.07579328558717</v>
      </c>
      <c r="AM266" s="742">
        <v>-4.7684247293049253</v>
      </c>
      <c r="AN266" s="586">
        <v>1590.9884703059724</v>
      </c>
    </row>
    <row r="267" spans="1:40" ht="16.5">
      <c r="A267" s="528">
        <v>846</v>
      </c>
      <c r="B267" s="529" t="s">
        <v>298</v>
      </c>
      <c r="C267" s="532">
        <v>4862</v>
      </c>
      <c r="D267" s="585">
        <v>791.63064837612421</v>
      </c>
      <c r="E267" s="585">
        <v>269.6811999207344</v>
      </c>
      <c r="F267" s="585">
        <v>69.448112025932531</v>
      </c>
      <c r="G267" s="585">
        <v>-55.772901182990573</v>
      </c>
      <c r="H267" s="585">
        <v>234.09671865113523</v>
      </c>
      <c r="I267" s="585">
        <v>-79.52241875771287</v>
      </c>
      <c r="J267" s="585">
        <v>1229.5613590332227</v>
      </c>
      <c r="K267" s="585"/>
      <c r="L267" s="585">
        <v>803.85465424795871</v>
      </c>
      <c r="M267" s="585">
        <v>269.68119990049331</v>
      </c>
      <c r="N267" s="585">
        <v>51.967976405364617</v>
      </c>
      <c r="O267" s="585">
        <v>-131.83936140452644</v>
      </c>
      <c r="P267" s="585">
        <v>80.562157473804447</v>
      </c>
      <c r="Q267" s="585">
        <v>49.842399352941179</v>
      </c>
      <c r="R267" s="585">
        <v>248.22262766238515</v>
      </c>
      <c r="S267" s="585">
        <v>-79.52241875771287</v>
      </c>
      <c r="T267" s="741">
        <v>1292.7692348807082</v>
      </c>
      <c r="U267" s="585"/>
      <c r="V267" s="742">
        <v>808.40766794651961</v>
      </c>
      <c r="W267" s="742">
        <v>269.68119990049331</v>
      </c>
      <c r="X267" s="742">
        <v>34.79928777459012</v>
      </c>
      <c r="Y267" s="742">
        <v>-131.83936140452644</v>
      </c>
      <c r="Z267" s="742">
        <v>83.761324520530295</v>
      </c>
      <c r="AA267" s="742">
        <v>49.842399352941179</v>
      </c>
      <c r="AB267" s="742">
        <v>257.50079356516011</v>
      </c>
      <c r="AC267" s="742">
        <v>-79.52241875771287</v>
      </c>
      <c r="AD267" s="586">
        <v>1292.6308928979954</v>
      </c>
      <c r="AE267" s="585"/>
      <c r="AF267" s="742">
        <v>853.42738222207277</v>
      </c>
      <c r="AG267" s="742">
        <v>269.68119990049331</v>
      </c>
      <c r="AH267" s="742">
        <v>18.336640605196447</v>
      </c>
      <c r="AI267" s="742"/>
      <c r="AJ267" s="742">
        <v>86.960491567256142</v>
      </c>
      <c r="AK267" s="742">
        <v>49.842399352941179</v>
      </c>
      <c r="AL267" s="742">
        <v>268.12546771901833</v>
      </c>
      <c r="AM267" s="742">
        <v>-79.52241875771287</v>
      </c>
      <c r="AN267" s="586">
        <v>1335.0118012047387</v>
      </c>
    </row>
    <row r="268" spans="1:40" ht="16.5">
      <c r="A268" s="528">
        <v>848</v>
      </c>
      <c r="B268" s="529" t="s">
        <v>299</v>
      </c>
      <c r="C268" s="532">
        <v>4160</v>
      </c>
      <c r="D268" s="585">
        <v>867.39918345088415</v>
      </c>
      <c r="E268" s="585">
        <v>9.0508563411613832</v>
      </c>
      <c r="F268" s="585">
        <v>34.342638842420875</v>
      </c>
      <c r="G268" s="585">
        <v>-55.772901182990573</v>
      </c>
      <c r="H268" s="585">
        <v>234.81972914931282</v>
      </c>
      <c r="I268" s="585">
        <v>145.99447115384615</v>
      </c>
      <c r="J268" s="585">
        <v>1235.8339777546348</v>
      </c>
      <c r="K268" s="585"/>
      <c r="L268" s="585">
        <v>968.48379114215629</v>
      </c>
      <c r="M268" s="585">
        <v>9.0508563209203281</v>
      </c>
      <c r="N268" s="585">
        <v>16.862503221852968</v>
      </c>
      <c r="O268" s="585">
        <v>-131.92931092001285</v>
      </c>
      <c r="P268" s="585">
        <v>204.77512513943014</v>
      </c>
      <c r="Q268" s="585">
        <v>94.163605519711581</v>
      </c>
      <c r="R268" s="585">
        <v>251.46032907506429</v>
      </c>
      <c r="S268" s="585">
        <v>145.99447115384615</v>
      </c>
      <c r="T268" s="741">
        <v>1558.8613706529688</v>
      </c>
      <c r="U268" s="585"/>
      <c r="V268" s="742">
        <v>995.31153647952613</v>
      </c>
      <c r="W268" s="742">
        <v>9.0508563209203281</v>
      </c>
      <c r="X268" s="742">
        <v>-0.30618540892152968</v>
      </c>
      <c r="Y268" s="742">
        <v>-131.92931092001285</v>
      </c>
      <c r="Z268" s="742">
        <v>167.50234141586881</v>
      </c>
      <c r="AA268" s="742">
        <v>94.163605519711581</v>
      </c>
      <c r="AB268" s="742">
        <v>260.17078039162902</v>
      </c>
      <c r="AC268" s="742">
        <v>145.99447115384615</v>
      </c>
      <c r="AD268" s="586">
        <v>1539.9580949525675</v>
      </c>
      <c r="AE268" s="585"/>
      <c r="AF268" s="742">
        <v>1057.9143651655704</v>
      </c>
      <c r="AG268" s="742">
        <v>9.0508563209203281</v>
      </c>
      <c r="AH268" s="742">
        <v>-5.6197849959174446</v>
      </c>
      <c r="AI268" s="742"/>
      <c r="AJ268" s="742">
        <v>130.22955769230754</v>
      </c>
      <c r="AK268" s="742">
        <v>94.163605519711581</v>
      </c>
      <c r="AL268" s="742">
        <v>270.28795722815573</v>
      </c>
      <c r="AM268" s="742">
        <v>145.99447115384615</v>
      </c>
      <c r="AN268" s="586">
        <v>1570.0917171645817</v>
      </c>
    </row>
    <row r="269" spans="1:40" ht="16.5">
      <c r="A269" s="528">
        <v>849</v>
      </c>
      <c r="B269" s="529" t="s">
        <v>300</v>
      </c>
      <c r="C269" s="532">
        <v>2903</v>
      </c>
      <c r="D269" s="585">
        <v>1227.8211029057134</v>
      </c>
      <c r="E269" s="585">
        <v>240.8047883327518</v>
      </c>
      <c r="F269" s="585">
        <v>45.170947518069525</v>
      </c>
      <c r="G269" s="585">
        <v>-55.772901182990559</v>
      </c>
      <c r="H269" s="585">
        <v>240.09808516010861</v>
      </c>
      <c r="I269" s="585">
        <v>72.700654495349639</v>
      </c>
      <c r="J269" s="585">
        <v>1770.8226772290025</v>
      </c>
      <c r="K269" s="585"/>
      <c r="L269" s="585">
        <v>1197.79769010256</v>
      </c>
      <c r="M269" s="585">
        <v>240.80478831251068</v>
      </c>
      <c r="N269" s="585">
        <v>27.690811897501607</v>
      </c>
      <c r="O269" s="585">
        <v>-131.63834403258016</v>
      </c>
      <c r="P269" s="585">
        <v>83.724882384410591</v>
      </c>
      <c r="Q269" s="585">
        <v>43.802308272821222</v>
      </c>
      <c r="R269" s="585">
        <v>251.81123277076273</v>
      </c>
      <c r="S269" s="585">
        <v>72.700654495349639</v>
      </c>
      <c r="T269" s="741">
        <v>1786.6940242033361</v>
      </c>
      <c r="U269" s="585"/>
      <c r="V269" s="742">
        <v>1197.3218360577857</v>
      </c>
      <c r="W269" s="742">
        <v>240.80478831251068</v>
      </c>
      <c r="X269" s="742">
        <v>10.522123266727114</v>
      </c>
      <c r="Y269" s="742">
        <v>-131.63834403258016</v>
      </c>
      <c r="Z269" s="742">
        <v>83.966292380630946</v>
      </c>
      <c r="AA269" s="742">
        <v>43.802308272821222</v>
      </c>
      <c r="AB269" s="742">
        <v>259.73445657345468</v>
      </c>
      <c r="AC269" s="742">
        <v>72.700654495349639</v>
      </c>
      <c r="AD269" s="586">
        <v>1777.2141153267</v>
      </c>
      <c r="AE269" s="585"/>
      <c r="AF269" s="742">
        <v>1226.7740844739376</v>
      </c>
      <c r="AG269" s="742">
        <v>240.80478831251068</v>
      </c>
      <c r="AH269" s="742">
        <v>-5.6197849959174446</v>
      </c>
      <c r="AI269" s="742"/>
      <c r="AJ269" s="742">
        <v>84.207702376851316</v>
      </c>
      <c r="AK269" s="742">
        <v>43.802308272821222</v>
      </c>
      <c r="AL269" s="742">
        <v>269.1386015896083</v>
      </c>
      <c r="AM269" s="742">
        <v>72.700654495349639</v>
      </c>
      <c r="AN269" s="586">
        <v>1800.1700104925812</v>
      </c>
    </row>
    <row r="270" spans="1:40" ht="16.5">
      <c r="A270" s="528">
        <v>850</v>
      </c>
      <c r="B270" s="529" t="s">
        <v>301</v>
      </c>
      <c r="C270" s="532">
        <v>2407</v>
      </c>
      <c r="D270" s="585">
        <v>876.68479604713559</v>
      </c>
      <c r="E270" s="585">
        <v>105.47460495805768</v>
      </c>
      <c r="F270" s="585">
        <v>94.478931883264991</v>
      </c>
      <c r="G270" s="585">
        <v>-55.772901182990573</v>
      </c>
      <c r="H270" s="585">
        <v>167.68220541672838</v>
      </c>
      <c r="I270" s="585">
        <v>-214.01246364769423</v>
      </c>
      <c r="J270" s="585">
        <v>974.53517347450168</v>
      </c>
      <c r="K270" s="585"/>
      <c r="L270" s="585">
        <v>1020.0144206886147</v>
      </c>
      <c r="M270" s="585">
        <v>105.47460493781661</v>
      </c>
      <c r="N270" s="585">
        <v>76.998796262697084</v>
      </c>
      <c r="O270" s="585">
        <v>-132.13381698811463</v>
      </c>
      <c r="P270" s="585">
        <v>87.488505873593823</v>
      </c>
      <c r="Q270" s="585">
        <v>51.492209296219357</v>
      </c>
      <c r="R270" s="585">
        <v>182.97659546330232</v>
      </c>
      <c r="S270" s="585">
        <v>-214.01246364769423</v>
      </c>
      <c r="T270" s="741">
        <v>1178.2988518864349</v>
      </c>
      <c r="U270" s="585"/>
      <c r="V270" s="742">
        <v>1086.8170510469613</v>
      </c>
      <c r="W270" s="742">
        <v>105.47460493781661</v>
      </c>
      <c r="X270" s="742">
        <v>59.83010763192258</v>
      </c>
      <c r="Y270" s="742">
        <v>-132.13381698811463</v>
      </c>
      <c r="Z270" s="742">
        <v>89.71940042329453</v>
      </c>
      <c r="AA270" s="742">
        <v>51.492209296219357</v>
      </c>
      <c r="AB270" s="742">
        <v>189.13555069269427</v>
      </c>
      <c r="AC270" s="742">
        <v>-214.01246364769423</v>
      </c>
      <c r="AD270" s="586">
        <v>1236.3226433931</v>
      </c>
      <c r="AE270" s="585"/>
      <c r="AF270" s="742">
        <v>1059.8412566120448</v>
      </c>
      <c r="AG270" s="742">
        <v>105.47460493781661</v>
      </c>
      <c r="AH270" s="742">
        <v>43.367460462528911</v>
      </c>
      <c r="AI270" s="742"/>
      <c r="AJ270" s="742">
        <v>91.950294972995252</v>
      </c>
      <c r="AK270" s="742">
        <v>51.492209296219357</v>
      </c>
      <c r="AL270" s="742">
        <v>197.2241510871691</v>
      </c>
      <c r="AM270" s="742">
        <v>-214.01246364769423</v>
      </c>
      <c r="AN270" s="586">
        <v>1203.2036967329652</v>
      </c>
    </row>
    <row r="271" spans="1:40" ht="16.5">
      <c r="A271" s="528">
        <v>851</v>
      </c>
      <c r="B271" s="529" t="s">
        <v>302</v>
      </c>
      <c r="C271" s="532">
        <v>21227</v>
      </c>
      <c r="D271" s="585">
        <v>645.90832910989593</v>
      </c>
      <c r="E271" s="585">
        <v>-162.05077312578234</v>
      </c>
      <c r="F271" s="585">
        <v>-110.92181192460315</v>
      </c>
      <c r="G271" s="585">
        <v>-55.772901182990559</v>
      </c>
      <c r="H271" s="585">
        <v>154.21983938972809</v>
      </c>
      <c r="I271" s="585">
        <v>-21.75983417345833</v>
      </c>
      <c r="J271" s="585">
        <v>449.6228480927897</v>
      </c>
      <c r="K271" s="585"/>
      <c r="L271" s="585">
        <v>668.20471812019093</v>
      </c>
      <c r="M271" s="585">
        <v>-162.05077314602335</v>
      </c>
      <c r="N271" s="585">
        <v>-98.401947545171055</v>
      </c>
      <c r="O271" s="585">
        <v>-132.09056495205903</v>
      </c>
      <c r="P271" s="585">
        <v>131.01730743407995</v>
      </c>
      <c r="Q271" s="585">
        <v>48.522219940264776</v>
      </c>
      <c r="R271" s="585">
        <v>166.17951316935441</v>
      </c>
      <c r="S271" s="585">
        <v>-21.75983417345833</v>
      </c>
      <c r="T271" s="741">
        <v>599.62063884717838</v>
      </c>
      <c r="U271" s="585"/>
      <c r="V271" s="742">
        <v>689.06611305213971</v>
      </c>
      <c r="W271" s="742">
        <v>-162.05077314602335</v>
      </c>
      <c r="X271" s="742">
        <v>-85.570636175945566</v>
      </c>
      <c r="Y271" s="742">
        <v>-132.09056495205903</v>
      </c>
      <c r="Z271" s="742">
        <v>120.459155436548</v>
      </c>
      <c r="AA271" s="742">
        <v>48.522219940264776</v>
      </c>
      <c r="AB271" s="742">
        <v>171.72688106544024</v>
      </c>
      <c r="AC271" s="742">
        <v>-21.75983417345833</v>
      </c>
      <c r="AD271" s="586">
        <v>628.30256104690648</v>
      </c>
      <c r="AE271" s="585"/>
      <c r="AF271" s="742">
        <v>704.49366053207825</v>
      </c>
      <c r="AG271" s="742">
        <v>-162.05077314602335</v>
      </c>
      <c r="AH271" s="742">
        <v>-72.033283345339228</v>
      </c>
      <c r="AI271" s="742"/>
      <c r="AJ271" s="742">
        <v>109.90100343901607</v>
      </c>
      <c r="AK271" s="742">
        <v>48.522219940264776</v>
      </c>
      <c r="AL271" s="742">
        <v>179.0874057813248</v>
      </c>
      <c r="AM271" s="742">
        <v>-21.75983417345833</v>
      </c>
      <c r="AN271" s="586">
        <v>654.0698340758039</v>
      </c>
    </row>
    <row r="272" spans="1:40" ht="16.5">
      <c r="A272" s="528">
        <v>853</v>
      </c>
      <c r="B272" s="529" t="s">
        <v>303</v>
      </c>
      <c r="C272" s="532">
        <v>197900</v>
      </c>
      <c r="D272" s="585">
        <v>133.35355813153356</v>
      </c>
      <c r="E272" s="585">
        <v>-107.03502503050193</v>
      </c>
      <c r="F272" s="585">
        <v>0.49168642481863489</v>
      </c>
      <c r="G272" s="585">
        <v>-55.772901182990573</v>
      </c>
      <c r="H272" s="585">
        <v>160.25841758762775</v>
      </c>
      <c r="I272" s="585">
        <v>225.4288933804952</v>
      </c>
      <c r="J272" s="585">
        <v>356.72462931098261</v>
      </c>
      <c r="K272" s="585"/>
      <c r="L272" s="585">
        <v>146.73595462316121</v>
      </c>
      <c r="M272" s="585">
        <v>-107.03502505074296</v>
      </c>
      <c r="N272" s="585">
        <v>-1.988449195749274</v>
      </c>
      <c r="O272" s="585">
        <v>-132.24681538741623</v>
      </c>
      <c r="P272" s="585">
        <v>146.3768847695203</v>
      </c>
      <c r="Q272" s="585">
        <v>55.010822180303187</v>
      </c>
      <c r="R272" s="585">
        <v>172.17651717533494</v>
      </c>
      <c r="S272" s="585">
        <v>225.4288933804952</v>
      </c>
      <c r="T272" s="741">
        <v>504.45878249490636</v>
      </c>
      <c r="U272" s="585"/>
      <c r="V272" s="742">
        <v>148.28467438220022</v>
      </c>
      <c r="W272" s="742">
        <v>-107.03502505074296</v>
      </c>
      <c r="X272" s="742">
        <v>-4.1571378265237735</v>
      </c>
      <c r="Y272" s="742">
        <v>-132.24681538741623</v>
      </c>
      <c r="Z272" s="742">
        <v>145.85375630593231</v>
      </c>
      <c r="AA272" s="742">
        <v>55.010822180303187</v>
      </c>
      <c r="AB272" s="742">
        <v>177.76361459595691</v>
      </c>
      <c r="AC272" s="742">
        <v>225.4288933804952</v>
      </c>
      <c r="AD272" s="586">
        <v>508.90278258020487</v>
      </c>
      <c r="AE272" s="585"/>
      <c r="AF272" s="742">
        <v>148.10369811139199</v>
      </c>
      <c r="AG272" s="742">
        <v>-107.03502505074296</v>
      </c>
      <c r="AH272" s="742">
        <v>-5.6197849959174446</v>
      </c>
      <c r="AI272" s="742"/>
      <c r="AJ272" s="742">
        <v>145.33062784234434</v>
      </c>
      <c r="AK272" s="742">
        <v>55.010822180303187</v>
      </c>
      <c r="AL272" s="742">
        <v>185.64820618436613</v>
      </c>
      <c r="AM272" s="742">
        <v>225.4288933804952</v>
      </c>
      <c r="AN272" s="586">
        <v>514.62062226482419</v>
      </c>
    </row>
    <row r="273" spans="1:40" ht="16.5">
      <c r="A273" s="528">
        <v>854</v>
      </c>
      <c r="B273" s="529" t="s">
        <v>304</v>
      </c>
      <c r="C273" s="532">
        <v>3262</v>
      </c>
      <c r="D273" s="585">
        <v>799.89310759152067</v>
      </c>
      <c r="E273" s="585">
        <v>-79.381306354213862</v>
      </c>
      <c r="F273" s="585">
        <v>-87.889664750318644</v>
      </c>
      <c r="G273" s="585">
        <v>-55.772901182990573</v>
      </c>
      <c r="H273" s="585">
        <v>205.71553094268342</v>
      </c>
      <c r="I273" s="585">
        <v>-134.26210913549968</v>
      </c>
      <c r="J273" s="585">
        <v>648.30265711118125</v>
      </c>
      <c r="K273" s="585"/>
      <c r="L273" s="585">
        <v>858.57715053952745</v>
      </c>
      <c r="M273" s="585">
        <v>-79.381306374454908</v>
      </c>
      <c r="N273" s="585">
        <v>-75.369800370886551</v>
      </c>
      <c r="O273" s="585">
        <v>-131.6891099771012</v>
      </c>
      <c r="P273" s="585">
        <v>126.16592216859642</v>
      </c>
      <c r="Q273" s="585">
        <v>46.155033982832627</v>
      </c>
      <c r="R273" s="585">
        <v>219.93172008953712</v>
      </c>
      <c r="S273" s="585">
        <v>-134.26210913549968</v>
      </c>
      <c r="T273" s="741">
        <v>830.12750092255135</v>
      </c>
      <c r="U273" s="585"/>
      <c r="V273" s="742">
        <v>925.2197753221518</v>
      </c>
      <c r="W273" s="742">
        <v>-79.381306374454908</v>
      </c>
      <c r="X273" s="742">
        <v>-62.538489001661048</v>
      </c>
      <c r="Y273" s="742">
        <v>-131.6891099771012</v>
      </c>
      <c r="Z273" s="742">
        <v>110.90587034242191</v>
      </c>
      <c r="AA273" s="742">
        <v>46.155033982832627</v>
      </c>
      <c r="AB273" s="742">
        <v>227.67569087080858</v>
      </c>
      <c r="AC273" s="742">
        <v>-134.26210913549968</v>
      </c>
      <c r="AD273" s="586">
        <v>902.08535602949803</v>
      </c>
      <c r="AE273" s="585"/>
      <c r="AF273" s="742">
        <v>1008.0569423832237</v>
      </c>
      <c r="AG273" s="742">
        <v>-79.381306374454908</v>
      </c>
      <c r="AH273" s="742">
        <v>-49.001136171054732</v>
      </c>
      <c r="AI273" s="742"/>
      <c r="AJ273" s="742">
        <v>95.645818516247388</v>
      </c>
      <c r="AK273" s="742">
        <v>46.155033982832627</v>
      </c>
      <c r="AL273" s="742">
        <v>236.64858146046751</v>
      </c>
      <c r="AM273" s="742">
        <v>-134.26210913549968</v>
      </c>
      <c r="AN273" s="586">
        <v>992.17271468466072</v>
      </c>
    </row>
    <row r="274" spans="1:40" ht="16.5">
      <c r="A274" s="528">
        <v>857</v>
      </c>
      <c r="B274" s="529" t="s">
        <v>305</v>
      </c>
      <c r="C274" s="532">
        <v>2394</v>
      </c>
      <c r="D274" s="585">
        <v>478.48428787143007</v>
      </c>
      <c r="E274" s="585">
        <v>-427.17688862464888</v>
      </c>
      <c r="F274" s="585">
        <v>-278.37763771971015</v>
      </c>
      <c r="G274" s="585">
        <v>-55.772901182990566</v>
      </c>
      <c r="H274" s="585">
        <v>216.60331273685333</v>
      </c>
      <c r="I274" s="585">
        <v>77.734753550543019</v>
      </c>
      <c r="J274" s="585">
        <v>11.494926631476766</v>
      </c>
      <c r="K274" s="585"/>
      <c r="L274" s="585">
        <v>512.89373218806793</v>
      </c>
      <c r="M274" s="585">
        <v>-427.17688864488986</v>
      </c>
      <c r="N274" s="585">
        <v>-265.85777334027807</v>
      </c>
      <c r="O274" s="585">
        <v>-131.65986434391229</v>
      </c>
      <c r="P274" s="585">
        <v>102.32495073046488</v>
      </c>
      <c r="Q274" s="585">
        <v>41.132457538011707</v>
      </c>
      <c r="R274" s="585">
        <v>233.29942589079906</v>
      </c>
      <c r="S274" s="585">
        <v>77.734753550543019</v>
      </c>
      <c r="T274" s="741">
        <v>142.69079356880633</v>
      </c>
      <c r="U274" s="585"/>
      <c r="V274" s="742">
        <v>509.8252994052213</v>
      </c>
      <c r="W274" s="742">
        <v>-427.17688864488986</v>
      </c>
      <c r="X274" s="742">
        <v>-253.02646197105253</v>
      </c>
      <c r="Y274" s="742">
        <v>-131.65986434391229</v>
      </c>
      <c r="Z274" s="742">
        <v>101.03783459664419</v>
      </c>
      <c r="AA274" s="742">
        <v>41.132457538011707</v>
      </c>
      <c r="AB274" s="742">
        <v>242.55457752748327</v>
      </c>
      <c r="AC274" s="742">
        <v>77.734753550543019</v>
      </c>
      <c r="AD274" s="586">
        <v>160.42170765804886</v>
      </c>
      <c r="AE274" s="585"/>
      <c r="AF274" s="742">
        <v>550.1606229899495</v>
      </c>
      <c r="AG274" s="742">
        <v>-427.17688864488986</v>
      </c>
      <c r="AH274" s="742">
        <v>-239.48910914044623</v>
      </c>
      <c r="AI274" s="742"/>
      <c r="AJ274" s="742">
        <v>99.750718462823514</v>
      </c>
      <c r="AK274" s="742">
        <v>41.132457538011707</v>
      </c>
      <c r="AL274" s="742">
        <v>253.03237611362664</v>
      </c>
      <c r="AM274" s="742">
        <v>77.734753550543019</v>
      </c>
      <c r="AN274" s="586">
        <v>223.48506652570597</v>
      </c>
    </row>
    <row r="275" spans="1:40" ht="16.5">
      <c r="A275" s="528">
        <v>858</v>
      </c>
      <c r="B275" s="529" t="s">
        <v>306</v>
      </c>
      <c r="C275" s="532">
        <v>40384</v>
      </c>
      <c r="D275" s="585">
        <v>503.75064365374436</v>
      </c>
      <c r="E275" s="585">
        <v>162.87120254594097</v>
      </c>
      <c r="F275" s="585">
        <v>69.085431790735356</v>
      </c>
      <c r="G275" s="585">
        <v>-55.772901182990566</v>
      </c>
      <c r="H275" s="585">
        <v>112.0002469487396</v>
      </c>
      <c r="I275" s="585">
        <v>-91.205997424722668</v>
      </c>
      <c r="J275" s="585">
        <v>700.72862633144712</v>
      </c>
      <c r="K275" s="585"/>
      <c r="L275" s="585">
        <v>474.11054948924129</v>
      </c>
      <c r="M275" s="585">
        <v>162.87120252569991</v>
      </c>
      <c r="N275" s="585">
        <v>51.605296170167442</v>
      </c>
      <c r="O275" s="585">
        <v>-131.84248618363529</v>
      </c>
      <c r="P275" s="585">
        <v>85.042175494590836</v>
      </c>
      <c r="Q275" s="585">
        <v>24.298920625346678</v>
      </c>
      <c r="R275" s="585">
        <v>121.28740979282955</v>
      </c>
      <c r="S275" s="585">
        <v>-91.205997424722668</v>
      </c>
      <c r="T275" s="741">
        <v>696.16707048951776</v>
      </c>
      <c r="U275" s="585"/>
      <c r="V275" s="742">
        <v>463.11220568988404</v>
      </c>
      <c r="W275" s="742">
        <v>162.87120252569991</v>
      </c>
      <c r="X275" s="742">
        <v>34.436607539392945</v>
      </c>
      <c r="Y275" s="742">
        <v>-131.84248618363529</v>
      </c>
      <c r="Z275" s="742">
        <v>91.603743625860943</v>
      </c>
      <c r="AA275" s="742">
        <v>24.298920625346678</v>
      </c>
      <c r="AB275" s="742">
        <v>122.07610251780923</v>
      </c>
      <c r="AC275" s="742">
        <v>-91.205997424722668</v>
      </c>
      <c r="AD275" s="586">
        <v>675.35029891563579</v>
      </c>
      <c r="AE275" s="585"/>
      <c r="AF275" s="742">
        <v>441.34346645897739</v>
      </c>
      <c r="AG275" s="742">
        <v>162.87120252569991</v>
      </c>
      <c r="AH275" s="742">
        <v>17.973960369999272</v>
      </c>
      <c r="AI275" s="742"/>
      <c r="AJ275" s="742">
        <v>98.16531175713105</v>
      </c>
      <c r="AK275" s="742">
        <v>24.298920625346678</v>
      </c>
      <c r="AL275" s="742">
        <v>127.73743066306814</v>
      </c>
      <c r="AM275" s="742">
        <v>-91.205997424722668</v>
      </c>
      <c r="AN275" s="586">
        <v>649.34180879186454</v>
      </c>
    </row>
    <row r="276" spans="1:40" ht="16.5">
      <c r="A276" s="528">
        <v>859</v>
      </c>
      <c r="B276" s="529" t="s">
        <v>307</v>
      </c>
      <c r="C276" s="532">
        <v>6562</v>
      </c>
      <c r="D276" s="585">
        <v>2250.5332936618274</v>
      </c>
      <c r="E276" s="585">
        <v>-241.9256473934966</v>
      </c>
      <c r="F276" s="585">
        <v>-265.60577569187291</v>
      </c>
      <c r="G276" s="585">
        <v>-55.772901182990566</v>
      </c>
      <c r="H276" s="585">
        <v>143.85772237345719</v>
      </c>
      <c r="I276" s="585">
        <v>-156.64736360865589</v>
      </c>
      <c r="J276" s="585">
        <v>1674.4393281582686</v>
      </c>
      <c r="K276" s="585"/>
      <c r="L276" s="585">
        <v>2266.4902465155928</v>
      </c>
      <c r="M276" s="585">
        <v>-241.92564741373761</v>
      </c>
      <c r="N276" s="585">
        <v>-253.0859113124408</v>
      </c>
      <c r="O276" s="585">
        <v>-132.1063840019014</v>
      </c>
      <c r="P276" s="585">
        <v>85.18668964217369</v>
      </c>
      <c r="Q276" s="585">
        <v>29.347404316976537</v>
      </c>
      <c r="R276" s="585">
        <v>157.08034548643326</v>
      </c>
      <c r="S276" s="585">
        <v>-156.64736360865589</v>
      </c>
      <c r="T276" s="741">
        <v>1754.3393796244404</v>
      </c>
      <c r="U276" s="585"/>
      <c r="V276" s="742">
        <v>2250.1249255247872</v>
      </c>
      <c r="W276" s="742">
        <v>-241.92564741373761</v>
      </c>
      <c r="X276" s="742">
        <v>-240.25459994321531</v>
      </c>
      <c r="Y276" s="742">
        <v>-132.1063840019014</v>
      </c>
      <c r="Z276" s="742">
        <v>85.525581181952461</v>
      </c>
      <c r="AA276" s="742">
        <v>29.347404316976537</v>
      </c>
      <c r="AB276" s="742">
        <v>162.52437148526525</v>
      </c>
      <c r="AC276" s="742">
        <v>-156.64736360865589</v>
      </c>
      <c r="AD276" s="586">
        <v>1756.5882875414713</v>
      </c>
      <c r="AE276" s="585"/>
      <c r="AF276" s="742">
        <v>2293.6380897937879</v>
      </c>
      <c r="AG276" s="742">
        <v>-241.92564741373761</v>
      </c>
      <c r="AH276" s="742">
        <v>-226.71724711260899</v>
      </c>
      <c r="AI276" s="742"/>
      <c r="AJ276" s="742">
        <v>85.864472721731232</v>
      </c>
      <c r="AK276" s="742">
        <v>29.347404316976537</v>
      </c>
      <c r="AL276" s="742">
        <v>169.96904796547722</v>
      </c>
      <c r="AM276" s="742">
        <v>-156.64736360865589</v>
      </c>
      <c r="AN276" s="586">
        <v>1821.4223726610692</v>
      </c>
    </row>
    <row r="277" spans="1:40" ht="16.5">
      <c r="A277" s="528">
        <v>886</v>
      </c>
      <c r="B277" s="529" t="s">
        <v>308</v>
      </c>
      <c r="C277" s="532">
        <v>12599</v>
      </c>
      <c r="D277" s="585">
        <v>588.92015053059367</v>
      </c>
      <c r="E277" s="585">
        <v>-45.110966483282105</v>
      </c>
      <c r="F277" s="585">
        <v>-56.592569614492369</v>
      </c>
      <c r="G277" s="585">
        <v>-55.772901182990559</v>
      </c>
      <c r="H277" s="585">
        <v>151.38057834145377</v>
      </c>
      <c r="I277" s="585">
        <v>-18.535359949202316</v>
      </c>
      <c r="J277" s="585">
        <v>564.28893164208012</v>
      </c>
      <c r="K277" s="585"/>
      <c r="L277" s="585">
        <v>594.51162666287905</v>
      </c>
      <c r="M277" s="585">
        <v>-45.110966503523152</v>
      </c>
      <c r="N277" s="585">
        <v>-44.072705235060276</v>
      </c>
      <c r="O277" s="585">
        <v>-132.0098884585131</v>
      </c>
      <c r="P277" s="585">
        <v>88.579856784532723</v>
      </c>
      <c r="Q277" s="585">
        <v>42.178524819747601</v>
      </c>
      <c r="R277" s="585">
        <v>163.69992637677581</v>
      </c>
      <c r="S277" s="585">
        <v>-18.535359949202316</v>
      </c>
      <c r="T277" s="741">
        <v>649.24101449763646</v>
      </c>
      <c r="U277" s="585"/>
      <c r="V277" s="742">
        <v>590.885678452609</v>
      </c>
      <c r="W277" s="742">
        <v>-45.110966503523152</v>
      </c>
      <c r="X277" s="742">
        <v>-31.24139386583477</v>
      </c>
      <c r="Y277" s="742">
        <v>-132.0098884585131</v>
      </c>
      <c r="Z277" s="742">
        <v>91.769144996758513</v>
      </c>
      <c r="AA277" s="742">
        <v>42.178524819747601</v>
      </c>
      <c r="AB277" s="742">
        <v>169.39918999989843</v>
      </c>
      <c r="AC277" s="742">
        <v>-18.535359949202316</v>
      </c>
      <c r="AD277" s="586">
        <v>667.33492949194022</v>
      </c>
      <c r="AE277" s="585"/>
      <c r="AF277" s="742">
        <v>611.08074298295173</v>
      </c>
      <c r="AG277" s="742">
        <v>-45.110966503523152</v>
      </c>
      <c r="AH277" s="742">
        <v>-17.704041035228446</v>
      </c>
      <c r="AI277" s="742"/>
      <c r="AJ277" s="742">
        <v>94.958433208984303</v>
      </c>
      <c r="AK277" s="742">
        <v>42.178524819747601</v>
      </c>
      <c r="AL277" s="742">
        <v>177.22444064184199</v>
      </c>
      <c r="AM277" s="742">
        <v>-18.535359949202316</v>
      </c>
      <c r="AN277" s="586">
        <v>712.08188570705852</v>
      </c>
    </row>
    <row r="278" spans="1:40" ht="16.5">
      <c r="A278" s="528">
        <v>887</v>
      </c>
      <c r="B278" s="529" t="s">
        <v>309</v>
      </c>
      <c r="C278" s="532">
        <v>4569</v>
      </c>
      <c r="D278" s="585">
        <v>592.81720900736275</v>
      </c>
      <c r="E278" s="585">
        <v>-128.08506686873932</v>
      </c>
      <c r="F278" s="585">
        <v>-56.954323090926714</v>
      </c>
      <c r="G278" s="585">
        <v>-55.772901182990566</v>
      </c>
      <c r="H278" s="585">
        <v>227.0212583330906</v>
      </c>
      <c r="I278" s="585">
        <v>-58.713722915298753</v>
      </c>
      <c r="J278" s="585">
        <v>520.31245328249804</v>
      </c>
      <c r="K278" s="585"/>
      <c r="L278" s="585">
        <v>561.55782319717196</v>
      </c>
      <c r="M278" s="585">
        <v>-128.08506688897987</v>
      </c>
      <c r="N278" s="585">
        <v>-44.434458711494621</v>
      </c>
      <c r="O278" s="585">
        <v>-131.98359774488455</v>
      </c>
      <c r="P278" s="585">
        <v>106.26501035715754</v>
      </c>
      <c r="Q278" s="585">
        <v>109.2002821265047</v>
      </c>
      <c r="R278" s="585">
        <v>243.82777320444495</v>
      </c>
      <c r="S278" s="585">
        <v>-58.713722915298753</v>
      </c>
      <c r="T278" s="741">
        <v>657.63404262462143</v>
      </c>
      <c r="U278" s="585"/>
      <c r="V278" s="742">
        <v>588.12598566016766</v>
      </c>
      <c r="W278" s="742">
        <v>-128.08506688897987</v>
      </c>
      <c r="X278" s="742">
        <v>-31.603147342269118</v>
      </c>
      <c r="Y278" s="742">
        <v>-131.98359774488455</v>
      </c>
      <c r="Z278" s="742">
        <v>109.67781268569189</v>
      </c>
      <c r="AA278" s="742">
        <v>109.2002821265047</v>
      </c>
      <c r="AB278" s="742">
        <v>252.29565438747849</v>
      </c>
      <c r="AC278" s="742">
        <v>-58.713722915298753</v>
      </c>
      <c r="AD278" s="586">
        <v>708.91419996841057</v>
      </c>
      <c r="AE278" s="585"/>
      <c r="AF278" s="742">
        <v>630.96618866989547</v>
      </c>
      <c r="AG278" s="742">
        <v>-128.08506688897987</v>
      </c>
      <c r="AH278" s="742">
        <v>-18.065794511662791</v>
      </c>
      <c r="AI278" s="742"/>
      <c r="AJ278" s="742">
        <v>113.09061501422624</v>
      </c>
      <c r="AK278" s="742">
        <v>109.2002821265047</v>
      </c>
      <c r="AL278" s="742">
        <v>262.40470954462091</v>
      </c>
      <c r="AM278" s="742">
        <v>-58.713722915298753</v>
      </c>
      <c r="AN278" s="586">
        <v>778.81361329442143</v>
      </c>
    </row>
    <row r="279" spans="1:40" ht="16.5">
      <c r="A279" s="528">
        <v>889</v>
      </c>
      <c r="B279" s="529" t="s">
        <v>310</v>
      </c>
      <c r="C279" s="532">
        <v>2523</v>
      </c>
      <c r="D279" s="585">
        <v>1205.9009789750094</v>
      </c>
      <c r="E279" s="585">
        <v>418.75051989533699</v>
      </c>
      <c r="F279" s="585">
        <v>141.96326347932177</v>
      </c>
      <c r="G279" s="585">
        <v>-55.772901182990566</v>
      </c>
      <c r="H279" s="585">
        <v>219.17729005445386</v>
      </c>
      <c r="I279" s="585">
        <v>93.32223543400714</v>
      </c>
      <c r="J279" s="585">
        <v>2023.3413866551384</v>
      </c>
      <c r="K279" s="585"/>
      <c r="L279" s="585">
        <v>1075.0689186867573</v>
      </c>
      <c r="M279" s="585">
        <v>418.75051987509585</v>
      </c>
      <c r="N279" s="585">
        <v>124.48312785875386</v>
      </c>
      <c r="O279" s="585">
        <v>-131.96701940511247</v>
      </c>
      <c r="P279" s="585">
        <v>146.07687169420015</v>
      </c>
      <c r="Q279" s="585">
        <v>58.433371978596902</v>
      </c>
      <c r="R279" s="585">
        <v>232.9706073257814</v>
      </c>
      <c r="S279" s="585">
        <v>93.32223543400714</v>
      </c>
      <c r="T279" s="741">
        <v>2017.1386334480801</v>
      </c>
      <c r="U279" s="585"/>
      <c r="V279" s="742">
        <v>1282.5687010855352</v>
      </c>
      <c r="W279" s="742">
        <v>418.75051987509585</v>
      </c>
      <c r="X279" s="742">
        <v>107.31443922797938</v>
      </c>
      <c r="Y279" s="742">
        <v>-131.96701940511247</v>
      </c>
      <c r="Z279" s="742">
        <v>126.96183061523303</v>
      </c>
      <c r="AA279" s="742">
        <v>58.433371978596902</v>
      </c>
      <c r="AB279" s="742">
        <v>240.3167189364782</v>
      </c>
      <c r="AC279" s="742">
        <v>93.32223543400714</v>
      </c>
      <c r="AD279" s="586">
        <v>2195.7007977478133</v>
      </c>
      <c r="AE279" s="585"/>
      <c r="AF279" s="742">
        <v>1374.1295609681351</v>
      </c>
      <c r="AG279" s="742">
        <v>418.75051987509585</v>
      </c>
      <c r="AH279" s="742">
        <v>90.851792058585701</v>
      </c>
      <c r="AI279" s="742"/>
      <c r="AJ279" s="742">
        <v>107.84678953626592</v>
      </c>
      <c r="AK279" s="742">
        <v>58.433371978596902</v>
      </c>
      <c r="AL279" s="742">
        <v>249.12099846023366</v>
      </c>
      <c r="AM279" s="742">
        <v>93.32223543400714</v>
      </c>
      <c r="AN279" s="586">
        <v>2260.4882489058082</v>
      </c>
    </row>
    <row r="280" spans="1:40" ht="16.5">
      <c r="A280" s="528">
        <v>890</v>
      </c>
      <c r="B280" s="529" t="s">
        <v>311</v>
      </c>
      <c r="C280" s="532">
        <v>1180</v>
      </c>
      <c r="D280" s="585">
        <v>1982.703973995129</v>
      </c>
      <c r="E280" s="585">
        <v>-34.795377721035813</v>
      </c>
      <c r="F280" s="585">
        <v>379.37377773472389</v>
      </c>
      <c r="G280" s="585">
        <v>-55.772901182990573</v>
      </c>
      <c r="H280" s="585">
        <v>201.46018418310987</v>
      </c>
      <c r="I280" s="585">
        <v>366.68898305084747</v>
      </c>
      <c r="J280" s="585">
        <v>2839.6586400597839</v>
      </c>
      <c r="K280" s="585"/>
      <c r="L280" s="585">
        <v>1969.4113913462654</v>
      </c>
      <c r="M280" s="585">
        <v>-34.795377741276866</v>
      </c>
      <c r="N280" s="585">
        <v>361.89364211415597</v>
      </c>
      <c r="O280" s="585">
        <v>-132.40220531250083</v>
      </c>
      <c r="P280" s="585">
        <v>86.278898629268298</v>
      </c>
      <c r="Q280" s="585">
        <v>17.431450933898301</v>
      </c>
      <c r="R280" s="585">
        <v>213.7652507160762</v>
      </c>
      <c r="S280" s="585">
        <v>366.68898305084747</v>
      </c>
      <c r="T280" s="741">
        <v>2848.2720337367341</v>
      </c>
      <c r="U280" s="585"/>
      <c r="V280" s="742">
        <v>1994.9579952455149</v>
      </c>
      <c r="W280" s="742">
        <v>-34.795377741276866</v>
      </c>
      <c r="X280" s="742">
        <v>344.72495348338151</v>
      </c>
      <c r="Y280" s="742">
        <v>-132.40220531250083</v>
      </c>
      <c r="Z280" s="742">
        <v>92.723580670566008</v>
      </c>
      <c r="AA280" s="742">
        <v>17.431450933898301</v>
      </c>
      <c r="AB280" s="742">
        <v>221.05685392590416</v>
      </c>
      <c r="AC280" s="742">
        <v>366.68898305084747</v>
      </c>
      <c r="AD280" s="586">
        <v>2870.3862342563348</v>
      </c>
      <c r="AE280" s="585"/>
      <c r="AF280" s="742">
        <v>2098.6459382604194</v>
      </c>
      <c r="AG280" s="742">
        <v>-34.795377741276866</v>
      </c>
      <c r="AH280" s="742">
        <v>328.26230631398784</v>
      </c>
      <c r="AI280" s="742"/>
      <c r="AJ280" s="742">
        <v>99.168262711863719</v>
      </c>
      <c r="AK280" s="742">
        <v>17.431450933898301</v>
      </c>
      <c r="AL280" s="742">
        <v>229.72969054817744</v>
      </c>
      <c r="AM280" s="742">
        <v>366.68898305084747</v>
      </c>
      <c r="AN280" s="586">
        <v>2972.7290487654163</v>
      </c>
    </row>
    <row r="281" spans="1:40" ht="16.5">
      <c r="A281" s="528">
        <v>892</v>
      </c>
      <c r="B281" s="529" t="s">
        <v>312</v>
      </c>
      <c r="C281" s="532">
        <v>3592</v>
      </c>
      <c r="D281" s="585">
        <v>1671.6216115719353</v>
      </c>
      <c r="E281" s="585">
        <v>141.40362223220518</v>
      </c>
      <c r="F281" s="585">
        <v>41.376391061495561</v>
      </c>
      <c r="G281" s="585">
        <v>-55.772901182990566</v>
      </c>
      <c r="H281" s="585">
        <v>161.28120851274778</v>
      </c>
      <c r="I281" s="585">
        <v>-157.00473273942094</v>
      </c>
      <c r="J281" s="585">
        <v>1802.905199455972</v>
      </c>
      <c r="K281" s="585"/>
      <c r="L281" s="585">
        <v>1828.0080216423839</v>
      </c>
      <c r="M281" s="585">
        <v>141.40362221196412</v>
      </c>
      <c r="N281" s="585">
        <v>23.896255440927654</v>
      </c>
      <c r="O281" s="585">
        <v>-132.43143418146175</v>
      </c>
      <c r="P281" s="585">
        <v>99.196049285861235</v>
      </c>
      <c r="Q281" s="585">
        <v>51.345246239420945</v>
      </c>
      <c r="R281" s="585">
        <v>176.04192372007913</v>
      </c>
      <c r="S281" s="585">
        <v>-157.00473273942094</v>
      </c>
      <c r="T281" s="741">
        <v>2030.4549516197542</v>
      </c>
      <c r="U281" s="585"/>
      <c r="V281" s="742">
        <v>1849.1767518761794</v>
      </c>
      <c r="W281" s="742">
        <v>141.40362221196412</v>
      </c>
      <c r="X281" s="742">
        <v>6.7275668101531556</v>
      </c>
      <c r="Y281" s="742">
        <v>-132.43143418146175</v>
      </c>
      <c r="Z281" s="742">
        <v>100.9241298767835</v>
      </c>
      <c r="AA281" s="742">
        <v>51.345246239420945</v>
      </c>
      <c r="AB281" s="742">
        <v>181.9660220624601</v>
      </c>
      <c r="AC281" s="742">
        <v>-157.00473273942094</v>
      </c>
      <c r="AD281" s="586">
        <v>2042.1071721560784</v>
      </c>
      <c r="AE281" s="585"/>
      <c r="AF281" s="742">
        <v>1851.5131830038113</v>
      </c>
      <c r="AG281" s="742">
        <v>141.40362221196412</v>
      </c>
      <c r="AH281" s="742">
        <v>-5.6197849959174446</v>
      </c>
      <c r="AI281" s="742"/>
      <c r="AJ281" s="742">
        <v>102.65221046770573</v>
      </c>
      <c r="AK281" s="742">
        <v>51.345246239420945</v>
      </c>
      <c r="AL281" s="742">
        <v>189.9284003831963</v>
      </c>
      <c r="AM281" s="742">
        <v>-157.00473273942094</v>
      </c>
      <c r="AN281" s="586">
        <v>2041.7867103892984</v>
      </c>
    </row>
    <row r="282" spans="1:40" ht="16.5">
      <c r="A282" s="528">
        <v>893</v>
      </c>
      <c r="B282" s="529" t="s">
        <v>313</v>
      </c>
      <c r="C282" s="532">
        <v>7434</v>
      </c>
      <c r="D282" s="585">
        <v>1186.0942620822548</v>
      </c>
      <c r="E282" s="585">
        <v>-65.457508044820671</v>
      </c>
      <c r="F282" s="585">
        <v>-2.2690055833382878</v>
      </c>
      <c r="G282" s="585">
        <v>-55.772901182990566</v>
      </c>
      <c r="H282" s="585">
        <v>203.99657983608142</v>
      </c>
      <c r="I282" s="585">
        <v>-3.4440408931934354</v>
      </c>
      <c r="J282" s="585">
        <v>1263.1473862139931</v>
      </c>
      <c r="K282" s="585"/>
      <c r="L282" s="585">
        <v>1170.5066210914695</v>
      </c>
      <c r="M282" s="585">
        <v>-65.457508065061717</v>
      </c>
      <c r="N282" s="585">
        <v>-1.9884491957492738</v>
      </c>
      <c r="O282" s="585">
        <v>-132.21497978899208</v>
      </c>
      <c r="P282" s="585">
        <v>71.18619020719828</v>
      </c>
      <c r="Q282" s="585">
        <v>47.904532033898313</v>
      </c>
      <c r="R282" s="585">
        <v>216.78794645582059</v>
      </c>
      <c r="S282" s="585">
        <v>-3.4440408931934354</v>
      </c>
      <c r="T282" s="741">
        <v>1303.2803118453903</v>
      </c>
      <c r="U282" s="585"/>
      <c r="V282" s="742">
        <v>1138.836401493937</v>
      </c>
      <c r="W282" s="742">
        <v>-65.457508065061717</v>
      </c>
      <c r="X282" s="742">
        <v>-4.1571378265237735</v>
      </c>
      <c r="Y282" s="742">
        <v>-132.21497978899208</v>
      </c>
      <c r="Z282" s="742">
        <v>78.459902340618129</v>
      </c>
      <c r="AA282" s="742">
        <v>47.904532033898313</v>
      </c>
      <c r="AB282" s="742">
        <v>224.36696155996776</v>
      </c>
      <c r="AC282" s="742">
        <v>-3.4440408931934354</v>
      </c>
      <c r="AD282" s="586">
        <v>1284.2941308546501</v>
      </c>
      <c r="AE282" s="585"/>
      <c r="AF282" s="742">
        <v>1175.3288848061236</v>
      </c>
      <c r="AG282" s="742">
        <v>-65.457508065061717</v>
      </c>
      <c r="AH282" s="742">
        <v>-5.6197849959174446</v>
      </c>
      <c r="AI282" s="742"/>
      <c r="AJ282" s="742">
        <v>85.733614474037978</v>
      </c>
      <c r="AK282" s="742">
        <v>47.904532033898313</v>
      </c>
      <c r="AL282" s="742">
        <v>233.34918753357488</v>
      </c>
      <c r="AM282" s="742">
        <v>-3.4440408931934354</v>
      </c>
      <c r="AN282" s="586">
        <v>1335.5799051044701</v>
      </c>
    </row>
    <row r="283" spans="1:40" ht="16.5">
      <c r="A283" s="528">
        <v>895</v>
      </c>
      <c r="B283" s="529" t="s">
        <v>314</v>
      </c>
      <c r="C283" s="532">
        <v>15092</v>
      </c>
      <c r="D283" s="585">
        <v>238.27263618854568</v>
      </c>
      <c r="E283" s="585">
        <v>44.831923093419647</v>
      </c>
      <c r="F283" s="585">
        <v>75.714414007434058</v>
      </c>
      <c r="G283" s="585">
        <v>-55.772901182990566</v>
      </c>
      <c r="H283" s="585">
        <v>172.50307830737725</v>
      </c>
      <c r="I283" s="585">
        <v>-80.278226875165657</v>
      </c>
      <c r="J283" s="585">
        <v>395.27092353862048</v>
      </c>
      <c r="K283" s="585"/>
      <c r="L283" s="585">
        <v>142.87951663815215</v>
      </c>
      <c r="M283" s="585">
        <v>44.831923073178586</v>
      </c>
      <c r="N283" s="585">
        <v>58.234278386866144</v>
      </c>
      <c r="O283" s="585">
        <v>-132.23003482116388</v>
      </c>
      <c r="P283" s="585">
        <v>100.97993190572419</v>
      </c>
      <c r="Q283" s="585">
        <v>56.218959428571416</v>
      </c>
      <c r="R283" s="585">
        <v>184.74823948916381</v>
      </c>
      <c r="S283" s="585">
        <v>-80.278226875165657</v>
      </c>
      <c r="T283" s="741">
        <v>375.38458722532675</v>
      </c>
      <c r="U283" s="585"/>
      <c r="V283" s="742">
        <v>117.91453026479536</v>
      </c>
      <c r="W283" s="742">
        <v>44.831923073178586</v>
      </c>
      <c r="X283" s="742">
        <v>41.065589756091647</v>
      </c>
      <c r="Y283" s="742">
        <v>-132.23003482116388</v>
      </c>
      <c r="Z283" s="742">
        <v>106.21247556060121</v>
      </c>
      <c r="AA283" s="742">
        <v>56.218959428571416</v>
      </c>
      <c r="AB283" s="742">
        <v>190.85849834775993</v>
      </c>
      <c r="AC283" s="742">
        <v>-80.278226875165657</v>
      </c>
      <c r="AD283" s="586">
        <v>344.59371473466859</v>
      </c>
      <c r="AE283" s="585"/>
      <c r="AF283" s="742">
        <v>146.94171659107991</v>
      </c>
      <c r="AG283" s="742">
        <v>44.831923073178586</v>
      </c>
      <c r="AH283" s="742">
        <v>24.602942586697974</v>
      </c>
      <c r="AI283" s="742"/>
      <c r="AJ283" s="742">
        <v>111.44501921547821</v>
      </c>
      <c r="AK283" s="742">
        <v>56.218959428571416</v>
      </c>
      <c r="AL283" s="742">
        <v>198.79087188759891</v>
      </c>
      <c r="AM283" s="742">
        <v>-80.278226875165657</v>
      </c>
      <c r="AN283" s="586">
        <v>370.32317108627541</v>
      </c>
    </row>
    <row r="284" spans="1:40" ht="16.5">
      <c r="A284" s="528">
        <v>905</v>
      </c>
      <c r="B284" s="529" t="s">
        <v>315</v>
      </c>
      <c r="C284" s="532">
        <v>67988</v>
      </c>
      <c r="D284" s="585">
        <v>370.54075089190172</v>
      </c>
      <c r="E284" s="585">
        <v>-215.7710856402436</v>
      </c>
      <c r="F284" s="585">
        <v>-96.430139288738559</v>
      </c>
      <c r="G284" s="585">
        <v>-55.772901182990566</v>
      </c>
      <c r="H284" s="585">
        <v>155.72078427873953</v>
      </c>
      <c r="I284" s="585">
        <v>454.00697181855622</v>
      </c>
      <c r="J284" s="585">
        <v>612.29438087722474</v>
      </c>
      <c r="K284" s="585"/>
      <c r="L284" s="585">
        <v>403.93596632819521</v>
      </c>
      <c r="M284" s="585">
        <v>-215.77108566048463</v>
      </c>
      <c r="N284" s="585">
        <v>-83.910274909306466</v>
      </c>
      <c r="O284" s="585">
        <v>-132.14406092811768</v>
      </c>
      <c r="P284" s="585">
        <v>125.68390717154506</v>
      </c>
      <c r="Q284" s="585">
        <v>64.06189122971702</v>
      </c>
      <c r="R284" s="585">
        <v>167.89093033179518</v>
      </c>
      <c r="S284" s="585">
        <v>454.00697181855622</v>
      </c>
      <c r="T284" s="741">
        <v>783.75424538189986</v>
      </c>
      <c r="U284" s="585"/>
      <c r="V284" s="742">
        <v>404.06550413411918</v>
      </c>
      <c r="W284" s="742">
        <v>-215.77108566048463</v>
      </c>
      <c r="X284" s="742">
        <v>-71.078963540080977</v>
      </c>
      <c r="Y284" s="742">
        <v>-132.14406092811768</v>
      </c>
      <c r="Z284" s="742">
        <v>121.1863878241675</v>
      </c>
      <c r="AA284" s="742">
        <v>64.06189122971702</v>
      </c>
      <c r="AB284" s="742">
        <v>173.86116503432368</v>
      </c>
      <c r="AC284" s="742">
        <v>454.00697181855622</v>
      </c>
      <c r="AD284" s="586">
        <v>798.18780991220035</v>
      </c>
      <c r="AE284" s="585"/>
      <c r="AF284" s="742">
        <v>406.25431556678461</v>
      </c>
      <c r="AG284" s="742">
        <v>-215.77108566048463</v>
      </c>
      <c r="AH284" s="742">
        <v>-57.541610709474639</v>
      </c>
      <c r="AI284" s="742"/>
      <c r="AJ284" s="742">
        <v>116.68886847678993</v>
      </c>
      <c r="AK284" s="742">
        <v>64.06189122971702</v>
      </c>
      <c r="AL284" s="742">
        <v>181.95346268398541</v>
      </c>
      <c r="AM284" s="742">
        <v>454.00697181855622</v>
      </c>
      <c r="AN284" s="586">
        <v>817.50875247775639</v>
      </c>
    </row>
    <row r="285" spans="1:40" ht="16.5">
      <c r="A285" s="528">
        <v>908</v>
      </c>
      <c r="B285" s="529" t="s">
        <v>316</v>
      </c>
      <c r="C285" s="532">
        <v>20703</v>
      </c>
      <c r="D285" s="585">
        <v>434.42082999803472</v>
      </c>
      <c r="E285" s="585">
        <v>-114.46252527865417</v>
      </c>
      <c r="F285" s="585">
        <v>-46.473528495903786</v>
      </c>
      <c r="G285" s="585">
        <v>-55.772901182990566</v>
      </c>
      <c r="H285" s="585">
        <v>138.30827818365273</v>
      </c>
      <c r="I285" s="585">
        <v>33.097811911317201</v>
      </c>
      <c r="J285" s="585">
        <v>389.11796513545619</v>
      </c>
      <c r="K285" s="585"/>
      <c r="L285" s="585">
        <v>404.08061665923657</v>
      </c>
      <c r="M285" s="585">
        <v>-114.4625252988952</v>
      </c>
      <c r="N285" s="585">
        <v>-33.953664116471693</v>
      </c>
      <c r="O285" s="585">
        <v>-132.0135627342456</v>
      </c>
      <c r="P285" s="585">
        <v>98.407133435135279</v>
      </c>
      <c r="Q285" s="585">
        <v>66.895795128628691</v>
      </c>
      <c r="R285" s="585">
        <v>150.59891507768782</v>
      </c>
      <c r="S285" s="585">
        <v>33.097811911317201</v>
      </c>
      <c r="T285" s="741">
        <v>472.65052006239307</v>
      </c>
      <c r="U285" s="585"/>
      <c r="V285" s="742">
        <v>391.68971080145582</v>
      </c>
      <c r="W285" s="742">
        <v>-114.4625252988952</v>
      </c>
      <c r="X285" s="742">
        <v>-21.12235274724619</v>
      </c>
      <c r="Y285" s="742">
        <v>-132.0135627342456</v>
      </c>
      <c r="Z285" s="742">
        <v>102.81923256309732</v>
      </c>
      <c r="AA285" s="742">
        <v>66.895795128628691</v>
      </c>
      <c r="AB285" s="742">
        <v>155.44315281799734</v>
      </c>
      <c r="AC285" s="742">
        <v>33.097811911317201</v>
      </c>
      <c r="AD285" s="586">
        <v>482.34726244210935</v>
      </c>
      <c r="AE285" s="585"/>
      <c r="AF285" s="742">
        <v>399.16132631219273</v>
      </c>
      <c r="AG285" s="742">
        <v>-114.4625252988952</v>
      </c>
      <c r="AH285" s="742">
        <v>-7.5849999166398607</v>
      </c>
      <c r="AI285" s="742"/>
      <c r="AJ285" s="742">
        <v>107.23133169105935</v>
      </c>
      <c r="AK285" s="742">
        <v>66.895795128628691</v>
      </c>
      <c r="AL285" s="742">
        <v>162.44576426504881</v>
      </c>
      <c r="AM285" s="742">
        <v>33.097811911317201</v>
      </c>
      <c r="AN285" s="586">
        <v>514.77094135846608</v>
      </c>
    </row>
    <row r="286" spans="1:40" ht="16.5">
      <c r="A286" s="528">
        <v>915</v>
      </c>
      <c r="B286" s="529" t="s">
        <v>317</v>
      </c>
      <c r="C286" s="532">
        <v>19759</v>
      </c>
      <c r="D286" s="585">
        <v>211.16347566223877</v>
      </c>
      <c r="E286" s="585">
        <v>-14.487823332028354</v>
      </c>
      <c r="F286" s="585">
        <v>0.49168642481863489</v>
      </c>
      <c r="G286" s="585">
        <v>-55.772901182990573</v>
      </c>
      <c r="H286" s="585">
        <v>167.54255693006087</v>
      </c>
      <c r="I286" s="585">
        <v>-126.88658332911585</v>
      </c>
      <c r="J286" s="585">
        <v>182.0504111729835</v>
      </c>
      <c r="K286" s="585"/>
      <c r="L286" s="585">
        <v>211.12947806263298</v>
      </c>
      <c r="M286" s="585">
        <v>-14.487823352269407</v>
      </c>
      <c r="N286" s="585">
        <v>-1.988449195749274</v>
      </c>
      <c r="O286" s="585">
        <v>-132.04289228613283</v>
      </c>
      <c r="P286" s="585">
        <v>143.78860917502806</v>
      </c>
      <c r="Q286" s="585">
        <v>89.395826259527297</v>
      </c>
      <c r="R286" s="585">
        <v>180.95750037142662</v>
      </c>
      <c r="S286" s="585">
        <v>-126.88658332911585</v>
      </c>
      <c r="T286" s="741">
        <v>349.86566570534762</v>
      </c>
      <c r="U286" s="585"/>
      <c r="V286" s="742">
        <v>199.02485141966426</v>
      </c>
      <c r="W286" s="742">
        <v>-14.487823352269407</v>
      </c>
      <c r="X286" s="742">
        <v>-4.1571378265237735</v>
      </c>
      <c r="Y286" s="742">
        <v>-132.04289228613283</v>
      </c>
      <c r="Z286" s="742">
        <v>132.4557705017809</v>
      </c>
      <c r="AA286" s="742">
        <v>89.395826259527297</v>
      </c>
      <c r="AB286" s="742">
        <v>187.50845407855945</v>
      </c>
      <c r="AC286" s="742">
        <v>-126.88658332911585</v>
      </c>
      <c r="AD286" s="586">
        <v>330.81046546549004</v>
      </c>
      <c r="AE286" s="585"/>
      <c r="AF286" s="742">
        <v>209.81248590907418</v>
      </c>
      <c r="AG286" s="742">
        <v>-14.487823352269407</v>
      </c>
      <c r="AH286" s="742">
        <v>-5.6197849959174446</v>
      </c>
      <c r="AI286" s="742"/>
      <c r="AJ286" s="742">
        <v>121.12293182853372</v>
      </c>
      <c r="AK286" s="742">
        <v>89.395826259527297</v>
      </c>
      <c r="AL286" s="742">
        <v>195.76673329904861</v>
      </c>
      <c r="AM286" s="742">
        <v>-126.88658332911585</v>
      </c>
      <c r="AN286" s="586">
        <v>337.06089333274821</v>
      </c>
    </row>
    <row r="287" spans="1:40" ht="16.5">
      <c r="A287" s="528">
        <v>918</v>
      </c>
      <c r="B287" s="529" t="s">
        <v>318</v>
      </c>
      <c r="C287" s="532">
        <v>2228</v>
      </c>
      <c r="D287" s="585">
        <v>570.12043439228114</v>
      </c>
      <c r="E287" s="585">
        <v>-8.1194424018863192</v>
      </c>
      <c r="F287" s="585">
        <v>0.49168642481863484</v>
      </c>
      <c r="G287" s="585">
        <v>-55.772901182990566</v>
      </c>
      <c r="H287" s="585">
        <v>228.96623828184056</v>
      </c>
      <c r="I287" s="585">
        <v>-206.87881508078993</v>
      </c>
      <c r="J287" s="585">
        <v>528.80720043327358</v>
      </c>
      <c r="K287" s="585"/>
      <c r="L287" s="585">
        <v>608.91320479101046</v>
      </c>
      <c r="M287" s="585">
        <v>-8.1194424221278734</v>
      </c>
      <c r="N287" s="585">
        <v>-1.9884491957492743</v>
      </c>
      <c r="O287" s="585">
        <v>-132.64289007385432</v>
      </c>
      <c r="P287" s="585">
        <v>71.233455969117344</v>
      </c>
      <c r="Q287" s="585">
        <v>25.251577614901251</v>
      </c>
      <c r="R287" s="585">
        <v>246.18698563237177</v>
      </c>
      <c r="S287" s="585">
        <v>-206.87881508078993</v>
      </c>
      <c r="T287" s="741">
        <v>601.95562723487944</v>
      </c>
      <c r="U287" s="585"/>
      <c r="V287" s="742">
        <v>588.47880203588352</v>
      </c>
      <c r="W287" s="742">
        <v>-8.1194424221278734</v>
      </c>
      <c r="X287" s="742">
        <v>-4.1571378265237735</v>
      </c>
      <c r="Y287" s="742">
        <v>-132.64289007385432</v>
      </c>
      <c r="Z287" s="742">
        <v>83.400383729621339</v>
      </c>
      <c r="AA287" s="742">
        <v>25.251577614901251</v>
      </c>
      <c r="AB287" s="742">
        <v>254.68884302093929</v>
      </c>
      <c r="AC287" s="742">
        <v>-206.87881508078993</v>
      </c>
      <c r="AD287" s="586">
        <v>600.02132099804953</v>
      </c>
      <c r="AE287" s="585"/>
      <c r="AF287" s="742">
        <v>561.57539060437421</v>
      </c>
      <c r="AG287" s="742">
        <v>-8.1194424221278734</v>
      </c>
      <c r="AH287" s="742">
        <v>-5.6197849959174446</v>
      </c>
      <c r="AI287" s="742"/>
      <c r="AJ287" s="742">
        <v>95.567311490125348</v>
      </c>
      <c r="AK287" s="742">
        <v>25.251577614901251</v>
      </c>
      <c r="AL287" s="742">
        <v>265.02849098730337</v>
      </c>
      <c r="AM287" s="742">
        <v>-206.87881508078993</v>
      </c>
      <c r="AN287" s="586">
        <v>594.16183812401459</v>
      </c>
    </row>
    <row r="288" spans="1:40" ht="16.5">
      <c r="A288" s="528">
        <v>921</v>
      </c>
      <c r="B288" s="529" t="s">
        <v>319</v>
      </c>
      <c r="C288" s="532">
        <v>1894</v>
      </c>
      <c r="D288" s="585">
        <v>639.86814678789221</v>
      </c>
      <c r="E288" s="585">
        <v>378.10354546825005</v>
      </c>
      <c r="F288" s="585">
        <v>29.477532094210158</v>
      </c>
      <c r="G288" s="585">
        <v>-55.772901182990559</v>
      </c>
      <c r="H288" s="585">
        <v>258.62148987893073</v>
      </c>
      <c r="I288" s="585">
        <v>129.46251319957761</v>
      </c>
      <c r="J288" s="585">
        <v>1379.7603262458701</v>
      </c>
      <c r="K288" s="585"/>
      <c r="L288" s="585">
        <v>716.47157040193679</v>
      </c>
      <c r="M288" s="585">
        <v>378.10354544800884</v>
      </c>
      <c r="N288" s="585">
        <v>11.997396473642249</v>
      </c>
      <c r="O288" s="585">
        <v>-131.9091995144004</v>
      </c>
      <c r="P288" s="585">
        <v>86.778012461050707</v>
      </c>
      <c r="Q288" s="585">
        <v>51.94798674128829</v>
      </c>
      <c r="R288" s="585">
        <v>274.54479903535537</v>
      </c>
      <c r="S288" s="585">
        <v>129.46251319957761</v>
      </c>
      <c r="T288" s="741">
        <v>1517.3966242464596</v>
      </c>
      <c r="U288" s="585"/>
      <c r="V288" s="742">
        <v>733.64040535680226</v>
      </c>
      <c r="W288" s="742">
        <v>378.10354544800884</v>
      </c>
      <c r="X288" s="742">
        <v>-4.1571378265237735</v>
      </c>
      <c r="Y288" s="742">
        <v>-131.9091995144004</v>
      </c>
      <c r="Z288" s="742">
        <v>87.404674129152625</v>
      </c>
      <c r="AA288" s="742">
        <v>51.94798674128829</v>
      </c>
      <c r="AB288" s="742">
        <v>284.52650322203209</v>
      </c>
      <c r="AC288" s="742">
        <v>129.46251319957761</v>
      </c>
      <c r="AD288" s="586">
        <v>1529.0192907559376</v>
      </c>
      <c r="AE288" s="585"/>
      <c r="AF288" s="742">
        <v>753.1182012076373</v>
      </c>
      <c r="AG288" s="742">
        <v>378.10354544800884</v>
      </c>
      <c r="AH288" s="742">
        <v>-5.6197849959174455</v>
      </c>
      <c r="AI288" s="742"/>
      <c r="AJ288" s="742">
        <v>88.031335797254556</v>
      </c>
      <c r="AK288" s="742">
        <v>51.94798674128829</v>
      </c>
      <c r="AL288" s="742">
        <v>295.62312602877086</v>
      </c>
      <c r="AM288" s="742">
        <v>129.46251319957761</v>
      </c>
      <c r="AN288" s="586">
        <v>1558.7577239122193</v>
      </c>
    </row>
    <row r="289" spans="1:40" ht="16.5">
      <c r="A289" s="528">
        <v>922</v>
      </c>
      <c r="B289" s="529" t="s">
        <v>320</v>
      </c>
      <c r="C289" s="532">
        <v>4501</v>
      </c>
      <c r="D289" s="585">
        <v>873.80542726319811</v>
      </c>
      <c r="E289" s="585">
        <v>-28.952651446604076</v>
      </c>
      <c r="F289" s="585">
        <v>-35.972435499227537</v>
      </c>
      <c r="G289" s="585">
        <v>-55.772901182990566</v>
      </c>
      <c r="H289" s="585">
        <v>154.92908397189686</v>
      </c>
      <c r="I289" s="585">
        <v>-251.10397689402356</v>
      </c>
      <c r="J289" s="585">
        <v>656.93254621224912</v>
      </c>
      <c r="K289" s="585"/>
      <c r="L289" s="585">
        <v>810.96931374542453</v>
      </c>
      <c r="M289" s="585">
        <v>-28.952651466844877</v>
      </c>
      <c r="N289" s="585">
        <v>-23.452571119795444</v>
      </c>
      <c r="O289" s="585">
        <v>-131.71305508725425</v>
      </c>
      <c r="P289" s="585">
        <v>79.225967014556829</v>
      </c>
      <c r="Q289" s="585">
        <v>66.405162846034216</v>
      </c>
      <c r="R289" s="585">
        <v>168.64072790389173</v>
      </c>
      <c r="S289" s="585">
        <v>-251.10397689402356</v>
      </c>
      <c r="T289" s="741">
        <v>690.01891694198923</v>
      </c>
      <c r="U289" s="585"/>
      <c r="V289" s="742">
        <v>778.42166923275602</v>
      </c>
      <c r="W289" s="742">
        <v>-28.952651466844877</v>
      </c>
      <c r="X289" s="742">
        <v>-10.621259750569941</v>
      </c>
      <c r="Y289" s="742">
        <v>-131.71305508725425</v>
      </c>
      <c r="Z289" s="742">
        <v>85.186964844758847</v>
      </c>
      <c r="AA289" s="742">
        <v>66.405162846034216</v>
      </c>
      <c r="AB289" s="742">
        <v>172.99519814873324</v>
      </c>
      <c r="AC289" s="742">
        <v>-251.10397689402356</v>
      </c>
      <c r="AD289" s="586">
        <v>680.61805187358959</v>
      </c>
      <c r="AE289" s="585"/>
      <c r="AF289" s="742">
        <v>757.84219989891301</v>
      </c>
      <c r="AG289" s="742">
        <v>-28.952651466844877</v>
      </c>
      <c r="AH289" s="742">
        <v>-5.6197849959174446</v>
      </c>
      <c r="AI289" s="742"/>
      <c r="AJ289" s="742">
        <v>91.147962674960851</v>
      </c>
      <c r="AK289" s="742">
        <v>66.405162846034216</v>
      </c>
      <c r="AL289" s="742">
        <v>180.61664150792305</v>
      </c>
      <c r="AM289" s="742">
        <v>-251.10397689402356</v>
      </c>
      <c r="AN289" s="586">
        <v>678.62249848379122</v>
      </c>
    </row>
    <row r="290" spans="1:40" ht="16.5">
      <c r="A290" s="528">
        <v>924</v>
      </c>
      <c r="B290" s="529" t="s">
        <v>321</v>
      </c>
      <c r="C290" s="532">
        <v>2946</v>
      </c>
      <c r="D290" s="585">
        <v>887.3847947738177</v>
      </c>
      <c r="E290" s="585">
        <v>48.142439727295553</v>
      </c>
      <c r="F290" s="585">
        <v>-35.872302889745235</v>
      </c>
      <c r="G290" s="585">
        <v>-55.772901182990573</v>
      </c>
      <c r="H290" s="585">
        <v>244.53497826009755</v>
      </c>
      <c r="I290" s="585">
        <v>34.037678207739305</v>
      </c>
      <c r="J290" s="585">
        <v>1122.4546868962143</v>
      </c>
      <c r="K290" s="585"/>
      <c r="L290" s="585">
        <v>1012.940698533538</v>
      </c>
      <c r="M290" s="585">
        <v>48.142439707054493</v>
      </c>
      <c r="N290" s="585">
        <v>-23.352438510313142</v>
      </c>
      <c r="O290" s="585">
        <v>-132.12954056989491</v>
      </c>
      <c r="P290" s="585">
        <v>74.742616930733774</v>
      </c>
      <c r="Q290" s="585">
        <v>52.666643221317038</v>
      </c>
      <c r="R290" s="585">
        <v>258.5891255908586</v>
      </c>
      <c r="S290" s="585">
        <v>34.037678207739305</v>
      </c>
      <c r="T290" s="741">
        <v>1325.6372231110333</v>
      </c>
      <c r="U290" s="585"/>
      <c r="V290" s="742">
        <v>967.18573986501644</v>
      </c>
      <c r="W290" s="742">
        <v>48.142439707054493</v>
      </c>
      <c r="X290" s="742">
        <v>-10.521127141087639</v>
      </c>
      <c r="Y290" s="742">
        <v>-132.12954056989491</v>
      </c>
      <c r="Z290" s="742">
        <v>80.863256869983218</v>
      </c>
      <c r="AA290" s="742">
        <v>52.666643221317038</v>
      </c>
      <c r="AB290" s="742">
        <v>267.71539105354134</v>
      </c>
      <c r="AC290" s="742">
        <v>34.037678207739305</v>
      </c>
      <c r="AD290" s="586">
        <v>1307.9604812136695</v>
      </c>
      <c r="AE290" s="585"/>
      <c r="AF290" s="742">
        <v>964.44362864970469</v>
      </c>
      <c r="AG290" s="742">
        <v>48.142439707054493</v>
      </c>
      <c r="AH290" s="742">
        <v>-5.6197849959174446</v>
      </c>
      <c r="AI290" s="742"/>
      <c r="AJ290" s="742">
        <v>86.983896809232675</v>
      </c>
      <c r="AK290" s="742">
        <v>52.666643221317038</v>
      </c>
      <c r="AL290" s="742">
        <v>278.16351302494189</v>
      </c>
      <c r="AM290" s="742">
        <v>34.037678207739305</v>
      </c>
      <c r="AN290" s="586">
        <v>1326.6884740541777</v>
      </c>
    </row>
    <row r="291" spans="1:40" ht="16.5">
      <c r="A291" s="528">
        <v>925</v>
      </c>
      <c r="B291" s="529" t="s">
        <v>322</v>
      </c>
      <c r="C291" s="532">
        <v>3427</v>
      </c>
      <c r="D291" s="585">
        <v>356.25006282946981</v>
      </c>
      <c r="E291" s="585">
        <v>364.02535836647172</v>
      </c>
      <c r="F291" s="585">
        <v>256.52567832333216</v>
      </c>
      <c r="G291" s="585">
        <v>-55.77290118299058</v>
      </c>
      <c r="H291" s="585">
        <v>239.43109043630139</v>
      </c>
      <c r="I291" s="585">
        <v>-8.0732419025386637</v>
      </c>
      <c r="J291" s="585">
        <v>1152.3860468700459</v>
      </c>
      <c r="K291" s="585"/>
      <c r="L291" s="585">
        <v>463.55475800859392</v>
      </c>
      <c r="M291" s="585">
        <v>364.02535834623063</v>
      </c>
      <c r="N291" s="585">
        <v>239.04554270276427</v>
      </c>
      <c r="O291" s="585">
        <v>-132.06463827686059</v>
      </c>
      <c r="P291" s="585">
        <v>93.288780332480684</v>
      </c>
      <c r="Q291" s="585">
        <v>32.9989719317187</v>
      </c>
      <c r="R291" s="585">
        <v>250.81110609450167</v>
      </c>
      <c r="S291" s="585">
        <v>-8.0732419025386637</v>
      </c>
      <c r="T291" s="741">
        <v>1303.5866372368905</v>
      </c>
      <c r="U291" s="585"/>
      <c r="V291" s="742">
        <v>517.36760780111547</v>
      </c>
      <c r="W291" s="742">
        <v>364.02535834623063</v>
      </c>
      <c r="X291" s="742">
        <v>221.87685407198975</v>
      </c>
      <c r="Y291" s="742">
        <v>-132.06463827686059</v>
      </c>
      <c r="Z291" s="742">
        <v>94.480679924046086</v>
      </c>
      <c r="AA291" s="742">
        <v>32.9989719317187</v>
      </c>
      <c r="AB291" s="742">
        <v>258.99777772165692</v>
      </c>
      <c r="AC291" s="742">
        <v>-8.0732419025386637</v>
      </c>
      <c r="AD291" s="586">
        <v>1349.6093696173582</v>
      </c>
      <c r="AE291" s="585"/>
      <c r="AF291" s="742">
        <v>565.87263002053089</v>
      </c>
      <c r="AG291" s="742">
        <v>364.02535834623063</v>
      </c>
      <c r="AH291" s="742">
        <v>205.41420690259608</v>
      </c>
      <c r="AI291" s="742"/>
      <c r="AJ291" s="742">
        <v>95.672579515611488</v>
      </c>
      <c r="AK291" s="742">
        <v>32.9989719317187</v>
      </c>
      <c r="AL291" s="742">
        <v>268.31091332794551</v>
      </c>
      <c r="AM291" s="742">
        <v>-8.0732419025386637</v>
      </c>
      <c r="AN291" s="586">
        <v>1392.1567798652341</v>
      </c>
    </row>
    <row r="292" spans="1:40" ht="16.5">
      <c r="A292" s="528">
        <v>927</v>
      </c>
      <c r="B292" s="529" t="s">
        <v>323</v>
      </c>
      <c r="C292" s="532">
        <v>28913</v>
      </c>
      <c r="D292" s="585">
        <v>557.78378874859936</v>
      </c>
      <c r="E292" s="585">
        <v>47.526166020444258</v>
      </c>
      <c r="F292" s="585">
        <v>43.394650648497766</v>
      </c>
      <c r="G292" s="585">
        <v>-55.772901182990559</v>
      </c>
      <c r="H292" s="585">
        <v>139.32080180989195</v>
      </c>
      <c r="I292" s="585">
        <v>-110.80998166914537</v>
      </c>
      <c r="J292" s="585">
        <v>621.44252437529747</v>
      </c>
      <c r="K292" s="585"/>
      <c r="L292" s="585">
        <v>554.01549147196454</v>
      </c>
      <c r="M292" s="585">
        <v>47.526166000203197</v>
      </c>
      <c r="N292" s="585">
        <v>25.914515027929859</v>
      </c>
      <c r="O292" s="585">
        <v>-132.34236069601198</v>
      </c>
      <c r="P292" s="585">
        <v>101.30929373500864</v>
      </c>
      <c r="Q292" s="585">
        <v>39.898318609829495</v>
      </c>
      <c r="R292" s="585">
        <v>152.66616085128473</v>
      </c>
      <c r="S292" s="585">
        <v>-110.80998166914537</v>
      </c>
      <c r="T292" s="741">
        <v>678.1776033310631</v>
      </c>
      <c r="U292" s="585"/>
      <c r="V292" s="742">
        <v>532.45749029498177</v>
      </c>
      <c r="W292" s="742">
        <v>47.526166000203197</v>
      </c>
      <c r="X292" s="742">
        <v>8.745826397155362</v>
      </c>
      <c r="Y292" s="742">
        <v>-132.34236069601198</v>
      </c>
      <c r="Z292" s="742">
        <v>103.54963631861624</v>
      </c>
      <c r="AA292" s="742">
        <v>39.898318609829495</v>
      </c>
      <c r="AB292" s="742">
        <v>154.87862317892998</v>
      </c>
      <c r="AC292" s="742">
        <v>-110.80998166914537</v>
      </c>
      <c r="AD292" s="586">
        <v>643.90371843455864</v>
      </c>
      <c r="AE292" s="585"/>
      <c r="AF292" s="742">
        <v>521.15835928069907</v>
      </c>
      <c r="AG292" s="742">
        <v>47.526166000203197</v>
      </c>
      <c r="AH292" s="742">
        <v>-5.6197849959174446</v>
      </c>
      <c r="AI292" s="742"/>
      <c r="AJ292" s="742">
        <v>105.78997890222382</v>
      </c>
      <c r="AK292" s="742">
        <v>39.898318609829495</v>
      </c>
      <c r="AL292" s="742">
        <v>161.69571750686313</v>
      </c>
      <c r="AM292" s="742">
        <v>-110.80998166914537</v>
      </c>
      <c r="AN292" s="586">
        <v>627.29641293874397</v>
      </c>
    </row>
    <row r="293" spans="1:40" ht="16.5">
      <c r="A293" s="528">
        <v>931</v>
      </c>
      <c r="B293" s="529" t="s">
        <v>324</v>
      </c>
      <c r="C293" s="532">
        <v>5951</v>
      </c>
      <c r="D293" s="585">
        <v>508.81921388532669</v>
      </c>
      <c r="E293" s="585">
        <v>407.0754754392774</v>
      </c>
      <c r="F293" s="585">
        <v>267.63881693593254</v>
      </c>
      <c r="G293" s="585">
        <v>-55.772901182990566</v>
      </c>
      <c r="H293" s="585">
        <v>220.08306042331367</v>
      </c>
      <c r="I293" s="585">
        <v>24.511846748445638</v>
      </c>
      <c r="J293" s="585">
        <v>1372.3555122493053</v>
      </c>
      <c r="K293" s="585"/>
      <c r="L293" s="585">
        <v>554.0040939798414</v>
      </c>
      <c r="M293" s="585">
        <v>407.07547541903625</v>
      </c>
      <c r="N293" s="585">
        <v>250.15868131536467</v>
      </c>
      <c r="O293" s="585">
        <v>-131.85413174325856</v>
      </c>
      <c r="P293" s="585">
        <v>139.10597982238954</v>
      </c>
      <c r="Q293" s="585">
        <v>45.979592902033275</v>
      </c>
      <c r="R293" s="585">
        <v>233.88045781246407</v>
      </c>
      <c r="S293" s="585">
        <v>24.511846748445638</v>
      </c>
      <c r="T293" s="741">
        <v>1522.8619962563162</v>
      </c>
      <c r="U293" s="585"/>
      <c r="V293" s="742">
        <v>571.15166034974527</v>
      </c>
      <c r="W293" s="742">
        <v>407.07547541903625</v>
      </c>
      <c r="X293" s="742">
        <v>232.98999268459013</v>
      </c>
      <c r="Y293" s="742">
        <v>-131.85413174325856</v>
      </c>
      <c r="Z293" s="742">
        <v>120.63720096815982</v>
      </c>
      <c r="AA293" s="742">
        <v>45.979592902033275</v>
      </c>
      <c r="AB293" s="742">
        <v>242.010032726058</v>
      </c>
      <c r="AC293" s="742">
        <v>24.511846748445638</v>
      </c>
      <c r="AD293" s="586">
        <v>1512.5016700548099</v>
      </c>
      <c r="AE293" s="585"/>
      <c r="AF293" s="742">
        <v>617.11865839892505</v>
      </c>
      <c r="AG293" s="742">
        <v>407.07547541903625</v>
      </c>
      <c r="AH293" s="742">
        <v>216.52734551519646</v>
      </c>
      <c r="AI293" s="742"/>
      <c r="AJ293" s="742">
        <v>102.16842211393008</v>
      </c>
      <c r="AK293" s="742">
        <v>45.979592902033275</v>
      </c>
      <c r="AL293" s="742">
        <v>251.5594552097902</v>
      </c>
      <c r="AM293" s="742">
        <v>24.511846748445638</v>
      </c>
      <c r="AN293" s="586">
        <v>1533.0866645640981</v>
      </c>
    </row>
    <row r="294" spans="1:40" ht="16.5">
      <c r="A294" s="528">
        <v>934</v>
      </c>
      <c r="B294" s="529" t="s">
        <v>325</v>
      </c>
      <c r="C294" s="532">
        <v>2671</v>
      </c>
      <c r="D294" s="585">
        <v>515.02959682960159</v>
      </c>
      <c r="E294" s="585">
        <v>145.0482982967111</v>
      </c>
      <c r="F294" s="585">
        <v>9.206434812121028</v>
      </c>
      <c r="G294" s="585">
        <v>-55.772901182990566</v>
      </c>
      <c r="H294" s="585">
        <v>210.37030712304923</v>
      </c>
      <c r="I294" s="585">
        <v>-294.92886559341071</v>
      </c>
      <c r="J294" s="585">
        <v>528.95287028508164</v>
      </c>
      <c r="K294" s="585"/>
      <c r="L294" s="585">
        <v>568.92392599680363</v>
      </c>
      <c r="M294" s="585">
        <v>145.04829827647001</v>
      </c>
      <c r="N294" s="585">
        <v>-1.9884491957492743</v>
      </c>
      <c r="O294" s="585">
        <v>-131.94073967343306</v>
      </c>
      <c r="P294" s="585">
        <v>92.573188760594647</v>
      </c>
      <c r="Q294" s="585">
        <v>22.201806733058781</v>
      </c>
      <c r="R294" s="585">
        <v>225.41670632341851</v>
      </c>
      <c r="S294" s="585">
        <v>-294.92886559341071</v>
      </c>
      <c r="T294" s="741">
        <v>625.30587162775259</v>
      </c>
      <c r="U294" s="585"/>
      <c r="V294" s="742">
        <v>579.12295398292883</v>
      </c>
      <c r="W294" s="742">
        <v>145.04829827647001</v>
      </c>
      <c r="X294" s="742">
        <v>-4.1571378265237735</v>
      </c>
      <c r="Y294" s="742">
        <v>-131.94073967343306</v>
      </c>
      <c r="Z294" s="742">
        <v>87.67315372136801</v>
      </c>
      <c r="AA294" s="742">
        <v>22.201806733058781</v>
      </c>
      <c r="AB294" s="742">
        <v>233.37024785006656</v>
      </c>
      <c r="AC294" s="742">
        <v>-294.92886559341071</v>
      </c>
      <c r="AD294" s="586">
        <v>636.38971747052472</v>
      </c>
      <c r="AE294" s="585"/>
      <c r="AF294" s="742">
        <v>637.29790290176243</v>
      </c>
      <c r="AG294" s="742">
        <v>145.04829827647001</v>
      </c>
      <c r="AH294" s="742">
        <v>-5.6197849959174446</v>
      </c>
      <c r="AI294" s="742"/>
      <c r="AJ294" s="742">
        <v>82.773118682141373</v>
      </c>
      <c r="AK294" s="742">
        <v>22.201806733058781</v>
      </c>
      <c r="AL294" s="742">
        <v>243.03143221848242</v>
      </c>
      <c r="AM294" s="742">
        <v>-294.92886559341071</v>
      </c>
      <c r="AN294" s="586">
        <v>697.86316854915378</v>
      </c>
    </row>
    <row r="295" spans="1:40" ht="16.5">
      <c r="A295" s="528">
        <v>935</v>
      </c>
      <c r="B295" s="529" t="s">
        <v>326</v>
      </c>
      <c r="C295" s="532">
        <v>2985</v>
      </c>
      <c r="D295" s="585">
        <v>405.12178339971848</v>
      </c>
      <c r="E295" s="585">
        <v>16.984498736585987</v>
      </c>
      <c r="F295" s="585">
        <v>39.760660580370036</v>
      </c>
      <c r="G295" s="585">
        <v>-55.772901182990559</v>
      </c>
      <c r="H295" s="585">
        <v>208.53846738420859</v>
      </c>
      <c r="I295" s="585">
        <v>72.452261306532662</v>
      </c>
      <c r="J295" s="585">
        <v>687.08477022442514</v>
      </c>
      <c r="K295" s="585"/>
      <c r="L295" s="585">
        <v>380.88259763036615</v>
      </c>
      <c r="M295" s="585">
        <v>16.984498716344934</v>
      </c>
      <c r="N295" s="585">
        <v>22.280524959802126</v>
      </c>
      <c r="O295" s="585">
        <v>-132.07227367435533</v>
      </c>
      <c r="P295" s="585">
        <v>109.49625012497906</v>
      </c>
      <c r="Q295" s="585">
        <v>63.521837608710214</v>
      </c>
      <c r="R295" s="585">
        <v>224.75613678373213</v>
      </c>
      <c r="S295" s="585">
        <v>72.452261306532662</v>
      </c>
      <c r="T295" s="741">
        <v>758.30183345611192</v>
      </c>
      <c r="U295" s="585"/>
      <c r="V295" s="742">
        <v>395.9643627922369</v>
      </c>
      <c r="W295" s="742">
        <v>16.984498716344934</v>
      </c>
      <c r="X295" s="742">
        <v>5.1118363290276312</v>
      </c>
      <c r="Y295" s="742">
        <v>-132.07227367435533</v>
      </c>
      <c r="Z295" s="742">
        <v>111.69447514624146</v>
      </c>
      <c r="AA295" s="742">
        <v>63.521837608710214</v>
      </c>
      <c r="AB295" s="742">
        <v>233.11472800365163</v>
      </c>
      <c r="AC295" s="742">
        <v>72.452261306532662</v>
      </c>
      <c r="AD295" s="586">
        <v>766.77172622839009</v>
      </c>
      <c r="AE295" s="585"/>
      <c r="AF295" s="742">
        <v>440.4323460906075</v>
      </c>
      <c r="AG295" s="742">
        <v>16.984498716344934</v>
      </c>
      <c r="AH295" s="742">
        <v>-5.6197849959174446</v>
      </c>
      <c r="AI295" s="742"/>
      <c r="AJ295" s="742">
        <v>113.89270016750386</v>
      </c>
      <c r="AK295" s="742">
        <v>63.521837608710214</v>
      </c>
      <c r="AL295" s="742">
        <v>242.62329616792132</v>
      </c>
      <c r="AM295" s="742">
        <v>72.452261306532662</v>
      </c>
      <c r="AN295" s="586">
        <v>812.21488138734776</v>
      </c>
    </row>
    <row r="296" spans="1:40" ht="16.5">
      <c r="A296" s="528">
        <v>936</v>
      </c>
      <c r="B296" s="529" t="s">
        <v>327</v>
      </c>
      <c r="C296" s="532">
        <v>6395</v>
      </c>
      <c r="D296" s="585">
        <v>446.42706121285494</v>
      </c>
      <c r="E296" s="585">
        <v>310.49382443560006</v>
      </c>
      <c r="F296" s="585">
        <v>137.99423180927437</v>
      </c>
      <c r="G296" s="585">
        <v>-55.772901182990566</v>
      </c>
      <c r="H296" s="585">
        <v>221.51354418751001</v>
      </c>
      <c r="I296" s="585">
        <v>82.024394057857705</v>
      </c>
      <c r="J296" s="585">
        <v>1142.6801545201065</v>
      </c>
      <c r="K296" s="585"/>
      <c r="L296" s="585">
        <v>461.42172254262255</v>
      </c>
      <c r="M296" s="585">
        <v>310.49382441535971</v>
      </c>
      <c r="N296" s="585">
        <v>120.51409618870647</v>
      </c>
      <c r="O296" s="585">
        <v>-131.88150685555681</v>
      </c>
      <c r="P296" s="585">
        <v>98.432053293161673</v>
      </c>
      <c r="Q296" s="585">
        <v>41.688995035183737</v>
      </c>
      <c r="R296" s="585">
        <v>236.34998255591358</v>
      </c>
      <c r="S296" s="585">
        <v>82.024394057857705</v>
      </c>
      <c r="T296" s="741">
        <v>1219.0435612332487</v>
      </c>
      <c r="U296" s="585"/>
      <c r="V296" s="742">
        <v>486.16172286048925</v>
      </c>
      <c r="W296" s="742">
        <v>310.49382441535971</v>
      </c>
      <c r="X296" s="742">
        <v>103.34540755793196</v>
      </c>
      <c r="Y296" s="742">
        <v>-131.88150685555681</v>
      </c>
      <c r="Z296" s="742">
        <v>94.309697483171632</v>
      </c>
      <c r="AA296" s="742">
        <v>41.688995035183737</v>
      </c>
      <c r="AB296" s="742">
        <v>244.40154913578002</v>
      </c>
      <c r="AC296" s="742">
        <v>82.024394057857705</v>
      </c>
      <c r="AD296" s="586">
        <v>1230.5440836902171</v>
      </c>
      <c r="AE296" s="585"/>
      <c r="AF296" s="742">
        <v>499.99513453164235</v>
      </c>
      <c r="AG296" s="742">
        <v>310.49382441535971</v>
      </c>
      <c r="AH296" s="742">
        <v>86.882760388538301</v>
      </c>
      <c r="AI296" s="742"/>
      <c r="AJ296" s="742">
        <v>90.187341673181621</v>
      </c>
      <c r="AK296" s="742">
        <v>41.688995035183737</v>
      </c>
      <c r="AL296" s="742">
        <v>254.21467122783184</v>
      </c>
      <c r="AM296" s="742">
        <v>82.024394057857705</v>
      </c>
      <c r="AN296" s="586">
        <v>1233.6056144740385</v>
      </c>
    </row>
    <row r="297" spans="1:40" ht="16.5">
      <c r="A297" s="528">
        <v>946</v>
      </c>
      <c r="B297" s="529" t="s">
        <v>328</v>
      </c>
      <c r="C297" s="532">
        <v>6287</v>
      </c>
      <c r="D297" s="585">
        <v>1147.6787010484381</v>
      </c>
      <c r="E297" s="585">
        <v>-22.943857097861034</v>
      </c>
      <c r="F297" s="585">
        <v>12.4070310846603</v>
      </c>
      <c r="G297" s="585">
        <v>-55.772901182990559</v>
      </c>
      <c r="H297" s="585">
        <v>216.96121268841119</v>
      </c>
      <c r="I297" s="585">
        <v>112.04374105296644</v>
      </c>
      <c r="J297" s="585">
        <v>1410.3739275936243</v>
      </c>
      <c r="K297" s="585"/>
      <c r="L297" s="585">
        <v>1230.6327650722519</v>
      </c>
      <c r="M297" s="585">
        <v>-22.943857118102084</v>
      </c>
      <c r="N297" s="585">
        <v>-1.988449195749274</v>
      </c>
      <c r="O297" s="585">
        <v>-132.07116643753488</v>
      </c>
      <c r="P297" s="585">
        <v>71.149973012928513</v>
      </c>
      <c r="Q297" s="585">
        <v>44.216127958008592</v>
      </c>
      <c r="R297" s="585">
        <v>230.31133022921625</v>
      </c>
      <c r="S297" s="585">
        <v>112.04374105296644</v>
      </c>
      <c r="T297" s="741">
        <v>1531.3504645739854</v>
      </c>
      <c r="U297" s="585"/>
      <c r="V297" s="742">
        <v>1258.8018839446402</v>
      </c>
      <c r="W297" s="742">
        <v>-22.943857118102084</v>
      </c>
      <c r="X297" s="742">
        <v>-4.1571378265237735</v>
      </c>
      <c r="Y297" s="742">
        <v>-132.07116643753488</v>
      </c>
      <c r="Z297" s="742">
        <v>75.626040268194544</v>
      </c>
      <c r="AA297" s="742">
        <v>44.216127958008592</v>
      </c>
      <c r="AB297" s="742">
        <v>237.89410086665458</v>
      </c>
      <c r="AC297" s="742">
        <v>112.04374105296644</v>
      </c>
      <c r="AD297" s="586">
        <v>1569.4097327083036</v>
      </c>
      <c r="AE297" s="585"/>
      <c r="AF297" s="742">
        <v>1296.7729467665126</v>
      </c>
      <c r="AG297" s="742">
        <v>-22.943857118102084</v>
      </c>
      <c r="AH297" s="742">
        <v>-5.6197849959174446</v>
      </c>
      <c r="AI297" s="742"/>
      <c r="AJ297" s="742">
        <v>80.102107523460603</v>
      </c>
      <c r="AK297" s="742">
        <v>44.216127958008592</v>
      </c>
      <c r="AL297" s="742">
        <v>246.71551301910995</v>
      </c>
      <c r="AM297" s="742">
        <v>112.04374105296644</v>
      </c>
      <c r="AN297" s="586">
        <v>1619.2156277685037</v>
      </c>
    </row>
    <row r="298" spans="1:40" ht="16.5">
      <c r="A298" s="528">
        <v>976</v>
      </c>
      <c r="B298" s="529" t="s">
        <v>329</v>
      </c>
      <c r="C298" s="532">
        <v>3788</v>
      </c>
      <c r="D298" s="585">
        <v>987.67973215094457</v>
      </c>
      <c r="E298" s="585">
        <v>-33.948052542152567</v>
      </c>
      <c r="F298" s="585">
        <v>-35.841771342183442</v>
      </c>
      <c r="G298" s="585">
        <v>-55.772901182990559</v>
      </c>
      <c r="H298" s="585">
        <v>217.2046154073694</v>
      </c>
      <c r="I298" s="585">
        <v>-191.23891235480465</v>
      </c>
      <c r="J298" s="585">
        <v>888.08271013618275</v>
      </c>
      <c r="K298" s="585"/>
      <c r="L298" s="585">
        <v>1067.3082096973735</v>
      </c>
      <c r="M298" s="585">
        <v>-33.948052562393613</v>
      </c>
      <c r="N298" s="585">
        <v>-23.321906962751349</v>
      </c>
      <c r="O298" s="585">
        <v>-131.80535323775661</v>
      </c>
      <c r="P298" s="585">
        <v>148.40868234691936</v>
      </c>
      <c r="Q298" s="585">
        <v>47.474425048574453</v>
      </c>
      <c r="R298" s="585">
        <v>230.92435516334425</v>
      </c>
      <c r="S298" s="585">
        <v>-191.23891235480465</v>
      </c>
      <c r="T298" s="741">
        <v>1113.8014471385054</v>
      </c>
      <c r="U298" s="585"/>
      <c r="V298" s="742">
        <v>1121.2751916841205</v>
      </c>
      <c r="W298" s="742">
        <v>-33.948052562393613</v>
      </c>
      <c r="X298" s="742">
        <v>-10.490595593525846</v>
      </c>
      <c r="Y298" s="742">
        <v>-131.80535323775661</v>
      </c>
      <c r="Z298" s="742">
        <v>129.1153773403023</v>
      </c>
      <c r="AA298" s="742">
        <v>47.474425048574453</v>
      </c>
      <c r="AB298" s="742">
        <v>238.28850559625994</v>
      </c>
      <c r="AC298" s="742">
        <v>-191.23891235480465</v>
      </c>
      <c r="AD298" s="586">
        <v>1168.6705859207766</v>
      </c>
      <c r="AE298" s="585"/>
      <c r="AF298" s="742">
        <v>1177.2014505312309</v>
      </c>
      <c r="AG298" s="742">
        <v>-33.948052562393613</v>
      </c>
      <c r="AH298" s="742">
        <v>-5.6197849959174455</v>
      </c>
      <c r="AI298" s="742"/>
      <c r="AJ298" s="742">
        <v>109.82207233368523</v>
      </c>
      <c r="AK298" s="742">
        <v>47.474425048574453</v>
      </c>
      <c r="AL298" s="742">
        <v>246.84078092567617</v>
      </c>
      <c r="AM298" s="742">
        <v>-191.23891235480465</v>
      </c>
      <c r="AN298" s="586">
        <v>1218.7266256882945</v>
      </c>
    </row>
    <row r="299" spans="1:40" ht="16.5">
      <c r="A299" s="528">
        <v>977</v>
      </c>
      <c r="B299" s="529" t="s">
        <v>330</v>
      </c>
      <c r="C299" s="532">
        <v>15293</v>
      </c>
      <c r="D299" s="585">
        <v>1076.1729058373239</v>
      </c>
      <c r="E299" s="585">
        <v>-37.833716297429874</v>
      </c>
      <c r="F299" s="585">
        <v>-38.409464652610424</v>
      </c>
      <c r="G299" s="585">
        <v>-55.772901182990559</v>
      </c>
      <c r="H299" s="585">
        <v>159.11941955079774</v>
      </c>
      <c r="I299" s="585">
        <v>13.445694108415616</v>
      </c>
      <c r="J299" s="585">
        <v>1116.7219373635066</v>
      </c>
      <c r="K299" s="585"/>
      <c r="L299" s="585">
        <v>1070.109092903672</v>
      </c>
      <c r="M299" s="585">
        <v>-37.83371631767092</v>
      </c>
      <c r="N299" s="585">
        <v>-25.889600273178331</v>
      </c>
      <c r="O299" s="585">
        <v>-132.30978424676175</v>
      </c>
      <c r="P299" s="585">
        <v>79.791943185152377</v>
      </c>
      <c r="Q299" s="585">
        <v>31.068118179036169</v>
      </c>
      <c r="R299" s="585">
        <v>172.9064728613462</v>
      </c>
      <c r="S299" s="585">
        <v>13.445694108415616</v>
      </c>
      <c r="T299" s="741">
        <v>1171.2882204000116</v>
      </c>
      <c r="U299" s="585"/>
      <c r="V299" s="742">
        <v>1086.6290218089173</v>
      </c>
      <c r="W299" s="742">
        <v>-37.83371631767092</v>
      </c>
      <c r="X299" s="742">
        <v>-13.058288903952828</v>
      </c>
      <c r="Y299" s="742">
        <v>-132.30978424676175</v>
      </c>
      <c r="Z299" s="742">
        <v>87.224304489980241</v>
      </c>
      <c r="AA299" s="742">
        <v>31.068118179036169</v>
      </c>
      <c r="AB299" s="742">
        <v>180.00279992611442</v>
      </c>
      <c r="AC299" s="742">
        <v>13.445694108415616</v>
      </c>
      <c r="AD299" s="586">
        <v>1215.1681490440781</v>
      </c>
      <c r="AE299" s="585"/>
      <c r="AF299" s="742">
        <v>1113.6555892395731</v>
      </c>
      <c r="AG299" s="742">
        <v>-37.83371631767092</v>
      </c>
      <c r="AH299" s="742">
        <v>-5.6197849959174446</v>
      </c>
      <c r="AI299" s="742"/>
      <c r="AJ299" s="742">
        <v>94.656665794808106</v>
      </c>
      <c r="AK299" s="742">
        <v>31.068118179036169</v>
      </c>
      <c r="AL299" s="742">
        <v>188.75579033296506</v>
      </c>
      <c r="AM299" s="742">
        <v>13.445694108415616</v>
      </c>
      <c r="AN299" s="586">
        <v>1265.8185720944477</v>
      </c>
    </row>
    <row r="300" spans="1:40" ht="16.5">
      <c r="A300" s="528">
        <v>980</v>
      </c>
      <c r="B300" s="529" t="s">
        <v>331</v>
      </c>
      <c r="C300" s="532">
        <v>33607</v>
      </c>
      <c r="D300" s="585">
        <v>815.96370152207453</v>
      </c>
      <c r="E300" s="585">
        <v>9.8137567784778117</v>
      </c>
      <c r="F300" s="585">
        <v>-9.5068247179447276</v>
      </c>
      <c r="G300" s="585">
        <v>-55.772901182990559</v>
      </c>
      <c r="H300" s="585">
        <v>125.59792048308245</v>
      </c>
      <c r="I300" s="585">
        <v>-120.34442229297468</v>
      </c>
      <c r="J300" s="585">
        <v>765.75123058972474</v>
      </c>
      <c r="K300" s="585"/>
      <c r="L300" s="585">
        <v>803.64577474762768</v>
      </c>
      <c r="M300" s="585">
        <v>9.8137567582367566</v>
      </c>
      <c r="N300" s="585">
        <v>-1.988449195749274</v>
      </c>
      <c r="O300" s="585">
        <v>-132.2524190392524</v>
      </c>
      <c r="P300" s="585">
        <v>87.21210157341207</v>
      </c>
      <c r="Q300" s="585">
        <v>40.230139126431986</v>
      </c>
      <c r="R300" s="585">
        <v>137.28379446985818</v>
      </c>
      <c r="S300" s="585">
        <v>-120.34442229297468</v>
      </c>
      <c r="T300" s="741">
        <v>823.60027614759031</v>
      </c>
      <c r="U300" s="585"/>
      <c r="V300" s="742">
        <v>824.59954357366189</v>
      </c>
      <c r="W300" s="742">
        <v>9.8137567582367566</v>
      </c>
      <c r="X300" s="742">
        <v>-4.1571378265237735</v>
      </c>
      <c r="Y300" s="742">
        <v>-132.2524190392524</v>
      </c>
      <c r="Z300" s="742">
        <v>91.110505513399715</v>
      </c>
      <c r="AA300" s="742">
        <v>40.230139126431986</v>
      </c>
      <c r="AB300" s="742">
        <v>140.91100566273943</v>
      </c>
      <c r="AC300" s="742">
        <v>-120.34442229297468</v>
      </c>
      <c r="AD300" s="586">
        <v>849.91097147571895</v>
      </c>
      <c r="AE300" s="585"/>
      <c r="AF300" s="742">
        <v>814.41577556819641</v>
      </c>
      <c r="AG300" s="742">
        <v>9.8137567582367566</v>
      </c>
      <c r="AH300" s="742">
        <v>-5.6197849959174446</v>
      </c>
      <c r="AI300" s="742"/>
      <c r="AJ300" s="742">
        <v>95.008909453387346</v>
      </c>
      <c r="AK300" s="742">
        <v>40.230139126431986</v>
      </c>
      <c r="AL300" s="742">
        <v>147.6138191272324</v>
      </c>
      <c r="AM300" s="742">
        <v>-120.34442229297468</v>
      </c>
      <c r="AN300" s="586">
        <v>848.8657737053403</v>
      </c>
    </row>
    <row r="301" spans="1:40" ht="16.5">
      <c r="A301" s="528">
        <v>981</v>
      </c>
      <c r="B301" s="529" t="s">
        <v>332</v>
      </c>
      <c r="C301" s="532">
        <v>2237</v>
      </c>
      <c r="D301" s="585">
        <v>425.195607482046</v>
      </c>
      <c r="E301" s="585">
        <v>295.2032949462689</v>
      </c>
      <c r="F301" s="585">
        <v>145.46397416169543</v>
      </c>
      <c r="G301" s="585">
        <v>-55.772901182990573</v>
      </c>
      <c r="H301" s="585">
        <v>226.46176794260478</v>
      </c>
      <c r="I301" s="585">
        <v>-258.45820295037998</v>
      </c>
      <c r="J301" s="585">
        <v>778.0935403992446</v>
      </c>
      <c r="K301" s="585"/>
      <c r="L301" s="585">
        <v>439.32447391197064</v>
      </c>
      <c r="M301" s="585">
        <v>295.20329492602775</v>
      </c>
      <c r="N301" s="585">
        <v>127.98383854112753</v>
      </c>
      <c r="O301" s="585">
        <v>-132.31525923680195</v>
      </c>
      <c r="P301" s="585">
        <v>98.861336416471048</v>
      </c>
      <c r="Q301" s="585">
        <v>63.339169432275362</v>
      </c>
      <c r="R301" s="585">
        <v>239.78550640290479</v>
      </c>
      <c r="S301" s="585">
        <v>-258.45820295037998</v>
      </c>
      <c r="T301" s="741">
        <v>873.72415744359523</v>
      </c>
      <c r="U301" s="585"/>
      <c r="V301" s="742">
        <v>392.55899948775073</v>
      </c>
      <c r="W301" s="742">
        <v>295.20329492602775</v>
      </c>
      <c r="X301" s="742">
        <v>110.81514991035303</v>
      </c>
      <c r="Y301" s="742">
        <v>-132.31525923680195</v>
      </c>
      <c r="Z301" s="742">
        <v>101.44956628601827</v>
      </c>
      <c r="AA301" s="742">
        <v>63.339169432275362</v>
      </c>
      <c r="AB301" s="742">
        <v>248.38941206322556</v>
      </c>
      <c r="AC301" s="742">
        <v>-258.45820295037998</v>
      </c>
      <c r="AD301" s="586">
        <v>820.98212991846879</v>
      </c>
      <c r="AE301" s="585"/>
      <c r="AF301" s="742">
        <v>450.73920092120005</v>
      </c>
      <c r="AG301" s="742">
        <v>295.20329492602775</v>
      </c>
      <c r="AH301" s="742">
        <v>94.352502740959366</v>
      </c>
      <c r="AI301" s="742"/>
      <c r="AJ301" s="742">
        <v>104.0377961555655</v>
      </c>
      <c r="AK301" s="742">
        <v>63.339169432275362</v>
      </c>
      <c r="AL301" s="742">
        <v>258.35601552170721</v>
      </c>
      <c r="AM301" s="742">
        <v>-258.45820295037998</v>
      </c>
      <c r="AN301" s="586">
        <v>875.25451751055334</v>
      </c>
    </row>
    <row r="302" spans="1:40" ht="16.5">
      <c r="A302" s="528">
        <v>989</v>
      </c>
      <c r="B302" s="529" t="s">
        <v>333</v>
      </c>
      <c r="C302" s="532">
        <v>5406</v>
      </c>
      <c r="D302" s="585">
        <v>588.05063980264617</v>
      </c>
      <c r="E302" s="585">
        <v>-176.98747910408093</v>
      </c>
      <c r="F302" s="585">
        <v>-96.584390351568786</v>
      </c>
      <c r="G302" s="585">
        <v>-55.772901182990566</v>
      </c>
      <c r="H302" s="585">
        <v>212.77786453686269</v>
      </c>
      <c r="I302" s="585">
        <v>-75.468553459119491</v>
      </c>
      <c r="J302" s="585">
        <v>396.01518024174914</v>
      </c>
      <c r="K302" s="585"/>
      <c r="L302" s="585">
        <v>536.15217715515587</v>
      </c>
      <c r="M302" s="585">
        <v>-176.98747912432196</v>
      </c>
      <c r="N302" s="585">
        <v>-84.064525972136693</v>
      </c>
      <c r="O302" s="585">
        <v>-131.86029903924168</v>
      </c>
      <c r="P302" s="585">
        <v>91.35618829531758</v>
      </c>
      <c r="Q302" s="585">
        <v>37.393775269700349</v>
      </c>
      <c r="R302" s="585">
        <v>228.6632926235107</v>
      </c>
      <c r="S302" s="585">
        <v>-75.468553459119491</v>
      </c>
      <c r="T302" s="741">
        <v>425.18457574886469</v>
      </c>
      <c r="U302" s="585"/>
      <c r="V302" s="742">
        <v>484.91230053024844</v>
      </c>
      <c r="W302" s="742">
        <v>-176.98747912432196</v>
      </c>
      <c r="X302" s="742">
        <v>-71.233214602911204</v>
      </c>
      <c r="Y302" s="742">
        <v>-131.86029903924168</v>
      </c>
      <c r="Z302" s="742">
        <v>88.504963367044525</v>
      </c>
      <c r="AA302" s="742">
        <v>37.393775269700349</v>
      </c>
      <c r="AB302" s="742">
        <v>237.09466700797554</v>
      </c>
      <c r="AC302" s="742">
        <v>-75.468553459119491</v>
      </c>
      <c r="AD302" s="586">
        <v>392.35615994937456</v>
      </c>
      <c r="AE302" s="585"/>
      <c r="AF302" s="742">
        <v>514.79258416540642</v>
      </c>
      <c r="AG302" s="742">
        <v>-176.98747912432196</v>
      </c>
      <c r="AH302" s="742">
        <v>-57.695861772304873</v>
      </c>
      <c r="AI302" s="742"/>
      <c r="AJ302" s="742">
        <v>85.653738438771455</v>
      </c>
      <c r="AK302" s="742">
        <v>37.393775269700349</v>
      </c>
      <c r="AL302" s="742">
        <v>246.89241579495419</v>
      </c>
      <c r="AM302" s="742">
        <v>-75.468553459119491</v>
      </c>
      <c r="AN302" s="586">
        <v>442.72032027384438</v>
      </c>
    </row>
    <row r="303" spans="1:40" ht="16.5">
      <c r="A303" s="528">
        <v>992</v>
      </c>
      <c r="B303" s="529" t="s">
        <v>334</v>
      </c>
      <c r="C303" s="532">
        <v>18120</v>
      </c>
      <c r="D303" s="585">
        <v>472.75028791646224</v>
      </c>
      <c r="E303" s="585">
        <v>-12.141819301832149</v>
      </c>
      <c r="F303" s="585">
        <v>34.339381827050211</v>
      </c>
      <c r="G303" s="585">
        <v>-55.772901182990566</v>
      </c>
      <c r="H303" s="585">
        <v>161.9371531312764</v>
      </c>
      <c r="I303" s="585">
        <v>-44.251103752759384</v>
      </c>
      <c r="J303" s="585">
        <v>556.86099863720676</v>
      </c>
      <c r="K303" s="585"/>
      <c r="L303" s="585">
        <v>396.15484259556854</v>
      </c>
      <c r="M303" s="585">
        <v>-12.1418193220732</v>
      </c>
      <c r="N303" s="585">
        <v>16.859246206482304</v>
      </c>
      <c r="O303" s="585">
        <v>-132.09733576815512</v>
      </c>
      <c r="P303" s="585">
        <v>150.76192102178618</v>
      </c>
      <c r="Q303" s="585">
        <v>81.455258746468004</v>
      </c>
      <c r="R303" s="585">
        <v>176.99567523036765</v>
      </c>
      <c r="S303" s="585">
        <v>-44.251103752759384</v>
      </c>
      <c r="T303" s="741">
        <v>633.73668495768493</v>
      </c>
      <c r="U303" s="585"/>
      <c r="V303" s="742">
        <v>393.64128751937523</v>
      </c>
      <c r="W303" s="742">
        <v>-12.1418193220732</v>
      </c>
      <c r="X303" s="742">
        <v>-0.30944242429219404</v>
      </c>
      <c r="Y303" s="742">
        <v>-132.09733576815512</v>
      </c>
      <c r="Z303" s="742">
        <v>136.39774721067226</v>
      </c>
      <c r="AA303" s="742">
        <v>81.455258746468004</v>
      </c>
      <c r="AB303" s="742">
        <v>183.70221776129827</v>
      </c>
      <c r="AC303" s="742">
        <v>-44.251103752759384</v>
      </c>
      <c r="AD303" s="586">
        <v>606.39680997053381</v>
      </c>
      <c r="AE303" s="585"/>
      <c r="AF303" s="742">
        <v>420.30475839100052</v>
      </c>
      <c r="AG303" s="742">
        <v>-12.1418193220732</v>
      </c>
      <c r="AH303" s="742">
        <v>-5.6197849959174446</v>
      </c>
      <c r="AI303" s="742"/>
      <c r="AJ303" s="742">
        <v>122.03357339955832</v>
      </c>
      <c r="AK303" s="742">
        <v>81.455258746468004</v>
      </c>
      <c r="AL303" s="742">
        <v>192.0408404699017</v>
      </c>
      <c r="AM303" s="742">
        <v>-44.251103752759384</v>
      </c>
      <c r="AN303" s="586">
        <v>621.72438716802321</v>
      </c>
    </row>
  </sheetData>
  <autoFilter ref="A10:AN10" xr:uid="{916FC9B4-F45D-471E-9496-182CBCF2BA10}">
    <sortState xmlns:xlrd2="http://schemas.microsoft.com/office/spreadsheetml/2017/richdata2" ref="A11:AN303">
      <sortCondition ref="A10"/>
    </sortState>
  </autoFilter>
  <conditionalFormatting sqref="B11:C302">
    <cfRule type="cellIs" dxfId="12" priority="1" operator="lessThan">
      <formula>0</formula>
    </cfRule>
  </conditionalFormatting>
  <hyperlinks>
    <hyperlink ref="A4" r:id="rId1" xr:uid="{EE617C3B-C413-4671-89F2-FAE6DD904827}"/>
    <hyperlink ref="A3" r:id="rId2" display="VM:n Kuntatalousohjelman painelaskelmakehikko 9.10.2023. " xr:uid="{544F4C93-6832-4345-B1F7-77B44426303F}"/>
    <hyperlink ref="A5" r:id="rId3" xr:uid="{BAF83AB5-4336-4FD6-ADA4-CC58CC9EFB69}"/>
  </hyperlinks>
  <pageMargins left="0.7" right="0.7" top="0.75" bottom="0.75" header="0.3" footer="0.3"/>
  <legacyDrawing r:id="rId4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87CE7-4745-4BBB-B789-041C3D62B735}">
  <dimension ref="A1:AK47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3.85546875" style="1" customWidth="1"/>
    <col min="18" max="19" width="3.85546875" style="413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246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7" ht="35.25">
      <c r="A1" s="545" t="s">
        <v>629</v>
      </c>
      <c r="B1" s="6"/>
      <c r="G1" s="38"/>
      <c r="H1" s="38"/>
      <c r="K1" s="245"/>
      <c r="X1" s="395" t="s">
        <v>10</v>
      </c>
      <c r="AH1" s="245"/>
    </row>
    <row r="2" spans="1:37" ht="17.45" customHeight="1">
      <c r="A2" s="652" t="s">
        <v>600</v>
      </c>
      <c r="B2" s="6"/>
      <c r="G2" s="38"/>
      <c r="H2" s="38"/>
      <c r="K2" s="245"/>
      <c r="X2" s="292" t="s">
        <v>662</v>
      </c>
      <c r="AH2" s="245"/>
    </row>
    <row r="3" spans="1:37">
      <c r="A3" s="424" t="s">
        <v>11</v>
      </c>
      <c r="B3" s="51"/>
      <c r="C3" s="52"/>
      <c r="D3" s="52"/>
      <c r="E3" s="52"/>
      <c r="F3" s="44"/>
      <c r="G3" s="38"/>
      <c r="H3" s="38"/>
      <c r="K3" s="245"/>
      <c r="X3" s="292" t="s">
        <v>661</v>
      </c>
      <c r="AH3" s="245"/>
    </row>
    <row r="4" spans="1:37">
      <c r="A4" s="650" t="s">
        <v>591</v>
      </c>
      <c r="B4" s="51"/>
      <c r="C4" s="43"/>
      <c r="D4" s="43"/>
      <c r="E4" s="43"/>
      <c r="F4" s="44"/>
      <c r="X4" s="292"/>
    </row>
    <row r="5" spans="1:37" ht="15.75">
      <c r="A5" s="301" t="s">
        <v>601</v>
      </c>
      <c r="B5" s="51"/>
      <c r="C5" s="47"/>
      <c r="D5" s="47"/>
      <c r="E5" s="47"/>
      <c r="F5" s="48"/>
      <c r="G5" s="1"/>
      <c r="H5" s="1"/>
    </row>
    <row r="6" spans="1:37">
      <c r="A6" s="651" t="s">
        <v>12</v>
      </c>
      <c r="B6" s="51"/>
      <c r="C6" s="47"/>
      <c r="D6" s="47"/>
      <c r="E6" s="47"/>
      <c r="F6" s="48"/>
      <c r="G6" s="15"/>
      <c r="H6" s="15"/>
      <c r="K6" s="247"/>
      <c r="AH6" s="247"/>
    </row>
    <row r="7" spans="1:37">
      <c r="A7" s="651" t="s">
        <v>13</v>
      </c>
      <c r="B7" s="51"/>
      <c r="C7" s="47"/>
      <c r="D7" s="47"/>
      <c r="E7" s="47"/>
      <c r="F7" s="48"/>
      <c r="G7" s="15"/>
      <c r="H7" s="15"/>
      <c r="K7" s="247"/>
      <c r="AH7" s="247"/>
    </row>
    <row r="9" spans="1:37" s="175" customFormat="1" ht="89.25">
      <c r="A9" s="396" t="s">
        <v>627</v>
      </c>
      <c r="B9" s="396" t="s">
        <v>628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58" t="s">
        <v>26</v>
      </c>
      <c r="N9" s="58" t="s">
        <v>27</v>
      </c>
      <c r="O9" s="58" t="s">
        <v>28</v>
      </c>
      <c r="P9" s="58" t="s">
        <v>29</v>
      </c>
      <c r="Q9" s="414"/>
      <c r="R9" s="414"/>
      <c r="S9" s="414"/>
      <c r="T9" s="133" t="s">
        <v>32</v>
      </c>
      <c r="U9" s="133" t="s">
        <v>33</v>
      </c>
      <c r="V9" s="133" t="s">
        <v>34</v>
      </c>
      <c r="W9" s="60"/>
      <c r="X9" s="398" t="s">
        <v>14</v>
      </c>
      <c r="Y9" s="477" t="s">
        <v>15</v>
      </c>
      <c r="Z9" s="400" t="s">
        <v>35</v>
      </c>
      <c r="AA9" s="419" t="s">
        <v>17</v>
      </c>
      <c r="AB9" s="419" t="s">
        <v>18</v>
      </c>
      <c r="AC9" s="400" t="s">
        <v>36</v>
      </c>
      <c r="AD9" s="400" t="s">
        <v>20</v>
      </c>
      <c r="AE9" s="400" t="s">
        <v>37</v>
      </c>
      <c r="AF9" s="401" t="s">
        <v>22</v>
      </c>
      <c r="AG9" s="401" t="s">
        <v>23</v>
      </c>
      <c r="AH9" s="420" t="s">
        <v>24</v>
      </c>
      <c r="AI9" s="402" t="s">
        <v>39</v>
      </c>
      <c r="AJ9" s="402" t="s">
        <v>40</v>
      </c>
    </row>
    <row r="10" spans="1:37" s="399" customFormat="1" ht="30.75" customHeight="1" thickBot="1">
      <c r="A10" s="460"/>
      <c r="B10" s="461" t="s">
        <v>41</v>
      </c>
      <c r="C10" s="462">
        <v>5533611</v>
      </c>
      <c r="D10" s="508">
        <v>1958310963.8574789</v>
      </c>
      <c r="E10" s="508">
        <v>-308625539.20809412</v>
      </c>
      <c r="F10" s="462">
        <v>1649685424.649385</v>
      </c>
      <c r="G10" s="462">
        <v>808485152.80636191</v>
      </c>
      <c r="H10" s="462">
        <v>2458170577.4557462</v>
      </c>
      <c r="I10" s="462">
        <v>848000000.00000131</v>
      </c>
      <c r="J10" s="432">
        <v>3306170577.4557476</v>
      </c>
      <c r="K10" s="465">
        <v>32945950</v>
      </c>
      <c r="L10" s="509">
        <v>3339116527.4557476</v>
      </c>
      <c r="M10" s="432">
        <v>-204314257.99700007</v>
      </c>
      <c r="N10" s="432">
        <v>3134802269.4587474</v>
      </c>
      <c r="O10" s="509">
        <v>603.42451384019364</v>
      </c>
      <c r="P10" s="432">
        <v>566.5021031400197</v>
      </c>
      <c r="Q10" s="462"/>
      <c r="R10" s="432"/>
      <c r="S10" s="541"/>
      <c r="T10" s="462">
        <v>-271153854.89455509</v>
      </c>
      <c r="U10" s="679">
        <v>-7.5106245842460326E-2</v>
      </c>
      <c r="V10" s="462">
        <v>-50.859243604046924</v>
      </c>
      <c r="W10" s="462"/>
      <c r="X10" s="432"/>
      <c r="Y10" s="462" t="s">
        <v>41</v>
      </c>
      <c r="Z10" s="432">
        <v>5517897</v>
      </c>
      <c r="AA10" s="514">
        <v>1922989257.0812926</v>
      </c>
      <c r="AB10" s="514">
        <v>591608.2690092423</v>
      </c>
      <c r="AC10" s="432">
        <v>1923580865.350302</v>
      </c>
      <c r="AD10" s="432">
        <v>819002398</v>
      </c>
      <c r="AE10" s="640">
        <v>2742583263.3503017</v>
      </c>
      <c r="AF10" s="432">
        <v>851000000.00000095</v>
      </c>
      <c r="AG10" s="432">
        <v>3593583263.3503027</v>
      </c>
      <c r="AH10" s="465">
        <f>SUM(AH11:AH28)</f>
        <v>22807528</v>
      </c>
      <c r="AI10" s="509">
        <f>SUM(AG10:AH10)</f>
        <v>3616390791.3503027</v>
      </c>
      <c r="AJ10" s="432">
        <v>654.28375744424056</v>
      </c>
    </row>
    <row r="11" spans="1:37">
      <c r="A11" s="664">
        <v>1</v>
      </c>
      <c r="B11" s="665" t="s">
        <v>621</v>
      </c>
      <c r="C11" s="666">
        <v>1733033</v>
      </c>
      <c r="D11" s="491">
        <v>888423089.3305285</v>
      </c>
      <c r="E11" s="491">
        <v>134609283.49219465</v>
      </c>
      <c r="F11" s="440">
        <v>1023032372.822723</v>
      </c>
      <c r="G11" s="440">
        <v>-64233219.480282612</v>
      </c>
      <c r="H11" s="440">
        <v>958799153.34244025</v>
      </c>
      <c r="I11" s="440">
        <v>220602292.3954272</v>
      </c>
      <c r="J11" s="440">
        <v>1179401445.7378676</v>
      </c>
      <c r="K11" s="668">
        <v>16352470</v>
      </c>
      <c r="L11" s="670">
        <v>1195753915.7378678</v>
      </c>
      <c r="M11" s="440">
        <v>-117909922.24139996</v>
      </c>
      <c r="N11" s="440">
        <v>1077843993.4964681</v>
      </c>
      <c r="O11" s="489">
        <v>689.97758019487674</v>
      </c>
      <c r="P11" s="438">
        <v>621.94083638134305</v>
      </c>
      <c r="Q11" s="440"/>
      <c r="R11" s="440"/>
      <c r="S11" s="36"/>
      <c r="T11" s="200">
        <v>95817264.68388176</v>
      </c>
      <c r="U11" s="680">
        <v>8.7111621012053123E-2</v>
      </c>
      <c r="V11" s="646">
        <v>48.518227993007145</v>
      </c>
      <c r="W11" s="36"/>
      <c r="X11" s="440"/>
      <c r="Y11" s="202" t="s">
        <v>621</v>
      </c>
      <c r="Z11" s="440">
        <v>1714741</v>
      </c>
      <c r="AA11" s="491">
        <v>851772620.30546296</v>
      </c>
      <c r="AB11" s="491">
        <v>64557332.111974955</v>
      </c>
      <c r="AC11" s="440">
        <v>916329952.41743779</v>
      </c>
      <c r="AD11" s="440">
        <v>-57434977</v>
      </c>
      <c r="AE11" s="440">
        <v>858894975.41743767</v>
      </c>
      <c r="AF11" s="440">
        <v>220814890.63654834</v>
      </c>
      <c r="AG11" s="440">
        <v>1079709866.0539861</v>
      </c>
      <c r="AH11" s="668">
        <v>26652007</v>
      </c>
      <c r="AI11" s="753"/>
      <c r="AJ11" s="442">
        <v>641.45935220186959</v>
      </c>
    </row>
    <row r="12" spans="1:37">
      <c r="A12" s="434">
        <v>2</v>
      </c>
      <c r="B12" s="435" t="s">
        <v>605</v>
      </c>
      <c r="C12" s="440">
        <v>485567</v>
      </c>
      <c r="D12" s="491">
        <v>132524451.47212261</v>
      </c>
      <c r="E12" s="491">
        <v>-23446513.131120086</v>
      </c>
      <c r="F12" s="440">
        <v>109077938.34100255</v>
      </c>
      <c r="G12" s="440">
        <v>52448490.657549985</v>
      </c>
      <c r="H12" s="440">
        <v>161526428.99855259</v>
      </c>
      <c r="I12" s="440">
        <v>77201574.241311297</v>
      </c>
      <c r="J12" s="440">
        <v>238728003.23986384</v>
      </c>
      <c r="K12" s="668">
        <v>29186021</v>
      </c>
      <c r="L12" s="678">
        <v>267914024.2398639</v>
      </c>
      <c r="M12" s="440">
        <v>-6471175.3672499973</v>
      </c>
      <c r="N12" s="440">
        <v>261442848.87261391</v>
      </c>
      <c r="O12" s="489">
        <v>551.75500855672624</v>
      </c>
      <c r="P12" s="438">
        <v>538.42795921595564</v>
      </c>
      <c r="Q12" s="492"/>
      <c r="R12" s="492"/>
      <c r="S12" s="492"/>
      <c r="T12" s="200">
        <v>-23099929.04222694</v>
      </c>
      <c r="U12" s="680">
        <v>-7.9377393357614387E-2</v>
      </c>
      <c r="V12" s="646">
        <v>-50.163910610247285</v>
      </c>
      <c r="W12" s="646"/>
      <c r="X12" s="662"/>
      <c r="Y12" s="202" t="s">
        <v>605</v>
      </c>
      <c r="Z12" s="440">
        <v>483477</v>
      </c>
      <c r="AA12" s="491">
        <v>126739986.16634503</v>
      </c>
      <c r="AB12" s="491">
        <v>5371529.1962872958</v>
      </c>
      <c r="AC12" s="440">
        <v>132111515.3626323</v>
      </c>
      <c r="AD12" s="440">
        <v>57984329</v>
      </c>
      <c r="AE12" s="440">
        <v>190095844.3626323</v>
      </c>
      <c r="AF12" s="440">
        <v>77552293.919458538</v>
      </c>
      <c r="AG12" s="440">
        <v>267648138.28209087</v>
      </c>
      <c r="AH12" s="668">
        <v>23381683</v>
      </c>
      <c r="AI12" s="755"/>
      <c r="AJ12" s="442">
        <v>601.91891916697352</v>
      </c>
    </row>
    <row r="13" spans="1:37">
      <c r="A13" s="434">
        <v>4</v>
      </c>
      <c r="B13" s="435" t="s">
        <v>606</v>
      </c>
      <c r="C13" s="440">
        <v>212556</v>
      </c>
      <c r="D13" s="491">
        <v>30616843.287609607</v>
      </c>
      <c r="E13" s="491">
        <v>-47078522.009572238</v>
      </c>
      <c r="F13" s="440">
        <v>-16461678.721962642</v>
      </c>
      <c r="G13" s="440">
        <v>49932324.162362203</v>
      </c>
      <c r="H13" s="440">
        <v>33470645.440399557</v>
      </c>
      <c r="I13" s="440">
        <v>38029593.645141147</v>
      </c>
      <c r="J13" s="440">
        <v>71500239.085540727</v>
      </c>
      <c r="K13" s="668">
        <v>-9024332</v>
      </c>
      <c r="L13" s="670">
        <v>62475907.085540727</v>
      </c>
      <c r="M13" s="440">
        <v>-4993714.2604999971</v>
      </c>
      <c r="N13" s="440">
        <v>57482192.825040728</v>
      </c>
      <c r="O13" s="489">
        <v>293.92681027842417</v>
      </c>
      <c r="P13" s="438">
        <v>270.43316972958058</v>
      </c>
      <c r="Q13" s="440"/>
      <c r="R13" s="440"/>
      <c r="S13" s="440"/>
      <c r="T13" s="200">
        <v>-33467625.543286502</v>
      </c>
      <c r="U13" s="680">
        <v>-0.34882627964889845</v>
      </c>
      <c r="V13" s="646">
        <v>-153.819525742162</v>
      </c>
      <c r="W13" s="440"/>
      <c r="X13" s="440"/>
      <c r="Y13" s="202" t="s">
        <v>606</v>
      </c>
      <c r="Z13" s="440">
        <v>214281</v>
      </c>
      <c r="AA13" s="491">
        <v>32984371.663458411</v>
      </c>
      <c r="AB13" s="491">
        <v>-16216222.279917585</v>
      </c>
      <c r="AC13" s="440">
        <v>16768149.383540828</v>
      </c>
      <c r="AD13" s="440">
        <v>52214482</v>
      </c>
      <c r="AE13" s="440">
        <v>68982631.383540839</v>
      </c>
      <c r="AF13" s="440">
        <v>38270447.245286398</v>
      </c>
      <c r="AG13" s="440">
        <v>107253078.62882723</v>
      </c>
      <c r="AH13" s="668">
        <v>-11173563</v>
      </c>
      <c r="AI13" s="755"/>
      <c r="AJ13" s="442">
        <v>447.74633602058617</v>
      </c>
    </row>
    <row r="14" spans="1:37">
      <c r="A14" s="434">
        <v>5</v>
      </c>
      <c r="B14" s="435" t="s">
        <v>611</v>
      </c>
      <c r="C14" s="440">
        <v>169537</v>
      </c>
      <c r="D14" s="491">
        <v>29533216.243700139</v>
      </c>
      <c r="E14" s="491">
        <v>-889351.81123122957</v>
      </c>
      <c r="F14" s="440">
        <v>28643864.43246891</v>
      </c>
      <c r="G14" s="440">
        <v>31626878.966928683</v>
      </c>
      <c r="H14" s="440">
        <v>60270743.399397597</v>
      </c>
      <c r="I14" s="440">
        <v>27379303.873253867</v>
      </c>
      <c r="J14" s="440">
        <v>87650047.272651479</v>
      </c>
      <c r="K14" s="668">
        <v>-22462141</v>
      </c>
      <c r="L14" s="670">
        <v>65187906.272651456</v>
      </c>
      <c r="M14" s="440">
        <v>-522624.89200000017</v>
      </c>
      <c r="N14" s="440">
        <v>64665281.380651459</v>
      </c>
      <c r="O14" s="489">
        <v>384.50548418723616</v>
      </c>
      <c r="P14" s="438">
        <v>381.42282440205656</v>
      </c>
      <c r="Q14" s="440"/>
      <c r="R14" s="440"/>
      <c r="S14" s="36"/>
      <c r="T14" s="200">
        <v>-17180723.628860153</v>
      </c>
      <c r="U14" s="680">
        <v>-0.20858333627016973</v>
      </c>
      <c r="V14" s="646">
        <v>-99.409551100971044</v>
      </c>
      <c r="W14" s="36"/>
      <c r="X14" s="440"/>
      <c r="Y14" s="202" t="s">
        <v>611</v>
      </c>
      <c r="Z14" s="440">
        <v>170213</v>
      </c>
      <c r="AA14" s="491">
        <v>30905085.459246472</v>
      </c>
      <c r="AB14" s="491">
        <v>13783617.475510336</v>
      </c>
      <c r="AC14" s="440">
        <v>44688702.934756815</v>
      </c>
      <c r="AD14" s="440">
        <v>32906524</v>
      </c>
      <c r="AE14" s="440">
        <v>77595226.934756801</v>
      </c>
      <c r="AF14" s="440">
        <v>27799723.966754798</v>
      </c>
      <c r="AG14" s="440">
        <v>105394950.90151161</v>
      </c>
      <c r="AH14" s="668">
        <v>-23107655</v>
      </c>
      <c r="AI14" s="755"/>
      <c r="AJ14" s="442">
        <v>483.91503528820721</v>
      </c>
      <c r="AK14" s="36"/>
    </row>
    <row r="15" spans="1:37">
      <c r="A15" s="434">
        <v>6</v>
      </c>
      <c r="B15" s="435" t="s">
        <v>607</v>
      </c>
      <c r="C15" s="440">
        <v>532671</v>
      </c>
      <c r="D15" s="491">
        <v>116998953.29589725</v>
      </c>
      <c r="E15" s="491">
        <v>-64546223.144850746</v>
      </c>
      <c r="F15" s="440">
        <v>52452730.151046485</v>
      </c>
      <c r="G15" s="440">
        <v>67157791.519940421</v>
      </c>
      <c r="H15" s="440">
        <v>119610521.67098689</v>
      </c>
      <c r="I15" s="440">
        <v>79096079.447877362</v>
      </c>
      <c r="J15" s="440">
        <v>198706601.11886427</v>
      </c>
      <c r="K15" s="668">
        <v>56712792</v>
      </c>
      <c r="L15" s="670">
        <v>255419393.11886427</v>
      </c>
      <c r="M15" s="440">
        <v>-15422794.531050019</v>
      </c>
      <c r="N15" s="440">
        <v>239996598.58781427</v>
      </c>
      <c r="O15" s="489">
        <v>479.50684966680046</v>
      </c>
      <c r="P15" s="438">
        <v>450.55315304909459</v>
      </c>
      <c r="Q15" s="492"/>
      <c r="R15" s="492"/>
      <c r="S15" s="492"/>
      <c r="T15" s="200">
        <v>-2723759.7755366862</v>
      </c>
      <c r="U15" s="680">
        <v>-1.0551353948368715E-2</v>
      </c>
      <c r="V15" s="646">
        <v>-9.8844669272583587</v>
      </c>
      <c r="W15" s="646"/>
      <c r="X15" s="662"/>
      <c r="Y15" s="202" t="s">
        <v>607</v>
      </c>
      <c r="Z15" s="440">
        <v>527478</v>
      </c>
      <c r="AA15" s="491">
        <v>117289794.88824208</v>
      </c>
      <c r="AB15" s="491">
        <v>-62779729.632092535</v>
      </c>
      <c r="AC15" s="440">
        <v>54510065.256149575</v>
      </c>
      <c r="AD15" s="440">
        <v>71221680</v>
      </c>
      <c r="AE15" s="440">
        <v>125731745.25614958</v>
      </c>
      <c r="AF15" s="440">
        <v>79527053.638251409</v>
      </c>
      <c r="AG15" s="440">
        <v>205258798.89440095</v>
      </c>
      <c r="AH15" s="668">
        <v>54065748</v>
      </c>
      <c r="AI15" s="755"/>
      <c r="AJ15" s="442">
        <v>489.39131659405882</v>
      </c>
    </row>
    <row r="16" spans="1:37">
      <c r="A16" s="434">
        <v>7</v>
      </c>
      <c r="B16" s="435" t="s">
        <v>608</v>
      </c>
      <c r="C16" s="440">
        <v>204528</v>
      </c>
      <c r="D16" s="491">
        <v>30933824.228018485</v>
      </c>
      <c r="E16" s="491">
        <v>34915589.187513486</v>
      </c>
      <c r="F16" s="440">
        <v>65849413.415531963</v>
      </c>
      <c r="G16" s="440">
        <v>49627039.706460096</v>
      </c>
      <c r="H16" s="440">
        <v>115476453.12199207</v>
      </c>
      <c r="I16" s="440">
        <v>32855162.518353201</v>
      </c>
      <c r="J16" s="440">
        <v>148331615.64034525</v>
      </c>
      <c r="K16" s="668">
        <v>-15741817</v>
      </c>
      <c r="L16" s="670">
        <v>132589798.64034526</v>
      </c>
      <c r="M16" s="440">
        <v>-8925629.6449500043</v>
      </c>
      <c r="N16" s="440">
        <v>123664168.99539526</v>
      </c>
      <c r="O16" s="489">
        <v>648.27211257307192</v>
      </c>
      <c r="P16" s="438">
        <v>604.63197701730451</v>
      </c>
      <c r="Q16" s="440"/>
      <c r="R16" s="440"/>
      <c r="S16" s="440"/>
      <c r="T16" s="200">
        <v>-26571674.033446416</v>
      </c>
      <c r="U16" s="680">
        <v>-0.16694790257379818</v>
      </c>
      <c r="V16" s="646">
        <v>-127.65597323742156</v>
      </c>
      <c r="W16" s="440"/>
      <c r="X16" s="440"/>
      <c r="Y16" s="202" t="s">
        <v>608</v>
      </c>
      <c r="Z16" s="440">
        <v>205124</v>
      </c>
      <c r="AA16" s="491">
        <v>31880577.16411072</v>
      </c>
      <c r="AB16" s="491">
        <v>60323563.212868437</v>
      </c>
      <c r="AC16" s="440">
        <v>92204140.376979142</v>
      </c>
      <c r="AD16" s="440">
        <v>51169102</v>
      </c>
      <c r="AE16" s="440">
        <v>143373242.37697917</v>
      </c>
      <c r="AF16" s="440">
        <v>33068218.296812505</v>
      </c>
      <c r="AG16" s="440">
        <v>176441460.67379168</v>
      </c>
      <c r="AH16" s="668">
        <v>-17350707</v>
      </c>
      <c r="AI16" s="755"/>
      <c r="AJ16" s="442">
        <v>775.92808581049349</v>
      </c>
    </row>
    <row r="17" spans="1:37">
      <c r="A17" s="434">
        <v>8</v>
      </c>
      <c r="B17" s="435" t="s">
        <v>609</v>
      </c>
      <c r="C17" s="440">
        <v>159488</v>
      </c>
      <c r="D17" s="491">
        <v>9131947.8543431647</v>
      </c>
      <c r="E17" s="491">
        <v>-44639353.280371256</v>
      </c>
      <c r="F17" s="440">
        <v>-35507405.426028095</v>
      </c>
      <c r="G17" s="440">
        <v>25514756.976008657</v>
      </c>
      <c r="H17" s="440">
        <v>-9992648.4500194378</v>
      </c>
      <c r="I17" s="440">
        <v>25622884.226195809</v>
      </c>
      <c r="J17" s="440">
        <v>15630235.776176371</v>
      </c>
      <c r="K17" s="668">
        <v>-12348971</v>
      </c>
      <c r="L17" s="670">
        <v>3281264.7761763721</v>
      </c>
      <c r="M17" s="440">
        <v>-976873.82294999994</v>
      </c>
      <c r="N17" s="440">
        <v>2304390.9532263721</v>
      </c>
      <c r="O17" s="489">
        <v>20.573740821731867</v>
      </c>
      <c r="P17" s="438">
        <v>14.448679231204681</v>
      </c>
      <c r="Q17" s="440"/>
      <c r="R17" s="440"/>
      <c r="S17" s="440"/>
      <c r="T17" s="200">
        <v>-48854064.202824131</v>
      </c>
      <c r="U17" s="680">
        <v>-0.93706254778793041</v>
      </c>
      <c r="V17" s="646">
        <v>-302.46365890316298</v>
      </c>
      <c r="W17" s="440"/>
      <c r="X17" s="440"/>
      <c r="Y17" s="202" t="s">
        <v>609</v>
      </c>
      <c r="Z17" s="440">
        <v>161391</v>
      </c>
      <c r="AA17" s="491">
        <v>10172798.557087051</v>
      </c>
      <c r="AB17" s="491">
        <v>1308952.3359137953</v>
      </c>
      <c r="AC17" s="440">
        <v>11481750.893000847</v>
      </c>
      <c r="AD17" s="440">
        <v>27048339</v>
      </c>
      <c r="AE17" s="440">
        <v>38530089.893000849</v>
      </c>
      <c r="AF17" s="440">
        <v>25906418.085999656</v>
      </c>
      <c r="AG17" s="440">
        <v>64436507.979000501</v>
      </c>
      <c r="AH17" s="668">
        <v>-12653896</v>
      </c>
      <c r="AI17" s="755"/>
      <c r="AJ17" s="442">
        <v>323.03739972489484</v>
      </c>
    </row>
    <row r="18" spans="1:37">
      <c r="A18" s="434">
        <v>9</v>
      </c>
      <c r="B18" s="435" t="s">
        <v>610</v>
      </c>
      <c r="C18" s="440">
        <v>125353</v>
      </c>
      <c r="D18" s="491">
        <v>10417205.972567627</v>
      </c>
      <c r="E18" s="491">
        <v>6184161.4911113819</v>
      </c>
      <c r="F18" s="440">
        <v>16601367.463679008</v>
      </c>
      <c r="G18" s="440">
        <v>27761988.568212632</v>
      </c>
      <c r="H18" s="440">
        <v>44363356.031891637</v>
      </c>
      <c r="I18" s="440">
        <v>20566131.995633874</v>
      </c>
      <c r="J18" s="440">
        <v>64929488.027525514</v>
      </c>
      <c r="K18" s="668">
        <v>-9587269</v>
      </c>
      <c r="L18" s="670">
        <v>55342219.027525514</v>
      </c>
      <c r="M18" s="440">
        <v>-2956930.2436000002</v>
      </c>
      <c r="N18" s="440">
        <v>52385288.783925503</v>
      </c>
      <c r="O18" s="489">
        <v>441.49098168791744</v>
      </c>
      <c r="P18" s="438">
        <v>417.90215458685077</v>
      </c>
      <c r="Q18" s="440"/>
      <c r="R18" s="440"/>
      <c r="S18" s="440"/>
      <c r="T18" s="200">
        <v>-11482063.557943866</v>
      </c>
      <c r="U18" s="680">
        <v>-0.17182471870548124</v>
      </c>
      <c r="V18" s="646">
        <v>-88.41047172441796</v>
      </c>
      <c r="W18" s="440"/>
      <c r="X18" s="440"/>
      <c r="Y18" s="202" t="s">
        <v>610</v>
      </c>
      <c r="Z18" s="440">
        <v>126107</v>
      </c>
      <c r="AA18" s="491">
        <v>10559143.313800678</v>
      </c>
      <c r="AB18" s="491">
        <v>22424447.982251354</v>
      </c>
      <c r="AC18" s="440">
        <v>32983591.296052031</v>
      </c>
      <c r="AD18" s="440">
        <v>23446999</v>
      </c>
      <c r="AE18" s="440">
        <v>56430590.296052031</v>
      </c>
      <c r="AF18" s="440">
        <v>20735466.289417353</v>
      </c>
      <c r="AG18" s="440">
        <v>77166056.585469395</v>
      </c>
      <c r="AH18" s="668">
        <v>-9828679</v>
      </c>
      <c r="AI18" s="755"/>
      <c r="AJ18" s="442">
        <v>529.9014534123354</v>
      </c>
    </row>
    <row r="19" spans="1:37">
      <c r="A19" s="434">
        <v>10</v>
      </c>
      <c r="B19" s="435" t="s">
        <v>612</v>
      </c>
      <c r="C19" s="440">
        <v>130451</v>
      </c>
      <c r="D19" s="491">
        <v>6196519.9385001799</v>
      </c>
      <c r="E19" s="491">
        <v>-33800003.655666351</v>
      </c>
      <c r="F19" s="440">
        <v>-27603483.717166167</v>
      </c>
      <c r="G19" s="440">
        <v>34203450.038924687</v>
      </c>
      <c r="H19" s="440">
        <v>6599966.3217585152</v>
      </c>
      <c r="I19" s="440">
        <v>24897273.712019566</v>
      </c>
      <c r="J19" s="440">
        <v>31497240.033778079</v>
      </c>
      <c r="K19" s="668">
        <v>-3725258</v>
      </c>
      <c r="L19" s="670">
        <v>27771982.033778079</v>
      </c>
      <c r="M19" s="440">
        <v>-248885.33549999987</v>
      </c>
      <c r="N19" s="440">
        <v>27523096.698278077</v>
      </c>
      <c r="O19" s="489">
        <v>212.89205934625323</v>
      </c>
      <c r="P19" s="438">
        <v>210.98417565429224</v>
      </c>
      <c r="Q19" s="440"/>
      <c r="R19" s="440"/>
      <c r="S19" s="440"/>
      <c r="T19" s="200">
        <v>-15696973.102314308</v>
      </c>
      <c r="U19" s="680">
        <v>-0.36110766990304466</v>
      </c>
      <c r="V19" s="646">
        <v>-117.1984206981881</v>
      </c>
      <c r="W19" s="440"/>
      <c r="X19" s="440"/>
      <c r="Y19" s="202" t="s">
        <v>612</v>
      </c>
      <c r="Z19" s="440">
        <v>131688</v>
      </c>
      <c r="AA19" s="491">
        <v>7024227.3745747479</v>
      </c>
      <c r="AB19" s="491">
        <v>-12290592.429217154</v>
      </c>
      <c r="AC19" s="440">
        <v>-5266365.05464241</v>
      </c>
      <c r="AD19" s="440">
        <v>28330361</v>
      </c>
      <c r="AE19" s="440">
        <v>23063995.945357587</v>
      </c>
      <c r="AF19" s="440">
        <v>24975587.190734796</v>
      </c>
      <c r="AG19" s="440">
        <v>48039583.136092387</v>
      </c>
      <c r="AH19" s="668">
        <v>-5011374</v>
      </c>
      <c r="AI19" s="755"/>
      <c r="AJ19" s="442">
        <v>330.09048004444134</v>
      </c>
    </row>
    <row r="20" spans="1:37">
      <c r="A20" s="434">
        <v>11</v>
      </c>
      <c r="B20" s="435" t="s">
        <v>613</v>
      </c>
      <c r="C20" s="440">
        <v>247689</v>
      </c>
      <c r="D20" s="491">
        <v>37603036.345674209</v>
      </c>
      <c r="E20" s="491">
        <v>-24834902.615276083</v>
      </c>
      <c r="F20" s="440">
        <v>12768133.730398117</v>
      </c>
      <c r="G20" s="440">
        <v>70639213.07349655</v>
      </c>
      <c r="H20" s="440">
        <v>83407346.803894639</v>
      </c>
      <c r="I20" s="440">
        <v>43044375.171038069</v>
      </c>
      <c r="J20" s="440">
        <v>126451721.9749327</v>
      </c>
      <c r="K20" s="668">
        <v>-8732960</v>
      </c>
      <c r="L20" s="670">
        <v>117718761.9749327</v>
      </c>
      <c r="M20" s="440">
        <v>-1964212.9736499963</v>
      </c>
      <c r="N20" s="440">
        <v>115754549.00128271</v>
      </c>
      <c r="O20" s="489">
        <v>475.2684292598085</v>
      </c>
      <c r="P20" s="438">
        <v>467.33827098208928</v>
      </c>
      <c r="Q20" s="440"/>
      <c r="R20" s="440"/>
      <c r="S20" s="440"/>
      <c r="T20" s="200">
        <v>-15433196.443995386</v>
      </c>
      <c r="U20" s="680">
        <v>-0.11590664251019754</v>
      </c>
      <c r="V20" s="646">
        <v>-60.849907283590028</v>
      </c>
      <c r="W20" s="440"/>
      <c r="X20" s="440"/>
      <c r="Y20" s="202" t="s">
        <v>613</v>
      </c>
      <c r="Z20" s="440">
        <v>248363</v>
      </c>
      <c r="AA20" s="491">
        <v>37611538.791468114</v>
      </c>
      <c r="AB20" s="491">
        <v>-5715734.5003446992</v>
      </c>
      <c r="AC20" s="440">
        <v>31895804.29112342</v>
      </c>
      <c r="AD20" s="440">
        <v>67677424</v>
      </c>
      <c r="AE20" s="440">
        <v>99573228.291123435</v>
      </c>
      <c r="AF20" s="440">
        <v>43233662.127804704</v>
      </c>
      <c r="AG20" s="440">
        <v>142806890.41892806</v>
      </c>
      <c r="AH20" s="668">
        <v>-9865030</v>
      </c>
      <c r="AI20" s="755"/>
      <c r="AJ20" s="442">
        <v>536.11833654339853</v>
      </c>
    </row>
    <row r="21" spans="1:37">
      <c r="A21" s="434">
        <v>12</v>
      </c>
      <c r="B21" s="435" t="s">
        <v>615</v>
      </c>
      <c r="C21" s="440">
        <v>162540</v>
      </c>
      <c r="D21" s="491">
        <v>32763644.640783258</v>
      </c>
      <c r="E21" s="491">
        <v>-6232213.9559544437</v>
      </c>
      <c r="F21" s="440">
        <v>26531430.684828807</v>
      </c>
      <c r="G21" s="440">
        <v>62111300.118953928</v>
      </c>
      <c r="H21" s="440">
        <v>88642730.803782746</v>
      </c>
      <c r="I21" s="440">
        <v>29368553.098435719</v>
      </c>
      <c r="J21" s="440">
        <v>118011283.90221845</v>
      </c>
      <c r="K21" s="668">
        <v>-7456434</v>
      </c>
      <c r="L21" s="670">
        <v>110554849.90221845</v>
      </c>
      <c r="M21" s="440">
        <v>-11599315.755700001</v>
      </c>
      <c r="N21" s="440">
        <v>98955534.146518439</v>
      </c>
      <c r="O21" s="489">
        <v>680.17011137085296</v>
      </c>
      <c r="P21" s="438">
        <v>608.80727295753934</v>
      </c>
      <c r="Q21" s="440"/>
      <c r="R21" s="440"/>
      <c r="S21" s="440"/>
      <c r="T21" s="200">
        <v>-38104815.985910282</v>
      </c>
      <c r="U21" s="680">
        <v>-0.25632249176844918</v>
      </c>
      <c r="V21" s="646">
        <v>-230.28282490543597</v>
      </c>
      <c r="W21" s="440"/>
      <c r="X21" s="440"/>
      <c r="Y21" s="202" t="s">
        <v>615</v>
      </c>
      <c r="Z21" s="440">
        <v>163281</v>
      </c>
      <c r="AA21" s="491">
        <v>32055545.129988499</v>
      </c>
      <c r="AB21" s="491">
        <v>34240038.410020411</v>
      </c>
      <c r="AC21" s="440">
        <v>66295583.540008895</v>
      </c>
      <c r="AD21" s="440">
        <v>61240981</v>
      </c>
      <c r="AE21" s="440">
        <v>127536564.5400089</v>
      </c>
      <c r="AF21" s="440">
        <v>29384965.348119784</v>
      </c>
      <c r="AG21" s="440">
        <v>156921529.88812873</v>
      </c>
      <c r="AH21" s="668">
        <v>-8608692</v>
      </c>
      <c r="AI21" s="755"/>
      <c r="AJ21" s="442">
        <v>910.45293627628894</v>
      </c>
    </row>
    <row r="22" spans="1:37">
      <c r="A22" s="434">
        <v>13</v>
      </c>
      <c r="B22" s="435" t="s">
        <v>614</v>
      </c>
      <c r="C22" s="440">
        <v>272437</v>
      </c>
      <c r="D22" s="491">
        <v>68618993.280961022</v>
      </c>
      <c r="E22" s="491">
        <v>-33123327.463076189</v>
      </c>
      <c r="F22" s="440">
        <v>35495665.817884825</v>
      </c>
      <c r="G22" s="440">
        <v>78358522.115325823</v>
      </c>
      <c r="H22" s="440">
        <v>113854187.93321066</v>
      </c>
      <c r="I22" s="440">
        <v>43411169.626783617</v>
      </c>
      <c r="J22" s="440">
        <v>157265357.55999425</v>
      </c>
      <c r="K22" s="668">
        <v>-28742748</v>
      </c>
      <c r="L22" s="670">
        <v>128522609.55999428</v>
      </c>
      <c r="M22" s="440">
        <v>-11069085.412400004</v>
      </c>
      <c r="N22" s="440">
        <v>117453524.14759424</v>
      </c>
      <c r="O22" s="489">
        <v>471.7516694134581</v>
      </c>
      <c r="P22" s="438">
        <v>431.12177915479265</v>
      </c>
      <c r="Q22" s="440"/>
      <c r="R22" s="440"/>
      <c r="S22" s="440"/>
      <c r="T22" s="200">
        <v>-51094014.853343993</v>
      </c>
      <c r="U22" s="680">
        <v>-0.28446150249302743</v>
      </c>
      <c r="V22" s="646">
        <v>-186.94954926661467</v>
      </c>
      <c r="W22" s="440"/>
      <c r="X22" s="440"/>
      <c r="Y22" s="202" t="s">
        <v>614</v>
      </c>
      <c r="Z22" s="440">
        <v>272683</v>
      </c>
      <c r="AA22" s="491">
        <v>71336696.097241849</v>
      </c>
      <c r="AB22" s="491">
        <v>18609223.284609392</v>
      </c>
      <c r="AC22" s="440">
        <v>89945919.381851241</v>
      </c>
      <c r="AD22" s="440">
        <v>75130958</v>
      </c>
      <c r="AE22" s="440">
        <v>165076877.38185123</v>
      </c>
      <c r="AF22" s="440">
        <v>43682755.031486988</v>
      </c>
      <c r="AG22" s="440">
        <v>208759632.41333827</v>
      </c>
      <c r="AH22" s="668">
        <v>-29134935</v>
      </c>
      <c r="AI22" s="755"/>
      <c r="AJ22" s="442">
        <v>658.70121868007277</v>
      </c>
    </row>
    <row r="23" spans="1:37">
      <c r="A23" s="434">
        <v>14</v>
      </c>
      <c r="B23" s="435" t="s">
        <v>622</v>
      </c>
      <c r="C23" s="440">
        <v>190774</v>
      </c>
      <c r="D23" s="491">
        <v>58065046.032803647</v>
      </c>
      <c r="E23" s="491">
        <v>-20376071.715259526</v>
      </c>
      <c r="F23" s="440">
        <v>37688974.317544118</v>
      </c>
      <c r="G23" s="440">
        <v>73539884.914994568</v>
      </c>
      <c r="H23" s="440">
        <v>111228859.23253867</v>
      </c>
      <c r="I23" s="440">
        <v>36804308.278352544</v>
      </c>
      <c r="J23" s="440">
        <v>148033167.51089126</v>
      </c>
      <c r="K23" s="668">
        <v>-5966353</v>
      </c>
      <c r="L23" s="670">
        <v>142066814.51089123</v>
      </c>
      <c r="M23" s="440">
        <v>649521.65299999912</v>
      </c>
      <c r="N23" s="440">
        <v>142716336.16389123</v>
      </c>
      <c r="O23" s="489">
        <v>744.68645890368305</v>
      </c>
      <c r="P23" s="438">
        <v>748.09112438744921</v>
      </c>
      <c r="Q23" s="440"/>
      <c r="R23" s="440"/>
      <c r="S23" s="440"/>
      <c r="T23" s="200">
        <v>-25535263.451890022</v>
      </c>
      <c r="U23" s="680">
        <v>-0.15235648484955264</v>
      </c>
      <c r="V23" s="646">
        <v>-129.32443982902339</v>
      </c>
      <c r="W23" s="440"/>
      <c r="X23" s="440"/>
      <c r="Y23" s="202" t="s">
        <v>622</v>
      </c>
      <c r="Z23" s="440">
        <v>191762</v>
      </c>
      <c r="AA23" s="491">
        <v>58336680.932530463</v>
      </c>
      <c r="AB23" s="491">
        <v>4772490.9403468566</v>
      </c>
      <c r="AC23" s="440">
        <v>63109171.87287733</v>
      </c>
      <c r="AD23" s="440">
        <v>74655563</v>
      </c>
      <c r="AE23" s="440">
        <v>137764734.87287733</v>
      </c>
      <c r="AF23" s="440">
        <v>36987419.089903943</v>
      </c>
      <c r="AG23" s="440">
        <v>174752153.96278125</v>
      </c>
      <c r="AH23" s="668">
        <v>-7580108</v>
      </c>
      <c r="AI23" s="755"/>
      <c r="AJ23" s="442">
        <v>874.01089873270644</v>
      </c>
    </row>
    <row r="24" spans="1:37">
      <c r="A24" s="434">
        <v>15</v>
      </c>
      <c r="B24" s="435" t="s">
        <v>616</v>
      </c>
      <c r="C24" s="440">
        <v>176323</v>
      </c>
      <c r="D24" s="491">
        <v>109050000.13453005</v>
      </c>
      <c r="E24" s="491">
        <v>-48459362.73845233</v>
      </c>
      <c r="F24" s="440">
        <v>60590637.396077737</v>
      </c>
      <c r="G24" s="440">
        <v>34253940.678023174</v>
      </c>
      <c r="H24" s="440">
        <v>94844578.074100912</v>
      </c>
      <c r="I24" s="440">
        <v>30190606.359214321</v>
      </c>
      <c r="J24" s="440">
        <v>125035184.43331523</v>
      </c>
      <c r="K24" s="668">
        <v>32176570</v>
      </c>
      <c r="L24" s="670">
        <v>157211754.43331525</v>
      </c>
      <c r="M24" s="440">
        <v>-5169580.9977499973</v>
      </c>
      <c r="N24" s="440">
        <v>152042173.43556523</v>
      </c>
      <c r="O24" s="489">
        <v>891.61229353694785</v>
      </c>
      <c r="P24" s="438">
        <v>862.29348091607585</v>
      </c>
      <c r="Q24" s="440"/>
      <c r="R24" s="440"/>
      <c r="S24" s="440"/>
      <c r="T24" s="200">
        <v>-13380678.642031848</v>
      </c>
      <c r="U24" s="680">
        <v>-7.8436530863721737E-2</v>
      </c>
      <c r="V24" s="646">
        <v>-77.437149918537557</v>
      </c>
      <c r="W24" s="440"/>
      <c r="X24" s="440"/>
      <c r="Y24" s="202" t="s">
        <v>616</v>
      </c>
      <c r="Z24" s="440">
        <v>176041</v>
      </c>
      <c r="AA24" s="491">
        <v>106216315.70457961</v>
      </c>
      <c r="AB24" s="491">
        <v>-28426602.435169514</v>
      </c>
      <c r="AC24" s="440">
        <v>77789713.269410104</v>
      </c>
      <c r="AD24" s="440">
        <v>33752704</v>
      </c>
      <c r="AE24" s="440">
        <v>111542417.2694101</v>
      </c>
      <c r="AF24" s="440">
        <v>30163619.805936988</v>
      </c>
      <c r="AG24" s="440">
        <v>141706037.0753471</v>
      </c>
      <c r="AH24" s="668">
        <v>28806184</v>
      </c>
      <c r="AI24" s="755"/>
      <c r="AJ24" s="442">
        <v>969.0494434554854</v>
      </c>
    </row>
    <row r="25" spans="1:37">
      <c r="A25" s="434">
        <v>16</v>
      </c>
      <c r="B25" s="435" t="s">
        <v>617</v>
      </c>
      <c r="C25" s="440">
        <v>67805</v>
      </c>
      <c r="D25" s="491">
        <v>39415184.083248451</v>
      </c>
      <c r="E25" s="491">
        <v>-18998065.016224261</v>
      </c>
      <c r="F25" s="440">
        <v>20417119.067024194</v>
      </c>
      <c r="G25" s="440">
        <v>19871396.777651172</v>
      </c>
      <c r="H25" s="440">
        <v>40288515.844675362</v>
      </c>
      <c r="I25" s="440">
        <v>11942532.004929801</v>
      </c>
      <c r="J25" s="440">
        <v>52231047.849605173</v>
      </c>
      <c r="K25" s="668">
        <v>-38892</v>
      </c>
      <c r="L25" s="670">
        <v>52192155.849605173</v>
      </c>
      <c r="M25" s="440">
        <v>649447.06050000014</v>
      </c>
      <c r="N25" s="440">
        <v>52841602.910105169</v>
      </c>
      <c r="O25" s="489">
        <v>769.73904357503386</v>
      </c>
      <c r="P25" s="438">
        <v>779.31720242025176</v>
      </c>
      <c r="Q25" s="440"/>
      <c r="R25" s="440"/>
      <c r="S25" s="440"/>
      <c r="T25" s="200">
        <v>-7294454.0714554712</v>
      </c>
      <c r="U25" s="680">
        <v>-0.12262346234110985</v>
      </c>
      <c r="V25" s="646">
        <v>-106.15891594879213</v>
      </c>
      <c r="W25" s="440"/>
      <c r="X25" s="440"/>
      <c r="Y25" s="202" t="s">
        <v>617</v>
      </c>
      <c r="Z25" s="440">
        <v>67915</v>
      </c>
      <c r="AA25" s="491">
        <v>38903382.004399925</v>
      </c>
      <c r="AB25" s="491">
        <v>-10539231.88436483</v>
      </c>
      <c r="AC25" s="440">
        <v>28364150.120035101</v>
      </c>
      <c r="AD25" s="440">
        <v>19163097</v>
      </c>
      <c r="AE25" s="440">
        <v>47527247.120035104</v>
      </c>
      <c r="AF25" s="440">
        <v>11940957.801025547</v>
      </c>
      <c r="AG25" s="440">
        <v>59468204.921060644</v>
      </c>
      <c r="AH25" s="668">
        <v>7567</v>
      </c>
      <c r="AI25" s="755"/>
      <c r="AJ25" s="442">
        <v>875.89795952382599</v>
      </c>
    </row>
    <row r="26" spans="1:37">
      <c r="A26" s="434">
        <v>17</v>
      </c>
      <c r="B26" s="435" t="s">
        <v>618</v>
      </c>
      <c r="C26" s="440">
        <v>416543</v>
      </c>
      <c r="D26" s="491">
        <v>241463660.42740208</v>
      </c>
      <c r="E26" s="491">
        <v>-50308365.532853581</v>
      </c>
      <c r="F26" s="440">
        <v>191155294.89454848</v>
      </c>
      <c r="G26" s="440">
        <v>126390808.11049834</v>
      </c>
      <c r="H26" s="440">
        <v>317546103.0050469</v>
      </c>
      <c r="I26" s="440">
        <v>64491973.509662248</v>
      </c>
      <c r="J26" s="440">
        <v>382038076.51470912</v>
      </c>
      <c r="K26" s="668">
        <v>-3288578</v>
      </c>
      <c r="L26" s="670">
        <v>378749498.51470912</v>
      </c>
      <c r="M26" s="440">
        <v>-11924791.178350005</v>
      </c>
      <c r="N26" s="440">
        <v>366824707.33635902</v>
      </c>
      <c r="O26" s="489">
        <v>909.26866737577905</v>
      </c>
      <c r="P26" s="438">
        <v>880.64067175863966</v>
      </c>
      <c r="Q26" s="440"/>
      <c r="R26" s="440"/>
      <c r="S26" s="440"/>
      <c r="T26" s="200">
        <v>-28649298.885827243</v>
      </c>
      <c r="U26" s="680">
        <v>-7.0322492527292682E-2</v>
      </c>
      <c r="V26" s="646">
        <v>-70.990852888839754</v>
      </c>
      <c r="W26" s="440"/>
      <c r="X26" s="440"/>
      <c r="Y26" s="202" t="s">
        <v>618</v>
      </c>
      <c r="Z26" s="440">
        <v>415603</v>
      </c>
      <c r="AA26" s="491">
        <v>244820474.12800831</v>
      </c>
      <c r="AB26" s="491">
        <v>-32123792.800602667</v>
      </c>
      <c r="AC26" s="440">
        <v>212696681.32740566</v>
      </c>
      <c r="AD26" s="440">
        <v>131077144</v>
      </c>
      <c r="AE26" s="440">
        <v>343773825.32740557</v>
      </c>
      <c r="AF26" s="440">
        <v>64395800.073130712</v>
      </c>
      <c r="AG26" s="440">
        <v>408169625.40053636</v>
      </c>
      <c r="AH26" s="668">
        <v>-1217552</v>
      </c>
      <c r="AI26" s="755"/>
      <c r="AJ26" s="442">
        <v>980.2595202646188</v>
      </c>
    </row>
    <row r="27" spans="1:37">
      <c r="A27" s="434">
        <v>18</v>
      </c>
      <c r="B27" s="435" t="s">
        <v>619</v>
      </c>
      <c r="C27" s="440">
        <v>70521</v>
      </c>
      <c r="D27" s="491">
        <v>23976492.728665337</v>
      </c>
      <c r="E27" s="491">
        <v>-10914684.091338823</v>
      </c>
      <c r="F27" s="440">
        <v>13061808.637326514</v>
      </c>
      <c r="G27" s="440">
        <v>24230907.379697312</v>
      </c>
      <c r="H27" s="440">
        <v>37292716.017023832</v>
      </c>
      <c r="I27" s="440">
        <v>12887405.762298727</v>
      </c>
      <c r="J27" s="440">
        <v>50180121.779322557</v>
      </c>
      <c r="K27" s="668">
        <v>31834792</v>
      </c>
      <c r="L27" s="670">
        <v>82014913.779322565</v>
      </c>
      <c r="M27" s="440">
        <v>-19289.620499999997</v>
      </c>
      <c r="N27" s="440">
        <v>81995624.158822551</v>
      </c>
      <c r="O27" s="489">
        <v>1162.9856890759145</v>
      </c>
      <c r="P27" s="438">
        <v>1162.7121589146857</v>
      </c>
      <c r="Q27" s="440"/>
      <c r="R27" s="440"/>
      <c r="S27" s="440"/>
      <c r="T27" s="200">
        <v>5884237.684011519</v>
      </c>
      <c r="U27" s="680">
        <v>7.7291283695481772E-2</v>
      </c>
      <c r="V27" s="646">
        <v>94.559949193645934</v>
      </c>
      <c r="W27" s="440"/>
      <c r="X27" s="440"/>
      <c r="Y27" s="202" t="s">
        <v>619</v>
      </c>
      <c r="Z27" s="440">
        <v>71255</v>
      </c>
      <c r="AA27" s="491">
        <v>23763180.241393056</v>
      </c>
      <c r="AB27" s="491">
        <v>-14136505.760880856</v>
      </c>
      <c r="AC27" s="440">
        <v>9626674.4805121962</v>
      </c>
      <c r="AD27" s="440">
        <v>22761319</v>
      </c>
      <c r="AE27" s="440">
        <v>32387993.480512194</v>
      </c>
      <c r="AF27" s="440">
        <v>12933596.614798849</v>
      </c>
      <c r="AG27" s="440">
        <v>45321590.095311046</v>
      </c>
      <c r="AH27" s="668">
        <v>30779630</v>
      </c>
      <c r="AI27" s="755"/>
      <c r="AJ27" s="442">
        <v>1068.4257398822685</v>
      </c>
    </row>
    <row r="28" spans="1:37">
      <c r="A28" s="434">
        <v>19</v>
      </c>
      <c r="B28" s="435" t="s">
        <v>620</v>
      </c>
      <c r="C28" s="440">
        <v>175795</v>
      </c>
      <c r="D28" s="491">
        <v>92578854.560123369</v>
      </c>
      <c r="E28" s="491">
        <v>-56687613.217666358</v>
      </c>
      <c r="F28" s="440">
        <v>35891241.342457041</v>
      </c>
      <c r="G28" s="440">
        <v>45049678.521616429</v>
      </c>
      <c r="H28" s="440">
        <v>80940919.864073455</v>
      </c>
      <c r="I28" s="440">
        <v>29608780.134072766</v>
      </c>
      <c r="J28" s="440">
        <v>110549699.99814625</v>
      </c>
      <c r="K28" s="668">
        <v>-6200942</v>
      </c>
      <c r="L28" s="670">
        <v>104348757.99814625</v>
      </c>
      <c r="M28" s="440">
        <v>-5438400.4329499993</v>
      </c>
      <c r="N28" s="440">
        <v>98910357.565196246</v>
      </c>
      <c r="O28" s="489">
        <v>593.58205863731189</v>
      </c>
      <c r="P28" s="438">
        <v>562.64602272644981</v>
      </c>
      <c r="Q28" s="440"/>
      <c r="R28" s="440"/>
      <c r="S28" s="440"/>
      <c r="T28" s="200">
        <v>-14286817.041554391</v>
      </c>
      <c r="U28" s="680">
        <v>-0.12042607823811195</v>
      </c>
      <c r="V28" s="646">
        <v>-78.59702416267362</v>
      </c>
      <c r="W28" s="440"/>
      <c r="X28" s="440"/>
      <c r="Y28" s="202" t="s">
        <v>620</v>
      </c>
      <c r="Z28" s="440">
        <v>176494</v>
      </c>
      <c r="AA28" s="491">
        <v>90616839.159354717</v>
      </c>
      <c r="AB28" s="491">
        <v>-42571174.958183758</v>
      </c>
      <c r="AC28" s="440">
        <v>48045664.201170921</v>
      </c>
      <c r="AD28" s="440">
        <v>46656364</v>
      </c>
      <c r="AE28" s="440">
        <v>94702028.201170921</v>
      </c>
      <c r="AF28" s="440">
        <v>29627124.838529743</v>
      </c>
      <c r="AG28" s="440">
        <v>124329153.03970064</v>
      </c>
      <c r="AH28" s="668">
        <v>-5353100</v>
      </c>
      <c r="AI28" s="755"/>
      <c r="AJ28" s="442">
        <v>672.17908279998551</v>
      </c>
    </row>
    <row r="29" spans="1:37">
      <c r="D29" s="671"/>
      <c r="E29" s="671"/>
      <c r="F29" s="672"/>
      <c r="G29" s="673"/>
      <c r="H29" s="673"/>
      <c r="I29" s="517"/>
      <c r="J29" s="517"/>
      <c r="K29" s="674"/>
      <c r="L29" s="675"/>
      <c r="M29" s="517"/>
      <c r="N29" s="517"/>
      <c r="O29" s="517"/>
      <c r="P29" s="517"/>
      <c r="Q29" s="676"/>
      <c r="R29" s="677"/>
      <c r="S29" s="677"/>
      <c r="T29" s="676"/>
      <c r="U29" s="676"/>
      <c r="V29" s="676"/>
      <c r="W29" s="676"/>
      <c r="X29" s="676"/>
      <c r="Y29" s="27"/>
      <c r="Z29" s="676"/>
      <c r="AA29" s="681"/>
      <c r="AB29" s="681"/>
      <c r="AC29" s="676"/>
      <c r="AD29" s="676"/>
      <c r="AE29" s="676"/>
      <c r="AF29" s="676"/>
      <c r="AG29" s="676"/>
      <c r="AH29" s="674"/>
      <c r="AI29" s="754"/>
      <c r="AJ29" s="676"/>
    </row>
    <row r="30" spans="1:37">
      <c r="D30" s="671"/>
      <c r="E30" s="671"/>
      <c r="F30" s="672"/>
      <c r="G30" s="673"/>
      <c r="H30" s="673"/>
      <c r="I30" s="517"/>
      <c r="J30" s="517"/>
      <c r="K30" s="674"/>
      <c r="L30" s="675"/>
      <c r="M30" s="517"/>
      <c r="N30" s="517"/>
      <c r="O30" s="517"/>
      <c r="P30" s="517"/>
      <c r="Q30" s="676"/>
      <c r="R30" s="677"/>
      <c r="S30" s="677"/>
      <c r="T30" s="676"/>
      <c r="U30" s="676"/>
      <c r="V30" s="676"/>
      <c r="W30" s="676"/>
      <c r="X30" s="676"/>
      <c r="Y30" s="27"/>
      <c r="Z30" s="676"/>
      <c r="AA30" s="681"/>
      <c r="AB30" s="681"/>
      <c r="AC30" s="676"/>
      <c r="AD30" s="676"/>
      <c r="AE30" s="676"/>
      <c r="AF30" s="676"/>
      <c r="AG30" s="676"/>
      <c r="AH30" s="674"/>
      <c r="AI30" s="754"/>
      <c r="AJ30" s="676"/>
    </row>
    <row r="31" spans="1:37">
      <c r="A31" s="434">
        <v>31</v>
      </c>
      <c r="B31" s="435" t="s">
        <v>68</v>
      </c>
      <c r="C31" s="440">
        <v>664028</v>
      </c>
      <c r="D31" s="490">
        <f>F31-E31</f>
        <v>236879787.76760089</v>
      </c>
      <c r="E31" s="491">
        <v>-10161298.447310377</v>
      </c>
      <c r="F31" s="440">
        <v>226718489.32029051</v>
      </c>
      <c r="G31" s="440">
        <v>-58174880.507060565</v>
      </c>
      <c r="H31" s="200">
        <f>SUM(F31:G31)</f>
        <v>168543608.81322995</v>
      </c>
      <c r="I31" s="440">
        <v>89144112.888305768</v>
      </c>
      <c r="J31" s="438">
        <f>H31+I31</f>
        <v>257687721.7015357</v>
      </c>
      <c r="K31" s="441">
        <v>37156987</v>
      </c>
      <c r="L31" s="489">
        <f>J31+K31</f>
        <v>294844708.7015357</v>
      </c>
      <c r="M31" s="438">
        <v>-91691765.444099933</v>
      </c>
      <c r="N31" s="438">
        <f>SUM(L31:M31)</f>
        <v>203152943.25743577</v>
      </c>
      <c r="O31" s="489">
        <f>L31/C31</f>
        <v>444.02451207108089</v>
      </c>
      <c r="P31" s="438">
        <f>N31/C31</f>
        <v>305.94032669922922</v>
      </c>
      <c r="Q31" s="492"/>
      <c r="R31" s="493"/>
      <c r="S31" s="493"/>
      <c r="T31" s="200">
        <f>L31-AI31</f>
        <v>294844708.7015357</v>
      </c>
      <c r="U31" s="680" t="e">
        <f>T31/AI31</f>
        <v>#DIV/0!</v>
      </c>
      <c r="V31" s="646">
        <f>O31-AJ31</f>
        <v>444.02451207108089</v>
      </c>
      <c r="W31" s="661"/>
      <c r="X31" s="662"/>
      <c r="Y31" s="202" t="s">
        <v>68</v>
      </c>
      <c r="Z31" s="440">
        <v>658457</v>
      </c>
      <c r="AA31" s="491">
        <f>AC31-AB31</f>
        <v>219568156.38826618</v>
      </c>
      <c r="AB31" s="491">
        <v>-83668593.104550749</v>
      </c>
      <c r="AC31" s="200">
        <v>135899563.28371543</v>
      </c>
      <c r="AD31" s="440">
        <v>-60743727</v>
      </c>
      <c r="AE31" s="452">
        <f>SUM(AC31:AD31)</f>
        <v>75155836.283715427</v>
      </c>
      <c r="AF31" s="440">
        <v>88279488.98038578</v>
      </c>
      <c r="AG31" s="438">
        <f>SUM(AE31:AF31)</f>
        <v>163435325.26410121</v>
      </c>
      <c r="AH31" s="441">
        <v>33553639</v>
      </c>
      <c r="AI31" s="755"/>
      <c r="AJ31" s="442">
        <f>AI31/Z31</f>
        <v>0</v>
      </c>
    </row>
    <row r="32" spans="1:37">
      <c r="A32" s="663">
        <v>32</v>
      </c>
      <c r="B32" s="435" t="s">
        <v>626</v>
      </c>
      <c r="C32" s="440">
        <v>280495</v>
      </c>
      <c r="D32" s="491">
        <v>186758069.09498379</v>
      </c>
      <c r="E32" s="491">
        <v>-44331285.009002656</v>
      </c>
      <c r="F32" s="440">
        <v>142426784.0859811</v>
      </c>
      <c r="G32" s="440">
        <v>-3902846.7664474738</v>
      </c>
      <c r="H32" s="440">
        <v>138523937.31953365</v>
      </c>
      <c r="I32" s="440">
        <v>35122571.513665907</v>
      </c>
      <c r="J32" s="440">
        <v>173646508.83319956</v>
      </c>
      <c r="K32" s="668">
        <v>17259497</v>
      </c>
      <c r="L32" s="670">
        <v>190906005.83319956</v>
      </c>
      <c r="M32" s="440">
        <v>-7054426.0595500097</v>
      </c>
      <c r="N32" s="440">
        <v>183851579.77364954</v>
      </c>
      <c r="O32" s="489">
        <v>680.60395313000072</v>
      </c>
      <c r="P32" s="438">
        <v>655.45403580687548</v>
      </c>
      <c r="Q32" s="440"/>
      <c r="R32" s="440"/>
      <c r="S32" s="440"/>
      <c r="T32" s="440">
        <v>-5609900.1845328957</v>
      </c>
      <c r="U32" s="682">
        <v>-0.21865915023537508</v>
      </c>
      <c r="V32" s="440">
        <v>-123.78624699008361</v>
      </c>
      <c r="W32" s="440"/>
      <c r="X32" s="440"/>
      <c r="Y32" s="202" t="s">
        <v>626</v>
      </c>
      <c r="Z32" s="440">
        <v>276438</v>
      </c>
      <c r="AA32" s="491">
        <v>178694141.59228745</v>
      </c>
      <c r="AB32" s="491">
        <v>-31490422.854904905</v>
      </c>
      <c r="AC32" s="440">
        <v>147203718.73738253</v>
      </c>
      <c r="AD32" s="440">
        <v>-1947193</v>
      </c>
      <c r="AE32" s="440">
        <v>145256525.73738253</v>
      </c>
      <c r="AF32" s="440">
        <v>34871139.280349925</v>
      </c>
      <c r="AG32" s="440">
        <v>180127665.01773244</v>
      </c>
      <c r="AH32" s="668">
        <v>17329811</v>
      </c>
      <c r="AI32" s="755"/>
      <c r="AJ32" s="442">
        <v>710.8860070530551</v>
      </c>
      <c r="AK32" s="404"/>
    </row>
    <row r="33" spans="1:37">
      <c r="A33" s="434">
        <v>33</v>
      </c>
      <c r="B33" s="435" t="s">
        <v>625</v>
      </c>
      <c r="C33" s="440">
        <v>486346</v>
      </c>
      <c r="D33" s="491">
        <v>326790036.27948749</v>
      </c>
      <c r="E33" s="491">
        <v>164287504.46907395</v>
      </c>
      <c r="F33" s="440">
        <v>491077540.7485615</v>
      </c>
      <c r="G33" s="440">
        <v>-7488494.5117582763</v>
      </c>
      <c r="H33" s="440">
        <v>483589046.23680317</v>
      </c>
      <c r="I33" s="440">
        <v>56275004.583532251</v>
      </c>
      <c r="J33" s="440">
        <v>539864050.82033551</v>
      </c>
      <c r="K33" s="668">
        <v>-14122528</v>
      </c>
      <c r="L33" s="670">
        <v>525741522.82033551</v>
      </c>
      <c r="M33" s="440">
        <v>-15005166.042050004</v>
      </c>
      <c r="N33" s="440">
        <v>510736356.77828538</v>
      </c>
      <c r="O33" s="489">
        <v>1081.0030776861238</v>
      </c>
      <c r="P33" s="438">
        <v>1050.1502156454158</v>
      </c>
      <c r="Q33" s="440"/>
      <c r="R33" s="440"/>
      <c r="S33" s="440"/>
      <c r="T33" s="200">
        <v>27116601.660411298</v>
      </c>
      <c r="U33" s="680">
        <v>5.43827644982754E-2</v>
      </c>
      <c r="V33" s="646">
        <v>39.856409544070175</v>
      </c>
      <c r="W33" s="440"/>
      <c r="X33" s="440"/>
      <c r="Y33" s="202" t="s">
        <v>625</v>
      </c>
      <c r="Z33" s="440">
        <v>478919</v>
      </c>
      <c r="AA33" s="491">
        <v>315714394.05609971</v>
      </c>
      <c r="AB33" s="491">
        <v>137083711.63692155</v>
      </c>
      <c r="AC33" s="440">
        <v>452798105.69302124</v>
      </c>
      <c r="AD33" s="440">
        <v>-3459335</v>
      </c>
      <c r="AE33" s="440">
        <v>449338770.69302124</v>
      </c>
      <c r="AF33" s="440">
        <v>56667694.466902979</v>
      </c>
      <c r="AG33" s="440">
        <v>506006465.15992421</v>
      </c>
      <c r="AH33" s="668">
        <v>-6027536</v>
      </c>
      <c r="AI33" s="755"/>
      <c r="AJ33" s="442">
        <v>1041.1466681420536</v>
      </c>
    </row>
    <row r="34" spans="1:37">
      <c r="A34" s="434">
        <v>34</v>
      </c>
      <c r="B34" s="435" t="s">
        <v>623</v>
      </c>
      <c r="C34" s="440">
        <v>98972</v>
      </c>
      <c r="D34" s="491">
        <v>48062454.029528327</v>
      </c>
      <c r="E34" s="491">
        <v>26552916.594043992</v>
      </c>
      <c r="F34" s="440">
        <v>74615370.62357232</v>
      </c>
      <c r="G34" s="440">
        <v>762381.96295946604</v>
      </c>
      <c r="H34" s="440">
        <v>75377752.586531788</v>
      </c>
      <c r="I34" s="440">
        <v>14586646.608391689</v>
      </c>
      <c r="J34" s="440">
        <v>89964399.19492346</v>
      </c>
      <c r="K34" s="668">
        <v>-6201927</v>
      </c>
      <c r="L34" s="670">
        <v>83762472.19492346</v>
      </c>
      <c r="M34" s="440">
        <v>-1840950.3592500004</v>
      </c>
      <c r="N34" s="440">
        <v>81921521.835673481</v>
      </c>
      <c r="O34" s="489">
        <v>846.32494235666104</v>
      </c>
      <c r="P34" s="438">
        <v>827.72422337300929</v>
      </c>
      <c r="Q34" s="440"/>
      <c r="R34" s="440"/>
      <c r="S34" s="440"/>
      <c r="T34" s="200">
        <v>-5444914.4163267612</v>
      </c>
      <c r="U34" s="680">
        <v>-6.1036587026752853E-2</v>
      </c>
      <c r="V34" s="646">
        <v>-54.095824262399901</v>
      </c>
      <c r="W34" s="440"/>
      <c r="X34" s="440"/>
      <c r="Y34" s="202" t="s">
        <v>623</v>
      </c>
      <c r="Z34" s="440">
        <v>99073</v>
      </c>
      <c r="AA34" s="491">
        <v>48238648.087366953</v>
      </c>
      <c r="AB34" s="491">
        <v>31151447.964728516</v>
      </c>
      <c r="AC34" s="440">
        <v>79390096.052095473</v>
      </c>
      <c r="AD34" s="440">
        <v>810371</v>
      </c>
      <c r="AE34" s="440">
        <v>80200467.052095473</v>
      </c>
      <c r="AF34" s="440">
        <v>14908232.55915476</v>
      </c>
      <c r="AG34" s="440">
        <v>95108699.611250222</v>
      </c>
      <c r="AH34" s="668">
        <v>-4968139</v>
      </c>
      <c r="AI34" s="755"/>
      <c r="AJ34" s="442">
        <v>900.42076661906094</v>
      </c>
    </row>
    <row r="35" spans="1:37" s="404" customFormat="1">
      <c r="A35" s="434">
        <v>35</v>
      </c>
      <c r="B35" s="435" t="s">
        <v>624</v>
      </c>
      <c r="C35" s="440">
        <v>203192</v>
      </c>
      <c r="D35" s="491">
        <v>89932742.158927992</v>
      </c>
      <c r="E35" s="491">
        <v>-1738554.114610292</v>
      </c>
      <c r="F35" s="440">
        <v>88194188.044317693</v>
      </c>
      <c r="G35" s="440">
        <v>4570620.3420242677</v>
      </c>
      <c r="H35" s="440">
        <v>92764808.386341959</v>
      </c>
      <c r="I35" s="440">
        <v>25473956.801531542</v>
      </c>
      <c r="J35" s="440">
        <v>118238765.18787351</v>
      </c>
      <c r="K35" s="668">
        <v>-17739559</v>
      </c>
      <c r="L35" s="670">
        <v>100499206.18787351</v>
      </c>
      <c r="M35" s="440">
        <v>-2317614.3364499998</v>
      </c>
      <c r="N35" s="440">
        <v>98181591.851423502</v>
      </c>
      <c r="O35" s="489">
        <v>494.60218014426511</v>
      </c>
      <c r="P35" s="438">
        <v>483.19614872349058</v>
      </c>
      <c r="Q35" s="440"/>
      <c r="R35" s="440"/>
      <c r="S35" s="440"/>
      <c r="T35" s="200">
        <v>-18100266.81310451</v>
      </c>
      <c r="U35" s="680">
        <v>-0.15261675583461698</v>
      </c>
      <c r="V35" s="646">
        <v>-92.948589228539106</v>
      </c>
      <c r="W35" s="440"/>
      <c r="X35" s="440"/>
      <c r="Y35" s="202" t="s">
        <v>624</v>
      </c>
      <c r="Z35" s="440">
        <v>201854</v>
      </c>
      <c r="AA35" s="491">
        <v>89557280.181442529</v>
      </c>
      <c r="AB35" s="491">
        <v>11481188.469780542</v>
      </c>
      <c r="AC35" s="440">
        <v>101038468.65122309</v>
      </c>
      <c r="AD35" s="440">
        <v>7904907</v>
      </c>
      <c r="AE35" s="440">
        <v>108943375.65122309</v>
      </c>
      <c r="AF35" s="440">
        <v>26088335.34975493</v>
      </c>
      <c r="AG35" s="440">
        <v>135031711.00097802</v>
      </c>
      <c r="AH35" s="668">
        <v>-16457231</v>
      </c>
      <c r="AI35" s="755"/>
      <c r="AJ35" s="442">
        <v>587.55076937280421</v>
      </c>
      <c r="AK35" s="1"/>
    </row>
    <row r="36" spans="1:37" s="404" customFormat="1">
      <c r="A36" s="26"/>
      <c r="B36" s="18"/>
      <c r="C36" s="21"/>
      <c r="D36" s="21"/>
      <c r="E36" s="21"/>
      <c r="F36" s="26"/>
      <c r="G36" s="40"/>
      <c r="H36" s="40"/>
      <c r="K36" s="18"/>
      <c r="R36" s="683"/>
      <c r="S36" s="683"/>
      <c r="AH36" s="18"/>
    </row>
    <row r="37" spans="1:37" s="404" customFormat="1">
      <c r="A37" s="26"/>
      <c r="B37" s="18"/>
      <c r="C37" s="21"/>
      <c r="D37" s="21"/>
      <c r="E37" s="21"/>
      <c r="F37" s="26"/>
      <c r="G37" s="40"/>
      <c r="H37" s="40"/>
      <c r="K37" s="18"/>
      <c r="R37" s="683"/>
      <c r="S37" s="683"/>
      <c r="AH37" s="18"/>
    </row>
    <row r="38" spans="1:37" s="404" customFormat="1">
      <c r="A38" s="26"/>
      <c r="B38" s="18"/>
      <c r="C38" s="21"/>
      <c r="D38" s="21"/>
      <c r="E38" s="21"/>
      <c r="F38" s="26"/>
      <c r="G38" s="40"/>
      <c r="H38" s="40"/>
      <c r="K38" s="18"/>
      <c r="R38" s="683"/>
      <c r="S38" s="683"/>
      <c r="AH38" s="18"/>
    </row>
    <row r="39" spans="1:37" s="404" customFormat="1">
      <c r="A39" s="26"/>
      <c r="B39" s="18"/>
      <c r="C39" s="21"/>
      <c r="D39" s="21"/>
      <c r="E39" s="21"/>
      <c r="F39" s="26"/>
      <c r="G39" s="40"/>
      <c r="H39" s="40"/>
      <c r="K39" s="18"/>
      <c r="R39" s="683"/>
      <c r="S39" s="683"/>
      <c r="AH39" s="18"/>
    </row>
    <row r="40" spans="1:37" s="404" customFormat="1">
      <c r="A40" s="26"/>
      <c r="B40" s="18"/>
      <c r="C40" s="21"/>
      <c r="D40" s="21"/>
      <c r="E40" s="21"/>
      <c r="F40" s="26"/>
      <c r="G40" s="40"/>
      <c r="H40" s="40"/>
      <c r="K40" s="18"/>
      <c r="R40" s="683"/>
      <c r="S40" s="683"/>
      <c r="AH40" s="18"/>
    </row>
    <row r="41" spans="1:37" s="404" customFormat="1">
      <c r="A41" s="26"/>
      <c r="B41" s="18"/>
      <c r="C41" s="21"/>
      <c r="D41" s="21"/>
      <c r="E41" s="21"/>
      <c r="F41" s="26"/>
      <c r="G41" s="40"/>
      <c r="H41" s="40"/>
      <c r="K41" s="18"/>
      <c r="R41" s="683"/>
      <c r="S41" s="683"/>
      <c r="AH41" s="18"/>
    </row>
    <row r="42" spans="1:37" s="404" customFormat="1">
      <c r="A42" s="26"/>
      <c r="B42" s="18"/>
      <c r="C42" s="21"/>
      <c r="D42" s="21"/>
      <c r="E42" s="21"/>
      <c r="F42" s="26"/>
      <c r="G42" s="40"/>
      <c r="H42" s="40"/>
      <c r="K42" s="18"/>
      <c r="R42" s="683"/>
      <c r="S42" s="683"/>
      <c r="AH42" s="18"/>
    </row>
    <row r="43" spans="1:37" s="404" customFormat="1">
      <c r="A43" s="26"/>
      <c r="B43" s="18"/>
      <c r="C43" s="21"/>
      <c r="D43" s="21"/>
      <c r="E43" s="21"/>
      <c r="F43" s="26"/>
      <c r="G43" s="40"/>
      <c r="H43" s="40"/>
      <c r="K43" s="18"/>
      <c r="R43" s="683"/>
      <c r="S43" s="683"/>
      <c r="AH43" s="18"/>
    </row>
    <row r="44" spans="1:37" s="404" customFormat="1">
      <c r="A44" s="26"/>
      <c r="B44" s="18"/>
      <c r="C44" s="21"/>
      <c r="D44" s="21"/>
      <c r="E44" s="21"/>
      <c r="F44" s="26"/>
      <c r="G44" s="40"/>
      <c r="H44" s="40"/>
      <c r="K44" s="18"/>
      <c r="R44" s="683"/>
      <c r="S44" s="683"/>
      <c r="AH44" s="18"/>
    </row>
    <row r="45" spans="1:37" s="404" customFormat="1">
      <c r="A45" s="26"/>
      <c r="B45" s="18"/>
      <c r="C45" s="21"/>
      <c r="D45" s="21"/>
      <c r="E45" s="21"/>
      <c r="F45" s="26"/>
      <c r="G45" s="40"/>
      <c r="H45" s="40"/>
      <c r="K45" s="18"/>
      <c r="R45" s="683"/>
      <c r="S45" s="683"/>
      <c r="AH45" s="18"/>
    </row>
    <row r="46" spans="1:37" s="404" customFormat="1">
      <c r="A46" s="26"/>
      <c r="B46" s="18"/>
      <c r="C46" s="21"/>
      <c r="D46" s="21"/>
      <c r="E46" s="21"/>
      <c r="F46" s="26"/>
      <c r="G46" s="40"/>
      <c r="H46" s="40"/>
      <c r="K46" s="18"/>
      <c r="R46" s="683"/>
      <c r="S46" s="683"/>
      <c r="AH46" s="18"/>
    </row>
    <row r="47" spans="1:37" s="404" customFormat="1">
      <c r="A47" s="26"/>
      <c r="B47" s="18"/>
      <c r="C47" s="21"/>
      <c r="D47" s="21"/>
      <c r="E47" s="21"/>
      <c r="F47" s="26"/>
      <c r="G47" s="40"/>
      <c r="H47" s="40"/>
      <c r="K47" s="18"/>
      <c r="R47" s="683"/>
      <c r="S47" s="683"/>
      <c r="AH47" s="18"/>
    </row>
  </sheetData>
  <autoFilter ref="A10:AJ10" xr:uid="{DCF87CE7-4745-4BBB-B789-041C3D62B735}">
    <sortState xmlns:xlrd2="http://schemas.microsoft.com/office/spreadsheetml/2017/richdata2" ref="A11:AJ28">
      <sortCondition ref="A10"/>
    </sortState>
  </autoFilter>
  <sortState xmlns:xlrd2="http://schemas.microsoft.com/office/spreadsheetml/2017/richdata2" ref="A31:AK35">
    <sortCondition ref="A31:A35"/>
  </sortState>
  <conditionalFormatting sqref="C11:C27 C31:C34">
    <cfRule type="cellIs" dxfId="11" priority="6" operator="lessThan">
      <formula>0</formula>
    </cfRule>
  </conditionalFormatting>
  <conditionalFormatting sqref="AK14">
    <cfRule type="cellIs" dxfId="10" priority="5" operator="lessThan">
      <formula>0</formula>
    </cfRule>
  </conditionalFormatting>
  <hyperlinks>
    <hyperlink ref="A4" r:id="rId1" display="VM:n valtionosuuslaskelma 19.9.2022" xr:uid="{BA3C4E23-E705-447A-A53A-D93AACA6D590}"/>
    <hyperlink ref="A5" r:id="rId2" display="https://vos.oph.fi/rap/vos/v24/vop6os24.html" xr:uid="{5B091CE6-0725-43A2-ABA2-43A7426DC3A2}"/>
    <hyperlink ref="X2" r:id="rId3" display="Lähde: VM:n 24.11.2023 päivittämät tiedot" xr:uid="{AECA3973-485D-4A97-AEEC-E4B85701C443}"/>
    <hyperlink ref="X3" r:id="rId4" display="Lähde: OKM:n valtionosuuslaskelma 2023 päivityksen 18.12.2023 mukaan" xr:uid="{67244843-7074-4C43-B9B0-64A23089C2F1}"/>
  </hyperlinks>
  <pageMargins left="0.7" right="0.7" top="0.75" bottom="0.75" header="0.3" footer="0.3"/>
  <legacyDrawing r:id="rId5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DFD1E-EBAE-4E64-9D31-791BD7C3CD58}">
  <dimension ref="A1:AA51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3.85546875" style="1" customWidth="1"/>
    <col min="14" max="14" width="8.85546875" style="1" bestFit="1" customWidth="1"/>
    <col min="15" max="15" width="10.7109375" style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2851562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26.25">
      <c r="A1" s="653" t="s">
        <v>630</v>
      </c>
      <c r="B1" s="6"/>
      <c r="G1" s="38"/>
      <c r="H1" s="38"/>
      <c r="K1" s="245"/>
      <c r="Z1" s="245"/>
    </row>
    <row r="2" spans="1:27" ht="17.45" customHeight="1">
      <c r="A2" s="652" t="s">
        <v>600</v>
      </c>
      <c r="B2" s="6"/>
      <c r="G2" s="38"/>
      <c r="H2" s="38"/>
      <c r="K2" s="245"/>
      <c r="Z2" s="245"/>
    </row>
    <row r="3" spans="1:27">
      <c r="A3" s="424" t="s">
        <v>11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650" t="s">
        <v>591</v>
      </c>
      <c r="B4" s="51"/>
      <c r="C4" s="43"/>
      <c r="D4" s="43"/>
      <c r="E4" s="43"/>
      <c r="F4" s="44"/>
    </row>
    <row r="5" spans="1:27" ht="26.25">
      <c r="A5" s="301" t="s">
        <v>601</v>
      </c>
      <c r="B5" s="51"/>
      <c r="C5" s="47"/>
      <c r="D5" s="47"/>
      <c r="E5" s="47"/>
      <c r="F5" s="48"/>
      <c r="G5" s="1"/>
      <c r="H5" s="1"/>
      <c r="Q5" s="395" t="s">
        <v>10</v>
      </c>
    </row>
    <row r="6" spans="1:27">
      <c r="A6" s="651" t="s">
        <v>12</v>
      </c>
      <c r="B6" s="51"/>
      <c r="C6" s="47"/>
      <c r="D6" s="47"/>
      <c r="E6" s="47"/>
      <c r="F6" s="48"/>
      <c r="G6" s="15"/>
      <c r="H6" s="15"/>
      <c r="K6" s="247"/>
      <c r="Q6" s="292" t="s">
        <v>662</v>
      </c>
      <c r="Z6" s="247"/>
    </row>
    <row r="7" spans="1:27">
      <c r="A7" s="651" t="s">
        <v>13</v>
      </c>
      <c r="B7" s="51"/>
      <c r="C7" s="47"/>
      <c r="D7" s="47"/>
      <c r="E7" s="47"/>
      <c r="F7" s="48"/>
      <c r="G7" s="15"/>
      <c r="H7" s="15"/>
      <c r="K7" s="247"/>
      <c r="Q7" s="292" t="s">
        <v>661</v>
      </c>
      <c r="Z7" s="247"/>
    </row>
    <row r="8" spans="1:27">
      <c r="Q8" s="292"/>
    </row>
    <row r="9" spans="1:27" s="175" customFormat="1" ht="89.25">
      <c r="A9" s="396" t="s">
        <v>627</v>
      </c>
      <c r="B9" s="396" t="s">
        <v>628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660</v>
      </c>
      <c r="M9" s="414"/>
      <c r="N9" s="133" t="s">
        <v>631</v>
      </c>
      <c r="O9" s="133" t="s">
        <v>632</v>
      </c>
      <c r="P9" s="60"/>
      <c r="Q9" s="477" t="s">
        <v>15</v>
      </c>
      <c r="R9" s="400" t="s">
        <v>35</v>
      </c>
      <c r="S9" s="419" t="s">
        <v>17</v>
      </c>
      <c r="T9" s="419" t="s">
        <v>18</v>
      </c>
      <c r="U9" s="400" t="s">
        <v>36</v>
      </c>
      <c r="V9" s="400" t="s">
        <v>20</v>
      </c>
      <c r="W9" s="400" t="s">
        <v>37</v>
      </c>
      <c r="X9" s="401" t="s">
        <v>22</v>
      </c>
      <c r="Y9" s="401" t="s">
        <v>23</v>
      </c>
      <c r="Z9" s="420" t="s">
        <v>24</v>
      </c>
      <c r="AA9" s="402" t="s">
        <v>39</v>
      </c>
    </row>
    <row r="10" spans="1:27" s="703" customFormat="1" ht="30.75" customHeight="1">
      <c r="A10" s="699"/>
      <c r="B10" s="486" t="s">
        <v>41</v>
      </c>
      <c r="C10" s="700">
        <v>5533611</v>
      </c>
      <c r="D10" s="428">
        <v>353.89386132445503</v>
      </c>
      <c r="E10" s="428">
        <v>-55.772901132387894</v>
      </c>
      <c r="F10" s="428">
        <v>298.12096019206717</v>
      </c>
      <c r="G10" s="428">
        <v>146.10444297699311</v>
      </c>
      <c r="H10" s="428">
        <v>444.22540316906014</v>
      </c>
      <c r="I10" s="428">
        <v>153.24532208715092</v>
      </c>
      <c r="J10" s="428">
        <v>597.47072525621115</v>
      </c>
      <c r="K10" s="428">
        <v>5.9537885839825027</v>
      </c>
      <c r="L10" s="428">
        <v>603.42451384019364</v>
      </c>
      <c r="M10" s="701"/>
      <c r="N10" s="487">
        <f t="shared" ref="N10" si="0">L10-AA10</f>
        <v>-51.968435928586473</v>
      </c>
      <c r="O10" s="702">
        <f t="shared" ref="O10:O28" si="1">N10/AA10</f>
        <v>-7.9293553503925723E-2</v>
      </c>
      <c r="P10" s="701"/>
      <c r="Q10" s="487" t="s">
        <v>41</v>
      </c>
      <c r="R10" s="428">
        <v>5517897</v>
      </c>
      <c r="S10" s="487">
        <v>348.50039010900213</v>
      </c>
      <c r="T10" s="487">
        <v>0.10721625811595292</v>
      </c>
      <c r="U10" s="487">
        <v>348.60760636711814</v>
      </c>
      <c r="V10" s="487">
        <v>148.42654692539568</v>
      </c>
      <c r="W10" s="487">
        <v>497.03415329251374</v>
      </c>
      <c r="X10" s="487">
        <v>154.22542320017951</v>
      </c>
      <c r="Y10" s="487">
        <v>651.25957649269321</v>
      </c>
      <c r="Z10" s="487">
        <v>4.1333732760868864</v>
      </c>
      <c r="AA10" s="487">
        <v>655.39294976878011</v>
      </c>
    </row>
    <row r="11" spans="1:27" s="404" customFormat="1">
      <c r="A11" s="684">
        <v>1</v>
      </c>
      <c r="B11" s="685" t="s">
        <v>621</v>
      </c>
      <c r="C11" s="451">
        <v>1733033</v>
      </c>
      <c r="D11" s="456">
        <v>512.64060714973607</v>
      </c>
      <c r="E11" s="456">
        <v>77.672660296829122</v>
      </c>
      <c r="F11" s="456">
        <v>590.31326744656508</v>
      </c>
      <c r="G11" s="456">
        <v>-37.064048682444366</v>
      </c>
      <c r="H11" s="456">
        <v>553.24921876412066</v>
      </c>
      <c r="I11" s="456">
        <v>127.29260919753241</v>
      </c>
      <c r="J11" s="456">
        <v>680.5418279616531</v>
      </c>
      <c r="K11" s="456">
        <v>9.4357522332234876</v>
      </c>
      <c r="L11" s="459">
        <v>689.97758019487674</v>
      </c>
      <c r="N11" s="513">
        <f t="shared" ref="N11:N28" si="2">L11-AA11</f>
        <v>44.771176980638529</v>
      </c>
      <c r="O11" s="688">
        <f t="shared" si="1"/>
        <v>6.9390472192465885E-2</v>
      </c>
      <c r="Q11" s="513" t="s">
        <v>621</v>
      </c>
      <c r="R11" s="456">
        <v>1714741</v>
      </c>
      <c r="S11" s="452">
        <v>496.73543719165923</v>
      </c>
      <c r="T11" s="452">
        <v>37.648444932485404</v>
      </c>
      <c r="U11" s="452">
        <v>534.38388212414452</v>
      </c>
      <c r="V11" s="452">
        <v>-33.494840911834501</v>
      </c>
      <c r="W11" s="452">
        <v>500.88904121231002</v>
      </c>
      <c r="X11" s="452">
        <v>128.77448584745355</v>
      </c>
      <c r="Y11" s="452">
        <v>629.66352705976362</v>
      </c>
      <c r="Z11" s="646">
        <v>15.542876154474641</v>
      </c>
      <c r="AA11" s="487">
        <v>645.20640321423821</v>
      </c>
    </row>
    <row r="12" spans="1:27" s="404" customFormat="1">
      <c r="A12" s="434">
        <v>2</v>
      </c>
      <c r="B12" s="435" t="s">
        <v>605</v>
      </c>
      <c r="C12" s="436">
        <v>485567</v>
      </c>
      <c r="D12" s="440">
        <v>272.927220079047</v>
      </c>
      <c r="E12" s="440">
        <v>-48.286875201815789</v>
      </c>
      <c r="F12" s="440">
        <v>224.64034487723126</v>
      </c>
      <c r="G12" s="440">
        <v>108.014940590176</v>
      </c>
      <c r="H12" s="440">
        <v>332.65528546740734</v>
      </c>
      <c r="I12" s="440">
        <v>158.99262973248037</v>
      </c>
      <c r="J12" s="440">
        <v>491.64791519988762</v>
      </c>
      <c r="K12" s="440">
        <v>60.107093356838497</v>
      </c>
      <c r="L12" s="442">
        <v>551.75500855672624</v>
      </c>
      <c r="N12" s="202">
        <f t="shared" si="2"/>
        <v>-50.19673119943775</v>
      </c>
      <c r="O12" s="687">
        <f t="shared" si="1"/>
        <v>-8.3389959500359989E-2</v>
      </c>
      <c r="Q12" s="202" t="s">
        <v>605</v>
      </c>
      <c r="R12" s="440">
        <v>483477</v>
      </c>
      <c r="S12" s="200">
        <v>262.14274136379811</v>
      </c>
      <c r="T12" s="200">
        <v>11.110206268937914</v>
      </c>
      <c r="U12" s="200">
        <v>273.25294763273598</v>
      </c>
      <c r="V12" s="200">
        <v>119.93192850952579</v>
      </c>
      <c r="W12" s="200">
        <v>393.18487614226177</v>
      </c>
      <c r="X12" s="200">
        <v>160.40534279698628</v>
      </c>
      <c r="Y12" s="200">
        <v>553.59021893924819</v>
      </c>
      <c r="Z12" s="646">
        <v>48.3615208169158</v>
      </c>
      <c r="AA12" s="487">
        <v>601.95173975616399</v>
      </c>
    </row>
    <row r="13" spans="1:27" s="404" customFormat="1">
      <c r="A13" s="434">
        <v>4</v>
      </c>
      <c r="B13" s="435" t="s">
        <v>606</v>
      </c>
      <c r="C13" s="436">
        <v>212556</v>
      </c>
      <c r="D13" s="440">
        <v>144.04130340997011</v>
      </c>
      <c r="E13" s="440">
        <v>-221.48761742586535</v>
      </c>
      <c r="F13" s="440">
        <v>-77.446314015895297</v>
      </c>
      <c r="G13" s="440">
        <v>234.91373643821959</v>
      </c>
      <c r="H13" s="440">
        <v>157.46742242232426</v>
      </c>
      <c r="I13" s="440">
        <v>178.91564408975117</v>
      </c>
      <c r="J13" s="440">
        <v>336.38306651207552</v>
      </c>
      <c r="K13" s="440">
        <v>-42.456256233651366</v>
      </c>
      <c r="L13" s="442">
        <v>293.92681027842417</v>
      </c>
      <c r="N13" s="202">
        <f t="shared" si="2"/>
        <v>-154.45412703672383</v>
      </c>
      <c r="O13" s="687">
        <f t="shared" si="1"/>
        <v>-0.34447077068346588</v>
      </c>
      <c r="Q13" s="202" t="s">
        <v>606</v>
      </c>
      <c r="R13" s="440">
        <v>214281</v>
      </c>
      <c r="S13" s="200">
        <v>153.93045423279904</v>
      </c>
      <c r="T13" s="200">
        <v>-75.677368875063976</v>
      </c>
      <c r="U13" s="200">
        <v>78.25308535773506</v>
      </c>
      <c r="V13" s="200">
        <v>243.67294347142303</v>
      </c>
      <c r="W13" s="200">
        <v>321.92602882915816</v>
      </c>
      <c r="X13" s="200">
        <v>178.59934966369579</v>
      </c>
      <c r="Y13" s="200">
        <v>500.52537849285392</v>
      </c>
      <c r="Z13" s="646">
        <v>-52.144441177705907</v>
      </c>
      <c r="AA13" s="487">
        <v>448.380937315148</v>
      </c>
    </row>
    <row r="14" spans="1:27" s="404" customFormat="1">
      <c r="A14" s="434">
        <v>5</v>
      </c>
      <c r="B14" s="435" t="s">
        <v>611</v>
      </c>
      <c r="C14" s="436">
        <v>169537</v>
      </c>
      <c r="D14" s="440">
        <v>174.19923818222654</v>
      </c>
      <c r="E14" s="440">
        <v>-5.2457682466436797</v>
      </c>
      <c r="F14" s="440">
        <v>168.95346993558286</v>
      </c>
      <c r="G14" s="440">
        <v>186.54853493295673</v>
      </c>
      <c r="H14" s="440">
        <v>355.50200486853959</v>
      </c>
      <c r="I14" s="440">
        <v>161.49456386071398</v>
      </c>
      <c r="J14" s="440">
        <v>516.99656872925368</v>
      </c>
      <c r="K14" s="440">
        <v>-132.49108454201738</v>
      </c>
      <c r="L14" s="442">
        <v>384.50548418723616</v>
      </c>
      <c r="N14" s="202">
        <f t="shared" si="2"/>
        <v>-98.931714507996276</v>
      </c>
      <c r="O14" s="687">
        <f t="shared" si="1"/>
        <v>-0.2046423295001025</v>
      </c>
      <c r="Q14" s="202" t="s">
        <v>611</v>
      </c>
      <c r="R14" s="440">
        <v>170213</v>
      </c>
      <c r="S14" s="200">
        <v>181.56712741827283</v>
      </c>
      <c r="T14" s="200">
        <v>80.978641322991407</v>
      </c>
      <c r="U14" s="200">
        <v>262.54576874126428</v>
      </c>
      <c r="V14" s="200">
        <v>193.32556267735131</v>
      </c>
      <c r="W14" s="200">
        <v>455.87133141861551</v>
      </c>
      <c r="X14" s="200">
        <v>163.32315373534806</v>
      </c>
      <c r="Y14" s="200">
        <v>619.19448515396357</v>
      </c>
      <c r="Z14" s="646">
        <v>-135.75728645873113</v>
      </c>
      <c r="AA14" s="487">
        <v>483.43719869523244</v>
      </c>
    </row>
    <row r="15" spans="1:27" s="404" customFormat="1">
      <c r="A15" s="434">
        <v>6</v>
      </c>
      <c r="B15" s="435" t="s">
        <v>607</v>
      </c>
      <c r="C15" s="436">
        <v>532671</v>
      </c>
      <c r="D15" s="440">
        <v>219.64581007018825</v>
      </c>
      <c r="E15" s="440">
        <v>-121.17465216775598</v>
      </c>
      <c r="F15" s="440">
        <v>98.471157902432239</v>
      </c>
      <c r="G15" s="440">
        <v>126.07743151014495</v>
      </c>
      <c r="H15" s="440">
        <v>224.54858941257717</v>
      </c>
      <c r="I15" s="440">
        <v>148.48955443017803</v>
      </c>
      <c r="J15" s="440">
        <v>373.03814384275523</v>
      </c>
      <c r="K15" s="440">
        <v>106.46870582404523</v>
      </c>
      <c r="L15" s="442">
        <v>479.50684966680046</v>
      </c>
      <c r="N15" s="202">
        <f t="shared" si="2"/>
        <v>-12.124169815340906</v>
      </c>
      <c r="O15" s="687">
        <f t="shared" si="1"/>
        <v>-2.4661116436696526E-2</v>
      </c>
      <c r="Q15" s="202" t="s">
        <v>607</v>
      </c>
      <c r="R15" s="440">
        <v>527478</v>
      </c>
      <c r="S15" s="200">
        <v>222.35959582815224</v>
      </c>
      <c r="T15" s="200">
        <v>-119.0186692754817</v>
      </c>
      <c r="U15" s="200">
        <v>103.34092655267058</v>
      </c>
      <c r="V15" s="200">
        <v>135.02303413602084</v>
      </c>
      <c r="W15" s="200">
        <v>238.36396068869144</v>
      </c>
      <c r="X15" s="200">
        <v>150.7684749662572</v>
      </c>
      <c r="Y15" s="200">
        <v>389.13243565494855</v>
      </c>
      <c r="Z15" s="646">
        <v>102.49858382719279</v>
      </c>
      <c r="AA15" s="487">
        <v>491.63101948214137</v>
      </c>
    </row>
    <row r="16" spans="1:27" s="404" customFormat="1">
      <c r="A16" s="434">
        <v>7</v>
      </c>
      <c r="B16" s="435" t="s">
        <v>608</v>
      </c>
      <c r="C16" s="436">
        <v>204528</v>
      </c>
      <c r="D16" s="440">
        <v>151.24493579372253</v>
      </c>
      <c r="E16" s="440">
        <v>170.7130035374789</v>
      </c>
      <c r="F16" s="440">
        <v>321.95793933120143</v>
      </c>
      <c r="G16" s="440">
        <v>242.64178844197417</v>
      </c>
      <c r="H16" s="440">
        <v>564.59972777317569</v>
      </c>
      <c r="I16" s="440">
        <v>160.63894683541227</v>
      </c>
      <c r="J16" s="440">
        <v>725.23867460858776</v>
      </c>
      <c r="K16" s="440">
        <v>-76.966562035515921</v>
      </c>
      <c r="L16" s="442">
        <v>648.27211257307192</v>
      </c>
      <c r="N16" s="202">
        <f t="shared" si="2"/>
        <v>-127.31121104479666</v>
      </c>
      <c r="O16" s="687">
        <f t="shared" si="1"/>
        <v>-0.16414897944288853</v>
      </c>
      <c r="Q16" s="202" t="s">
        <v>608</v>
      </c>
      <c r="R16" s="440">
        <v>205124</v>
      </c>
      <c r="S16" s="200">
        <v>155.42099980553579</v>
      </c>
      <c r="T16" s="200">
        <v>294.08339937242079</v>
      </c>
      <c r="U16" s="200">
        <v>449.50439917795649</v>
      </c>
      <c r="V16" s="200">
        <v>249.45448606696436</v>
      </c>
      <c r="W16" s="200">
        <v>698.95888524492102</v>
      </c>
      <c r="X16" s="200">
        <v>161.21086901977586</v>
      </c>
      <c r="Y16" s="200">
        <v>860.16975426469685</v>
      </c>
      <c r="Z16" s="646">
        <v>-84.586430646828262</v>
      </c>
      <c r="AA16" s="487">
        <v>775.58332361786859</v>
      </c>
    </row>
    <row r="17" spans="1:27" s="404" customFormat="1">
      <c r="A17" s="434">
        <v>8</v>
      </c>
      <c r="B17" s="435" t="s">
        <v>609</v>
      </c>
      <c r="C17" s="436">
        <v>159488</v>
      </c>
      <c r="D17" s="440">
        <v>57.257899367621164</v>
      </c>
      <c r="E17" s="440">
        <v>-279.89161115802602</v>
      </c>
      <c r="F17" s="440">
        <v>-222.6337117904049</v>
      </c>
      <c r="G17" s="440">
        <v>159.97916442621801</v>
      </c>
      <c r="H17" s="440">
        <v>-62.654547364186882</v>
      </c>
      <c r="I17" s="440">
        <v>160.657129227251</v>
      </c>
      <c r="J17" s="440">
        <v>98.002581863064123</v>
      </c>
      <c r="K17" s="440">
        <v>-77.428841041332262</v>
      </c>
      <c r="L17" s="442">
        <v>20.573740821731867</v>
      </c>
      <c r="N17" s="202">
        <f t="shared" si="2"/>
        <v>-300.27817768054211</v>
      </c>
      <c r="O17" s="687">
        <f t="shared" si="1"/>
        <v>-0.93587776904134035</v>
      </c>
      <c r="Q17" s="202" t="s">
        <v>609</v>
      </c>
      <c r="R17" s="440">
        <v>161391</v>
      </c>
      <c r="S17" s="200">
        <v>63.03200647549771</v>
      </c>
      <c r="T17" s="200">
        <v>8.1104419448035845</v>
      </c>
      <c r="U17" s="200">
        <v>71.142448420301292</v>
      </c>
      <c r="V17" s="200">
        <v>167.59508894548023</v>
      </c>
      <c r="W17" s="200">
        <v>238.73753736578155</v>
      </c>
      <c r="X17" s="200">
        <v>160.51959580149858</v>
      </c>
      <c r="Y17" s="200">
        <v>399.25713316728007</v>
      </c>
      <c r="Z17" s="646">
        <v>-78.405214665006099</v>
      </c>
      <c r="AA17" s="487">
        <v>320.85191850227397</v>
      </c>
    </row>
    <row r="18" spans="1:27" s="404" customFormat="1">
      <c r="A18" s="434">
        <v>9</v>
      </c>
      <c r="B18" s="435" t="s">
        <v>610</v>
      </c>
      <c r="C18" s="436">
        <v>125353</v>
      </c>
      <c r="D18" s="440">
        <v>83.102965007360226</v>
      </c>
      <c r="E18" s="440">
        <v>49.333972789732847</v>
      </c>
      <c r="F18" s="440">
        <v>132.43693779709307</v>
      </c>
      <c r="G18" s="440">
        <v>221.47047592169818</v>
      </c>
      <c r="H18" s="440">
        <v>353.90741371879125</v>
      </c>
      <c r="I18" s="440">
        <v>164.06573433131933</v>
      </c>
      <c r="J18" s="440">
        <v>517.97314805011058</v>
      </c>
      <c r="K18" s="440">
        <v>-76.482166362193169</v>
      </c>
      <c r="L18" s="442">
        <v>441.49098168791744</v>
      </c>
      <c r="N18" s="202">
        <f t="shared" si="2"/>
        <v>-92.479199075001304</v>
      </c>
      <c r="O18" s="687">
        <f t="shared" si="1"/>
        <v>-0.17319169198338027</v>
      </c>
      <c r="Q18" s="202" t="s">
        <v>610</v>
      </c>
      <c r="R18" s="440">
        <v>126107</v>
      </c>
      <c r="S18" s="200">
        <v>83.731619289973423</v>
      </c>
      <c r="T18" s="200">
        <v>177.8208028281646</v>
      </c>
      <c r="U18" s="200">
        <v>261.552422118138</v>
      </c>
      <c r="V18" s="200">
        <v>185.92940122277113</v>
      </c>
      <c r="W18" s="200">
        <v>447.48182334090916</v>
      </c>
      <c r="X18" s="200">
        <v>164.42755984534841</v>
      </c>
      <c r="Y18" s="200">
        <v>611.90938318625763</v>
      </c>
      <c r="Z18" s="646">
        <v>-77.939202423338912</v>
      </c>
      <c r="AA18" s="487">
        <v>533.97018076291874</v>
      </c>
    </row>
    <row r="19" spans="1:27" s="404" customFormat="1">
      <c r="A19" s="434">
        <v>10</v>
      </c>
      <c r="B19" s="435" t="s">
        <v>612</v>
      </c>
      <c r="C19" s="436">
        <v>130451</v>
      </c>
      <c r="D19" s="440">
        <v>47.500746935632385</v>
      </c>
      <c r="E19" s="440">
        <v>-259.10114645089999</v>
      </c>
      <c r="F19" s="440">
        <v>-211.60039951526755</v>
      </c>
      <c r="G19" s="440">
        <v>262.19385086296529</v>
      </c>
      <c r="H19" s="440">
        <v>50.593451347697723</v>
      </c>
      <c r="I19" s="440">
        <v>190.85536877463235</v>
      </c>
      <c r="J19" s="440">
        <v>241.44882012233006</v>
      </c>
      <c r="K19" s="440">
        <v>-28.556760776076842</v>
      </c>
      <c r="L19" s="442">
        <v>212.89205934625323</v>
      </c>
      <c r="N19" s="202">
        <f t="shared" si="2"/>
        <v>-113.85152500533832</v>
      </c>
      <c r="O19" s="687">
        <f t="shared" si="1"/>
        <v>-0.34844303134909815</v>
      </c>
      <c r="Q19" s="202" t="s">
        <v>612</v>
      </c>
      <c r="R19" s="440">
        <v>131688</v>
      </c>
      <c r="S19" s="200">
        <v>53.339919921137444</v>
      </c>
      <c r="T19" s="200">
        <v>-93.331149605257536</v>
      </c>
      <c r="U19" s="200">
        <v>-39.991229684120114</v>
      </c>
      <c r="V19" s="200">
        <v>215.13244183220945</v>
      </c>
      <c r="W19" s="200">
        <v>175.14121214808932</v>
      </c>
      <c r="X19" s="200">
        <v>189.65727470031283</v>
      </c>
      <c r="Y19" s="200">
        <v>364.79848684840221</v>
      </c>
      <c r="Z19" s="646">
        <v>-38.054902496810641</v>
      </c>
      <c r="AA19" s="487">
        <v>326.74358435159155</v>
      </c>
    </row>
    <row r="20" spans="1:27" s="404" customFormat="1">
      <c r="A20" s="434">
        <v>11</v>
      </c>
      <c r="B20" s="435" t="s">
        <v>613</v>
      </c>
      <c r="C20" s="436">
        <v>247689</v>
      </c>
      <c r="D20" s="440">
        <v>151.81552812468138</v>
      </c>
      <c r="E20" s="440">
        <v>-100.26647374439754</v>
      </c>
      <c r="F20" s="440">
        <v>51.549054380283813</v>
      </c>
      <c r="G20" s="440">
        <v>285.19317803171134</v>
      </c>
      <c r="H20" s="440">
        <v>336.74223241199502</v>
      </c>
      <c r="I20" s="440">
        <v>173.78395960675715</v>
      </c>
      <c r="J20" s="440">
        <v>510.52619201875217</v>
      </c>
      <c r="K20" s="440">
        <v>-35.257762758943677</v>
      </c>
      <c r="L20" s="442">
        <v>475.2684292598085</v>
      </c>
      <c r="N20" s="202">
        <f t="shared" si="2"/>
        <v>-60.003976126372436</v>
      </c>
      <c r="O20" s="687">
        <f t="shared" si="1"/>
        <v>-0.11209988694089619</v>
      </c>
      <c r="Q20" s="202" t="s">
        <v>613</v>
      </c>
      <c r="R20" s="440">
        <v>248363</v>
      </c>
      <c r="S20" s="200">
        <v>151.43776968174853</v>
      </c>
      <c r="T20" s="200">
        <v>-23.013631258861825</v>
      </c>
      <c r="U20" s="200">
        <v>128.42413842288676</v>
      </c>
      <c r="V20" s="200">
        <v>272.49398662441666</v>
      </c>
      <c r="W20" s="200">
        <v>400.91812504730348</v>
      </c>
      <c r="X20" s="200">
        <v>174.07448826034758</v>
      </c>
      <c r="Y20" s="200">
        <v>574.99261330765069</v>
      </c>
      <c r="Z20" s="646">
        <v>-39.720207921469786</v>
      </c>
      <c r="AA20" s="487">
        <v>535.27240538618094</v>
      </c>
    </row>
    <row r="21" spans="1:27" s="404" customFormat="1">
      <c r="A21" s="434">
        <v>12</v>
      </c>
      <c r="B21" s="435" t="s">
        <v>615</v>
      </c>
      <c r="C21" s="436">
        <v>162540</v>
      </c>
      <c r="D21" s="440">
        <v>201.5728106360481</v>
      </c>
      <c r="E21" s="440">
        <v>-38.342647692595321</v>
      </c>
      <c r="F21" s="440">
        <v>163.23016294345274</v>
      </c>
      <c r="G21" s="440">
        <v>382.12932274488696</v>
      </c>
      <c r="H21" s="440">
        <v>545.35948568833976</v>
      </c>
      <c r="I21" s="440">
        <v>180.6850812011549</v>
      </c>
      <c r="J21" s="440">
        <v>726.0445668894946</v>
      </c>
      <c r="K21" s="440">
        <v>-45.874455518641568</v>
      </c>
      <c r="L21" s="442">
        <v>680.17011137085296</v>
      </c>
      <c r="N21" s="202">
        <f t="shared" si="2"/>
        <v>-228.15870758621327</v>
      </c>
      <c r="O21" s="687">
        <f t="shared" si="1"/>
        <v>-0.25118514663905822</v>
      </c>
      <c r="Q21" s="202" t="s">
        <v>615</v>
      </c>
      <c r="R21" s="440">
        <v>163281</v>
      </c>
      <c r="S21" s="200">
        <v>196.32134253212865</v>
      </c>
      <c r="T21" s="200">
        <v>209.70007784139253</v>
      </c>
      <c r="U21" s="200">
        <v>406.0214203735211</v>
      </c>
      <c r="V21" s="200">
        <v>375.06495550615199</v>
      </c>
      <c r="W21" s="200">
        <v>781.08637587967314</v>
      </c>
      <c r="X21" s="200">
        <v>179.96561356262998</v>
      </c>
      <c r="Y21" s="200">
        <v>961.05198944230335</v>
      </c>
      <c r="Z21" s="646">
        <v>-52.723170485237105</v>
      </c>
      <c r="AA21" s="487">
        <v>908.32881895706623</v>
      </c>
    </row>
    <row r="22" spans="1:27" s="404" customFormat="1">
      <c r="A22" s="434">
        <v>13</v>
      </c>
      <c r="B22" s="435" t="s">
        <v>614</v>
      </c>
      <c r="C22" s="436">
        <v>272437</v>
      </c>
      <c r="D22" s="440">
        <v>251.87105011786585</v>
      </c>
      <c r="E22" s="440">
        <v>-121.58160405185855</v>
      </c>
      <c r="F22" s="440">
        <v>130.28944606600729</v>
      </c>
      <c r="G22" s="440">
        <v>287.62070539363532</v>
      </c>
      <c r="H22" s="440">
        <v>417.91015145964263</v>
      </c>
      <c r="I22" s="440">
        <v>159.34388363835902</v>
      </c>
      <c r="J22" s="440">
        <v>577.25403509800151</v>
      </c>
      <c r="K22" s="440">
        <v>-105.50236568454358</v>
      </c>
      <c r="L22" s="442">
        <v>471.7516694134581</v>
      </c>
      <c r="N22" s="202">
        <f t="shared" si="2"/>
        <v>-186.97915507262383</v>
      </c>
      <c r="O22" s="687">
        <f t="shared" si="1"/>
        <v>-0.28384758709067276</v>
      </c>
      <c r="Q22" s="202" t="s">
        <v>614</v>
      </c>
      <c r="R22" s="440">
        <v>272683</v>
      </c>
      <c r="S22" s="200">
        <v>261.61035377064889</v>
      </c>
      <c r="T22" s="200">
        <v>68.244897131868839</v>
      </c>
      <c r="U22" s="200">
        <v>329.85525090251775</v>
      </c>
      <c r="V22" s="200">
        <v>275.52490620977471</v>
      </c>
      <c r="W22" s="200">
        <v>605.38015711229241</v>
      </c>
      <c r="X22" s="200">
        <v>160.1961069501472</v>
      </c>
      <c r="Y22" s="200">
        <v>765.5762640624398</v>
      </c>
      <c r="Z22" s="646">
        <v>-106.84543957635789</v>
      </c>
      <c r="AA22" s="487">
        <v>658.73082448608193</v>
      </c>
    </row>
    <row r="23" spans="1:27" s="404" customFormat="1">
      <c r="A23" s="434">
        <v>14</v>
      </c>
      <c r="B23" s="435" t="s">
        <v>622</v>
      </c>
      <c r="C23" s="436">
        <v>190774</v>
      </c>
      <c r="D23" s="440">
        <v>304.36561603155383</v>
      </c>
      <c r="E23" s="440">
        <v>-106.80738316153945</v>
      </c>
      <c r="F23" s="440">
        <v>197.55823287001434</v>
      </c>
      <c r="G23" s="440">
        <v>385.48169517331797</v>
      </c>
      <c r="H23" s="440">
        <v>583.03992804333222</v>
      </c>
      <c r="I23" s="440">
        <v>192.92098649895973</v>
      </c>
      <c r="J23" s="440">
        <v>775.96091454229224</v>
      </c>
      <c r="K23" s="440">
        <v>-31.274455638609034</v>
      </c>
      <c r="L23" s="442">
        <v>744.68645890368305</v>
      </c>
      <c r="N23" s="202">
        <f t="shared" si="2"/>
        <v>-127.0819100264556</v>
      </c>
      <c r="O23" s="687">
        <f t="shared" si="1"/>
        <v>-0.14577485781276336</v>
      </c>
      <c r="Q23" s="202" t="s">
        <v>622</v>
      </c>
      <c r="R23" s="440">
        <v>191762</v>
      </c>
      <c r="S23" s="200">
        <v>304.21397843436375</v>
      </c>
      <c r="T23" s="200">
        <v>24.887573869415508</v>
      </c>
      <c r="U23" s="200">
        <v>329.10155230377933</v>
      </c>
      <c r="V23" s="200">
        <v>389.31364399620361</v>
      </c>
      <c r="W23" s="200">
        <v>718.41519629998299</v>
      </c>
      <c r="X23" s="200">
        <v>192.8819009496352</v>
      </c>
      <c r="Y23" s="200">
        <v>911.29709724961799</v>
      </c>
      <c r="Z23" s="646">
        <v>-39.528728319479356</v>
      </c>
      <c r="AA23" s="487">
        <v>871.76836893013865</v>
      </c>
    </row>
    <row r="24" spans="1:27" s="404" customFormat="1">
      <c r="A24" s="434">
        <v>15</v>
      </c>
      <c r="B24" s="435" t="s">
        <v>616</v>
      </c>
      <c r="C24" s="436">
        <v>176323</v>
      </c>
      <c r="D24" s="440">
        <v>618.46724553535307</v>
      </c>
      <c r="E24" s="440">
        <v>-274.8329074394851</v>
      </c>
      <c r="F24" s="440">
        <v>343.63433809586803</v>
      </c>
      <c r="G24" s="440">
        <v>194.2681367605087</v>
      </c>
      <c r="H24" s="440">
        <v>537.90247485637667</v>
      </c>
      <c r="I24" s="440">
        <v>171.22330245750311</v>
      </c>
      <c r="J24" s="440">
        <v>709.12577731387978</v>
      </c>
      <c r="K24" s="440">
        <v>182.48651622306789</v>
      </c>
      <c r="L24" s="442">
        <v>891.61229353694785</v>
      </c>
      <c r="N24" s="202">
        <f t="shared" si="2"/>
        <v>-76.981506062844801</v>
      </c>
      <c r="O24" s="687">
        <f t="shared" si="1"/>
        <v>-7.9477595349724844E-2</v>
      </c>
      <c r="Q24" s="202" t="s">
        <v>616</v>
      </c>
      <c r="R24" s="440">
        <v>176041</v>
      </c>
      <c r="S24" s="200">
        <v>603.36123803306964</v>
      </c>
      <c r="T24" s="200">
        <v>-161.47716972278909</v>
      </c>
      <c r="U24" s="200">
        <v>441.88406831028055</v>
      </c>
      <c r="V24" s="200">
        <v>191.7320624172778</v>
      </c>
      <c r="W24" s="200">
        <v>633.61613072755836</v>
      </c>
      <c r="X24" s="200">
        <v>171.3442880120937</v>
      </c>
      <c r="Y24" s="200">
        <v>804.96041873965214</v>
      </c>
      <c r="Z24" s="646">
        <v>163.63338086014053</v>
      </c>
      <c r="AA24" s="487">
        <v>968.59379959979265</v>
      </c>
    </row>
    <row r="25" spans="1:27" s="404" customFormat="1">
      <c r="A25" s="434">
        <v>16</v>
      </c>
      <c r="B25" s="435" t="s">
        <v>617</v>
      </c>
      <c r="C25" s="436">
        <v>67805</v>
      </c>
      <c r="D25" s="440">
        <v>581.30202910181333</v>
      </c>
      <c r="E25" s="440">
        <v>-280.18678587455588</v>
      </c>
      <c r="F25" s="440">
        <v>301.11524322725751</v>
      </c>
      <c r="G25" s="440">
        <v>293.06683544946793</v>
      </c>
      <c r="H25" s="440">
        <v>594.18207867672538</v>
      </c>
      <c r="I25" s="440">
        <v>176.13055091703859</v>
      </c>
      <c r="J25" s="440">
        <v>770.31262959376409</v>
      </c>
      <c r="K25" s="440">
        <v>-0.57358601873018211</v>
      </c>
      <c r="L25" s="442">
        <v>769.73904357503386</v>
      </c>
      <c r="N25" s="202">
        <f t="shared" si="2"/>
        <v>-105.99933411856318</v>
      </c>
      <c r="O25" s="687">
        <f t="shared" si="1"/>
        <v>-0.12103995533201377</v>
      </c>
      <c r="Q25" s="202" t="s">
        <v>617</v>
      </c>
      <c r="R25" s="440">
        <v>67915</v>
      </c>
      <c r="S25" s="200">
        <v>572.82458962526573</v>
      </c>
      <c r="T25" s="200">
        <v>-155.18268253500449</v>
      </c>
      <c r="U25" s="200">
        <v>417.64190709026138</v>
      </c>
      <c r="V25" s="200">
        <v>282.16295369211514</v>
      </c>
      <c r="W25" s="200">
        <v>699.80486078237652</v>
      </c>
      <c r="X25" s="200">
        <v>175.82209822609948</v>
      </c>
      <c r="Y25" s="200">
        <v>875.62695900847598</v>
      </c>
      <c r="Z25" s="646">
        <v>0.11141868512110727</v>
      </c>
      <c r="AA25" s="487">
        <v>875.73837769359704</v>
      </c>
    </row>
    <row r="26" spans="1:27" s="404" customFormat="1">
      <c r="A26" s="689">
        <v>17</v>
      </c>
      <c r="B26" s="690" t="s">
        <v>618</v>
      </c>
      <c r="C26" s="691">
        <v>416543</v>
      </c>
      <c r="D26" s="692">
        <v>579.68483548493691</v>
      </c>
      <c r="E26" s="692">
        <v>-120.77592357296506</v>
      </c>
      <c r="F26" s="692">
        <v>458.90891191197181</v>
      </c>
      <c r="G26" s="692">
        <v>303.42799689467438</v>
      </c>
      <c r="H26" s="692">
        <v>762.33690880664642</v>
      </c>
      <c r="I26" s="692">
        <v>154.82668898448</v>
      </c>
      <c r="J26" s="692">
        <v>917.16359779112634</v>
      </c>
      <c r="K26" s="692">
        <v>-7.8949304153472752</v>
      </c>
      <c r="L26" s="693">
        <v>909.26866737577905</v>
      </c>
      <c r="N26" s="694">
        <f t="shared" si="2"/>
        <v>-69.915971331199444</v>
      </c>
      <c r="O26" s="695">
        <f t="shared" si="1"/>
        <v>-7.1402234642410314E-2</v>
      </c>
      <c r="Q26" s="694" t="s">
        <v>618</v>
      </c>
      <c r="R26" s="692">
        <v>415603</v>
      </c>
      <c r="S26" s="696">
        <v>589.0729232657327</v>
      </c>
      <c r="T26" s="696">
        <v>-77.294419916609527</v>
      </c>
      <c r="U26" s="696">
        <v>511.77850334912324</v>
      </c>
      <c r="V26" s="696">
        <v>315.39027389118945</v>
      </c>
      <c r="W26" s="696">
        <v>827.16877724031247</v>
      </c>
      <c r="X26" s="696">
        <v>154.94546495845967</v>
      </c>
      <c r="Y26" s="696">
        <v>982.11424219877233</v>
      </c>
      <c r="Z26" s="646">
        <v>-2.9296034917938512</v>
      </c>
      <c r="AA26" s="487">
        <v>979.18463870697849</v>
      </c>
    </row>
    <row r="27" spans="1:27" s="404" customFormat="1">
      <c r="A27" s="434">
        <v>18</v>
      </c>
      <c r="B27" s="435" t="s">
        <v>619</v>
      </c>
      <c r="C27" s="436">
        <v>70521</v>
      </c>
      <c r="D27" s="440">
        <v>339.99082158031416</v>
      </c>
      <c r="E27" s="440">
        <v>-154.77211173038984</v>
      </c>
      <c r="F27" s="440">
        <v>185.21870984992435</v>
      </c>
      <c r="G27" s="440">
        <v>343.59846541735527</v>
      </c>
      <c r="H27" s="440">
        <v>528.81717526727971</v>
      </c>
      <c r="I27" s="440">
        <v>182.74564686120061</v>
      </c>
      <c r="J27" s="440">
        <v>711.56282212848032</v>
      </c>
      <c r="K27" s="440">
        <v>451.4228669474341</v>
      </c>
      <c r="L27" s="442">
        <v>1162.9856890759145</v>
      </c>
      <c r="M27" s="697"/>
      <c r="N27" s="202">
        <f t="shared" si="2"/>
        <v>94.973337727783928</v>
      </c>
      <c r="O27" s="687">
        <f t="shared" si="1"/>
        <v>8.8925317771747669E-2</v>
      </c>
      <c r="P27" s="697"/>
      <c r="Q27" s="202" t="s">
        <v>619</v>
      </c>
      <c r="R27" s="440">
        <v>71255</v>
      </c>
      <c r="S27" s="200">
        <v>333.49491602544464</v>
      </c>
      <c r="T27" s="200">
        <v>-198.39317607018253</v>
      </c>
      <c r="U27" s="200">
        <v>135.10173995526205</v>
      </c>
      <c r="V27" s="200">
        <v>319.43469230229459</v>
      </c>
      <c r="W27" s="200">
        <v>454.53643225755656</v>
      </c>
      <c r="X27" s="200">
        <v>181.51142537083501</v>
      </c>
      <c r="Y27" s="200">
        <v>636.04785762839163</v>
      </c>
      <c r="Z27" s="646">
        <v>431.96449371973898</v>
      </c>
      <c r="AA27" s="487">
        <v>1068.0123513481306</v>
      </c>
    </row>
    <row r="28" spans="1:27" s="404" customFormat="1">
      <c r="A28" s="434">
        <v>19</v>
      </c>
      <c r="B28" s="435" t="s">
        <v>620</v>
      </c>
      <c r="C28" s="436">
        <v>175795</v>
      </c>
      <c r="D28" s="440">
        <v>526.62962291375391</v>
      </c>
      <c r="E28" s="440">
        <v>-322.46430909676815</v>
      </c>
      <c r="F28" s="440">
        <v>204.16531381698593</v>
      </c>
      <c r="G28" s="440">
        <v>256.26257016192966</v>
      </c>
      <c r="H28" s="440">
        <v>460.42788397891553</v>
      </c>
      <c r="I28" s="440">
        <v>168.42788551479146</v>
      </c>
      <c r="J28" s="440">
        <v>628.85576949370716</v>
      </c>
      <c r="K28" s="440">
        <v>-35.273710856395233</v>
      </c>
      <c r="L28" s="442">
        <v>593.58205863731189</v>
      </c>
      <c r="M28" s="697"/>
      <c r="N28" s="202">
        <f t="shared" si="2"/>
        <v>-80.52614356616607</v>
      </c>
      <c r="O28" s="687">
        <f t="shared" si="1"/>
        <v>-0.11945581332929613</v>
      </c>
      <c r="P28" s="697"/>
      <c r="Q28" s="202" t="s">
        <v>620</v>
      </c>
      <c r="R28" s="440">
        <v>176494</v>
      </c>
      <c r="S28" s="200">
        <v>513.42730721358635</v>
      </c>
      <c r="T28" s="200">
        <v>-241.20465827837637</v>
      </c>
      <c r="U28" s="200">
        <v>272.2226489352098</v>
      </c>
      <c r="V28" s="200">
        <v>264.3509921017145</v>
      </c>
      <c r="W28" s="200">
        <v>536.5736410369243</v>
      </c>
      <c r="X28" s="200">
        <v>167.86477069209005</v>
      </c>
      <c r="Y28" s="200">
        <v>704.43841172901421</v>
      </c>
      <c r="Z28" s="646">
        <v>-30.330209525536279</v>
      </c>
      <c r="AA28" s="487">
        <v>674.10820220347796</v>
      </c>
    </row>
    <row r="29" spans="1:27" s="404" customFormat="1">
      <c r="A29" s="14"/>
      <c r="B29" s="8"/>
      <c r="C29" s="21"/>
      <c r="D29" s="36"/>
      <c r="E29" s="36"/>
      <c r="F29" s="36"/>
      <c r="G29" s="36"/>
      <c r="H29" s="36"/>
      <c r="I29" s="36"/>
      <c r="J29" s="36"/>
      <c r="K29" s="36"/>
      <c r="L29" s="673"/>
      <c r="N29" s="19"/>
      <c r="O29" s="686"/>
      <c r="Q29" s="27"/>
      <c r="R29" s="676"/>
      <c r="S29" s="22"/>
      <c r="T29" s="22"/>
      <c r="U29" s="22"/>
      <c r="V29" s="22"/>
      <c r="W29" s="22"/>
      <c r="X29" s="22"/>
      <c r="Y29" s="22"/>
      <c r="Z29" s="22"/>
      <c r="AA29" s="394"/>
    </row>
    <row r="30" spans="1:27" s="404" customFormat="1" ht="20.25">
      <c r="A30" s="698" t="s">
        <v>633</v>
      </c>
      <c r="B30" s="8"/>
      <c r="C30" s="21"/>
      <c r="D30" s="36"/>
      <c r="E30" s="36"/>
      <c r="F30" s="36"/>
      <c r="G30" s="36"/>
      <c r="H30" s="36"/>
      <c r="I30" s="36"/>
      <c r="J30" s="36"/>
      <c r="K30" s="36"/>
      <c r="L30" s="673"/>
      <c r="N30" s="19"/>
      <c r="O30" s="686"/>
      <c r="Q30" s="27"/>
      <c r="R30" s="676"/>
      <c r="S30" s="22"/>
      <c r="T30" s="22"/>
      <c r="U30" s="22"/>
      <c r="V30" s="22"/>
      <c r="W30" s="22"/>
      <c r="X30" s="22"/>
      <c r="Y30" s="22"/>
      <c r="Z30" s="22"/>
      <c r="AA30" s="394"/>
    </row>
    <row r="31" spans="1:27" s="404" customFormat="1">
      <c r="A31" s="434">
        <v>31</v>
      </c>
      <c r="B31" s="435" t="s">
        <v>68</v>
      </c>
      <c r="C31" s="436">
        <v>664028</v>
      </c>
      <c r="D31" s="440">
        <v>356.73162542483283</v>
      </c>
      <c r="E31" s="440">
        <v>-15.302515025436241</v>
      </c>
      <c r="F31" s="440">
        <v>341.42911039939656</v>
      </c>
      <c r="G31" s="440">
        <v>-87.609077489293469</v>
      </c>
      <c r="H31" s="440">
        <v>253.82003291010312</v>
      </c>
      <c r="I31" s="440">
        <v>134.24752102065841</v>
      </c>
      <c r="J31" s="440">
        <v>388.06755393076151</v>
      </c>
      <c r="K31" s="440">
        <v>55.956958140319387</v>
      </c>
      <c r="L31" s="442">
        <v>444.02451207108089</v>
      </c>
      <c r="M31" s="697"/>
      <c r="N31" s="202">
        <f>L31-AA31</f>
        <v>144.85696694041752</v>
      </c>
      <c r="O31" s="687">
        <f t="shared" ref="O31" si="3">N31/AA31</f>
        <v>0.48420013901290765</v>
      </c>
      <c r="P31" s="697"/>
      <c r="Q31" s="202" t="s">
        <v>68</v>
      </c>
      <c r="R31" s="440">
        <v>658457</v>
      </c>
      <c r="S31" s="200">
        <v>333.45861064316449</v>
      </c>
      <c r="T31" s="200">
        <v>-127.06766441020559</v>
      </c>
      <c r="U31" s="200">
        <v>206.39094623295892</v>
      </c>
      <c r="V31" s="200">
        <v>-92.251623112822855</v>
      </c>
      <c r="W31" s="200">
        <v>114.13932312013605</v>
      </c>
      <c r="X31" s="200">
        <v>134.07024145902585</v>
      </c>
      <c r="Y31" s="200">
        <v>248.20956457916191</v>
      </c>
      <c r="Z31" s="200">
        <v>50.957980551501464</v>
      </c>
      <c r="AA31" s="487">
        <v>299.16754513066337</v>
      </c>
    </row>
    <row r="32" spans="1:27" s="404" customFormat="1">
      <c r="A32" s="663">
        <v>32</v>
      </c>
      <c r="B32" s="435" t="s">
        <v>626</v>
      </c>
      <c r="C32" s="436">
        <v>280495</v>
      </c>
      <c r="D32" s="440">
        <v>665.81603627509867</v>
      </c>
      <c r="E32" s="440">
        <v>-158.04661405373591</v>
      </c>
      <c r="F32" s="440">
        <v>507.76942222136262</v>
      </c>
      <c r="G32" s="440">
        <v>-13.9141402393892</v>
      </c>
      <c r="H32" s="440">
        <v>493.85528198197346</v>
      </c>
      <c r="I32" s="440">
        <v>125.21639071522097</v>
      </c>
      <c r="J32" s="440">
        <v>619.07167269719446</v>
      </c>
      <c r="K32" s="440">
        <v>61.532280432806289</v>
      </c>
      <c r="L32" s="442">
        <v>680.60395313000072</v>
      </c>
      <c r="M32" s="697"/>
      <c r="N32" s="202">
        <f>L32-AA32</f>
        <v>-30.282053923054377</v>
      </c>
      <c r="O32" s="687">
        <f>N32/AA32</f>
        <v>-4.2597622716737983E-2</v>
      </c>
      <c r="P32" s="697"/>
      <c r="Q32" s="202" t="s">
        <v>626</v>
      </c>
      <c r="R32" s="440">
        <v>276438</v>
      </c>
      <c r="S32" s="200">
        <v>646.41670679243612</v>
      </c>
      <c r="T32" s="200">
        <v>-113.91495689776697</v>
      </c>
      <c r="U32" s="200">
        <v>532.50174989466905</v>
      </c>
      <c r="V32" s="200">
        <v>-7.0438687879379822</v>
      </c>
      <c r="W32" s="200">
        <v>525.45788110673107</v>
      </c>
      <c r="X32" s="200">
        <v>126.14452166615996</v>
      </c>
      <c r="Y32" s="200">
        <v>651.60240277289097</v>
      </c>
      <c r="Z32" s="200">
        <v>59.283604280164084</v>
      </c>
      <c r="AA32" s="487">
        <v>710.8860070530551</v>
      </c>
    </row>
    <row r="33" spans="1:27" s="404" customFormat="1">
      <c r="A33" s="434">
        <v>33</v>
      </c>
      <c r="B33" s="435" t="s">
        <v>625</v>
      </c>
      <c r="C33" s="436">
        <v>486346</v>
      </c>
      <c r="D33" s="440">
        <v>671.92911277051212</v>
      </c>
      <c r="E33" s="440">
        <v>337.79964154958395</v>
      </c>
      <c r="F33" s="440">
        <v>1009.7287543200962</v>
      </c>
      <c r="G33" s="440">
        <v>-15.397462941523681</v>
      </c>
      <c r="H33" s="440">
        <v>994.33129137857236</v>
      </c>
      <c r="I33" s="440">
        <v>115.70981273318225</v>
      </c>
      <c r="J33" s="440">
        <v>1110.0411041117547</v>
      </c>
      <c r="K33" s="440">
        <v>-29.038026425631134</v>
      </c>
      <c r="L33" s="442">
        <v>1081.0030776861238</v>
      </c>
      <c r="M33" s="697"/>
      <c r="N33" s="202">
        <f>L33-AA33</f>
        <v>39.856409544070175</v>
      </c>
      <c r="O33" s="687">
        <f>N33/AA33</f>
        <v>3.8281263114633701E-2</v>
      </c>
      <c r="P33" s="697"/>
      <c r="Q33" s="202" t="s">
        <v>625</v>
      </c>
      <c r="R33" s="440">
        <v>478919</v>
      </c>
      <c r="S33" s="200">
        <v>659.22294595975461</v>
      </c>
      <c r="T33" s="200">
        <v>286.2356925428341</v>
      </c>
      <c r="U33" s="200">
        <v>945.45863850258866</v>
      </c>
      <c r="V33" s="200">
        <v>-7.2232151992299327</v>
      </c>
      <c r="W33" s="200">
        <v>938.23542330335863</v>
      </c>
      <c r="X33" s="200">
        <v>118.32417270332348</v>
      </c>
      <c r="Y33" s="200">
        <v>1056.5595960066821</v>
      </c>
      <c r="Z33" s="200">
        <v>-15.412927864628465</v>
      </c>
      <c r="AA33" s="487">
        <v>1041.1466681420536</v>
      </c>
    </row>
    <row r="34" spans="1:27" s="404" customFormat="1">
      <c r="A34" s="434">
        <v>34</v>
      </c>
      <c r="B34" s="435" t="s">
        <v>623</v>
      </c>
      <c r="C34" s="436">
        <v>98972</v>
      </c>
      <c r="D34" s="440">
        <v>485.61667976324946</v>
      </c>
      <c r="E34" s="440">
        <v>268.28715792389761</v>
      </c>
      <c r="F34" s="440">
        <v>753.90383768714707</v>
      </c>
      <c r="G34" s="440">
        <v>7.7030065367928913</v>
      </c>
      <c r="H34" s="440">
        <v>761.60684422394002</v>
      </c>
      <c r="I34" s="440">
        <v>147.38154840148414</v>
      </c>
      <c r="J34" s="440">
        <v>908.98839262542401</v>
      </c>
      <c r="K34" s="440">
        <v>-62.66345026876288</v>
      </c>
      <c r="L34" s="442">
        <v>846.32494235666104</v>
      </c>
      <c r="M34" s="697"/>
      <c r="N34" s="202">
        <f>L34-AA34</f>
        <v>-54.095824262399901</v>
      </c>
      <c r="O34" s="687">
        <f>N34/AA34</f>
        <v>-6.0078383648925884E-2</v>
      </c>
      <c r="P34" s="697"/>
      <c r="Q34" s="202" t="s">
        <v>623</v>
      </c>
      <c r="R34" s="440">
        <v>99073</v>
      </c>
      <c r="S34" s="200">
        <v>486.90004428418393</v>
      </c>
      <c r="T34" s="200">
        <v>314.42923868994092</v>
      </c>
      <c r="U34" s="200">
        <v>801.32928297412491</v>
      </c>
      <c r="V34" s="200">
        <v>8.1795342828015709</v>
      </c>
      <c r="W34" s="200">
        <v>809.50881725692648</v>
      </c>
      <c r="X34" s="200">
        <v>150.47724969623167</v>
      </c>
      <c r="Y34" s="200">
        <v>959.986066953158</v>
      </c>
      <c r="Z34" s="200">
        <v>-59.565300334097081</v>
      </c>
      <c r="AA34" s="487">
        <v>900.42076661906094</v>
      </c>
    </row>
    <row r="35" spans="1:27" s="404" customFormat="1">
      <c r="A35" s="434">
        <v>35</v>
      </c>
      <c r="B35" s="435" t="s">
        <v>624</v>
      </c>
      <c r="C35" s="436">
        <v>203192</v>
      </c>
      <c r="D35" s="440">
        <v>442.5998177040828</v>
      </c>
      <c r="E35" s="440">
        <v>-8.5562134070745497</v>
      </c>
      <c r="F35" s="440">
        <v>434.04360429700819</v>
      </c>
      <c r="G35" s="440">
        <v>22.494095938935921</v>
      </c>
      <c r="H35" s="440">
        <v>456.5377002359441</v>
      </c>
      <c r="I35" s="440">
        <v>125.36889642078204</v>
      </c>
      <c r="J35" s="440">
        <v>581.90659665672626</v>
      </c>
      <c r="K35" s="440">
        <v>-87.304416512461117</v>
      </c>
      <c r="L35" s="442">
        <v>494.60218014426511</v>
      </c>
      <c r="M35" s="697"/>
      <c r="N35" s="202">
        <f>L35-AA35</f>
        <v>-92.948589228539106</v>
      </c>
      <c r="O35" s="687">
        <f>N35/AA35</f>
        <v>-0.15819669392614261</v>
      </c>
      <c r="P35" s="697"/>
      <c r="Q35" s="202" t="s">
        <v>624</v>
      </c>
      <c r="R35" s="440">
        <v>201854</v>
      </c>
      <c r="S35" s="200">
        <v>443.67354712536053</v>
      </c>
      <c r="T35" s="200">
        <v>56.87867701299227</v>
      </c>
      <c r="U35" s="200">
        <v>500.55222413835293</v>
      </c>
      <c r="V35" s="200">
        <v>39.161507822485561</v>
      </c>
      <c r="W35" s="200">
        <v>539.71373196083846</v>
      </c>
      <c r="X35" s="200">
        <v>129.24358868169534</v>
      </c>
      <c r="Y35" s="200">
        <v>668.95732064253377</v>
      </c>
      <c r="Z35" s="200">
        <v>-81.406551269729604</v>
      </c>
      <c r="AA35" s="487">
        <v>587.55076937280421</v>
      </c>
    </row>
    <row r="36" spans="1:27" s="404" customFormat="1">
      <c r="A36" s="26"/>
      <c r="B36" s="18"/>
      <c r="C36" s="21"/>
      <c r="D36" s="21"/>
      <c r="E36" s="21"/>
      <c r="F36" s="26"/>
      <c r="G36" s="40"/>
      <c r="H36" s="40"/>
      <c r="K36" s="18"/>
      <c r="Z36" s="18"/>
    </row>
    <row r="37" spans="1:27" s="404" customFormat="1">
      <c r="A37" s="26"/>
      <c r="B37" s="18"/>
      <c r="C37" s="21"/>
      <c r="D37" s="21"/>
      <c r="E37" s="21"/>
      <c r="F37" s="26"/>
      <c r="G37" s="40"/>
      <c r="H37" s="40"/>
      <c r="K37" s="18"/>
      <c r="Z37" s="18"/>
    </row>
    <row r="38" spans="1:27" s="404" customFormat="1">
      <c r="A38" s="26"/>
      <c r="B38" s="18"/>
      <c r="C38" s="21"/>
      <c r="D38" s="21"/>
      <c r="E38" s="21"/>
      <c r="F38" s="26"/>
      <c r="G38" s="40"/>
      <c r="H38" s="40"/>
      <c r="K38" s="18"/>
      <c r="Z38" s="18"/>
    </row>
    <row r="39" spans="1:27" s="404" customFormat="1">
      <c r="A39" s="26"/>
      <c r="B39" s="18"/>
      <c r="C39" s="21"/>
      <c r="D39" s="21"/>
      <c r="E39" s="21"/>
      <c r="F39" s="26"/>
      <c r="G39" s="40"/>
      <c r="H39" s="40"/>
      <c r="K39" s="18"/>
      <c r="Z39" s="18"/>
    </row>
    <row r="40" spans="1:27" s="404" customFormat="1">
      <c r="A40" s="26"/>
      <c r="B40" s="18"/>
      <c r="C40" s="21"/>
      <c r="D40" s="21"/>
      <c r="E40" s="21"/>
      <c r="F40" s="26"/>
      <c r="G40" s="40"/>
      <c r="H40" s="40"/>
      <c r="K40" s="18"/>
      <c r="Z40" s="18"/>
    </row>
    <row r="41" spans="1:27" s="404" customFormat="1">
      <c r="A41" s="26"/>
      <c r="B41" s="18"/>
      <c r="C41" s="21"/>
      <c r="D41" s="21"/>
      <c r="E41" s="21"/>
      <c r="F41" s="26"/>
      <c r="G41" s="40"/>
      <c r="H41" s="40"/>
      <c r="K41" s="18"/>
      <c r="Z41" s="18"/>
    </row>
    <row r="42" spans="1:27" s="404" customFormat="1">
      <c r="A42" s="26"/>
      <c r="B42" s="18"/>
      <c r="C42" s="21"/>
      <c r="D42" s="21"/>
      <c r="E42" s="21"/>
      <c r="F42" s="26"/>
      <c r="G42" s="40"/>
      <c r="H42" s="40"/>
      <c r="K42" s="18"/>
      <c r="Z42" s="18"/>
    </row>
    <row r="43" spans="1:27" s="404" customFormat="1">
      <c r="A43" s="26"/>
      <c r="B43" s="18"/>
      <c r="C43" s="21"/>
      <c r="D43" s="21"/>
      <c r="E43" s="21"/>
      <c r="F43" s="26"/>
      <c r="G43" s="40"/>
      <c r="H43" s="40"/>
      <c r="K43" s="18"/>
      <c r="Z43" s="18"/>
    </row>
    <row r="44" spans="1:27" s="404" customFormat="1">
      <c r="A44" s="26"/>
      <c r="B44" s="18"/>
      <c r="C44" s="21"/>
      <c r="D44" s="21"/>
      <c r="E44" s="21"/>
      <c r="F44" s="26"/>
      <c r="G44" s="40"/>
      <c r="H44" s="40"/>
      <c r="K44" s="18"/>
      <c r="Z44" s="18"/>
    </row>
    <row r="45" spans="1:27" s="404" customFormat="1">
      <c r="A45" s="26"/>
      <c r="B45" s="18"/>
      <c r="C45" s="21"/>
      <c r="D45" s="21"/>
      <c r="E45" s="21"/>
      <c r="F45" s="26"/>
      <c r="G45" s="40"/>
      <c r="H45" s="40"/>
      <c r="K45" s="18"/>
      <c r="Z45" s="18"/>
    </row>
    <row r="46" spans="1:27" s="404" customFormat="1">
      <c r="A46" s="26"/>
      <c r="B46" s="18"/>
      <c r="C46" s="21"/>
      <c r="D46" s="21"/>
      <c r="E46" s="21"/>
      <c r="F46" s="26"/>
      <c r="G46" s="40"/>
      <c r="H46" s="40"/>
      <c r="K46" s="18"/>
      <c r="Z46" s="18"/>
    </row>
    <row r="47" spans="1:27" s="404" customFormat="1">
      <c r="A47" s="26"/>
      <c r="B47" s="18"/>
      <c r="C47" s="21"/>
      <c r="D47" s="21"/>
      <c r="E47" s="21"/>
      <c r="F47" s="26"/>
      <c r="G47" s="40"/>
      <c r="H47" s="40"/>
      <c r="K47" s="18"/>
      <c r="Z47" s="18"/>
    </row>
    <row r="48" spans="1:27" s="404" customFormat="1">
      <c r="A48" s="26"/>
      <c r="B48" s="18"/>
      <c r="C48" s="21"/>
      <c r="D48" s="21"/>
      <c r="E48" s="21"/>
      <c r="F48" s="26"/>
      <c r="G48" s="40"/>
      <c r="H48" s="40"/>
      <c r="K48" s="18"/>
      <c r="Z48" s="18"/>
    </row>
    <row r="49" spans="1:26" s="404" customFormat="1">
      <c r="A49" s="26"/>
      <c r="B49" s="18"/>
      <c r="C49" s="21"/>
      <c r="D49" s="21"/>
      <c r="E49" s="21"/>
      <c r="F49" s="26"/>
      <c r="G49" s="40"/>
      <c r="H49" s="40"/>
      <c r="K49" s="18"/>
      <c r="Z49" s="18"/>
    </row>
    <row r="50" spans="1:26" s="404" customFormat="1">
      <c r="A50" s="26"/>
      <c r="B50" s="18"/>
      <c r="C50" s="21"/>
      <c r="D50" s="21"/>
      <c r="E50" s="21"/>
      <c r="F50" s="26"/>
      <c r="G50" s="40"/>
      <c r="H50" s="40"/>
      <c r="K50" s="18"/>
      <c r="Z50" s="18"/>
    </row>
    <row r="51" spans="1:26">
      <c r="A51" s="26"/>
    </row>
  </sheetData>
  <autoFilter ref="A10:AA10" xr:uid="{278DFD1E-EBAE-4E64-9D31-791BD7C3CD58}">
    <sortState xmlns:xlrd2="http://schemas.microsoft.com/office/spreadsheetml/2017/richdata2" ref="A11:AA28">
      <sortCondition ref="A10"/>
    </sortState>
  </autoFilter>
  <sortState xmlns:xlrd2="http://schemas.microsoft.com/office/spreadsheetml/2017/richdata2" ref="A32:AA35">
    <sortCondition ref="A32:A35"/>
  </sortState>
  <conditionalFormatting sqref="O10:O35">
    <cfRule type="colorScale" priority="1">
      <colorScale>
        <cfvo type="min"/>
        <cfvo type="percentile" val="50"/>
        <cfvo type="max"/>
        <color rgb="FFF8696B"/>
        <color rgb="FFFCFCFF"/>
        <color rgb="FF63BE7B"/>
      </colorScale>
    </cfRule>
  </conditionalFormatting>
  <hyperlinks>
    <hyperlink ref="A4" r:id="rId1" display="VM:n valtionosuuslaskelma 19.9.2022" xr:uid="{5BD04D07-D475-4408-B4FC-DA6B4DC62D91}"/>
    <hyperlink ref="A5" r:id="rId2" display="https://vos.oph.fi/rap/vos/v24/vop6os24.html" xr:uid="{06BDB5D3-A4CC-4969-8C0F-710C27EEAFE0}"/>
    <hyperlink ref="Q6" r:id="rId3" display="Lähde: VM:n 24.11.2023 päivittämät tiedot" xr:uid="{4CC65F41-9004-4BB5-B2E9-D4847710F77D}"/>
    <hyperlink ref="Q7" r:id="rId4" display="Lähde: OKM:n valtionosuuslaskelma 2023 päivityksen 18.12.2023 mukaan" xr:uid="{DD80DF52-809F-4B0F-B22F-18A16558CAB3}"/>
  </hyperlinks>
  <pageMargins left="0.7" right="0.7" top="0.75" bottom="0.75" header="0.3" footer="0.3"/>
  <legacyDrawing r:id="rId5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7435D-3E0F-42D2-BCD8-40D81E4C616C}">
  <dimension ref="A1:AA27"/>
  <sheetViews>
    <sheetView workbookViewId="0">
      <selection activeCell="AI11" sqref="AI11:AI303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4.5703125" style="413" customWidth="1"/>
    <col min="14" max="14" width="16.28515625" style="1" bestFit="1" customWidth="1"/>
    <col min="15" max="15" width="9.42578125" style="1" bestFit="1" customWidth="1"/>
    <col min="16" max="16" width="4.5703125" style="1" customWidth="1"/>
    <col min="17" max="17" width="18" style="1" bestFit="1" customWidth="1"/>
    <col min="18" max="18" width="11.140625" style="1" customWidth="1"/>
    <col min="19" max="19" width="13.7109375" style="1" customWidth="1"/>
    <col min="20" max="20" width="11.85546875" style="1" bestFit="1" customWidth="1"/>
    <col min="21" max="21" width="15.140625" style="1" customWidth="1"/>
    <col min="22" max="22" width="14.7109375" style="1" customWidth="1"/>
    <col min="23" max="23" width="14" style="1" customWidth="1"/>
    <col min="24" max="24" width="14.140625" style="1" customWidth="1"/>
    <col min="25" max="25" width="16.42578125" style="1" customWidth="1"/>
    <col min="26" max="26" width="15.7109375" style="246" customWidth="1"/>
    <col min="27" max="27" width="12.7109375" style="1" bestFit="1" customWidth="1"/>
    <col min="28" max="16384" width="9.140625" style="1"/>
  </cols>
  <sheetData>
    <row r="1" spans="1:27" ht="35.25">
      <c r="A1" s="545" t="s">
        <v>641</v>
      </c>
      <c r="B1" s="6"/>
      <c r="G1" s="38"/>
      <c r="H1" s="38"/>
      <c r="K1" s="245"/>
      <c r="Z1" s="245"/>
    </row>
    <row r="2" spans="1:27" ht="17.45" customHeight="1">
      <c r="A2" s="652" t="s">
        <v>600</v>
      </c>
      <c r="B2" s="6"/>
      <c r="G2" s="38"/>
      <c r="H2" s="38"/>
      <c r="K2" s="245"/>
      <c r="Z2" s="245"/>
    </row>
    <row r="3" spans="1:27">
      <c r="A3" s="424" t="s">
        <v>11</v>
      </c>
      <c r="B3" s="51"/>
      <c r="C3" s="52"/>
      <c r="D3" s="52"/>
      <c r="E3" s="52"/>
      <c r="F3" s="44"/>
      <c r="G3" s="38"/>
      <c r="H3" s="38"/>
      <c r="K3" s="245"/>
      <c r="Z3" s="245"/>
    </row>
    <row r="4" spans="1:27">
      <c r="A4" s="650" t="s">
        <v>591</v>
      </c>
      <c r="B4" s="51"/>
      <c r="C4" s="43"/>
      <c r="D4" s="43"/>
      <c r="E4" s="43"/>
      <c r="F4" s="44"/>
    </row>
    <row r="5" spans="1:27" ht="26.25">
      <c r="A5" s="301" t="s">
        <v>601</v>
      </c>
      <c r="B5" s="51"/>
      <c r="C5" s="47"/>
      <c r="D5" s="47"/>
      <c r="E5" s="47"/>
      <c r="F5" s="48"/>
      <c r="G5" s="1"/>
      <c r="H5" s="1"/>
      <c r="Q5" s="395" t="s">
        <v>10</v>
      </c>
    </row>
    <row r="6" spans="1:27">
      <c r="A6" s="651" t="s">
        <v>12</v>
      </c>
      <c r="B6" s="51"/>
      <c r="C6" s="47"/>
      <c r="D6" s="47"/>
      <c r="E6" s="47"/>
      <c r="F6" s="48"/>
      <c r="G6" s="15"/>
      <c r="H6" s="15"/>
      <c r="K6" s="247"/>
      <c r="Q6" s="292" t="s">
        <v>662</v>
      </c>
      <c r="Z6" s="517"/>
    </row>
    <row r="7" spans="1:27">
      <c r="A7" s="651" t="s">
        <v>13</v>
      </c>
      <c r="B7" s="51"/>
      <c r="C7" s="47"/>
      <c r="D7" s="47"/>
      <c r="E7" s="47"/>
      <c r="F7" s="48"/>
      <c r="G7" s="15"/>
      <c r="H7" s="15"/>
      <c r="K7" s="247"/>
      <c r="Q7" s="292" t="s">
        <v>661</v>
      </c>
      <c r="Z7" s="247"/>
    </row>
    <row r="8" spans="1:27">
      <c r="Q8" s="292"/>
    </row>
    <row r="9" spans="1:27" s="175" customFormat="1" ht="89.25">
      <c r="A9" s="396" t="s">
        <v>14</v>
      </c>
      <c r="B9" s="396" t="s">
        <v>15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414"/>
      <c r="N9" s="133" t="s">
        <v>32</v>
      </c>
      <c r="O9" s="133" t="s">
        <v>33</v>
      </c>
      <c r="P9" s="60"/>
      <c r="Q9" s="477" t="s">
        <v>15</v>
      </c>
      <c r="R9" s="400" t="s">
        <v>35</v>
      </c>
      <c r="S9" s="419" t="s">
        <v>17</v>
      </c>
      <c r="T9" s="419" t="s">
        <v>18</v>
      </c>
      <c r="U9" s="400" t="s">
        <v>36</v>
      </c>
      <c r="V9" s="400" t="s">
        <v>20</v>
      </c>
      <c r="W9" s="400" t="s">
        <v>37</v>
      </c>
      <c r="X9" s="401" t="s">
        <v>22</v>
      </c>
      <c r="Y9" s="401" t="s">
        <v>23</v>
      </c>
      <c r="Z9" s="420" t="s">
        <v>24</v>
      </c>
      <c r="AA9" s="402" t="s">
        <v>39</v>
      </c>
    </row>
    <row r="10" spans="1:27" s="399" customFormat="1" ht="30.75" customHeight="1">
      <c r="A10" s="485"/>
      <c r="B10" s="486" t="s">
        <v>41</v>
      </c>
      <c r="C10" s="487">
        <f t="shared" ref="C10:L10" si="0">SUM(C11:C17)</f>
        <v>5533611</v>
      </c>
      <c r="D10" s="488">
        <f t="shared" si="0"/>
        <v>1958310963.8574791</v>
      </c>
      <c r="E10" s="488">
        <f t="shared" si="0"/>
        <v>-308625539.208094</v>
      </c>
      <c r="F10" s="487">
        <f t="shared" si="0"/>
        <v>1649685424.649385</v>
      </c>
      <c r="G10" s="487">
        <f t="shared" si="0"/>
        <v>808485152.80636203</v>
      </c>
      <c r="H10" s="487">
        <f t="shared" si="0"/>
        <v>2458170577.4557467</v>
      </c>
      <c r="I10" s="487">
        <f t="shared" si="0"/>
        <v>848000000.00000119</v>
      </c>
      <c r="J10" s="487">
        <f t="shared" si="0"/>
        <v>3306170577.4557481</v>
      </c>
      <c r="K10" s="709">
        <f t="shared" si="0"/>
        <v>32945950</v>
      </c>
      <c r="L10" s="710">
        <f t="shared" si="0"/>
        <v>3339116527.4557476</v>
      </c>
      <c r="M10" s="707"/>
      <c r="N10" s="660">
        <f t="shared" ref="N10:N17" si="1">L10-AA10</f>
        <v>-277274258.89455509</v>
      </c>
      <c r="O10" s="659">
        <f t="shared" ref="O10" si="2">N10/AA10</f>
        <v>-7.667154222964466E-2</v>
      </c>
      <c r="P10" s="708"/>
      <c r="Q10" s="486" t="s">
        <v>41</v>
      </c>
      <c r="R10" s="428">
        <f t="shared" ref="R10:Y10" si="3">SUM(R11:R17)</f>
        <v>5517897</v>
      </c>
      <c r="S10" s="494">
        <f t="shared" si="3"/>
        <v>1922989257.0812926</v>
      </c>
      <c r="T10" s="494">
        <f t="shared" si="3"/>
        <v>591608.26900921762</v>
      </c>
      <c r="U10" s="428">
        <f t="shared" si="3"/>
        <v>1923580865.3503017</v>
      </c>
      <c r="V10" s="428">
        <f t="shared" si="3"/>
        <v>819002393</v>
      </c>
      <c r="W10" s="428">
        <f t="shared" si="3"/>
        <v>2742583258.3503017</v>
      </c>
      <c r="X10" s="428">
        <f t="shared" si="3"/>
        <v>851000000.00000095</v>
      </c>
      <c r="Y10" s="428">
        <f t="shared" si="3"/>
        <v>3593583258.3503027</v>
      </c>
      <c r="Z10" s="706">
        <v>22807528</v>
      </c>
      <c r="AA10" s="489">
        <v>3616390786.3503027</v>
      </c>
    </row>
    <row r="11" spans="1:27">
      <c r="A11" s="449"/>
      <c r="B11" s="450" t="s">
        <v>634</v>
      </c>
      <c r="C11" s="456">
        <v>58483</v>
      </c>
      <c r="D11" s="505">
        <v>26827530.434444875</v>
      </c>
      <c r="E11" s="505">
        <v>-474885.39890112646</v>
      </c>
      <c r="F11" s="456">
        <v>26352645.035543736</v>
      </c>
      <c r="G11" s="456">
        <v>22271750.809456468</v>
      </c>
      <c r="H11" s="456">
        <v>48624395.845000193</v>
      </c>
      <c r="I11" s="456">
        <v>13236612.263641339</v>
      </c>
      <c r="J11" s="456">
        <v>61861008.10864155</v>
      </c>
      <c r="K11" s="704">
        <v>-9083798</v>
      </c>
      <c r="L11" s="705">
        <v>52777210.10864155</v>
      </c>
      <c r="M11" s="456"/>
      <c r="N11" s="660">
        <f t="shared" si="1"/>
        <v>-5635563.075136438</v>
      </c>
      <c r="O11" s="536">
        <f t="shared" ref="O11:O17" si="4">N11/AA11</f>
        <v>-9.6478266104672972E-2</v>
      </c>
      <c r="P11" s="456"/>
      <c r="Q11" s="450" t="s">
        <v>634</v>
      </c>
      <c r="R11" s="456">
        <v>59431</v>
      </c>
      <c r="S11" s="505">
        <v>26682387.460298572</v>
      </c>
      <c r="T11" s="505">
        <v>7431377.9705491252</v>
      </c>
      <c r="U11" s="456">
        <v>34113765.430847682</v>
      </c>
      <c r="V11" s="456">
        <v>19710791</v>
      </c>
      <c r="W11" s="456">
        <v>53824556.430847682</v>
      </c>
      <c r="X11" s="456">
        <v>13350336.7529303</v>
      </c>
      <c r="Y11" s="456">
        <v>67174893.183777988</v>
      </c>
      <c r="Z11" s="704">
        <v>-8762120</v>
      </c>
      <c r="AA11" s="489">
        <v>58412773.183777988</v>
      </c>
    </row>
    <row r="12" spans="1:27">
      <c r="A12" s="434"/>
      <c r="B12" s="435" t="s">
        <v>635</v>
      </c>
      <c r="C12" s="440">
        <v>289472</v>
      </c>
      <c r="D12" s="491">
        <v>107740026.76155943</v>
      </c>
      <c r="E12" s="491">
        <v>7335229.2849000366</v>
      </c>
      <c r="F12" s="440">
        <v>115075256.04645945</v>
      </c>
      <c r="G12" s="440">
        <v>116677139.5333942</v>
      </c>
      <c r="H12" s="440">
        <v>231752395.57985353</v>
      </c>
      <c r="I12" s="440">
        <v>61503071.939579092</v>
      </c>
      <c r="J12" s="440">
        <v>293255467.51943266</v>
      </c>
      <c r="K12" s="668">
        <v>-11466973</v>
      </c>
      <c r="L12" s="670">
        <v>281788494.51943272</v>
      </c>
      <c r="M12" s="440"/>
      <c r="N12" s="660">
        <f t="shared" si="1"/>
        <v>-23316722.413250864</v>
      </c>
      <c r="O12" s="536">
        <f t="shared" si="4"/>
        <v>-7.642190667095447E-2</v>
      </c>
      <c r="P12" s="440"/>
      <c r="Q12" s="435" t="s">
        <v>635</v>
      </c>
      <c r="R12" s="440">
        <v>294357</v>
      </c>
      <c r="S12" s="491">
        <v>110674288.40684582</v>
      </c>
      <c r="T12" s="491">
        <v>40976231.899334162</v>
      </c>
      <c r="U12" s="440">
        <v>151650520.30617991</v>
      </c>
      <c r="V12" s="440">
        <v>105026602</v>
      </c>
      <c r="W12" s="440">
        <v>256677122.30617991</v>
      </c>
      <c r="X12" s="440">
        <v>62205521.626503475</v>
      </c>
      <c r="Y12" s="440">
        <v>318882643.93268359</v>
      </c>
      <c r="Z12" s="668">
        <v>-13777427</v>
      </c>
      <c r="AA12" s="489">
        <v>305105216.93268359</v>
      </c>
    </row>
    <row r="13" spans="1:27">
      <c r="A13" s="434"/>
      <c r="B13" s="435" t="s">
        <v>636</v>
      </c>
      <c r="C13" s="440">
        <v>510574</v>
      </c>
      <c r="D13" s="491">
        <v>212025523.73220962</v>
      </c>
      <c r="E13" s="491">
        <v>-30134574.084553145</v>
      </c>
      <c r="F13" s="440">
        <v>181890949.64765659</v>
      </c>
      <c r="G13" s="440">
        <v>178942579.69215634</v>
      </c>
      <c r="H13" s="440">
        <v>360833529.33981287</v>
      </c>
      <c r="I13" s="440">
        <v>96583077.530870512</v>
      </c>
      <c r="J13" s="440">
        <v>457416606.87068355</v>
      </c>
      <c r="K13" s="668">
        <v>-22373128</v>
      </c>
      <c r="L13" s="670">
        <v>435043478.87068343</v>
      </c>
      <c r="M13" s="440"/>
      <c r="N13" s="660">
        <f t="shared" si="1"/>
        <v>-43701427.359909773</v>
      </c>
      <c r="O13" s="536">
        <f t="shared" si="4"/>
        <v>-9.1283326028455875E-2</v>
      </c>
      <c r="P13" s="440"/>
      <c r="Q13" s="435" t="s">
        <v>636</v>
      </c>
      <c r="R13" s="440">
        <v>515842</v>
      </c>
      <c r="S13" s="491">
        <v>212135048.24606571</v>
      </c>
      <c r="T13" s="491">
        <v>24581630.899964705</v>
      </c>
      <c r="U13" s="440">
        <v>236716679.14603046</v>
      </c>
      <c r="V13" s="440">
        <v>172495769</v>
      </c>
      <c r="W13" s="440">
        <v>409212448.14603049</v>
      </c>
      <c r="X13" s="440">
        <v>97816436.084562734</v>
      </c>
      <c r="Y13" s="440">
        <v>507028884.2305932</v>
      </c>
      <c r="Z13" s="668">
        <v>-28283978</v>
      </c>
      <c r="AA13" s="489">
        <v>478744906.2305932</v>
      </c>
    </row>
    <row r="14" spans="1:27">
      <c r="A14" s="434"/>
      <c r="B14" s="435" t="s">
        <v>637</v>
      </c>
      <c r="C14" s="440">
        <v>639662</v>
      </c>
      <c r="D14" s="491">
        <v>237351982.19012952</v>
      </c>
      <c r="E14" s="491">
        <v>-55504710.333692066</v>
      </c>
      <c r="F14" s="440">
        <v>181847271.85643744</v>
      </c>
      <c r="G14" s="440">
        <v>188534234.5274559</v>
      </c>
      <c r="H14" s="440">
        <v>370381506.38389343</v>
      </c>
      <c r="I14" s="440">
        <v>107213070.91532883</v>
      </c>
      <c r="J14" s="440">
        <v>477594577.29922211</v>
      </c>
      <c r="K14" s="668">
        <v>-30403080</v>
      </c>
      <c r="L14" s="670">
        <v>447191497.29922211</v>
      </c>
      <c r="M14" s="440"/>
      <c r="N14" s="660">
        <f t="shared" si="1"/>
        <v>-89889401.372723937</v>
      </c>
      <c r="O14" s="536">
        <f t="shared" si="4"/>
        <v>-0.16736659522801092</v>
      </c>
      <c r="P14" s="440"/>
      <c r="Q14" s="435" t="s">
        <v>637</v>
      </c>
      <c r="R14" s="440">
        <v>643201</v>
      </c>
      <c r="S14" s="491">
        <v>236832462.509619</v>
      </c>
      <c r="T14" s="491">
        <v>31790693.410434838</v>
      </c>
      <c r="U14" s="440">
        <v>268623155.92005384</v>
      </c>
      <c r="V14" s="440">
        <v>190917927</v>
      </c>
      <c r="W14" s="440">
        <v>459541082.92005378</v>
      </c>
      <c r="X14" s="440">
        <v>108281998.75189234</v>
      </c>
      <c r="Y14" s="440">
        <v>567823081.67194605</v>
      </c>
      <c r="Z14" s="668">
        <v>-30742183</v>
      </c>
      <c r="AA14" s="489">
        <v>537080898.67194605</v>
      </c>
    </row>
    <row r="15" spans="1:27">
      <c r="A15" s="434"/>
      <c r="B15" s="435" t="s">
        <v>638</v>
      </c>
      <c r="C15" s="440">
        <v>992438</v>
      </c>
      <c r="D15" s="491">
        <v>397660755.88903773</v>
      </c>
      <c r="E15" s="491">
        <v>-18082037.085602976</v>
      </c>
      <c r="F15" s="440">
        <v>379578718.80343467</v>
      </c>
      <c r="G15" s="440">
        <v>126426035.41903679</v>
      </c>
      <c r="H15" s="440">
        <v>506004754.22247136</v>
      </c>
      <c r="I15" s="440">
        <v>138345878.34102231</v>
      </c>
      <c r="J15" s="440">
        <v>644350632.56349361</v>
      </c>
      <c r="K15" s="668">
        <v>-34342257</v>
      </c>
      <c r="L15" s="670">
        <v>610008375.56349373</v>
      </c>
      <c r="M15" s="440"/>
      <c r="N15" s="660">
        <f t="shared" si="1"/>
        <v>-92813849.809036732</v>
      </c>
      <c r="O15" s="536">
        <f t="shared" si="4"/>
        <v>-0.13205878593244658</v>
      </c>
      <c r="P15" s="440"/>
      <c r="Q15" s="435" t="s">
        <v>638</v>
      </c>
      <c r="R15" s="440">
        <v>991072</v>
      </c>
      <c r="S15" s="491">
        <v>401036061.05306166</v>
      </c>
      <c r="T15" s="491">
        <v>58667838.88534835</v>
      </c>
      <c r="U15" s="440">
        <v>459703899.93840998</v>
      </c>
      <c r="V15" s="440">
        <v>139764678</v>
      </c>
      <c r="W15" s="440">
        <v>599468577.93841016</v>
      </c>
      <c r="X15" s="440">
        <v>140458259.43412057</v>
      </c>
      <c r="Y15" s="440">
        <v>739926837.37253046</v>
      </c>
      <c r="Z15" s="752">
        <v>-37104612</v>
      </c>
      <c r="AA15" s="489">
        <v>702822225.37253046</v>
      </c>
    </row>
    <row r="16" spans="1:27">
      <c r="A16" s="434"/>
      <c r="B16" s="435" t="s">
        <v>639</v>
      </c>
      <c r="C16" s="440">
        <v>783448</v>
      </c>
      <c r="D16" s="491">
        <v>142456728.14399278</v>
      </c>
      <c r="E16" s="491">
        <v>-153752509.21532443</v>
      </c>
      <c r="F16" s="440">
        <v>-11295781.071331643</v>
      </c>
      <c r="G16" s="440">
        <v>144803345.42816803</v>
      </c>
      <c r="H16" s="440">
        <v>133507564.35683641</v>
      </c>
      <c r="I16" s="440">
        <v>124335639.90490273</v>
      </c>
      <c r="J16" s="440">
        <v>257843204.26173908</v>
      </c>
      <c r="K16" s="668">
        <v>-11696020</v>
      </c>
      <c r="L16" s="670">
        <v>246147184.26173908</v>
      </c>
      <c r="M16" s="440"/>
      <c r="N16" s="660">
        <f t="shared" si="1"/>
        <v>-101788017.46044075</v>
      </c>
      <c r="O16" s="536">
        <f t="shared" si="4"/>
        <v>-0.2925487761991864</v>
      </c>
      <c r="P16" s="440"/>
      <c r="Q16" s="435" t="s">
        <v>639</v>
      </c>
      <c r="R16" s="440">
        <v>784245</v>
      </c>
      <c r="S16" s="491">
        <v>143442258.92475986</v>
      </c>
      <c r="T16" s="491">
        <v>-50561201.070818037</v>
      </c>
      <c r="U16" s="440">
        <v>92881057.853941828</v>
      </c>
      <c r="V16" s="440">
        <v>146288521</v>
      </c>
      <c r="W16" s="440">
        <v>239169578.85394183</v>
      </c>
      <c r="X16" s="440">
        <v>124720188.86823797</v>
      </c>
      <c r="Y16" s="440">
        <v>363889767.72217983</v>
      </c>
      <c r="Z16" s="668">
        <v>-15954566</v>
      </c>
      <c r="AA16" s="489">
        <v>347935201.72217983</v>
      </c>
    </row>
    <row r="17" spans="1:27">
      <c r="A17" s="664"/>
      <c r="B17" s="665" t="s">
        <v>640</v>
      </c>
      <c r="C17" s="440">
        <v>2259534</v>
      </c>
      <c r="D17" s="491">
        <v>834248416.70610511</v>
      </c>
      <c r="E17" s="491">
        <v>-58012052.374920294</v>
      </c>
      <c r="F17" s="440">
        <v>776236364.33118486</v>
      </c>
      <c r="G17" s="440">
        <v>30830067.39669428</v>
      </c>
      <c r="H17" s="440">
        <v>807066431.72787905</v>
      </c>
      <c r="I17" s="440">
        <v>306782649.10465634</v>
      </c>
      <c r="J17" s="440">
        <v>1113849080.8325353</v>
      </c>
      <c r="K17" s="668">
        <v>152311206</v>
      </c>
      <c r="L17" s="670">
        <v>1266160286.8325353</v>
      </c>
      <c r="M17" s="440"/>
      <c r="N17" s="660">
        <f t="shared" si="1"/>
        <v>79870722.595943689</v>
      </c>
      <c r="O17" s="536">
        <f t="shared" si="4"/>
        <v>6.7328184453297954E-2</v>
      </c>
      <c r="P17" s="666"/>
      <c r="Q17" s="665" t="s">
        <v>640</v>
      </c>
      <c r="R17" s="440">
        <v>2229749</v>
      </c>
      <c r="S17" s="491">
        <v>792186750.48064196</v>
      </c>
      <c r="T17" s="491">
        <v>-112294963.72580393</v>
      </c>
      <c r="U17" s="440">
        <v>679891786.75483799</v>
      </c>
      <c r="V17" s="440">
        <v>44798105</v>
      </c>
      <c r="W17" s="440">
        <v>724689891.75483799</v>
      </c>
      <c r="X17" s="440">
        <v>304167258.48175365</v>
      </c>
      <c r="Y17" s="440">
        <v>1028857150.2365916</v>
      </c>
      <c r="Z17" s="668">
        <v>157432414</v>
      </c>
      <c r="AA17" s="489">
        <v>1186289564.2365916</v>
      </c>
    </row>
    <row r="18" spans="1:27">
      <c r="A18" s="241"/>
      <c r="B18" s="24"/>
      <c r="C18" s="36"/>
      <c r="D18" s="36"/>
      <c r="E18" s="36"/>
      <c r="F18" s="36"/>
      <c r="G18" s="36"/>
      <c r="H18" s="36"/>
      <c r="I18" s="36"/>
      <c r="J18" s="36"/>
      <c r="K18" s="36"/>
      <c r="L18" s="673"/>
      <c r="M18" s="36"/>
      <c r="N18" s="661"/>
      <c r="O18" s="716"/>
      <c r="P18" s="25"/>
      <c r="Q18" s="24"/>
      <c r="R18" s="36"/>
      <c r="S18" s="36"/>
      <c r="T18" s="36"/>
      <c r="U18" s="36"/>
      <c r="V18" s="36"/>
      <c r="W18" s="36"/>
      <c r="X18" s="36"/>
      <c r="Y18" s="36"/>
      <c r="Z18" s="36"/>
      <c r="AA18" s="673"/>
    </row>
    <row r="19" spans="1:27">
      <c r="D19" s="715" t="s">
        <v>642</v>
      </c>
      <c r="E19" s="715" t="s">
        <v>642</v>
      </c>
      <c r="F19" s="715" t="s">
        <v>642</v>
      </c>
      <c r="G19" s="715" t="s">
        <v>642</v>
      </c>
      <c r="H19" s="715" t="s">
        <v>642</v>
      </c>
      <c r="I19" s="715" t="s">
        <v>642</v>
      </c>
      <c r="J19" s="715" t="s">
        <v>642</v>
      </c>
      <c r="K19" s="715" t="s">
        <v>642</v>
      </c>
      <c r="L19" s="715" t="s">
        <v>642</v>
      </c>
      <c r="N19" s="715" t="s">
        <v>642</v>
      </c>
      <c r="Q19" s="8"/>
      <c r="R19" s="676"/>
      <c r="S19" s="715" t="s">
        <v>642</v>
      </c>
      <c r="T19" s="715" t="s">
        <v>642</v>
      </c>
      <c r="U19" s="715" t="s">
        <v>642</v>
      </c>
      <c r="V19" s="715" t="s">
        <v>642</v>
      </c>
      <c r="W19" s="715" t="s">
        <v>642</v>
      </c>
      <c r="X19" s="715" t="s">
        <v>642</v>
      </c>
      <c r="Y19" s="715" t="s">
        <v>642</v>
      </c>
      <c r="Z19" s="715" t="s">
        <v>642</v>
      </c>
      <c r="AA19" s="715" t="s">
        <v>642</v>
      </c>
    </row>
    <row r="20" spans="1:27">
      <c r="B20" s="486" t="s">
        <v>41</v>
      </c>
      <c r="C20" s="442">
        <v>5533611</v>
      </c>
      <c r="D20" s="669">
        <v>353.89386132445509</v>
      </c>
      <c r="E20" s="669">
        <v>-55.772901132387872</v>
      </c>
      <c r="F20" s="442">
        <v>298.12096019206717</v>
      </c>
      <c r="G20" s="442">
        <v>146.10444297699314</v>
      </c>
      <c r="H20" s="442">
        <v>444.22540316906026</v>
      </c>
      <c r="I20" s="442">
        <v>153.2453220871509</v>
      </c>
      <c r="J20" s="442">
        <v>597.47072525621115</v>
      </c>
      <c r="K20" s="667">
        <v>5.9537885839825027</v>
      </c>
      <c r="L20" s="670">
        <v>603.42451384019364</v>
      </c>
      <c r="N20" s="202">
        <f>L20-AA20</f>
        <v>-50.119029097313728</v>
      </c>
      <c r="O20" s="687">
        <f t="shared" ref="O20:O27" si="5">N20/AA20</f>
        <v>-7.6688125280898342E-2</v>
      </c>
      <c r="Q20" s="486" t="s">
        <v>41</v>
      </c>
      <c r="R20" s="428">
        <v>5517897</v>
      </c>
      <c r="S20" s="669">
        <v>347.51074065041661</v>
      </c>
      <c r="T20" s="669">
        <v>0.10691179213884344</v>
      </c>
      <c r="U20" s="442">
        <v>347.61765244255548</v>
      </c>
      <c r="V20" s="442">
        <v>148.00505366206625</v>
      </c>
      <c r="W20" s="442">
        <v>495.62270610462167</v>
      </c>
      <c r="X20" s="442">
        <v>153.7874635567988</v>
      </c>
      <c r="Y20" s="442">
        <v>649.41016966142047</v>
      </c>
      <c r="Z20" s="667">
        <v>4.1333732760868864</v>
      </c>
      <c r="AA20" s="670">
        <v>653.54354293750737</v>
      </c>
    </row>
    <row r="21" spans="1:27">
      <c r="A21" s="434"/>
      <c r="B21" s="435" t="s">
        <v>634</v>
      </c>
      <c r="C21" s="440">
        <v>58483</v>
      </c>
      <c r="D21" s="491">
        <v>458.72356812141777</v>
      </c>
      <c r="E21" s="491">
        <v>-8.1200588017223208</v>
      </c>
      <c r="F21" s="440">
        <v>450.60350931969521</v>
      </c>
      <c r="G21" s="440">
        <v>380.8243559573973</v>
      </c>
      <c r="H21" s="440">
        <v>831.42786527709234</v>
      </c>
      <c r="I21" s="440">
        <v>226.33264818222969</v>
      </c>
      <c r="J21" s="440">
        <v>1057.7605134593223</v>
      </c>
      <c r="K21" s="668">
        <v>-155.32373510250841</v>
      </c>
      <c r="L21" s="670">
        <v>902.43677835681399</v>
      </c>
      <c r="M21" s="711"/>
      <c r="N21" s="200">
        <f t="shared" ref="N21:N27" si="6">L21-AA21</f>
        <v>-80.430297475293514</v>
      </c>
      <c r="O21" s="714">
        <f t="shared" si="5"/>
        <v>-8.1832324485180477E-2</v>
      </c>
      <c r="P21" s="712"/>
      <c r="Q21" s="435" t="s">
        <v>634</v>
      </c>
      <c r="R21" s="440">
        <v>59431</v>
      </c>
      <c r="S21" s="491">
        <v>448.96413421107792</v>
      </c>
      <c r="T21" s="491">
        <v>125.04211557182489</v>
      </c>
      <c r="U21" s="440">
        <v>574.00624978290261</v>
      </c>
      <c r="V21" s="440">
        <v>331.65841059379784</v>
      </c>
      <c r="W21" s="440">
        <v>905.66466037670045</v>
      </c>
      <c r="X21" s="440">
        <v>224.63590975972642</v>
      </c>
      <c r="Y21" s="440">
        <v>1130.3005701364268</v>
      </c>
      <c r="Z21" s="668">
        <v>-147.43349430431928</v>
      </c>
      <c r="AA21" s="670">
        <v>982.8670758321075</v>
      </c>
    </row>
    <row r="22" spans="1:27">
      <c r="A22" s="434"/>
      <c r="B22" s="435" t="s">
        <v>635</v>
      </c>
      <c r="C22" s="440">
        <v>289472</v>
      </c>
      <c r="D22" s="491">
        <v>372.19498521984656</v>
      </c>
      <c r="E22" s="491">
        <v>25.340030417104373</v>
      </c>
      <c r="F22" s="440">
        <v>397.5350156369509</v>
      </c>
      <c r="G22" s="440">
        <v>403.06882715217432</v>
      </c>
      <c r="H22" s="440">
        <v>800.60384278912477</v>
      </c>
      <c r="I22" s="440">
        <v>212.46639377756429</v>
      </c>
      <c r="J22" s="440">
        <v>1013.0702365666892</v>
      </c>
      <c r="K22" s="668">
        <v>-39.613409932566881</v>
      </c>
      <c r="L22" s="670">
        <v>973.45682663412254</v>
      </c>
      <c r="M22" s="711"/>
      <c r="N22" s="200">
        <f t="shared" si="6"/>
        <v>-63.05739566289617</v>
      </c>
      <c r="O22" s="714">
        <f t="shared" si="5"/>
        <v>-6.0836015856255886E-2</v>
      </c>
      <c r="P22" s="712"/>
      <c r="Q22" s="435" t="s">
        <v>635</v>
      </c>
      <c r="R22" s="440">
        <v>294357</v>
      </c>
      <c r="S22" s="491">
        <v>375.98660268600992</v>
      </c>
      <c r="T22" s="491">
        <v>139.20590269412367</v>
      </c>
      <c r="U22" s="440">
        <v>515.1925053801333</v>
      </c>
      <c r="V22" s="440">
        <v>356.80008289254204</v>
      </c>
      <c r="W22" s="440">
        <v>871.99258827267545</v>
      </c>
      <c r="X22" s="440">
        <v>211.32679578370303</v>
      </c>
      <c r="Y22" s="440">
        <v>1083.319384056379</v>
      </c>
      <c r="Z22" s="668">
        <v>-46.805161759360232</v>
      </c>
      <c r="AA22" s="670">
        <v>1036.5142222970187</v>
      </c>
    </row>
    <row r="23" spans="1:27">
      <c r="A23" s="434"/>
      <c r="B23" s="435" t="s">
        <v>636</v>
      </c>
      <c r="C23" s="440">
        <v>510574</v>
      </c>
      <c r="D23" s="491">
        <v>415.26893992292912</v>
      </c>
      <c r="E23" s="491">
        <v>-59.020972639721464</v>
      </c>
      <c r="F23" s="440">
        <v>356.24796728320791</v>
      </c>
      <c r="G23" s="440">
        <v>350.47334899966773</v>
      </c>
      <c r="H23" s="440">
        <v>706.72131628287548</v>
      </c>
      <c r="I23" s="440">
        <v>189.16567927640364</v>
      </c>
      <c r="J23" s="440">
        <v>895.88699555927951</v>
      </c>
      <c r="K23" s="668">
        <v>-43.819559946256568</v>
      </c>
      <c r="L23" s="670">
        <v>852.06743561302267</v>
      </c>
      <c r="M23" s="711"/>
      <c r="N23" s="200">
        <f t="shared" si="6"/>
        <v>-76.016951138333752</v>
      </c>
      <c r="O23" s="714">
        <f t="shared" si="5"/>
        <v>-8.1907369872282421E-2</v>
      </c>
      <c r="P23" s="712"/>
      <c r="Q23" s="435" t="s">
        <v>636</v>
      </c>
      <c r="R23" s="440">
        <v>515842</v>
      </c>
      <c r="S23" s="491">
        <v>411.24035702030022</v>
      </c>
      <c r="T23" s="491">
        <v>47.653411121941808</v>
      </c>
      <c r="U23" s="440">
        <v>458.8937681422421</v>
      </c>
      <c r="V23" s="440">
        <v>334.39651870146287</v>
      </c>
      <c r="W23" s="440">
        <v>793.29028684370508</v>
      </c>
      <c r="X23" s="440">
        <v>189.62480000574348</v>
      </c>
      <c r="Y23" s="440">
        <v>982.91508684944847</v>
      </c>
      <c r="Z23" s="668">
        <v>-54.830700098092052</v>
      </c>
      <c r="AA23" s="670">
        <v>928.08438675135642</v>
      </c>
    </row>
    <row r="24" spans="1:27">
      <c r="A24" s="434"/>
      <c r="B24" s="435" t="s">
        <v>637</v>
      </c>
      <c r="C24" s="440">
        <v>639662</v>
      </c>
      <c r="D24" s="491">
        <v>371.0584374093342</v>
      </c>
      <c r="E24" s="491">
        <v>-86.771936325265628</v>
      </c>
      <c r="F24" s="440">
        <v>284.2865010840685</v>
      </c>
      <c r="G24" s="440">
        <v>294.74040122354603</v>
      </c>
      <c r="H24" s="440">
        <v>579.02690230761471</v>
      </c>
      <c r="I24" s="440">
        <v>167.60894177757757</v>
      </c>
      <c r="J24" s="440">
        <v>746.63584408519205</v>
      </c>
      <c r="K24" s="668">
        <v>-47.529914235955864</v>
      </c>
      <c r="L24" s="670">
        <v>699.10592984923619</v>
      </c>
      <c r="M24" s="711"/>
      <c r="N24" s="200">
        <f t="shared" si="6"/>
        <v>-135.90660693467134</v>
      </c>
      <c r="O24" s="714">
        <f t="shared" si="5"/>
        <v>-0.1627599598182351</v>
      </c>
      <c r="P24" s="712"/>
      <c r="Q24" s="435" t="s">
        <v>637</v>
      </c>
      <c r="R24" s="440">
        <v>643201</v>
      </c>
      <c r="S24" s="491">
        <v>368.20910183538115</v>
      </c>
      <c r="T24" s="491">
        <v>49.425752463747472</v>
      </c>
      <c r="U24" s="440">
        <v>417.63485429912862</v>
      </c>
      <c r="V24" s="440">
        <v>296.82467378004696</v>
      </c>
      <c r="W24" s="440">
        <v>714.45952807917558</v>
      </c>
      <c r="X24" s="440">
        <v>168.34861692051527</v>
      </c>
      <c r="Y24" s="440">
        <v>882.80814499969074</v>
      </c>
      <c r="Z24" s="668">
        <v>-47.795608215783247</v>
      </c>
      <c r="AA24" s="670">
        <v>835.01253678390754</v>
      </c>
    </row>
    <row r="25" spans="1:27">
      <c r="A25" s="434"/>
      <c r="B25" s="435" t="s">
        <v>638</v>
      </c>
      <c r="C25" s="440">
        <v>992438</v>
      </c>
      <c r="D25" s="491">
        <v>400.69077956410149</v>
      </c>
      <c r="E25" s="491">
        <v>-18.219815329121797</v>
      </c>
      <c r="F25" s="440">
        <v>382.47096423497959</v>
      </c>
      <c r="G25" s="440">
        <v>127.38935371180547</v>
      </c>
      <c r="H25" s="440">
        <v>509.86031794678496</v>
      </c>
      <c r="I25" s="440">
        <v>139.40002130210885</v>
      </c>
      <c r="J25" s="440">
        <v>649.26033924889373</v>
      </c>
      <c r="K25" s="668">
        <v>-34.603931933279462</v>
      </c>
      <c r="L25" s="670">
        <v>614.65640731561439</v>
      </c>
      <c r="M25" s="711"/>
      <c r="N25" s="200">
        <f t="shared" si="6"/>
        <v>-94.497140935703897</v>
      </c>
      <c r="O25" s="714">
        <f t="shared" si="5"/>
        <v>-0.133253427510476</v>
      </c>
      <c r="P25" s="712"/>
      <c r="Q25" s="435" t="s">
        <v>638</v>
      </c>
      <c r="R25" s="440">
        <v>991072</v>
      </c>
      <c r="S25" s="491">
        <v>404.64876522902642</v>
      </c>
      <c r="T25" s="491">
        <v>59.196343843180266</v>
      </c>
      <c r="U25" s="440">
        <v>463.84510907220664</v>
      </c>
      <c r="V25" s="440">
        <v>141.02373793225922</v>
      </c>
      <c r="W25" s="440">
        <v>604.86884700446603</v>
      </c>
      <c r="X25" s="440">
        <v>141.72356744426295</v>
      </c>
      <c r="Y25" s="440">
        <v>746.59241444872873</v>
      </c>
      <c r="Z25" s="668">
        <v>-37.438866197410483</v>
      </c>
      <c r="AA25" s="670">
        <v>709.15354825131828</v>
      </c>
    </row>
    <row r="26" spans="1:27">
      <c r="A26" s="434"/>
      <c r="B26" s="435" t="s">
        <v>639</v>
      </c>
      <c r="C26" s="440">
        <v>783448</v>
      </c>
      <c r="D26" s="491">
        <v>181.83303568838363</v>
      </c>
      <c r="E26" s="491">
        <v>-196.25107118190925</v>
      </c>
      <c r="F26" s="440">
        <v>-14.418035493525597</v>
      </c>
      <c r="G26" s="440">
        <v>184.82827887513662</v>
      </c>
      <c r="H26" s="440">
        <v>170.41024338161105</v>
      </c>
      <c r="I26" s="440">
        <v>158.70311737971471</v>
      </c>
      <c r="J26" s="440">
        <v>329.11336076132568</v>
      </c>
      <c r="K26" s="668">
        <v>-14.92890402426198</v>
      </c>
      <c r="L26" s="670">
        <v>314.18445673706367</v>
      </c>
      <c r="M26" s="711"/>
      <c r="N26" s="200">
        <f t="shared" si="6"/>
        <v>-129.47180083828567</v>
      </c>
      <c r="O26" s="714">
        <f t="shared" si="5"/>
        <v>-0.29182908755952019</v>
      </c>
      <c r="P26" s="712"/>
      <c r="Q26" s="435" t="s">
        <v>639</v>
      </c>
      <c r="R26" s="440">
        <v>784245</v>
      </c>
      <c r="S26" s="491">
        <v>182.90490717155973</v>
      </c>
      <c r="T26" s="491">
        <v>-64.471180652497665</v>
      </c>
      <c r="U26" s="440">
        <v>118.43372651906206</v>
      </c>
      <c r="V26" s="440">
        <v>186.53420933509298</v>
      </c>
      <c r="W26" s="440">
        <v>304.96793585415503</v>
      </c>
      <c r="X26" s="440">
        <v>159.03217600142554</v>
      </c>
      <c r="Y26" s="440">
        <v>464.00011185558066</v>
      </c>
      <c r="Z26" s="668">
        <v>-20.343854280231305</v>
      </c>
      <c r="AA26" s="670">
        <v>443.65625757534934</v>
      </c>
    </row>
    <row r="27" spans="1:27">
      <c r="A27" s="664"/>
      <c r="B27" s="665" t="s">
        <v>640</v>
      </c>
      <c r="C27" s="440">
        <v>2259534</v>
      </c>
      <c r="D27" s="491">
        <v>369.21259724620438</v>
      </c>
      <c r="E27" s="491">
        <v>-25.67434363675001</v>
      </c>
      <c r="F27" s="440">
        <v>343.53825360945439</v>
      </c>
      <c r="G27" s="440">
        <v>13.644436152186371</v>
      </c>
      <c r="H27" s="440">
        <v>357.18268976164069</v>
      </c>
      <c r="I27" s="440">
        <v>135.77253057694921</v>
      </c>
      <c r="J27" s="440">
        <v>492.95522033858987</v>
      </c>
      <c r="K27" s="668">
        <v>67.408238158841598</v>
      </c>
      <c r="L27" s="670">
        <v>560.36345849743145</v>
      </c>
      <c r="M27" s="711"/>
      <c r="N27" s="200">
        <f t="shared" si="6"/>
        <v>28.335161035882379</v>
      </c>
      <c r="O27" s="714">
        <f t="shared" si="5"/>
        <v>5.325874802351134E-2</v>
      </c>
      <c r="P27" s="713"/>
      <c r="Q27" s="665" t="s">
        <v>640</v>
      </c>
      <c r="R27" s="440">
        <v>2229749</v>
      </c>
      <c r="S27" s="491">
        <v>355.28068427461653</v>
      </c>
      <c r="T27" s="491">
        <v>-50.362154541073423</v>
      </c>
      <c r="U27" s="440">
        <v>304.9185297335431</v>
      </c>
      <c r="V27" s="440">
        <v>20.091097697543535</v>
      </c>
      <c r="W27" s="440">
        <v>325.00962743108664</v>
      </c>
      <c r="X27" s="440">
        <v>136.41322789325329</v>
      </c>
      <c r="Y27" s="440">
        <v>461.42285532433988</v>
      </c>
      <c r="Z27" s="668">
        <v>70.605442137209167</v>
      </c>
      <c r="AA27" s="670">
        <v>532.02829746154907</v>
      </c>
    </row>
  </sheetData>
  <conditionalFormatting sqref="N10:O18">
    <cfRule type="cellIs" dxfId="9" priority="3" operator="lessThan">
      <formula>0</formula>
    </cfRule>
    <cfRule type="cellIs" dxfId="8" priority="4" operator="greaterThan">
      <formula>0</formula>
    </cfRule>
  </conditionalFormatting>
  <conditionalFormatting sqref="N20:O27">
    <cfRule type="cellIs" dxfId="7" priority="1" operator="lessThan">
      <formula>0</formula>
    </cfRule>
    <cfRule type="cellIs" dxfId="6" priority="2" operator="greaterThan">
      <formula>0</formula>
    </cfRule>
  </conditionalFormatting>
  <conditionalFormatting sqref="O10:P16 O17:O18 P21:P26">
    <cfRule type="cellIs" dxfId="5" priority="8" operator="lessThan">
      <formula>0</formula>
    </cfRule>
  </conditionalFormatting>
  <hyperlinks>
    <hyperlink ref="A4" r:id="rId1" display="VM:n valtionosuuslaskelma 19.9.2022" xr:uid="{0827CC36-0A02-4905-8AC1-289276B11FE8}"/>
    <hyperlink ref="A5" r:id="rId2" display="https://vos.oph.fi/rap/vos/v24/vop6os24.html" xr:uid="{03D81391-9D35-48DA-976C-363A42BDCFF8}"/>
    <hyperlink ref="Q6" r:id="rId3" display="Lähde: VM:n 24.11.2023 päivittämät tiedot" xr:uid="{DFAF4BA1-B7F1-46F0-9091-6E9DEDB859BC}"/>
    <hyperlink ref="Q7" r:id="rId4" display="Lähde: OKM:n valtionosuuslaskelma 2023 päivityksen 18.12.2023 mukaan" xr:uid="{F4F96B22-E231-41F2-9474-6F34A54E3264}"/>
  </hyperlinks>
  <pageMargins left="0.7" right="0.7" top="0.75" bottom="0.75" header="0.3" footer="0.3"/>
  <legacyDrawing r:id="rId5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2216B-D086-4BB8-A1A3-96B71B8EC6A0}">
  <dimension ref="A1:M57"/>
  <sheetViews>
    <sheetView workbookViewId="0">
      <pane ySplit="4" topLeftCell="A5" activePane="bottomLeft" state="frozen"/>
      <selection activeCell="AI11" sqref="AI11:AI303"/>
      <selection pane="bottomLeft" activeCell="AI11" sqref="AI11:AI303"/>
    </sheetView>
  </sheetViews>
  <sheetFormatPr defaultColWidth="9.140625" defaultRowHeight="15.75"/>
  <cols>
    <col min="1" max="1" width="28.7109375" style="587" customWidth="1"/>
    <col min="2" max="2" width="13.7109375" style="587" bestFit="1" customWidth="1"/>
    <col min="3" max="3" width="13.7109375" style="718" bestFit="1" customWidth="1"/>
    <col min="4" max="4" width="15.28515625" style="718" customWidth="1"/>
    <col min="5" max="5" width="10.5703125" style="587" bestFit="1" customWidth="1"/>
    <col min="6" max="7" width="12.7109375" bestFit="1" customWidth="1"/>
    <col min="8" max="8" width="12.7109375" style="587" bestFit="1" customWidth="1"/>
    <col min="9" max="9" width="13.140625" style="587" bestFit="1" customWidth="1"/>
    <col min="10" max="10" width="15.42578125" style="587" bestFit="1" customWidth="1"/>
    <col min="11" max="12" width="9.85546875" style="587" bestFit="1" customWidth="1"/>
    <col min="13" max="13" width="9.85546875" style="587" customWidth="1"/>
    <col min="14" max="16384" width="9.140625" style="587"/>
  </cols>
  <sheetData>
    <row r="1" spans="1:13" ht="35.25">
      <c r="A1" s="717" t="s">
        <v>657</v>
      </c>
      <c r="F1" s="587"/>
      <c r="G1" s="587"/>
    </row>
    <row r="2" spans="1:13" ht="20.25" customHeight="1">
      <c r="A2" s="743"/>
      <c r="F2" s="587"/>
      <c r="G2" s="587"/>
    </row>
    <row r="3" spans="1:13" s="719" customFormat="1" ht="33">
      <c r="A3" s="738"/>
      <c r="B3" s="610" t="s">
        <v>643</v>
      </c>
      <c r="C3" s="726" t="s">
        <v>644</v>
      </c>
      <c r="D3" s="726" t="s">
        <v>645</v>
      </c>
      <c r="E3" s="610" t="s">
        <v>401</v>
      </c>
      <c r="F3" s="610" t="s">
        <v>646</v>
      </c>
      <c r="G3" s="610" t="s">
        <v>647</v>
      </c>
      <c r="H3" s="610" t="s">
        <v>648</v>
      </c>
      <c r="I3" s="610" t="s">
        <v>649</v>
      </c>
      <c r="J3" s="610" t="s">
        <v>650</v>
      </c>
      <c r="K3" s="727" t="s">
        <v>651</v>
      </c>
      <c r="L3" s="727" t="s">
        <v>652</v>
      </c>
      <c r="M3" s="575" t="s">
        <v>653</v>
      </c>
    </row>
    <row r="4" spans="1:13" s="606" customFormat="1" ht="32.25" customHeight="1">
      <c r="A4" s="619" t="s">
        <v>551</v>
      </c>
      <c r="B4" s="428">
        <v>3616390791.3503027</v>
      </c>
      <c r="C4" s="428">
        <v>3339116527.4557476</v>
      </c>
      <c r="D4" s="615">
        <f t="shared" ref="D4:D22" si="0">C4-B4</f>
        <v>-277274263.89455509</v>
      </c>
      <c r="E4" s="728">
        <f t="shared" ref="E4:E22" si="1">D4/B4</f>
        <v>-7.6671543506232995E-2</v>
      </c>
      <c r="F4" s="428">
        <f>B4/K4</f>
        <v>655.39294976878011</v>
      </c>
      <c r="G4" s="428">
        <v>603.42451384019364</v>
      </c>
      <c r="H4" s="615">
        <f t="shared" ref="H4:H22" si="2">G4-F4</f>
        <v>-51.968435928586473</v>
      </c>
      <c r="I4" s="729">
        <f t="shared" ref="I4:I22" si="3">C4/C$4</f>
        <v>1</v>
      </c>
      <c r="J4" s="728">
        <f t="shared" ref="J4" si="4">L4/L$4</f>
        <v>1</v>
      </c>
      <c r="K4" s="730">
        <v>5517897</v>
      </c>
      <c r="L4" s="730">
        <v>5533611</v>
      </c>
      <c r="M4" s="486">
        <v>0</v>
      </c>
    </row>
    <row r="5" spans="1:13" ht="16.5">
      <c r="A5" s="731" t="s">
        <v>621</v>
      </c>
      <c r="B5" s="440">
        <v>1106361873.0539861</v>
      </c>
      <c r="C5" s="440">
        <v>1195753915.7378678</v>
      </c>
      <c r="D5" s="618">
        <f t="shared" si="0"/>
        <v>89392042.68388176</v>
      </c>
      <c r="E5" s="729">
        <f t="shared" si="1"/>
        <v>8.079819529312339E-2</v>
      </c>
      <c r="F5" s="428">
        <f t="shared" ref="F5:F29" si="5">B5/K5</f>
        <v>645.20640321423821</v>
      </c>
      <c r="G5" s="428">
        <v>689.97758019487674</v>
      </c>
      <c r="H5" s="615">
        <f t="shared" si="2"/>
        <v>44.771176980638529</v>
      </c>
      <c r="I5" s="729">
        <f t="shared" si="3"/>
        <v>0.35810487771415905</v>
      </c>
      <c r="J5" s="732">
        <f t="shared" ref="J5:J22" si="6">L5/L$4</f>
        <v>0.31318301918945873</v>
      </c>
      <c r="K5" s="733">
        <v>1714741</v>
      </c>
      <c r="L5" s="733">
        <v>1733033</v>
      </c>
      <c r="M5" s="495">
        <v>1</v>
      </c>
    </row>
    <row r="6" spans="1:13" ht="16.5">
      <c r="A6" s="731" t="s">
        <v>605</v>
      </c>
      <c r="B6" s="440">
        <v>291029821.2820909</v>
      </c>
      <c r="C6" s="440">
        <v>267914024.2398639</v>
      </c>
      <c r="D6" s="618">
        <f t="shared" si="0"/>
        <v>-23115797.042227</v>
      </c>
      <c r="E6" s="729">
        <f t="shared" si="1"/>
        <v>-7.9427589036730362E-2</v>
      </c>
      <c r="F6" s="428">
        <f t="shared" si="5"/>
        <v>601.95173975616399</v>
      </c>
      <c r="G6" s="428">
        <v>551.75500855672624</v>
      </c>
      <c r="H6" s="615">
        <f t="shared" si="2"/>
        <v>-50.19673119943775</v>
      </c>
      <c r="I6" s="729">
        <f t="shared" si="3"/>
        <v>8.0235002892816681E-2</v>
      </c>
      <c r="J6" s="732">
        <f t="shared" si="6"/>
        <v>8.774866899751356E-2</v>
      </c>
      <c r="K6" s="733">
        <v>483477</v>
      </c>
      <c r="L6" s="733">
        <v>485567</v>
      </c>
      <c r="M6" s="495">
        <v>2</v>
      </c>
    </row>
    <row r="7" spans="1:13" ht="16.5">
      <c r="A7" s="731" t="s">
        <v>606</v>
      </c>
      <c r="B7" s="440">
        <v>96079515.628827229</v>
      </c>
      <c r="C7" s="440">
        <v>62475907.085540727</v>
      </c>
      <c r="D7" s="618">
        <f t="shared" si="0"/>
        <v>-33603608.543286502</v>
      </c>
      <c r="E7" s="729">
        <f t="shared" si="1"/>
        <v>-0.3497478970762446</v>
      </c>
      <c r="F7" s="428">
        <f t="shared" si="5"/>
        <v>448.380937315148</v>
      </c>
      <c r="G7" s="428">
        <v>293.92681027842417</v>
      </c>
      <c r="H7" s="615">
        <f t="shared" si="2"/>
        <v>-154.45412703672383</v>
      </c>
      <c r="I7" s="729">
        <f t="shared" si="3"/>
        <v>1.8710310518316797E-2</v>
      </c>
      <c r="J7" s="732">
        <f t="shared" si="6"/>
        <v>3.8411807407495759E-2</v>
      </c>
      <c r="K7" s="733">
        <v>214281</v>
      </c>
      <c r="L7" s="733">
        <v>212556</v>
      </c>
      <c r="M7" s="495">
        <v>4</v>
      </c>
    </row>
    <row r="8" spans="1:13" ht="16.5">
      <c r="A8" s="731" t="s">
        <v>611</v>
      </c>
      <c r="B8" s="440">
        <v>82287295.90151161</v>
      </c>
      <c r="C8" s="440">
        <v>65187906.272651456</v>
      </c>
      <c r="D8" s="618">
        <f t="shared" si="0"/>
        <v>-17099389.628860153</v>
      </c>
      <c r="E8" s="729">
        <f t="shared" si="1"/>
        <v>-0.20780108814519982</v>
      </c>
      <c r="F8" s="428">
        <f t="shared" si="5"/>
        <v>483.4371986952325</v>
      </c>
      <c r="G8" s="428">
        <v>384.50548418723616</v>
      </c>
      <c r="H8" s="615">
        <f t="shared" si="2"/>
        <v>-98.931714507996332</v>
      </c>
      <c r="I8" s="729">
        <f t="shared" si="3"/>
        <v>1.9522501157610582E-2</v>
      </c>
      <c r="J8" s="732">
        <f t="shared" si="6"/>
        <v>3.063767944656753E-2</v>
      </c>
      <c r="K8" s="733">
        <v>170213</v>
      </c>
      <c r="L8" s="733">
        <v>169537</v>
      </c>
      <c r="M8" s="495">
        <v>5</v>
      </c>
    </row>
    <row r="9" spans="1:13" ht="16.5">
      <c r="A9" s="731" t="s">
        <v>607</v>
      </c>
      <c r="B9" s="440">
        <v>259324546.89440095</v>
      </c>
      <c r="C9" s="440">
        <v>255419393.11886427</v>
      </c>
      <c r="D9" s="618">
        <f t="shared" si="0"/>
        <v>-3905153.7755366862</v>
      </c>
      <c r="E9" s="729">
        <f t="shared" si="1"/>
        <v>-1.5058943791876734E-2</v>
      </c>
      <c r="F9" s="428">
        <f t="shared" si="5"/>
        <v>491.63101948214137</v>
      </c>
      <c r="G9" s="428">
        <v>479.50684966680046</v>
      </c>
      <c r="H9" s="615">
        <f t="shared" si="2"/>
        <v>-12.124169815340906</v>
      </c>
      <c r="I9" s="729">
        <f t="shared" si="3"/>
        <v>7.6493105592059712E-2</v>
      </c>
      <c r="J9" s="732">
        <f t="shared" si="6"/>
        <v>9.626101292627906E-2</v>
      </c>
      <c r="K9" s="733">
        <v>527478</v>
      </c>
      <c r="L9" s="733">
        <v>532671</v>
      </c>
      <c r="M9" s="495">
        <v>6</v>
      </c>
    </row>
    <row r="10" spans="1:13" ht="16.5">
      <c r="A10" s="731" t="s">
        <v>608</v>
      </c>
      <c r="B10" s="440">
        <v>159090753.67379168</v>
      </c>
      <c r="C10" s="440">
        <v>132589798.64034526</v>
      </c>
      <c r="D10" s="618">
        <f t="shared" si="0"/>
        <v>-26500955.033446416</v>
      </c>
      <c r="E10" s="729">
        <f t="shared" si="1"/>
        <v>-0.16657759436972316</v>
      </c>
      <c r="F10" s="428">
        <f t="shared" si="5"/>
        <v>775.58332361786859</v>
      </c>
      <c r="G10" s="428">
        <v>648.27211257307192</v>
      </c>
      <c r="H10" s="615">
        <f t="shared" si="2"/>
        <v>-127.31121104479666</v>
      </c>
      <c r="I10" s="729">
        <f t="shared" si="3"/>
        <v>3.9708047787530364E-2</v>
      </c>
      <c r="J10" s="732">
        <f t="shared" si="6"/>
        <v>3.6961036834717874E-2</v>
      </c>
      <c r="K10" s="733">
        <v>205124</v>
      </c>
      <c r="L10" s="733">
        <v>204528</v>
      </c>
      <c r="M10" s="495">
        <v>7</v>
      </c>
    </row>
    <row r="11" spans="1:13" ht="16.5">
      <c r="A11" s="731" t="s">
        <v>609</v>
      </c>
      <c r="B11" s="440">
        <v>51782611.979000501</v>
      </c>
      <c r="C11" s="440">
        <v>3281264.7761763721</v>
      </c>
      <c r="D11" s="618">
        <f t="shared" si="0"/>
        <v>-48501347.202824131</v>
      </c>
      <c r="E11" s="729">
        <f t="shared" si="1"/>
        <v>-0.93663384965001328</v>
      </c>
      <c r="F11" s="428">
        <f t="shared" si="5"/>
        <v>320.85191850227397</v>
      </c>
      <c r="G11" s="428">
        <v>20.573740821731867</v>
      </c>
      <c r="H11" s="615">
        <f t="shared" si="2"/>
        <v>-300.27817768054211</v>
      </c>
      <c r="I11" s="729">
        <f t="shared" si="3"/>
        <v>9.8267453357686325E-4</v>
      </c>
      <c r="J11" s="732">
        <f t="shared" si="6"/>
        <v>2.8821686237070151E-2</v>
      </c>
      <c r="K11" s="733">
        <v>161391</v>
      </c>
      <c r="L11" s="733">
        <v>159488</v>
      </c>
      <c r="M11" s="495">
        <v>8</v>
      </c>
    </row>
    <row r="12" spans="1:13" ht="16.5">
      <c r="A12" s="731" t="s">
        <v>610</v>
      </c>
      <c r="B12" s="440">
        <v>67337377.585469395</v>
      </c>
      <c r="C12" s="440">
        <v>55342219.027525514</v>
      </c>
      <c r="D12" s="618">
        <f t="shared" si="0"/>
        <v>-11995158.557943881</v>
      </c>
      <c r="E12" s="729">
        <f t="shared" si="1"/>
        <v>-0.17813521981486094</v>
      </c>
      <c r="F12" s="428">
        <f t="shared" si="5"/>
        <v>533.97018076291874</v>
      </c>
      <c r="G12" s="428">
        <v>441.49098168791744</v>
      </c>
      <c r="H12" s="615">
        <f t="shared" si="2"/>
        <v>-92.479199075001304</v>
      </c>
      <c r="I12" s="729">
        <f t="shared" si="3"/>
        <v>1.6573910665433927E-2</v>
      </c>
      <c r="J12" s="732">
        <f t="shared" si="6"/>
        <v>2.2653019881592688E-2</v>
      </c>
      <c r="K12" s="733">
        <v>126107</v>
      </c>
      <c r="L12" s="733">
        <v>125353</v>
      </c>
      <c r="M12" s="495">
        <v>9</v>
      </c>
    </row>
    <row r="13" spans="1:13" ht="16.5">
      <c r="A13" s="731" t="s">
        <v>612</v>
      </c>
      <c r="B13" s="440">
        <v>43028209.136092387</v>
      </c>
      <c r="C13" s="440">
        <v>27771982.033778079</v>
      </c>
      <c r="D13" s="618">
        <f t="shared" si="0"/>
        <v>-15256227.102314308</v>
      </c>
      <c r="E13" s="729">
        <f t="shared" si="1"/>
        <v>-0.35456337618098238</v>
      </c>
      <c r="F13" s="428">
        <f t="shared" si="5"/>
        <v>326.74358435159155</v>
      </c>
      <c r="G13" s="428">
        <v>212.89205934625323</v>
      </c>
      <c r="H13" s="615">
        <f t="shared" si="2"/>
        <v>-113.85152500533832</v>
      </c>
      <c r="I13" s="729">
        <f t="shared" si="3"/>
        <v>8.3171646767712677E-3</v>
      </c>
      <c r="J13" s="732">
        <f t="shared" si="6"/>
        <v>2.3574298952347753E-2</v>
      </c>
      <c r="K13" s="733">
        <v>131688</v>
      </c>
      <c r="L13" s="733">
        <v>130451</v>
      </c>
      <c r="M13" s="495">
        <v>10</v>
      </c>
    </row>
    <row r="14" spans="1:13" ht="16.5">
      <c r="A14" s="731" t="s">
        <v>613</v>
      </c>
      <c r="B14" s="440">
        <v>132941860.41892806</v>
      </c>
      <c r="C14" s="440">
        <v>117718761.9749327</v>
      </c>
      <c r="D14" s="618">
        <f t="shared" si="0"/>
        <v>-15223098.443995357</v>
      </c>
      <c r="E14" s="729">
        <f t="shared" si="1"/>
        <v>-0.11450944342153885</v>
      </c>
      <c r="F14" s="428">
        <f t="shared" si="5"/>
        <v>535.27240538618094</v>
      </c>
      <c r="G14" s="428">
        <v>475.2684292598085</v>
      </c>
      <c r="H14" s="615">
        <f t="shared" si="2"/>
        <v>-60.003976126372436</v>
      </c>
      <c r="I14" s="729">
        <f t="shared" si="3"/>
        <v>3.5254463570526827E-2</v>
      </c>
      <c r="J14" s="732">
        <f t="shared" si="6"/>
        <v>4.4760826158542766E-2</v>
      </c>
      <c r="K14" s="733">
        <v>248363</v>
      </c>
      <c r="L14" s="733">
        <v>247689</v>
      </c>
      <c r="M14" s="495">
        <v>11</v>
      </c>
    </row>
    <row r="15" spans="1:13" ht="16.5">
      <c r="A15" s="731" t="s">
        <v>615</v>
      </c>
      <c r="B15" s="440">
        <v>148312837.88812873</v>
      </c>
      <c r="C15" s="440">
        <v>110554849.90221845</v>
      </c>
      <c r="D15" s="618">
        <f t="shared" si="0"/>
        <v>-37757987.985910282</v>
      </c>
      <c r="E15" s="729">
        <f t="shared" si="1"/>
        <v>-0.25458340979484761</v>
      </c>
      <c r="F15" s="428">
        <f t="shared" si="5"/>
        <v>908.32881895706623</v>
      </c>
      <c r="G15" s="428">
        <v>680.17011137085296</v>
      </c>
      <c r="H15" s="615">
        <f t="shared" si="2"/>
        <v>-228.15870758621327</v>
      </c>
      <c r="I15" s="729">
        <f t="shared" si="3"/>
        <v>3.310901221720948E-2</v>
      </c>
      <c r="J15" s="732">
        <f t="shared" si="6"/>
        <v>2.9373224825525322E-2</v>
      </c>
      <c r="K15" s="733">
        <v>163281</v>
      </c>
      <c r="L15" s="733">
        <v>162540</v>
      </c>
      <c r="M15" s="495">
        <v>12</v>
      </c>
    </row>
    <row r="16" spans="1:13" ht="16.5">
      <c r="A16" s="731" t="s">
        <v>614</v>
      </c>
      <c r="B16" s="440">
        <v>179624697.41333827</v>
      </c>
      <c r="C16" s="440">
        <v>128522609.55999428</v>
      </c>
      <c r="D16" s="618">
        <f t="shared" si="0"/>
        <v>-51102087.853343993</v>
      </c>
      <c r="E16" s="729">
        <f t="shared" si="1"/>
        <v>-0.28449366144652077</v>
      </c>
      <c r="F16" s="428">
        <f t="shared" si="5"/>
        <v>658.73082448608193</v>
      </c>
      <c r="G16" s="428">
        <v>471.7516694134581</v>
      </c>
      <c r="H16" s="615">
        <f t="shared" si="2"/>
        <v>-186.97915507262383</v>
      </c>
      <c r="I16" s="729">
        <f t="shared" si="3"/>
        <v>3.8490004317975259E-2</v>
      </c>
      <c r="J16" s="732">
        <f t="shared" si="6"/>
        <v>4.923313185549183E-2</v>
      </c>
      <c r="K16" s="733">
        <v>272683</v>
      </c>
      <c r="L16" s="733">
        <v>272437</v>
      </c>
      <c r="M16" s="495">
        <v>13</v>
      </c>
    </row>
    <row r="17" spans="1:13" ht="16.5">
      <c r="A17" s="731" t="s">
        <v>622</v>
      </c>
      <c r="B17" s="440">
        <v>167172045.96278125</v>
      </c>
      <c r="C17" s="440">
        <v>142066814.51089123</v>
      </c>
      <c r="D17" s="618">
        <f t="shared" si="0"/>
        <v>-25105231.451890022</v>
      </c>
      <c r="E17" s="729">
        <f t="shared" si="1"/>
        <v>-0.15017601362299163</v>
      </c>
      <c r="F17" s="428">
        <f t="shared" si="5"/>
        <v>871.76836893013865</v>
      </c>
      <c r="G17" s="428">
        <v>744.68645890368305</v>
      </c>
      <c r="H17" s="615">
        <f t="shared" si="2"/>
        <v>-127.0819100264556</v>
      </c>
      <c r="I17" s="729">
        <f t="shared" si="3"/>
        <v>4.2546228423821907E-2</v>
      </c>
      <c r="J17" s="732">
        <f t="shared" si="6"/>
        <v>3.4475498910205286E-2</v>
      </c>
      <c r="K17" s="733">
        <v>191762</v>
      </c>
      <c r="L17" s="733">
        <v>190774</v>
      </c>
      <c r="M17" s="495">
        <v>14</v>
      </c>
    </row>
    <row r="18" spans="1:13" ht="16.5">
      <c r="A18" s="731" t="s">
        <v>616</v>
      </c>
      <c r="B18" s="440">
        <v>170512221.0753471</v>
      </c>
      <c r="C18" s="440">
        <v>157211754.43331525</v>
      </c>
      <c r="D18" s="618">
        <f t="shared" si="0"/>
        <v>-13300466.642031848</v>
      </c>
      <c r="E18" s="729">
        <f t="shared" si="1"/>
        <v>-7.8003010917056484E-2</v>
      </c>
      <c r="F18" s="428">
        <f t="shared" si="5"/>
        <v>968.59379959979265</v>
      </c>
      <c r="G18" s="428">
        <v>891.61229353694785</v>
      </c>
      <c r="H18" s="615">
        <f t="shared" si="2"/>
        <v>-76.981506062844801</v>
      </c>
      <c r="I18" s="729">
        <f t="shared" si="3"/>
        <v>4.7081841301628166E-2</v>
      </c>
      <c r="J18" s="732">
        <f t="shared" si="6"/>
        <v>3.1864003450911171E-2</v>
      </c>
      <c r="K18" s="733">
        <v>176041</v>
      </c>
      <c r="L18" s="733">
        <v>176323</v>
      </c>
      <c r="M18" s="495">
        <v>15</v>
      </c>
    </row>
    <row r="19" spans="1:13" ht="16.5">
      <c r="A19" s="731" t="s">
        <v>617</v>
      </c>
      <c r="B19" s="440">
        <v>59475771.921060644</v>
      </c>
      <c r="C19" s="440">
        <v>52192155.849605173</v>
      </c>
      <c r="D19" s="618">
        <f t="shared" si="0"/>
        <v>-7283616.0714554712</v>
      </c>
      <c r="E19" s="729">
        <f t="shared" si="1"/>
        <v>-0.12246358199642482</v>
      </c>
      <c r="F19" s="428">
        <f t="shared" si="5"/>
        <v>875.73837769359704</v>
      </c>
      <c r="G19" s="428">
        <v>769.73904357503386</v>
      </c>
      <c r="H19" s="615">
        <f t="shared" si="2"/>
        <v>-105.99933411856318</v>
      </c>
      <c r="I19" s="729">
        <f t="shared" si="3"/>
        <v>1.5630528440818799E-2</v>
      </c>
      <c r="J19" s="732">
        <f t="shared" si="6"/>
        <v>1.2253300783159496E-2</v>
      </c>
      <c r="K19" s="733">
        <v>67915</v>
      </c>
      <c r="L19" s="733">
        <v>67805</v>
      </c>
      <c r="M19" s="495">
        <v>16</v>
      </c>
    </row>
    <row r="20" spans="1:13" ht="16.5">
      <c r="A20" s="731" t="s">
        <v>618</v>
      </c>
      <c r="B20" s="440">
        <v>406952073.40053636</v>
      </c>
      <c r="C20" s="440">
        <v>378749498.51470912</v>
      </c>
      <c r="D20" s="618">
        <f t="shared" si="0"/>
        <v>-28202574.885827243</v>
      </c>
      <c r="E20" s="729">
        <f t="shared" si="1"/>
        <v>-6.930195649370556E-2</v>
      </c>
      <c r="F20" s="428">
        <f t="shared" si="5"/>
        <v>979.18463870697849</v>
      </c>
      <c r="G20" s="428">
        <v>909.26866737577905</v>
      </c>
      <c r="H20" s="615">
        <f t="shared" si="2"/>
        <v>-69.915971331199444</v>
      </c>
      <c r="I20" s="729">
        <f t="shared" si="3"/>
        <v>0.11342805661331583</v>
      </c>
      <c r="J20" s="732">
        <f t="shared" si="6"/>
        <v>7.5275078063853779E-2</v>
      </c>
      <c r="K20" s="733">
        <v>415603</v>
      </c>
      <c r="L20" s="733">
        <v>416543</v>
      </c>
      <c r="M20" s="495">
        <v>17</v>
      </c>
    </row>
    <row r="21" spans="1:13" ht="16.5">
      <c r="A21" s="731" t="s">
        <v>619</v>
      </c>
      <c r="B21" s="440">
        <v>76101220.095311046</v>
      </c>
      <c r="C21" s="440">
        <v>82014913.779322565</v>
      </c>
      <c r="D21" s="618">
        <f t="shared" si="0"/>
        <v>5913693.684011519</v>
      </c>
      <c r="E21" s="729">
        <f t="shared" si="1"/>
        <v>7.7708263765088964E-2</v>
      </c>
      <c r="F21" s="428">
        <f t="shared" si="5"/>
        <v>1068.0123513481306</v>
      </c>
      <c r="G21" s="428">
        <v>1162.9856890759145</v>
      </c>
      <c r="H21" s="615">
        <f t="shared" si="2"/>
        <v>94.973337727783928</v>
      </c>
      <c r="I21" s="729">
        <f t="shared" si="3"/>
        <v>2.4561860331904661E-2</v>
      </c>
      <c r="J21" s="732">
        <f t="shared" si="6"/>
        <v>1.2744119527014095E-2</v>
      </c>
      <c r="K21" s="733">
        <v>71255</v>
      </c>
      <c r="L21" s="733">
        <v>70521</v>
      </c>
      <c r="M21" s="495">
        <v>18</v>
      </c>
    </row>
    <row r="22" spans="1:13" ht="16.5">
      <c r="A22" s="731" t="s">
        <v>620</v>
      </c>
      <c r="B22" s="440">
        <v>118976053.03970064</v>
      </c>
      <c r="C22" s="440">
        <v>104348757.99814625</v>
      </c>
      <c r="D22" s="618">
        <f t="shared" si="0"/>
        <v>-14627295.041554391</v>
      </c>
      <c r="E22" s="729">
        <f t="shared" si="1"/>
        <v>-0.12294318619456529</v>
      </c>
      <c r="F22" s="428">
        <f t="shared" si="5"/>
        <v>674.10820220347796</v>
      </c>
      <c r="G22" s="428">
        <v>593.58205863731189</v>
      </c>
      <c r="H22" s="615">
        <f t="shared" si="2"/>
        <v>-80.52614356616607</v>
      </c>
      <c r="I22" s="729">
        <f t="shared" si="3"/>
        <v>3.1250409244524081E-2</v>
      </c>
      <c r="J22" s="732">
        <f t="shared" si="6"/>
        <v>3.1768586552253134E-2</v>
      </c>
      <c r="K22" s="733">
        <v>176494</v>
      </c>
      <c r="L22" s="733">
        <v>175795</v>
      </c>
      <c r="M22" s="495">
        <v>19</v>
      </c>
    </row>
    <row r="23" spans="1:13" ht="16.5">
      <c r="A23" s="731"/>
      <c r="B23" s="731"/>
      <c r="C23" s="731"/>
      <c r="D23" s="615"/>
      <c r="E23" s="729"/>
      <c r="F23" s="428"/>
      <c r="G23" s="731"/>
      <c r="H23" s="615"/>
      <c r="I23" s="729"/>
      <c r="J23" s="732"/>
      <c r="K23" s="731"/>
      <c r="L23" s="731"/>
      <c r="M23" s="731"/>
    </row>
    <row r="24" spans="1:13" ht="16.5">
      <c r="A24" s="725" t="s">
        <v>633</v>
      </c>
      <c r="B24" s="731"/>
      <c r="C24" s="731"/>
      <c r="D24" s="615"/>
      <c r="E24" s="729"/>
      <c r="F24" s="428"/>
      <c r="G24" s="731"/>
      <c r="H24" s="615"/>
      <c r="I24" s="729"/>
      <c r="J24" s="732"/>
      <c r="K24" s="733"/>
      <c r="L24" s="733"/>
      <c r="M24" s="731"/>
    </row>
    <row r="25" spans="1:13" ht="16.5">
      <c r="A25" s="731" t="s">
        <v>68</v>
      </c>
      <c r="B25" s="438">
        <v>196988964.26410121</v>
      </c>
      <c r="C25" s="438">
        <v>294844708.7015357</v>
      </c>
      <c r="D25" s="618">
        <f t="shared" ref="D25:D29" si="7">C25-B25</f>
        <v>97855744.437434494</v>
      </c>
      <c r="E25" s="729">
        <f t="shared" ref="E25:E29" si="8">D25/B25</f>
        <v>0.49675749503530686</v>
      </c>
      <c r="F25" s="428">
        <f t="shared" si="5"/>
        <v>299.16754513066337</v>
      </c>
      <c r="G25" s="428">
        <v>444.02451207108089</v>
      </c>
      <c r="H25" s="615">
        <f t="shared" ref="H25:H29" si="9">G25-F25</f>
        <v>144.85696694041752</v>
      </c>
      <c r="I25" s="729">
        <f t="shared" ref="I25:I29" si="10">C25/C$4</f>
        <v>8.8300215424405609E-2</v>
      </c>
      <c r="J25" s="732">
        <f t="shared" ref="J25:J29" si="11">L25/L$4</f>
        <v>0.11999903860246049</v>
      </c>
      <c r="K25" s="436">
        <v>658457</v>
      </c>
      <c r="L25" s="436">
        <v>664028</v>
      </c>
      <c r="M25" s="731">
        <v>31</v>
      </c>
    </row>
    <row r="26" spans="1:13" ht="16.5">
      <c r="A26" s="731" t="s">
        <v>626</v>
      </c>
      <c r="B26" s="438">
        <v>197457476.01773244</v>
      </c>
      <c r="C26" s="440">
        <v>190906005.83319956</v>
      </c>
      <c r="D26" s="618">
        <f>C26-B26</f>
        <v>-6551470.1845328808</v>
      </c>
      <c r="E26" s="729">
        <f>D26/B26</f>
        <v>-3.3179144779225948E-2</v>
      </c>
      <c r="F26" s="428">
        <f t="shared" si="5"/>
        <v>714.29208725910496</v>
      </c>
      <c r="G26" s="428">
        <v>680.60395313000072</v>
      </c>
      <c r="H26" s="615">
        <f>G26-F26</f>
        <v>-33.688134129104242</v>
      </c>
      <c r="I26" s="729">
        <f>C26/C$4</f>
        <v>5.7172609659915379E-2</v>
      </c>
      <c r="J26" s="732">
        <f>L26/L$4</f>
        <v>5.0689323842966191E-2</v>
      </c>
      <c r="K26" s="734">
        <v>276438</v>
      </c>
      <c r="L26" s="734">
        <v>280495</v>
      </c>
      <c r="M26" s="731">
        <v>32</v>
      </c>
    </row>
    <row r="27" spans="1:13" ht="16.5">
      <c r="A27" s="731" t="s">
        <v>625</v>
      </c>
      <c r="B27" s="438">
        <v>499978929.15992421</v>
      </c>
      <c r="C27" s="440">
        <v>525741522.82033551</v>
      </c>
      <c r="D27" s="618">
        <f>C27-B27</f>
        <v>25762593.660411298</v>
      </c>
      <c r="E27" s="729">
        <f>D27/B27</f>
        <v>5.1527358770294948E-2</v>
      </c>
      <c r="F27" s="428">
        <f t="shared" si="5"/>
        <v>1043.9738852706287</v>
      </c>
      <c r="G27" s="428">
        <v>1081.0030776861238</v>
      </c>
      <c r="H27" s="615">
        <f>G27-F27</f>
        <v>37.029192415495118</v>
      </c>
      <c r="I27" s="729">
        <f>C27/C$4</f>
        <v>0.15744928890544777</v>
      </c>
      <c r="J27" s="732">
        <f>L27/L$4</f>
        <v>8.7889445065798807E-2</v>
      </c>
      <c r="K27" s="734">
        <v>478919</v>
      </c>
      <c r="L27" s="734">
        <v>486346</v>
      </c>
      <c r="M27" s="731">
        <v>33</v>
      </c>
    </row>
    <row r="28" spans="1:13" ht="16.5">
      <c r="A28" s="731" t="s">
        <v>623</v>
      </c>
      <c r="B28" s="438">
        <v>90140560.611250222</v>
      </c>
      <c r="C28" s="440">
        <v>83762472.19492346</v>
      </c>
      <c r="D28" s="618">
        <f t="shared" si="7"/>
        <v>-6378088.4163267612</v>
      </c>
      <c r="E28" s="729">
        <f t="shared" si="8"/>
        <v>-7.0757141658277276E-2</v>
      </c>
      <c r="F28" s="428">
        <f t="shared" si="5"/>
        <v>909.8398212555411</v>
      </c>
      <c r="G28" s="428">
        <v>846.32494235666104</v>
      </c>
      <c r="H28" s="615">
        <f t="shared" si="9"/>
        <v>-63.514878898880056</v>
      </c>
      <c r="I28" s="729">
        <f t="shared" si="10"/>
        <v>2.5085219849678798E-2</v>
      </c>
      <c r="J28" s="732">
        <f t="shared" si="11"/>
        <v>1.7885608511331932E-2</v>
      </c>
      <c r="K28" s="734">
        <v>99073</v>
      </c>
      <c r="L28" s="734">
        <v>98972</v>
      </c>
      <c r="M28" s="731">
        <v>34</v>
      </c>
    </row>
    <row r="29" spans="1:13" ht="16.5">
      <c r="A29" s="731" t="s">
        <v>624</v>
      </c>
      <c r="B29" s="438">
        <v>118574480.00097802</v>
      </c>
      <c r="C29" s="440">
        <v>100499206.18787351</v>
      </c>
      <c r="D29" s="618">
        <f t="shared" si="7"/>
        <v>-18075273.81310451</v>
      </c>
      <c r="E29" s="729">
        <f t="shared" si="8"/>
        <v>-0.152438145315547</v>
      </c>
      <c r="F29" s="428">
        <f t="shared" si="5"/>
        <v>587.42695215838194</v>
      </c>
      <c r="G29" s="428">
        <v>494.60218014426511</v>
      </c>
      <c r="H29" s="615">
        <f t="shared" si="9"/>
        <v>-92.824772014116832</v>
      </c>
      <c r="I29" s="729">
        <f t="shared" si="10"/>
        <v>3.0097543874711453E-2</v>
      </c>
      <c r="J29" s="732">
        <f t="shared" si="11"/>
        <v>3.6719603166901323E-2</v>
      </c>
      <c r="K29" s="734">
        <v>201854</v>
      </c>
      <c r="L29" s="734">
        <v>203192</v>
      </c>
      <c r="M29" s="731">
        <v>35</v>
      </c>
    </row>
    <row r="32" spans="1:13">
      <c r="A32" s="725" t="s">
        <v>656</v>
      </c>
      <c r="B32" s="731"/>
      <c r="C32" s="616"/>
      <c r="D32" s="618"/>
      <c r="E32" s="729"/>
      <c r="F32" s="731"/>
      <c r="G32" s="731"/>
      <c r="H32" s="615"/>
      <c r="I32" s="729"/>
      <c r="J32" s="732"/>
      <c r="K32" s="731"/>
      <c r="L32" s="731"/>
      <c r="M32" s="731"/>
    </row>
    <row r="33" spans="1:13" ht="16.5">
      <c r="A33" s="495" t="s">
        <v>634</v>
      </c>
      <c r="B33" s="440">
        <v>58412773.183777988</v>
      </c>
      <c r="C33" s="440">
        <v>52777210.10864155</v>
      </c>
      <c r="D33" s="618">
        <f t="shared" ref="D33:D39" si="12">C33-B33</f>
        <v>-5635563.075136438</v>
      </c>
      <c r="E33" s="729">
        <f t="shared" ref="E33:E39" si="13">D33/B33</f>
        <v>-9.6478266104672972E-2</v>
      </c>
      <c r="F33" s="442">
        <v>970.70273399030759</v>
      </c>
      <c r="G33" s="442">
        <v>902.43677835681399</v>
      </c>
      <c r="H33" s="615">
        <f t="shared" ref="H33:H39" si="14">G33-F33</f>
        <v>-68.265955633493604</v>
      </c>
      <c r="I33" s="729">
        <f t="shared" ref="I33:I39" si="15">C33/C$4</f>
        <v>1.5805740732521049E-2</v>
      </c>
      <c r="J33" s="732">
        <f t="shared" ref="J33:J39" si="16">L33/L$4</f>
        <v>1.0568686523140134E-2</v>
      </c>
      <c r="K33" s="440">
        <v>59431</v>
      </c>
      <c r="L33" s="440">
        <v>58483</v>
      </c>
      <c r="M33" s="731"/>
    </row>
    <row r="34" spans="1:13" ht="16.5">
      <c r="A34" s="495" t="s">
        <v>635</v>
      </c>
      <c r="B34" s="440">
        <v>305105216.93268359</v>
      </c>
      <c r="C34" s="440">
        <v>281788494.51943272</v>
      </c>
      <c r="D34" s="618">
        <f t="shared" si="12"/>
        <v>-23316722.413250864</v>
      </c>
      <c r="E34" s="729">
        <f t="shared" si="13"/>
        <v>-7.642190667095447E-2</v>
      </c>
      <c r="F34" s="442">
        <v>1037.8286568102119</v>
      </c>
      <c r="G34" s="442">
        <v>973.45682663412254</v>
      </c>
      <c r="H34" s="615">
        <f t="shared" si="14"/>
        <v>-64.371830176089361</v>
      </c>
      <c r="I34" s="729">
        <f t="shared" si="15"/>
        <v>8.4390134996020202E-2</v>
      </c>
      <c r="J34" s="732">
        <f t="shared" si="16"/>
        <v>5.2311591833976046E-2</v>
      </c>
      <c r="K34" s="440">
        <v>294357</v>
      </c>
      <c r="L34" s="440">
        <v>289472</v>
      </c>
      <c r="M34" s="731"/>
    </row>
    <row r="35" spans="1:13" ht="16.5">
      <c r="A35" s="736" t="s">
        <v>636</v>
      </c>
      <c r="B35" s="440">
        <v>478744906.2305932</v>
      </c>
      <c r="C35" s="440">
        <v>435043478.87068343</v>
      </c>
      <c r="D35" s="618">
        <f t="shared" si="12"/>
        <v>-43701427.359909773</v>
      </c>
      <c r="E35" s="729">
        <f t="shared" si="13"/>
        <v>-9.1283326028455875E-2</v>
      </c>
      <c r="F35" s="442">
        <v>933.94460945520746</v>
      </c>
      <c r="G35" s="442">
        <v>852.06743561302267</v>
      </c>
      <c r="H35" s="615">
        <f t="shared" si="14"/>
        <v>-81.877173842184789</v>
      </c>
      <c r="I35" s="729">
        <f t="shared" si="15"/>
        <v>0.13028700115541234</v>
      </c>
      <c r="J35" s="732">
        <f t="shared" si="16"/>
        <v>9.2267779574675565E-2</v>
      </c>
      <c r="K35" s="440">
        <v>515842</v>
      </c>
      <c r="L35" s="440">
        <v>510574</v>
      </c>
      <c r="M35" s="731"/>
    </row>
    <row r="36" spans="1:13" ht="16.5">
      <c r="A36" s="736" t="s">
        <v>637</v>
      </c>
      <c r="B36" s="440">
        <v>537080898.67194605</v>
      </c>
      <c r="C36" s="440">
        <v>447191497.29922211</v>
      </c>
      <c r="D36" s="618">
        <f t="shared" si="12"/>
        <v>-89889401.372723937</v>
      </c>
      <c r="E36" s="729">
        <f t="shared" si="13"/>
        <v>-0.16736659522801092</v>
      </c>
      <c r="F36" s="442">
        <v>832.2989278187473</v>
      </c>
      <c r="G36" s="442">
        <v>699.10592984923619</v>
      </c>
      <c r="H36" s="615">
        <f t="shared" si="14"/>
        <v>-133.19299796951111</v>
      </c>
      <c r="I36" s="729">
        <f t="shared" si="15"/>
        <v>0.13392509474353725</v>
      </c>
      <c r="J36" s="732">
        <f t="shared" si="16"/>
        <v>0.11559576558597993</v>
      </c>
      <c r="K36" s="440">
        <v>643201</v>
      </c>
      <c r="L36" s="440">
        <v>639662</v>
      </c>
      <c r="M36" s="731"/>
    </row>
    <row r="37" spans="1:13" ht="16.5">
      <c r="A37" s="736" t="s">
        <v>639</v>
      </c>
      <c r="B37" s="440">
        <v>702822225.37253046</v>
      </c>
      <c r="C37" s="440">
        <v>246147184.26173908</v>
      </c>
      <c r="D37" s="618">
        <f t="shared" si="12"/>
        <v>-456675041.11079139</v>
      </c>
      <c r="E37" s="729">
        <f t="shared" si="13"/>
        <v>-0.64977319245806586</v>
      </c>
      <c r="F37" s="442">
        <v>712.47566611964669</v>
      </c>
      <c r="G37" s="442">
        <v>614.65640731561439</v>
      </c>
      <c r="H37" s="615">
        <f t="shared" si="14"/>
        <v>-97.819258804032302</v>
      </c>
      <c r="I37" s="729">
        <f t="shared" si="15"/>
        <v>7.3716260644935278E-2</v>
      </c>
      <c r="J37" s="732">
        <f t="shared" si="16"/>
        <v>0.14157988337091276</v>
      </c>
      <c r="K37" s="440">
        <v>784245</v>
      </c>
      <c r="L37" s="440">
        <v>783448</v>
      </c>
      <c r="M37" s="731"/>
    </row>
    <row r="38" spans="1:13" ht="16.5">
      <c r="A38" s="736" t="s">
        <v>638</v>
      </c>
      <c r="B38" s="440">
        <v>347935201.72217983</v>
      </c>
      <c r="C38" s="440">
        <v>610008375.56349373</v>
      </c>
      <c r="D38" s="618">
        <f t="shared" si="12"/>
        <v>262073173.8413139</v>
      </c>
      <c r="E38" s="729">
        <f t="shared" si="13"/>
        <v>0.75322408466900326</v>
      </c>
      <c r="F38" s="442">
        <v>443.76045205539066</v>
      </c>
      <c r="G38" s="442">
        <v>314.18445673706367</v>
      </c>
      <c r="H38" s="615">
        <f t="shared" si="14"/>
        <v>-129.57599531832699</v>
      </c>
      <c r="I38" s="729">
        <f t="shared" si="15"/>
        <v>0.1826855608505199</v>
      </c>
      <c r="J38" s="732">
        <f t="shared" si="16"/>
        <v>0.17934726528482034</v>
      </c>
      <c r="K38" s="440">
        <v>991072</v>
      </c>
      <c r="L38" s="440">
        <v>992438</v>
      </c>
      <c r="M38" s="731"/>
    </row>
    <row r="39" spans="1:13" ht="16.5">
      <c r="A39" s="737" t="s">
        <v>640</v>
      </c>
      <c r="B39" s="440">
        <v>1186289564.2365916</v>
      </c>
      <c r="C39" s="440">
        <v>1266160286.8325353</v>
      </c>
      <c r="D39" s="618">
        <f t="shared" si="12"/>
        <v>79870722.595943689</v>
      </c>
      <c r="E39" s="729">
        <f t="shared" si="13"/>
        <v>6.7328184453297954E-2</v>
      </c>
      <c r="F39" s="442">
        <v>527.3479015963643</v>
      </c>
      <c r="G39" s="442">
        <v>560.36345849743145</v>
      </c>
      <c r="H39" s="615">
        <f t="shared" si="14"/>
        <v>33.015556901067157</v>
      </c>
      <c r="I39" s="729">
        <f t="shared" si="15"/>
        <v>0.37919020687705407</v>
      </c>
      <c r="J39" s="732">
        <f t="shared" si="16"/>
        <v>0.40832902782649522</v>
      </c>
      <c r="K39" s="440">
        <v>2229749</v>
      </c>
      <c r="L39" s="440">
        <v>2259534</v>
      </c>
      <c r="M39" s="731"/>
    </row>
    <row r="40" spans="1:13">
      <c r="F40" s="587"/>
      <c r="G40" s="587"/>
    </row>
    <row r="41" spans="1:13">
      <c r="F41" s="587"/>
      <c r="G41" s="587"/>
    </row>
    <row r="42" spans="1:13">
      <c r="F42" s="587"/>
      <c r="G42" s="587"/>
    </row>
    <row r="43" spans="1:13">
      <c r="F43" s="587"/>
      <c r="G43" s="587"/>
    </row>
    <row r="44" spans="1:13">
      <c r="F44" s="587"/>
      <c r="G44" s="587"/>
    </row>
    <row r="45" spans="1:13">
      <c r="F45" s="587"/>
      <c r="G45" s="587"/>
    </row>
    <row r="46" spans="1:13">
      <c r="F46" s="587"/>
      <c r="G46" s="587"/>
    </row>
    <row r="47" spans="1:13">
      <c r="F47" s="587"/>
      <c r="G47" s="587"/>
    </row>
    <row r="48" spans="1:13">
      <c r="F48" s="587"/>
      <c r="G48" s="587"/>
    </row>
    <row r="49" spans="6:7">
      <c r="F49" s="587"/>
      <c r="G49" s="587"/>
    </row>
    <row r="50" spans="6:7">
      <c r="F50" s="587"/>
      <c r="G50" s="587"/>
    </row>
    <row r="51" spans="6:7">
      <c r="F51" s="587"/>
      <c r="G51" s="587"/>
    </row>
    <row r="52" spans="6:7">
      <c r="F52" s="587"/>
      <c r="G52" s="587"/>
    </row>
    <row r="53" spans="6:7">
      <c r="F53" s="587"/>
      <c r="G53" s="587"/>
    </row>
    <row r="54" spans="6:7">
      <c r="F54" s="587"/>
      <c r="G54" s="587"/>
    </row>
    <row r="55" spans="6:7">
      <c r="F55" s="587"/>
      <c r="G55" s="587"/>
    </row>
    <row r="56" spans="6:7">
      <c r="F56" s="587"/>
      <c r="G56" s="587"/>
    </row>
    <row r="57" spans="6:7">
      <c r="F57" s="587"/>
      <c r="G57" s="587"/>
    </row>
  </sheetData>
  <autoFilter ref="A4:M4" xr:uid="{1162216B-D086-4BB8-A1A3-96B71B8EC6A0}">
    <sortState xmlns:xlrd2="http://schemas.microsoft.com/office/spreadsheetml/2017/richdata2" ref="A5:M22">
      <sortCondition ref="M4"/>
    </sortState>
  </autoFilter>
  <conditionalFormatting sqref="D4:E29 H4:H29 D32:E39 H32:H39">
    <cfRule type="cellIs" dxfId="4" priority="11" operator="lessThan">
      <formula>0</formula>
    </cfRule>
    <cfRule type="cellIs" dxfId="3" priority="12" operator="greaterThan">
      <formula>0</formula>
    </cfRule>
  </conditionalFormatting>
  <conditionalFormatting sqref="E4:E29 E32:E39">
    <cfRule type="cellIs" dxfId="2" priority="36" operator="lessThan">
      <formula>0</formula>
    </cfRule>
  </conditionalFormatting>
  <conditionalFormatting sqref="E32:E39 E4:E29">
    <cfRule type="colorScale" priority="35">
      <colorScale>
        <cfvo type="min"/>
        <cfvo type="percentile" val="50"/>
        <cfvo type="max"/>
        <color rgb="FFF8696B"/>
        <color rgb="FFFCFCFF"/>
        <color rgb="FF63BE7B"/>
      </colorScale>
    </cfRule>
  </conditionalFormatting>
  <conditionalFormatting sqref="L25:L27">
    <cfRule type="cellIs" dxfId="1" priority="13" operator="lessThan">
      <formula>0</formula>
    </cfRule>
  </conditionalFormatting>
  <pageMargins left="0.7" right="0.7" top="0.75" bottom="0.75" header="0.3" footer="0.3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FEE12-A20A-49E4-B69B-137F05B60679}">
  <dimension ref="A1:X332"/>
  <sheetViews>
    <sheetView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 activeCell="A4" sqref="A4"/>
    </sheetView>
  </sheetViews>
  <sheetFormatPr defaultColWidth="8.85546875" defaultRowHeight="14.2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hidden="1" customWidth="1"/>
    <col min="5" max="5" width="15.7109375" style="64" hidden="1" customWidth="1"/>
    <col min="6" max="6" width="13" style="64" customWidth="1"/>
    <col min="7" max="7" width="11.5703125" style="91" hidden="1" customWidth="1"/>
    <col min="8" max="8" width="17.7109375" style="92" hidden="1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1.28515625" style="70" customWidth="1"/>
    <col min="17" max="18" width="16" style="70" bestFit="1" customWidth="1"/>
    <col min="19" max="19" width="15.140625" style="71" bestFit="1" customWidth="1"/>
    <col min="20" max="20" width="13.7109375" style="64" bestFit="1" customWidth="1"/>
    <col min="21" max="21" width="13.28515625" style="72" bestFit="1" customWidth="1"/>
    <col min="22" max="22" width="13.5703125" style="72" customWidth="1"/>
    <col min="23" max="23" width="14" style="93" bestFit="1" customWidth="1"/>
    <col min="24" max="24" width="10.7109375" style="74" customWidth="1"/>
    <col min="25" max="16384" width="8.85546875" style="70"/>
  </cols>
  <sheetData>
    <row r="1" spans="1:24" ht="30.75">
      <c r="A1" s="130" t="s">
        <v>402</v>
      </c>
      <c r="F1" s="65"/>
      <c r="G1" s="65"/>
      <c r="H1" s="66"/>
      <c r="I1" s="67"/>
      <c r="K1" s="69"/>
      <c r="W1" s="73"/>
    </row>
    <row r="2" spans="1:24" s="148" customFormat="1" ht="18.75">
      <c r="A2" s="148" t="s">
        <v>403</v>
      </c>
      <c r="B2" s="51"/>
      <c r="C2" s="52"/>
      <c r="D2" s="52"/>
      <c r="E2" s="52"/>
      <c r="F2" s="149" t="s">
        <v>404</v>
      </c>
      <c r="G2" s="150"/>
      <c r="H2" s="151"/>
      <c r="I2" s="151"/>
      <c r="J2" s="152"/>
      <c r="K2" s="132"/>
      <c r="L2" s="132"/>
      <c r="M2" s="132"/>
      <c r="N2" s="132"/>
      <c r="O2" s="132"/>
      <c r="P2" s="132"/>
      <c r="Q2" s="132"/>
      <c r="R2" s="132"/>
      <c r="S2" s="44"/>
      <c r="T2" s="52"/>
      <c r="U2" s="138"/>
      <c r="V2" s="138"/>
      <c r="W2" s="153"/>
    </row>
    <row r="3" spans="1:24" ht="15">
      <c r="A3" s="42" t="s">
        <v>405</v>
      </c>
      <c r="B3" s="80"/>
      <c r="C3" s="75"/>
      <c r="D3" s="75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75"/>
      <c r="T3" s="75"/>
      <c r="U3" s="76"/>
      <c r="V3" s="76"/>
      <c r="W3" s="79"/>
      <c r="X3" s="154"/>
    </row>
    <row r="4" spans="1:24" ht="15">
      <c r="A4" s="42" t="s">
        <v>406</v>
      </c>
      <c r="B4" s="86"/>
      <c r="C4" s="75"/>
      <c r="D4" s="75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78"/>
      <c r="T4" s="88"/>
      <c r="U4" s="89"/>
      <c r="V4" s="89"/>
      <c r="W4" s="90"/>
      <c r="X4" s="70"/>
    </row>
    <row r="5" spans="1:24" ht="15">
      <c r="A5" s="42" t="s">
        <v>407</v>
      </c>
      <c r="B5" s="86"/>
      <c r="C5" s="75"/>
      <c r="D5" s="75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78"/>
      <c r="T5" s="88"/>
      <c r="U5" s="89"/>
      <c r="V5" s="89"/>
      <c r="W5" s="90"/>
      <c r="X5" s="70"/>
    </row>
    <row r="6" spans="1:24" ht="15">
      <c r="A6" s="42" t="s">
        <v>408</v>
      </c>
      <c r="B6" s="86"/>
      <c r="C6" s="75"/>
      <c r="D6" s="75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78"/>
      <c r="T6" s="88"/>
      <c r="U6" s="89"/>
      <c r="V6" s="89"/>
      <c r="W6" s="90"/>
      <c r="X6" s="70"/>
    </row>
    <row r="7" spans="1:24" ht="15">
      <c r="A7" s="62" t="s">
        <v>409</v>
      </c>
      <c r="B7" s="146"/>
      <c r="C7" s="75"/>
      <c r="D7" s="75"/>
      <c r="E7" s="75"/>
      <c r="F7" s="75"/>
      <c r="G7" s="155"/>
      <c r="H7" s="76"/>
      <c r="I7" s="76"/>
      <c r="J7" s="77"/>
      <c r="S7" s="78"/>
      <c r="T7" s="75"/>
      <c r="U7" s="131"/>
      <c r="V7" s="131"/>
      <c r="W7" s="147"/>
      <c r="X7" s="70"/>
    </row>
    <row r="8" spans="1:24" ht="15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410</v>
      </c>
      <c r="L8" s="97"/>
      <c r="M8" s="97"/>
      <c r="N8" s="97"/>
      <c r="O8" s="97"/>
      <c r="P8" s="98" t="s">
        <v>411</v>
      </c>
      <c r="Q8" s="98"/>
      <c r="R8" s="98"/>
      <c r="S8" s="80"/>
      <c r="T8" s="80"/>
      <c r="U8" s="80"/>
      <c r="V8" s="80"/>
      <c r="W8" s="80"/>
    </row>
    <row r="9" spans="1:24" s="99" customFormat="1" ht="99">
      <c r="A9" s="99" t="s">
        <v>14</v>
      </c>
      <c r="B9" s="100" t="s">
        <v>15</v>
      </c>
      <c r="C9" s="129" t="s">
        <v>412</v>
      </c>
      <c r="D9" s="101" t="s">
        <v>413</v>
      </c>
      <c r="E9" s="101" t="s">
        <v>414</v>
      </c>
      <c r="F9" s="101" t="s">
        <v>415</v>
      </c>
      <c r="G9" s="102" t="s">
        <v>416</v>
      </c>
      <c r="H9" s="102" t="s">
        <v>417</v>
      </c>
      <c r="I9" s="102" t="s">
        <v>418</v>
      </c>
      <c r="J9" s="103" t="s">
        <v>419</v>
      </c>
      <c r="K9" s="104" t="s">
        <v>420</v>
      </c>
      <c r="L9" s="104" t="s">
        <v>421</v>
      </c>
      <c r="M9" s="104" t="s">
        <v>422</v>
      </c>
      <c r="N9" s="104" t="s">
        <v>423</v>
      </c>
      <c r="O9" s="104" t="s">
        <v>424</v>
      </c>
      <c r="P9" s="105" t="s">
        <v>425</v>
      </c>
      <c r="Q9" s="106" t="s">
        <v>354</v>
      </c>
      <c r="R9" s="106" t="s">
        <v>355</v>
      </c>
      <c r="S9" s="101" t="s">
        <v>426</v>
      </c>
      <c r="T9" s="101" t="s">
        <v>427</v>
      </c>
      <c r="U9" s="101" t="s">
        <v>428</v>
      </c>
      <c r="V9" s="101" t="s">
        <v>429</v>
      </c>
      <c r="W9" s="100" t="s">
        <v>430</v>
      </c>
    </row>
    <row r="10" spans="1:24" s="113" customFormat="1" ht="17.25" thickBot="1">
      <c r="A10" s="107"/>
      <c r="B10" s="107" t="s">
        <v>41</v>
      </c>
      <c r="C10" s="108">
        <f t="shared" ref="C10:E10" si="0">SUM(C11:C303)</f>
        <v>5517897</v>
      </c>
      <c r="D10" s="108">
        <f t="shared" si="0"/>
        <v>7997409535.7199974</v>
      </c>
      <c r="E10" s="108">
        <f t="shared" si="0"/>
        <v>1616899361.0769379</v>
      </c>
      <c r="F10" s="108">
        <f>SUM(F11:F303)</f>
        <v>9614308896.7969322</v>
      </c>
      <c r="G10" s="145">
        <v>1357.49</v>
      </c>
      <c r="H10" s="108">
        <f t="shared" ref="H10:I10" si="1">SUM(H11:H303)</f>
        <v>7490489998.5300007</v>
      </c>
      <c r="I10" s="108">
        <f t="shared" si="1"/>
        <v>2123818898.2669368</v>
      </c>
      <c r="J10" s="109">
        <f>I10/F10</f>
        <v>0.22090187875849301</v>
      </c>
      <c r="K10" s="110">
        <f>SUM(K11:K303)</f>
        <v>64692444.09983734</v>
      </c>
      <c r="L10" s="110">
        <f t="shared" ref="L10:P10" si="2">SUM(L11:L303)</f>
        <v>1151098.48</v>
      </c>
      <c r="M10" s="110">
        <f t="shared" si="2"/>
        <v>70383578.26639767</v>
      </c>
      <c r="N10" s="110">
        <f t="shared" si="2"/>
        <v>104067537.41999997</v>
      </c>
      <c r="O10" s="110">
        <f t="shared" si="2"/>
        <v>29400068.404098451</v>
      </c>
      <c r="P10" s="144">
        <f t="shared" si="2"/>
        <v>-498148949.14200032</v>
      </c>
      <c r="Q10" s="111">
        <v>-3590914.7967749638</v>
      </c>
      <c r="R10" s="111">
        <v>-3.6880373954772949E-7</v>
      </c>
      <c r="S10" s="108">
        <f>SUM(S11:S303)</f>
        <v>1891773760.9984949</v>
      </c>
      <c r="T10" s="108">
        <f>SUM(T11:T303)</f>
        <v>815416128.62295687</v>
      </c>
      <c r="U10" s="108">
        <f>SUM(U11:U303)</f>
        <v>2707189889.6214523</v>
      </c>
      <c r="V10" s="108">
        <f>SUM(V11:V303)</f>
        <v>819000000.00000083</v>
      </c>
      <c r="W10" s="108">
        <f>SUM(W11:W303)</f>
        <v>3526189889.6214538</v>
      </c>
      <c r="X10" s="112"/>
    </row>
    <row r="11" spans="1:24" s="120" customFormat="1" ht="16.5">
      <c r="A11" s="20">
        <v>5</v>
      </c>
      <c r="B11" s="18" t="s">
        <v>42</v>
      </c>
      <c r="C11" s="21">
        <v>9311</v>
      </c>
      <c r="D11" s="21">
        <v>15081065.970000001</v>
      </c>
      <c r="E11" s="21">
        <v>1898399.8578378963</v>
      </c>
      <c r="F11" s="21">
        <v>16979465.827837896</v>
      </c>
      <c r="G11" s="114">
        <v>1357.49</v>
      </c>
      <c r="H11" s="32">
        <v>12639589.390000001</v>
      </c>
      <c r="I11" s="32">
        <v>4339876.437837895</v>
      </c>
      <c r="J11" s="115">
        <f>I11/F11</f>
        <v>0.25559558126514509</v>
      </c>
      <c r="K11" s="116">
        <v>342097.95876266662</v>
      </c>
      <c r="L11" s="116">
        <v>0</v>
      </c>
      <c r="M11" s="116">
        <v>119142.70540100685</v>
      </c>
      <c r="N11" s="116">
        <v>154474.6495058478</v>
      </c>
      <c r="O11" s="116">
        <v>0</v>
      </c>
      <c r="P11" s="117">
        <v>-523276.79</v>
      </c>
      <c r="Q11" s="117">
        <v>1879209.0567288417</v>
      </c>
      <c r="R11" s="118">
        <v>504932.33530029096</v>
      </c>
      <c r="S11" s="21">
        <v>6816456.353536549</v>
      </c>
      <c r="T11" s="36">
        <v>5462511.7105114404</v>
      </c>
      <c r="U11" s="19">
        <v>12278968.064047989</v>
      </c>
      <c r="V11" s="19">
        <v>1913167.1043521855</v>
      </c>
      <c r="W11" s="38">
        <f>U11+V11</f>
        <v>14192135.168400174</v>
      </c>
      <c r="X11" s="119"/>
    </row>
    <row r="12" spans="1:24" s="120" customFormat="1" ht="16.5">
      <c r="A12" s="20">
        <v>9</v>
      </c>
      <c r="B12" s="18" t="s">
        <v>43</v>
      </c>
      <c r="C12" s="21">
        <v>2491</v>
      </c>
      <c r="D12" s="21">
        <v>4528488.9000000004</v>
      </c>
      <c r="E12" s="21">
        <v>401828.45266534924</v>
      </c>
      <c r="F12" s="21">
        <v>4930317.3526653498</v>
      </c>
      <c r="G12" s="114">
        <v>1357.49</v>
      </c>
      <c r="H12" s="32">
        <v>3381507.59</v>
      </c>
      <c r="I12" s="32">
        <v>1548809.76266535</v>
      </c>
      <c r="J12" s="115">
        <f t="shared" ref="J12:J75" si="3">I12/F12</f>
        <v>0.31413997353092432</v>
      </c>
      <c r="K12" s="116">
        <v>4293.4477440000001</v>
      </c>
      <c r="L12" s="116">
        <v>0</v>
      </c>
      <c r="M12" s="116">
        <v>22984.557931987798</v>
      </c>
      <c r="N12" s="116">
        <v>42384.93377544883</v>
      </c>
      <c r="O12" s="116">
        <v>0</v>
      </c>
      <c r="P12" s="117">
        <v>-111193.66500000001</v>
      </c>
      <c r="Q12" s="117">
        <v>443439.5488029861</v>
      </c>
      <c r="R12" s="118">
        <v>50352.41096800987</v>
      </c>
      <c r="S12" s="21">
        <v>2001070.9968877826</v>
      </c>
      <c r="T12" s="36">
        <v>1648227.2631641994</v>
      </c>
      <c r="U12" s="19">
        <v>3649298.260051982</v>
      </c>
      <c r="V12" s="19">
        <v>507613.53713668039</v>
      </c>
      <c r="W12" s="38">
        <f t="shared" ref="W12:W75" si="4">U12+V12</f>
        <v>4156911.7971886625</v>
      </c>
      <c r="X12" s="119"/>
    </row>
    <row r="13" spans="1:24" s="120" customFormat="1" ht="16.5">
      <c r="A13" s="20">
        <v>10</v>
      </c>
      <c r="B13" s="18" t="s">
        <v>44</v>
      </c>
      <c r="C13" s="21">
        <v>11197</v>
      </c>
      <c r="D13" s="21">
        <v>17600054.07</v>
      </c>
      <c r="E13" s="21">
        <v>1885376.0642691678</v>
      </c>
      <c r="F13" s="21">
        <v>19485430.134269167</v>
      </c>
      <c r="G13" s="114">
        <v>1357.49</v>
      </c>
      <c r="H13" s="32">
        <v>15199815.529999999</v>
      </c>
      <c r="I13" s="32">
        <v>4285614.6042691674</v>
      </c>
      <c r="J13" s="115">
        <f t="shared" si="3"/>
        <v>0.21993944063528914</v>
      </c>
      <c r="K13" s="116">
        <v>372885.30071466661</v>
      </c>
      <c r="L13" s="116">
        <v>0</v>
      </c>
      <c r="M13" s="116">
        <v>138124.25304565477</v>
      </c>
      <c r="N13" s="116">
        <v>202673.17058268582</v>
      </c>
      <c r="O13" s="116">
        <v>0</v>
      </c>
      <c r="P13" s="117">
        <v>-700718.85499999998</v>
      </c>
      <c r="Q13" s="117">
        <v>476650.52694299136</v>
      </c>
      <c r="R13" s="118">
        <v>-585219.92621367669</v>
      </c>
      <c r="S13" s="21">
        <v>4190009.0743414895</v>
      </c>
      <c r="T13" s="36">
        <v>6449463.2508941619</v>
      </c>
      <c r="U13" s="19">
        <v>10639472.325235652</v>
      </c>
      <c r="V13" s="19">
        <v>2356530.7267407016</v>
      </c>
      <c r="W13" s="38">
        <f t="shared" si="4"/>
        <v>12996003.051976353</v>
      </c>
      <c r="X13" s="119"/>
    </row>
    <row r="14" spans="1:24" s="120" customFormat="1" ht="16.5">
      <c r="A14" s="20">
        <v>16</v>
      </c>
      <c r="B14" s="18" t="s">
        <v>45</v>
      </c>
      <c r="C14" s="21">
        <v>8033</v>
      </c>
      <c r="D14" s="21">
        <v>10431824.660000002</v>
      </c>
      <c r="E14" s="21">
        <v>1646647.9887744868</v>
      </c>
      <c r="F14" s="21">
        <v>12078472.64877449</v>
      </c>
      <c r="G14" s="114">
        <v>1357.49</v>
      </c>
      <c r="H14" s="32">
        <v>10904717.17</v>
      </c>
      <c r="I14" s="32">
        <v>1173755.4787744898</v>
      </c>
      <c r="J14" s="115">
        <f t="shared" si="3"/>
        <v>9.7177475406510255E-2</v>
      </c>
      <c r="K14" s="116">
        <v>0</v>
      </c>
      <c r="L14" s="116">
        <v>0</v>
      </c>
      <c r="M14" s="116">
        <v>81648.565273976332</v>
      </c>
      <c r="N14" s="116">
        <v>159263.80323777898</v>
      </c>
      <c r="O14" s="116">
        <v>0</v>
      </c>
      <c r="P14" s="117">
        <v>-488809.10499999998</v>
      </c>
      <c r="Q14" s="117">
        <v>3540836.0920584123</v>
      </c>
      <c r="R14" s="118">
        <v>3051370.3678099574</v>
      </c>
      <c r="S14" s="21">
        <v>7518065.202154614</v>
      </c>
      <c r="T14" s="36">
        <v>2355477.8721798025</v>
      </c>
      <c r="U14" s="19">
        <v>9873543.0743344165</v>
      </c>
      <c r="V14" s="19">
        <v>1369693.3907009659</v>
      </c>
      <c r="W14" s="38">
        <f t="shared" si="4"/>
        <v>11243236.465035383</v>
      </c>
      <c r="X14" s="119"/>
    </row>
    <row r="15" spans="1:24" s="120" customFormat="1" ht="16.5">
      <c r="A15" s="20">
        <v>18</v>
      </c>
      <c r="B15" s="18" t="s">
        <v>46</v>
      </c>
      <c r="C15" s="21">
        <v>4847</v>
      </c>
      <c r="D15" s="21">
        <v>8274689.7999999998</v>
      </c>
      <c r="E15" s="21">
        <v>823550.15463220561</v>
      </c>
      <c r="F15" s="21">
        <v>9098239.9546322059</v>
      </c>
      <c r="G15" s="114">
        <v>1357.49</v>
      </c>
      <c r="H15" s="32">
        <v>6579754.0300000003</v>
      </c>
      <c r="I15" s="32">
        <v>2518485.9246322056</v>
      </c>
      <c r="J15" s="115">
        <f t="shared" si="3"/>
        <v>0.276810233318804</v>
      </c>
      <c r="K15" s="116">
        <v>0</v>
      </c>
      <c r="L15" s="116">
        <v>0</v>
      </c>
      <c r="M15" s="116">
        <v>38919.499797501681</v>
      </c>
      <c r="N15" s="116">
        <v>55565.854178709553</v>
      </c>
      <c r="O15" s="116">
        <v>0</v>
      </c>
      <c r="P15" s="117">
        <v>-246095.15</v>
      </c>
      <c r="Q15" s="117">
        <v>-654209.03827579878</v>
      </c>
      <c r="R15" s="118">
        <v>-460779.97007387754</v>
      </c>
      <c r="S15" s="21">
        <v>1251887.1202587401</v>
      </c>
      <c r="T15" s="36">
        <v>1275164.2632004984</v>
      </c>
      <c r="U15" s="19">
        <v>2527051.3834592383</v>
      </c>
      <c r="V15" s="19">
        <v>821877.82779781998</v>
      </c>
      <c r="W15" s="38">
        <f t="shared" si="4"/>
        <v>3348929.2112570582</v>
      </c>
      <c r="X15" s="119"/>
    </row>
    <row r="16" spans="1:24" s="120" customFormat="1" ht="16.5">
      <c r="A16" s="20">
        <v>19</v>
      </c>
      <c r="B16" s="18" t="s">
        <v>47</v>
      </c>
      <c r="C16" s="21">
        <v>3955</v>
      </c>
      <c r="D16" s="21">
        <v>6945152.7999999998</v>
      </c>
      <c r="E16" s="21">
        <v>517456.19610505685</v>
      </c>
      <c r="F16" s="21">
        <v>7462608.9961050563</v>
      </c>
      <c r="G16" s="114">
        <v>1357.49</v>
      </c>
      <c r="H16" s="32">
        <v>5368872.9500000002</v>
      </c>
      <c r="I16" s="32">
        <v>2093736.0461050561</v>
      </c>
      <c r="J16" s="115">
        <f t="shared" si="3"/>
        <v>0.28056354650201226</v>
      </c>
      <c r="K16" s="116">
        <v>0</v>
      </c>
      <c r="L16" s="116">
        <v>0</v>
      </c>
      <c r="M16" s="116">
        <v>33081.900250879553</v>
      </c>
      <c r="N16" s="116">
        <v>59169.163453949019</v>
      </c>
      <c r="O16" s="116">
        <v>0</v>
      </c>
      <c r="P16" s="117">
        <v>-203833.80000000002</v>
      </c>
      <c r="Q16" s="117">
        <v>33268.479509035387</v>
      </c>
      <c r="R16" s="118">
        <v>-282630.19735595456</v>
      </c>
      <c r="S16" s="21">
        <v>1732791.5919629657</v>
      </c>
      <c r="T16" s="36">
        <v>1675728.8415365168</v>
      </c>
      <c r="U16" s="19">
        <v>3408520.4334994825</v>
      </c>
      <c r="V16" s="19">
        <v>646881.81082533812</v>
      </c>
      <c r="W16" s="38">
        <f t="shared" si="4"/>
        <v>4055402.2443248206</v>
      </c>
      <c r="X16" s="119"/>
    </row>
    <row r="17" spans="1:24" s="120" customFormat="1" ht="16.5">
      <c r="A17" s="20">
        <v>20</v>
      </c>
      <c r="B17" s="18" t="s">
        <v>48</v>
      </c>
      <c r="C17" s="21">
        <v>16467</v>
      </c>
      <c r="D17" s="21">
        <v>25644301.800000001</v>
      </c>
      <c r="E17" s="21">
        <v>2299419.53838058</v>
      </c>
      <c r="F17" s="21">
        <v>27943721.338380583</v>
      </c>
      <c r="G17" s="114">
        <v>1357.49</v>
      </c>
      <c r="H17" s="32">
        <v>22353787.830000002</v>
      </c>
      <c r="I17" s="32">
        <v>5589933.5083805807</v>
      </c>
      <c r="J17" s="115">
        <f t="shared" si="3"/>
        <v>0.20004255842269766</v>
      </c>
      <c r="K17" s="116">
        <v>0</v>
      </c>
      <c r="L17" s="116">
        <v>0</v>
      </c>
      <c r="M17" s="116">
        <v>142076.53480738026</v>
      </c>
      <c r="N17" s="116">
        <v>196280.78984098448</v>
      </c>
      <c r="O17" s="116">
        <v>0</v>
      </c>
      <c r="P17" s="117">
        <v>-1373007.1800000002</v>
      </c>
      <c r="Q17" s="117">
        <v>-1714207.2295931785</v>
      </c>
      <c r="R17" s="118">
        <v>-1810467.7290828938</v>
      </c>
      <c r="S17" s="21">
        <v>1030608.6943528727</v>
      </c>
      <c r="T17" s="36">
        <v>7622272.4467263762</v>
      </c>
      <c r="U17" s="19">
        <v>8652881.1410792489</v>
      </c>
      <c r="V17" s="19">
        <v>2710018.7798919412</v>
      </c>
      <c r="W17" s="38">
        <f t="shared" si="4"/>
        <v>11362899.920971191</v>
      </c>
      <c r="X17" s="119"/>
    </row>
    <row r="18" spans="1:24" s="120" customFormat="1" ht="16.5">
      <c r="A18" s="20">
        <v>46</v>
      </c>
      <c r="B18" s="18" t="s">
        <v>49</v>
      </c>
      <c r="C18" s="21">
        <v>1362</v>
      </c>
      <c r="D18" s="21">
        <v>1532006.6400000001</v>
      </c>
      <c r="E18" s="21">
        <v>970159.56518027105</v>
      </c>
      <c r="F18" s="21">
        <v>2502166.2051802711</v>
      </c>
      <c r="G18" s="114">
        <v>1357.49</v>
      </c>
      <c r="H18" s="32">
        <v>1848901.3800000001</v>
      </c>
      <c r="I18" s="32">
        <v>653264.82518027094</v>
      </c>
      <c r="J18" s="115">
        <f t="shared" si="3"/>
        <v>0.26107970918470852</v>
      </c>
      <c r="K18" s="116">
        <v>161342.14953599998</v>
      </c>
      <c r="L18" s="116">
        <v>0</v>
      </c>
      <c r="M18" s="116">
        <v>14345.966122039223</v>
      </c>
      <c r="N18" s="116">
        <v>16219.784265230866</v>
      </c>
      <c r="O18" s="116">
        <v>0</v>
      </c>
      <c r="P18" s="117">
        <v>-91797.265000000014</v>
      </c>
      <c r="Q18" s="117">
        <v>287606.2565008594</v>
      </c>
      <c r="R18" s="118">
        <v>251018.86551231984</v>
      </c>
      <c r="S18" s="21">
        <v>1292000.5821167203</v>
      </c>
      <c r="T18" s="36">
        <v>402632.13391482271</v>
      </c>
      <c r="U18" s="19">
        <v>1694632.716031543</v>
      </c>
      <c r="V18" s="19">
        <v>289786.47210917075</v>
      </c>
      <c r="W18" s="38">
        <f t="shared" si="4"/>
        <v>1984419.1881407136</v>
      </c>
      <c r="X18" s="119"/>
    </row>
    <row r="19" spans="1:24" s="120" customFormat="1" ht="16.5">
      <c r="A19" s="20">
        <v>47</v>
      </c>
      <c r="B19" s="18" t="s">
        <v>50</v>
      </c>
      <c r="C19" s="21">
        <v>1789</v>
      </c>
      <c r="D19" s="21">
        <v>2029198.45</v>
      </c>
      <c r="E19" s="21">
        <v>1762549.926134611</v>
      </c>
      <c r="F19" s="21">
        <v>3791748.3761346107</v>
      </c>
      <c r="G19" s="114">
        <v>1357.49</v>
      </c>
      <c r="H19" s="32">
        <v>2428549.61</v>
      </c>
      <c r="I19" s="32">
        <v>1363198.7661346109</v>
      </c>
      <c r="J19" s="115">
        <f t="shared" si="3"/>
        <v>0.35951720180448388</v>
      </c>
      <c r="K19" s="116">
        <v>639480.11092799995</v>
      </c>
      <c r="L19" s="116">
        <v>160867.80000000002</v>
      </c>
      <c r="M19" s="116">
        <v>19093.358844985869</v>
      </c>
      <c r="N19" s="116">
        <v>21375.207118507333</v>
      </c>
      <c r="O19" s="116">
        <v>0</v>
      </c>
      <c r="P19" s="117">
        <v>-85571.280000000013</v>
      </c>
      <c r="Q19" s="117">
        <v>-51229.996352340473</v>
      </c>
      <c r="R19" s="118">
        <v>661688.988545798</v>
      </c>
      <c r="S19" s="21">
        <v>2728902.9552195612</v>
      </c>
      <c r="T19" s="36">
        <v>647276.37078083924</v>
      </c>
      <c r="U19" s="19">
        <v>3376179.3260004004</v>
      </c>
      <c r="V19" s="19">
        <v>380456.0111993092</v>
      </c>
      <c r="W19" s="38">
        <f t="shared" si="4"/>
        <v>3756635.3371997094</v>
      </c>
      <c r="X19" s="119"/>
    </row>
    <row r="20" spans="1:24" s="120" customFormat="1" ht="16.5">
      <c r="A20" s="20">
        <v>49</v>
      </c>
      <c r="B20" s="18" t="s">
        <v>51</v>
      </c>
      <c r="C20" s="21">
        <v>297132</v>
      </c>
      <c r="D20" s="21">
        <v>510079220.94999999</v>
      </c>
      <c r="E20" s="21">
        <v>140349725.81572762</v>
      </c>
      <c r="F20" s="21">
        <v>650428946.76572764</v>
      </c>
      <c r="G20" s="114">
        <v>1357.49</v>
      </c>
      <c r="H20" s="32">
        <v>403353718.68000001</v>
      </c>
      <c r="I20" s="32">
        <v>247075228.08572763</v>
      </c>
      <c r="J20" s="115">
        <f t="shared" si="3"/>
        <v>0.37986505569027129</v>
      </c>
      <c r="K20" s="116">
        <v>0</v>
      </c>
      <c r="L20" s="116">
        <v>0</v>
      </c>
      <c r="M20" s="116">
        <v>3497171.5738547202</v>
      </c>
      <c r="N20" s="116">
        <v>6833548.3812383562</v>
      </c>
      <c r="O20" s="116">
        <v>4644266.1779163191</v>
      </c>
      <c r="P20" s="117">
        <v>-30977363.55565</v>
      </c>
      <c r="Q20" s="117">
        <v>86211520.689616755</v>
      </c>
      <c r="R20" s="118">
        <v>31016317.082619712</v>
      </c>
      <c r="S20" s="21">
        <v>348300688.43532348</v>
      </c>
      <c r="T20" s="36">
        <v>-23458622.568328038</v>
      </c>
      <c r="U20" s="19">
        <v>324842065.86699545</v>
      </c>
      <c r="V20" s="19">
        <v>29023421.187467471</v>
      </c>
      <c r="W20" s="38">
        <f t="shared" si="4"/>
        <v>353865487.05446291</v>
      </c>
      <c r="X20" s="119"/>
    </row>
    <row r="21" spans="1:24" s="120" customFormat="1" ht="16.5">
      <c r="A21" s="20">
        <v>50</v>
      </c>
      <c r="B21" s="18" t="s">
        <v>52</v>
      </c>
      <c r="C21" s="21">
        <v>11417</v>
      </c>
      <c r="D21" s="21">
        <v>16290261.529999997</v>
      </c>
      <c r="E21" s="21">
        <v>2027264.3226083559</v>
      </c>
      <c r="F21" s="21">
        <v>18317525.852608353</v>
      </c>
      <c r="G21" s="114">
        <v>1357.49</v>
      </c>
      <c r="H21" s="32">
        <v>15498463.33</v>
      </c>
      <c r="I21" s="32">
        <v>2819062.5226083528</v>
      </c>
      <c r="J21" s="115">
        <f t="shared" si="3"/>
        <v>0.15389974308167431</v>
      </c>
      <c r="K21" s="116">
        <v>0</v>
      </c>
      <c r="L21" s="116">
        <v>0</v>
      </c>
      <c r="M21" s="116">
        <v>123281.58115483202</v>
      </c>
      <c r="N21" s="116">
        <v>112653.4272677392</v>
      </c>
      <c r="O21" s="116">
        <v>0</v>
      </c>
      <c r="P21" s="117">
        <v>-594151.82750000013</v>
      </c>
      <c r="Q21" s="117">
        <v>628306.45732506737</v>
      </c>
      <c r="R21" s="118">
        <v>418013.66582588805</v>
      </c>
      <c r="S21" s="21">
        <v>3507165.8266818793</v>
      </c>
      <c r="T21" s="36">
        <v>3578109.1830849731</v>
      </c>
      <c r="U21" s="19">
        <v>7085275.0097668525</v>
      </c>
      <c r="V21" s="19">
        <v>1976154.2664719345</v>
      </c>
      <c r="W21" s="38">
        <f t="shared" si="4"/>
        <v>9061429.2762387879</v>
      </c>
      <c r="X21" s="119"/>
    </row>
    <row r="22" spans="1:24" s="120" customFormat="1" ht="16.5">
      <c r="A22" s="20">
        <v>51</v>
      </c>
      <c r="B22" s="18" t="s">
        <v>53</v>
      </c>
      <c r="C22" s="21">
        <v>9334</v>
      </c>
      <c r="D22" s="21">
        <v>14908952.979999999</v>
      </c>
      <c r="E22" s="21">
        <v>1562354.5018484821</v>
      </c>
      <c r="F22" s="21">
        <v>16471307.48184848</v>
      </c>
      <c r="G22" s="114">
        <v>1357.49</v>
      </c>
      <c r="H22" s="32">
        <v>12670811.66</v>
      </c>
      <c r="I22" s="32">
        <v>3800495.82184848</v>
      </c>
      <c r="J22" s="115">
        <f t="shared" si="3"/>
        <v>0.23073431335288097</v>
      </c>
      <c r="K22" s="116">
        <v>0</v>
      </c>
      <c r="L22" s="116">
        <v>0</v>
      </c>
      <c r="M22" s="116">
        <v>118097.60856434506</v>
      </c>
      <c r="N22" s="116">
        <v>169526.95374650563</v>
      </c>
      <c r="O22" s="116">
        <v>0</v>
      </c>
      <c r="P22" s="117">
        <v>-434031.80249999999</v>
      </c>
      <c r="Q22" s="117">
        <v>-4112808.4434275771</v>
      </c>
      <c r="R22" s="117">
        <v>-4570243.0447092988</v>
      </c>
      <c r="S22" s="21">
        <v>-5028962.9064775463</v>
      </c>
      <c r="T22" s="36">
        <v>-173267.41414632293</v>
      </c>
      <c r="U22" s="19">
        <v>-5202230.3206238691</v>
      </c>
      <c r="V22" s="19">
        <v>1695141.8264438782</v>
      </c>
      <c r="W22" s="38">
        <f t="shared" si="4"/>
        <v>-3507088.4941799911</v>
      </c>
      <c r="X22" s="119"/>
    </row>
    <row r="23" spans="1:24" s="120" customFormat="1" ht="16.5">
      <c r="A23" s="20">
        <v>52</v>
      </c>
      <c r="B23" s="18" t="s">
        <v>54</v>
      </c>
      <c r="C23" s="21">
        <v>2404</v>
      </c>
      <c r="D23" s="21">
        <v>3722769.06</v>
      </c>
      <c r="E23" s="21">
        <v>561904.96884043526</v>
      </c>
      <c r="F23" s="21">
        <v>4284674.0288404357</v>
      </c>
      <c r="G23" s="114">
        <v>1357.49</v>
      </c>
      <c r="H23" s="32">
        <v>3263405.96</v>
      </c>
      <c r="I23" s="32">
        <v>1021268.0688404357</v>
      </c>
      <c r="J23" s="115">
        <f t="shared" si="3"/>
        <v>0.23835373752267036</v>
      </c>
      <c r="K23" s="116">
        <v>113718.392896</v>
      </c>
      <c r="L23" s="116">
        <v>0</v>
      </c>
      <c r="M23" s="116">
        <v>26542.142313167311</v>
      </c>
      <c r="N23" s="116">
        <v>48045.018086238233</v>
      </c>
      <c r="O23" s="116">
        <v>0</v>
      </c>
      <c r="P23" s="117">
        <v>-101460.065</v>
      </c>
      <c r="Q23" s="117">
        <v>699286.65500140435</v>
      </c>
      <c r="R23" s="118">
        <v>368478.99197772512</v>
      </c>
      <c r="S23" s="21">
        <v>2175879.2041149708</v>
      </c>
      <c r="T23" s="36">
        <v>1131007.2415292419</v>
      </c>
      <c r="U23" s="19">
        <v>3306886.4456442129</v>
      </c>
      <c r="V23" s="19">
        <v>529902.72455534525</v>
      </c>
      <c r="W23" s="38">
        <f t="shared" si="4"/>
        <v>3836789.1701995581</v>
      </c>
      <c r="X23" s="119"/>
    </row>
    <row r="24" spans="1:24" s="120" customFormat="1" ht="16.5">
      <c r="A24" s="20">
        <v>61</v>
      </c>
      <c r="B24" s="18" t="s">
        <v>55</v>
      </c>
      <c r="C24" s="21">
        <v>16573</v>
      </c>
      <c r="D24" s="21">
        <v>19117037.899999999</v>
      </c>
      <c r="E24" s="21">
        <v>3670368.2839355874</v>
      </c>
      <c r="F24" s="21">
        <v>22787406.183935586</v>
      </c>
      <c r="G24" s="114">
        <v>1357.49</v>
      </c>
      <c r="H24" s="32">
        <v>22497681.77</v>
      </c>
      <c r="I24" s="32">
        <v>289724.41393558681</v>
      </c>
      <c r="J24" s="115">
        <f t="shared" si="3"/>
        <v>1.2714233976301942E-2</v>
      </c>
      <c r="K24" s="116">
        <v>0</v>
      </c>
      <c r="L24" s="116">
        <v>0</v>
      </c>
      <c r="M24" s="116">
        <v>268810.30305615976</v>
      </c>
      <c r="N24" s="116">
        <v>219121.11943648927</v>
      </c>
      <c r="O24" s="116">
        <v>0</v>
      </c>
      <c r="P24" s="117">
        <v>-1603245.6074999999</v>
      </c>
      <c r="Q24" s="117">
        <v>1546169.1417286361</v>
      </c>
      <c r="R24" s="118">
        <v>2133623.5484488965</v>
      </c>
      <c r="S24" s="21">
        <v>2854202.9191057687</v>
      </c>
      <c r="T24" s="36">
        <v>6007314.984626445</v>
      </c>
      <c r="U24" s="19">
        <v>8861517.9037322141</v>
      </c>
      <c r="V24" s="19">
        <v>2876827.6916561765</v>
      </c>
      <c r="W24" s="38">
        <f t="shared" si="4"/>
        <v>11738345.59538839</v>
      </c>
      <c r="X24" s="119"/>
    </row>
    <row r="25" spans="1:24" s="120" customFormat="1" ht="16.5">
      <c r="A25" s="20">
        <v>69</v>
      </c>
      <c r="B25" s="18" t="s">
        <v>56</v>
      </c>
      <c r="C25" s="21">
        <v>6802</v>
      </c>
      <c r="D25" s="21">
        <v>11526127.919999998</v>
      </c>
      <c r="E25" s="21">
        <v>1298638.8431726603</v>
      </c>
      <c r="F25" s="21">
        <v>12824766.763172658</v>
      </c>
      <c r="G25" s="114">
        <v>1357.49</v>
      </c>
      <c r="H25" s="32">
        <v>9233646.9800000004</v>
      </c>
      <c r="I25" s="32">
        <v>3591119.7831726577</v>
      </c>
      <c r="J25" s="115">
        <f t="shared" si="3"/>
        <v>0.28001443219106681</v>
      </c>
      <c r="K25" s="116">
        <v>328079.83209600003</v>
      </c>
      <c r="L25" s="116">
        <v>0</v>
      </c>
      <c r="M25" s="116">
        <v>92320.697007476352</v>
      </c>
      <c r="N25" s="116">
        <v>108361.05637233621</v>
      </c>
      <c r="O25" s="116">
        <v>0</v>
      </c>
      <c r="P25" s="117">
        <v>-392669.60499999998</v>
      </c>
      <c r="Q25" s="117">
        <v>-1514006.079808255</v>
      </c>
      <c r="R25" s="118">
        <v>-1730207.9637557166</v>
      </c>
      <c r="S25" s="21">
        <v>482997.7200844991</v>
      </c>
      <c r="T25" s="36">
        <v>3674618.7928673006</v>
      </c>
      <c r="U25" s="19">
        <v>4157616.5129517997</v>
      </c>
      <c r="V25" s="19">
        <v>1293944.4907742715</v>
      </c>
      <c r="W25" s="38">
        <f t="shared" si="4"/>
        <v>5451561.0037260707</v>
      </c>
      <c r="X25" s="119"/>
    </row>
    <row r="26" spans="1:24" s="120" customFormat="1" ht="16.5">
      <c r="A26" s="20">
        <v>71</v>
      </c>
      <c r="B26" s="18" t="s">
        <v>57</v>
      </c>
      <c r="C26" s="21">
        <v>6613</v>
      </c>
      <c r="D26" s="21">
        <v>12169860.500000002</v>
      </c>
      <c r="E26" s="21">
        <v>1585202.0087813917</v>
      </c>
      <c r="F26" s="21">
        <v>13755062.508781394</v>
      </c>
      <c r="G26" s="114">
        <v>1357.49</v>
      </c>
      <c r="H26" s="32">
        <v>8977081.3699999992</v>
      </c>
      <c r="I26" s="32">
        <v>4777981.1387813948</v>
      </c>
      <c r="J26" s="115">
        <f t="shared" si="3"/>
        <v>0.34736164490209154</v>
      </c>
      <c r="K26" s="116">
        <v>272064.70997866668</v>
      </c>
      <c r="L26" s="116">
        <v>0</v>
      </c>
      <c r="M26" s="116">
        <v>89847.544349141128</v>
      </c>
      <c r="N26" s="116">
        <v>99151.311079424151</v>
      </c>
      <c r="O26" s="116">
        <v>0</v>
      </c>
      <c r="P26" s="117">
        <v>-380664.59</v>
      </c>
      <c r="Q26" s="117">
        <v>16197.520077027812</v>
      </c>
      <c r="R26" s="118">
        <v>-637115.25324471691</v>
      </c>
      <c r="S26" s="21">
        <v>4237462.381020938</v>
      </c>
      <c r="T26" s="36">
        <v>3926225.3395076329</v>
      </c>
      <c r="U26" s="19">
        <v>8163687.7205285709</v>
      </c>
      <c r="V26" s="19">
        <v>1274667.683212023</v>
      </c>
      <c r="W26" s="38">
        <f t="shared" si="4"/>
        <v>9438355.4037405942</v>
      </c>
      <c r="X26" s="119"/>
    </row>
    <row r="27" spans="1:24" s="120" customFormat="1" ht="16.5">
      <c r="A27" s="20">
        <v>72</v>
      </c>
      <c r="B27" s="18" t="s">
        <v>58</v>
      </c>
      <c r="C27" s="21">
        <v>950</v>
      </c>
      <c r="D27" s="21">
        <v>1134378.5299999998</v>
      </c>
      <c r="E27" s="21">
        <v>1373053.730861305</v>
      </c>
      <c r="F27" s="21">
        <v>2507432.2608613046</v>
      </c>
      <c r="G27" s="114">
        <v>1357.49</v>
      </c>
      <c r="H27" s="32">
        <v>1289615.5</v>
      </c>
      <c r="I27" s="32">
        <v>1217816.7608613046</v>
      </c>
      <c r="J27" s="115">
        <f t="shared" si="3"/>
        <v>0.48568281579139599</v>
      </c>
      <c r="K27" s="116">
        <v>57995.290933333337</v>
      </c>
      <c r="L27" s="116">
        <v>0</v>
      </c>
      <c r="M27" s="116">
        <v>8272.4384967664701</v>
      </c>
      <c r="N27" s="116">
        <v>13461.776027642663</v>
      </c>
      <c r="O27" s="116">
        <v>0</v>
      </c>
      <c r="P27" s="117">
        <v>-41853.82</v>
      </c>
      <c r="Q27" s="117">
        <v>-51925.98084717201</v>
      </c>
      <c r="R27" s="118">
        <v>-2094.3321891822666</v>
      </c>
      <c r="S27" s="21">
        <v>1201672.1332826926</v>
      </c>
      <c r="T27" s="36">
        <v>283319.95562195109</v>
      </c>
      <c r="U27" s="19">
        <v>1484992.0889046437</v>
      </c>
      <c r="V27" s="19">
        <v>162511.13424900657</v>
      </c>
      <c r="W27" s="38">
        <f t="shared" si="4"/>
        <v>1647503.2231536503</v>
      </c>
      <c r="X27" s="119"/>
    </row>
    <row r="28" spans="1:24" s="120" customFormat="1" ht="16.5">
      <c r="A28" s="20">
        <v>74</v>
      </c>
      <c r="B28" s="18" t="s">
        <v>59</v>
      </c>
      <c r="C28" s="21">
        <v>1083</v>
      </c>
      <c r="D28" s="21">
        <v>1412934.01</v>
      </c>
      <c r="E28" s="21">
        <v>467023.71733351628</v>
      </c>
      <c r="F28" s="21">
        <v>1879957.7273335163</v>
      </c>
      <c r="G28" s="114">
        <v>1357.49</v>
      </c>
      <c r="H28" s="32">
        <v>1470161.67</v>
      </c>
      <c r="I28" s="32">
        <v>409796.05733351642</v>
      </c>
      <c r="J28" s="115">
        <f t="shared" si="3"/>
        <v>0.21798152765634821</v>
      </c>
      <c r="K28" s="116">
        <v>146978.15803200001</v>
      </c>
      <c r="L28" s="116">
        <v>0</v>
      </c>
      <c r="M28" s="116">
        <v>12027.27986469648</v>
      </c>
      <c r="N28" s="116">
        <v>12532.201899253994</v>
      </c>
      <c r="O28" s="116">
        <v>0</v>
      </c>
      <c r="P28" s="117">
        <v>-50530.154999999999</v>
      </c>
      <c r="Q28" s="117">
        <v>234042.88213997387</v>
      </c>
      <c r="R28" s="118">
        <v>101037.00889135765</v>
      </c>
      <c r="S28" s="21">
        <v>865883.43316079839</v>
      </c>
      <c r="T28" s="36">
        <v>466165.09093199758</v>
      </c>
      <c r="U28" s="19">
        <v>1332048.524092796</v>
      </c>
      <c r="V28" s="19">
        <v>258140.1130748048</v>
      </c>
      <c r="W28" s="38">
        <f t="shared" si="4"/>
        <v>1590188.6371676009</v>
      </c>
      <c r="X28" s="119"/>
    </row>
    <row r="29" spans="1:24" s="120" customFormat="1" ht="16.5">
      <c r="A29" s="20">
        <v>75</v>
      </c>
      <c r="B29" s="18" t="s">
        <v>60</v>
      </c>
      <c r="C29" s="21">
        <v>19702</v>
      </c>
      <c r="D29" s="21">
        <v>24070361.620000001</v>
      </c>
      <c r="E29" s="21">
        <v>4581362.4644255247</v>
      </c>
      <c r="F29" s="21">
        <v>28651724.084425524</v>
      </c>
      <c r="G29" s="114">
        <v>1357.49</v>
      </c>
      <c r="H29" s="32">
        <v>26745267.98</v>
      </c>
      <c r="I29" s="32">
        <v>1906456.1044255234</v>
      </c>
      <c r="J29" s="115">
        <f t="shared" si="3"/>
        <v>6.6538966339614897E-2</v>
      </c>
      <c r="K29" s="116">
        <v>0</v>
      </c>
      <c r="L29" s="116">
        <v>0</v>
      </c>
      <c r="M29" s="116">
        <v>205975.21623400168</v>
      </c>
      <c r="N29" s="116">
        <v>336871.85495732573</v>
      </c>
      <c r="O29" s="116">
        <v>0</v>
      </c>
      <c r="P29" s="117">
        <v>-1309027.6250000002</v>
      </c>
      <c r="Q29" s="117">
        <v>-478063.67031347757</v>
      </c>
      <c r="R29" s="118">
        <v>1344675.0795458322</v>
      </c>
      <c r="S29" s="21">
        <v>2006886.9598492058</v>
      </c>
      <c r="T29" s="36">
        <v>-168857.9469357855</v>
      </c>
      <c r="U29" s="19">
        <v>1838029.0129134203</v>
      </c>
      <c r="V29" s="19">
        <v>3151800.7382198679</v>
      </c>
      <c r="W29" s="38">
        <f t="shared" si="4"/>
        <v>4989829.7511332883</v>
      </c>
      <c r="X29" s="119"/>
    </row>
    <row r="30" spans="1:24" s="120" customFormat="1" ht="16.5">
      <c r="A30" s="20">
        <v>77</v>
      </c>
      <c r="B30" s="18" t="s">
        <v>61</v>
      </c>
      <c r="C30" s="21">
        <v>4683</v>
      </c>
      <c r="D30" s="21">
        <v>6322875.7199999997</v>
      </c>
      <c r="E30" s="21">
        <v>993926.15816373262</v>
      </c>
      <c r="F30" s="21">
        <v>7316801.8781637326</v>
      </c>
      <c r="G30" s="114">
        <v>1357.49</v>
      </c>
      <c r="H30" s="32">
        <v>6357125.6699999999</v>
      </c>
      <c r="I30" s="32">
        <v>959676.20816373266</v>
      </c>
      <c r="J30" s="115">
        <f t="shared" si="3"/>
        <v>0.13116061144525326</v>
      </c>
      <c r="K30" s="116">
        <v>191250.747856</v>
      </c>
      <c r="L30" s="116">
        <v>0</v>
      </c>
      <c r="M30" s="116">
        <v>48269.888227938609</v>
      </c>
      <c r="N30" s="116">
        <v>85072.661902708394</v>
      </c>
      <c r="O30" s="116">
        <v>0</v>
      </c>
      <c r="P30" s="117">
        <v>-311176.07500000001</v>
      </c>
      <c r="Q30" s="117">
        <v>30098.38071286754</v>
      </c>
      <c r="R30" s="118">
        <v>22914.591225701341</v>
      </c>
      <c r="S30" s="21">
        <v>1026106.4030889487</v>
      </c>
      <c r="T30" s="36">
        <v>2713441.148248259</v>
      </c>
      <c r="U30" s="19">
        <v>3739547.5513372077</v>
      </c>
      <c r="V30" s="19">
        <v>1019416.2390555273</v>
      </c>
      <c r="W30" s="38">
        <f t="shared" si="4"/>
        <v>4758963.790392735</v>
      </c>
      <c r="X30" s="119"/>
    </row>
    <row r="31" spans="1:24" s="120" customFormat="1" ht="16.5">
      <c r="A31" s="20">
        <v>78</v>
      </c>
      <c r="B31" s="18" t="s">
        <v>62</v>
      </c>
      <c r="C31" s="21">
        <v>7979</v>
      </c>
      <c r="D31" s="21">
        <v>9091382.9799999986</v>
      </c>
      <c r="E31" s="21">
        <v>2697522.9371906458</v>
      </c>
      <c r="F31" s="21">
        <v>11788905.917190645</v>
      </c>
      <c r="G31" s="114">
        <v>1357.49</v>
      </c>
      <c r="H31" s="32">
        <v>10831412.710000001</v>
      </c>
      <c r="I31" s="32">
        <v>957493.207190644</v>
      </c>
      <c r="J31" s="115">
        <f t="shared" si="3"/>
        <v>8.1219853132801945E-2</v>
      </c>
      <c r="K31" s="116">
        <v>484961.74759466661</v>
      </c>
      <c r="L31" s="116">
        <v>0</v>
      </c>
      <c r="M31" s="116">
        <v>113799.54692206673</v>
      </c>
      <c r="N31" s="116">
        <v>119251.23762696264</v>
      </c>
      <c r="O31" s="116">
        <v>0</v>
      </c>
      <c r="P31" s="117">
        <v>-556602.07499999995</v>
      </c>
      <c r="Q31" s="117">
        <v>-1860289.7639129411</v>
      </c>
      <c r="R31" s="118">
        <v>-558577.61072941707</v>
      </c>
      <c r="S31" s="21">
        <v>-1299963.7103080184</v>
      </c>
      <c r="T31" s="36">
        <v>-53304.43578317143</v>
      </c>
      <c r="U31" s="19">
        <v>-1353268.1460911897</v>
      </c>
      <c r="V31" s="19">
        <v>1206408.8269364794</v>
      </c>
      <c r="W31" s="38">
        <f t="shared" si="4"/>
        <v>-146859.31915471028</v>
      </c>
      <c r="X31" s="119"/>
    </row>
    <row r="32" spans="1:24" s="120" customFormat="1" ht="16.5">
      <c r="A32" s="20">
        <v>79</v>
      </c>
      <c r="B32" s="18" t="s">
        <v>63</v>
      </c>
      <c r="C32" s="21">
        <v>6785</v>
      </c>
      <c r="D32" s="21">
        <v>8600093.9299999997</v>
      </c>
      <c r="E32" s="21">
        <v>1205936.6533531062</v>
      </c>
      <c r="F32" s="21">
        <v>9806030.5833531059</v>
      </c>
      <c r="G32" s="114">
        <v>1357.49</v>
      </c>
      <c r="H32" s="32">
        <v>9210569.6500000004</v>
      </c>
      <c r="I32" s="32">
        <v>595460.93335310556</v>
      </c>
      <c r="J32" s="115">
        <f t="shared" si="3"/>
        <v>6.0723952295638435E-2</v>
      </c>
      <c r="K32" s="116">
        <v>0</v>
      </c>
      <c r="L32" s="116">
        <v>0</v>
      </c>
      <c r="M32" s="116">
        <v>129781.34699427856</v>
      </c>
      <c r="N32" s="116">
        <v>116992.96468124422</v>
      </c>
      <c r="O32" s="116">
        <v>0</v>
      </c>
      <c r="P32" s="117">
        <v>-530432.28500000003</v>
      </c>
      <c r="Q32" s="117">
        <v>-955835.02731453779</v>
      </c>
      <c r="R32" s="118">
        <v>-890222.46590594621</v>
      </c>
      <c r="S32" s="21">
        <v>-1534254.5331918558</v>
      </c>
      <c r="T32" s="36">
        <v>-480679.43430832069</v>
      </c>
      <c r="U32" s="19">
        <v>-2014933.9675001765</v>
      </c>
      <c r="V32" s="19">
        <v>1053386.5067351875</v>
      </c>
      <c r="W32" s="38">
        <f t="shared" si="4"/>
        <v>-961547.46076498902</v>
      </c>
      <c r="X32" s="119"/>
    </row>
    <row r="33" spans="1:24" s="120" customFormat="1" ht="16.5">
      <c r="A33" s="20">
        <v>81</v>
      </c>
      <c r="B33" s="18" t="s">
        <v>64</v>
      </c>
      <c r="C33" s="21">
        <v>2621</v>
      </c>
      <c r="D33" s="21">
        <v>2349511.0900000003</v>
      </c>
      <c r="E33" s="21">
        <v>838360.1424472878</v>
      </c>
      <c r="F33" s="21">
        <v>3187871.232447288</v>
      </c>
      <c r="G33" s="114">
        <v>1357.49</v>
      </c>
      <c r="H33" s="32">
        <v>3557981.29</v>
      </c>
      <c r="I33" s="32">
        <v>-370110.05755271204</v>
      </c>
      <c r="J33" s="115">
        <f t="shared" si="3"/>
        <v>-0.1160994377017491</v>
      </c>
      <c r="K33" s="116">
        <v>240413.42663999999</v>
      </c>
      <c r="L33" s="116">
        <v>0</v>
      </c>
      <c r="M33" s="116">
        <v>33410.552382790593</v>
      </c>
      <c r="N33" s="116">
        <v>55451.932336010548</v>
      </c>
      <c r="O33" s="116">
        <v>0</v>
      </c>
      <c r="P33" s="117">
        <v>-169012.715</v>
      </c>
      <c r="Q33" s="117">
        <v>294256.02789829951</v>
      </c>
      <c r="R33" s="118">
        <v>415602.10805156146</v>
      </c>
      <c r="S33" s="21">
        <v>500011.27475595014</v>
      </c>
      <c r="T33" s="36">
        <v>267076.68745968642</v>
      </c>
      <c r="U33" s="19">
        <v>767087.96221563662</v>
      </c>
      <c r="V33" s="19">
        <v>611164.51798026962</v>
      </c>
      <c r="W33" s="38">
        <f t="shared" si="4"/>
        <v>1378252.4801959062</v>
      </c>
      <c r="X33" s="119"/>
    </row>
    <row r="34" spans="1:24" s="120" customFormat="1" ht="16.5">
      <c r="A34" s="20">
        <v>82</v>
      </c>
      <c r="B34" s="18" t="s">
        <v>65</v>
      </c>
      <c r="C34" s="21">
        <v>9405</v>
      </c>
      <c r="D34" s="21">
        <v>15241709.270000001</v>
      </c>
      <c r="E34" s="21">
        <v>1179369.4088076367</v>
      </c>
      <c r="F34" s="21">
        <v>16421078.678807639</v>
      </c>
      <c r="G34" s="114">
        <v>1357.49</v>
      </c>
      <c r="H34" s="32">
        <v>12767193.449999999</v>
      </c>
      <c r="I34" s="32">
        <v>3653885.2288076393</v>
      </c>
      <c r="J34" s="115">
        <f t="shared" si="3"/>
        <v>0.22251188854744308</v>
      </c>
      <c r="K34" s="116">
        <v>0</v>
      </c>
      <c r="L34" s="116">
        <v>0</v>
      </c>
      <c r="M34" s="116">
        <v>82943.765583742512</v>
      </c>
      <c r="N34" s="116">
        <v>152438.39272038685</v>
      </c>
      <c r="O34" s="116">
        <v>0</v>
      </c>
      <c r="P34" s="117">
        <v>-488118.42000000004</v>
      </c>
      <c r="Q34" s="117">
        <v>-343848.49388263217</v>
      </c>
      <c r="R34" s="118">
        <v>-363514.71816452115</v>
      </c>
      <c r="S34" s="21">
        <v>2693785.755064615</v>
      </c>
      <c r="T34" s="36">
        <v>2324489.3047122699</v>
      </c>
      <c r="U34" s="19">
        <v>5018275.0597768854</v>
      </c>
      <c r="V34" s="19">
        <v>1372776.4682119021</v>
      </c>
      <c r="W34" s="38">
        <f t="shared" si="4"/>
        <v>6391051.5279887877</v>
      </c>
      <c r="X34" s="119"/>
    </row>
    <row r="35" spans="1:24" s="120" customFormat="1" ht="16.5">
      <c r="A35" s="20">
        <v>86</v>
      </c>
      <c r="B35" s="18" t="s">
        <v>66</v>
      </c>
      <c r="C35" s="21">
        <v>8143</v>
      </c>
      <c r="D35" s="21">
        <v>12987154.120000001</v>
      </c>
      <c r="E35" s="21">
        <v>1357366.3174345845</v>
      </c>
      <c r="F35" s="21">
        <v>14344520.437434586</v>
      </c>
      <c r="G35" s="114">
        <v>1357.49</v>
      </c>
      <c r="H35" s="32">
        <v>11054041.07</v>
      </c>
      <c r="I35" s="32">
        <v>3290479.3674345855</v>
      </c>
      <c r="J35" s="115">
        <f t="shared" si="3"/>
        <v>0.22938929062051405</v>
      </c>
      <c r="K35" s="116">
        <v>0</v>
      </c>
      <c r="L35" s="116">
        <v>0</v>
      </c>
      <c r="M35" s="116">
        <v>53711.72636990725</v>
      </c>
      <c r="N35" s="116">
        <v>122839.35793352526</v>
      </c>
      <c r="O35" s="116">
        <v>0</v>
      </c>
      <c r="P35" s="117">
        <v>-464519.375</v>
      </c>
      <c r="Q35" s="117">
        <v>424456.15068637562</v>
      </c>
      <c r="R35" s="118">
        <v>73612.803466450918</v>
      </c>
      <c r="S35" s="21">
        <v>3500580.0308908448</v>
      </c>
      <c r="T35" s="36">
        <v>2875457.1050676238</v>
      </c>
      <c r="U35" s="19">
        <v>6376037.1359584685</v>
      </c>
      <c r="V35" s="19">
        <v>1396043.6042994424</v>
      </c>
      <c r="W35" s="38">
        <f t="shared" si="4"/>
        <v>7772080.7402579114</v>
      </c>
      <c r="X35" s="119"/>
    </row>
    <row r="36" spans="1:24" s="120" customFormat="1" ht="16.5">
      <c r="A36" s="20">
        <v>90</v>
      </c>
      <c r="B36" s="18" t="s">
        <v>67</v>
      </c>
      <c r="C36" s="21">
        <v>3136</v>
      </c>
      <c r="D36" s="21">
        <v>3021008.6900000004</v>
      </c>
      <c r="E36" s="21">
        <v>1310181.7015867301</v>
      </c>
      <c r="F36" s="21">
        <v>4331190.3915867303</v>
      </c>
      <c r="G36" s="114">
        <v>1357.49</v>
      </c>
      <c r="H36" s="32">
        <v>4257088.6399999997</v>
      </c>
      <c r="I36" s="32">
        <v>74101.751586730592</v>
      </c>
      <c r="J36" s="115">
        <f t="shared" si="3"/>
        <v>1.7108864974089359E-2</v>
      </c>
      <c r="K36" s="116">
        <v>973839.13983999984</v>
      </c>
      <c r="L36" s="116">
        <v>0</v>
      </c>
      <c r="M36" s="116">
        <v>38977.501144294118</v>
      </c>
      <c r="N36" s="116">
        <v>56067.877535561885</v>
      </c>
      <c r="O36" s="116">
        <v>0</v>
      </c>
      <c r="P36" s="117">
        <v>-201185.57250000001</v>
      </c>
      <c r="Q36" s="117">
        <v>125733.8554724703</v>
      </c>
      <c r="R36" s="118">
        <v>-653862.3517834699</v>
      </c>
      <c r="S36" s="21">
        <v>413672.20129558677</v>
      </c>
      <c r="T36" s="36">
        <v>-12815.200855707768</v>
      </c>
      <c r="U36" s="19">
        <v>400857.00043987902</v>
      </c>
      <c r="V36" s="19">
        <v>697781.00901599589</v>
      </c>
      <c r="W36" s="38">
        <f t="shared" si="4"/>
        <v>1098638.009455875</v>
      </c>
      <c r="X36" s="119"/>
    </row>
    <row r="37" spans="1:24" s="120" customFormat="1" ht="16.5">
      <c r="A37" s="20">
        <v>91</v>
      </c>
      <c r="B37" s="18" t="s">
        <v>68</v>
      </c>
      <c r="C37" s="21">
        <v>658457</v>
      </c>
      <c r="D37" s="21">
        <v>874862245.68999994</v>
      </c>
      <c r="E37" s="21">
        <v>288182151.98634869</v>
      </c>
      <c r="F37" s="21">
        <v>1163044397.6763487</v>
      </c>
      <c r="G37" s="114">
        <v>1357.49</v>
      </c>
      <c r="H37" s="32">
        <v>893848792.92999995</v>
      </c>
      <c r="I37" s="32">
        <v>269195604.74634874</v>
      </c>
      <c r="J37" s="115">
        <f t="shared" si="3"/>
        <v>0.2314577201731729</v>
      </c>
      <c r="K37" s="116">
        <v>0</v>
      </c>
      <c r="L37" s="116">
        <v>0</v>
      </c>
      <c r="M37" s="116">
        <v>11105153.271963337</v>
      </c>
      <c r="N37" s="116">
        <v>13138803.44734589</v>
      </c>
      <c r="O37" s="116">
        <v>3511168.7737840875</v>
      </c>
      <c r="P37" s="117">
        <v>-80268371.109400004</v>
      </c>
      <c r="Q37" s="117">
        <v>-18377841.017744798</v>
      </c>
      <c r="R37" s="118">
        <v>-84284775.365142062</v>
      </c>
      <c r="S37" s="21">
        <v>114019742.74715519</v>
      </c>
      <c r="T37" s="36">
        <v>-60518513.857926749</v>
      </c>
      <c r="U37" s="19">
        <v>53501228.889228441</v>
      </c>
      <c r="V37" s="19">
        <v>84656618.488210052</v>
      </c>
      <c r="W37" s="38">
        <f t="shared" si="4"/>
        <v>138157847.37743849</v>
      </c>
      <c r="X37" s="119"/>
    </row>
    <row r="38" spans="1:24" s="120" customFormat="1" ht="16.5">
      <c r="A38" s="20">
        <v>92</v>
      </c>
      <c r="B38" s="18" t="s">
        <v>69</v>
      </c>
      <c r="C38" s="21">
        <v>239206</v>
      </c>
      <c r="D38" s="21">
        <v>377361933.97999996</v>
      </c>
      <c r="E38" s="21">
        <v>129336089.47574258</v>
      </c>
      <c r="F38" s="21">
        <v>506698023.45574254</v>
      </c>
      <c r="G38" s="114">
        <v>1357.49</v>
      </c>
      <c r="H38" s="32">
        <v>324719752.94</v>
      </c>
      <c r="I38" s="32">
        <v>181978270.51574254</v>
      </c>
      <c r="J38" s="115">
        <f t="shared" si="3"/>
        <v>0.35914541224105923</v>
      </c>
      <c r="K38" s="116">
        <v>0</v>
      </c>
      <c r="L38" s="116">
        <v>0</v>
      </c>
      <c r="M38" s="116">
        <v>3137384.4908346091</v>
      </c>
      <c r="N38" s="116">
        <v>5329604.3443425428</v>
      </c>
      <c r="O38" s="116">
        <v>3802709.0964219975</v>
      </c>
      <c r="P38" s="117">
        <v>-32956081.199949995</v>
      </c>
      <c r="Q38" s="117">
        <v>-22836374.691326935</v>
      </c>
      <c r="R38" s="118">
        <v>138698.57291792423</v>
      </c>
      <c r="S38" s="21">
        <v>138594211.12898266</v>
      </c>
      <c r="T38" s="36">
        <v>-3731281.7859953395</v>
      </c>
      <c r="U38" s="19">
        <v>134862929.34298733</v>
      </c>
      <c r="V38" s="19">
        <v>28880220.229859084</v>
      </c>
      <c r="W38" s="38">
        <f t="shared" si="4"/>
        <v>163743149.57284641</v>
      </c>
      <c r="X38" s="119"/>
    </row>
    <row r="39" spans="1:24" s="120" customFormat="1" ht="16.5">
      <c r="A39" s="20">
        <v>97</v>
      </c>
      <c r="B39" s="18" t="s">
        <v>70</v>
      </c>
      <c r="C39" s="21">
        <v>2131</v>
      </c>
      <c r="D39" s="21">
        <v>2084845.5800000003</v>
      </c>
      <c r="E39" s="21">
        <v>1135371.2492398336</v>
      </c>
      <c r="F39" s="21">
        <v>3220216.8292398341</v>
      </c>
      <c r="G39" s="114">
        <v>1357.49</v>
      </c>
      <c r="H39" s="32">
        <v>2892811.19</v>
      </c>
      <c r="I39" s="32">
        <v>327405.63923983416</v>
      </c>
      <c r="J39" s="115">
        <f t="shared" si="3"/>
        <v>0.10167192353849094</v>
      </c>
      <c r="K39" s="116">
        <v>101331.94816</v>
      </c>
      <c r="L39" s="116">
        <v>0</v>
      </c>
      <c r="M39" s="116">
        <v>21470.774783113357</v>
      </c>
      <c r="N39" s="116">
        <v>19582.994311939856</v>
      </c>
      <c r="O39" s="116">
        <v>0</v>
      </c>
      <c r="P39" s="117">
        <v>-138808.08499999999</v>
      </c>
      <c r="Q39" s="117">
        <v>179302.23141044893</v>
      </c>
      <c r="R39" s="118">
        <v>602458.74507713842</v>
      </c>
      <c r="S39" s="21">
        <v>1112744.2479824747</v>
      </c>
      <c r="T39" s="36">
        <v>146100.56355772447</v>
      </c>
      <c r="U39" s="19">
        <v>1258844.8115401992</v>
      </c>
      <c r="V39" s="19">
        <v>438251.56820183218</v>
      </c>
      <c r="W39" s="38">
        <f t="shared" si="4"/>
        <v>1697096.3797420315</v>
      </c>
      <c r="X39" s="119"/>
    </row>
    <row r="40" spans="1:24" s="120" customFormat="1" ht="16.5">
      <c r="A40" s="20">
        <v>98</v>
      </c>
      <c r="B40" s="18" t="s">
        <v>71</v>
      </c>
      <c r="C40" s="21">
        <v>23090</v>
      </c>
      <c r="D40" s="21">
        <v>36814196.350000001</v>
      </c>
      <c r="E40" s="21">
        <v>3510192.2854759232</v>
      </c>
      <c r="F40" s="21">
        <v>40324388.635475926</v>
      </c>
      <c r="G40" s="114">
        <v>1357.49</v>
      </c>
      <c r="H40" s="32">
        <v>31344444.100000001</v>
      </c>
      <c r="I40" s="32">
        <v>8979944.5354759246</v>
      </c>
      <c r="J40" s="115">
        <f t="shared" si="3"/>
        <v>0.22269263935165273</v>
      </c>
      <c r="K40" s="116">
        <v>0</v>
      </c>
      <c r="L40" s="116">
        <v>0</v>
      </c>
      <c r="M40" s="116">
        <v>187206.90213409936</v>
      </c>
      <c r="N40" s="116">
        <v>453203.09766058432</v>
      </c>
      <c r="O40" s="116">
        <v>0</v>
      </c>
      <c r="P40" s="117">
        <v>-1449201.138</v>
      </c>
      <c r="Q40" s="117">
        <v>3582516.325393742</v>
      </c>
      <c r="R40" s="117">
        <v>2528114.0829214337</v>
      </c>
      <c r="S40" s="21">
        <v>14281783.805585785</v>
      </c>
      <c r="T40" s="36">
        <v>6756087.4565847525</v>
      </c>
      <c r="U40" s="19">
        <v>21037871.262170538</v>
      </c>
      <c r="V40" s="19">
        <v>3413782.7451328421</v>
      </c>
      <c r="W40" s="38">
        <f t="shared" si="4"/>
        <v>24451654.007303379</v>
      </c>
      <c r="X40" s="119"/>
    </row>
    <row r="41" spans="1:24" s="120" customFormat="1" ht="16.5">
      <c r="A41" s="20">
        <v>102</v>
      </c>
      <c r="B41" s="18" t="s">
        <v>72</v>
      </c>
      <c r="C41" s="21">
        <v>9870</v>
      </c>
      <c r="D41" s="21">
        <v>13149056.960000001</v>
      </c>
      <c r="E41" s="21">
        <v>1802982.8755883165</v>
      </c>
      <c r="F41" s="21">
        <v>14952039.835588317</v>
      </c>
      <c r="G41" s="114">
        <v>1357.49</v>
      </c>
      <c r="H41" s="32">
        <v>13398426.300000001</v>
      </c>
      <c r="I41" s="32">
        <v>1553613.5355883166</v>
      </c>
      <c r="J41" s="115">
        <f t="shared" si="3"/>
        <v>0.1039064604342787</v>
      </c>
      <c r="K41" s="116">
        <v>0</v>
      </c>
      <c r="L41" s="116">
        <v>0</v>
      </c>
      <c r="M41" s="116">
        <v>129345.35924817498</v>
      </c>
      <c r="N41" s="116">
        <v>166904.5606486937</v>
      </c>
      <c r="O41" s="116">
        <v>0</v>
      </c>
      <c r="P41" s="117">
        <v>-596487.95000000007</v>
      </c>
      <c r="Q41" s="117">
        <v>984515.62336790236</v>
      </c>
      <c r="R41" s="118">
        <v>618463.79893695342</v>
      </c>
      <c r="S41" s="21">
        <v>2856354.9277900411</v>
      </c>
      <c r="T41" s="36">
        <v>4147810.2231568741</v>
      </c>
      <c r="U41" s="19">
        <v>7004165.1509469151</v>
      </c>
      <c r="V41" s="19">
        <v>1917185.8273248719</v>
      </c>
      <c r="W41" s="38">
        <f t="shared" si="4"/>
        <v>8921350.9782717861</v>
      </c>
      <c r="X41" s="119"/>
    </row>
    <row r="42" spans="1:24" s="120" customFormat="1" ht="16.5">
      <c r="A42" s="20">
        <v>103</v>
      </c>
      <c r="B42" s="18" t="s">
        <v>73</v>
      </c>
      <c r="C42" s="21">
        <v>2166</v>
      </c>
      <c r="D42" s="21">
        <v>3012389.37</v>
      </c>
      <c r="E42" s="21">
        <v>390229.33210452308</v>
      </c>
      <c r="F42" s="21">
        <v>3402618.7021045233</v>
      </c>
      <c r="G42" s="114">
        <v>1357.49</v>
      </c>
      <c r="H42" s="32">
        <v>2940323.34</v>
      </c>
      <c r="I42" s="32">
        <v>462295.36210452346</v>
      </c>
      <c r="J42" s="115">
        <f t="shared" si="3"/>
        <v>0.13586458036529139</v>
      </c>
      <c r="K42" s="116">
        <v>0</v>
      </c>
      <c r="L42" s="116">
        <v>0</v>
      </c>
      <c r="M42" s="116">
        <v>17658.681494714179</v>
      </c>
      <c r="N42" s="116">
        <v>16355.144977649546</v>
      </c>
      <c r="O42" s="116">
        <v>0</v>
      </c>
      <c r="P42" s="117">
        <v>-134546.19500000001</v>
      </c>
      <c r="Q42" s="117">
        <v>247307.95941079801</v>
      </c>
      <c r="R42" s="118">
        <v>151797.31374396881</v>
      </c>
      <c r="S42" s="21">
        <v>760868.26673165406</v>
      </c>
      <c r="T42" s="36">
        <v>1103889.7374757451</v>
      </c>
      <c r="U42" s="19">
        <v>1864758.0042073992</v>
      </c>
      <c r="V42" s="19">
        <v>466061.27691285906</v>
      </c>
      <c r="W42" s="38">
        <f t="shared" si="4"/>
        <v>2330819.2811202584</v>
      </c>
      <c r="X42" s="119"/>
    </row>
    <row r="43" spans="1:24" s="120" customFormat="1" ht="16.5">
      <c r="A43" s="20">
        <v>105</v>
      </c>
      <c r="B43" s="18" t="s">
        <v>74</v>
      </c>
      <c r="C43" s="21">
        <v>2139</v>
      </c>
      <c r="D43" s="21">
        <v>1899802.5599999998</v>
      </c>
      <c r="E43" s="21">
        <v>1325499.8108639752</v>
      </c>
      <c r="F43" s="21">
        <v>3225302.370863975</v>
      </c>
      <c r="G43" s="114">
        <v>1357.49</v>
      </c>
      <c r="H43" s="32">
        <v>2903671.11</v>
      </c>
      <c r="I43" s="32">
        <v>321631.26086397516</v>
      </c>
      <c r="J43" s="115">
        <f t="shared" si="3"/>
        <v>9.972127381589295E-2</v>
      </c>
      <c r="K43" s="116">
        <v>681224.40777599986</v>
      </c>
      <c r="L43" s="116">
        <v>0</v>
      </c>
      <c r="M43" s="116">
        <v>20963.261399231891</v>
      </c>
      <c r="N43" s="116">
        <v>34300.781094482285</v>
      </c>
      <c r="O43" s="116">
        <v>0</v>
      </c>
      <c r="P43" s="117">
        <v>-114566.045</v>
      </c>
      <c r="Q43" s="117">
        <v>366536.63991499488</v>
      </c>
      <c r="R43" s="118">
        <v>372358.27057843527</v>
      </c>
      <c r="S43" s="21">
        <v>1682448.5766271194</v>
      </c>
      <c r="T43" s="36">
        <v>727305.44098069519</v>
      </c>
      <c r="U43" s="19">
        <v>2409754.0176078146</v>
      </c>
      <c r="V43" s="19">
        <v>482796.5705798578</v>
      </c>
      <c r="W43" s="38">
        <f t="shared" si="4"/>
        <v>2892550.5881876722</v>
      </c>
      <c r="X43" s="119"/>
    </row>
    <row r="44" spans="1:24" s="120" customFormat="1" ht="16.5">
      <c r="A44" s="20">
        <v>106</v>
      </c>
      <c r="B44" s="18" t="s">
        <v>75</v>
      </c>
      <c r="C44" s="21">
        <v>46880</v>
      </c>
      <c r="D44" s="21">
        <v>67200798.939999998</v>
      </c>
      <c r="E44" s="21">
        <v>10250862.156399649</v>
      </c>
      <c r="F44" s="21">
        <v>77451661.09639965</v>
      </c>
      <c r="G44" s="114">
        <v>1357.49</v>
      </c>
      <c r="H44" s="32">
        <v>63639131.200000003</v>
      </c>
      <c r="I44" s="32">
        <v>13812529.896399647</v>
      </c>
      <c r="J44" s="115">
        <f t="shared" si="3"/>
        <v>0.17833742622005203</v>
      </c>
      <c r="K44" s="116">
        <v>0</v>
      </c>
      <c r="L44" s="116">
        <v>0</v>
      </c>
      <c r="M44" s="116">
        <v>577835.56679253443</v>
      </c>
      <c r="N44" s="116">
        <v>891343.27276910853</v>
      </c>
      <c r="O44" s="116">
        <v>126214.84127152158</v>
      </c>
      <c r="P44" s="117">
        <v>-4732354.3232500004</v>
      </c>
      <c r="Q44" s="117">
        <v>-466606.46200008155</v>
      </c>
      <c r="R44" s="118">
        <v>2202767.691561881</v>
      </c>
      <c r="S44" s="21">
        <v>12411730.48354461</v>
      </c>
      <c r="T44" s="36">
        <v>-193018.53072229135</v>
      </c>
      <c r="U44" s="19">
        <v>12218711.952822318</v>
      </c>
      <c r="V44" s="19">
        <v>6548960.4965896606</v>
      </c>
      <c r="W44" s="38">
        <f t="shared" si="4"/>
        <v>18767672.449411981</v>
      </c>
      <c r="X44" s="119"/>
    </row>
    <row r="45" spans="1:24" s="120" customFormat="1" ht="16.5">
      <c r="A45" s="20">
        <v>108</v>
      </c>
      <c r="B45" s="18" t="s">
        <v>76</v>
      </c>
      <c r="C45" s="21">
        <v>10337</v>
      </c>
      <c r="D45" s="21">
        <v>16245274.289999999</v>
      </c>
      <c r="E45" s="21">
        <v>1464461.2939252886</v>
      </c>
      <c r="F45" s="21">
        <v>17709735.583925288</v>
      </c>
      <c r="G45" s="114">
        <v>1357.49</v>
      </c>
      <c r="H45" s="32">
        <v>14032374.130000001</v>
      </c>
      <c r="I45" s="32">
        <v>3677361.4539252874</v>
      </c>
      <c r="J45" s="115">
        <f t="shared" si="3"/>
        <v>0.20764632179280768</v>
      </c>
      <c r="K45" s="116">
        <v>0</v>
      </c>
      <c r="L45" s="116">
        <v>0</v>
      </c>
      <c r="M45" s="116">
        <v>89991.154059379798</v>
      </c>
      <c r="N45" s="116">
        <v>176604.80334860436</v>
      </c>
      <c r="O45" s="116">
        <v>0</v>
      </c>
      <c r="P45" s="117">
        <v>-637196.41249999998</v>
      </c>
      <c r="Q45" s="117">
        <v>794831.40611597209</v>
      </c>
      <c r="R45" s="118">
        <v>199402.46865127463</v>
      </c>
      <c r="S45" s="21">
        <v>4300994.8736005183</v>
      </c>
      <c r="T45" s="36">
        <v>4479167.3199746851</v>
      </c>
      <c r="U45" s="19">
        <v>8780162.1935752034</v>
      </c>
      <c r="V45" s="19">
        <v>1731385.3863370619</v>
      </c>
      <c r="W45" s="38">
        <f t="shared" si="4"/>
        <v>10511547.579912266</v>
      </c>
      <c r="X45" s="119"/>
    </row>
    <row r="46" spans="1:24" s="120" customFormat="1" ht="16.5">
      <c r="A46" s="20">
        <v>109</v>
      </c>
      <c r="B46" s="18" t="s">
        <v>77</v>
      </c>
      <c r="C46" s="21">
        <v>67971</v>
      </c>
      <c r="D46" s="21">
        <v>92175313.710000008</v>
      </c>
      <c r="E46" s="21">
        <v>14112447.715683714</v>
      </c>
      <c r="F46" s="21">
        <v>106287761.42568372</v>
      </c>
      <c r="G46" s="114">
        <v>1357.49</v>
      </c>
      <c r="H46" s="32">
        <v>92269952.790000007</v>
      </c>
      <c r="I46" s="32">
        <v>14017808.635683715</v>
      </c>
      <c r="J46" s="115">
        <f t="shared" si="3"/>
        <v>0.13188544426617688</v>
      </c>
      <c r="K46" s="116">
        <v>0</v>
      </c>
      <c r="L46" s="116">
        <v>0</v>
      </c>
      <c r="M46" s="116">
        <v>887773.7603111465</v>
      </c>
      <c r="N46" s="116">
        <v>1267399.1174996709</v>
      </c>
      <c r="O46" s="116">
        <v>146984.67400698512</v>
      </c>
      <c r="P46" s="117">
        <v>-6703202.03455</v>
      </c>
      <c r="Q46" s="117">
        <v>324704.96673267352</v>
      </c>
      <c r="R46" s="118">
        <v>3172210.2878402574</v>
      </c>
      <c r="S46" s="21">
        <v>13113679.40752445</v>
      </c>
      <c r="T46" s="36">
        <v>7063824.4965344556</v>
      </c>
      <c r="U46" s="19">
        <v>20177503.904058903</v>
      </c>
      <c r="V46" s="19">
        <v>10152097.412563667</v>
      </c>
      <c r="W46" s="38">
        <f t="shared" si="4"/>
        <v>30329601.31662257</v>
      </c>
      <c r="X46" s="119"/>
    </row>
    <row r="47" spans="1:24" s="120" customFormat="1" ht="16.5">
      <c r="A47" s="20">
        <v>111</v>
      </c>
      <c r="B47" s="18" t="s">
        <v>78</v>
      </c>
      <c r="C47" s="21">
        <v>18344</v>
      </c>
      <c r="D47" s="21">
        <v>18982083.359999999</v>
      </c>
      <c r="E47" s="21">
        <v>4090901.6211973708</v>
      </c>
      <c r="F47" s="21">
        <v>23072984.981197372</v>
      </c>
      <c r="G47" s="114">
        <v>1357.49</v>
      </c>
      <c r="H47" s="32">
        <v>24901796.559999999</v>
      </c>
      <c r="I47" s="32">
        <v>-1828811.5788026266</v>
      </c>
      <c r="J47" s="115">
        <f t="shared" si="3"/>
        <v>-7.9262027877752314E-2</v>
      </c>
      <c r="K47" s="116">
        <v>0</v>
      </c>
      <c r="L47" s="116">
        <v>0</v>
      </c>
      <c r="M47" s="116">
        <v>221116.98425874268</v>
      </c>
      <c r="N47" s="116">
        <v>381157.96053684183</v>
      </c>
      <c r="O47" s="116">
        <v>0</v>
      </c>
      <c r="P47" s="117">
        <v>-1579655.5502499999</v>
      </c>
      <c r="Q47" s="117">
        <v>4771516.2116033938</v>
      </c>
      <c r="R47" s="118">
        <v>4883801.164530063</v>
      </c>
      <c r="S47" s="21">
        <v>6849125.1918764142</v>
      </c>
      <c r="T47" s="36">
        <v>5605111.1645146525</v>
      </c>
      <c r="U47" s="19">
        <v>12454236.356391067</v>
      </c>
      <c r="V47" s="19">
        <v>3080256.0173459691</v>
      </c>
      <c r="W47" s="38">
        <f t="shared" si="4"/>
        <v>15534492.373737035</v>
      </c>
      <c r="X47" s="119"/>
    </row>
    <row r="48" spans="1:24" s="120" customFormat="1" ht="16.5">
      <c r="A48" s="20">
        <v>139</v>
      </c>
      <c r="B48" s="18" t="s">
        <v>79</v>
      </c>
      <c r="C48" s="21">
        <v>9912</v>
      </c>
      <c r="D48" s="21">
        <v>20258377.329999998</v>
      </c>
      <c r="E48" s="21">
        <v>2254464.5683431029</v>
      </c>
      <c r="F48" s="21">
        <v>22512841.898343101</v>
      </c>
      <c r="G48" s="114">
        <v>1357.49</v>
      </c>
      <c r="H48" s="32">
        <v>13455440.880000001</v>
      </c>
      <c r="I48" s="32">
        <v>9057401.0183431003</v>
      </c>
      <c r="J48" s="115">
        <f t="shared" si="3"/>
        <v>0.40232153093962369</v>
      </c>
      <c r="K48" s="116">
        <v>0</v>
      </c>
      <c r="L48" s="116">
        <v>0</v>
      </c>
      <c r="M48" s="116">
        <v>84494.240308703243</v>
      </c>
      <c r="N48" s="116">
        <v>173858.95702665971</v>
      </c>
      <c r="O48" s="116">
        <v>16784.097893159054</v>
      </c>
      <c r="P48" s="117">
        <v>-536915.38500000001</v>
      </c>
      <c r="Q48" s="117">
        <v>-429732.43547558074</v>
      </c>
      <c r="R48" s="118">
        <v>-885813.02231922478</v>
      </c>
      <c r="S48" s="21">
        <v>7480077.4707768168</v>
      </c>
      <c r="T48" s="36">
        <v>5283165.6915568877</v>
      </c>
      <c r="U48" s="19">
        <v>12763243.162333705</v>
      </c>
      <c r="V48" s="19">
        <v>1478972.4445729773</v>
      </c>
      <c r="W48" s="38">
        <f t="shared" si="4"/>
        <v>14242215.606906682</v>
      </c>
      <c r="X48" s="119"/>
    </row>
    <row r="49" spans="1:24" s="120" customFormat="1" ht="16.5">
      <c r="A49" s="20">
        <v>140</v>
      </c>
      <c r="B49" s="18" t="s">
        <v>80</v>
      </c>
      <c r="C49" s="21">
        <v>20958</v>
      </c>
      <c r="D49" s="21">
        <v>28884235.490000002</v>
      </c>
      <c r="E49" s="21">
        <v>3659971.0022543888</v>
      </c>
      <c r="F49" s="21">
        <v>32544206.492254391</v>
      </c>
      <c r="G49" s="114">
        <v>1357.49</v>
      </c>
      <c r="H49" s="32">
        <v>28450275.420000002</v>
      </c>
      <c r="I49" s="32">
        <v>4093931.0722543895</v>
      </c>
      <c r="J49" s="115">
        <f t="shared" si="3"/>
        <v>0.12579600222327608</v>
      </c>
      <c r="K49" s="116">
        <v>328094.75148799992</v>
      </c>
      <c r="L49" s="116">
        <v>0</v>
      </c>
      <c r="M49" s="116">
        <v>292622.37644966767</v>
      </c>
      <c r="N49" s="116">
        <v>422382.26278532407</v>
      </c>
      <c r="O49" s="116">
        <v>0</v>
      </c>
      <c r="P49" s="117">
        <v>-1725410.9459000002</v>
      </c>
      <c r="Q49" s="117">
        <v>5523398.6296020951</v>
      </c>
      <c r="R49" s="118">
        <v>3251006.5970276291</v>
      </c>
      <c r="S49" s="21">
        <v>12186024.743707106</v>
      </c>
      <c r="T49" s="36">
        <v>7532261.211798111</v>
      </c>
      <c r="U49" s="19">
        <v>19718285.955505215</v>
      </c>
      <c r="V49" s="19">
        <v>3547566.4385813437</v>
      </c>
      <c r="W49" s="38">
        <f t="shared" si="4"/>
        <v>23265852.394086558</v>
      </c>
      <c r="X49" s="119"/>
    </row>
    <row r="50" spans="1:24" s="120" customFormat="1" ht="16.5">
      <c r="A50" s="20">
        <v>142</v>
      </c>
      <c r="B50" s="18" t="s">
        <v>81</v>
      </c>
      <c r="C50" s="21">
        <v>6559</v>
      </c>
      <c r="D50" s="21">
        <v>8759303.0899999999</v>
      </c>
      <c r="E50" s="21">
        <v>1248422.1102574968</v>
      </c>
      <c r="F50" s="21">
        <v>10007725.200257497</v>
      </c>
      <c r="G50" s="114">
        <v>1357.49</v>
      </c>
      <c r="H50" s="32">
        <v>8903776.9100000001</v>
      </c>
      <c r="I50" s="32">
        <v>1103948.2902574968</v>
      </c>
      <c r="J50" s="115">
        <f t="shared" si="3"/>
        <v>0.11030961264095185</v>
      </c>
      <c r="K50" s="116">
        <v>0</v>
      </c>
      <c r="L50" s="116">
        <v>0</v>
      </c>
      <c r="M50" s="116">
        <v>65889.498264678492</v>
      </c>
      <c r="N50" s="116">
        <v>93377.968251863233</v>
      </c>
      <c r="O50" s="116">
        <v>0</v>
      </c>
      <c r="P50" s="117">
        <v>-394488.005</v>
      </c>
      <c r="Q50" s="117">
        <v>-470179.65418347431</v>
      </c>
      <c r="R50" s="118">
        <v>-124468.92423307331</v>
      </c>
      <c r="S50" s="21">
        <v>274079.17335749092</v>
      </c>
      <c r="T50" s="36">
        <v>2434403.4918106389</v>
      </c>
      <c r="U50" s="19">
        <v>2708482.6651681298</v>
      </c>
      <c r="V50" s="19">
        <v>1146310.961099721</v>
      </c>
      <c r="W50" s="38">
        <f t="shared" si="4"/>
        <v>3854793.6262678509</v>
      </c>
      <c r="X50" s="119"/>
    </row>
    <row r="51" spans="1:24" s="120" customFormat="1" ht="16.5">
      <c r="A51" s="20">
        <v>143</v>
      </c>
      <c r="B51" s="18" t="s">
        <v>82</v>
      </c>
      <c r="C51" s="21">
        <v>6877</v>
      </c>
      <c r="D51" s="21">
        <v>8838430.8300000001</v>
      </c>
      <c r="E51" s="21">
        <v>1472761.6990430804</v>
      </c>
      <c r="F51" s="21">
        <v>10311192.52904308</v>
      </c>
      <c r="G51" s="114">
        <v>1357.49</v>
      </c>
      <c r="H51" s="32">
        <v>9335458.7300000004</v>
      </c>
      <c r="I51" s="32">
        <v>975733.79904307984</v>
      </c>
      <c r="J51" s="115">
        <f t="shared" si="3"/>
        <v>9.4628608310316539E-2</v>
      </c>
      <c r="K51" s="116">
        <v>34690.595541333329</v>
      </c>
      <c r="L51" s="116">
        <v>0</v>
      </c>
      <c r="M51" s="116">
        <v>73928.524450048368</v>
      </c>
      <c r="N51" s="116">
        <v>121474.26931773812</v>
      </c>
      <c r="O51" s="116">
        <v>0</v>
      </c>
      <c r="P51" s="117">
        <v>-498272.59499999997</v>
      </c>
      <c r="Q51" s="117">
        <v>212147.98602903739</v>
      </c>
      <c r="R51" s="118">
        <v>511004.9922880067</v>
      </c>
      <c r="S51" s="21">
        <v>1430707.5716692437</v>
      </c>
      <c r="T51" s="36">
        <v>2519104.8976838845</v>
      </c>
      <c r="U51" s="19">
        <v>3949812.4693531282</v>
      </c>
      <c r="V51" s="19">
        <v>1312895.1554152814</v>
      </c>
      <c r="W51" s="38">
        <f t="shared" si="4"/>
        <v>5262707.6247684099</v>
      </c>
      <c r="X51" s="119"/>
    </row>
    <row r="52" spans="1:24" s="120" customFormat="1" ht="16.5">
      <c r="A52" s="20">
        <v>145</v>
      </c>
      <c r="B52" s="18" t="s">
        <v>83</v>
      </c>
      <c r="C52" s="21">
        <v>12366</v>
      </c>
      <c r="D52" s="21">
        <v>22277976.07</v>
      </c>
      <c r="E52" s="21">
        <v>1417404.4435066914</v>
      </c>
      <c r="F52" s="21">
        <v>23695380.513506692</v>
      </c>
      <c r="G52" s="114">
        <v>1357.49</v>
      </c>
      <c r="H52" s="32">
        <v>16786721.34</v>
      </c>
      <c r="I52" s="32">
        <v>6908659.1735066921</v>
      </c>
      <c r="J52" s="115">
        <f t="shared" si="3"/>
        <v>0.29156143618662977</v>
      </c>
      <c r="K52" s="116">
        <v>0</v>
      </c>
      <c r="L52" s="116">
        <v>0</v>
      </c>
      <c r="M52" s="116">
        <v>101686.86274915223</v>
      </c>
      <c r="N52" s="116">
        <v>182248.46253351934</v>
      </c>
      <c r="O52" s="116">
        <v>60274.573285487088</v>
      </c>
      <c r="P52" s="117">
        <v>-673292.89500000002</v>
      </c>
      <c r="Q52" s="117">
        <v>1584963.4312574198</v>
      </c>
      <c r="R52" s="118">
        <v>22192.390149493018</v>
      </c>
      <c r="S52" s="21">
        <v>8186731.9984817635</v>
      </c>
      <c r="T52" s="36">
        <v>5767590.0018273341</v>
      </c>
      <c r="U52" s="19">
        <v>13954322.000309099</v>
      </c>
      <c r="V52" s="19">
        <v>2016388.4337186066</v>
      </c>
      <c r="W52" s="38">
        <f t="shared" si="4"/>
        <v>15970710.434027705</v>
      </c>
      <c r="X52" s="119"/>
    </row>
    <row r="53" spans="1:24" s="120" customFormat="1" ht="16.5">
      <c r="A53" s="20">
        <v>146</v>
      </c>
      <c r="B53" s="18" t="s">
        <v>84</v>
      </c>
      <c r="C53" s="21">
        <v>4643</v>
      </c>
      <c r="D53" s="21">
        <v>3997677.77</v>
      </c>
      <c r="E53" s="21">
        <v>2946261.2890146156</v>
      </c>
      <c r="F53" s="21">
        <v>6943939.0590146156</v>
      </c>
      <c r="G53" s="114">
        <v>1357.49</v>
      </c>
      <c r="H53" s="32">
        <v>6302826.0700000003</v>
      </c>
      <c r="I53" s="32">
        <v>641112.9890146153</v>
      </c>
      <c r="J53" s="115">
        <f t="shared" si="3"/>
        <v>9.2326989561108394E-2</v>
      </c>
      <c r="K53" s="116">
        <v>1328431.684992</v>
      </c>
      <c r="L53" s="116">
        <v>0</v>
      </c>
      <c r="M53" s="116">
        <v>57898.968879223241</v>
      </c>
      <c r="N53" s="116">
        <v>75514.977892262701</v>
      </c>
      <c r="O53" s="116">
        <v>0</v>
      </c>
      <c r="P53" s="117">
        <v>-263247.32999999996</v>
      </c>
      <c r="Q53" s="117">
        <v>1608837.3784470616</v>
      </c>
      <c r="R53" s="118">
        <v>817470.9367858331</v>
      </c>
      <c r="S53" s="21">
        <v>4266019.6060109958</v>
      </c>
      <c r="T53" s="36">
        <v>470652.98284680286</v>
      </c>
      <c r="U53" s="19">
        <v>4736672.5888577988</v>
      </c>
      <c r="V53" s="19">
        <v>1005696.8442927339</v>
      </c>
      <c r="W53" s="38">
        <f t="shared" si="4"/>
        <v>5742369.4331505327</v>
      </c>
      <c r="X53" s="119"/>
    </row>
    <row r="54" spans="1:24" s="120" customFormat="1" ht="16.5">
      <c r="A54" s="20">
        <v>148</v>
      </c>
      <c r="B54" s="18" t="s">
        <v>85</v>
      </c>
      <c r="C54" s="21">
        <v>7008</v>
      </c>
      <c r="D54" s="21">
        <v>8003718.5900000008</v>
      </c>
      <c r="E54" s="21">
        <v>6939538.7899143649</v>
      </c>
      <c r="F54" s="21">
        <v>14943257.379914366</v>
      </c>
      <c r="G54" s="114">
        <v>1357.49</v>
      </c>
      <c r="H54" s="32">
        <v>9513289.9199999999</v>
      </c>
      <c r="I54" s="32">
        <v>5429967.4599143658</v>
      </c>
      <c r="J54" s="115">
        <f t="shared" si="3"/>
        <v>0.3633724108381437</v>
      </c>
      <c r="K54" s="116">
        <v>2067244.0596480002</v>
      </c>
      <c r="L54" s="116">
        <v>424512.25</v>
      </c>
      <c r="M54" s="116">
        <v>87322.280486130956</v>
      </c>
      <c r="N54" s="116">
        <v>131643.30301647773</v>
      </c>
      <c r="O54" s="116">
        <v>26729.826810800423</v>
      </c>
      <c r="P54" s="117">
        <v>-345230.02499999997</v>
      </c>
      <c r="Q54" s="117">
        <v>-329589.26964456675</v>
      </c>
      <c r="R54" s="118">
        <v>1783305.7214017527</v>
      </c>
      <c r="S54" s="21">
        <v>9275905.606632961</v>
      </c>
      <c r="T54" s="36">
        <v>-35989.029961915985</v>
      </c>
      <c r="U54" s="19">
        <v>9239916.5766710453</v>
      </c>
      <c r="V54" s="19">
        <v>1141986.6262101373</v>
      </c>
      <c r="W54" s="38">
        <f t="shared" si="4"/>
        <v>10381903.202881183</v>
      </c>
      <c r="X54" s="119"/>
    </row>
    <row r="55" spans="1:24" s="120" customFormat="1" ht="16.5">
      <c r="A55" s="20">
        <v>149</v>
      </c>
      <c r="B55" s="18" t="s">
        <v>86</v>
      </c>
      <c r="C55" s="21">
        <v>5353</v>
      </c>
      <c r="D55" s="21">
        <v>7639298.5700000003</v>
      </c>
      <c r="E55" s="21">
        <v>2002167.7749154898</v>
      </c>
      <c r="F55" s="21">
        <v>9641466.3449154906</v>
      </c>
      <c r="G55" s="114">
        <v>1357.49</v>
      </c>
      <c r="H55" s="32">
        <v>7266643.9699999997</v>
      </c>
      <c r="I55" s="32">
        <v>2374822.3749154909</v>
      </c>
      <c r="J55" s="115">
        <f t="shared" si="3"/>
        <v>0.24631340192022488</v>
      </c>
      <c r="K55" s="116">
        <v>0</v>
      </c>
      <c r="L55" s="116">
        <v>0</v>
      </c>
      <c r="M55" s="116">
        <v>39408.988038271367</v>
      </c>
      <c r="N55" s="116">
        <v>65075.385287582365</v>
      </c>
      <c r="O55" s="116">
        <v>0</v>
      </c>
      <c r="P55" s="117">
        <v>-268778.82500000001</v>
      </c>
      <c r="Q55" s="117">
        <v>245242.1245304452</v>
      </c>
      <c r="R55" s="118">
        <v>238960.76536673616</v>
      </c>
      <c r="S55" s="21">
        <v>2694730.8131385259</v>
      </c>
      <c r="T55" s="36">
        <v>-65905.699598092557</v>
      </c>
      <c r="U55" s="19">
        <v>2628825.1135404333</v>
      </c>
      <c r="V55" s="19">
        <v>857990.56899643107</v>
      </c>
      <c r="W55" s="38">
        <f t="shared" si="4"/>
        <v>3486815.6825368647</v>
      </c>
      <c r="X55" s="119"/>
    </row>
    <row r="56" spans="1:24" s="120" customFormat="1" ht="16.5">
      <c r="A56" s="20">
        <v>151</v>
      </c>
      <c r="B56" s="18" t="s">
        <v>87</v>
      </c>
      <c r="C56" s="21">
        <v>1891</v>
      </c>
      <c r="D56" s="21">
        <v>2029084.3000000003</v>
      </c>
      <c r="E56" s="21">
        <v>739984.15439001075</v>
      </c>
      <c r="F56" s="21">
        <v>2769068.4543900108</v>
      </c>
      <c r="G56" s="114">
        <v>1357.49</v>
      </c>
      <c r="H56" s="32">
        <v>2567013.59</v>
      </c>
      <c r="I56" s="32">
        <v>202054.86439001095</v>
      </c>
      <c r="J56" s="115">
        <f t="shared" si="3"/>
        <v>7.2968533540468561E-2</v>
      </c>
      <c r="K56" s="116">
        <v>193408.09132800001</v>
      </c>
      <c r="L56" s="116">
        <v>0</v>
      </c>
      <c r="M56" s="116">
        <v>20926.787820690359</v>
      </c>
      <c r="N56" s="116">
        <v>29780.844978143301</v>
      </c>
      <c r="O56" s="116">
        <v>0</v>
      </c>
      <c r="P56" s="117">
        <v>-86443.255000000005</v>
      </c>
      <c r="Q56" s="117">
        <v>111084.82485202957</v>
      </c>
      <c r="R56" s="118">
        <v>-72973.60970174204</v>
      </c>
      <c r="S56" s="21">
        <v>397838.54866713216</v>
      </c>
      <c r="T56" s="36">
        <v>646253.34752329963</v>
      </c>
      <c r="U56" s="19">
        <v>1044091.8961904318</v>
      </c>
      <c r="V56" s="19">
        <v>476479.8248655186</v>
      </c>
      <c r="W56" s="38">
        <f t="shared" si="4"/>
        <v>1520571.7210559505</v>
      </c>
      <c r="X56" s="119"/>
    </row>
    <row r="57" spans="1:24" s="120" customFormat="1" ht="16.5">
      <c r="A57" s="20">
        <v>152</v>
      </c>
      <c r="B57" s="18" t="s">
        <v>88</v>
      </c>
      <c r="C57" s="21">
        <v>4480</v>
      </c>
      <c r="D57" s="21">
        <v>6970904.0100000007</v>
      </c>
      <c r="E57" s="21">
        <v>622436.7611307737</v>
      </c>
      <c r="F57" s="21">
        <v>7593340.7711307742</v>
      </c>
      <c r="G57" s="114">
        <v>1357.49</v>
      </c>
      <c r="H57" s="32">
        <v>6081555.2000000002</v>
      </c>
      <c r="I57" s="32">
        <v>1511785.571130774</v>
      </c>
      <c r="J57" s="115">
        <f t="shared" si="3"/>
        <v>0.1990936027628909</v>
      </c>
      <c r="K57" s="116">
        <v>0</v>
      </c>
      <c r="L57" s="116">
        <v>0</v>
      </c>
      <c r="M57" s="116">
        <v>45020.822140073513</v>
      </c>
      <c r="N57" s="116">
        <v>54757.21695933611</v>
      </c>
      <c r="O57" s="116">
        <v>0</v>
      </c>
      <c r="P57" s="117">
        <v>-258639.03999999998</v>
      </c>
      <c r="Q57" s="117">
        <v>112101.51861548294</v>
      </c>
      <c r="R57" s="118">
        <v>-298379.37544949498</v>
      </c>
      <c r="S57" s="21">
        <v>1166646.7133961716</v>
      </c>
      <c r="T57" s="36">
        <v>2310168.6661312296</v>
      </c>
      <c r="U57" s="19">
        <v>3476815.3795274012</v>
      </c>
      <c r="V57" s="19">
        <v>900584.18956868444</v>
      </c>
      <c r="W57" s="38">
        <f t="shared" si="4"/>
        <v>4377399.5690960856</v>
      </c>
      <c r="X57" s="119"/>
    </row>
    <row r="58" spans="1:24" s="120" customFormat="1" ht="16.5">
      <c r="A58" s="20">
        <v>153</v>
      </c>
      <c r="B58" s="18" t="s">
        <v>89</v>
      </c>
      <c r="C58" s="21">
        <v>25655</v>
      </c>
      <c r="D58" s="21">
        <v>29623307.340000004</v>
      </c>
      <c r="E58" s="21">
        <v>6061689.1831999123</v>
      </c>
      <c r="F58" s="21">
        <v>35684996.523199916</v>
      </c>
      <c r="G58" s="114">
        <v>1357.49</v>
      </c>
      <c r="H58" s="32">
        <v>34826405.950000003</v>
      </c>
      <c r="I58" s="32">
        <v>858590.57319991291</v>
      </c>
      <c r="J58" s="115">
        <f t="shared" si="3"/>
        <v>2.4060267811479727E-2</v>
      </c>
      <c r="K58" s="116">
        <v>0</v>
      </c>
      <c r="L58" s="116">
        <v>0</v>
      </c>
      <c r="M58" s="116">
        <v>329375.85314675409</v>
      </c>
      <c r="N58" s="116">
        <v>471053.13813847455</v>
      </c>
      <c r="O58" s="116">
        <v>0</v>
      </c>
      <c r="P58" s="117">
        <v>-2405355.8125</v>
      </c>
      <c r="Q58" s="117">
        <v>7462319.6899723699</v>
      </c>
      <c r="R58" s="118">
        <v>5945910.1393650733</v>
      </c>
      <c r="S58" s="21">
        <v>12661893.581322586</v>
      </c>
      <c r="T58" s="36">
        <v>8029663.7885033907</v>
      </c>
      <c r="U58" s="19">
        <v>20691557.369825978</v>
      </c>
      <c r="V58" s="19">
        <v>3752594.8290626793</v>
      </c>
      <c r="W58" s="38">
        <f t="shared" si="4"/>
        <v>24444152.198888656</v>
      </c>
      <c r="X58" s="119"/>
    </row>
    <row r="59" spans="1:24" s="120" customFormat="1" ht="16.5">
      <c r="A59" s="20">
        <v>165</v>
      </c>
      <c r="B59" s="18" t="s">
        <v>90</v>
      </c>
      <c r="C59" s="21">
        <v>16340</v>
      </c>
      <c r="D59" s="21">
        <v>25157943.580000002</v>
      </c>
      <c r="E59" s="21">
        <v>2657368.3192879232</v>
      </c>
      <c r="F59" s="21">
        <v>27815311.899287924</v>
      </c>
      <c r="G59" s="114">
        <v>1357.49</v>
      </c>
      <c r="H59" s="32">
        <v>22181386.600000001</v>
      </c>
      <c r="I59" s="32">
        <v>5633925.2992879227</v>
      </c>
      <c r="J59" s="115">
        <f t="shared" si="3"/>
        <v>0.20254762267944051</v>
      </c>
      <c r="K59" s="116">
        <v>0</v>
      </c>
      <c r="L59" s="116">
        <v>0</v>
      </c>
      <c r="M59" s="116">
        <v>148601.69847901419</v>
      </c>
      <c r="N59" s="116">
        <v>228172.98688482109</v>
      </c>
      <c r="O59" s="116">
        <v>0</v>
      </c>
      <c r="P59" s="117">
        <v>-1292332.9774999998</v>
      </c>
      <c r="Q59" s="117">
        <v>997757.58331705444</v>
      </c>
      <c r="R59" s="118">
        <v>235673.72782650596</v>
      </c>
      <c r="S59" s="21">
        <v>5951798.3182953186</v>
      </c>
      <c r="T59" s="36">
        <v>4972339.3960864134</v>
      </c>
      <c r="U59" s="19">
        <v>10924137.714381732</v>
      </c>
      <c r="V59" s="19">
        <v>2438656.0822566152</v>
      </c>
      <c r="W59" s="38">
        <f t="shared" si="4"/>
        <v>13362793.796638347</v>
      </c>
      <c r="X59" s="119"/>
    </row>
    <row r="60" spans="1:24" s="120" customFormat="1" ht="16.5">
      <c r="A60" s="20">
        <v>167</v>
      </c>
      <c r="B60" s="18" t="s">
        <v>91</v>
      </c>
      <c r="C60" s="21">
        <v>77261</v>
      </c>
      <c r="D60" s="21">
        <v>96768735.859999999</v>
      </c>
      <c r="E60" s="21">
        <v>17346285.326277401</v>
      </c>
      <c r="F60" s="21">
        <v>114115021.1862774</v>
      </c>
      <c r="G60" s="114">
        <v>1357.49</v>
      </c>
      <c r="H60" s="32">
        <v>104881034.89</v>
      </c>
      <c r="I60" s="32">
        <v>9233986.2962774038</v>
      </c>
      <c r="J60" s="115">
        <f t="shared" si="3"/>
        <v>8.091823670789286E-2</v>
      </c>
      <c r="K60" s="116">
        <v>0</v>
      </c>
      <c r="L60" s="116">
        <v>0</v>
      </c>
      <c r="M60" s="116">
        <v>1129413.7745904957</v>
      </c>
      <c r="N60" s="116">
        <v>1507364.2149743752</v>
      </c>
      <c r="O60" s="116">
        <v>238203.04821168003</v>
      </c>
      <c r="P60" s="117">
        <v>-7319766.9368000012</v>
      </c>
      <c r="Q60" s="117">
        <v>8126809.5509918388</v>
      </c>
      <c r="R60" s="118">
        <v>7711151.5837480389</v>
      </c>
      <c r="S60" s="21">
        <v>20627161.531993836</v>
      </c>
      <c r="T60" s="36">
        <v>24828964.821396858</v>
      </c>
      <c r="U60" s="19">
        <v>45456126.353390694</v>
      </c>
      <c r="V60" s="19">
        <v>12199652.05330129</v>
      </c>
      <c r="W60" s="38">
        <f t="shared" si="4"/>
        <v>57655778.406691983</v>
      </c>
      <c r="X60" s="119"/>
    </row>
    <row r="61" spans="1:24" s="120" customFormat="1" ht="16.5">
      <c r="A61" s="20">
        <v>169</v>
      </c>
      <c r="B61" s="18" t="s">
        <v>92</v>
      </c>
      <c r="C61" s="21">
        <v>5046</v>
      </c>
      <c r="D61" s="21">
        <v>7101007.5200000005</v>
      </c>
      <c r="E61" s="21">
        <v>723955.51710822852</v>
      </c>
      <c r="F61" s="21">
        <v>7824963.0371082295</v>
      </c>
      <c r="G61" s="114">
        <v>1357.49</v>
      </c>
      <c r="H61" s="32">
        <v>6849894.54</v>
      </c>
      <c r="I61" s="32">
        <v>975068.49710822944</v>
      </c>
      <c r="J61" s="115">
        <f t="shared" si="3"/>
        <v>0.12460998122089187</v>
      </c>
      <c r="K61" s="116">
        <v>0</v>
      </c>
      <c r="L61" s="116">
        <v>0</v>
      </c>
      <c r="M61" s="116">
        <v>52768.099636699553</v>
      </c>
      <c r="N61" s="116">
        <v>56742.357621506169</v>
      </c>
      <c r="O61" s="116">
        <v>0</v>
      </c>
      <c r="P61" s="117">
        <v>-274911.86000000004</v>
      </c>
      <c r="Q61" s="117">
        <v>187663.49633967626</v>
      </c>
      <c r="R61" s="118">
        <v>171890.24274198004</v>
      </c>
      <c r="S61" s="21">
        <v>1169220.8334480915</v>
      </c>
      <c r="T61" s="36">
        <v>1376857.7813320884</v>
      </c>
      <c r="U61" s="19">
        <v>2546078.6147801802</v>
      </c>
      <c r="V61" s="19">
        <v>867010.07077748189</v>
      </c>
      <c r="W61" s="38">
        <f t="shared" si="4"/>
        <v>3413088.685557662</v>
      </c>
      <c r="X61" s="119"/>
    </row>
    <row r="62" spans="1:24" s="120" customFormat="1" ht="16.5">
      <c r="A62" s="20">
        <v>171</v>
      </c>
      <c r="B62" s="18" t="s">
        <v>93</v>
      </c>
      <c r="C62" s="21">
        <v>4624</v>
      </c>
      <c r="D62" s="21">
        <v>5854509.4199999999</v>
      </c>
      <c r="E62" s="21">
        <v>1072392.4908241597</v>
      </c>
      <c r="F62" s="21">
        <v>6926901.9108241592</v>
      </c>
      <c r="G62" s="114">
        <v>1357.49</v>
      </c>
      <c r="H62" s="32">
        <v>6277033.7599999998</v>
      </c>
      <c r="I62" s="32">
        <v>649868.15082415938</v>
      </c>
      <c r="J62" s="115">
        <f t="shared" si="3"/>
        <v>9.3818009723605059E-2</v>
      </c>
      <c r="K62" s="116">
        <v>26806.400768</v>
      </c>
      <c r="L62" s="116">
        <v>0</v>
      </c>
      <c r="M62" s="116">
        <v>45048.070721683354</v>
      </c>
      <c r="N62" s="116">
        <v>86675.207613187638</v>
      </c>
      <c r="O62" s="116">
        <v>0</v>
      </c>
      <c r="P62" s="117">
        <v>-275232.32500000001</v>
      </c>
      <c r="Q62" s="117">
        <v>4692.4158618473566</v>
      </c>
      <c r="R62" s="118">
        <v>-175789.02529530803</v>
      </c>
      <c r="S62" s="21">
        <v>362068.89549356967</v>
      </c>
      <c r="T62" s="36">
        <v>1266318.9621396677</v>
      </c>
      <c r="U62" s="19">
        <v>1628387.8576332373</v>
      </c>
      <c r="V62" s="19">
        <v>901856.00179482601</v>
      </c>
      <c r="W62" s="38">
        <f t="shared" si="4"/>
        <v>2530243.859428063</v>
      </c>
      <c r="X62" s="119"/>
    </row>
    <row r="63" spans="1:24" s="120" customFormat="1" ht="16.5">
      <c r="A63" s="20">
        <v>172</v>
      </c>
      <c r="B63" s="18" t="s">
        <v>94</v>
      </c>
      <c r="C63" s="21">
        <v>4263</v>
      </c>
      <c r="D63" s="21">
        <v>4472572.96</v>
      </c>
      <c r="E63" s="21">
        <v>1315567.0384433847</v>
      </c>
      <c r="F63" s="21">
        <v>5788139.9984433847</v>
      </c>
      <c r="G63" s="114">
        <v>1357.49</v>
      </c>
      <c r="H63" s="32">
        <v>5786979.8700000001</v>
      </c>
      <c r="I63" s="32">
        <v>1160.1284433845431</v>
      </c>
      <c r="J63" s="115">
        <f t="shared" si="3"/>
        <v>2.0043199433609737E-4</v>
      </c>
      <c r="K63" s="116">
        <v>551548.40647200006</v>
      </c>
      <c r="L63" s="116">
        <v>0</v>
      </c>
      <c r="M63" s="116">
        <v>51028.957890690581</v>
      </c>
      <c r="N63" s="116">
        <v>62650.582220264303</v>
      </c>
      <c r="O63" s="116">
        <v>0</v>
      </c>
      <c r="P63" s="117">
        <v>-267973.09000000003</v>
      </c>
      <c r="Q63" s="117">
        <v>-579647.53119679133</v>
      </c>
      <c r="R63" s="118">
        <v>-551859.60109635885</v>
      </c>
      <c r="S63" s="21">
        <v>-733092.14726681076</v>
      </c>
      <c r="T63" s="36">
        <v>1452132.4278684261</v>
      </c>
      <c r="U63" s="19">
        <v>719040.28060161532</v>
      </c>
      <c r="V63" s="19">
        <v>904534.8226418345</v>
      </c>
      <c r="W63" s="38">
        <f t="shared" si="4"/>
        <v>1623575.1032434497</v>
      </c>
      <c r="X63" s="119"/>
    </row>
    <row r="64" spans="1:24" s="120" customFormat="1" ht="16.5">
      <c r="A64" s="20">
        <v>176</v>
      </c>
      <c r="B64" s="18" t="s">
        <v>95</v>
      </c>
      <c r="C64" s="21">
        <v>4444</v>
      </c>
      <c r="D64" s="21">
        <v>4334760.01</v>
      </c>
      <c r="E64" s="21">
        <v>1916743.8196929244</v>
      </c>
      <c r="F64" s="21">
        <v>6251503.8296929244</v>
      </c>
      <c r="G64" s="114">
        <v>1357.49</v>
      </c>
      <c r="H64" s="32">
        <v>6032685.5599999996</v>
      </c>
      <c r="I64" s="32">
        <v>218818.2696929248</v>
      </c>
      <c r="J64" s="115">
        <f t="shared" si="3"/>
        <v>3.5002501102790372E-2</v>
      </c>
      <c r="K64" s="116">
        <v>1238479.7307519999</v>
      </c>
      <c r="L64" s="116">
        <v>0</v>
      </c>
      <c r="M64" s="116">
        <v>54340.410088288154</v>
      </c>
      <c r="N64" s="116">
        <v>74903.777157382938</v>
      </c>
      <c r="O64" s="116">
        <v>0</v>
      </c>
      <c r="P64" s="117">
        <v>-302136.875</v>
      </c>
      <c r="Q64" s="117">
        <v>-94097.049595851277</v>
      </c>
      <c r="R64" s="118">
        <v>-167838.62152531795</v>
      </c>
      <c r="S64" s="21">
        <v>1022469.6415694266</v>
      </c>
      <c r="T64" s="36">
        <v>1832132.2578159489</v>
      </c>
      <c r="U64" s="19">
        <v>2854601.8993853754</v>
      </c>
      <c r="V64" s="19">
        <v>960697.45607522817</v>
      </c>
      <c r="W64" s="38">
        <f t="shared" si="4"/>
        <v>3815299.3554606037</v>
      </c>
      <c r="X64" s="119"/>
    </row>
    <row r="65" spans="1:24" s="120" customFormat="1" ht="16.5">
      <c r="A65" s="20">
        <v>177</v>
      </c>
      <c r="B65" s="18" t="s">
        <v>96</v>
      </c>
      <c r="C65" s="21">
        <v>1786</v>
      </c>
      <c r="D65" s="21">
        <v>2273323.3100000005</v>
      </c>
      <c r="E65" s="21">
        <v>357185.63049967017</v>
      </c>
      <c r="F65" s="21">
        <v>2630508.9404996708</v>
      </c>
      <c r="G65" s="114">
        <v>1357.49</v>
      </c>
      <c r="H65" s="32">
        <v>2424477.14</v>
      </c>
      <c r="I65" s="32">
        <v>206031.80049967067</v>
      </c>
      <c r="J65" s="115">
        <f t="shared" si="3"/>
        <v>7.8323930904615924E-2</v>
      </c>
      <c r="K65" s="116">
        <v>68348.915029333337</v>
      </c>
      <c r="L65" s="116">
        <v>0</v>
      </c>
      <c r="M65" s="116">
        <v>21305.600621040143</v>
      </c>
      <c r="N65" s="116">
        <v>32209.459365254414</v>
      </c>
      <c r="O65" s="116">
        <v>0</v>
      </c>
      <c r="P65" s="117">
        <v>-105666.42750000001</v>
      </c>
      <c r="Q65" s="117">
        <v>360363.22203512915</v>
      </c>
      <c r="R65" s="118">
        <v>365214.85850069619</v>
      </c>
      <c r="S65" s="21">
        <v>947807.42855112394</v>
      </c>
      <c r="T65" s="36">
        <v>-6140.9245481914013</v>
      </c>
      <c r="U65" s="19">
        <v>941666.50400293258</v>
      </c>
      <c r="V65" s="19">
        <v>358449.70504524995</v>
      </c>
      <c r="W65" s="38">
        <f t="shared" si="4"/>
        <v>1300116.2090481825</v>
      </c>
      <c r="X65" s="119"/>
    </row>
    <row r="66" spans="1:24" s="120" customFormat="1" ht="16.5">
      <c r="A66" s="20">
        <v>178</v>
      </c>
      <c r="B66" s="18" t="s">
        <v>97</v>
      </c>
      <c r="C66" s="21">
        <v>5887</v>
      </c>
      <c r="D66" s="21">
        <v>6641620.7300000004</v>
      </c>
      <c r="E66" s="21">
        <v>1564976.196023629</v>
      </c>
      <c r="F66" s="21">
        <v>8206596.9260236295</v>
      </c>
      <c r="G66" s="114">
        <v>1357.49</v>
      </c>
      <c r="H66" s="32">
        <v>7991543.6299999999</v>
      </c>
      <c r="I66" s="32">
        <v>215053.29602362961</v>
      </c>
      <c r="J66" s="115">
        <f t="shared" si="3"/>
        <v>2.6204929761041659E-2</v>
      </c>
      <c r="K66" s="116">
        <v>296090.47977599996</v>
      </c>
      <c r="L66" s="116">
        <v>0</v>
      </c>
      <c r="M66" s="116">
        <v>64180.241807048173</v>
      </c>
      <c r="N66" s="116">
        <v>122334.38095700025</v>
      </c>
      <c r="O66" s="116">
        <v>0</v>
      </c>
      <c r="P66" s="117">
        <v>-309502.11999999994</v>
      </c>
      <c r="Q66" s="117">
        <v>595143.12394122256</v>
      </c>
      <c r="R66" s="118">
        <v>205925.7367004157</v>
      </c>
      <c r="S66" s="21">
        <v>1189225.1392053161</v>
      </c>
      <c r="T66" s="36">
        <v>1619402.5690336991</v>
      </c>
      <c r="U66" s="19">
        <v>2808627.7082390152</v>
      </c>
      <c r="V66" s="19">
        <v>1301379.7723281845</v>
      </c>
      <c r="W66" s="38">
        <f t="shared" si="4"/>
        <v>4110007.4805671996</v>
      </c>
      <c r="X66" s="119"/>
    </row>
    <row r="67" spans="1:24" s="120" customFormat="1" ht="16.5">
      <c r="A67" s="20">
        <v>179</v>
      </c>
      <c r="B67" s="18" t="s">
        <v>98</v>
      </c>
      <c r="C67" s="21">
        <v>144473</v>
      </c>
      <c r="D67" s="21">
        <v>203101580.06</v>
      </c>
      <c r="E67" s="21">
        <v>29292316.455463894</v>
      </c>
      <c r="F67" s="21">
        <v>232393896.51546389</v>
      </c>
      <c r="G67" s="114">
        <v>1357.49</v>
      </c>
      <c r="H67" s="32">
        <v>196120652.77000001</v>
      </c>
      <c r="I67" s="32">
        <v>36273243.745463878</v>
      </c>
      <c r="J67" s="115">
        <f t="shared" si="3"/>
        <v>0.15608518248262254</v>
      </c>
      <c r="K67" s="116">
        <v>0</v>
      </c>
      <c r="L67" s="116">
        <v>0</v>
      </c>
      <c r="M67" s="116">
        <v>1984024.451126951</v>
      </c>
      <c r="N67" s="116">
        <v>2868099.7270016163</v>
      </c>
      <c r="O67" s="116">
        <v>1071709.7959302333</v>
      </c>
      <c r="P67" s="117">
        <v>-17385666.42145</v>
      </c>
      <c r="Q67" s="117">
        <v>-1451620.3096328974</v>
      </c>
      <c r="R67" s="118">
        <v>4887352.9933173824</v>
      </c>
      <c r="S67" s="21">
        <v>28247143.981757164</v>
      </c>
      <c r="T67" s="36">
        <v>40168856.004719913</v>
      </c>
      <c r="U67" s="19">
        <v>68415999.986477077</v>
      </c>
      <c r="V67" s="19">
        <v>20355226.032866288</v>
      </c>
      <c r="W67" s="38">
        <f t="shared" si="4"/>
        <v>88771226.019343361</v>
      </c>
      <c r="X67" s="119"/>
    </row>
    <row r="68" spans="1:24" s="120" customFormat="1" ht="16.5">
      <c r="A68" s="20">
        <v>181</v>
      </c>
      <c r="B68" s="18" t="s">
        <v>99</v>
      </c>
      <c r="C68" s="21">
        <v>1685</v>
      </c>
      <c r="D68" s="21">
        <v>2290928.15</v>
      </c>
      <c r="E68" s="21">
        <v>349792.86073979217</v>
      </c>
      <c r="F68" s="21">
        <v>2640721.0107397921</v>
      </c>
      <c r="G68" s="114">
        <v>1357.49</v>
      </c>
      <c r="H68" s="32">
        <v>2287370.65</v>
      </c>
      <c r="I68" s="32">
        <v>353350.36073979223</v>
      </c>
      <c r="J68" s="115">
        <f t="shared" si="3"/>
        <v>0.13380828921446794</v>
      </c>
      <c r="K68" s="116">
        <v>39571.115146666663</v>
      </c>
      <c r="L68" s="116">
        <v>0</v>
      </c>
      <c r="M68" s="116">
        <v>14107.828899312821</v>
      </c>
      <c r="N68" s="116">
        <v>23639.042007260145</v>
      </c>
      <c r="O68" s="116">
        <v>0</v>
      </c>
      <c r="P68" s="117">
        <v>-80592.150000000009</v>
      </c>
      <c r="Q68" s="117">
        <v>262367.68185422686</v>
      </c>
      <c r="R68" s="118">
        <v>189723.95328039327</v>
      </c>
      <c r="S68" s="21">
        <v>802167.83192765201</v>
      </c>
      <c r="T68" s="36">
        <v>913668.13009595545</v>
      </c>
      <c r="U68" s="19">
        <v>1715835.9620236075</v>
      </c>
      <c r="V68" s="19">
        <v>401516.19993409759</v>
      </c>
      <c r="W68" s="38">
        <f t="shared" si="4"/>
        <v>2117352.1619577049</v>
      </c>
      <c r="X68" s="119"/>
    </row>
    <row r="69" spans="1:24" s="120" customFormat="1" ht="16.5">
      <c r="A69" s="20">
        <v>182</v>
      </c>
      <c r="B69" s="18" t="s">
        <v>100</v>
      </c>
      <c r="C69" s="21">
        <v>19767</v>
      </c>
      <c r="D69" s="21">
        <v>23685305.739999998</v>
      </c>
      <c r="E69" s="21">
        <v>4007494.9578795368</v>
      </c>
      <c r="F69" s="21">
        <v>27692800.697879534</v>
      </c>
      <c r="G69" s="114">
        <v>1357.49</v>
      </c>
      <c r="H69" s="32">
        <v>26833504.830000002</v>
      </c>
      <c r="I69" s="32">
        <v>859295.86787953228</v>
      </c>
      <c r="J69" s="115">
        <f t="shared" si="3"/>
        <v>3.1029576143424505E-2</v>
      </c>
      <c r="K69" s="116">
        <v>290179.66542400001</v>
      </c>
      <c r="L69" s="116">
        <v>0</v>
      </c>
      <c r="M69" s="116">
        <v>252330.46420951805</v>
      </c>
      <c r="N69" s="116">
        <v>403196.86015089427</v>
      </c>
      <c r="O69" s="116">
        <v>0</v>
      </c>
      <c r="P69" s="117">
        <v>-1546985.98</v>
      </c>
      <c r="Q69" s="117">
        <v>1814311.0648485494</v>
      </c>
      <c r="R69" s="118">
        <v>2125241.3176482315</v>
      </c>
      <c r="S69" s="21">
        <v>4197569.2601607256</v>
      </c>
      <c r="T69" s="36">
        <v>-67559.321347897581</v>
      </c>
      <c r="U69" s="19">
        <v>4130009.9388128282</v>
      </c>
      <c r="V69" s="19">
        <v>3229426.1775445389</v>
      </c>
      <c r="W69" s="38">
        <f t="shared" si="4"/>
        <v>7359436.1163573675</v>
      </c>
      <c r="X69" s="119"/>
    </row>
    <row r="70" spans="1:24" s="120" customFormat="1" ht="16.5">
      <c r="A70" s="20">
        <v>186</v>
      </c>
      <c r="B70" s="18" t="s">
        <v>101</v>
      </c>
      <c r="C70" s="21">
        <v>45226</v>
      </c>
      <c r="D70" s="21">
        <v>70272764.330000013</v>
      </c>
      <c r="E70" s="21">
        <v>9255634.0618958138</v>
      </c>
      <c r="F70" s="21">
        <v>79528398.391895831</v>
      </c>
      <c r="G70" s="114">
        <v>1357.49</v>
      </c>
      <c r="H70" s="32">
        <v>61393842.740000002</v>
      </c>
      <c r="I70" s="32">
        <v>18134555.651895829</v>
      </c>
      <c r="J70" s="115">
        <f t="shared" si="3"/>
        <v>0.22802616447188243</v>
      </c>
      <c r="K70" s="116">
        <v>0</v>
      </c>
      <c r="L70" s="116">
        <v>0</v>
      </c>
      <c r="M70" s="116">
        <v>375667.1268208329</v>
      </c>
      <c r="N70" s="116">
        <v>846682.15834288043</v>
      </c>
      <c r="O70" s="116">
        <v>622583.44271531701</v>
      </c>
      <c r="P70" s="117">
        <v>-5564767.8785499996</v>
      </c>
      <c r="Q70" s="117">
        <v>-4199738.7063479153</v>
      </c>
      <c r="R70" s="118">
        <v>-1440158.6094251114</v>
      </c>
      <c r="S70" s="21">
        <v>8774823.1854518298</v>
      </c>
      <c r="T70" s="36">
        <v>3455554.2781235091</v>
      </c>
      <c r="U70" s="19">
        <v>12230377.463575339</v>
      </c>
      <c r="V70" s="19">
        <v>5349850.1179225799</v>
      </c>
      <c r="W70" s="38">
        <f t="shared" si="4"/>
        <v>17580227.581497919</v>
      </c>
      <c r="X70" s="119"/>
    </row>
    <row r="71" spans="1:24" s="120" customFormat="1" ht="16.5">
      <c r="A71" s="20">
        <v>202</v>
      </c>
      <c r="B71" s="18" t="s">
        <v>102</v>
      </c>
      <c r="C71" s="21">
        <v>35497</v>
      </c>
      <c r="D71" s="21">
        <v>61159112.710000008</v>
      </c>
      <c r="E71" s="21">
        <v>5643865.823931165</v>
      </c>
      <c r="F71" s="21">
        <v>66802978.533931173</v>
      </c>
      <c r="G71" s="114">
        <v>1357.49</v>
      </c>
      <c r="H71" s="32">
        <v>48186822.530000001</v>
      </c>
      <c r="I71" s="32">
        <v>18616156.003931172</v>
      </c>
      <c r="J71" s="115">
        <f t="shared" si="3"/>
        <v>0.27867254443565692</v>
      </c>
      <c r="K71" s="116">
        <v>0</v>
      </c>
      <c r="L71" s="116">
        <v>0</v>
      </c>
      <c r="M71" s="116">
        <v>292549.03510641307</v>
      </c>
      <c r="N71" s="116">
        <v>630605.69074966514</v>
      </c>
      <c r="O71" s="116">
        <v>707206.49150150688</v>
      </c>
      <c r="P71" s="117">
        <v>-2229563.395</v>
      </c>
      <c r="Q71" s="117">
        <v>2612465.7097066832</v>
      </c>
      <c r="R71" s="118">
        <v>1167330.9937184455</v>
      </c>
      <c r="S71" s="21">
        <v>21796750.529713884</v>
      </c>
      <c r="T71" s="36">
        <v>1552199.1448677343</v>
      </c>
      <c r="U71" s="19">
        <v>23348949.674581617</v>
      </c>
      <c r="V71" s="19">
        <v>3643336.7180488976</v>
      </c>
      <c r="W71" s="38">
        <f t="shared" si="4"/>
        <v>26992286.392630514</v>
      </c>
      <c r="X71" s="119"/>
    </row>
    <row r="72" spans="1:24" s="120" customFormat="1" ht="16.5">
      <c r="A72" s="20">
        <v>204</v>
      </c>
      <c r="B72" s="18" t="s">
        <v>103</v>
      </c>
      <c r="C72" s="21">
        <v>2778</v>
      </c>
      <c r="D72" s="21">
        <v>2945254.75</v>
      </c>
      <c r="E72" s="21">
        <v>867116.09648291219</v>
      </c>
      <c r="F72" s="21">
        <v>3812370.8464829121</v>
      </c>
      <c r="G72" s="114">
        <v>1357.49</v>
      </c>
      <c r="H72" s="32">
        <v>3771107.22</v>
      </c>
      <c r="I72" s="32">
        <v>41263.626482911874</v>
      </c>
      <c r="J72" s="115">
        <f t="shared" si="3"/>
        <v>1.0823612954909533E-2</v>
      </c>
      <c r="K72" s="116">
        <v>304677.86116800003</v>
      </c>
      <c r="L72" s="116">
        <v>0</v>
      </c>
      <c r="M72" s="116">
        <v>31296.145918489012</v>
      </c>
      <c r="N72" s="116">
        <v>33663.590434726655</v>
      </c>
      <c r="O72" s="116">
        <v>0</v>
      </c>
      <c r="P72" s="117">
        <v>-205040.09</v>
      </c>
      <c r="Q72" s="117">
        <v>-504282.67431420792</v>
      </c>
      <c r="R72" s="118">
        <v>-746803.71523126774</v>
      </c>
      <c r="S72" s="21">
        <v>-1045225.2555413481</v>
      </c>
      <c r="T72" s="36">
        <v>1010384.3188138746</v>
      </c>
      <c r="U72" s="19">
        <v>-34840.936727473512</v>
      </c>
      <c r="V72" s="19">
        <v>615735.06727982382</v>
      </c>
      <c r="W72" s="38">
        <f t="shared" si="4"/>
        <v>580894.13055235031</v>
      </c>
      <c r="X72" s="119"/>
    </row>
    <row r="73" spans="1:24" s="120" customFormat="1" ht="16.5">
      <c r="A73" s="20">
        <v>205</v>
      </c>
      <c r="B73" s="18" t="s">
        <v>104</v>
      </c>
      <c r="C73" s="21">
        <v>36493</v>
      </c>
      <c r="D73" s="21">
        <v>53438246.909999996</v>
      </c>
      <c r="E73" s="21">
        <v>6890006.1966356728</v>
      </c>
      <c r="F73" s="21">
        <v>60328253.106635667</v>
      </c>
      <c r="G73" s="114">
        <v>1357.49</v>
      </c>
      <c r="H73" s="32">
        <v>49538882.57</v>
      </c>
      <c r="I73" s="32">
        <v>10789370.536635667</v>
      </c>
      <c r="J73" s="115">
        <f t="shared" si="3"/>
        <v>0.17884440508437191</v>
      </c>
      <c r="K73" s="116">
        <v>406202.51253866666</v>
      </c>
      <c r="L73" s="116">
        <v>0</v>
      </c>
      <c r="M73" s="116">
        <v>488583.20193907322</v>
      </c>
      <c r="N73" s="116">
        <v>697613.91637985432</v>
      </c>
      <c r="O73" s="116">
        <v>0</v>
      </c>
      <c r="P73" s="117">
        <v>-2902157.5982500003</v>
      </c>
      <c r="Q73" s="117">
        <v>-8674216.2959946822</v>
      </c>
      <c r="R73" s="118">
        <v>-5512329.556767527</v>
      </c>
      <c r="S73" s="21">
        <v>-4706933.2835189477</v>
      </c>
      <c r="T73" s="36">
        <v>13002571.042373247</v>
      </c>
      <c r="U73" s="19">
        <v>8295637.7588542998</v>
      </c>
      <c r="V73" s="19">
        <v>5585993.7376114782</v>
      </c>
      <c r="W73" s="38">
        <f t="shared" si="4"/>
        <v>13881631.496465778</v>
      </c>
      <c r="X73" s="119"/>
    </row>
    <row r="74" spans="1:24" s="120" customFormat="1" ht="16.5">
      <c r="A74" s="20">
        <v>208</v>
      </c>
      <c r="B74" s="18" t="s">
        <v>105</v>
      </c>
      <c r="C74" s="21">
        <v>12412</v>
      </c>
      <c r="D74" s="21">
        <v>20958365.719999999</v>
      </c>
      <c r="E74" s="21">
        <v>2157833.0446245372</v>
      </c>
      <c r="F74" s="21">
        <v>23116198.764624536</v>
      </c>
      <c r="G74" s="114">
        <v>1357.49</v>
      </c>
      <c r="H74" s="32">
        <v>16849165.879999999</v>
      </c>
      <c r="I74" s="32">
        <v>6267032.8846245371</v>
      </c>
      <c r="J74" s="115">
        <f t="shared" si="3"/>
        <v>0.2711100102762215</v>
      </c>
      <c r="K74" s="116">
        <v>343048.61516800005</v>
      </c>
      <c r="L74" s="116">
        <v>0</v>
      </c>
      <c r="M74" s="116">
        <v>143890.61372849243</v>
      </c>
      <c r="N74" s="116">
        <v>235595.80823532562</v>
      </c>
      <c r="O74" s="116">
        <v>8356.1540458429627</v>
      </c>
      <c r="P74" s="117">
        <v>-608685.68500000006</v>
      </c>
      <c r="Q74" s="117">
        <v>1751944.0667926741</v>
      </c>
      <c r="R74" s="118">
        <v>822057.43355568813</v>
      </c>
      <c r="S74" s="21">
        <v>8963239.8911505602</v>
      </c>
      <c r="T74" s="36">
        <v>6023626.9437551321</v>
      </c>
      <c r="U74" s="19">
        <v>14986866.834905691</v>
      </c>
      <c r="V74" s="19">
        <v>2238688.9344827854</v>
      </c>
      <c r="W74" s="38">
        <f t="shared" si="4"/>
        <v>17225555.769388478</v>
      </c>
      <c r="X74" s="119"/>
    </row>
    <row r="75" spans="1:24" s="120" customFormat="1" ht="16.5">
      <c r="A75" s="20">
        <v>211</v>
      </c>
      <c r="B75" s="18" t="s">
        <v>106</v>
      </c>
      <c r="C75" s="21">
        <v>32622</v>
      </c>
      <c r="D75" s="21">
        <v>56918646.380000003</v>
      </c>
      <c r="E75" s="21">
        <v>4202979.9099061619</v>
      </c>
      <c r="F75" s="21">
        <v>61121626.289906166</v>
      </c>
      <c r="G75" s="114">
        <v>1357.49</v>
      </c>
      <c r="H75" s="32">
        <v>44284038.780000001</v>
      </c>
      <c r="I75" s="32">
        <v>16837587.509906165</v>
      </c>
      <c r="J75" s="115">
        <f t="shared" si="3"/>
        <v>0.2754767589141649</v>
      </c>
      <c r="K75" s="116">
        <v>0</v>
      </c>
      <c r="L75" s="116">
        <v>0</v>
      </c>
      <c r="M75" s="116">
        <v>258940.6041149112</v>
      </c>
      <c r="N75" s="116">
        <v>607836.20488884859</v>
      </c>
      <c r="O75" s="116">
        <v>321695.96464399173</v>
      </c>
      <c r="P75" s="117">
        <v>-2068164.145</v>
      </c>
      <c r="Q75" s="117">
        <v>4371318.0475047147</v>
      </c>
      <c r="R75" s="118">
        <v>2736570.1299669421</v>
      </c>
      <c r="S75" s="21">
        <v>23065784.316025574</v>
      </c>
      <c r="T75" s="36">
        <v>6482201.6828476815</v>
      </c>
      <c r="U75" s="19">
        <v>29547985.998873256</v>
      </c>
      <c r="V75" s="19">
        <v>4112905.6421127054</v>
      </c>
      <c r="W75" s="38">
        <f t="shared" si="4"/>
        <v>33660891.640985958</v>
      </c>
      <c r="X75" s="119"/>
    </row>
    <row r="76" spans="1:24" s="120" customFormat="1" ht="16.5">
      <c r="A76" s="20">
        <v>213</v>
      </c>
      <c r="B76" s="18" t="s">
        <v>107</v>
      </c>
      <c r="C76" s="21">
        <v>5230</v>
      </c>
      <c r="D76" s="21">
        <v>5781022.9299999997</v>
      </c>
      <c r="E76" s="21">
        <v>1397546.2392911445</v>
      </c>
      <c r="F76" s="21">
        <v>7178569.1692911442</v>
      </c>
      <c r="G76" s="114">
        <v>1357.49</v>
      </c>
      <c r="H76" s="32">
        <v>7099672.7000000002</v>
      </c>
      <c r="I76" s="32">
        <v>78896.469291144051</v>
      </c>
      <c r="J76" s="115">
        <f t="shared" ref="J76:J139" si="5">I76/F76</f>
        <v>1.0990556395089354E-2</v>
      </c>
      <c r="K76" s="116">
        <v>491050.01368000003</v>
      </c>
      <c r="L76" s="116">
        <v>0</v>
      </c>
      <c r="M76" s="116">
        <v>56945.974262851261</v>
      </c>
      <c r="N76" s="116">
        <v>80561.956712940853</v>
      </c>
      <c r="O76" s="116">
        <v>0</v>
      </c>
      <c r="P76" s="117">
        <v>-365041.29500000004</v>
      </c>
      <c r="Q76" s="117">
        <v>-161005.98566674531</v>
      </c>
      <c r="R76" s="118">
        <v>50452.539394573781</v>
      </c>
      <c r="S76" s="21">
        <v>231859.67267476453</v>
      </c>
      <c r="T76" s="36">
        <v>731863.84048402414</v>
      </c>
      <c r="U76" s="19">
        <v>963723.51315878867</v>
      </c>
      <c r="V76" s="19">
        <v>1072407.1625629449</v>
      </c>
      <c r="W76" s="38">
        <f t="shared" ref="W76:W139" si="6">U76+V76</f>
        <v>2036130.6757217336</v>
      </c>
      <c r="X76" s="119"/>
    </row>
    <row r="77" spans="1:24" s="120" customFormat="1" ht="16.5">
      <c r="A77" s="20">
        <v>214</v>
      </c>
      <c r="B77" s="18" t="s">
        <v>108</v>
      </c>
      <c r="C77" s="21">
        <v>12662</v>
      </c>
      <c r="D77" s="21">
        <v>16888125.149999999</v>
      </c>
      <c r="E77" s="21">
        <v>2808261.6960735493</v>
      </c>
      <c r="F77" s="21">
        <v>19696386.846073549</v>
      </c>
      <c r="G77" s="114">
        <v>1357.49</v>
      </c>
      <c r="H77" s="32">
        <v>17188538.379999999</v>
      </c>
      <c r="I77" s="32">
        <v>2507848.4660735503</v>
      </c>
      <c r="J77" s="115">
        <f t="shared" si="5"/>
        <v>0.12732530517765936</v>
      </c>
      <c r="K77" s="116">
        <v>232802.45150933333</v>
      </c>
      <c r="L77" s="116">
        <v>0</v>
      </c>
      <c r="M77" s="116">
        <v>178193.75488976049</v>
      </c>
      <c r="N77" s="116">
        <v>231081.01495188786</v>
      </c>
      <c r="O77" s="116">
        <v>0</v>
      </c>
      <c r="P77" s="117">
        <v>-697734.60250000004</v>
      </c>
      <c r="Q77" s="117">
        <v>126260.99377675727</v>
      </c>
      <c r="R77" s="118">
        <v>762813.71757161361</v>
      </c>
      <c r="S77" s="21">
        <v>3341265.7962729027</v>
      </c>
      <c r="T77" s="36">
        <v>5115903.3661311679</v>
      </c>
      <c r="U77" s="19">
        <v>8457169.1624040715</v>
      </c>
      <c r="V77" s="19">
        <v>2529402.5122205433</v>
      </c>
      <c r="W77" s="38">
        <f t="shared" si="6"/>
        <v>10986571.674624614</v>
      </c>
      <c r="X77" s="119"/>
    </row>
    <row r="78" spans="1:24" s="120" customFormat="1" ht="16.5">
      <c r="A78" s="20">
        <v>216</v>
      </c>
      <c r="B78" s="18" t="s">
        <v>109</v>
      </c>
      <c r="C78" s="21">
        <v>1311</v>
      </c>
      <c r="D78" s="21">
        <v>1516185.87</v>
      </c>
      <c r="E78" s="21">
        <v>531945.59463855682</v>
      </c>
      <c r="F78" s="21">
        <v>2048131.4646385568</v>
      </c>
      <c r="G78" s="114">
        <v>1357.49</v>
      </c>
      <c r="H78" s="32">
        <v>1779669.39</v>
      </c>
      <c r="I78" s="32">
        <v>268462.07463855692</v>
      </c>
      <c r="J78" s="115">
        <f t="shared" si="5"/>
        <v>0.13107658335102707</v>
      </c>
      <c r="K78" s="116">
        <v>366611.10249600001</v>
      </c>
      <c r="L78" s="116">
        <v>0</v>
      </c>
      <c r="M78" s="116">
        <v>14744.950552466586</v>
      </c>
      <c r="N78" s="116">
        <v>16323.763320259233</v>
      </c>
      <c r="O78" s="116">
        <v>0</v>
      </c>
      <c r="P78" s="117">
        <v>-60623.75</v>
      </c>
      <c r="Q78" s="117">
        <v>125303.22712297506</v>
      </c>
      <c r="R78" s="118">
        <v>2844.5966655486054</v>
      </c>
      <c r="S78" s="21">
        <v>733665.96479580645</v>
      </c>
      <c r="T78" s="36">
        <v>377324.21843343659</v>
      </c>
      <c r="U78" s="19">
        <v>1110990.1832292429</v>
      </c>
      <c r="V78" s="19">
        <v>293811.48631185625</v>
      </c>
      <c r="W78" s="38">
        <f t="shared" si="6"/>
        <v>1404801.6695410991</v>
      </c>
      <c r="X78" s="119"/>
    </row>
    <row r="79" spans="1:24" s="120" customFormat="1" ht="16.5">
      <c r="A79" s="20">
        <v>217</v>
      </c>
      <c r="B79" s="18" t="s">
        <v>110</v>
      </c>
      <c r="C79" s="21">
        <v>5390</v>
      </c>
      <c r="D79" s="21">
        <v>8894869.9299999997</v>
      </c>
      <c r="E79" s="21">
        <v>938775.61419202038</v>
      </c>
      <c r="F79" s="21">
        <v>9833645.5441920199</v>
      </c>
      <c r="G79" s="114">
        <v>1357.49</v>
      </c>
      <c r="H79" s="32">
        <v>7316871.0999999996</v>
      </c>
      <c r="I79" s="32">
        <v>2516774.4441920202</v>
      </c>
      <c r="J79" s="115">
        <f t="shared" si="5"/>
        <v>0.25593503781295901</v>
      </c>
      <c r="K79" s="116">
        <v>63207.940693333323</v>
      </c>
      <c r="L79" s="116">
        <v>0</v>
      </c>
      <c r="M79" s="116">
        <v>62854.115720945694</v>
      </c>
      <c r="N79" s="116">
        <v>69724.161121238576</v>
      </c>
      <c r="O79" s="116">
        <v>0</v>
      </c>
      <c r="P79" s="117">
        <v>-285948.52999999997</v>
      </c>
      <c r="Q79" s="117">
        <v>-571863.76021341304</v>
      </c>
      <c r="R79" s="118">
        <v>-779422.33457635751</v>
      </c>
      <c r="S79" s="21">
        <v>1075326.0369377674</v>
      </c>
      <c r="T79" s="36">
        <v>2662759.4525632937</v>
      </c>
      <c r="U79" s="19">
        <v>3738085.4895010609</v>
      </c>
      <c r="V79" s="19">
        <v>1003028.1216882284</v>
      </c>
      <c r="W79" s="38">
        <f t="shared" si="6"/>
        <v>4741113.611189289</v>
      </c>
      <c r="X79" s="119"/>
    </row>
    <row r="80" spans="1:24" s="120" customFormat="1" ht="16.5">
      <c r="A80" s="20">
        <v>218</v>
      </c>
      <c r="B80" s="18" t="s">
        <v>111</v>
      </c>
      <c r="C80" s="21">
        <v>1192</v>
      </c>
      <c r="D80" s="21">
        <v>1210353.1200000001</v>
      </c>
      <c r="E80" s="21">
        <v>248646.60185053322</v>
      </c>
      <c r="F80" s="21">
        <v>1458999.7218505333</v>
      </c>
      <c r="G80" s="114">
        <v>1357.49</v>
      </c>
      <c r="H80" s="32">
        <v>1618128.08</v>
      </c>
      <c r="I80" s="32">
        <v>-159128.3581494668</v>
      </c>
      <c r="J80" s="115">
        <f t="shared" si="5"/>
        <v>-0.10906675016197752</v>
      </c>
      <c r="K80" s="116">
        <v>44176.867754666666</v>
      </c>
      <c r="L80" s="116">
        <v>0</v>
      </c>
      <c r="M80" s="116">
        <v>11798.74421923065</v>
      </c>
      <c r="N80" s="116">
        <v>17185.501631479441</v>
      </c>
      <c r="O80" s="116">
        <v>0</v>
      </c>
      <c r="P80" s="117">
        <v>-52868.364999999998</v>
      </c>
      <c r="Q80" s="117">
        <v>434228.63700267102</v>
      </c>
      <c r="R80" s="118">
        <v>249029.33100337881</v>
      </c>
      <c r="S80" s="21">
        <v>544422.35846195987</v>
      </c>
      <c r="T80" s="36">
        <v>618068.81438821275</v>
      </c>
      <c r="U80" s="19">
        <v>1162491.1728501725</v>
      </c>
      <c r="V80" s="19">
        <v>312491.15763026476</v>
      </c>
      <c r="W80" s="38">
        <f t="shared" si="6"/>
        <v>1474982.3304804373</v>
      </c>
      <c r="X80" s="119"/>
    </row>
    <row r="81" spans="1:24" s="120" customFormat="1" ht="16.5">
      <c r="A81" s="20">
        <v>224</v>
      </c>
      <c r="B81" s="18" t="s">
        <v>112</v>
      </c>
      <c r="C81" s="21">
        <v>8717</v>
      </c>
      <c r="D81" s="21">
        <v>12291947.98</v>
      </c>
      <c r="E81" s="21">
        <v>2175219.7651524777</v>
      </c>
      <c r="F81" s="21">
        <v>14467167.745152477</v>
      </c>
      <c r="G81" s="114">
        <v>1357.49</v>
      </c>
      <c r="H81" s="32">
        <v>11833240.33</v>
      </c>
      <c r="I81" s="32">
        <v>2633927.4151524771</v>
      </c>
      <c r="J81" s="115">
        <f t="shared" si="5"/>
        <v>0.18206240928083722</v>
      </c>
      <c r="K81" s="116">
        <v>0</v>
      </c>
      <c r="L81" s="116">
        <v>0</v>
      </c>
      <c r="M81" s="116">
        <v>85528.506745102204</v>
      </c>
      <c r="N81" s="116">
        <v>120648.49020488495</v>
      </c>
      <c r="O81" s="116">
        <v>0</v>
      </c>
      <c r="P81" s="117">
        <v>-747724.53220000002</v>
      </c>
      <c r="Q81" s="117">
        <v>-1674304.7387449942</v>
      </c>
      <c r="R81" s="118">
        <v>-1250089.4821567261</v>
      </c>
      <c r="S81" s="21">
        <v>-832014.34099925635</v>
      </c>
      <c r="T81" s="36">
        <v>3713512.3146772701</v>
      </c>
      <c r="U81" s="19">
        <v>2881497.9736780138</v>
      </c>
      <c r="V81" s="19">
        <v>1472580.7313353666</v>
      </c>
      <c r="W81" s="38">
        <f t="shared" si="6"/>
        <v>4354078.7050133804</v>
      </c>
      <c r="X81" s="119"/>
    </row>
    <row r="82" spans="1:24" s="120" customFormat="1" ht="16.5">
      <c r="A82" s="20">
        <v>226</v>
      </c>
      <c r="B82" s="18" t="s">
        <v>113</v>
      </c>
      <c r="C82" s="21">
        <v>3774</v>
      </c>
      <c r="D82" s="21">
        <v>4503410.5</v>
      </c>
      <c r="E82" s="21">
        <v>1108409.2544142611</v>
      </c>
      <c r="F82" s="21">
        <v>5611819.7544142613</v>
      </c>
      <c r="G82" s="114">
        <v>1357.49</v>
      </c>
      <c r="H82" s="32">
        <v>5123167.26</v>
      </c>
      <c r="I82" s="32">
        <v>488652.49441426154</v>
      </c>
      <c r="J82" s="115">
        <f t="shared" si="5"/>
        <v>8.7075586137613764E-2</v>
      </c>
      <c r="K82" s="116">
        <v>460935.85963199998</v>
      </c>
      <c r="L82" s="116">
        <v>0</v>
      </c>
      <c r="M82" s="116">
        <v>48805.578228917788</v>
      </c>
      <c r="N82" s="116">
        <v>59099.520184206114</v>
      </c>
      <c r="O82" s="116">
        <v>0</v>
      </c>
      <c r="P82" s="117">
        <v>-199497.46500000003</v>
      </c>
      <c r="Q82" s="117">
        <v>666337.46231528232</v>
      </c>
      <c r="R82" s="118">
        <v>456923.58366554562</v>
      </c>
      <c r="S82" s="21">
        <v>1981257.0334402132</v>
      </c>
      <c r="T82" s="36">
        <v>1485981.3940890478</v>
      </c>
      <c r="U82" s="19">
        <v>3467238.427529261</v>
      </c>
      <c r="V82" s="19">
        <v>786965.57572940295</v>
      </c>
      <c r="W82" s="38">
        <f t="shared" si="6"/>
        <v>4254204.0032586642</v>
      </c>
      <c r="X82" s="119"/>
    </row>
    <row r="83" spans="1:24" s="120" customFormat="1" ht="16.5">
      <c r="A83" s="20">
        <v>230</v>
      </c>
      <c r="B83" s="18" t="s">
        <v>114</v>
      </c>
      <c r="C83" s="21">
        <v>2290</v>
      </c>
      <c r="D83" s="21">
        <v>2668834.4</v>
      </c>
      <c r="E83" s="21">
        <v>750094.02587987122</v>
      </c>
      <c r="F83" s="21">
        <v>3418928.425879871</v>
      </c>
      <c r="G83" s="114">
        <v>1357.49</v>
      </c>
      <c r="H83" s="32">
        <v>3108652.1</v>
      </c>
      <c r="I83" s="32">
        <v>310276.32587987091</v>
      </c>
      <c r="J83" s="115">
        <f t="shared" si="5"/>
        <v>9.07525069934801E-2</v>
      </c>
      <c r="K83" s="116">
        <v>227670.24280000001</v>
      </c>
      <c r="L83" s="116">
        <v>0</v>
      </c>
      <c r="M83" s="116">
        <v>23945.662043474797</v>
      </c>
      <c r="N83" s="116">
        <v>41261.567466239496</v>
      </c>
      <c r="O83" s="116">
        <v>0</v>
      </c>
      <c r="P83" s="117">
        <v>-93781.500000000015</v>
      </c>
      <c r="Q83" s="117">
        <v>-401491.69798963703</v>
      </c>
      <c r="R83" s="118">
        <v>-309518.0160542081</v>
      </c>
      <c r="S83" s="21">
        <v>-201637.41585425998</v>
      </c>
      <c r="T83" s="36">
        <v>1271594.5330828938</v>
      </c>
      <c r="U83" s="19">
        <v>1069957.1172286337</v>
      </c>
      <c r="V83" s="19">
        <v>554738.85138191597</v>
      </c>
      <c r="W83" s="38">
        <f t="shared" si="6"/>
        <v>1624695.9686105498</v>
      </c>
      <c r="X83" s="119"/>
    </row>
    <row r="84" spans="1:24" s="120" customFormat="1" ht="16.5">
      <c r="A84" s="20">
        <v>231</v>
      </c>
      <c r="B84" s="18" t="s">
        <v>115</v>
      </c>
      <c r="C84" s="21">
        <v>1289</v>
      </c>
      <c r="D84" s="21">
        <v>1453266.72</v>
      </c>
      <c r="E84" s="21">
        <v>522081.25535872928</v>
      </c>
      <c r="F84" s="21">
        <v>1975347.9753587293</v>
      </c>
      <c r="G84" s="114">
        <v>1357.49</v>
      </c>
      <c r="H84" s="32">
        <v>1749804.61</v>
      </c>
      <c r="I84" s="32">
        <v>225543.36535872915</v>
      </c>
      <c r="J84" s="115">
        <f t="shared" si="5"/>
        <v>0.11417905511952636</v>
      </c>
      <c r="K84" s="116">
        <v>64873.108234666674</v>
      </c>
      <c r="L84" s="116">
        <v>0</v>
      </c>
      <c r="M84" s="116">
        <v>17997.962754291209</v>
      </c>
      <c r="N84" s="116">
        <v>14501.126452540193</v>
      </c>
      <c r="O84" s="116">
        <v>9285.5664223229069</v>
      </c>
      <c r="P84" s="117">
        <v>-56082.74</v>
      </c>
      <c r="Q84" s="117">
        <v>-768192.36176672636</v>
      </c>
      <c r="R84" s="118">
        <v>-471071.54462176515</v>
      </c>
      <c r="S84" s="21">
        <v>-963145.51716594119</v>
      </c>
      <c r="T84" s="36">
        <v>-38084.865968359751</v>
      </c>
      <c r="U84" s="19">
        <v>-1001230.3831343009</v>
      </c>
      <c r="V84" s="19">
        <v>219781.96030786086</v>
      </c>
      <c r="W84" s="38">
        <f t="shared" si="6"/>
        <v>-781448.42282644007</v>
      </c>
      <c r="X84" s="119"/>
    </row>
    <row r="85" spans="1:24" s="120" customFormat="1" ht="16.5">
      <c r="A85" s="20">
        <v>232</v>
      </c>
      <c r="B85" s="18" t="s">
        <v>116</v>
      </c>
      <c r="C85" s="21">
        <v>12890</v>
      </c>
      <c r="D85" s="21">
        <v>18127843.420000002</v>
      </c>
      <c r="E85" s="21">
        <v>2628339.4447193337</v>
      </c>
      <c r="F85" s="21">
        <v>20756182.864719335</v>
      </c>
      <c r="G85" s="114">
        <v>1357.49</v>
      </c>
      <c r="H85" s="32">
        <v>17498046.100000001</v>
      </c>
      <c r="I85" s="32">
        <v>3258136.7647193335</v>
      </c>
      <c r="J85" s="115">
        <f t="shared" si="5"/>
        <v>0.15697186645321984</v>
      </c>
      <c r="K85" s="116">
        <v>7523.8414399999992</v>
      </c>
      <c r="L85" s="116">
        <v>0</v>
      </c>
      <c r="M85" s="116">
        <v>172281.94377999485</v>
      </c>
      <c r="N85" s="116">
        <v>227211.05381067374</v>
      </c>
      <c r="O85" s="116">
        <v>0</v>
      </c>
      <c r="P85" s="117">
        <v>-903096.7649999999</v>
      </c>
      <c r="Q85" s="117">
        <v>357686.00280510844</v>
      </c>
      <c r="R85" s="118">
        <v>-52954.66327059859</v>
      </c>
      <c r="S85" s="21">
        <v>3066788.1782845119</v>
      </c>
      <c r="T85" s="36">
        <v>5231603.0868854951</v>
      </c>
      <c r="U85" s="19">
        <v>8298391.265170007</v>
      </c>
      <c r="V85" s="19">
        <v>2696191.9795894427</v>
      </c>
      <c r="W85" s="38">
        <f t="shared" si="6"/>
        <v>10994583.24475945</v>
      </c>
      <c r="X85" s="119"/>
    </row>
    <row r="86" spans="1:24" s="120" customFormat="1" ht="16.5">
      <c r="A86" s="20">
        <v>233</v>
      </c>
      <c r="B86" s="18" t="s">
        <v>117</v>
      </c>
      <c r="C86" s="21">
        <v>15312</v>
      </c>
      <c r="D86" s="21">
        <v>22029932.810000002</v>
      </c>
      <c r="E86" s="21">
        <v>2835499.8877925738</v>
      </c>
      <c r="F86" s="21">
        <v>24865432.697792575</v>
      </c>
      <c r="G86" s="114">
        <v>1357.49</v>
      </c>
      <c r="H86" s="32">
        <v>20785886.879999999</v>
      </c>
      <c r="I86" s="32">
        <v>4079545.8177925758</v>
      </c>
      <c r="J86" s="115">
        <f t="shared" si="5"/>
        <v>0.16406494378659001</v>
      </c>
      <c r="K86" s="116">
        <v>0</v>
      </c>
      <c r="L86" s="116">
        <v>0</v>
      </c>
      <c r="M86" s="116">
        <v>197210.45151041058</v>
      </c>
      <c r="N86" s="116">
        <v>193128.25819772371</v>
      </c>
      <c r="O86" s="116">
        <v>0</v>
      </c>
      <c r="P86" s="117">
        <v>-882013.9</v>
      </c>
      <c r="Q86" s="117">
        <v>2261003.4328935547</v>
      </c>
      <c r="R86" s="118">
        <v>631798.2322818815</v>
      </c>
      <c r="S86" s="21">
        <v>6480672.2926761471</v>
      </c>
      <c r="T86" s="36">
        <v>7293376.4252851941</v>
      </c>
      <c r="U86" s="19">
        <v>13774048.717961341</v>
      </c>
      <c r="V86" s="19">
        <v>3196348.8109353697</v>
      </c>
      <c r="W86" s="38">
        <f t="shared" si="6"/>
        <v>16970397.528896712</v>
      </c>
      <c r="X86" s="119"/>
    </row>
    <row r="87" spans="1:24" s="120" customFormat="1" ht="16.5">
      <c r="A87" s="20">
        <v>235</v>
      </c>
      <c r="B87" s="18" t="s">
        <v>118</v>
      </c>
      <c r="C87" s="21">
        <v>10396</v>
      </c>
      <c r="D87" s="21">
        <v>18003394.940000001</v>
      </c>
      <c r="E87" s="21">
        <v>3434119.9458170775</v>
      </c>
      <c r="F87" s="21">
        <v>21437514.885817081</v>
      </c>
      <c r="G87" s="114">
        <v>1357.49</v>
      </c>
      <c r="H87" s="32">
        <v>14112466.040000001</v>
      </c>
      <c r="I87" s="32">
        <v>7325048.8458170798</v>
      </c>
      <c r="J87" s="115">
        <f t="shared" si="5"/>
        <v>0.3416930033556867</v>
      </c>
      <c r="K87" s="116">
        <v>0</v>
      </c>
      <c r="L87" s="116">
        <v>0</v>
      </c>
      <c r="M87" s="116">
        <v>72478.750978340831</v>
      </c>
      <c r="N87" s="116">
        <v>203160.27017573413</v>
      </c>
      <c r="O87" s="116">
        <v>274582.47671625222</v>
      </c>
      <c r="P87" s="117">
        <v>-705107.96000000008</v>
      </c>
      <c r="Q87" s="117">
        <v>8038902.0818206035</v>
      </c>
      <c r="R87" s="118">
        <v>1937661.5093347558</v>
      </c>
      <c r="S87" s="21">
        <v>17146725.974842768</v>
      </c>
      <c r="T87" s="36">
        <v>-1606602.9446579283</v>
      </c>
      <c r="U87" s="19">
        <v>15540123.030184839</v>
      </c>
      <c r="V87" s="19">
        <v>588276.64523378655</v>
      </c>
      <c r="W87" s="38">
        <f t="shared" si="6"/>
        <v>16128399.675418625</v>
      </c>
      <c r="X87" s="119"/>
    </row>
    <row r="88" spans="1:24" s="120" customFormat="1" ht="16.5">
      <c r="A88" s="20">
        <v>236</v>
      </c>
      <c r="B88" s="18" t="s">
        <v>119</v>
      </c>
      <c r="C88" s="21">
        <v>4196</v>
      </c>
      <c r="D88" s="21">
        <v>7058103.4800000004</v>
      </c>
      <c r="E88" s="21">
        <v>687782.87310558406</v>
      </c>
      <c r="F88" s="21">
        <v>7745886.3531055842</v>
      </c>
      <c r="G88" s="114">
        <v>1357.49</v>
      </c>
      <c r="H88" s="32">
        <v>5696028.04</v>
      </c>
      <c r="I88" s="32">
        <v>2049858.3131055841</v>
      </c>
      <c r="J88" s="115">
        <f t="shared" si="5"/>
        <v>0.26463831505657548</v>
      </c>
      <c r="K88" s="116">
        <v>95334.552234666669</v>
      </c>
      <c r="L88" s="116">
        <v>0</v>
      </c>
      <c r="M88" s="116">
        <v>46202.337075662821</v>
      </c>
      <c r="N88" s="116">
        <v>79207.264935941959</v>
      </c>
      <c r="O88" s="116">
        <v>0</v>
      </c>
      <c r="P88" s="117">
        <v>-188236.815</v>
      </c>
      <c r="Q88" s="117">
        <v>-174884.60934423775</v>
      </c>
      <c r="R88" s="118">
        <v>-470301.46489532274</v>
      </c>
      <c r="S88" s="21">
        <v>1437179.5781122951</v>
      </c>
      <c r="T88" s="36">
        <v>2278327.0347519075</v>
      </c>
      <c r="U88" s="19">
        <v>3715506.6128642028</v>
      </c>
      <c r="V88" s="19">
        <v>820116.49427114998</v>
      </c>
      <c r="W88" s="38">
        <f t="shared" si="6"/>
        <v>4535623.1071353527</v>
      </c>
      <c r="X88" s="119"/>
    </row>
    <row r="89" spans="1:24" s="120" customFormat="1" ht="16.5">
      <c r="A89" s="20">
        <v>239</v>
      </c>
      <c r="B89" s="18" t="s">
        <v>120</v>
      </c>
      <c r="C89" s="21">
        <v>2095</v>
      </c>
      <c r="D89" s="21">
        <v>2087788</v>
      </c>
      <c r="E89" s="21">
        <v>587120.61776224372</v>
      </c>
      <c r="F89" s="21">
        <v>2674908.6177622438</v>
      </c>
      <c r="G89" s="114">
        <v>1357.49</v>
      </c>
      <c r="H89" s="32">
        <v>2843941.55</v>
      </c>
      <c r="I89" s="32">
        <v>-169032.93223775597</v>
      </c>
      <c r="J89" s="115">
        <f t="shared" si="5"/>
        <v>-6.31920399505701E-2</v>
      </c>
      <c r="K89" s="116">
        <v>596529.76367999997</v>
      </c>
      <c r="L89" s="116">
        <v>0</v>
      </c>
      <c r="M89" s="116">
        <v>35696.099998461672</v>
      </c>
      <c r="N89" s="116">
        <v>41234.950526483648</v>
      </c>
      <c r="O89" s="116">
        <v>0</v>
      </c>
      <c r="P89" s="117">
        <v>-123877.99500000001</v>
      </c>
      <c r="Q89" s="117">
        <v>66499.639230492525</v>
      </c>
      <c r="R89" s="118">
        <v>-373186.06952866755</v>
      </c>
      <c r="S89" s="21">
        <v>73863.456669014238</v>
      </c>
      <c r="T89" s="36">
        <v>394933.15602197195</v>
      </c>
      <c r="U89" s="19">
        <v>468796.61269098619</v>
      </c>
      <c r="V89" s="19">
        <v>443295.45461656433</v>
      </c>
      <c r="W89" s="38">
        <f t="shared" si="6"/>
        <v>912092.06730755046</v>
      </c>
      <c r="X89" s="119"/>
    </row>
    <row r="90" spans="1:24" s="120" customFormat="1" ht="16.5">
      <c r="A90" s="20">
        <v>240</v>
      </c>
      <c r="B90" s="18" t="s">
        <v>121</v>
      </c>
      <c r="C90" s="21">
        <v>19982</v>
      </c>
      <c r="D90" s="21">
        <v>26654980.84</v>
      </c>
      <c r="E90" s="21">
        <v>3978951.7787776049</v>
      </c>
      <c r="F90" s="21">
        <v>30633932.618777603</v>
      </c>
      <c r="G90" s="114">
        <v>1357.49</v>
      </c>
      <c r="H90" s="32">
        <v>27125365.18</v>
      </c>
      <c r="I90" s="32">
        <v>3508567.4387776032</v>
      </c>
      <c r="J90" s="115">
        <f t="shared" si="5"/>
        <v>0.11453206098086688</v>
      </c>
      <c r="K90" s="116">
        <v>144215.15610666663</v>
      </c>
      <c r="L90" s="116">
        <v>0</v>
      </c>
      <c r="M90" s="116">
        <v>314434.24613558251</v>
      </c>
      <c r="N90" s="116">
        <v>382394.94453559892</v>
      </c>
      <c r="O90" s="116">
        <v>0</v>
      </c>
      <c r="P90" s="117">
        <v>-1985136.0349999999</v>
      </c>
      <c r="Q90" s="117">
        <v>-7270141.3799906326</v>
      </c>
      <c r="R90" s="118">
        <v>-4508571.2695623096</v>
      </c>
      <c r="S90" s="21">
        <v>-9414236.8989974894</v>
      </c>
      <c r="T90" s="36">
        <v>4052554.5785498349</v>
      </c>
      <c r="U90" s="19">
        <v>-5361682.3204476545</v>
      </c>
      <c r="V90" s="19">
        <v>3134323.3183999844</v>
      </c>
      <c r="W90" s="38">
        <f t="shared" si="6"/>
        <v>-2227359.0020476701</v>
      </c>
      <c r="X90" s="119"/>
    </row>
    <row r="91" spans="1:24" s="120" customFormat="1" ht="16.5">
      <c r="A91" s="20">
        <v>241</v>
      </c>
      <c r="B91" s="18" t="s">
        <v>122</v>
      </c>
      <c r="C91" s="21">
        <v>7904</v>
      </c>
      <c r="D91" s="21">
        <v>12340672.17</v>
      </c>
      <c r="E91" s="21">
        <v>1158410.094736323</v>
      </c>
      <c r="F91" s="21">
        <v>13499082.264736323</v>
      </c>
      <c r="G91" s="114">
        <v>1357.49</v>
      </c>
      <c r="H91" s="32">
        <v>10729600.960000001</v>
      </c>
      <c r="I91" s="32">
        <v>2769481.3047363218</v>
      </c>
      <c r="J91" s="115">
        <f t="shared" si="5"/>
        <v>0.20516071021887486</v>
      </c>
      <c r="K91" s="116">
        <v>44323.73504</v>
      </c>
      <c r="L91" s="116">
        <v>0</v>
      </c>
      <c r="M91" s="116">
        <v>86933.285985366616</v>
      </c>
      <c r="N91" s="116">
        <v>141124.16074397735</v>
      </c>
      <c r="O91" s="116">
        <v>0</v>
      </c>
      <c r="P91" s="117">
        <v>-405382.81999999995</v>
      </c>
      <c r="Q91" s="117">
        <v>-1000612.1863359695</v>
      </c>
      <c r="R91" s="118">
        <v>-710737.15939233941</v>
      </c>
      <c r="S91" s="21">
        <v>925130.32077735709</v>
      </c>
      <c r="T91" s="36">
        <v>1325216.053814458</v>
      </c>
      <c r="U91" s="19">
        <v>2250346.3745918153</v>
      </c>
      <c r="V91" s="19">
        <v>1134011.1714597424</v>
      </c>
      <c r="W91" s="38">
        <f t="shared" si="6"/>
        <v>3384357.5460515576</v>
      </c>
      <c r="X91" s="119"/>
    </row>
    <row r="92" spans="1:24" s="120" customFormat="1" ht="16.5">
      <c r="A92" s="20">
        <v>244</v>
      </c>
      <c r="B92" s="18" t="s">
        <v>123</v>
      </c>
      <c r="C92" s="21">
        <v>19116</v>
      </c>
      <c r="D92" s="21">
        <v>41557364.380000003</v>
      </c>
      <c r="E92" s="21">
        <v>1660006.0025805384</v>
      </c>
      <c r="F92" s="21">
        <v>43217370.382580541</v>
      </c>
      <c r="G92" s="114">
        <v>1357.49</v>
      </c>
      <c r="H92" s="32">
        <v>25949778.84</v>
      </c>
      <c r="I92" s="32">
        <v>17267591.542580541</v>
      </c>
      <c r="J92" s="115">
        <f t="shared" si="5"/>
        <v>0.39955211040652588</v>
      </c>
      <c r="K92" s="116">
        <v>0</v>
      </c>
      <c r="L92" s="116">
        <v>0</v>
      </c>
      <c r="M92" s="116">
        <v>197539.4278530647</v>
      </c>
      <c r="N92" s="116">
        <v>340749.01458063861</v>
      </c>
      <c r="O92" s="116">
        <v>415162.29200978915</v>
      </c>
      <c r="P92" s="117">
        <v>-958399.37</v>
      </c>
      <c r="Q92" s="117">
        <v>-451085.92769278958</v>
      </c>
      <c r="R92" s="118">
        <v>-1312281.9088570974</v>
      </c>
      <c r="S92" s="21">
        <v>15499275.070474148</v>
      </c>
      <c r="T92" s="36">
        <v>4252506.8867617212</v>
      </c>
      <c r="U92" s="19">
        <v>19751781.957235869</v>
      </c>
      <c r="V92" s="19">
        <v>2046205.7801575302</v>
      </c>
      <c r="W92" s="38">
        <f t="shared" si="6"/>
        <v>21797987.737393398</v>
      </c>
      <c r="X92" s="119"/>
    </row>
    <row r="93" spans="1:24" s="120" customFormat="1" ht="16.5">
      <c r="A93" s="20">
        <v>245</v>
      </c>
      <c r="B93" s="18" t="s">
        <v>124</v>
      </c>
      <c r="C93" s="21">
        <v>37232</v>
      </c>
      <c r="D93" s="21">
        <v>57149650.110000007</v>
      </c>
      <c r="E93" s="21">
        <v>12677867.322797863</v>
      </c>
      <c r="F93" s="21">
        <v>69827517.432797864</v>
      </c>
      <c r="G93" s="114">
        <v>1357.49</v>
      </c>
      <c r="H93" s="32">
        <v>50542067.68</v>
      </c>
      <c r="I93" s="32">
        <v>19285449.752797864</v>
      </c>
      <c r="J93" s="115">
        <f t="shared" si="5"/>
        <v>0.2761869598379782</v>
      </c>
      <c r="K93" s="116">
        <v>0</v>
      </c>
      <c r="L93" s="116">
        <v>0</v>
      </c>
      <c r="M93" s="116">
        <v>334234.33756844612</v>
      </c>
      <c r="N93" s="116">
        <v>732888.94456479826</v>
      </c>
      <c r="O93" s="116">
        <v>332165.48263137182</v>
      </c>
      <c r="P93" s="117">
        <v>-5211410.0036999993</v>
      </c>
      <c r="Q93" s="117">
        <v>-1720497.251842746</v>
      </c>
      <c r="R93" s="118">
        <v>25258.537976205946</v>
      </c>
      <c r="S93" s="21">
        <v>13778089.799995938</v>
      </c>
      <c r="T93" s="36">
        <v>1956784.9399937501</v>
      </c>
      <c r="U93" s="19">
        <v>15734874.739989689</v>
      </c>
      <c r="V93" s="19">
        <v>4675190.8782400796</v>
      </c>
      <c r="W93" s="38">
        <f t="shared" si="6"/>
        <v>20410065.618229769</v>
      </c>
      <c r="X93" s="119"/>
    </row>
    <row r="94" spans="1:24" s="120" customFormat="1" ht="16.5">
      <c r="A94" s="20">
        <v>249</v>
      </c>
      <c r="B94" s="18" t="s">
        <v>125</v>
      </c>
      <c r="C94" s="21">
        <v>9443</v>
      </c>
      <c r="D94" s="21">
        <v>11650501.380000001</v>
      </c>
      <c r="E94" s="21">
        <v>2125266.1764022443</v>
      </c>
      <c r="F94" s="21">
        <v>13775767.556402246</v>
      </c>
      <c r="G94" s="114">
        <v>1357.49</v>
      </c>
      <c r="H94" s="32">
        <v>12818778.07</v>
      </c>
      <c r="I94" s="32">
        <v>956989.48640224524</v>
      </c>
      <c r="J94" s="115">
        <f t="shared" si="5"/>
        <v>6.9469050089879553E-2</v>
      </c>
      <c r="K94" s="116">
        <v>444669.96347200003</v>
      </c>
      <c r="L94" s="116">
        <v>0</v>
      </c>
      <c r="M94" s="116">
        <v>118130.30403558518</v>
      </c>
      <c r="N94" s="116">
        <v>177534.19790206361</v>
      </c>
      <c r="O94" s="116">
        <v>0</v>
      </c>
      <c r="P94" s="117">
        <v>-715542.63500000001</v>
      </c>
      <c r="Q94" s="117">
        <v>526304.52412093838</v>
      </c>
      <c r="R94" s="118">
        <v>987547.10459601216</v>
      </c>
      <c r="S94" s="21">
        <v>2495632.9455288444</v>
      </c>
      <c r="T94" s="36">
        <v>2859791.0480351103</v>
      </c>
      <c r="U94" s="19">
        <v>5355423.9935639547</v>
      </c>
      <c r="V94" s="19">
        <v>1633162.6152271177</v>
      </c>
      <c r="W94" s="38">
        <f t="shared" si="6"/>
        <v>6988586.6087910719</v>
      </c>
      <c r="X94" s="119"/>
    </row>
    <row r="95" spans="1:24" s="120" customFormat="1" ht="16.5">
      <c r="A95" s="20">
        <v>250</v>
      </c>
      <c r="B95" s="18" t="s">
        <v>126</v>
      </c>
      <c r="C95" s="21">
        <v>1808</v>
      </c>
      <c r="D95" s="21">
        <v>2011656.78</v>
      </c>
      <c r="E95" s="21">
        <v>483241.3226295255</v>
      </c>
      <c r="F95" s="21">
        <v>2494898.1026295256</v>
      </c>
      <c r="G95" s="114">
        <v>1357.49</v>
      </c>
      <c r="H95" s="32">
        <v>2454341.92</v>
      </c>
      <c r="I95" s="32">
        <v>40556.182629525661</v>
      </c>
      <c r="J95" s="115">
        <f t="shared" si="5"/>
        <v>1.6255646908697803E-2</v>
      </c>
      <c r="K95" s="116">
        <v>201016.81011199998</v>
      </c>
      <c r="L95" s="116">
        <v>0</v>
      </c>
      <c r="M95" s="116">
        <v>19877.209265671103</v>
      </c>
      <c r="N95" s="116">
        <v>33165.784694923525</v>
      </c>
      <c r="O95" s="116">
        <v>0</v>
      </c>
      <c r="P95" s="117">
        <v>-84826.815000000002</v>
      </c>
      <c r="Q95" s="117">
        <v>234900.40402432714</v>
      </c>
      <c r="R95" s="118">
        <v>96719.9979143323</v>
      </c>
      <c r="S95" s="21">
        <v>541409.57364077971</v>
      </c>
      <c r="T95" s="36">
        <v>695085.07506310323</v>
      </c>
      <c r="U95" s="19">
        <v>1236494.6487038829</v>
      </c>
      <c r="V95" s="19">
        <v>431444.35131757776</v>
      </c>
      <c r="W95" s="38">
        <f t="shared" si="6"/>
        <v>1667939.0000214607</v>
      </c>
      <c r="X95" s="119"/>
    </row>
    <row r="96" spans="1:24" s="120" customFormat="1" ht="16.5">
      <c r="A96" s="20">
        <v>256</v>
      </c>
      <c r="B96" s="18" t="s">
        <v>127</v>
      </c>
      <c r="C96" s="21">
        <v>1581</v>
      </c>
      <c r="D96" s="21">
        <v>2603202.9900000007</v>
      </c>
      <c r="E96" s="21">
        <v>529993.39295130898</v>
      </c>
      <c r="F96" s="21">
        <v>3133196.3829513099</v>
      </c>
      <c r="G96" s="114">
        <v>1357.49</v>
      </c>
      <c r="H96" s="32">
        <v>2146191.69</v>
      </c>
      <c r="I96" s="32">
        <v>987004.69295130996</v>
      </c>
      <c r="J96" s="115">
        <f t="shared" si="5"/>
        <v>0.31501526630182125</v>
      </c>
      <c r="K96" s="116">
        <v>485622.51489599992</v>
      </c>
      <c r="L96" s="116">
        <v>0</v>
      </c>
      <c r="M96" s="116">
        <v>17967.954841472259</v>
      </c>
      <c r="N96" s="116">
        <v>18224.002675254738</v>
      </c>
      <c r="O96" s="116">
        <v>0</v>
      </c>
      <c r="P96" s="117">
        <v>-61797.345000000001</v>
      </c>
      <c r="Q96" s="117">
        <v>-39902.216606268856</v>
      </c>
      <c r="R96" s="118">
        <v>-236418.03507668569</v>
      </c>
      <c r="S96" s="21">
        <v>1170701.5686810822</v>
      </c>
      <c r="T96" s="36">
        <v>711089.46360920009</v>
      </c>
      <c r="U96" s="19">
        <v>1881791.0322902822</v>
      </c>
      <c r="V96" s="19">
        <v>320957.19256124331</v>
      </c>
      <c r="W96" s="38">
        <f t="shared" si="6"/>
        <v>2202748.2248515254</v>
      </c>
      <c r="X96" s="119"/>
    </row>
    <row r="97" spans="1:24" s="120" customFormat="1" ht="16.5">
      <c r="A97" s="20">
        <v>257</v>
      </c>
      <c r="B97" s="18" t="s">
        <v>128</v>
      </c>
      <c r="C97" s="21">
        <v>40433</v>
      </c>
      <c r="D97" s="21">
        <v>71280519.849999994</v>
      </c>
      <c r="E97" s="21">
        <v>12919949.152742865</v>
      </c>
      <c r="F97" s="21">
        <v>84200469.002742857</v>
      </c>
      <c r="G97" s="114">
        <v>1357.49</v>
      </c>
      <c r="H97" s="32">
        <v>54887393.170000002</v>
      </c>
      <c r="I97" s="32">
        <v>29313075.832742855</v>
      </c>
      <c r="J97" s="115">
        <f t="shared" si="5"/>
        <v>0.34813435340589338</v>
      </c>
      <c r="K97" s="116">
        <v>0</v>
      </c>
      <c r="L97" s="116">
        <v>0</v>
      </c>
      <c r="M97" s="116">
        <v>299218.11596998025</v>
      </c>
      <c r="N97" s="116">
        <v>637060.8387965149</v>
      </c>
      <c r="O97" s="116">
        <v>398116.5847452177</v>
      </c>
      <c r="P97" s="117">
        <v>-3500386.7064999999</v>
      </c>
      <c r="Q97" s="117">
        <v>4828326.396470353</v>
      </c>
      <c r="R97" s="118">
        <v>3559200.5384789906</v>
      </c>
      <c r="S97" s="21">
        <v>35534611.60070391</v>
      </c>
      <c r="T97" s="36">
        <v>-638698.6141656473</v>
      </c>
      <c r="U97" s="19">
        <v>34895912.986538261</v>
      </c>
      <c r="V97" s="19">
        <v>4365729.6578093395</v>
      </c>
      <c r="W97" s="38">
        <f t="shared" si="6"/>
        <v>39261642.644347601</v>
      </c>
      <c r="X97" s="119"/>
    </row>
    <row r="98" spans="1:24" s="120" customFormat="1" ht="16.5">
      <c r="A98" s="20">
        <v>260</v>
      </c>
      <c r="B98" s="18" t="s">
        <v>129</v>
      </c>
      <c r="C98" s="21">
        <v>9877</v>
      </c>
      <c r="D98" s="21">
        <v>10714125.149999999</v>
      </c>
      <c r="E98" s="21">
        <v>3160289.9901561132</v>
      </c>
      <c r="F98" s="21">
        <v>13874415.140156113</v>
      </c>
      <c r="G98" s="114">
        <v>1357.49</v>
      </c>
      <c r="H98" s="32">
        <v>13407928.73</v>
      </c>
      <c r="I98" s="32">
        <v>466486.41015611216</v>
      </c>
      <c r="J98" s="115">
        <f t="shared" si="5"/>
        <v>3.3622059412506761E-2</v>
      </c>
      <c r="K98" s="116">
        <v>1095321.056256</v>
      </c>
      <c r="L98" s="116">
        <v>0</v>
      </c>
      <c r="M98" s="116">
        <v>126184.14859819986</v>
      </c>
      <c r="N98" s="116">
        <v>173380.55468344668</v>
      </c>
      <c r="O98" s="116">
        <v>0</v>
      </c>
      <c r="P98" s="117">
        <v>-600938.38</v>
      </c>
      <c r="Q98" s="117">
        <v>4288630.8812484732</v>
      </c>
      <c r="R98" s="118">
        <v>2817110.8710943582</v>
      </c>
      <c r="S98" s="21">
        <v>8366175.5420365902</v>
      </c>
      <c r="T98" s="36">
        <v>5037756.5376145076</v>
      </c>
      <c r="U98" s="19">
        <v>13403932.079651099</v>
      </c>
      <c r="V98" s="19">
        <v>2031567.3930610367</v>
      </c>
      <c r="W98" s="38">
        <f t="shared" si="6"/>
        <v>15435499.472712135</v>
      </c>
      <c r="X98" s="119"/>
    </row>
    <row r="99" spans="1:24" s="120" customFormat="1" ht="16.5">
      <c r="A99" s="20">
        <v>261</v>
      </c>
      <c r="B99" s="18" t="s">
        <v>130</v>
      </c>
      <c r="C99" s="21">
        <v>6523</v>
      </c>
      <c r="D99" s="21">
        <v>9059582.7800000012</v>
      </c>
      <c r="E99" s="21">
        <v>6385777.0327126281</v>
      </c>
      <c r="F99" s="21">
        <v>15445359.812712628</v>
      </c>
      <c r="G99" s="114">
        <v>1357.49</v>
      </c>
      <c r="H99" s="32">
        <v>8854907.2699999996</v>
      </c>
      <c r="I99" s="32">
        <v>6590452.5427126288</v>
      </c>
      <c r="J99" s="115">
        <f t="shared" si="5"/>
        <v>0.42669465927807121</v>
      </c>
      <c r="K99" s="116">
        <v>1942337.219856</v>
      </c>
      <c r="L99" s="116">
        <v>0</v>
      </c>
      <c r="M99" s="116">
        <v>95578.996293054399</v>
      </c>
      <c r="N99" s="116">
        <v>104085.86930506185</v>
      </c>
      <c r="O99" s="116">
        <v>29407.14392873309</v>
      </c>
      <c r="P99" s="117">
        <v>-300276.73500000004</v>
      </c>
      <c r="Q99" s="117">
        <v>-391404.62765453779</v>
      </c>
      <c r="R99" s="118">
        <v>1302529.457537344</v>
      </c>
      <c r="S99" s="21">
        <v>9372709.8669782858</v>
      </c>
      <c r="T99" s="36">
        <v>-145529.33118621551</v>
      </c>
      <c r="U99" s="19">
        <v>9227180.5357920695</v>
      </c>
      <c r="V99" s="19">
        <v>1231818.1386757225</v>
      </c>
      <c r="W99" s="38">
        <f t="shared" si="6"/>
        <v>10458998.674467793</v>
      </c>
      <c r="X99" s="119"/>
    </row>
    <row r="100" spans="1:24" s="120" customFormat="1" ht="16.5">
      <c r="A100" s="20">
        <v>263</v>
      </c>
      <c r="B100" s="18" t="s">
        <v>131</v>
      </c>
      <c r="C100" s="21">
        <v>7759</v>
      </c>
      <c r="D100" s="21">
        <v>10573572.629999999</v>
      </c>
      <c r="E100" s="21">
        <v>1954839.0417141367</v>
      </c>
      <c r="F100" s="21">
        <v>12528411.671714136</v>
      </c>
      <c r="G100" s="114">
        <v>1357.49</v>
      </c>
      <c r="H100" s="32">
        <v>10532764.91</v>
      </c>
      <c r="I100" s="32">
        <v>1995646.7617141362</v>
      </c>
      <c r="J100" s="115">
        <f t="shared" si="5"/>
        <v>0.15928968603576321</v>
      </c>
      <c r="K100" s="116">
        <v>395081.07964799996</v>
      </c>
      <c r="L100" s="116">
        <v>0</v>
      </c>
      <c r="M100" s="116">
        <v>84452.443758554204</v>
      </c>
      <c r="N100" s="116">
        <v>130109.17360865988</v>
      </c>
      <c r="O100" s="116">
        <v>0</v>
      </c>
      <c r="P100" s="117">
        <v>-504715.60499999998</v>
      </c>
      <c r="Q100" s="117">
        <v>1152212.158487858</v>
      </c>
      <c r="R100" s="118">
        <v>669973.4952983309</v>
      </c>
      <c r="S100" s="21">
        <v>3922759.5075155389</v>
      </c>
      <c r="T100" s="36">
        <v>4278648.5870025391</v>
      </c>
      <c r="U100" s="19">
        <v>8201408.0945180785</v>
      </c>
      <c r="V100" s="19">
        <v>1651508.4017070001</v>
      </c>
      <c r="W100" s="38">
        <f t="shared" si="6"/>
        <v>9852916.4962250777</v>
      </c>
      <c r="X100" s="119"/>
    </row>
    <row r="101" spans="1:24" s="120" customFormat="1" ht="16.5">
      <c r="A101" s="20">
        <v>265</v>
      </c>
      <c r="B101" s="18" t="s">
        <v>132</v>
      </c>
      <c r="C101" s="21">
        <v>1088</v>
      </c>
      <c r="D101" s="21">
        <v>1456864.6600000001</v>
      </c>
      <c r="E101" s="21">
        <v>546273.50687338854</v>
      </c>
      <c r="F101" s="21">
        <v>2003138.1668733887</v>
      </c>
      <c r="G101" s="114">
        <v>1357.49</v>
      </c>
      <c r="H101" s="32">
        <v>1476949.12</v>
      </c>
      <c r="I101" s="32">
        <v>526189.04687338858</v>
      </c>
      <c r="J101" s="115">
        <f t="shared" si="5"/>
        <v>0.26268235290763503</v>
      </c>
      <c r="K101" s="116">
        <v>341057.81452799996</v>
      </c>
      <c r="L101" s="116">
        <v>0</v>
      </c>
      <c r="M101" s="116">
        <v>9598.4361307614399</v>
      </c>
      <c r="N101" s="116">
        <v>18440.813876800104</v>
      </c>
      <c r="O101" s="116">
        <v>0</v>
      </c>
      <c r="P101" s="117">
        <v>-64732.729999999996</v>
      </c>
      <c r="Q101" s="117">
        <v>340895.71897904784</v>
      </c>
      <c r="R101" s="118">
        <v>147400.05252188485</v>
      </c>
      <c r="S101" s="21">
        <v>1318849.1529098828</v>
      </c>
      <c r="T101" s="36">
        <v>161075.8039908561</v>
      </c>
      <c r="U101" s="19">
        <v>1479924.9569007389</v>
      </c>
      <c r="V101" s="19">
        <v>242489.78091108031</v>
      </c>
      <c r="W101" s="38">
        <f t="shared" si="6"/>
        <v>1722414.7378118192</v>
      </c>
      <c r="X101" s="119"/>
    </row>
    <row r="102" spans="1:24" s="120" customFormat="1" ht="16.5">
      <c r="A102" s="20">
        <v>271</v>
      </c>
      <c r="B102" s="18" t="s">
        <v>133</v>
      </c>
      <c r="C102" s="21">
        <v>6951</v>
      </c>
      <c r="D102" s="21">
        <v>8675467.7100000009</v>
      </c>
      <c r="E102" s="21">
        <v>1368272.1875128099</v>
      </c>
      <c r="F102" s="21">
        <v>10043739.89751281</v>
      </c>
      <c r="G102" s="114">
        <v>1357.49</v>
      </c>
      <c r="H102" s="32">
        <v>9435912.9900000002</v>
      </c>
      <c r="I102" s="32">
        <v>607826.90751281008</v>
      </c>
      <c r="J102" s="115">
        <f t="shared" si="5"/>
        <v>6.0517985702052059E-2</v>
      </c>
      <c r="K102" s="116">
        <v>0</v>
      </c>
      <c r="L102" s="116">
        <v>0</v>
      </c>
      <c r="M102" s="116">
        <v>78630.299774049228</v>
      </c>
      <c r="N102" s="116">
        <v>115307.35271414195</v>
      </c>
      <c r="O102" s="116">
        <v>0</v>
      </c>
      <c r="P102" s="117">
        <v>-480073.89999999997</v>
      </c>
      <c r="Q102" s="117">
        <v>234415.18435002558</v>
      </c>
      <c r="R102" s="118">
        <v>170333.65025739381</v>
      </c>
      <c r="S102" s="21">
        <v>726439.49460842065</v>
      </c>
      <c r="T102" s="36">
        <v>3115413.5811733869</v>
      </c>
      <c r="U102" s="19">
        <v>3841853.0757818073</v>
      </c>
      <c r="V102" s="19">
        <v>1351382.8080192653</v>
      </c>
      <c r="W102" s="38">
        <f t="shared" si="6"/>
        <v>5193235.8838010728</v>
      </c>
      <c r="X102" s="119"/>
    </row>
    <row r="103" spans="1:24" s="120" customFormat="1" ht="16.5">
      <c r="A103" s="20">
        <v>272</v>
      </c>
      <c r="B103" s="18" t="s">
        <v>134</v>
      </c>
      <c r="C103" s="21">
        <v>47909</v>
      </c>
      <c r="D103" s="21">
        <v>82250574.620000005</v>
      </c>
      <c r="E103" s="21">
        <v>10186355.417337369</v>
      </c>
      <c r="F103" s="21">
        <v>92436930.037337378</v>
      </c>
      <c r="G103" s="114">
        <v>1357.49</v>
      </c>
      <c r="H103" s="32">
        <v>65035988.410000004</v>
      </c>
      <c r="I103" s="32">
        <v>27400941.627337374</v>
      </c>
      <c r="J103" s="115">
        <f t="shared" si="5"/>
        <v>0.29642851202727644</v>
      </c>
      <c r="K103" s="116">
        <v>0</v>
      </c>
      <c r="L103" s="116">
        <v>0</v>
      </c>
      <c r="M103" s="116">
        <v>646727.02444789431</v>
      </c>
      <c r="N103" s="116">
        <v>964608.79171429214</v>
      </c>
      <c r="O103" s="116">
        <v>84318.31192748496</v>
      </c>
      <c r="P103" s="117">
        <v>-3071561.9885</v>
      </c>
      <c r="Q103" s="117">
        <v>-5453441.9219217822</v>
      </c>
      <c r="R103" s="118">
        <v>-2165021.1520381705</v>
      </c>
      <c r="S103" s="21">
        <v>18406570.692967091</v>
      </c>
      <c r="T103" s="36">
        <v>8737375.4186264742</v>
      </c>
      <c r="U103" s="19">
        <v>27143946.111593567</v>
      </c>
      <c r="V103" s="19">
        <v>7195581.0776806483</v>
      </c>
      <c r="W103" s="38">
        <f t="shared" si="6"/>
        <v>34339527.189274214</v>
      </c>
      <c r="X103" s="119"/>
    </row>
    <row r="104" spans="1:24" s="120" customFormat="1" ht="16.5">
      <c r="A104" s="20">
        <v>273</v>
      </c>
      <c r="B104" s="18" t="s">
        <v>135</v>
      </c>
      <c r="C104" s="21">
        <v>3989</v>
      </c>
      <c r="D104" s="21">
        <v>5872131.7799999993</v>
      </c>
      <c r="E104" s="21">
        <v>2444387.6639823755</v>
      </c>
      <c r="F104" s="21">
        <v>8316519.4439823749</v>
      </c>
      <c r="G104" s="114">
        <v>1357.49</v>
      </c>
      <c r="H104" s="32">
        <v>5415027.6100000003</v>
      </c>
      <c r="I104" s="32">
        <v>2901491.8339823745</v>
      </c>
      <c r="J104" s="115">
        <f t="shared" si="5"/>
        <v>0.3488829495951965</v>
      </c>
      <c r="K104" s="116">
        <v>1324765.6004319999</v>
      </c>
      <c r="L104" s="116">
        <v>0</v>
      </c>
      <c r="M104" s="116">
        <v>45524.144953110757</v>
      </c>
      <c r="N104" s="116">
        <v>59377.992053475071</v>
      </c>
      <c r="O104" s="116">
        <v>53155.345797608461</v>
      </c>
      <c r="P104" s="117">
        <v>-171499.66500000001</v>
      </c>
      <c r="Q104" s="117">
        <v>-268030.49669088877</v>
      </c>
      <c r="R104" s="118">
        <v>1323572.7433761363</v>
      </c>
      <c r="S104" s="21">
        <v>5268357.4989038166</v>
      </c>
      <c r="T104" s="36">
        <v>363822.01638160803</v>
      </c>
      <c r="U104" s="19">
        <v>5632179.5152854249</v>
      </c>
      <c r="V104" s="19">
        <v>750666.74848554737</v>
      </c>
      <c r="W104" s="38">
        <f t="shared" si="6"/>
        <v>6382846.2637709724</v>
      </c>
      <c r="X104" s="119"/>
    </row>
    <row r="105" spans="1:24" s="120" customFormat="1" ht="16.5">
      <c r="A105" s="20">
        <v>275</v>
      </c>
      <c r="B105" s="18" t="s">
        <v>136</v>
      </c>
      <c r="C105" s="21">
        <v>2586</v>
      </c>
      <c r="D105" s="21">
        <v>3200485.4599999995</v>
      </c>
      <c r="E105" s="21">
        <v>665587.94131127896</v>
      </c>
      <c r="F105" s="21">
        <v>3866073.4013112783</v>
      </c>
      <c r="G105" s="114">
        <v>1357.49</v>
      </c>
      <c r="H105" s="32">
        <v>3510469.14</v>
      </c>
      <c r="I105" s="32">
        <v>355604.26131127821</v>
      </c>
      <c r="J105" s="115">
        <f t="shared" si="5"/>
        <v>9.1980731972307064E-2</v>
      </c>
      <c r="K105" s="116">
        <v>155593.27567999999</v>
      </c>
      <c r="L105" s="116">
        <v>0</v>
      </c>
      <c r="M105" s="116">
        <v>28209.954093576875</v>
      </c>
      <c r="N105" s="116">
        <v>34354.18509185603</v>
      </c>
      <c r="O105" s="116">
        <v>0</v>
      </c>
      <c r="P105" s="117">
        <v>-153119.57999999999</v>
      </c>
      <c r="Q105" s="117">
        <v>595373.6805941792</v>
      </c>
      <c r="R105" s="118">
        <v>559061.58779389714</v>
      </c>
      <c r="S105" s="21">
        <v>1575077.3645647871</v>
      </c>
      <c r="T105" s="36">
        <v>1084185.0271255947</v>
      </c>
      <c r="U105" s="19">
        <v>2659262.3916903818</v>
      </c>
      <c r="V105" s="19">
        <v>533664.68344334664</v>
      </c>
      <c r="W105" s="38">
        <f t="shared" si="6"/>
        <v>3192927.0751337283</v>
      </c>
      <c r="X105" s="119"/>
    </row>
    <row r="106" spans="1:24" s="120" customFormat="1" ht="16.5">
      <c r="A106" s="20">
        <v>276</v>
      </c>
      <c r="B106" s="18" t="s">
        <v>137</v>
      </c>
      <c r="C106" s="21">
        <v>15035</v>
      </c>
      <c r="D106" s="21">
        <v>29099410.120000001</v>
      </c>
      <c r="E106" s="21">
        <v>2208241.1690138439</v>
      </c>
      <c r="F106" s="21">
        <v>31307651.289013844</v>
      </c>
      <c r="G106" s="114">
        <v>1357.49</v>
      </c>
      <c r="H106" s="32">
        <v>20409862.149999999</v>
      </c>
      <c r="I106" s="32">
        <v>10897789.139013845</v>
      </c>
      <c r="J106" s="115">
        <f t="shared" si="5"/>
        <v>0.34808708703223562</v>
      </c>
      <c r="K106" s="116">
        <v>0</v>
      </c>
      <c r="L106" s="116">
        <v>0</v>
      </c>
      <c r="M106" s="116">
        <v>110560.11683986273</v>
      </c>
      <c r="N106" s="116">
        <v>284209.34932471573</v>
      </c>
      <c r="O106" s="116">
        <v>62767.223240713371</v>
      </c>
      <c r="P106" s="117">
        <v>-938844.66500000004</v>
      </c>
      <c r="Q106" s="117">
        <v>2198641.1221422497</v>
      </c>
      <c r="R106" s="118">
        <v>729778.7348113755</v>
      </c>
      <c r="S106" s="21">
        <v>13344901.020372763</v>
      </c>
      <c r="T106" s="36">
        <v>5531496.8556397632</v>
      </c>
      <c r="U106" s="19">
        <v>18876397.876012526</v>
      </c>
      <c r="V106" s="19">
        <v>1985658.8470668362</v>
      </c>
      <c r="W106" s="38">
        <f t="shared" si="6"/>
        <v>20862056.723079361</v>
      </c>
      <c r="X106" s="119"/>
    </row>
    <row r="107" spans="1:24" s="120" customFormat="1" ht="16.5">
      <c r="A107" s="20">
        <v>280</v>
      </c>
      <c r="B107" s="18" t="s">
        <v>138</v>
      </c>
      <c r="C107" s="21">
        <v>2050</v>
      </c>
      <c r="D107" s="21">
        <v>2757524.23</v>
      </c>
      <c r="E107" s="21">
        <v>1222250.1554579984</v>
      </c>
      <c r="F107" s="21">
        <v>3979774.3854579981</v>
      </c>
      <c r="G107" s="114">
        <v>1357.49</v>
      </c>
      <c r="H107" s="32">
        <v>2782854.5</v>
      </c>
      <c r="I107" s="32">
        <v>1196919.8854579981</v>
      </c>
      <c r="J107" s="115">
        <f t="shared" si="5"/>
        <v>0.30075068823788487</v>
      </c>
      <c r="K107" s="116">
        <v>244659.23439999999</v>
      </c>
      <c r="L107" s="116">
        <v>0</v>
      </c>
      <c r="M107" s="116">
        <v>19420.632595787785</v>
      </c>
      <c r="N107" s="116">
        <v>26955.628106161814</v>
      </c>
      <c r="O107" s="116">
        <v>0</v>
      </c>
      <c r="P107" s="117">
        <v>-88782.68</v>
      </c>
      <c r="Q107" s="117">
        <v>-113659.99689489689</v>
      </c>
      <c r="R107" s="118">
        <v>186605.95704321098</v>
      </c>
      <c r="S107" s="21">
        <v>1472118.6607082619</v>
      </c>
      <c r="T107" s="36">
        <v>879915.82424411341</v>
      </c>
      <c r="U107" s="19">
        <v>2352034.4849523753</v>
      </c>
      <c r="V107" s="19">
        <v>506538.17748261482</v>
      </c>
      <c r="W107" s="38">
        <f t="shared" si="6"/>
        <v>2858572.6624349901</v>
      </c>
      <c r="X107" s="119"/>
    </row>
    <row r="108" spans="1:24" s="120" customFormat="1" ht="16.5">
      <c r="A108" s="20">
        <v>284</v>
      </c>
      <c r="B108" s="18" t="s">
        <v>139</v>
      </c>
      <c r="C108" s="21">
        <v>2271</v>
      </c>
      <c r="D108" s="21">
        <v>2954649.1900000004</v>
      </c>
      <c r="E108" s="21">
        <v>483877.57234502153</v>
      </c>
      <c r="F108" s="21">
        <v>3438526.7623450221</v>
      </c>
      <c r="G108" s="114">
        <v>1357.49</v>
      </c>
      <c r="H108" s="32">
        <v>3082859.79</v>
      </c>
      <c r="I108" s="32">
        <v>355666.97234502202</v>
      </c>
      <c r="J108" s="115">
        <f t="shared" si="5"/>
        <v>0.10343585986879528</v>
      </c>
      <c r="K108" s="116">
        <v>990.13177599999995</v>
      </c>
      <c r="L108" s="116">
        <v>0</v>
      </c>
      <c r="M108" s="116">
        <v>29321.893095060699</v>
      </c>
      <c r="N108" s="116">
        <v>39828.122460892824</v>
      </c>
      <c r="O108" s="116">
        <v>0</v>
      </c>
      <c r="P108" s="117">
        <v>-110622</v>
      </c>
      <c r="Q108" s="117">
        <v>1055346.3034045529</v>
      </c>
      <c r="R108" s="118">
        <v>853011.55306537787</v>
      </c>
      <c r="S108" s="21">
        <v>2223542.9761469061</v>
      </c>
      <c r="T108" s="36">
        <v>971338.38039449917</v>
      </c>
      <c r="U108" s="19">
        <v>3194881.3565414054</v>
      </c>
      <c r="V108" s="19">
        <v>461860.70718351577</v>
      </c>
      <c r="W108" s="38">
        <f t="shared" si="6"/>
        <v>3656742.0637249211</v>
      </c>
      <c r="X108" s="119"/>
    </row>
    <row r="109" spans="1:24" s="120" customFormat="1" ht="16.5">
      <c r="A109" s="20">
        <v>285</v>
      </c>
      <c r="B109" s="18" t="s">
        <v>140</v>
      </c>
      <c r="C109" s="21">
        <v>51241</v>
      </c>
      <c r="D109" s="21">
        <v>62848203.470000006</v>
      </c>
      <c r="E109" s="21">
        <v>14558289.424362665</v>
      </c>
      <c r="F109" s="21">
        <v>77406492.894362673</v>
      </c>
      <c r="G109" s="114">
        <v>1357.49</v>
      </c>
      <c r="H109" s="32">
        <v>69559145.090000004</v>
      </c>
      <c r="I109" s="32">
        <v>7847347.8043626696</v>
      </c>
      <c r="J109" s="115">
        <f t="shared" si="5"/>
        <v>0.10137841815249291</v>
      </c>
      <c r="K109" s="116">
        <v>0</v>
      </c>
      <c r="L109" s="116">
        <v>0</v>
      </c>
      <c r="M109" s="116">
        <v>738629.14641174336</v>
      </c>
      <c r="N109" s="116">
        <v>1004851.119303679</v>
      </c>
      <c r="O109" s="116">
        <v>0</v>
      </c>
      <c r="P109" s="117">
        <v>-5832246.1299000001</v>
      </c>
      <c r="Q109" s="117">
        <v>931007.5410607052</v>
      </c>
      <c r="R109" s="118">
        <v>3945298.2948206807</v>
      </c>
      <c r="S109" s="21">
        <v>8634887.7760594785</v>
      </c>
      <c r="T109" s="36">
        <v>11048007.734815372</v>
      </c>
      <c r="U109" s="19">
        <v>19682895.510874853</v>
      </c>
      <c r="V109" s="19">
        <v>7552425.6732155401</v>
      </c>
      <c r="W109" s="38">
        <f t="shared" si="6"/>
        <v>27235321.184090391</v>
      </c>
      <c r="X109" s="119"/>
    </row>
    <row r="110" spans="1:24" s="120" customFormat="1" ht="16.5">
      <c r="A110" s="20">
        <v>286</v>
      </c>
      <c r="B110" s="18" t="s">
        <v>141</v>
      </c>
      <c r="C110" s="21">
        <v>80454</v>
      </c>
      <c r="D110" s="21">
        <v>99615274.160000011</v>
      </c>
      <c r="E110" s="21">
        <v>15672312.430314125</v>
      </c>
      <c r="F110" s="21">
        <v>115287586.59031413</v>
      </c>
      <c r="G110" s="114">
        <v>1357.49</v>
      </c>
      <c r="H110" s="32">
        <v>109215500.45999999</v>
      </c>
      <c r="I110" s="32">
        <v>6072086.1303141415</v>
      </c>
      <c r="J110" s="115">
        <f t="shared" si="5"/>
        <v>5.2669036709840251E-2</v>
      </c>
      <c r="K110" s="116">
        <v>0</v>
      </c>
      <c r="L110" s="116">
        <v>0</v>
      </c>
      <c r="M110" s="116">
        <v>991392.07758646156</v>
      </c>
      <c r="N110" s="116">
        <v>1611620.6405131465</v>
      </c>
      <c r="O110" s="116">
        <v>0</v>
      </c>
      <c r="P110" s="117">
        <v>-6202438.4722999996</v>
      </c>
      <c r="Q110" s="117">
        <v>-3126300.4579730504</v>
      </c>
      <c r="R110" s="118">
        <v>380486.66664846765</v>
      </c>
      <c r="S110" s="21">
        <v>-273153.41521083191</v>
      </c>
      <c r="T110" s="36">
        <v>13327099.781027677</v>
      </c>
      <c r="U110" s="19">
        <v>13053946.365816845</v>
      </c>
      <c r="V110" s="19">
        <v>12668352.130795924</v>
      </c>
      <c r="W110" s="38">
        <f t="shared" si="6"/>
        <v>25722298.496612769</v>
      </c>
      <c r="X110" s="119"/>
    </row>
    <row r="111" spans="1:24" s="120" customFormat="1" ht="16.5">
      <c r="A111" s="20">
        <v>287</v>
      </c>
      <c r="B111" s="18" t="s">
        <v>142</v>
      </c>
      <c r="C111" s="21">
        <v>6380</v>
      </c>
      <c r="D111" s="21">
        <v>7273462.9000000004</v>
      </c>
      <c r="E111" s="21">
        <v>2464554.5605779905</v>
      </c>
      <c r="F111" s="21">
        <v>9738017.4605779909</v>
      </c>
      <c r="G111" s="114">
        <v>1357.49</v>
      </c>
      <c r="H111" s="32">
        <v>8660786.1999999993</v>
      </c>
      <c r="I111" s="32">
        <v>1077231.2605779916</v>
      </c>
      <c r="J111" s="115">
        <f t="shared" si="5"/>
        <v>0.11062120857134441</v>
      </c>
      <c r="K111" s="116">
        <v>367653.7098666667</v>
      </c>
      <c r="L111" s="116">
        <v>0</v>
      </c>
      <c r="M111" s="116">
        <v>76410.088155561927</v>
      </c>
      <c r="N111" s="116">
        <v>96838.852772940212</v>
      </c>
      <c r="O111" s="116">
        <v>0</v>
      </c>
      <c r="P111" s="117">
        <v>-265658.06000000006</v>
      </c>
      <c r="Q111" s="117">
        <v>1073269.7562788855</v>
      </c>
      <c r="R111" s="118">
        <v>717008.02769912384</v>
      </c>
      <c r="S111" s="21">
        <v>3142753.6353511699</v>
      </c>
      <c r="T111" s="36">
        <v>2093963.4735050593</v>
      </c>
      <c r="U111" s="19">
        <v>5236717.1088562291</v>
      </c>
      <c r="V111" s="19">
        <v>1353305.5601924181</v>
      </c>
      <c r="W111" s="38">
        <f t="shared" si="6"/>
        <v>6590022.6690486474</v>
      </c>
      <c r="X111" s="119"/>
    </row>
    <row r="112" spans="1:24" s="120" customFormat="1" ht="16.5">
      <c r="A112" s="20">
        <v>288</v>
      </c>
      <c r="B112" s="18" t="s">
        <v>143</v>
      </c>
      <c r="C112" s="21">
        <v>6442</v>
      </c>
      <c r="D112" s="21">
        <v>10283488.199999999</v>
      </c>
      <c r="E112" s="21">
        <v>2753685.2564114532</v>
      </c>
      <c r="F112" s="21">
        <v>13037173.456411453</v>
      </c>
      <c r="G112" s="114">
        <v>1357.49</v>
      </c>
      <c r="H112" s="32">
        <v>8744950.5800000001</v>
      </c>
      <c r="I112" s="32">
        <v>4292222.8764114529</v>
      </c>
      <c r="J112" s="115">
        <f t="shared" si="5"/>
        <v>0.3292295596712041</v>
      </c>
      <c r="K112" s="116">
        <v>0</v>
      </c>
      <c r="L112" s="116">
        <v>0</v>
      </c>
      <c r="M112" s="116">
        <v>69210.599590692713</v>
      </c>
      <c r="N112" s="116">
        <v>106389.26404738368</v>
      </c>
      <c r="O112" s="116">
        <v>0</v>
      </c>
      <c r="P112" s="117">
        <v>-239651.685</v>
      </c>
      <c r="Q112" s="117">
        <v>-814309.59776317223</v>
      </c>
      <c r="R112" s="118">
        <v>-842181.69835989841</v>
      </c>
      <c r="S112" s="21">
        <v>2571679.7589264582</v>
      </c>
      <c r="T112" s="36">
        <v>1884504.2669077581</v>
      </c>
      <c r="U112" s="19">
        <v>4456184.0258342158</v>
      </c>
      <c r="V112" s="19">
        <v>1240307.1289880052</v>
      </c>
      <c r="W112" s="38">
        <f t="shared" si="6"/>
        <v>5696491.154822221</v>
      </c>
      <c r="X112" s="119"/>
    </row>
    <row r="113" spans="1:24" s="120" customFormat="1" ht="16.5">
      <c r="A113" s="20">
        <v>290</v>
      </c>
      <c r="B113" s="18" t="s">
        <v>144</v>
      </c>
      <c r="C113" s="21">
        <v>7928</v>
      </c>
      <c r="D113" s="21">
        <v>8393955.7299999986</v>
      </c>
      <c r="E113" s="21">
        <v>4651064.2149116918</v>
      </c>
      <c r="F113" s="21">
        <v>13045019.94491169</v>
      </c>
      <c r="G113" s="114">
        <v>1357.49</v>
      </c>
      <c r="H113" s="32">
        <v>10762180.720000001</v>
      </c>
      <c r="I113" s="32">
        <v>2282839.2249116898</v>
      </c>
      <c r="J113" s="115">
        <f t="shared" si="5"/>
        <v>0.17499699000476643</v>
      </c>
      <c r="K113" s="116">
        <v>1051142.5056639998</v>
      </c>
      <c r="L113" s="116">
        <v>0</v>
      </c>
      <c r="M113" s="116">
        <v>97883.180151266206</v>
      </c>
      <c r="N113" s="116">
        <v>147810.36784308395</v>
      </c>
      <c r="O113" s="116">
        <v>0</v>
      </c>
      <c r="P113" s="117">
        <v>-430926.85</v>
      </c>
      <c r="Q113" s="117">
        <v>-464708.15251307294</v>
      </c>
      <c r="R113" s="118">
        <v>287056.14183100866</v>
      </c>
      <c r="S113" s="21">
        <v>2971096.4178879759</v>
      </c>
      <c r="T113" s="36">
        <v>2391188.9874292002</v>
      </c>
      <c r="U113" s="19">
        <v>5362285.4053171761</v>
      </c>
      <c r="V113" s="19">
        <v>1615371.9588127958</v>
      </c>
      <c r="W113" s="38">
        <f t="shared" si="6"/>
        <v>6977657.3641299717</v>
      </c>
      <c r="X113" s="119"/>
    </row>
    <row r="114" spans="1:24" s="120" customFormat="1" ht="16.5">
      <c r="A114" s="20">
        <v>291</v>
      </c>
      <c r="B114" s="18" t="s">
        <v>145</v>
      </c>
      <c r="C114" s="21">
        <v>2158</v>
      </c>
      <c r="D114" s="21">
        <v>1828299.8</v>
      </c>
      <c r="E114" s="21">
        <v>790454.79271941772</v>
      </c>
      <c r="F114" s="21">
        <v>2618754.592719418</v>
      </c>
      <c r="G114" s="114">
        <v>1357.49</v>
      </c>
      <c r="H114" s="32">
        <v>2929463.42</v>
      </c>
      <c r="I114" s="32">
        <v>-310708.82728058193</v>
      </c>
      <c r="J114" s="115">
        <f t="shared" si="5"/>
        <v>-0.11864755412531024</v>
      </c>
      <c r="K114" s="116">
        <v>273386.12641599996</v>
      </c>
      <c r="L114" s="116">
        <v>0</v>
      </c>
      <c r="M114" s="116">
        <v>23119.871545727943</v>
      </c>
      <c r="N114" s="116">
        <v>43478.459183165745</v>
      </c>
      <c r="O114" s="116">
        <v>0</v>
      </c>
      <c r="P114" s="117">
        <v>-117549.3425</v>
      </c>
      <c r="Q114" s="117">
        <v>950904.73402385158</v>
      </c>
      <c r="R114" s="118">
        <v>896243.77007172839</v>
      </c>
      <c r="S114" s="21">
        <v>1758874.7914598917</v>
      </c>
      <c r="T114" s="36">
        <v>16486.582582292525</v>
      </c>
      <c r="U114" s="19">
        <v>1775361.3740421843</v>
      </c>
      <c r="V114" s="19">
        <v>426520.64976935624</v>
      </c>
      <c r="W114" s="38">
        <f t="shared" si="6"/>
        <v>2201882.0238115406</v>
      </c>
      <c r="X114" s="119"/>
    </row>
    <row r="115" spans="1:24" s="120" customFormat="1" ht="16.5">
      <c r="A115" s="20">
        <v>297</v>
      </c>
      <c r="B115" s="18" t="s">
        <v>146</v>
      </c>
      <c r="C115" s="21">
        <v>121543</v>
      </c>
      <c r="D115" s="21">
        <v>163548980.03</v>
      </c>
      <c r="E115" s="21">
        <v>22337705.131896209</v>
      </c>
      <c r="F115" s="21">
        <v>185886685.1618962</v>
      </c>
      <c r="G115" s="114">
        <v>1357.49</v>
      </c>
      <c r="H115" s="32">
        <v>164993407.06999999</v>
      </c>
      <c r="I115" s="32">
        <v>20893278.091896206</v>
      </c>
      <c r="J115" s="115">
        <f t="shared" si="5"/>
        <v>0.11239792712264146</v>
      </c>
      <c r="K115" s="116">
        <v>0</v>
      </c>
      <c r="L115" s="116">
        <v>0</v>
      </c>
      <c r="M115" s="116">
        <v>1618280.0030151876</v>
      </c>
      <c r="N115" s="116">
        <v>2357151.1227374398</v>
      </c>
      <c r="O115" s="116">
        <v>975455.21226113336</v>
      </c>
      <c r="P115" s="117">
        <v>-13411947.239900002</v>
      </c>
      <c r="Q115" s="117">
        <v>-14117505.026139481</v>
      </c>
      <c r="R115" s="118">
        <v>-6481568.6417166879</v>
      </c>
      <c r="S115" s="21">
        <v>-8166856.4778461978</v>
      </c>
      <c r="T115" s="36">
        <v>25985031.67949415</v>
      </c>
      <c r="U115" s="19">
        <v>17818175.201647952</v>
      </c>
      <c r="V115" s="19">
        <v>18544441.768252805</v>
      </c>
      <c r="W115" s="38">
        <f t="shared" si="6"/>
        <v>36362616.969900757</v>
      </c>
      <c r="X115" s="119"/>
    </row>
    <row r="116" spans="1:24" s="120" customFormat="1" ht="16.5">
      <c r="A116" s="20">
        <v>300</v>
      </c>
      <c r="B116" s="18" t="s">
        <v>147</v>
      </c>
      <c r="C116" s="21">
        <v>3528</v>
      </c>
      <c r="D116" s="21">
        <v>4789698.57</v>
      </c>
      <c r="E116" s="21">
        <v>650950.08396406367</v>
      </c>
      <c r="F116" s="21">
        <v>5440648.6539640641</v>
      </c>
      <c r="G116" s="114">
        <v>1357.49</v>
      </c>
      <c r="H116" s="32">
        <v>4789224.72</v>
      </c>
      <c r="I116" s="32">
        <v>651423.93396406434</v>
      </c>
      <c r="J116" s="115">
        <f t="shared" si="5"/>
        <v>0.11973277000517869</v>
      </c>
      <c r="K116" s="116">
        <v>87345.076223999989</v>
      </c>
      <c r="L116" s="116">
        <v>0</v>
      </c>
      <c r="M116" s="116">
        <v>45686.246895727389</v>
      </c>
      <c r="N116" s="116">
        <v>61476.737540519302</v>
      </c>
      <c r="O116" s="116">
        <v>0</v>
      </c>
      <c r="P116" s="117">
        <v>-159755.73000000001</v>
      </c>
      <c r="Q116" s="117">
        <v>1455854.0474903292</v>
      </c>
      <c r="R116" s="117">
        <v>816011.03948278818</v>
      </c>
      <c r="S116" s="21">
        <v>2958041.3515974288</v>
      </c>
      <c r="T116" s="36">
        <v>1800603.3388121307</v>
      </c>
      <c r="U116" s="19">
        <v>4758644.6904095598</v>
      </c>
      <c r="V116" s="19">
        <v>724719.67863877001</v>
      </c>
      <c r="W116" s="38">
        <f t="shared" si="6"/>
        <v>5483364.36904833</v>
      </c>
      <c r="X116" s="119"/>
    </row>
    <row r="117" spans="1:24" s="120" customFormat="1" ht="16.5">
      <c r="A117" s="20">
        <v>301</v>
      </c>
      <c r="B117" s="18" t="s">
        <v>148</v>
      </c>
      <c r="C117" s="21">
        <v>20197</v>
      </c>
      <c r="D117" s="21">
        <v>27762619.629999999</v>
      </c>
      <c r="E117" s="21">
        <v>3354520.2922980632</v>
      </c>
      <c r="F117" s="21">
        <v>31117139.922298063</v>
      </c>
      <c r="G117" s="114">
        <v>1357.49</v>
      </c>
      <c r="H117" s="32">
        <v>27417225.530000001</v>
      </c>
      <c r="I117" s="32">
        <v>3699914.3922980614</v>
      </c>
      <c r="J117" s="115">
        <f t="shared" si="5"/>
        <v>0.11890277838956401</v>
      </c>
      <c r="K117" s="116">
        <v>0</v>
      </c>
      <c r="L117" s="116">
        <v>0</v>
      </c>
      <c r="M117" s="116">
        <v>232993.5176332898</v>
      </c>
      <c r="N117" s="116">
        <v>355857.17009708204</v>
      </c>
      <c r="O117" s="116">
        <v>0</v>
      </c>
      <c r="P117" s="117">
        <v>-1160050.69</v>
      </c>
      <c r="Q117" s="117">
        <v>717073.25065928139</v>
      </c>
      <c r="R117" s="118">
        <v>-633320.12612438854</v>
      </c>
      <c r="S117" s="21">
        <v>3212467.5145633263</v>
      </c>
      <c r="T117" s="36">
        <v>11011585.940417103</v>
      </c>
      <c r="U117" s="19">
        <v>14224053.454980429</v>
      </c>
      <c r="V117" s="19">
        <v>4127779.3451967547</v>
      </c>
      <c r="W117" s="38">
        <f t="shared" si="6"/>
        <v>18351832.800177183</v>
      </c>
      <c r="X117" s="119"/>
    </row>
    <row r="118" spans="1:24" s="120" customFormat="1" ht="16.5">
      <c r="A118" s="20">
        <v>304</v>
      </c>
      <c r="B118" s="18" t="s">
        <v>149</v>
      </c>
      <c r="C118" s="21">
        <v>971</v>
      </c>
      <c r="D118" s="21">
        <v>801778.13</v>
      </c>
      <c r="E118" s="21">
        <v>626606.70345602091</v>
      </c>
      <c r="F118" s="21">
        <v>1428384.8334560208</v>
      </c>
      <c r="G118" s="114">
        <v>1357.49</v>
      </c>
      <c r="H118" s="32">
        <v>1318122.79</v>
      </c>
      <c r="I118" s="32">
        <v>110262.04345602077</v>
      </c>
      <c r="J118" s="115">
        <f t="shared" si="5"/>
        <v>7.7193513171963879E-2</v>
      </c>
      <c r="K118" s="116">
        <v>115865.64698399999</v>
      </c>
      <c r="L118" s="116">
        <v>0</v>
      </c>
      <c r="M118" s="116">
        <v>9645.785765039187</v>
      </c>
      <c r="N118" s="116">
        <v>11661.945514635041</v>
      </c>
      <c r="O118" s="116">
        <v>15501.093343455581</v>
      </c>
      <c r="P118" s="117">
        <v>-51420.12</v>
      </c>
      <c r="Q118" s="117">
        <v>-335143.88026683748</v>
      </c>
      <c r="R118" s="117">
        <v>-69377.10175927107</v>
      </c>
      <c r="S118" s="21">
        <v>-193004.58696295798</v>
      </c>
      <c r="T118" s="36">
        <v>-65927.916057864466</v>
      </c>
      <c r="U118" s="19">
        <v>-258932.50302082245</v>
      </c>
      <c r="V118" s="19">
        <v>176238.82522930554</v>
      </c>
      <c r="W118" s="38">
        <f t="shared" si="6"/>
        <v>-82693.677791516908</v>
      </c>
      <c r="X118" s="119"/>
    </row>
    <row r="119" spans="1:24" s="120" customFormat="1" ht="16.5">
      <c r="A119" s="20">
        <v>305</v>
      </c>
      <c r="B119" s="18" t="s">
        <v>150</v>
      </c>
      <c r="C119" s="21">
        <v>15165</v>
      </c>
      <c r="D119" s="21">
        <v>20967173.48</v>
      </c>
      <c r="E119" s="21">
        <v>5692221.3808946768</v>
      </c>
      <c r="F119" s="21">
        <v>26659394.860894676</v>
      </c>
      <c r="G119" s="114">
        <v>1357.49</v>
      </c>
      <c r="H119" s="32">
        <v>20586335.850000001</v>
      </c>
      <c r="I119" s="32">
        <v>6073059.0108946748</v>
      </c>
      <c r="J119" s="115">
        <f t="shared" si="5"/>
        <v>0.22780183280915123</v>
      </c>
      <c r="K119" s="116">
        <v>835787.47224000003</v>
      </c>
      <c r="L119" s="116">
        <v>0</v>
      </c>
      <c r="M119" s="116">
        <v>200611.92976566925</v>
      </c>
      <c r="N119" s="116">
        <v>256510.44655862308</v>
      </c>
      <c r="O119" s="116">
        <v>0</v>
      </c>
      <c r="P119" s="117">
        <v>-867259.375</v>
      </c>
      <c r="Q119" s="117">
        <v>1997457.3543863457</v>
      </c>
      <c r="R119" s="118">
        <v>2425928.9941001441</v>
      </c>
      <c r="S119" s="21">
        <v>10922095.832945457</v>
      </c>
      <c r="T119" s="36">
        <v>4267574.7514824336</v>
      </c>
      <c r="U119" s="19">
        <v>15189670.584427889</v>
      </c>
      <c r="V119" s="19">
        <v>2682599.9875350748</v>
      </c>
      <c r="W119" s="38">
        <f t="shared" si="6"/>
        <v>17872270.571962964</v>
      </c>
      <c r="X119" s="119"/>
    </row>
    <row r="120" spans="1:24" s="120" customFormat="1" ht="16.5">
      <c r="A120" s="20">
        <v>309</v>
      </c>
      <c r="B120" s="18" t="s">
        <v>151</v>
      </c>
      <c r="C120" s="21">
        <v>6506</v>
      </c>
      <c r="D120" s="21">
        <v>8282330.2000000002</v>
      </c>
      <c r="E120" s="21">
        <v>1615395.8371918849</v>
      </c>
      <c r="F120" s="21">
        <v>9897726.0371918846</v>
      </c>
      <c r="G120" s="114">
        <v>1357.49</v>
      </c>
      <c r="H120" s="32">
        <v>8831829.9399999995</v>
      </c>
      <c r="I120" s="32">
        <v>1065896.0971918851</v>
      </c>
      <c r="J120" s="115">
        <f t="shared" si="5"/>
        <v>0.10769100833733461</v>
      </c>
      <c r="K120" s="116">
        <v>149912.81344</v>
      </c>
      <c r="L120" s="116">
        <v>0</v>
      </c>
      <c r="M120" s="116">
        <v>91708.656615241154</v>
      </c>
      <c r="N120" s="116">
        <v>110647.57880051585</v>
      </c>
      <c r="O120" s="116">
        <v>0</v>
      </c>
      <c r="P120" s="117">
        <v>-634210.02500000002</v>
      </c>
      <c r="Q120" s="117">
        <v>-401495.22926220956</v>
      </c>
      <c r="R120" s="118">
        <v>-433381.87784330669</v>
      </c>
      <c r="S120" s="21">
        <v>-50921.986057874281</v>
      </c>
      <c r="T120" s="36">
        <v>3787625.171099782</v>
      </c>
      <c r="U120" s="19">
        <v>3736703.1850419077</v>
      </c>
      <c r="V120" s="19">
        <v>1217821.7129611028</v>
      </c>
      <c r="W120" s="38">
        <f t="shared" si="6"/>
        <v>4954524.8980030101</v>
      </c>
      <c r="X120" s="119"/>
    </row>
    <row r="121" spans="1:24" s="120" customFormat="1" ht="16.5">
      <c r="A121" s="20">
        <v>312</v>
      </c>
      <c r="B121" s="18" t="s">
        <v>152</v>
      </c>
      <c r="C121" s="21">
        <v>1232</v>
      </c>
      <c r="D121" s="21">
        <v>1718303.5400000003</v>
      </c>
      <c r="E121" s="21">
        <v>485485.82007080963</v>
      </c>
      <c r="F121" s="21">
        <v>2203789.3600708097</v>
      </c>
      <c r="G121" s="114">
        <v>1357.49</v>
      </c>
      <c r="H121" s="32">
        <v>1672427.68</v>
      </c>
      <c r="I121" s="32">
        <v>531361.68007080979</v>
      </c>
      <c r="J121" s="115">
        <f t="shared" si="5"/>
        <v>0.24111273504548394</v>
      </c>
      <c r="K121" s="116">
        <v>152472.76351999998</v>
      </c>
      <c r="L121" s="116">
        <v>0</v>
      </c>
      <c r="M121" s="116">
        <v>16135.01818696748</v>
      </c>
      <c r="N121" s="116">
        <v>24260.365095171775</v>
      </c>
      <c r="O121" s="116">
        <v>0</v>
      </c>
      <c r="P121" s="117">
        <v>-62924.605000000003</v>
      </c>
      <c r="Q121" s="117">
        <v>98108.208258273487</v>
      </c>
      <c r="R121" s="118">
        <v>-12640.698763405486</v>
      </c>
      <c r="S121" s="21">
        <v>746772.73136781703</v>
      </c>
      <c r="T121" s="36">
        <v>65333.05549811283</v>
      </c>
      <c r="U121" s="19">
        <v>812105.78686592984</v>
      </c>
      <c r="V121" s="19">
        <v>274771.75104361918</v>
      </c>
      <c r="W121" s="38">
        <f t="shared" si="6"/>
        <v>1086877.537909549</v>
      </c>
      <c r="X121" s="119"/>
    </row>
    <row r="122" spans="1:24" s="120" customFormat="1" ht="16.5">
      <c r="A122" s="20">
        <v>316</v>
      </c>
      <c r="B122" s="18" t="s">
        <v>153</v>
      </c>
      <c r="C122" s="21">
        <v>4245</v>
      </c>
      <c r="D122" s="21">
        <v>5255115.53</v>
      </c>
      <c r="E122" s="21">
        <v>908782.04488814995</v>
      </c>
      <c r="F122" s="21">
        <v>6163897.5748881502</v>
      </c>
      <c r="G122" s="114">
        <v>1357.49</v>
      </c>
      <c r="H122" s="32">
        <v>5762545.0499999998</v>
      </c>
      <c r="I122" s="32">
        <v>401352.52488815039</v>
      </c>
      <c r="J122" s="115">
        <f t="shared" si="5"/>
        <v>6.5113431884927672E-2</v>
      </c>
      <c r="K122" s="116">
        <v>0</v>
      </c>
      <c r="L122" s="116">
        <v>0</v>
      </c>
      <c r="M122" s="116">
        <v>45557.500080643018</v>
      </c>
      <c r="N122" s="116">
        <v>69062.417692310075</v>
      </c>
      <c r="O122" s="116">
        <v>0</v>
      </c>
      <c r="P122" s="117">
        <v>-423777.73249999998</v>
      </c>
      <c r="Q122" s="117">
        <v>-345227.75280109228</v>
      </c>
      <c r="R122" s="118">
        <v>-308798.81497438921</v>
      </c>
      <c r="S122" s="21">
        <v>-561831.85761437798</v>
      </c>
      <c r="T122" s="36">
        <v>1837615.2202056232</v>
      </c>
      <c r="U122" s="19">
        <v>1275783.3625912452</v>
      </c>
      <c r="V122" s="19">
        <v>805374.54313310259</v>
      </c>
      <c r="W122" s="38">
        <f t="shared" si="6"/>
        <v>2081157.9057243478</v>
      </c>
      <c r="X122" s="119"/>
    </row>
    <row r="123" spans="1:24" s="120" customFormat="1" ht="16.5">
      <c r="A123" s="20">
        <v>317</v>
      </c>
      <c r="B123" s="18" t="s">
        <v>154</v>
      </c>
      <c r="C123" s="21">
        <v>2533</v>
      </c>
      <c r="D123" s="21">
        <v>4242532.42</v>
      </c>
      <c r="E123" s="21">
        <v>798447.04912295262</v>
      </c>
      <c r="F123" s="21">
        <v>5040979.4691229528</v>
      </c>
      <c r="G123" s="114">
        <v>1357.49</v>
      </c>
      <c r="H123" s="32">
        <v>3438522.17</v>
      </c>
      <c r="I123" s="32">
        <v>1602457.2991229529</v>
      </c>
      <c r="J123" s="115">
        <f t="shared" si="5"/>
        <v>0.31788609910798821</v>
      </c>
      <c r="K123" s="116">
        <v>282699.63938399998</v>
      </c>
      <c r="L123" s="116">
        <v>0</v>
      </c>
      <c r="M123" s="116">
        <v>35138.894766806057</v>
      </c>
      <c r="N123" s="116">
        <v>44494.108591019445</v>
      </c>
      <c r="O123" s="116">
        <v>0</v>
      </c>
      <c r="P123" s="117">
        <v>-139291.61499999999</v>
      </c>
      <c r="Q123" s="117">
        <v>986384.70593636518</v>
      </c>
      <c r="R123" s="118">
        <v>529237.9696661788</v>
      </c>
      <c r="S123" s="21">
        <v>3341121.0024673222</v>
      </c>
      <c r="T123" s="36">
        <v>1427493.0236484918</v>
      </c>
      <c r="U123" s="19">
        <v>4768614.0261158142</v>
      </c>
      <c r="V123" s="19">
        <v>555714.46242159419</v>
      </c>
      <c r="W123" s="38">
        <f t="shared" si="6"/>
        <v>5324328.4885374084</v>
      </c>
      <c r="X123" s="119"/>
    </row>
    <row r="124" spans="1:24" s="120" customFormat="1" ht="16.5">
      <c r="A124" s="20">
        <v>320</v>
      </c>
      <c r="B124" s="18" t="s">
        <v>155</v>
      </c>
      <c r="C124" s="21">
        <v>7105</v>
      </c>
      <c r="D124" s="21">
        <v>6703981.9100000001</v>
      </c>
      <c r="E124" s="21">
        <v>3623444.8490428459</v>
      </c>
      <c r="F124" s="21">
        <v>10327426.759042846</v>
      </c>
      <c r="G124" s="114">
        <v>1357.49</v>
      </c>
      <c r="H124" s="32">
        <v>9644966.4499999993</v>
      </c>
      <c r="I124" s="32">
        <v>682460.30904284678</v>
      </c>
      <c r="J124" s="115">
        <f t="shared" si="5"/>
        <v>6.6082318951840982E-2</v>
      </c>
      <c r="K124" s="116">
        <v>954628.48207999987</v>
      </c>
      <c r="L124" s="116">
        <v>0</v>
      </c>
      <c r="M124" s="116">
        <v>88361.616079256361</v>
      </c>
      <c r="N124" s="116">
        <v>108929.12260213037</v>
      </c>
      <c r="O124" s="116">
        <v>0</v>
      </c>
      <c r="P124" s="117">
        <v>-423933.19200000004</v>
      </c>
      <c r="Q124" s="117">
        <v>850384.64555176522</v>
      </c>
      <c r="R124" s="118">
        <v>1141663.6105878628</v>
      </c>
      <c r="S124" s="21">
        <v>3402494.5939438613</v>
      </c>
      <c r="T124" s="36">
        <v>2321880.5370432977</v>
      </c>
      <c r="U124" s="19">
        <v>5724375.130987159</v>
      </c>
      <c r="V124" s="19">
        <v>1291193.9256177901</v>
      </c>
      <c r="W124" s="38">
        <f t="shared" si="6"/>
        <v>7015569.0566049488</v>
      </c>
      <c r="X124" s="119"/>
    </row>
    <row r="125" spans="1:24" s="120" customFormat="1" ht="16.5">
      <c r="A125" s="20">
        <v>322</v>
      </c>
      <c r="B125" s="18" t="s">
        <v>156</v>
      </c>
      <c r="C125" s="21">
        <v>6614</v>
      </c>
      <c r="D125" s="21">
        <v>7670057.9400000004</v>
      </c>
      <c r="E125" s="21">
        <v>5425714.889323242</v>
      </c>
      <c r="F125" s="21">
        <v>13095772.829323243</v>
      </c>
      <c r="G125" s="114">
        <v>1357.49</v>
      </c>
      <c r="H125" s="32">
        <v>8978438.8599999994</v>
      </c>
      <c r="I125" s="32">
        <v>4117333.9693232439</v>
      </c>
      <c r="J125" s="115">
        <f t="shared" si="5"/>
        <v>0.31440175566454276</v>
      </c>
      <c r="K125" s="116">
        <v>781158.11063999997</v>
      </c>
      <c r="L125" s="116">
        <v>0</v>
      </c>
      <c r="M125" s="116">
        <v>72875.790758569434</v>
      </c>
      <c r="N125" s="116">
        <v>117345.49371185749</v>
      </c>
      <c r="O125" s="116">
        <v>0</v>
      </c>
      <c r="P125" s="117">
        <v>-366689.33250000002</v>
      </c>
      <c r="Q125" s="117">
        <v>1334230.2620859423</v>
      </c>
      <c r="R125" s="118">
        <v>1290740.3265106499</v>
      </c>
      <c r="S125" s="21">
        <v>7346994.6205302626</v>
      </c>
      <c r="T125" s="36">
        <v>2021303.496589913</v>
      </c>
      <c r="U125" s="19">
        <v>9368298.1171201766</v>
      </c>
      <c r="V125" s="19">
        <v>1208245.3920031702</v>
      </c>
      <c r="W125" s="38">
        <f t="shared" si="6"/>
        <v>10576543.509123348</v>
      </c>
      <c r="X125" s="119"/>
    </row>
    <row r="126" spans="1:24" s="120" customFormat="1" ht="16.5">
      <c r="A126" s="20">
        <v>398</v>
      </c>
      <c r="B126" s="18" t="s">
        <v>157</v>
      </c>
      <c r="C126" s="21">
        <v>120027</v>
      </c>
      <c r="D126" s="21">
        <v>162218054.32000002</v>
      </c>
      <c r="E126" s="21">
        <v>31468108.317945607</v>
      </c>
      <c r="F126" s="21">
        <v>193686162.63794562</v>
      </c>
      <c r="G126" s="114">
        <v>1357.49</v>
      </c>
      <c r="H126" s="32">
        <v>162935452.22999999</v>
      </c>
      <c r="I126" s="32">
        <v>30750710.407945633</v>
      </c>
      <c r="J126" s="115">
        <f t="shared" si="5"/>
        <v>0.15876565465044312</v>
      </c>
      <c r="K126" s="116">
        <v>0</v>
      </c>
      <c r="L126" s="116">
        <v>0</v>
      </c>
      <c r="M126" s="116">
        <v>1634291.1507591913</v>
      </c>
      <c r="N126" s="116">
        <v>2411758.134351938</v>
      </c>
      <c r="O126" s="116">
        <v>25402.8049698299</v>
      </c>
      <c r="P126" s="117">
        <v>-15317783.1918</v>
      </c>
      <c r="Q126" s="117">
        <v>13510392.830545874</v>
      </c>
      <c r="R126" s="118">
        <v>19204866.668158781</v>
      </c>
      <c r="S126" s="21">
        <v>52219638.804931253</v>
      </c>
      <c r="T126" s="36">
        <v>24827978.72926186</v>
      </c>
      <c r="U126" s="19">
        <v>77047617.534193113</v>
      </c>
      <c r="V126" s="19">
        <v>17868794.195308182</v>
      </c>
      <c r="W126" s="38">
        <f t="shared" si="6"/>
        <v>94916411.729501292</v>
      </c>
      <c r="X126" s="119"/>
    </row>
    <row r="127" spans="1:24" s="120" customFormat="1" ht="16.5">
      <c r="A127" s="20">
        <v>399</v>
      </c>
      <c r="B127" s="18" t="s">
        <v>158</v>
      </c>
      <c r="C127" s="21">
        <v>7916</v>
      </c>
      <c r="D127" s="21">
        <v>14076687.51</v>
      </c>
      <c r="E127" s="21">
        <v>1059776.3693380221</v>
      </c>
      <c r="F127" s="21">
        <v>15136463.879338022</v>
      </c>
      <c r="G127" s="114">
        <v>1357.49</v>
      </c>
      <c r="H127" s="32">
        <v>10745890.84</v>
      </c>
      <c r="I127" s="32">
        <v>4390573.0393380225</v>
      </c>
      <c r="J127" s="115">
        <f t="shared" si="5"/>
        <v>0.29006596747681335</v>
      </c>
      <c r="K127" s="116">
        <v>0</v>
      </c>
      <c r="L127" s="116">
        <v>0</v>
      </c>
      <c r="M127" s="116">
        <v>54241.678032585973</v>
      </c>
      <c r="N127" s="116">
        <v>148961.91724057312</v>
      </c>
      <c r="O127" s="116">
        <v>0</v>
      </c>
      <c r="P127" s="117">
        <v>-377400.32499999995</v>
      </c>
      <c r="Q127" s="117">
        <v>-375042.4107776052</v>
      </c>
      <c r="R127" s="117">
        <v>-999965.2917481811</v>
      </c>
      <c r="S127" s="21">
        <v>2841368.6070853956</v>
      </c>
      <c r="T127" s="36">
        <v>3232965.0376413055</v>
      </c>
      <c r="U127" s="19">
        <v>6074333.6447267011</v>
      </c>
      <c r="V127" s="19">
        <v>1284621.9839557132</v>
      </c>
      <c r="W127" s="38">
        <f t="shared" si="6"/>
        <v>7358955.6286824141</v>
      </c>
      <c r="X127" s="119"/>
    </row>
    <row r="128" spans="1:24" s="120" customFormat="1" ht="16.5">
      <c r="A128" s="20">
        <v>400</v>
      </c>
      <c r="B128" s="18" t="s">
        <v>159</v>
      </c>
      <c r="C128" s="21">
        <v>8456</v>
      </c>
      <c r="D128" s="21">
        <v>12697142.59</v>
      </c>
      <c r="E128" s="21">
        <v>2378021.1635862356</v>
      </c>
      <c r="F128" s="21">
        <v>15075163.753586236</v>
      </c>
      <c r="G128" s="114">
        <v>1357.49</v>
      </c>
      <c r="H128" s="32">
        <v>11478935.439999999</v>
      </c>
      <c r="I128" s="32">
        <v>3596228.3135862369</v>
      </c>
      <c r="J128" s="115">
        <f t="shared" si="5"/>
        <v>0.23855318405617509</v>
      </c>
      <c r="K128" s="116">
        <v>0</v>
      </c>
      <c r="L128" s="116">
        <v>0</v>
      </c>
      <c r="M128" s="116">
        <v>104354.89555889413</v>
      </c>
      <c r="N128" s="116">
        <v>106031.15733716211</v>
      </c>
      <c r="O128" s="116">
        <v>0</v>
      </c>
      <c r="P128" s="117">
        <v>-442868.94500000001</v>
      </c>
      <c r="Q128" s="117">
        <v>1094780.8976453673</v>
      </c>
      <c r="R128" s="118">
        <v>954612.05077918351</v>
      </c>
      <c r="S128" s="21">
        <v>5413138.3699068436</v>
      </c>
      <c r="T128" s="36">
        <v>3028803.9447599011</v>
      </c>
      <c r="U128" s="19">
        <v>8441942.3146667443</v>
      </c>
      <c r="V128" s="19">
        <v>1588205.7798204119</v>
      </c>
      <c r="W128" s="38">
        <f t="shared" si="6"/>
        <v>10030148.094487157</v>
      </c>
      <c r="X128" s="119"/>
    </row>
    <row r="129" spans="1:24" s="120" customFormat="1" ht="16.5">
      <c r="A129" s="20">
        <v>402</v>
      </c>
      <c r="B129" s="18" t="s">
        <v>160</v>
      </c>
      <c r="C129" s="21">
        <v>9247</v>
      </c>
      <c r="D129" s="21">
        <v>13001806.49</v>
      </c>
      <c r="E129" s="21">
        <v>2022798.7391143343</v>
      </c>
      <c r="F129" s="21">
        <v>15024605.229114335</v>
      </c>
      <c r="G129" s="114">
        <v>1357.49</v>
      </c>
      <c r="H129" s="32">
        <v>12552710.029999999</v>
      </c>
      <c r="I129" s="32">
        <v>2471895.1991143357</v>
      </c>
      <c r="J129" s="115">
        <f t="shared" si="5"/>
        <v>0.16452313797399176</v>
      </c>
      <c r="K129" s="116">
        <v>237515.48295999999</v>
      </c>
      <c r="L129" s="116">
        <v>0</v>
      </c>
      <c r="M129" s="116">
        <v>95938.289572449197</v>
      </c>
      <c r="N129" s="116">
        <v>174478.2937197063</v>
      </c>
      <c r="O129" s="116">
        <v>0</v>
      </c>
      <c r="P129" s="117">
        <v>-596291.55499999993</v>
      </c>
      <c r="Q129" s="117">
        <v>-765750.7235946334</v>
      </c>
      <c r="R129" s="118">
        <v>-942873.22810209764</v>
      </c>
      <c r="S129" s="21">
        <v>674911.75866976054</v>
      </c>
      <c r="T129" s="36">
        <v>4994527.1962674838</v>
      </c>
      <c r="U129" s="19">
        <v>5669438.9549372438</v>
      </c>
      <c r="V129" s="19">
        <v>1799466.3023328693</v>
      </c>
      <c r="W129" s="38">
        <f t="shared" si="6"/>
        <v>7468905.2572701126</v>
      </c>
      <c r="X129" s="119"/>
    </row>
    <row r="130" spans="1:24" s="120" customFormat="1" ht="16.5">
      <c r="A130" s="20">
        <v>403</v>
      </c>
      <c r="B130" s="18" t="s">
        <v>161</v>
      </c>
      <c r="C130" s="21">
        <v>2866</v>
      </c>
      <c r="D130" s="21">
        <v>3806415.5799999996</v>
      </c>
      <c r="E130" s="21">
        <v>721525.50120949745</v>
      </c>
      <c r="F130" s="21">
        <v>4527941.0812094975</v>
      </c>
      <c r="G130" s="114">
        <v>1357.49</v>
      </c>
      <c r="H130" s="32">
        <v>3890566.34</v>
      </c>
      <c r="I130" s="32">
        <v>637374.74120949768</v>
      </c>
      <c r="J130" s="115">
        <f t="shared" si="5"/>
        <v>0.14076480452772211</v>
      </c>
      <c r="K130" s="116">
        <v>172983.21549866663</v>
      </c>
      <c r="L130" s="116">
        <v>0</v>
      </c>
      <c r="M130" s="116">
        <v>32839.920600808691</v>
      </c>
      <c r="N130" s="116">
        <v>52983.624195625329</v>
      </c>
      <c r="O130" s="116">
        <v>0</v>
      </c>
      <c r="P130" s="117">
        <v>-144566.12</v>
      </c>
      <c r="Q130" s="117">
        <v>622590.73780885374</v>
      </c>
      <c r="R130" s="118">
        <v>196166.60831395956</v>
      </c>
      <c r="S130" s="21">
        <v>1570372.7276274115</v>
      </c>
      <c r="T130" s="36">
        <v>1528868.3646706999</v>
      </c>
      <c r="U130" s="19">
        <v>3099241.0922981114</v>
      </c>
      <c r="V130" s="19">
        <v>644203.45232175919</v>
      </c>
      <c r="W130" s="38">
        <f t="shared" si="6"/>
        <v>3743444.5446198704</v>
      </c>
      <c r="X130" s="119"/>
    </row>
    <row r="131" spans="1:24" s="120" customFormat="1" ht="16.5">
      <c r="A131" s="20">
        <v>405</v>
      </c>
      <c r="B131" s="18" t="s">
        <v>162</v>
      </c>
      <c r="C131" s="21">
        <v>72634</v>
      </c>
      <c r="D131" s="21">
        <v>93015402.640000001</v>
      </c>
      <c r="E131" s="21">
        <v>17711572.198484413</v>
      </c>
      <c r="F131" s="21">
        <v>110726974.83848441</v>
      </c>
      <c r="G131" s="114">
        <v>1357.49</v>
      </c>
      <c r="H131" s="32">
        <v>98599928.659999996</v>
      </c>
      <c r="I131" s="32">
        <v>12127046.17848441</v>
      </c>
      <c r="J131" s="115">
        <f t="shared" si="5"/>
        <v>0.10952205816309829</v>
      </c>
      <c r="K131" s="116">
        <v>0</v>
      </c>
      <c r="L131" s="116">
        <v>0</v>
      </c>
      <c r="M131" s="116">
        <v>1004067.4485087096</v>
      </c>
      <c r="N131" s="116">
        <v>1554100.4334767652</v>
      </c>
      <c r="O131" s="116">
        <v>0</v>
      </c>
      <c r="P131" s="117">
        <v>-6643666.5707500009</v>
      </c>
      <c r="Q131" s="117">
        <v>-1307633.1986752984</v>
      </c>
      <c r="R131" s="118">
        <v>3526667.3874740954</v>
      </c>
      <c r="S131" s="21">
        <v>10260581.678518683</v>
      </c>
      <c r="T131" s="36">
        <v>9174633.7750417963</v>
      </c>
      <c r="U131" s="19">
        <v>19435215.453560479</v>
      </c>
      <c r="V131" s="19">
        <v>11137732.77541782</v>
      </c>
      <c r="W131" s="38">
        <f t="shared" si="6"/>
        <v>30572948.228978299</v>
      </c>
      <c r="X131" s="119"/>
    </row>
    <row r="132" spans="1:24" s="120" customFormat="1" ht="16.5">
      <c r="A132" s="20">
        <v>407</v>
      </c>
      <c r="B132" s="18" t="s">
        <v>163</v>
      </c>
      <c r="C132" s="21">
        <v>2580</v>
      </c>
      <c r="D132" s="21">
        <v>3611290.7</v>
      </c>
      <c r="E132" s="21">
        <v>1102613.6301812797</v>
      </c>
      <c r="F132" s="21">
        <v>4713904.3301812802</v>
      </c>
      <c r="G132" s="114">
        <v>1357.49</v>
      </c>
      <c r="H132" s="32">
        <v>3502324.2</v>
      </c>
      <c r="I132" s="32">
        <v>1211580.13018128</v>
      </c>
      <c r="J132" s="115">
        <f t="shared" si="5"/>
        <v>0.25702263883974219</v>
      </c>
      <c r="K132" s="116">
        <v>31085.876479999999</v>
      </c>
      <c r="L132" s="116">
        <v>0</v>
      </c>
      <c r="M132" s="116">
        <v>25844.489782517117</v>
      </c>
      <c r="N132" s="116">
        <v>45436.382083423734</v>
      </c>
      <c r="O132" s="116">
        <v>0</v>
      </c>
      <c r="P132" s="117">
        <v>-178100.94499999998</v>
      </c>
      <c r="Q132" s="117">
        <v>192284.82127251051</v>
      </c>
      <c r="R132" s="118">
        <v>86023.996000081897</v>
      </c>
      <c r="S132" s="21">
        <v>1414154.7507998133</v>
      </c>
      <c r="T132" s="36">
        <v>1212048.6006724322</v>
      </c>
      <c r="U132" s="19">
        <v>2626203.3514722455</v>
      </c>
      <c r="V132" s="19">
        <v>554656.93731180194</v>
      </c>
      <c r="W132" s="38">
        <f t="shared" si="6"/>
        <v>3180860.2887840476</v>
      </c>
      <c r="X132" s="119"/>
    </row>
    <row r="133" spans="1:24" s="120" customFormat="1" ht="16.5">
      <c r="A133" s="20">
        <v>408</v>
      </c>
      <c r="B133" s="18" t="s">
        <v>164</v>
      </c>
      <c r="C133" s="21">
        <v>14203</v>
      </c>
      <c r="D133" s="21">
        <v>23429776.950000003</v>
      </c>
      <c r="E133" s="21">
        <v>2061592.4026690458</v>
      </c>
      <c r="F133" s="21">
        <v>25491369.352669049</v>
      </c>
      <c r="G133" s="114">
        <v>1357.49</v>
      </c>
      <c r="H133" s="32">
        <v>19280430.469999999</v>
      </c>
      <c r="I133" s="32">
        <v>6210938.8826690502</v>
      </c>
      <c r="J133" s="115">
        <f t="shared" si="5"/>
        <v>0.24364869524040456</v>
      </c>
      <c r="K133" s="116">
        <v>0</v>
      </c>
      <c r="L133" s="116">
        <v>0</v>
      </c>
      <c r="M133" s="116">
        <v>143106.04550479501</v>
      </c>
      <c r="N133" s="116">
        <v>245622.24233959982</v>
      </c>
      <c r="O133" s="116">
        <v>0</v>
      </c>
      <c r="P133" s="117">
        <v>-928023.32000000007</v>
      </c>
      <c r="Q133" s="117">
        <v>441994.01981019601</v>
      </c>
      <c r="R133" s="118">
        <v>-382837.57119115582</v>
      </c>
      <c r="S133" s="21">
        <v>5730800.2991324859</v>
      </c>
      <c r="T133" s="36">
        <v>6530724.1029191697</v>
      </c>
      <c r="U133" s="19">
        <v>12261524.402051656</v>
      </c>
      <c r="V133" s="19">
        <v>2463486.2577952957</v>
      </c>
      <c r="W133" s="38">
        <f t="shared" si="6"/>
        <v>14725010.65984695</v>
      </c>
      <c r="X133" s="119"/>
    </row>
    <row r="134" spans="1:24" s="120" customFormat="1" ht="16.5">
      <c r="A134" s="20">
        <v>410</v>
      </c>
      <c r="B134" s="18" t="s">
        <v>165</v>
      </c>
      <c r="C134" s="21">
        <v>18788</v>
      </c>
      <c r="D134" s="21">
        <v>38045802.349999994</v>
      </c>
      <c r="E134" s="21">
        <v>2403029.5458167875</v>
      </c>
      <c r="F134" s="21">
        <v>40448831.895816781</v>
      </c>
      <c r="G134" s="114">
        <v>1357.49</v>
      </c>
      <c r="H134" s="32">
        <v>25504522.120000001</v>
      </c>
      <c r="I134" s="32">
        <v>14944309.77581678</v>
      </c>
      <c r="J134" s="115">
        <f t="shared" si="5"/>
        <v>0.36946208519218871</v>
      </c>
      <c r="K134" s="116">
        <v>0</v>
      </c>
      <c r="L134" s="116">
        <v>0</v>
      </c>
      <c r="M134" s="116">
        <v>167896.65363624858</v>
      </c>
      <c r="N134" s="116">
        <v>309328.6305334284</v>
      </c>
      <c r="O134" s="116">
        <v>0</v>
      </c>
      <c r="P134" s="117">
        <v>-1215075.1200000001</v>
      </c>
      <c r="Q134" s="117">
        <v>-1203641.066939669</v>
      </c>
      <c r="R134" s="118">
        <v>-1353185.0091590269</v>
      </c>
      <c r="S134" s="21">
        <v>11649633.863887761</v>
      </c>
      <c r="T134" s="36">
        <v>8068693.6845830688</v>
      </c>
      <c r="U134" s="19">
        <v>19718327.548470829</v>
      </c>
      <c r="V134" s="19">
        <v>2608019.079664832</v>
      </c>
      <c r="W134" s="38">
        <f t="shared" si="6"/>
        <v>22326346.628135659</v>
      </c>
      <c r="X134" s="119"/>
    </row>
    <row r="135" spans="1:24" s="120" customFormat="1" ht="16.5">
      <c r="A135" s="20">
        <v>416</v>
      </c>
      <c r="B135" s="18" t="s">
        <v>166</v>
      </c>
      <c r="C135" s="21">
        <v>2917</v>
      </c>
      <c r="D135" s="21">
        <v>4570292.8199999994</v>
      </c>
      <c r="E135" s="21">
        <v>511550.89056687767</v>
      </c>
      <c r="F135" s="21">
        <v>5081843.7105668774</v>
      </c>
      <c r="G135" s="114">
        <v>1357.49</v>
      </c>
      <c r="H135" s="32">
        <v>3959798.33</v>
      </c>
      <c r="I135" s="32">
        <v>1122045.3805668773</v>
      </c>
      <c r="J135" s="115">
        <f t="shared" si="5"/>
        <v>0.22079494066961647</v>
      </c>
      <c r="K135" s="116">
        <v>0</v>
      </c>
      <c r="L135" s="116">
        <v>0</v>
      </c>
      <c r="M135" s="116">
        <v>15960.512634903173</v>
      </c>
      <c r="N135" s="116">
        <v>49953.850887875968</v>
      </c>
      <c r="O135" s="116">
        <v>0</v>
      </c>
      <c r="P135" s="117">
        <v>-185273.04499999998</v>
      </c>
      <c r="Q135" s="117">
        <v>-324747.00977366214</v>
      </c>
      <c r="R135" s="118">
        <v>-256093.19672164335</v>
      </c>
      <c r="S135" s="21">
        <v>421846.49259435106</v>
      </c>
      <c r="T135" s="36">
        <v>1319512.494813001</v>
      </c>
      <c r="U135" s="19">
        <v>1741358.9874073521</v>
      </c>
      <c r="V135" s="19">
        <v>498246.43531018455</v>
      </c>
      <c r="W135" s="38">
        <f t="shared" si="6"/>
        <v>2239605.4227175368</v>
      </c>
      <c r="X135" s="119"/>
    </row>
    <row r="136" spans="1:24" s="120" customFormat="1" ht="16.5">
      <c r="A136" s="20">
        <v>418</v>
      </c>
      <c r="B136" s="18" t="s">
        <v>167</v>
      </c>
      <c r="C136" s="21">
        <v>24164</v>
      </c>
      <c r="D136" s="21">
        <v>49472212.849999994</v>
      </c>
      <c r="E136" s="21">
        <v>2745003.4235067801</v>
      </c>
      <c r="F136" s="21">
        <v>52217216.273506775</v>
      </c>
      <c r="G136" s="114">
        <v>1357.49</v>
      </c>
      <c r="H136" s="32">
        <v>32802388.359999999</v>
      </c>
      <c r="I136" s="32">
        <v>19414827.913506776</v>
      </c>
      <c r="J136" s="115">
        <f t="shared" si="5"/>
        <v>0.37180894155319411</v>
      </c>
      <c r="K136" s="116">
        <v>0</v>
      </c>
      <c r="L136" s="116">
        <v>0</v>
      </c>
      <c r="M136" s="116">
        <v>222258.07617874211</v>
      </c>
      <c r="N136" s="116">
        <v>461752.54650785349</v>
      </c>
      <c r="O136" s="116">
        <v>328045.23733398376</v>
      </c>
      <c r="P136" s="117">
        <v>-1644348.585</v>
      </c>
      <c r="Q136" s="117">
        <v>882473.44264661067</v>
      </c>
      <c r="R136" s="118">
        <v>790131.25242133194</v>
      </c>
      <c r="S136" s="21">
        <v>20455139.883595295</v>
      </c>
      <c r="T136" s="36">
        <v>2739864.8692038036</v>
      </c>
      <c r="U136" s="19">
        <v>23195004.752799097</v>
      </c>
      <c r="V136" s="19">
        <v>2735992.9866689038</v>
      </c>
      <c r="W136" s="38">
        <f t="shared" si="6"/>
        <v>25930997.739468001</v>
      </c>
      <c r="X136" s="119"/>
    </row>
    <row r="137" spans="1:24" s="120" customFormat="1" ht="16.5">
      <c r="A137" s="20">
        <v>420</v>
      </c>
      <c r="B137" s="18" t="s">
        <v>168</v>
      </c>
      <c r="C137" s="21">
        <v>9280</v>
      </c>
      <c r="D137" s="21">
        <v>11772626.59</v>
      </c>
      <c r="E137" s="21">
        <v>1968297.3812097108</v>
      </c>
      <c r="F137" s="21">
        <v>13740923.97120971</v>
      </c>
      <c r="G137" s="114">
        <v>1357.49</v>
      </c>
      <c r="H137" s="32">
        <v>12597507.199999999</v>
      </c>
      <c r="I137" s="32">
        <v>1143416.7712097112</v>
      </c>
      <c r="J137" s="115">
        <f t="shared" si="5"/>
        <v>8.3212509843255331E-2</v>
      </c>
      <c r="K137" s="116">
        <v>0</v>
      </c>
      <c r="L137" s="116">
        <v>0</v>
      </c>
      <c r="M137" s="116">
        <v>91026.27770332864</v>
      </c>
      <c r="N137" s="116">
        <v>157070.83291385532</v>
      </c>
      <c r="O137" s="116">
        <v>0</v>
      </c>
      <c r="P137" s="117">
        <v>-631563.21250000002</v>
      </c>
      <c r="Q137" s="117">
        <v>1143544.3510032834</v>
      </c>
      <c r="R137" s="118">
        <v>677049.17605923256</v>
      </c>
      <c r="S137" s="21">
        <v>2580544.1963894111</v>
      </c>
      <c r="T137" s="36">
        <v>2296851.3169308016</v>
      </c>
      <c r="U137" s="19">
        <v>4877395.5133202132</v>
      </c>
      <c r="V137" s="19">
        <v>1669466.8908684221</v>
      </c>
      <c r="W137" s="38">
        <f t="shared" si="6"/>
        <v>6546862.4041886348</v>
      </c>
      <c r="X137" s="119"/>
    </row>
    <row r="138" spans="1:24" s="120" customFormat="1" ht="16.5">
      <c r="A138" s="20">
        <v>421</v>
      </c>
      <c r="B138" s="18" t="s">
        <v>169</v>
      </c>
      <c r="C138" s="21">
        <v>719</v>
      </c>
      <c r="D138" s="21">
        <v>1017795.91</v>
      </c>
      <c r="E138" s="21">
        <v>425799.93198537111</v>
      </c>
      <c r="F138" s="21">
        <v>1443595.8419853712</v>
      </c>
      <c r="G138" s="114">
        <v>1357.49</v>
      </c>
      <c r="H138" s="32">
        <v>976035.31</v>
      </c>
      <c r="I138" s="32">
        <v>467560.53198537114</v>
      </c>
      <c r="J138" s="115">
        <f t="shared" si="5"/>
        <v>0.32388603401789878</v>
      </c>
      <c r="K138" s="116">
        <v>208072.11174399997</v>
      </c>
      <c r="L138" s="116">
        <v>0</v>
      </c>
      <c r="M138" s="116">
        <v>9087.5421031135902</v>
      </c>
      <c r="N138" s="116">
        <v>12864.24991772463</v>
      </c>
      <c r="O138" s="116">
        <v>0</v>
      </c>
      <c r="P138" s="117">
        <v>-36657.915000000001</v>
      </c>
      <c r="Q138" s="117">
        <v>210444.82792210605</v>
      </c>
      <c r="R138" s="118">
        <v>49813.144757970273</v>
      </c>
      <c r="S138" s="21">
        <v>921184.4934302856</v>
      </c>
      <c r="T138" s="36">
        <v>96349.120959146443</v>
      </c>
      <c r="U138" s="19">
        <v>1017533.614389432</v>
      </c>
      <c r="V138" s="19">
        <v>161286.57976789499</v>
      </c>
      <c r="W138" s="38">
        <f t="shared" si="6"/>
        <v>1178820.1941573271</v>
      </c>
      <c r="X138" s="119"/>
    </row>
    <row r="139" spans="1:24" s="120" customFormat="1" ht="16.5">
      <c r="A139" s="20">
        <v>422</v>
      </c>
      <c r="B139" s="18" t="s">
        <v>170</v>
      </c>
      <c r="C139" s="21">
        <v>10543</v>
      </c>
      <c r="D139" s="21">
        <v>10052138.459999999</v>
      </c>
      <c r="E139" s="21">
        <v>4760220.7186582508</v>
      </c>
      <c r="F139" s="21">
        <v>14812359.178658251</v>
      </c>
      <c r="G139" s="114">
        <v>1357.49</v>
      </c>
      <c r="H139" s="32">
        <v>14312017.07</v>
      </c>
      <c r="I139" s="32">
        <v>500342.10865825042</v>
      </c>
      <c r="J139" s="115">
        <f t="shared" si="5"/>
        <v>3.3778691336296164E-2</v>
      </c>
      <c r="K139" s="116">
        <v>1164489.95364</v>
      </c>
      <c r="L139" s="116">
        <v>0</v>
      </c>
      <c r="M139" s="116">
        <v>137696.33926123648</v>
      </c>
      <c r="N139" s="116">
        <v>166725.37988880082</v>
      </c>
      <c r="O139" s="116">
        <v>0</v>
      </c>
      <c r="P139" s="117">
        <v>-711040.95500000007</v>
      </c>
      <c r="Q139" s="117">
        <v>2035914.6490245794</v>
      </c>
      <c r="R139" s="118">
        <v>1686417.9384784063</v>
      </c>
      <c r="S139" s="21">
        <v>4980545.413951274</v>
      </c>
      <c r="T139" s="36">
        <v>2618860.9841747824</v>
      </c>
      <c r="U139" s="19">
        <v>7599406.3981260564</v>
      </c>
      <c r="V139" s="19">
        <v>2003108.89349322</v>
      </c>
      <c r="W139" s="38">
        <f t="shared" si="6"/>
        <v>9602515.2916192766</v>
      </c>
      <c r="X139" s="119"/>
    </row>
    <row r="140" spans="1:24" s="120" customFormat="1" ht="16.5">
      <c r="A140" s="20">
        <v>423</v>
      </c>
      <c r="B140" s="18" t="s">
        <v>171</v>
      </c>
      <c r="C140" s="21">
        <v>20291</v>
      </c>
      <c r="D140" s="21">
        <v>36248309.109999999</v>
      </c>
      <c r="E140" s="21">
        <v>2591379.3331464631</v>
      </c>
      <c r="F140" s="21">
        <v>38839688.44314646</v>
      </c>
      <c r="G140" s="114">
        <v>1357.49</v>
      </c>
      <c r="H140" s="32">
        <v>27544829.59</v>
      </c>
      <c r="I140" s="32">
        <v>11294858.85314646</v>
      </c>
      <c r="J140" s="115">
        <f t="shared" ref="J140:J203" si="7">I140/F140</f>
        <v>0.29080714356604265</v>
      </c>
      <c r="K140" s="116">
        <v>0</v>
      </c>
      <c r="L140" s="116">
        <v>0</v>
      </c>
      <c r="M140" s="116">
        <v>183614.45037801104</v>
      </c>
      <c r="N140" s="116">
        <v>433412.89836659405</v>
      </c>
      <c r="O140" s="116">
        <v>155694.15262418217</v>
      </c>
      <c r="P140" s="117">
        <v>-1043532.365</v>
      </c>
      <c r="Q140" s="117">
        <v>682033.04186193272</v>
      </c>
      <c r="R140" s="118">
        <v>-286975.05515880603</v>
      </c>
      <c r="S140" s="21">
        <v>11419105.976218374</v>
      </c>
      <c r="T140" s="36">
        <v>3026390.0524336211</v>
      </c>
      <c r="U140" s="19">
        <v>14445496.028651996</v>
      </c>
      <c r="V140" s="19">
        <v>2386291.8111758181</v>
      </c>
      <c r="W140" s="38">
        <f t="shared" ref="W140:W203" si="8">U140+V140</f>
        <v>16831787.839827813</v>
      </c>
      <c r="X140" s="119"/>
    </row>
    <row r="141" spans="1:24" s="120" customFormat="1" ht="16.5">
      <c r="A141" s="20">
        <v>425</v>
      </c>
      <c r="B141" s="18" t="s">
        <v>172</v>
      </c>
      <c r="C141" s="21">
        <v>10218</v>
      </c>
      <c r="D141" s="21">
        <v>29138523.860000003</v>
      </c>
      <c r="E141" s="21">
        <v>1126782.3500396705</v>
      </c>
      <c r="F141" s="21">
        <v>30265306.210039675</v>
      </c>
      <c r="G141" s="114">
        <v>1357.49</v>
      </c>
      <c r="H141" s="32">
        <v>13870832.82</v>
      </c>
      <c r="I141" s="32">
        <v>16394473.390039675</v>
      </c>
      <c r="J141" s="115">
        <f t="shared" si="7"/>
        <v>0.54169197153542303</v>
      </c>
      <c r="K141" s="116">
        <v>0</v>
      </c>
      <c r="L141" s="116">
        <v>0</v>
      </c>
      <c r="M141" s="116">
        <v>83807.724123260705</v>
      </c>
      <c r="N141" s="116">
        <v>155130.13209722243</v>
      </c>
      <c r="O141" s="116">
        <v>19110.627430070163</v>
      </c>
      <c r="P141" s="117">
        <v>-458537.39</v>
      </c>
      <c r="Q141" s="117">
        <v>-1776669.9584317359</v>
      </c>
      <c r="R141" s="117">
        <v>-2308219.9726729626</v>
      </c>
      <c r="S141" s="21">
        <v>12109094.552585531</v>
      </c>
      <c r="T141" s="36">
        <v>5629293.5152267311</v>
      </c>
      <c r="U141" s="19">
        <v>17738388.067812264</v>
      </c>
      <c r="V141" s="19">
        <v>1156201.829026341</v>
      </c>
      <c r="W141" s="38">
        <f t="shared" si="8"/>
        <v>18894589.896838605</v>
      </c>
      <c r="X141" s="119"/>
    </row>
    <row r="142" spans="1:24" s="120" customFormat="1" ht="16.5">
      <c r="A142" s="20">
        <v>426</v>
      </c>
      <c r="B142" s="18" t="s">
        <v>173</v>
      </c>
      <c r="C142" s="21">
        <v>11979</v>
      </c>
      <c r="D142" s="21">
        <v>19980103.190000001</v>
      </c>
      <c r="E142" s="21">
        <v>2066954.4764133245</v>
      </c>
      <c r="F142" s="21">
        <v>22047057.666413326</v>
      </c>
      <c r="G142" s="114">
        <v>1357.49</v>
      </c>
      <c r="H142" s="32">
        <v>16261372.710000001</v>
      </c>
      <c r="I142" s="32">
        <v>5785684.9564133249</v>
      </c>
      <c r="J142" s="115">
        <f t="shared" si="7"/>
        <v>0.2624243581141118</v>
      </c>
      <c r="K142" s="116">
        <v>0</v>
      </c>
      <c r="L142" s="116">
        <v>0</v>
      </c>
      <c r="M142" s="116">
        <v>102990.85350810153</v>
      </c>
      <c r="N142" s="116">
        <v>232258.404253557</v>
      </c>
      <c r="O142" s="116">
        <v>0</v>
      </c>
      <c r="P142" s="117">
        <v>-804705.82000000007</v>
      </c>
      <c r="Q142" s="117">
        <v>-200184.33034729151</v>
      </c>
      <c r="R142" s="118">
        <v>-253066.21103606222</v>
      </c>
      <c r="S142" s="21">
        <v>4862977.8527916297</v>
      </c>
      <c r="T142" s="36">
        <v>6413603.7332731513</v>
      </c>
      <c r="U142" s="19">
        <v>11276581.586064782</v>
      </c>
      <c r="V142" s="19">
        <v>2028944.7628469716</v>
      </c>
      <c r="W142" s="38">
        <f t="shared" si="8"/>
        <v>13305526.348911753</v>
      </c>
      <c r="X142" s="119"/>
    </row>
    <row r="143" spans="1:24" s="120" customFormat="1" ht="16.5">
      <c r="A143" s="20">
        <v>430</v>
      </c>
      <c r="B143" s="18" t="s">
        <v>174</v>
      </c>
      <c r="C143" s="21">
        <v>15628</v>
      </c>
      <c r="D143" s="21">
        <v>20473414.969999999</v>
      </c>
      <c r="E143" s="21">
        <v>3026389.7908976767</v>
      </c>
      <c r="F143" s="21">
        <v>23499804.760897674</v>
      </c>
      <c r="G143" s="114">
        <v>1357.49</v>
      </c>
      <c r="H143" s="32">
        <v>21214853.719999999</v>
      </c>
      <c r="I143" s="32">
        <v>2284951.0408976749</v>
      </c>
      <c r="J143" s="115">
        <f t="shared" si="7"/>
        <v>9.7232767001524292E-2</v>
      </c>
      <c r="K143" s="116">
        <v>0</v>
      </c>
      <c r="L143" s="116">
        <v>0</v>
      </c>
      <c r="M143" s="116">
        <v>203262.31129064391</v>
      </c>
      <c r="N143" s="116">
        <v>214170.78457706177</v>
      </c>
      <c r="O143" s="116">
        <v>0</v>
      </c>
      <c r="P143" s="117">
        <v>-973813.375</v>
      </c>
      <c r="Q143" s="117">
        <v>940080.21199927235</v>
      </c>
      <c r="R143" s="118">
        <v>521323.28624814219</v>
      </c>
      <c r="S143" s="21">
        <v>3189974.2600127952</v>
      </c>
      <c r="T143" s="36">
        <v>6342439.2004484031</v>
      </c>
      <c r="U143" s="19">
        <v>9532413.4604611993</v>
      </c>
      <c r="V143" s="19">
        <v>2982737.9891595603</v>
      </c>
      <c r="W143" s="38">
        <f t="shared" si="8"/>
        <v>12515151.449620759</v>
      </c>
      <c r="X143" s="119"/>
    </row>
    <row r="144" spans="1:24" s="120" customFormat="1" ht="16.5">
      <c r="A144" s="20">
        <v>433</v>
      </c>
      <c r="B144" s="18" t="s">
        <v>175</v>
      </c>
      <c r="C144" s="21">
        <v>7799</v>
      </c>
      <c r="D144" s="21">
        <v>11820741.99</v>
      </c>
      <c r="E144" s="21">
        <v>1348632.8058036393</v>
      </c>
      <c r="F144" s="21">
        <v>13169374.79580364</v>
      </c>
      <c r="G144" s="114">
        <v>1357.49</v>
      </c>
      <c r="H144" s="32">
        <v>10587064.51</v>
      </c>
      <c r="I144" s="32">
        <v>2582310.2858036403</v>
      </c>
      <c r="J144" s="115">
        <f t="shared" si="7"/>
        <v>0.19608450103694228</v>
      </c>
      <c r="K144" s="116">
        <v>0</v>
      </c>
      <c r="L144" s="116">
        <v>0</v>
      </c>
      <c r="M144" s="116">
        <v>59477.051215637948</v>
      </c>
      <c r="N144" s="116">
        <v>98577.993862337127</v>
      </c>
      <c r="O144" s="116">
        <v>0</v>
      </c>
      <c r="P144" s="117">
        <v>-465527.6925</v>
      </c>
      <c r="Q144" s="117">
        <v>925598.68032818905</v>
      </c>
      <c r="R144" s="118">
        <v>750149.57498666854</v>
      </c>
      <c r="S144" s="21">
        <v>3950585.893696473</v>
      </c>
      <c r="T144" s="36">
        <v>2332727.558811408</v>
      </c>
      <c r="U144" s="19">
        <v>6283313.4525078814</v>
      </c>
      <c r="V144" s="19">
        <v>1440743.7128015892</v>
      </c>
      <c r="W144" s="38">
        <f t="shared" si="8"/>
        <v>7724057.1653094701</v>
      </c>
      <c r="X144" s="119"/>
    </row>
    <row r="145" spans="1:24" s="120" customFormat="1" ht="16.5">
      <c r="A145" s="20">
        <v>434</v>
      </c>
      <c r="B145" s="18" t="s">
        <v>176</v>
      </c>
      <c r="C145" s="21">
        <v>14643</v>
      </c>
      <c r="D145" s="21">
        <v>18835750.73</v>
      </c>
      <c r="E145" s="21">
        <v>5477699.4863158558</v>
      </c>
      <c r="F145" s="21">
        <v>24313450.216315858</v>
      </c>
      <c r="G145" s="114">
        <v>1357.49</v>
      </c>
      <c r="H145" s="32">
        <v>19877726.07</v>
      </c>
      <c r="I145" s="32">
        <v>4435724.1463158578</v>
      </c>
      <c r="J145" s="115">
        <f t="shared" si="7"/>
        <v>0.18243910703135038</v>
      </c>
      <c r="K145" s="116">
        <v>0</v>
      </c>
      <c r="L145" s="116">
        <v>0</v>
      </c>
      <c r="M145" s="116">
        <v>154231.05230597759</v>
      </c>
      <c r="N145" s="116">
        <v>273824.93624864024</v>
      </c>
      <c r="O145" s="116">
        <v>0</v>
      </c>
      <c r="P145" s="117">
        <v>-987938.05</v>
      </c>
      <c r="Q145" s="117">
        <v>2752029.3800959741</v>
      </c>
      <c r="R145" s="118">
        <v>1770547.5324185644</v>
      </c>
      <c r="S145" s="21">
        <v>8398418.9973850138</v>
      </c>
      <c r="T145" s="36">
        <v>1907710.1934644526</v>
      </c>
      <c r="U145" s="19">
        <v>10306129.190849466</v>
      </c>
      <c r="V145" s="19">
        <v>2575905.0912976558</v>
      </c>
      <c r="W145" s="38">
        <f t="shared" si="8"/>
        <v>12882034.282147123</v>
      </c>
      <c r="X145" s="119"/>
    </row>
    <row r="146" spans="1:24" s="120" customFormat="1" ht="16.5">
      <c r="A146" s="20">
        <v>435</v>
      </c>
      <c r="B146" s="18" t="s">
        <v>177</v>
      </c>
      <c r="C146" s="21">
        <v>703</v>
      </c>
      <c r="D146" s="21">
        <v>533889.27</v>
      </c>
      <c r="E146" s="21">
        <v>334870.92970099748</v>
      </c>
      <c r="F146" s="21">
        <v>868760.19970099744</v>
      </c>
      <c r="G146" s="114">
        <v>1357.49</v>
      </c>
      <c r="H146" s="32">
        <v>954315.47</v>
      </c>
      <c r="I146" s="32">
        <v>-85555.270299002528</v>
      </c>
      <c r="J146" s="115">
        <f t="shared" si="7"/>
        <v>-9.8479730457781356E-2</v>
      </c>
      <c r="K146" s="116">
        <v>194485.30993600001</v>
      </c>
      <c r="L146" s="116">
        <v>0</v>
      </c>
      <c r="M146" s="116">
        <v>5634.0430682402439</v>
      </c>
      <c r="N146" s="116">
        <v>7737.5105371852869</v>
      </c>
      <c r="O146" s="116">
        <v>0</v>
      </c>
      <c r="P146" s="117">
        <v>-32565.185000000001</v>
      </c>
      <c r="Q146" s="117">
        <v>181017.85611917317</v>
      </c>
      <c r="R146" s="118">
        <v>274976.91671843064</v>
      </c>
      <c r="S146" s="21">
        <v>545731.18108002678</v>
      </c>
      <c r="T146" s="36">
        <v>-1424.0873332444633</v>
      </c>
      <c r="U146" s="19">
        <v>544307.09374678228</v>
      </c>
      <c r="V146" s="19">
        <v>144542.20585171768</v>
      </c>
      <c r="W146" s="38">
        <f t="shared" si="8"/>
        <v>688849.2995984999</v>
      </c>
      <c r="X146" s="119"/>
    </row>
    <row r="147" spans="1:24" s="120" customFormat="1" ht="16.5">
      <c r="A147" s="20">
        <v>436</v>
      </c>
      <c r="B147" s="18" t="s">
        <v>178</v>
      </c>
      <c r="C147" s="21">
        <v>2018</v>
      </c>
      <c r="D147" s="21">
        <v>4895263.28</v>
      </c>
      <c r="E147" s="21">
        <v>353526.30772497901</v>
      </c>
      <c r="F147" s="21">
        <v>5248789.587724979</v>
      </c>
      <c r="G147" s="114">
        <v>1357.49</v>
      </c>
      <c r="H147" s="32">
        <v>2739414.82</v>
      </c>
      <c r="I147" s="32">
        <v>2509374.7677249792</v>
      </c>
      <c r="J147" s="115">
        <f t="shared" si="7"/>
        <v>0.47808637130234738</v>
      </c>
      <c r="K147" s="116">
        <v>7688.2033066666654</v>
      </c>
      <c r="L147" s="116">
        <v>0</v>
      </c>
      <c r="M147" s="116">
        <v>15537.366098017616</v>
      </c>
      <c r="N147" s="116">
        <v>17362.475293628362</v>
      </c>
      <c r="O147" s="116">
        <v>0</v>
      </c>
      <c r="P147" s="117">
        <v>-108833.68000000001</v>
      </c>
      <c r="Q147" s="117">
        <v>244748.79053621643</v>
      </c>
      <c r="R147" s="118">
        <v>6453.6596851415507</v>
      </c>
      <c r="S147" s="21">
        <v>2692331.5826446498</v>
      </c>
      <c r="T147" s="36">
        <v>1483141.0345555365</v>
      </c>
      <c r="U147" s="19">
        <v>4175472.6172001865</v>
      </c>
      <c r="V147" s="19">
        <v>312035.66045288963</v>
      </c>
      <c r="W147" s="38">
        <f t="shared" si="8"/>
        <v>4487508.2776530758</v>
      </c>
      <c r="X147" s="119"/>
    </row>
    <row r="148" spans="1:24" s="120" customFormat="1" ht="16.5">
      <c r="A148" s="20">
        <v>440</v>
      </c>
      <c r="B148" s="18" t="s">
        <v>179</v>
      </c>
      <c r="C148" s="21">
        <v>5622</v>
      </c>
      <c r="D148" s="21">
        <v>14945146.35</v>
      </c>
      <c r="E148" s="21">
        <v>2635422.4514475805</v>
      </c>
      <c r="F148" s="21">
        <v>17580568.801447581</v>
      </c>
      <c r="G148" s="114">
        <v>1357.49</v>
      </c>
      <c r="H148" s="32">
        <v>7631808.7800000003</v>
      </c>
      <c r="I148" s="32">
        <v>9948760.0214475803</v>
      </c>
      <c r="J148" s="115">
        <f t="shared" si="7"/>
        <v>0.56589522977370343</v>
      </c>
      <c r="K148" s="116">
        <v>0</v>
      </c>
      <c r="L148" s="116">
        <v>0</v>
      </c>
      <c r="M148" s="116">
        <v>34868.757350425207</v>
      </c>
      <c r="N148" s="116">
        <v>101066.53732320423</v>
      </c>
      <c r="O148" s="116">
        <v>97297.789711752994</v>
      </c>
      <c r="P148" s="117">
        <v>-203600.92499999999</v>
      </c>
      <c r="Q148" s="117">
        <v>-1442256.3873326301</v>
      </c>
      <c r="R148" s="118">
        <v>-1459792.5278839981</v>
      </c>
      <c r="S148" s="21">
        <v>7076343.265616334</v>
      </c>
      <c r="T148" s="36">
        <v>3249538.2325005126</v>
      </c>
      <c r="U148" s="19">
        <v>10325881.498116847</v>
      </c>
      <c r="V148" s="19">
        <v>728698.81707718933</v>
      </c>
      <c r="W148" s="38">
        <f t="shared" si="8"/>
        <v>11054580.315194037</v>
      </c>
      <c r="X148" s="119"/>
    </row>
    <row r="149" spans="1:24" s="120" customFormat="1" ht="16.5">
      <c r="A149" s="20">
        <v>441</v>
      </c>
      <c r="B149" s="18" t="s">
        <v>180</v>
      </c>
      <c r="C149" s="21">
        <v>4473</v>
      </c>
      <c r="D149" s="21">
        <v>5086058.0600000005</v>
      </c>
      <c r="E149" s="21">
        <v>1260690.9286261096</v>
      </c>
      <c r="F149" s="21">
        <v>6346748.9886261104</v>
      </c>
      <c r="G149" s="114">
        <v>1357.49</v>
      </c>
      <c r="H149" s="32">
        <v>6072052.7700000005</v>
      </c>
      <c r="I149" s="32">
        <v>274696.21862610988</v>
      </c>
      <c r="J149" s="115">
        <f t="shared" si="7"/>
        <v>4.3281405821844823E-2</v>
      </c>
      <c r="K149" s="116">
        <v>177666.892032</v>
      </c>
      <c r="L149" s="116">
        <v>0</v>
      </c>
      <c r="M149" s="116">
        <v>43102.519240491507</v>
      </c>
      <c r="N149" s="116">
        <v>82700.283040189563</v>
      </c>
      <c r="O149" s="116">
        <v>0</v>
      </c>
      <c r="P149" s="117">
        <v>-294247.05500000005</v>
      </c>
      <c r="Q149" s="117">
        <v>-697332.71486114571</v>
      </c>
      <c r="R149" s="118">
        <v>-206117.57267791688</v>
      </c>
      <c r="S149" s="21">
        <v>-619531.42960027151</v>
      </c>
      <c r="T149" s="36">
        <v>839625.83627819491</v>
      </c>
      <c r="U149" s="19">
        <v>220094.4066779234</v>
      </c>
      <c r="V149" s="19">
        <v>876397.08936838969</v>
      </c>
      <c r="W149" s="38">
        <f t="shared" si="8"/>
        <v>1096491.4960463131</v>
      </c>
      <c r="X149" s="119"/>
    </row>
    <row r="150" spans="1:24" s="120" customFormat="1" ht="16.5">
      <c r="A150" s="20">
        <v>444</v>
      </c>
      <c r="B150" s="18" t="s">
        <v>181</v>
      </c>
      <c r="C150" s="21">
        <v>45988</v>
      </c>
      <c r="D150" s="21">
        <v>68809766.5</v>
      </c>
      <c r="E150" s="21">
        <v>10352729.789307272</v>
      </c>
      <c r="F150" s="21">
        <v>79162496.289307266</v>
      </c>
      <c r="G150" s="114">
        <v>1357.49</v>
      </c>
      <c r="H150" s="32">
        <v>62428250.119999997</v>
      </c>
      <c r="I150" s="32">
        <v>16734246.169307269</v>
      </c>
      <c r="J150" s="115">
        <f t="shared" si="7"/>
        <v>0.21139108736730952</v>
      </c>
      <c r="K150" s="116">
        <v>0</v>
      </c>
      <c r="L150" s="116">
        <v>0</v>
      </c>
      <c r="M150" s="116">
        <v>475889.61173422146</v>
      </c>
      <c r="N150" s="116">
        <v>823842.80564905854</v>
      </c>
      <c r="O150" s="116">
        <v>0</v>
      </c>
      <c r="P150" s="117">
        <v>-4031966.5450499998</v>
      </c>
      <c r="Q150" s="117">
        <v>1171327.8780792272</v>
      </c>
      <c r="R150" s="118">
        <v>3578678.4287187983</v>
      </c>
      <c r="S150" s="21">
        <v>18752018.348438576</v>
      </c>
      <c r="T150" s="36">
        <v>6928968.2335626539</v>
      </c>
      <c r="U150" s="19">
        <v>25680986.582001232</v>
      </c>
      <c r="V150" s="19">
        <v>7131517.1886309199</v>
      </c>
      <c r="W150" s="38">
        <f t="shared" si="8"/>
        <v>32812503.770632152</v>
      </c>
      <c r="X150" s="119"/>
    </row>
    <row r="151" spans="1:24" s="120" customFormat="1" ht="16.5">
      <c r="A151" s="20">
        <v>445</v>
      </c>
      <c r="B151" s="18" t="s">
        <v>182</v>
      </c>
      <c r="C151" s="21">
        <v>15086</v>
      </c>
      <c r="D151" s="21">
        <v>21269419.859999999</v>
      </c>
      <c r="E151" s="21">
        <v>10983744.423714885</v>
      </c>
      <c r="F151" s="21">
        <v>32253164.283714883</v>
      </c>
      <c r="G151" s="114">
        <v>1357.49</v>
      </c>
      <c r="H151" s="32">
        <v>20479094.140000001</v>
      </c>
      <c r="I151" s="32">
        <v>11774070.143714882</v>
      </c>
      <c r="J151" s="115">
        <f t="shared" si="7"/>
        <v>0.36505162842765759</v>
      </c>
      <c r="K151" s="116">
        <v>0</v>
      </c>
      <c r="L151" s="116">
        <v>0</v>
      </c>
      <c r="M151" s="116">
        <v>156792.85142051743</v>
      </c>
      <c r="N151" s="116">
        <v>292763.52496822656</v>
      </c>
      <c r="O151" s="116">
        <v>0</v>
      </c>
      <c r="P151" s="117">
        <v>-800644.70500000007</v>
      </c>
      <c r="Q151" s="117">
        <v>-3595387.0761203538</v>
      </c>
      <c r="R151" s="118">
        <v>-352873.74417103775</v>
      </c>
      <c r="S151" s="21">
        <v>7474720.9948122343</v>
      </c>
      <c r="T151" s="36">
        <v>395398.35647763009</v>
      </c>
      <c r="U151" s="19">
        <v>7870119.3512898646</v>
      </c>
      <c r="V151" s="19">
        <v>2107823.6257348242</v>
      </c>
      <c r="W151" s="38">
        <f t="shared" si="8"/>
        <v>9977942.9770246893</v>
      </c>
      <c r="X151" s="119"/>
    </row>
    <row r="152" spans="1:24" s="120" customFormat="1" ht="16.5">
      <c r="A152" s="20">
        <v>475</v>
      </c>
      <c r="B152" s="18" t="s">
        <v>183</v>
      </c>
      <c r="C152" s="21">
        <v>5487</v>
      </c>
      <c r="D152" s="21">
        <v>7829728.2599999998</v>
      </c>
      <c r="E152" s="21">
        <v>4650191.6386135714</v>
      </c>
      <c r="F152" s="21">
        <v>12479919.898613572</v>
      </c>
      <c r="G152" s="114">
        <v>1357.49</v>
      </c>
      <c r="H152" s="32">
        <v>7448547.6299999999</v>
      </c>
      <c r="I152" s="32">
        <v>5031372.2686135722</v>
      </c>
      <c r="J152" s="115">
        <f t="shared" si="7"/>
        <v>0.40315741683346229</v>
      </c>
      <c r="K152" s="116">
        <v>27008.096767999999</v>
      </c>
      <c r="L152" s="116">
        <v>0</v>
      </c>
      <c r="M152" s="116">
        <v>55017.646111052018</v>
      </c>
      <c r="N152" s="116">
        <v>75804.425707781105</v>
      </c>
      <c r="O152" s="116">
        <v>3393.8333888729903</v>
      </c>
      <c r="P152" s="117">
        <v>-220591.77499999999</v>
      </c>
      <c r="Q152" s="117">
        <v>-1075341.3521216339</v>
      </c>
      <c r="R152" s="118">
        <v>-845857.59370972891</v>
      </c>
      <c r="S152" s="21">
        <v>3050805.5497579151</v>
      </c>
      <c r="T152" s="36">
        <v>1816759.3229356376</v>
      </c>
      <c r="U152" s="19">
        <v>4867564.8726935526</v>
      </c>
      <c r="V152" s="19">
        <v>1082535.5205624655</v>
      </c>
      <c r="W152" s="38">
        <f t="shared" si="8"/>
        <v>5950100.3932560179</v>
      </c>
      <c r="X152" s="119"/>
    </row>
    <row r="153" spans="1:24" s="120" customFormat="1" ht="16.5">
      <c r="A153" s="20">
        <v>480</v>
      </c>
      <c r="B153" s="18" t="s">
        <v>184</v>
      </c>
      <c r="C153" s="21">
        <v>1990</v>
      </c>
      <c r="D153" s="21">
        <v>2865230.3600000003</v>
      </c>
      <c r="E153" s="21">
        <v>393982.21313203993</v>
      </c>
      <c r="F153" s="21">
        <v>3259212.5731320404</v>
      </c>
      <c r="G153" s="114">
        <v>1357.49</v>
      </c>
      <c r="H153" s="32">
        <v>2701405.1</v>
      </c>
      <c r="I153" s="32">
        <v>557807.47313204035</v>
      </c>
      <c r="J153" s="115">
        <f t="shared" si="7"/>
        <v>0.17114792625999173</v>
      </c>
      <c r="K153" s="116">
        <v>0</v>
      </c>
      <c r="L153" s="116">
        <v>0</v>
      </c>
      <c r="M153" s="116">
        <v>15009.371950874225</v>
      </c>
      <c r="N153" s="116">
        <v>21549.928046077282</v>
      </c>
      <c r="O153" s="116">
        <v>0</v>
      </c>
      <c r="P153" s="117">
        <v>-102316.28499999999</v>
      </c>
      <c r="Q153" s="117">
        <v>257660.50735958465</v>
      </c>
      <c r="R153" s="118">
        <v>72308.580864122079</v>
      </c>
      <c r="S153" s="21">
        <v>822019.5763526985</v>
      </c>
      <c r="T153" s="36">
        <v>938290.08427580772</v>
      </c>
      <c r="U153" s="19">
        <v>1760309.6606285062</v>
      </c>
      <c r="V153" s="19">
        <v>396481.8521124018</v>
      </c>
      <c r="W153" s="38">
        <f t="shared" si="8"/>
        <v>2156791.5127409082</v>
      </c>
      <c r="X153" s="119"/>
    </row>
    <row r="154" spans="1:24" s="120" customFormat="1" ht="16.5">
      <c r="A154" s="20">
        <v>481</v>
      </c>
      <c r="B154" s="18" t="s">
        <v>185</v>
      </c>
      <c r="C154" s="21">
        <v>9612</v>
      </c>
      <c r="D154" s="21">
        <v>17761484.23</v>
      </c>
      <c r="E154" s="21">
        <v>1026678.021510213</v>
      </c>
      <c r="F154" s="21">
        <v>18788162.251510214</v>
      </c>
      <c r="G154" s="114">
        <v>1357.49</v>
      </c>
      <c r="H154" s="32">
        <v>13048193.880000001</v>
      </c>
      <c r="I154" s="32">
        <v>5739968.3715102132</v>
      </c>
      <c r="J154" s="115">
        <f t="shared" si="7"/>
        <v>0.30550983617617139</v>
      </c>
      <c r="K154" s="116">
        <v>0</v>
      </c>
      <c r="L154" s="116">
        <v>0</v>
      </c>
      <c r="M154" s="116">
        <v>66564.709905431213</v>
      </c>
      <c r="N154" s="116">
        <v>186399.70960625442</v>
      </c>
      <c r="O154" s="116">
        <v>19483.705272527222</v>
      </c>
      <c r="P154" s="117">
        <v>-384047.24</v>
      </c>
      <c r="Q154" s="117">
        <v>407115.68446518679</v>
      </c>
      <c r="R154" s="118">
        <v>182330.87402769257</v>
      </c>
      <c r="S154" s="21">
        <v>6217815.814787305</v>
      </c>
      <c r="T154" s="36">
        <v>1174868.8873743813</v>
      </c>
      <c r="U154" s="19">
        <v>7392684.7021616865</v>
      </c>
      <c r="V154" s="19">
        <v>1217545.8734330856</v>
      </c>
      <c r="W154" s="38">
        <f t="shared" si="8"/>
        <v>8610230.5755947717</v>
      </c>
      <c r="X154" s="119"/>
    </row>
    <row r="155" spans="1:24" s="120" customFormat="1" ht="16.5">
      <c r="A155" s="20">
        <v>483</v>
      </c>
      <c r="B155" s="18" t="s">
        <v>186</v>
      </c>
      <c r="C155" s="21">
        <v>1076</v>
      </c>
      <c r="D155" s="21">
        <v>2423293.8800000004</v>
      </c>
      <c r="E155" s="21">
        <v>275573.77156648057</v>
      </c>
      <c r="F155" s="21">
        <v>2698867.6515664808</v>
      </c>
      <c r="G155" s="114">
        <v>1357.49</v>
      </c>
      <c r="H155" s="32">
        <v>1460659.24</v>
      </c>
      <c r="I155" s="32">
        <v>1238208.4115664808</v>
      </c>
      <c r="J155" s="115">
        <f t="shared" si="7"/>
        <v>0.45878811836060135</v>
      </c>
      <c r="K155" s="116">
        <v>29301.649216000002</v>
      </c>
      <c r="L155" s="116">
        <v>0</v>
      </c>
      <c r="M155" s="116">
        <v>9504.8107311398453</v>
      </c>
      <c r="N155" s="116">
        <v>14884.471559855801</v>
      </c>
      <c r="O155" s="116">
        <v>0</v>
      </c>
      <c r="P155" s="117">
        <v>-60013.284999999996</v>
      </c>
      <c r="Q155" s="117">
        <v>-35920.452803307897</v>
      </c>
      <c r="R155" s="118">
        <v>-169596.44241376835</v>
      </c>
      <c r="S155" s="21">
        <v>1026369.1628564001</v>
      </c>
      <c r="T155" s="36">
        <v>930658.65465876157</v>
      </c>
      <c r="U155" s="19">
        <v>1957027.8175151618</v>
      </c>
      <c r="V155" s="19">
        <v>223749.68582499426</v>
      </c>
      <c r="W155" s="38">
        <f t="shared" si="8"/>
        <v>2180777.5033401563</v>
      </c>
      <c r="X155" s="119"/>
    </row>
    <row r="156" spans="1:24" s="120" customFormat="1" ht="16.5">
      <c r="A156" s="20">
        <v>484</v>
      </c>
      <c r="B156" s="18" t="s">
        <v>187</v>
      </c>
      <c r="C156" s="21">
        <v>3055</v>
      </c>
      <c r="D156" s="21">
        <v>4128698.13</v>
      </c>
      <c r="E156" s="21">
        <v>741741.9388041239</v>
      </c>
      <c r="F156" s="21">
        <v>4870440.0688041234</v>
      </c>
      <c r="G156" s="114">
        <v>1357.49</v>
      </c>
      <c r="H156" s="32">
        <v>4147131.95</v>
      </c>
      <c r="I156" s="32">
        <v>723308.11880412325</v>
      </c>
      <c r="J156" s="115">
        <f t="shared" si="7"/>
        <v>0.14850980785843498</v>
      </c>
      <c r="K156" s="116">
        <v>156899.04845333332</v>
      </c>
      <c r="L156" s="116">
        <v>0</v>
      </c>
      <c r="M156" s="116">
        <v>34199.396968915178</v>
      </c>
      <c r="N156" s="116">
        <v>44468.931893323766</v>
      </c>
      <c r="O156" s="116">
        <v>0</v>
      </c>
      <c r="P156" s="117">
        <v>-137605.16500000001</v>
      </c>
      <c r="Q156" s="117">
        <v>-218105.52122042701</v>
      </c>
      <c r="R156" s="118">
        <v>227664.40924612511</v>
      </c>
      <c r="S156" s="21">
        <v>830829.21914539358</v>
      </c>
      <c r="T156" s="36">
        <v>-20123.93533553692</v>
      </c>
      <c r="U156" s="19">
        <v>810705.28380985663</v>
      </c>
      <c r="V156" s="19">
        <v>571704.25053603225</v>
      </c>
      <c r="W156" s="38">
        <f t="shared" si="8"/>
        <v>1382409.534345889</v>
      </c>
      <c r="X156" s="119"/>
    </row>
    <row r="157" spans="1:24" s="120" customFormat="1" ht="16.5">
      <c r="A157" s="20">
        <v>489</v>
      </c>
      <c r="B157" s="18" t="s">
        <v>188</v>
      </c>
      <c r="C157" s="21">
        <v>1835</v>
      </c>
      <c r="D157" s="21">
        <v>1765506.76</v>
      </c>
      <c r="E157" s="21">
        <v>673975.79798545747</v>
      </c>
      <c r="F157" s="21">
        <v>2439482.5579854576</v>
      </c>
      <c r="G157" s="114">
        <v>1357.49</v>
      </c>
      <c r="H157" s="32">
        <v>2490994.15</v>
      </c>
      <c r="I157" s="32">
        <v>-51511.592014542315</v>
      </c>
      <c r="J157" s="115">
        <f t="shared" si="7"/>
        <v>-2.1115786151420964E-2</v>
      </c>
      <c r="K157" s="116">
        <v>194718.25047999999</v>
      </c>
      <c r="L157" s="116">
        <v>0</v>
      </c>
      <c r="M157" s="116">
        <v>15685.145269979283</v>
      </c>
      <c r="N157" s="116">
        <v>31208.175741547097</v>
      </c>
      <c r="O157" s="116">
        <v>0</v>
      </c>
      <c r="P157" s="117">
        <v>-88036.794999999998</v>
      </c>
      <c r="Q157" s="117">
        <v>687365.11781107401</v>
      </c>
      <c r="R157" s="118">
        <v>400664.69899798319</v>
      </c>
      <c r="S157" s="21">
        <v>1190093.0012860412</v>
      </c>
      <c r="T157" s="36">
        <v>714866.29562050092</v>
      </c>
      <c r="U157" s="19">
        <v>1904959.296906542</v>
      </c>
      <c r="V157" s="19">
        <v>408006.50882975984</v>
      </c>
      <c r="W157" s="38">
        <f t="shared" si="8"/>
        <v>2312965.8057363019</v>
      </c>
      <c r="X157" s="119"/>
    </row>
    <row r="158" spans="1:24" s="120" customFormat="1" ht="16.5">
      <c r="A158" s="20">
        <v>491</v>
      </c>
      <c r="B158" s="18" t="s">
        <v>189</v>
      </c>
      <c r="C158" s="21">
        <v>52122</v>
      </c>
      <c r="D158" s="21">
        <v>68293603.370000005</v>
      </c>
      <c r="E158" s="21">
        <v>10203340.650334539</v>
      </c>
      <c r="F158" s="21">
        <v>78496944.020334542</v>
      </c>
      <c r="G158" s="114">
        <v>1357.49</v>
      </c>
      <c r="H158" s="32">
        <v>70755093.780000001</v>
      </c>
      <c r="I158" s="32">
        <v>7741850.2403345406</v>
      </c>
      <c r="J158" s="115">
        <f t="shared" si="7"/>
        <v>9.8626135538843696E-2</v>
      </c>
      <c r="K158" s="116">
        <v>0</v>
      </c>
      <c r="L158" s="116">
        <v>0</v>
      </c>
      <c r="M158" s="116">
        <v>691896.82329844567</v>
      </c>
      <c r="N158" s="116">
        <v>955167.94169881393</v>
      </c>
      <c r="O158" s="116">
        <v>0</v>
      </c>
      <c r="P158" s="117">
        <v>-4473187.2450000001</v>
      </c>
      <c r="Q158" s="117">
        <v>-8898038.5160374753</v>
      </c>
      <c r="R158" s="118">
        <v>-3441371.5069824778</v>
      </c>
      <c r="S158" s="21">
        <v>-7423682.2626881525</v>
      </c>
      <c r="T158" s="36">
        <v>9986091.0768745653</v>
      </c>
      <c r="U158" s="19">
        <v>2562408.8141864128</v>
      </c>
      <c r="V158" s="19">
        <v>8633524.7084196936</v>
      </c>
      <c r="W158" s="38">
        <f t="shared" si="8"/>
        <v>11195933.522606106</v>
      </c>
      <c r="X158" s="119"/>
    </row>
    <row r="159" spans="1:24" s="120" customFormat="1" ht="16.5">
      <c r="A159" s="20">
        <v>494</v>
      </c>
      <c r="B159" s="18" t="s">
        <v>190</v>
      </c>
      <c r="C159" s="21">
        <v>8909</v>
      </c>
      <c r="D159" s="21">
        <v>19052500.969999999</v>
      </c>
      <c r="E159" s="21">
        <v>1537109.4512482299</v>
      </c>
      <c r="F159" s="21">
        <v>20589610.421248227</v>
      </c>
      <c r="G159" s="114">
        <v>1357.49</v>
      </c>
      <c r="H159" s="32">
        <v>12093878.41</v>
      </c>
      <c r="I159" s="32">
        <v>8495732.0112482272</v>
      </c>
      <c r="J159" s="115">
        <f t="shared" si="7"/>
        <v>0.41262228072468699</v>
      </c>
      <c r="K159" s="116">
        <v>103639.94122666666</v>
      </c>
      <c r="L159" s="116">
        <v>0</v>
      </c>
      <c r="M159" s="116">
        <v>85107.354183128627</v>
      </c>
      <c r="N159" s="116">
        <v>132540.9787931641</v>
      </c>
      <c r="O159" s="116">
        <v>0</v>
      </c>
      <c r="P159" s="117">
        <v>-541527.09</v>
      </c>
      <c r="Q159" s="117">
        <v>-1034998.5650999871</v>
      </c>
      <c r="R159" s="118">
        <v>-1604283.4289201191</v>
      </c>
      <c r="S159" s="21">
        <v>5636211.2014310807</v>
      </c>
      <c r="T159" s="36">
        <v>5031543.4091221374</v>
      </c>
      <c r="U159" s="19">
        <v>10667754.610553218</v>
      </c>
      <c r="V159" s="19">
        <v>1310065.877398263</v>
      </c>
      <c r="W159" s="38">
        <f t="shared" si="8"/>
        <v>11977820.487951482</v>
      </c>
      <c r="X159" s="119"/>
    </row>
    <row r="160" spans="1:24" s="120" customFormat="1" ht="16.5">
      <c r="A160" s="20">
        <v>495</v>
      </c>
      <c r="B160" s="18" t="s">
        <v>191</v>
      </c>
      <c r="C160" s="21">
        <v>1488</v>
      </c>
      <c r="D160" s="21">
        <v>1822479.3199999998</v>
      </c>
      <c r="E160" s="21">
        <v>732963.45513081446</v>
      </c>
      <c r="F160" s="21">
        <v>2555442.7751308144</v>
      </c>
      <c r="G160" s="114">
        <v>1357.49</v>
      </c>
      <c r="H160" s="32">
        <v>2019945.12</v>
      </c>
      <c r="I160" s="32">
        <v>535497.6551308143</v>
      </c>
      <c r="J160" s="115">
        <f t="shared" si="7"/>
        <v>0.20955180853282926</v>
      </c>
      <c r="K160" s="116">
        <v>77542.552831999987</v>
      </c>
      <c r="L160" s="116">
        <v>0</v>
      </c>
      <c r="M160" s="116">
        <v>20014.54218392017</v>
      </c>
      <c r="N160" s="116">
        <v>19442.002353876898</v>
      </c>
      <c r="O160" s="116">
        <v>0</v>
      </c>
      <c r="P160" s="117">
        <v>-104138.80499999999</v>
      </c>
      <c r="Q160" s="117">
        <v>283408.27406115044</v>
      </c>
      <c r="R160" s="118">
        <v>224918.62696863536</v>
      </c>
      <c r="S160" s="21">
        <v>1056684.8485303973</v>
      </c>
      <c r="T160" s="36">
        <v>-96.051377020832717</v>
      </c>
      <c r="U160" s="19">
        <v>1056588.7971533765</v>
      </c>
      <c r="V160" s="19">
        <v>322370.42866985087</v>
      </c>
      <c r="W160" s="38">
        <f t="shared" si="8"/>
        <v>1378959.2258232273</v>
      </c>
      <c r="X160" s="119"/>
    </row>
    <row r="161" spans="1:24" s="120" customFormat="1" ht="16.5">
      <c r="A161" s="20">
        <v>498</v>
      </c>
      <c r="B161" s="18" t="s">
        <v>192</v>
      </c>
      <c r="C161" s="21">
        <v>2321</v>
      </c>
      <c r="D161" s="21">
        <v>3278640.9699999997</v>
      </c>
      <c r="E161" s="21">
        <v>1842225.022444316</v>
      </c>
      <c r="F161" s="21">
        <v>5120865.9924443159</v>
      </c>
      <c r="G161" s="114">
        <v>1357.49</v>
      </c>
      <c r="H161" s="32">
        <v>3150734.29</v>
      </c>
      <c r="I161" s="32">
        <v>1970131.7024443159</v>
      </c>
      <c r="J161" s="115">
        <f t="shared" si="7"/>
        <v>0.38472627585865088</v>
      </c>
      <c r="K161" s="116">
        <v>780312.47571200004</v>
      </c>
      <c r="L161" s="116">
        <v>0</v>
      </c>
      <c r="M161" s="116">
        <v>30921.858346717388</v>
      </c>
      <c r="N161" s="116">
        <v>49933.073835033909</v>
      </c>
      <c r="O161" s="116">
        <v>7424.9759532227372</v>
      </c>
      <c r="P161" s="117">
        <v>-86278.805000000008</v>
      </c>
      <c r="Q161" s="117">
        <v>-306629.42781047744</v>
      </c>
      <c r="R161" s="118">
        <v>371675.13995040877</v>
      </c>
      <c r="S161" s="21">
        <v>2817490.9934312212</v>
      </c>
      <c r="T161" s="36">
        <v>41230.855357740606</v>
      </c>
      <c r="U161" s="19">
        <v>2858721.8487889618</v>
      </c>
      <c r="V161" s="19">
        <v>440942.63316474727</v>
      </c>
      <c r="W161" s="38">
        <f t="shared" si="8"/>
        <v>3299664.4819537089</v>
      </c>
      <c r="X161" s="119"/>
    </row>
    <row r="162" spans="1:24" s="120" customFormat="1" ht="16.5">
      <c r="A162" s="20">
        <v>499</v>
      </c>
      <c r="B162" s="18" t="s">
        <v>193</v>
      </c>
      <c r="C162" s="21">
        <v>19536</v>
      </c>
      <c r="D162" s="21">
        <v>35100425.680000007</v>
      </c>
      <c r="E162" s="21">
        <v>6984101.3875486478</v>
      </c>
      <c r="F162" s="21">
        <v>42084527.067548655</v>
      </c>
      <c r="G162" s="114">
        <v>1357.49</v>
      </c>
      <c r="H162" s="32">
        <v>26519924.640000001</v>
      </c>
      <c r="I162" s="32">
        <v>15564602.427548654</v>
      </c>
      <c r="J162" s="115">
        <f t="shared" si="7"/>
        <v>0.36984144796414992</v>
      </c>
      <c r="K162" s="116">
        <v>0</v>
      </c>
      <c r="L162" s="116">
        <v>0</v>
      </c>
      <c r="M162" s="116">
        <v>146268.88094326353</v>
      </c>
      <c r="N162" s="116">
        <v>371509.36653419555</v>
      </c>
      <c r="O162" s="116">
        <v>30798.56206339223</v>
      </c>
      <c r="P162" s="117">
        <v>-795276.05</v>
      </c>
      <c r="Q162" s="117">
        <v>2760043.699478507</v>
      </c>
      <c r="R162" s="118">
        <v>1103093.5689282147</v>
      </c>
      <c r="S162" s="21">
        <v>19181040.455496229</v>
      </c>
      <c r="T162" s="36">
        <v>4518204.4610865274</v>
      </c>
      <c r="U162" s="19">
        <v>23699244.916582756</v>
      </c>
      <c r="V162" s="19">
        <v>2748744.1274889177</v>
      </c>
      <c r="W162" s="38">
        <f t="shared" si="8"/>
        <v>26447989.044071674</v>
      </c>
      <c r="X162" s="119"/>
    </row>
    <row r="163" spans="1:24" s="120" customFormat="1" ht="16.5">
      <c r="A163" s="20">
        <v>500</v>
      </c>
      <c r="B163" s="18" t="s">
        <v>194</v>
      </c>
      <c r="C163" s="21">
        <v>10426</v>
      </c>
      <c r="D163" s="21">
        <v>20645692.239999998</v>
      </c>
      <c r="E163" s="21">
        <v>1089681.786253158</v>
      </c>
      <c r="F163" s="21">
        <v>21735374.026253156</v>
      </c>
      <c r="G163" s="114">
        <v>1357.49</v>
      </c>
      <c r="H163" s="32">
        <v>14153190.74</v>
      </c>
      <c r="I163" s="32">
        <v>7582183.2862531561</v>
      </c>
      <c r="J163" s="115">
        <f t="shared" si="7"/>
        <v>0.34884070902552616</v>
      </c>
      <c r="K163" s="116">
        <v>0</v>
      </c>
      <c r="L163" s="116">
        <v>0</v>
      </c>
      <c r="M163" s="116">
        <v>82639.21033559127</v>
      </c>
      <c r="N163" s="116">
        <v>212786.76588553269</v>
      </c>
      <c r="O163" s="116">
        <v>86988.79324470344</v>
      </c>
      <c r="P163" s="117">
        <v>-555793.22500000009</v>
      </c>
      <c r="Q163" s="117">
        <v>2302703.4720751704</v>
      </c>
      <c r="R163" s="118">
        <v>1216849.8994772814</v>
      </c>
      <c r="S163" s="21">
        <v>10928358.202271435</v>
      </c>
      <c r="T163" s="36">
        <v>1665518.9595851456</v>
      </c>
      <c r="U163" s="19">
        <v>12593877.161856581</v>
      </c>
      <c r="V163" s="19">
        <v>1010185.163288135</v>
      </c>
      <c r="W163" s="38">
        <f t="shared" si="8"/>
        <v>13604062.325144716</v>
      </c>
      <c r="X163" s="119"/>
    </row>
    <row r="164" spans="1:24" s="120" customFormat="1" ht="16.5">
      <c r="A164" s="20">
        <v>503</v>
      </c>
      <c r="B164" s="18" t="s">
        <v>195</v>
      </c>
      <c r="C164" s="21">
        <v>7594</v>
      </c>
      <c r="D164" s="21">
        <v>10742447.550000001</v>
      </c>
      <c r="E164" s="21">
        <v>1289808.3754493331</v>
      </c>
      <c r="F164" s="21">
        <v>12032255.925449334</v>
      </c>
      <c r="G164" s="114">
        <v>1357.49</v>
      </c>
      <c r="H164" s="32">
        <v>10308779.060000001</v>
      </c>
      <c r="I164" s="32">
        <v>1723476.8654493336</v>
      </c>
      <c r="J164" s="115">
        <f t="shared" si="7"/>
        <v>0.14323804913457838</v>
      </c>
      <c r="K164" s="116">
        <v>0</v>
      </c>
      <c r="L164" s="116">
        <v>0</v>
      </c>
      <c r="M164" s="116">
        <v>57070.955929605901</v>
      </c>
      <c r="N164" s="116">
        <v>140388.27808140568</v>
      </c>
      <c r="O164" s="116">
        <v>0</v>
      </c>
      <c r="P164" s="117">
        <v>-394312.375</v>
      </c>
      <c r="Q164" s="117">
        <v>-709676.63181609509</v>
      </c>
      <c r="R164" s="118">
        <v>-894876.0892662257</v>
      </c>
      <c r="S164" s="21">
        <v>-77928.996621975675</v>
      </c>
      <c r="T164" s="36">
        <v>3245220.1526193013</v>
      </c>
      <c r="U164" s="19">
        <v>3167291.1559973257</v>
      </c>
      <c r="V164" s="19">
        <v>1388942.0316850538</v>
      </c>
      <c r="W164" s="38">
        <f t="shared" si="8"/>
        <v>4556233.187682379</v>
      </c>
      <c r="X164" s="119"/>
    </row>
    <row r="165" spans="1:24" s="120" customFormat="1" ht="16.5">
      <c r="A165" s="20">
        <v>504</v>
      </c>
      <c r="B165" s="18" t="s">
        <v>196</v>
      </c>
      <c r="C165" s="21">
        <v>1816</v>
      </c>
      <c r="D165" s="21">
        <v>2452393.06</v>
      </c>
      <c r="E165" s="21">
        <v>544730.33676936908</v>
      </c>
      <c r="F165" s="21">
        <v>2997123.396769369</v>
      </c>
      <c r="G165" s="114">
        <v>1357.49</v>
      </c>
      <c r="H165" s="32">
        <v>2465201.84</v>
      </c>
      <c r="I165" s="32">
        <v>531921.55676936917</v>
      </c>
      <c r="J165" s="115">
        <f t="shared" si="7"/>
        <v>0.17747736290829166</v>
      </c>
      <c r="K165" s="116">
        <v>0</v>
      </c>
      <c r="L165" s="116">
        <v>0</v>
      </c>
      <c r="M165" s="116">
        <v>15777.267651585198</v>
      </c>
      <c r="N165" s="116">
        <v>32793.325056504262</v>
      </c>
      <c r="O165" s="116">
        <v>0</v>
      </c>
      <c r="P165" s="117">
        <v>-111448.08500000001</v>
      </c>
      <c r="Q165" s="117">
        <v>-141250.1993991879</v>
      </c>
      <c r="R165" s="118">
        <v>32976.786553983286</v>
      </c>
      <c r="S165" s="21">
        <v>360770.65163225407</v>
      </c>
      <c r="T165" s="36">
        <v>772552.16162175557</v>
      </c>
      <c r="U165" s="19">
        <v>1133322.8132540097</v>
      </c>
      <c r="V165" s="19">
        <v>390463.23002583609</v>
      </c>
      <c r="W165" s="38">
        <f t="shared" si="8"/>
        <v>1523786.0432798457</v>
      </c>
      <c r="X165" s="119"/>
    </row>
    <row r="166" spans="1:24" s="120" customFormat="1" ht="16.5">
      <c r="A166" s="20">
        <v>505</v>
      </c>
      <c r="B166" s="18" t="s">
        <v>197</v>
      </c>
      <c r="C166" s="21">
        <v>20837</v>
      </c>
      <c r="D166" s="21">
        <v>37393557.480000004</v>
      </c>
      <c r="E166" s="21">
        <v>3436357.7762386813</v>
      </c>
      <c r="F166" s="21">
        <v>40829915.256238684</v>
      </c>
      <c r="G166" s="114">
        <v>1357.49</v>
      </c>
      <c r="H166" s="32">
        <v>28286019.129999999</v>
      </c>
      <c r="I166" s="32">
        <v>12543896.126238685</v>
      </c>
      <c r="J166" s="115">
        <f t="shared" si="7"/>
        <v>0.30722317319338588</v>
      </c>
      <c r="K166" s="116">
        <v>0</v>
      </c>
      <c r="L166" s="116">
        <v>0</v>
      </c>
      <c r="M166" s="116">
        <v>176375.72643475296</v>
      </c>
      <c r="N166" s="116">
        <v>355471.38527268678</v>
      </c>
      <c r="O166" s="116">
        <v>50580.960426703241</v>
      </c>
      <c r="P166" s="117">
        <v>-1373989.6375</v>
      </c>
      <c r="Q166" s="117">
        <v>-2355276.1845408077</v>
      </c>
      <c r="R166" s="118">
        <v>-1345832.9120401235</v>
      </c>
      <c r="S166" s="21">
        <v>8051225.4642918967</v>
      </c>
      <c r="T166" s="36">
        <v>3845237.0377258053</v>
      </c>
      <c r="U166" s="19">
        <v>11896462.502017703</v>
      </c>
      <c r="V166" s="19">
        <v>3163745.3618094106</v>
      </c>
      <c r="W166" s="38">
        <f t="shared" si="8"/>
        <v>15060207.863827113</v>
      </c>
      <c r="X166" s="119"/>
    </row>
    <row r="167" spans="1:24" s="120" customFormat="1" ht="16.5">
      <c r="A167" s="20">
        <v>507</v>
      </c>
      <c r="B167" s="18" t="s">
        <v>198</v>
      </c>
      <c r="C167" s="21">
        <v>5635</v>
      </c>
      <c r="D167" s="21">
        <v>5934579.3599999994</v>
      </c>
      <c r="E167" s="21">
        <v>1518313.4695317233</v>
      </c>
      <c r="F167" s="21">
        <v>7452892.8295317227</v>
      </c>
      <c r="G167" s="114">
        <v>1357.49</v>
      </c>
      <c r="H167" s="32">
        <v>7649456.1500000004</v>
      </c>
      <c r="I167" s="32">
        <v>-196563.32046827767</v>
      </c>
      <c r="J167" s="115">
        <f t="shared" si="7"/>
        <v>-2.6374097275276138E-2</v>
      </c>
      <c r="K167" s="116">
        <v>236042.21591999999</v>
      </c>
      <c r="L167" s="116">
        <v>0</v>
      </c>
      <c r="M167" s="116">
        <v>69093.658663105394</v>
      </c>
      <c r="N167" s="116">
        <v>94546.988436397893</v>
      </c>
      <c r="O167" s="116">
        <v>0</v>
      </c>
      <c r="P167" s="117">
        <v>-360945.67</v>
      </c>
      <c r="Q167" s="117">
        <v>158252.58510120588</v>
      </c>
      <c r="R167" s="118">
        <v>488550.39193206059</v>
      </c>
      <c r="S167" s="21">
        <v>488976.8495844921</v>
      </c>
      <c r="T167" s="36">
        <v>418505.03024748596</v>
      </c>
      <c r="U167" s="19">
        <v>907481.87983197812</v>
      </c>
      <c r="V167" s="19">
        <v>1089484.9414817279</v>
      </c>
      <c r="W167" s="38">
        <f t="shared" si="8"/>
        <v>1996966.821313706</v>
      </c>
      <c r="X167" s="119"/>
    </row>
    <row r="168" spans="1:24" s="120" customFormat="1" ht="16.5">
      <c r="A168" s="20">
        <v>508</v>
      </c>
      <c r="B168" s="18" t="s">
        <v>199</v>
      </c>
      <c r="C168" s="21">
        <v>9563</v>
      </c>
      <c r="D168" s="21">
        <v>10808084.91</v>
      </c>
      <c r="E168" s="21">
        <v>1658027.1166874603</v>
      </c>
      <c r="F168" s="21">
        <v>12466112.02668746</v>
      </c>
      <c r="G168" s="114">
        <v>1357.49</v>
      </c>
      <c r="H168" s="32">
        <v>12981676.869999999</v>
      </c>
      <c r="I168" s="32">
        <v>-515564.84331253916</v>
      </c>
      <c r="J168" s="115">
        <f t="shared" si="7"/>
        <v>-4.1357308694869553E-2</v>
      </c>
      <c r="K168" s="116">
        <v>331279.5078986666</v>
      </c>
      <c r="L168" s="116">
        <v>0</v>
      </c>
      <c r="M168" s="116">
        <v>131700.65893555558</v>
      </c>
      <c r="N168" s="116">
        <v>167291.34514944904</v>
      </c>
      <c r="O168" s="116">
        <v>0</v>
      </c>
      <c r="P168" s="117">
        <v>-777221.25884999998</v>
      </c>
      <c r="Q168" s="117">
        <v>-380014.52889886691</v>
      </c>
      <c r="R168" s="118">
        <v>-287271.51896962296</v>
      </c>
      <c r="S168" s="21">
        <v>-1329800.6380473578</v>
      </c>
      <c r="T168" s="36">
        <v>922054.91962680209</v>
      </c>
      <c r="U168" s="19">
        <v>-407745.7184205557</v>
      </c>
      <c r="V168" s="19">
        <v>1638733.8601622223</v>
      </c>
      <c r="W168" s="38">
        <f t="shared" si="8"/>
        <v>1230988.1417416665</v>
      </c>
      <c r="X168" s="119"/>
    </row>
    <row r="169" spans="1:24" s="120" customFormat="1" ht="16.5">
      <c r="A169" s="20">
        <v>529</v>
      </c>
      <c r="B169" s="18" t="s">
        <v>200</v>
      </c>
      <c r="C169" s="21">
        <v>19579</v>
      </c>
      <c r="D169" s="21">
        <v>27681328.390000004</v>
      </c>
      <c r="E169" s="21">
        <v>3848938.9611772173</v>
      </c>
      <c r="F169" s="21">
        <v>31530267.351177223</v>
      </c>
      <c r="G169" s="114">
        <v>1357.49</v>
      </c>
      <c r="H169" s="32">
        <v>26578296.710000001</v>
      </c>
      <c r="I169" s="32">
        <v>4951970.6411772221</v>
      </c>
      <c r="J169" s="115">
        <f t="shared" si="7"/>
        <v>0.15705450848301589</v>
      </c>
      <c r="K169" s="116">
        <v>0</v>
      </c>
      <c r="L169" s="116">
        <v>0</v>
      </c>
      <c r="M169" s="116">
        <v>171059.29814942277</v>
      </c>
      <c r="N169" s="116">
        <v>370726.77611370233</v>
      </c>
      <c r="O169" s="116">
        <v>112645.73608250708</v>
      </c>
      <c r="P169" s="117">
        <v>-1178022.2449999999</v>
      </c>
      <c r="Q169" s="117">
        <v>3343010.2268073051</v>
      </c>
      <c r="R169" s="118">
        <v>674989.07294340711</v>
      </c>
      <c r="S169" s="21">
        <v>8446379.5062735658</v>
      </c>
      <c r="T169" s="36">
        <v>-735802.09365563362</v>
      </c>
      <c r="U169" s="19">
        <v>7710577.4126179321</v>
      </c>
      <c r="V169" s="19">
        <v>2220996.660097939</v>
      </c>
      <c r="W169" s="38">
        <f t="shared" si="8"/>
        <v>9931574.072715871</v>
      </c>
      <c r="X169" s="119"/>
    </row>
    <row r="170" spans="1:24" s="120" customFormat="1" ht="16.5">
      <c r="A170" s="20">
        <v>531</v>
      </c>
      <c r="B170" s="18" t="s">
        <v>201</v>
      </c>
      <c r="C170" s="21">
        <v>5169</v>
      </c>
      <c r="D170" s="21">
        <v>7301839.96</v>
      </c>
      <c r="E170" s="21">
        <v>671436.93303399824</v>
      </c>
      <c r="F170" s="21">
        <v>7973276.8930339981</v>
      </c>
      <c r="G170" s="114">
        <v>1357.49</v>
      </c>
      <c r="H170" s="32">
        <v>7016865.8099999996</v>
      </c>
      <c r="I170" s="32">
        <v>956411.0830339985</v>
      </c>
      <c r="J170" s="115">
        <f t="shared" si="7"/>
        <v>0.11995207188522261</v>
      </c>
      <c r="K170" s="116">
        <v>0</v>
      </c>
      <c r="L170" s="116">
        <v>0</v>
      </c>
      <c r="M170" s="116">
        <v>49419.918723038762</v>
      </c>
      <c r="N170" s="116">
        <v>83428.711802307444</v>
      </c>
      <c r="O170" s="116">
        <v>0</v>
      </c>
      <c r="P170" s="117">
        <v>-286920.49999999994</v>
      </c>
      <c r="Q170" s="117">
        <v>-787538.65673347574</v>
      </c>
      <c r="R170" s="118">
        <v>-830255.32399992773</v>
      </c>
      <c r="S170" s="21">
        <v>-815454.76717405883</v>
      </c>
      <c r="T170" s="36">
        <v>2356862.4660971467</v>
      </c>
      <c r="U170" s="19">
        <v>1541407.6989230879</v>
      </c>
      <c r="V170" s="19">
        <v>859689.937348451</v>
      </c>
      <c r="W170" s="38">
        <f t="shared" si="8"/>
        <v>2401097.6362715391</v>
      </c>
      <c r="X170" s="119"/>
    </row>
    <row r="171" spans="1:24" s="120" customFormat="1" ht="16.5">
      <c r="A171" s="20">
        <v>535</v>
      </c>
      <c r="B171" s="18" t="s">
        <v>202</v>
      </c>
      <c r="C171" s="21">
        <v>10396</v>
      </c>
      <c r="D171" s="21">
        <v>21235751.200000003</v>
      </c>
      <c r="E171" s="21">
        <v>1299317.5760765849</v>
      </c>
      <c r="F171" s="21">
        <v>22535068.776076589</v>
      </c>
      <c r="G171" s="114">
        <v>1357.49</v>
      </c>
      <c r="H171" s="32">
        <v>14112466.040000001</v>
      </c>
      <c r="I171" s="32">
        <v>8422602.7360765878</v>
      </c>
      <c r="J171" s="115">
        <f t="shared" si="7"/>
        <v>0.37375535969156176</v>
      </c>
      <c r="K171" s="116">
        <v>55809.609173333331</v>
      </c>
      <c r="L171" s="116">
        <v>0</v>
      </c>
      <c r="M171" s="116">
        <v>125289.47998612032</v>
      </c>
      <c r="N171" s="116">
        <v>179136.31002224307</v>
      </c>
      <c r="O171" s="116">
        <v>0</v>
      </c>
      <c r="P171" s="117">
        <v>-554210.17500000005</v>
      </c>
      <c r="Q171" s="117">
        <v>574701.71898707887</v>
      </c>
      <c r="R171" s="118">
        <v>-377368.61599576473</v>
      </c>
      <c r="S171" s="21">
        <v>8425961.0632495992</v>
      </c>
      <c r="T171" s="36">
        <v>6775138.5325663593</v>
      </c>
      <c r="U171" s="19">
        <v>15201099.595815958</v>
      </c>
      <c r="V171" s="19">
        <v>1886412.4435101901</v>
      </c>
      <c r="W171" s="38">
        <f t="shared" si="8"/>
        <v>17087512.03932615</v>
      </c>
      <c r="X171" s="119"/>
    </row>
    <row r="172" spans="1:24" s="120" customFormat="1" ht="16.5">
      <c r="A172" s="20">
        <v>536</v>
      </c>
      <c r="B172" s="18" t="s">
        <v>203</v>
      </c>
      <c r="C172" s="21">
        <v>34884</v>
      </c>
      <c r="D172" s="21">
        <v>59153275.730000004</v>
      </c>
      <c r="E172" s="21">
        <v>4479137.9363537151</v>
      </c>
      <c r="F172" s="21">
        <v>63632413.666353717</v>
      </c>
      <c r="G172" s="114">
        <v>1357.49</v>
      </c>
      <c r="H172" s="32">
        <v>47354681.160000004</v>
      </c>
      <c r="I172" s="32">
        <v>16277732.506353714</v>
      </c>
      <c r="J172" s="115">
        <f t="shared" si="7"/>
        <v>0.25580881768375746</v>
      </c>
      <c r="K172" s="116">
        <v>0</v>
      </c>
      <c r="L172" s="116">
        <v>0</v>
      </c>
      <c r="M172" s="116">
        <v>331927.15075284173</v>
      </c>
      <c r="N172" s="116">
        <v>643787.8025213147</v>
      </c>
      <c r="O172" s="116">
        <v>464498.56818786619</v>
      </c>
      <c r="P172" s="117">
        <v>-2699753.99</v>
      </c>
      <c r="Q172" s="117">
        <v>-1932683.3145860049</v>
      </c>
      <c r="R172" s="118">
        <v>-1560017.5818199383</v>
      </c>
      <c r="S172" s="21">
        <v>11525491.141409794</v>
      </c>
      <c r="T172" s="36">
        <v>5061850.2007729132</v>
      </c>
      <c r="U172" s="19">
        <v>16587341.342182707</v>
      </c>
      <c r="V172" s="19">
        <v>4184019.7750306963</v>
      </c>
      <c r="W172" s="38">
        <f t="shared" si="8"/>
        <v>20771361.117213402</v>
      </c>
      <c r="X172" s="119"/>
    </row>
    <row r="173" spans="1:24" s="120" customFormat="1" ht="16.5">
      <c r="A173" s="20">
        <v>538</v>
      </c>
      <c r="B173" s="18" t="s">
        <v>204</v>
      </c>
      <c r="C173" s="21">
        <v>4689</v>
      </c>
      <c r="D173" s="21">
        <v>8450261.209999999</v>
      </c>
      <c r="E173" s="21">
        <v>564432.46074183122</v>
      </c>
      <c r="F173" s="21">
        <v>9014693.67074183</v>
      </c>
      <c r="G173" s="114">
        <v>1357.49</v>
      </c>
      <c r="H173" s="32">
        <v>6365270.6100000003</v>
      </c>
      <c r="I173" s="32">
        <v>2649423.0607418297</v>
      </c>
      <c r="J173" s="115">
        <f t="shared" si="7"/>
        <v>0.29390050926975153</v>
      </c>
      <c r="K173" s="116">
        <v>0</v>
      </c>
      <c r="L173" s="116">
        <v>0</v>
      </c>
      <c r="M173" s="116">
        <v>27524.136588579375</v>
      </c>
      <c r="N173" s="116">
        <v>90583.821243770493</v>
      </c>
      <c r="O173" s="116">
        <v>0</v>
      </c>
      <c r="P173" s="117">
        <v>-181583.56999999998</v>
      </c>
      <c r="Q173" s="117">
        <v>-16138.004788234994</v>
      </c>
      <c r="R173" s="118">
        <v>-270075.92281577736</v>
      </c>
      <c r="S173" s="21">
        <v>2299733.5209701671</v>
      </c>
      <c r="T173" s="36">
        <v>2064822.5786855312</v>
      </c>
      <c r="U173" s="19">
        <v>4364556.0996556981</v>
      </c>
      <c r="V173" s="19">
        <v>759674.84649659833</v>
      </c>
      <c r="W173" s="38">
        <f t="shared" si="8"/>
        <v>5124230.9461522959</v>
      </c>
      <c r="X173" s="119"/>
    </row>
    <row r="174" spans="1:24" s="120" customFormat="1" ht="16.5">
      <c r="A174" s="20">
        <v>541</v>
      </c>
      <c r="B174" s="18" t="s">
        <v>205</v>
      </c>
      <c r="C174" s="21">
        <v>9423</v>
      </c>
      <c r="D174" s="21">
        <v>10536586.790000001</v>
      </c>
      <c r="E174" s="21">
        <v>3163967.6765019828</v>
      </c>
      <c r="F174" s="21">
        <v>13700554.466501985</v>
      </c>
      <c r="G174" s="114">
        <v>1357.49</v>
      </c>
      <c r="H174" s="32">
        <v>12791628.27</v>
      </c>
      <c r="I174" s="32">
        <v>908926.19650198519</v>
      </c>
      <c r="J174" s="115">
        <f t="shared" si="7"/>
        <v>6.6342292841090514E-2</v>
      </c>
      <c r="K174" s="116">
        <v>1020266.6558399999</v>
      </c>
      <c r="L174" s="116">
        <v>0</v>
      </c>
      <c r="M174" s="116">
        <v>119900.36370923824</v>
      </c>
      <c r="N174" s="116">
        <v>155865.23664989852</v>
      </c>
      <c r="O174" s="116">
        <v>0</v>
      </c>
      <c r="P174" s="117">
        <v>-590032.65500000003</v>
      </c>
      <c r="Q174" s="117">
        <v>4276856.7454230506</v>
      </c>
      <c r="R174" s="118">
        <v>3060051.0401437129</v>
      </c>
      <c r="S174" s="21">
        <v>8951833.5832678862</v>
      </c>
      <c r="T174" s="36">
        <v>4119390.4606838035</v>
      </c>
      <c r="U174" s="19">
        <v>13071224.04395169</v>
      </c>
      <c r="V174" s="19">
        <v>1931635.679839853</v>
      </c>
      <c r="W174" s="38">
        <f t="shared" si="8"/>
        <v>15002859.723791543</v>
      </c>
      <c r="X174" s="119"/>
    </row>
    <row r="175" spans="1:24" s="120" customFormat="1" ht="16.5">
      <c r="A175" s="20">
        <v>543</v>
      </c>
      <c r="B175" s="18" t="s">
        <v>206</v>
      </c>
      <c r="C175" s="21">
        <v>44127</v>
      </c>
      <c r="D175" s="21">
        <v>80898045.319999993</v>
      </c>
      <c r="E175" s="21">
        <v>8779039.3122850358</v>
      </c>
      <c r="F175" s="21">
        <v>89677084.632285029</v>
      </c>
      <c r="G175" s="114">
        <v>1357.49</v>
      </c>
      <c r="H175" s="32">
        <v>59901961.229999997</v>
      </c>
      <c r="I175" s="32">
        <v>29775123.402285032</v>
      </c>
      <c r="J175" s="115">
        <f t="shared" si="7"/>
        <v>0.33202599665651444</v>
      </c>
      <c r="K175" s="116">
        <v>0</v>
      </c>
      <c r="L175" s="116">
        <v>0</v>
      </c>
      <c r="M175" s="116">
        <v>333284.55399588129</v>
      </c>
      <c r="N175" s="116">
        <v>906100.09812882077</v>
      </c>
      <c r="O175" s="116">
        <v>498614.2000089779</v>
      </c>
      <c r="P175" s="117">
        <v>-3193598.1306499997</v>
      </c>
      <c r="Q175" s="117">
        <v>2109894.9603322246</v>
      </c>
      <c r="R175" s="118">
        <v>1757903.6391449464</v>
      </c>
      <c r="S175" s="21">
        <v>32187322.723245881</v>
      </c>
      <c r="T175" s="36">
        <v>215449.7667022559</v>
      </c>
      <c r="U175" s="19">
        <v>32402772.489948139</v>
      </c>
      <c r="V175" s="19">
        <v>5177422.1183694396</v>
      </c>
      <c r="W175" s="38">
        <f t="shared" si="8"/>
        <v>37580194.608317576</v>
      </c>
      <c r="X175" s="119"/>
    </row>
    <row r="176" spans="1:24" s="120" customFormat="1" ht="16.5">
      <c r="A176" s="20">
        <v>545</v>
      </c>
      <c r="B176" s="18" t="s">
        <v>207</v>
      </c>
      <c r="C176" s="21">
        <v>9562</v>
      </c>
      <c r="D176" s="21">
        <v>14190157.6</v>
      </c>
      <c r="E176" s="21">
        <v>6473660.1482069474</v>
      </c>
      <c r="F176" s="21">
        <v>20663817.748206947</v>
      </c>
      <c r="G176" s="114">
        <v>1357.49</v>
      </c>
      <c r="H176" s="32">
        <v>12980319.380000001</v>
      </c>
      <c r="I176" s="32">
        <v>7683498.3682069462</v>
      </c>
      <c r="J176" s="115">
        <f t="shared" si="7"/>
        <v>0.37183343667815999</v>
      </c>
      <c r="K176" s="116">
        <v>441312.41063466668</v>
      </c>
      <c r="L176" s="116">
        <v>0</v>
      </c>
      <c r="M176" s="116">
        <v>130221.80428032417</v>
      </c>
      <c r="N176" s="116">
        <v>144666.27971202927</v>
      </c>
      <c r="O176" s="116">
        <v>30590.093282854392</v>
      </c>
      <c r="P176" s="117">
        <v>-349480.51500000001</v>
      </c>
      <c r="Q176" s="117">
        <v>550891.42780669406</v>
      </c>
      <c r="R176" s="118">
        <v>746691.99874247506</v>
      </c>
      <c r="S176" s="21">
        <v>9378391.8676659912</v>
      </c>
      <c r="T176" s="36">
        <v>3058091.7814063048</v>
      </c>
      <c r="U176" s="19">
        <v>12436483.649072297</v>
      </c>
      <c r="V176" s="19">
        <v>2067313.5897524972</v>
      </c>
      <c r="W176" s="38">
        <f t="shared" si="8"/>
        <v>14503797.238824794</v>
      </c>
      <c r="X176" s="119"/>
    </row>
    <row r="177" spans="1:24" s="120" customFormat="1" ht="16.5">
      <c r="A177" s="20">
        <v>560</v>
      </c>
      <c r="B177" s="18" t="s">
        <v>208</v>
      </c>
      <c r="C177" s="21">
        <v>15808</v>
      </c>
      <c r="D177" s="21">
        <v>24465951.159999996</v>
      </c>
      <c r="E177" s="21">
        <v>3024449.3328489428</v>
      </c>
      <c r="F177" s="21">
        <v>27490400.49284894</v>
      </c>
      <c r="G177" s="114">
        <v>1357.49</v>
      </c>
      <c r="H177" s="32">
        <v>21459201.920000002</v>
      </c>
      <c r="I177" s="32">
        <v>6031198.5728489384</v>
      </c>
      <c r="J177" s="115">
        <f t="shared" si="7"/>
        <v>0.21939289587351885</v>
      </c>
      <c r="K177" s="116">
        <v>0</v>
      </c>
      <c r="L177" s="116">
        <v>0</v>
      </c>
      <c r="M177" s="116">
        <v>143685.20875354111</v>
      </c>
      <c r="N177" s="116">
        <v>269072.21316159406</v>
      </c>
      <c r="O177" s="116">
        <v>0</v>
      </c>
      <c r="P177" s="117">
        <v>-1205536.7755</v>
      </c>
      <c r="Q177" s="117">
        <v>428274.31573304441</v>
      </c>
      <c r="R177" s="118">
        <v>234720.7804247103</v>
      </c>
      <c r="S177" s="21">
        <v>5901414.315421829</v>
      </c>
      <c r="T177" s="36">
        <v>6344777.0850062221</v>
      </c>
      <c r="U177" s="19">
        <v>12246191.400428051</v>
      </c>
      <c r="V177" s="19">
        <v>2742939.2380605824</v>
      </c>
      <c r="W177" s="38">
        <f t="shared" si="8"/>
        <v>14989130.638488634</v>
      </c>
      <c r="X177" s="119"/>
    </row>
    <row r="178" spans="1:24" s="120" customFormat="1" ht="16.5">
      <c r="A178" s="20">
        <v>561</v>
      </c>
      <c r="B178" s="18" t="s">
        <v>209</v>
      </c>
      <c r="C178" s="21">
        <v>1337</v>
      </c>
      <c r="D178" s="21">
        <v>2067381.6500000001</v>
      </c>
      <c r="E178" s="21">
        <v>373971.66505414358</v>
      </c>
      <c r="F178" s="21">
        <v>2441353.3150541438</v>
      </c>
      <c r="G178" s="114">
        <v>1357.49</v>
      </c>
      <c r="H178" s="32">
        <v>1814964.1300000001</v>
      </c>
      <c r="I178" s="32">
        <v>626389.18505414366</v>
      </c>
      <c r="J178" s="115">
        <f t="shared" si="7"/>
        <v>0.25657457328754224</v>
      </c>
      <c r="K178" s="116">
        <v>0</v>
      </c>
      <c r="L178" s="116">
        <v>0</v>
      </c>
      <c r="M178" s="116">
        <v>14444.625227903653</v>
      </c>
      <c r="N178" s="116">
        <v>15632.495339281548</v>
      </c>
      <c r="O178" s="116">
        <v>0</v>
      </c>
      <c r="P178" s="117">
        <v>-51202.990000000005</v>
      </c>
      <c r="Q178" s="117">
        <v>364167.75483977265</v>
      </c>
      <c r="R178" s="118">
        <v>318837.16988358827</v>
      </c>
      <c r="S178" s="21">
        <v>1288268.2403446897</v>
      </c>
      <c r="T178" s="36">
        <v>458030.36892004526</v>
      </c>
      <c r="U178" s="19">
        <v>1746298.6092647349</v>
      </c>
      <c r="V178" s="19">
        <v>274204.53360666416</v>
      </c>
      <c r="W178" s="38">
        <f t="shared" si="8"/>
        <v>2020503.1428713989</v>
      </c>
      <c r="X178" s="119"/>
    </row>
    <row r="179" spans="1:24" s="120" customFormat="1" ht="16.5">
      <c r="A179" s="20">
        <v>562</v>
      </c>
      <c r="B179" s="18" t="s">
        <v>210</v>
      </c>
      <c r="C179" s="21">
        <v>8978</v>
      </c>
      <c r="D179" s="21">
        <v>12244615.999999998</v>
      </c>
      <c r="E179" s="21">
        <v>1594594.1153513889</v>
      </c>
      <c r="F179" s="21">
        <v>13839210.115351386</v>
      </c>
      <c r="G179" s="114">
        <v>1357.49</v>
      </c>
      <c r="H179" s="32">
        <v>12187545.220000001</v>
      </c>
      <c r="I179" s="32">
        <v>1651664.8953513857</v>
      </c>
      <c r="J179" s="115">
        <f t="shared" si="7"/>
        <v>0.11934676051483946</v>
      </c>
      <c r="K179" s="116">
        <v>158804.01318400001</v>
      </c>
      <c r="L179" s="116">
        <v>0</v>
      </c>
      <c r="M179" s="116">
        <v>82909.216495487271</v>
      </c>
      <c r="N179" s="116">
        <v>169056.16097354933</v>
      </c>
      <c r="O179" s="116">
        <v>0</v>
      </c>
      <c r="P179" s="117">
        <v>-592556.29500000004</v>
      </c>
      <c r="Q179" s="117">
        <v>-396180.76684205449</v>
      </c>
      <c r="R179" s="118">
        <v>-355069.96669169812</v>
      </c>
      <c r="S179" s="21">
        <v>718627.25747066969</v>
      </c>
      <c r="T179" s="36">
        <v>3279393.8475776869</v>
      </c>
      <c r="U179" s="19">
        <v>3998021.1050483566</v>
      </c>
      <c r="V179" s="19">
        <v>1671898.5363512221</v>
      </c>
      <c r="W179" s="38">
        <f t="shared" si="8"/>
        <v>5669919.6413995791</v>
      </c>
      <c r="X179" s="119"/>
    </row>
    <row r="180" spans="1:24" s="120" customFormat="1" ht="16.5">
      <c r="A180" s="20">
        <v>563</v>
      </c>
      <c r="B180" s="18" t="s">
        <v>211</v>
      </c>
      <c r="C180" s="21">
        <v>7102</v>
      </c>
      <c r="D180" s="21">
        <v>11616183.889999999</v>
      </c>
      <c r="E180" s="21">
        <v>1175196.2741437797</v>
      </c>
      <c r="F180" s="21">
        <v>12791380.164143778</v>
      </c>
      <c r="G180" s="114">
        <v>1357.49</v>
      </c>
      <c r="H180" s="32">
        <v>9640893.9800000004</v>
      </c>
      <c r="I180" s="32">
        <v>3150486.1841437779</v>
      </c>
      <c r="J180" s="115">
        <f t="shared" si="7"/>
        <v>0.24629759601509454</v>
      </c>
      <c r="K180" s="116">
        <v>208355.63519999999</v>
      </c>
      <c r="L180" s="116">
        <v>0</v>
      </c>
      <c r="M180" s="116">
        <v>98966.23805228222</v>
      </c>
      <c r="N180" s="116">
        <v>127713.2702381729</v>
      </c>
      <c r="O180" s="116">
        <v>0</v>
      </c>
      <c r="P180" s="117">
        <v>-399196.6</v>
      </c>
      <c r="Q180" s="117">
        <v>334342.85284304817</v>
      </c>
      <c r="R180" s="118">
        <v>-410221.65134159976</v>
      </c>
      <c r="S180" s="21">
        <v>3110445.9291356816</v>
      </c>
      <c r="T180" s="36">
        <v>3434394.0025391467</v>
      </c>
      <c r="U180" s="19">
        <v>6544839.9316748288</v>
      </c>
      <c r="V180" s="19">
        <v>1273492.3358949686</v>
      </c>
      <c r="W180" s="38">
        <f t="shared" si="8"/>
        <v>7818332.2675697971</v>
      </c>
      <c r="X180" s="119"/>
    </row>
    <row r="181" spans="1:24" s="120" customFormat="1" ht="16.5">
      <c r="A181" s="20">
        <v>564</v>
      </c>
      <c r="B181" s="18" t="s">
        <v>212</v>
      </c>
      <c r="C181" s="21">
        <v>209551</v>
      </c>
      <c r="D181" s="21">
        <v>336975856.11000001</v>
      </c>
      <c r="E181" s="21">
        <v>38752435.095322497</v>
      </c>
      <c r="F181" s="21">
        <v>375728291.2053225</v>
      </c>
      <c r="G181" s="114">
        <v>1357.49</v>
      </c>
      <c r="H181" s="32">
        <v>284463386.99000001</v>
      </c>
      <c r="I181" s="32">
        <v>91264904.215322495</v>
      </c>
      <c r="J181" s="115">
        <f t="shared" si="7"/>
        <v>0.24290133682121207</v>
      </c>
      <c r="K181" s="116">
        <v>0</v>
      </c>
      <c r="L181" s="116">
        <v>0</v>
      </c>
      <c r="M181" s="116">
        <v>2808772.0153273679</v>
      </c>
      <c r="N181" s="116">
        <v>4067253.5753984484</v>
      </c>
      <c r="O181" s="116">
        <v>2033562.7005734455</v>
      </c>
      <c r="P181" s="117">
        <v>-17141130.286700003</v>
      </c>
      <c r="Q181" s="117">
        <v>-21811721.516549539</v>
      </c>
      <c r="R181" s="118">
        <v>-12134518.520710235</v>
      </c>
      <c r="S181" s="21">
        <v>49087122.182661988</v>
      </c>
      <c r="T181" s="36">
        <v>40823227.774411984</v>
      </c>
      <c r="U181" s="19">
        <v>89910349.957073972</v>
      </c>
      <c r="V181" s="19">
        <v>28317594.568880744</v>
      </c>
      <c r="W181" s="38">
        <f t="shared" si="8"/>
        <v>118227944.52595472</v>
      </c>
      <c r="X181" s="119"/>
    </row>
    <row r="182" spans="1:24" s="120" customFormat="1" ht="16.5">
      <c r="A182" s="20">
        <v>576</v>
      </c>
      <c r="B182" s="18" t="s">
        <v>213</v>
      </c>
      <c r="C182" s="21">
        <v>2813</v>
      </c>
      <c r="D182" s="21">
        <v>2746733.2600000002</v>
      </c>
      <c r="E182" s="21">
        <v>768417.07549331326</v>
      </c>
      <c r="F182" s="21">
        <v>3515150.3354933136</v>
      </c>
      <c r="G182" s="114">
        <v>1357.49</v>
      </c>
      <c r="H182" s="32">
        <v>3818619.37</v>
      </c>
      <c r="I182" s="32">
        <v>-303469.0345066865</v>
      </c>
      <c r="J182" s="115">
        <f t="shared" si="7"/>
        <v>-8.6331737064695949E-2</v>
      </c>
      <c r="K182" s="116">
        <v>286144.03100800002</v>
      </c>
      <c r="L182" s="116">
        <v>0</v>
      </c>
      <c r="M182" s="116">
        <v>27596.744275345132</v>
      </c>
      <c r="N182" s="116">
        <v>36232.307930877032</v>
      </c>
      <c r="O182" s="116">
        <v>0</v>
      </c>
      <c r="P182" s="117">
        <v>-157569.75999999998</v>
      </c>
      <c r="Q182" s="117">
        <v>843287.56158048229</v>
      </c>
      <c r="R182" s="118">
        <v>740806.26782373502</v>
      </c>
      <c r="S182" s="21">
        <v>1473028.1181117529</v>
      </c>
      <c r="T182" s="36">
        <v>540029.57521486899</v>
      </c>
      <c r="U182" s="19">
        <v>2013057.6933266218</v>
      </c>
      <c r="V182" s="19">
        <v>614910.16499671678</v>
      </c>
      <c r="W182" s="38">
        <f t="shared" si="8"/>
        <v>2627967.8583233384</v>
      </c>
      <c r="X182" s="119"/>
    </row>
    <row r="183" spans="1:24" s="120" customFormat="1" ht="16.5">
      <c r="A183" s="20">
        <v>577</v>
      </c>
      <c r="B183" s="18" t="s">
        <v>214</v>
      </c>
      <c r="C183" s="21">
        <v>11041</v>
      </c>
      <c r="D183" s="21">
        <v>19113041.560000002</v>
      </c>
      <c r="E183" s="21">
        <v>1381050.4232258224</v>
      </c>
      <c r="F183" s="21">
        <v>20494091.983225826</v>
      </c>
      <c r="G183" s="114">
        <v>1357.49</v>
      </c>
      <c r="H183" s="32">
        <v>14988047.09</v>
      </c>
      <c r="I183" s="32">
        <v>5506044.8932258263</v>
      </c>
      <c r="J183" s="115">
        <f t="shared" si="7"/>
        <v>0.26866498392475546</v>
      </c>
      <c r="K183" s="116">
        <v>0</v>
      </c>
      <c r="L183" s="116">
        <v>0</v>
      </c>
      <c r="M183" s="116">
        <v>95030.47812046732</v>
      </c>
      <c r="N183" s="116">
        <v>201670.16491619038</v>
      </c>
      <c r="O183" s="116">
        <v>70637.109042820055</v>
      </c>
      <c r="P183" s="117">
        <v>-731457.85499999998</v>
      </c>
      <c r="Q183" s="117">
        <v>-448966.36443179456</v>
      </c>
      <c r="R183" s="118">
        <v>-708298.4577028089</v>
      </c>
      <c r="S183" s="21">
        <v>3984659.9681707006</v>
      </c>
      <c r="T183" s="36">
        <v>3493877.7632857645</v>
      </c>
      <c r="U183" s="19">
        <v>7478537.7314564651</v>
      </c>
      <c r="V183" s="19">
        <v>1563680.9786321553</v>
      </c>
      <c r="W183" s="38">
        <f t="shared" si="8"/>
        <v>9042218.71008862</v>
      </c>
      <c r="X183" s="119"/>
    </row>
    <row r="184" spans="1:24" s="120" customFormat="1" ht="16.5">
      <c r="A184" s="20">
        <v>578</v>
      </c>
      <c r="B184" s="18" t="s">
        <v>215</v>
      </c>
      <c r="C184" s="21">
        <v>3183</v>
      </c>
      <c r="D184" s="21">
        <v>3765810.98</v>
      </c>
      <c r="E184" s="21">
        <v>1065891.3194428689</v>
      </c>
      <c r="F184" s="21">
        <v>4831702.2994428687</v>
      </c>
      <c r="G184" s="114">
        <v>1357.49</v>
      </c>
      <c r="H184" s="32">
        <v>4320890.67</v>
      </c>
      <c r="I184" s="32">
        <v>510811.62944286875</v>
      </c>
      <c r="J184" s="115">
        <f t="shared" si="7"/>
        <v>0.10572084076905341</v>
      </c>
      <c r="K184" s="116">
        <v>188238.46088</v>
      </c>
      <c r="L184" s="116">
        <v>0</v>
      </c>
      <c r="M184" s="116">
        <v>35328.022134116545</v>
      </c>
      <c r="N184" s="116">
        <v>58369.093484625984</v>
      </c>
      <c r="O184" s="116">
        <v>0</v>
      </c>
      <c r="P184" s="117">
        <v>-214995.43</v>
      </c>
      <c r="Q184" s="117">
        <v>-382168.76131516322</v>
      </c>
      <c r="R184" s="118">
        <v>-314350.6664897523</v>
      </c>
      <c r="S184" s="21">
        <v>-118767.6518633042</v>
      </c>
      <c r="T184" s="36">
        <v>1562626.6733867587</v>
      </c>
      <c r="U184" s="19">
        <v>1443859.0215234545</v>
      </c>
      <c r="V184" s="19">
        <v>664962.64058750798</v>
      </c>
      <c r="W184" s="38">
        <f t="shared" si="8"/>
        <v>2108821.6621109624</v>
      </c>
      <c r="X184" s="119"/>
    </row>
    <row r="185" spans="1:24" s="120" customFormat="1" ht="16.5">
      <c r="A185" s="20">
        <v>580</v>
      </c>
      <c r="B185" s="18" t="s">
        <v>216</v>
      </c>
      <c r="C185" s="21">
        <v>4567</v>
      </c>
      <c r="D185" s="21">
        <v>4451165.18</v>
      </c>
      <c r="E185" s="21">
        <v>1093818.0322070257</v>
      </c>
      <c r="F185" s="21">
        <v>5544983.2122070249</v>
      </c>
      <c r="G185" s="114">
        <v>1357.49</v>
      </c>
      <c r="H185" s="32">
        <v>6199656.8300000001</v>
      </c>
      <c r="I185" s="32">
        <v>-654673.61779297516</v>
      </c>
      <c r="J185" s="115">
        <f t="shared" si="7"/>
        <v>-0.11806593324786653</v>
      </c>
      <c r="K185" s="116">
        <v>566218.45026399998</v>
      </c>
      <c r="L185" s="116">
        <v>0</v>
      </c>
      <c r="M185" s="116">
        <v>49140.763047001761</v>
      </c>
      <c r="N185" s="116">
        <v>66088.331968859158</v>
      </c>
      <c r="O185" s="116">
        <v>0</v>
      </c>
      <c r="P185" s="117">
        <v>-260323.6</v>
      </c>
      <c r="Q185" s="117">
        <v>-403420.47707424039</v>
      </c>
      <c r="R185" s="118">
        <v>-25458.949048369486</v>
      </c>
      <c r="S185" s="21">
        <v>-662429.09863572405</v>
      </c>
      <c r="T185" s="36">
        <v>1758733.8702968992</v>
      </c>
      <c r="U185" s="19">
        <v>1096304.7716611752</v>
      </c>
      <c r="V185" s="19">
        <v>978245.15316968225</v>
      </c>
      <c r="W185" s="38">
        <f t="shared" si="8"/>
        <v>2074549.9248308574</v>
      </c>
      <c r="X185" s="119"/>
    </row>
    <row r="186" spans="1:24" s="120" customFormat="1" ht="16.5">
      <c r="A186" s="20">
        <v>581</v>
      </c>
      <c r="B186" s="18" t="s">
        <v>217</v>
      </c>
      <c r="C186" s="21">
        <v>6286</v>
      </c>
      <c r="D186" s="21">
        <v>8219107.4900000002</v>
      </c>
      <c r="E186" s="21">
        <v>1452677.8177906685</v>
      </c>
      <c r="F186" s="21">
        <v>9671785.3077906687</v>
      </c>
      <c r="G186" s="114">
        <v>1357.49</v>
      </c>
      <c r="H186" s="32">
        <v>8533182.1400000006</v>
      </c>
      <c r="I186" s="32">
        <v>1138603.1677906681</v>
      </c>
      <c r="J186" s="115">
        <f t="shared" si="7"/>
        <v>0.11772419791757763</v>
      </c>
      <c r="K186" s="116">
        <v>313168.08417066664</v>
      </c>
      <c r="L186" s="116">
        <v>0</v>
      </c>
      <c r="M186" s="116">
        <v>86073.449162177625</v>
      </c>
      <c r="N186" s="116">
        <v>117458.9355586462</v>
      </c>
      <c r="O186" s="116">
        <v>0</v>
      </c>
      <c r="P186" s="117">
        <v>-392902.61499999999</v>
      </c>
      <c r="Q186" s="117">
        <v>941744.12842739152</v>
      </c>
      <c r="R186" s="118">
        <v>547065.93433072336</v>
      </c>
      <c r="S186" s="21">
        <v>2751211.0844402732</v>
      </c>
      <c r="T186" s="36">
        <v>2028731.1831413382</v>
      </c>
      <c r="U186" s="19">
        <v>4779942.2675816119</v>
      </c>
      <c r="V186" s="19">
        <v>1207047.354659111</v>
      </c>
      <c r="W186" s="38">
        <f t="shared" si="8"/>
        <v>5986989.6222407231</v>
      </c>
      <c r="X186" s="119"/>
    </row>
    <row r="187" spans="1:24" s="120" customFormat="1" ht="16.5">
      <c r="A187" s="20">
        <v>583</v>
      </c>
      <c r="B187" s="18" t="s">
        <v>218</v>
      </c>
      <c r="C187" s="21">
        <v>924</v>
      </c>
      <c r="D187" s="21">
        <v>875835.55</v>
      </c>
      <c r="E187" s="21">
        <v>873031.47797428712</v>
      </c>
      <c r="F187" s="21">
        <v>1748867.027974287</v>
      </c>
      <c r="G187" s="114">
        <v>1357.49</v>
      </c>
      <c r="H187" s="32">
        <v>1254320.76</v>
      </c>
      <c r="I187" s="32">
        <v>494546.26797428704</v>
      </c>
      <c r="J187" s="115">
        <f t="shared" si="7"/>
        <v>0.28278094335572218</v>
      </c>
      <c r="K187" s="116">
        <v>316140.730752</v>
      </c>
      <c r="L187" s="116">
        <v>0</v>
      </c>
      <c r="M187" s="116">
        <v>13783.860474624998</v>
      </c>
      <c r="N187" s="116">
        <v>8332.5992470817364</v>
      </c>
      <c r="O187" s="116">
        <v>0</v>
      </c>
      <c r="P187" s="117">
        <v>-42569.305</v>
      </c>
      <c r="Q187" s="117">
        <v>-830585.9021620343</v>
      </c>
      <c r="R187" s="118">
        <v>133280.38066358719</v>
      </c>
      <c r="S187" s="21">
        <v>92928.63194954663</v>
      </c>
      <c r="T187" s="36">
        <v>-20278.938694079025</v>
      </c>
      <c r="U187" s="19">
        <v>72649.693255467602</v>
      </c>
      <c r="V187" s="19">
        <v>189980.87286109172</v>
      </c>
      <c r="W187" s="38">
        <f t="shared" si="8"/>
        <v>262630.56611655932</v>
      </c>
      <c r="X187" s="119"/>
    </row>
    <row r="188" spans="1:24" s="120" customFormat="1" ht="16.5">
      <c r="A188" s="20">
        <v>584</v>
      </c>
      <c r="B188" s="18" t="s">
        <v>219</v>
      </c>
      <c r="C188" s="21">
        <v>2676</v>
      </c>
      <c r="D188" s="21">
        <v>6318504.4000000004</v>
      </c>
      <c r="E188" s="21">
        <v>826031.55254032684</v>
      </c>
      <c r="F188" s="21">
        <v>7144535.9525403269</v>
      </c>
      <c r="G188" s="114">
        <v>1357.49</v>
      </c>
      <c r="H188" s="32">
        <v>3632643.24</v>
      </c>
      <c r="I188" s="32">
        <v>3511892.7125403266</v>
      </c>
      <c r="J188" s="115">
        <f t="shared" si="7"/>
        <v>0.49154944923912525</v>
      </c>
      <c r="K188" s="116">
        <v>336355.21727999998</v>
      </c>
      <c r="L188" s="116">
        <v>0</v>
      </c>
      <c r="M188" s="116">
        <v>33615.391846536098</v>
      </c>
      <c r="N188" s="116">
        <v>51434.408044551106</v>
      </c>
      <c r="O188" s="116">
        <v>0</v>
      </c>
      <c r="P188" s="117">
        <v>-108292.66500000001</v>
      </c>
      <c r="Q188" s="117">
        <v>-358138.30411396106</v>
      </c>
      <c r="R188" s="118">
        <v>-400787.21454349521</v>
      </c>
      <c r="S188" s="21">
        <v>3066079.5460539577</v>
      </c>
      <c r="T188" s="36">
        <v>1755770.833922212</v>
      </c>
      <c r="U188" s="19">
        <v>4821850.3799761701</v>
      </c>
      <c r="V188" s="19">
        <v>513045.21002821974</v>
      </c>
      <c r="W188" s="38">
        <f t="shared" si="8"/>
        <v>5334895.5900043901</v>
      </c>
      <c r="X188" s="119"/>
    </row>
    <row r="189" spans="1:24" s="120" customFormat="1" ht="16.5">
      <c r="A189" s="20">
        <v>588</v>
      </c>
      <c r="B189" s="18" t="s">
        <v>220</v>
      </c>
      <c r="C189" s="21">
        <v>1644</v>
      </c>
      <c r="D189" s="21">
        <v>1712145.62</v>
      </c>
      <c r="E189" s="21">
        <v>495811.30613527796</v>
      </c>
      <c r="F189" s="21">
        <v>2207956.9261352783</v>
      </c>
      <c r="G189" s="114">
        <v>1357.49</v>
      </c>
      <c r="H189" s="32">
        <v>2231713.56</v>
      </c>
      <c r="I189" s="32">
        <v>-23756.633864721749</v>
      </c>
      <c r="J189" s="115">
        <f t="shared" si="7"/>
        <v>-1.0759554945804325E-2</v>
      </c>
      <c r="K189" s="116">
        <v>182679.99110399999</v>
      </c>
      <c r="L189" s="116">
        <v>0</v>
      </c>
      <c r="M189" s="116">
        <v>20091.25910246911</v>
      </c>
      <c r="N189" s="116">
        <v>24999.629405682783</v>
      </c>
      <c r="O189" s="116">
        <v>0</v>
      </c>
      <c r="P189" s="117">
        <v>-107310.36</v>
      </c>
      <c r="Q189" s="117">
        <v>-440037.15890558279</v>
      </c>
      <c r="R189" s="118">
        <v>-238098.87565480359</v>
      </c>
      <c r="S189" s="21">
        <v>-581432.14881295618</v>
      </c>
      <c r="T189" s="36">
        <v>209062.72854999293</v>
      </c>
      <c r="U189" s="19">
        <v>-372369.42026296328</v>
      </c>
      <c r="V189" s="19">
        <v>372717.79391239991</v>
      </c>
      <c r="W189" s="38">
        <f t="shared" si="8"/>
        <v>348.37364943663124</v>
      </c>
      <c r="X189" s="119"/>
    </row>
    <row r="190" spans="1:24" s="120" customFormat="1" ht="16.5">
      <c r="A190" s="20">
        <v>592</v>
      </c>
      <c r="B190" s="18" t="s">
        <v>221</v>
      </c>
      <c r="C190" s="21">
        <v>3678</v>
      </c>
      <c r="D190" s="21">
        <v>6334342.7400000002</v>
      </c>
      <c r="E190" s="21">
        <v>765026.49209384201</v>
      </c>
      <c r="F190" s="21">
        <v>7099369.2320938427</v>
      </c>
      <c r="G190" s="114">
        <v>1357.49</v>
      </c>
      <c r="H190" s="32">
        <v>4992848.22</v>
      </c>
      <c r="I190" s="32">
        <v>2106521.012093843</v>
      </c>
      <c r="J190" s="115">
        <f t="shared" si="7"/>
        <v>0.29671946101506813</v>
      </c>
      <c r="K190" s="116">
        <v>110346.512512</v>
      </c>
      <c r="L190" s="116">
        <v>0</v>
      </c>
      <c r="M190" s="116">
        <v>27272.966737060062</v>
      </c>
      <c r="N190" s="116">
        <v>47307.206800680004</v>
      </c>
      <c r="O190" s="116">
        <v>0</v>
      </c>
      <c r="P190" s="117">
        <v>-234199.66</v>
      </c>
      <c r="Q190" s="117">
        <v>700227.67995579506</v>
      </c>
      <c r="R190" s="118">
        <v>404739.96026244573</v>
      </c>
      <c r="S190" s="21">
        <v>3162215.6783618233</v>
      </c>
      <c r="T190" s="36">
        <v>1272895.3493896592</v>
      </c>
      <c r="U190" s="19">
        <v>4435111.027751483</v>
      </c>
      <c r="V190" s="19">
        <v>683545.67038096022</v>
      </c>
      <c r="W190" s="38">
        <f t="shared" si="8"/>
        <v>5118656.6981324432</v>
      </c>
      <c r="X190" s="119"/>
    </row>
    <row r="191" spans="1:24" s="120" customFormat="1" ht="16.5">
      <c r="A191" s="20">
        <v>593</v>
      </c>
      <c r="B191" s="18" t="s">
        <v>222</v>
      </c>
      <c r="C191" s="21">
        <v>17253</v>
      </c>
      <c r="D191" s="21">
        <v>19424188.979999997</v>
      </c>
      <c r="E191" s="21">
        <v>3405305.5888766246</v>
      </c>
      <c r="F191" s="21">
        <v>22829494.56887662</v>
      </c>
      <c r="G191" s="114">
        <v>1357.49</v>
      </c>
      <c r="H191" s="32">
        <v>23420774.969999999</v>
      </c>
      <c r="I191" s="32">
        <v>-591280.40112337843</v>
      </c>
      <c r="J191" s="115">
        <f t="shared" si="7"/>
        <v>-2.5899846329908206E-2</v>
      </c>
      <c r="K191" s="116">
        <v>0</v>
      </c>
      <c r="L191" s="116">
        <v>0</v>
      </c>
      <c r="M191" s="116">
        <v>225064.99677108185</v>
      </c>
      <c r="N191" s="116">
        <v>355404.9559918872</v>
      </c>
      <c r="O191" s="116">
        <v>0</v>
      </c>
      <c r="P191" s="117">
        <v>-1363534.6416000002</v>
      </c>
      <c r="Q191" s="117">
        <v>-1045970.4923668059</v>
      </c>
      <c r="R191" s="118">
        <v>-1306405.8758758213</v>
      </c>
      <c r="S191" s="21">
        <v>-3726721.4582030363</v>
      </c>
      <c r="T191" s="36">
        <v>5653085.6478352472</v>
      </c>
      <c r="U191" s="19">
        <v>1926364.1896322109</v>
      </c>
      <c r="V191" s="19">
        <v>3239709.5385059109</v>
      </c>
      <c r="W191" s="38">
        <f t="shared" si="8"/>
        <v>5166073.7281381218</v>
      </c>
      <c r="X191" s="119"/>
    </row>
    <row r="192" spans="1:24" s="120" customFormat="1" ht="16.5">
      <c r="A192" s="20">
        <v>595</v>
      </c>
      <c r="B192" s="18" t="s">
        <v>223</v>
      </c>
      <c r="C192" s="21">
        <v>4269</v>
      </c>
      <c r="D192" s="21">
        <v>5414492.9699999997</v>
      </c>
      <c r="E192" s="21">
        <v>1351340.1879955907</v>
      </c>
      <c r="F192" s="21">
        <v>6765833.1579955909</v>
      </c>
      <c r="G192" s="114">
        <v>1357.49</v>
      </c>
      <c r="H192" s="32">
        <v>5795124.8099999996</v>
      </c>
      <c r="I192" s="32">
        <v>970708.34799559135</v>
      </c>
      <c r="J192" s="115">
        <f t="shared" si="7"/>
        <v>0.14347210836088192</v>
      </c>
      <c r="K192" s="116">
        <v>512201.51870399999</v>
      </c>
      <c r="L192" s="116">
        <v>0</v>
      </c>
      <c r="M192" s="116">
        <v>46494.257191595272</v>
      </c>
      <c r="N192" s="116">
        <v>79390.117641836172</v>
      </c>
      <c r="O192" s="116">
        <v>0</v>
      </c>
      <c r="P192" s="117">
        <v>-275640.51500000001</v>
      </c>
      <c r="Q192" s="117">
        <v>550834.59223135433</v>
      </c>
      <c r="R192" s="118">
        <v>87729.402139128491</v>
      </c>
      <c r="S192" s="21">
        <v>1971717.7209035056</v>
      </c>
      <c r="T192" s="36">
        <v>1866335.69824971</v>
      </c>
      <c r="U192" s="19">
        <v>3838053.4191532154</v>
      </c>
      <c r="V192" s="19">
        <v>920675.08541005896</v>
      </c>
      <c r="W192" s="38">
        <f t="shared" si="8"/>
        <v>4758728.5045632739</v>
      </c>
      <c r="X192" s="119"/>
    </row>
    <row r="193" spans="1:24" s="120" customFormat="1" ht="16.5">
      <c r="A193" s="20">
        <v>598</v>
      </c>
      <c r="B193" s="18" t="s">
        <v>224</v>
      </c>
      <c r="C193" s="21">
        <v>19097</v>
      </c>
      <c r="D193" s="21">
        <v>27862768.270000003</v>
      </c>
      <c r="E193" s="21">
        <v>8252688.4834571751</v>
      </c>
      <c r="F193" s="21">
        <v>36115456.753457181</v>
      </c>
      <c r="G193" s="114">
        <v>1357.49</v>
      </c>
      <c r="H193" s="32">
        <v>25923986.530000001</v>
      </c>
      <c r="I193" s="32">
        <v>10191470.22345718</v>
      </c>
      <c r="J193" s="115">
        <f t="shared" si="7"/>
        <v>0.28219137011140233</v>
      </c>
      <c r="K193" s="116">
        <v>0</v>
      </c>
      <c r="L193" s="116">
        <v>0</v>
      </c>
      <c r="M193" s="116">
        <v>332446.92277240707</v>
      </c>
      <c r="N193" s="116">
        <v>307876.06486330647</v>
      </c>
      <c r="O193" s="116">
        <v>0</v>
      </c>
      <c r="P193" s="117">
        <v>-1486029.02</v>
      </c>
      <c r="Q193" s="117">
        <v>-3544871.6600922244</v>
      </c>
      <c r="R193" s="118">
        <v>-1489738.2939557391</v>
      </c>
      <c r="S193" s="21">
        <v>4311154.2370449305</v>
      </c>
      <c r="T193" s="36">
        <v>808797.65655805869</v>
      </c>
      <c r="U193" s="19">
        <v>5119951.8936029896</v>
      </c>
      <c r="V193" s="19">
        <v>2943456.3429157478</v>
      </c>
      <c r="W193" s="38">
        <f t="shared" si="8"/>
        <v>8063408.2365187369</v>
      </c>
      <c r="X193" s="119"/>
    </row>
    <row r="194" spans="1:24" s="120" customFormat="1" ht="16.5">
      <c r="A194" s="20">
        <v>599</v>
      </c>
      <c r="B194" s="18" t="s">
        <v>225</v>
      </c>
      <c r="C194" s="21">
        <v>11172</v>
      </c>
      <c r="D194" s="21">
        <v>24152329.57</v>
      </c>
      <c r="E194" s="21">
        <v>4434693.1937636491</v>
      </c>
      <c r="F194" s="21">
        <v>28587022.763763651</v>
      </c>
      <c r="G194" s="114">
        <v>1357.49</v>
      </c>
      <c r="H194" s="32">
        <v>15165878.279999999</v>
      </c>
      <c r="I194" s="32">
        <v>13421144.483763652</v>
      </c>
      <c r="J194" s="115">
        <f t="shared" si="7"/>
        <v>0.46948381420033819</v>
      </c>
      <c r="K194" s="116">
        <v>0</v>
      </c>
      <c r="L194" s="116">
        <v>0</v>
      </c>
      <c r="M194" s="116">
        <v>120026.75735943917</v>
      </c>
      <c r="N194" s="116">
        <v>128938.90197910175</v>
      </c>
      <c r="O194" s="116">
        <v>52561.525670460149</v>
      </c>
      <c r="P194" s="117">
        <v>-426479.88</v>
      </c>
      <c r="Q194" s="117">
        <v>-2554467.4506620141</v>
      </c>
      <c r="R194" s="118">
        <v>-2285252.8109904737</v>
      </c>
      <c r="S194" s="21">
        <v>8456471.5271201655</v>
      </c>
      <c r="T194" s="36">
        <v>5130962.0440997109</v>
      </c>
      <c r="U194" s="19">
        <v>13587433.571219876</v>
      </c>
      <c r="V194" s="19">
        <v>1891900.62940578</v>
      </c>
      <c r="W194" s="38">
        <f t="shared" si="8"/>
        <v>15479334.200625656</v>
      </c>
      <c r="X194" s="119"/>
    </row>
    <row r="195" spans="1:24" s="120" customFormat="1" ht="16.5">
      <c r="A195" s="20">
        <v>601</v>
      </c>
      <c r="B195" s="18" t="s">
        <v>226</v>
      </c>
      <c r="C195" s="21">
        <v>3873</v>
      </c>
      <c r="D195" s="21">
        <v>5263208.46</v>
      </c>
      <c r="E195" s="21">
        <v>1230625.6414768177</v>
      </c>
      <c r="F195" s="21">
        <v>6493834.1014768174</v>
      </c>
      <c r="G195" s="114">
        <v>1357.49</v>
      </c>
      <c r="H195" s="32">
        <v>5257558.7700000005</v>
      </c>
      <c r="I195" s="32">
        <v>1236275.3314768169</v>
      </c>
      <c r="J195" s="115">
        <f t="shared" si="7"/>
        <v>0.1903767962282352</v>
      </c>
      <c r="K195" s="116">
        <v>526324.185528</v>
      </c>
      <c r="L195" s="116">
        <v>0</v>
      </c>
      <c r="M195" s="116">
        <v>47715.110925875022</v>
      </c>
      <c r="N195" s="116">
        <v>55946.556363751253</v>
      </c>
      <c r="O195" s="116">
        <v>0</v>
      </c>
      <c r="P195" s="117">
        <v>-209510.55000000002</v>
      </c>
      <c r="Q195" s="117">
        <v>1241476.9640137814</v>
      </c>
      <c r="R195" s="118">
        <v>769734.45538456447</v>
      </c>
      <c r="S195" s="21">
        <v>3667962.0536927888</v>
      </c>
      <c r="T195" s="36">
        <v>1378844.3445968695</v>
      </c>
      <c r="U195" s="19">
        <v>5046806.3982896581</v>
      </c>
      <c r="V195" s="19">
        <v>827680.3005709633</v>
      </c>
      <c r="W195" s="38">
        <f t="shared" si="8"/>
        <v>5874486.6988606211</v>
      </c>
      <c r="X195" s="119"/>
    </row>
    <row r="196" spans="1:24" s="120" customFormat="1" ht="16.5">
      <c r="A196" s="20">
        <v>604</v>
      </c>
      <c r="B196" s="18" t="s">
        <v>227</v>
      </c>
      <c r="C196" s="21">
        <v>20206</v>
      </c>
      <c r="D196" s="21">
        <v>36845978.869999997</v>
      </c>
      <c r="E196" s="21">
        <v>2589030.2753174962</v>
      </c>
      <c r="F196" s="21">
        <v>39435009.145317495</v>
      </c>
      <c r="G196" s="114">
        <v>1357.49</v>
      </c>
      <c r="H196" s="32">
        <v>27429442.940000001</v>
      </c>
      <c r="I196" s="32">
        <v>12005566.205317494</v>
      </c>
      <c r="J196" s="115">
        <f t="shared" si="7"/>
        <v>0.30443929050649232</v>
      </c>
      <c r="K196" s="116">
        <v>0</v>
      </c>
      <c r="L196" s="116">
        <v>0</v>
      </c>
      <c r="M196" s="116">
        <v>256278.49415719908</v>
      </c>
      <c r="N196" s="116">
        <v>430614.73701693962</v>
      </c>
      <c r="O196" s="116">
        <v>287527.3952473742</v>
      </c>
      <c r="P196" s="117">
        <v>-1281459.05</v>
      </c>
      <c r="Q196" s="117">
        <v>4126406.0276300306</v>
      </c>
      <c r="R196" s="118">
        <v>2326307.6639125608</v>
      </c>
      <c r="S196" s="21">
        <v>18151241.4732816</v>
      </c>
      <c r="T196" s="36">
        <v>-213481.11431484594</v>
      </c>
      <c r="U196" s="19">
        <v>17937760.358966753</v>
      </c>
      <c r="V196" s="19">
        <v>2032242.460903574</v>
      </c>
      <c r="W196" s="38">
        <f t="shared" si="8"/>
        <v>19970002.819870327</v>
      </c>
      <c r="X196" s="119"/>
    </row>
    <row r="197" spans="1:24" s="120" customFormat="1" ht="16.5">
      <c r="A197" s="20">
        <v>607</v>
      </c>
      <c r="B197" s="18" t="s">
        <v>228</v>
      </c>
      <c r="C197" s="21">
        <v>4161</v>
      </c>
      <c r="D197" s="21">
        <v>5108433.6800000006</v>
      </c>
      <c r="E197" s="21">
        <v>1170419.6583042149</v>
      </c>
      <c r="F197" s="21">
        <v>6278853.338304216</v>
      </c>
      <c r="G197" s="114">
        <v>1357.49</v>
      </c>
      <c r="H197" s="32">
        <v>5648515.8899999997</v>
      </c>
      <c r="I197" s="32">
        <v>630337.44830421638</v>
      </c>
      <c r="J197" s="115">
        <f t="shared" si="7"/>
        <v>0.10039053539582389</v>
      </c>
      <c r="K197" s="116">
        <v>157136.04838399999</v>
      </c>
      <c r="L197" s="116">
        <v>0</v>
      </c>
      <c r="M197" s="116">
        <v>42967.828553309395</v>
      </c>
      <c r="N197" s="116">
        <v>70408.158500922829</v>
      </c>
      <c r="O197" s="116">
        <v>0</v>
      </c>
      <c r="P197" s="117">
        <v>-266252.13500000001</v>
      </c>
      <c r="Q197" s="117">
        <v>225680.48616045047</v>
      </c>
      <c r="R197" s="118">
        <v>347163.63301868807</v>
      </c>
      <c r="S197" s="21">
        <v>1207441.4679215872</v>
      </c>
      <c r="T197" s="36">
        <v>2484232.2701884126</v>
      </c>
      <c r="U197" s="19">
        <v>3691673.7381099998</v>
      </c>
      <c r="V197" s="19">
        <v>906939.72853191267</v>
      </c>
      <c r="W197" s="38">
        <f t="shared" si="8"/>
        <v>4598613.4666419122</v>
      </c>
      <c r="X197" s="119"/>
    </row>
    <row r="198" spans="1:24" s="120" customFormat="1" ht="16.5">
      <c r="A198" s="20">
        <v>608</v>
      </c>
      <c r="B198" s="18" t="s">
        <v>229</v>
      </c>
      <c r="C198" s="21">
        <v>2013</v>
      </c>
      <c r="D198" s="21">
        <v>2706896.7</v>
      </c>
      <c r="E198" s="21">
        <v>443515.58036140318</v>
      </c>
      <c r="F198" s="21">
        <v>3150412.2803614032</v>
      </c>
      <c r="G198" s="114">
        <v>1357.49</v>
      </c>
      <c r="H198" s="32">
        <v>2732627.37</v>
      </c>
      <c r="I198" s="32">
        <v>417784.91036140313</v>
      </c>
      <c r="J198" s="115">
        <f t="shared" si="7"/>
        <v>0.13261277356164838</v>
      </c>
      <c r="K198" s="116">
        <v>13312.339392</v>
      </c>
      <c r="L198" s="116">
        <v>0</v>
      </c>
      <c r="M198" s="116">
        <v>18445.295716830777</v>
      </c>
      <c r="N198" s="116">
        <v>25913.815707705475</v>
      </c>
      <c r="O198" s="116">
        <v>0</v>
      </c>
      <c r="P198" s="117">
        <v>-102942.45999999999</v>
      </c>
      <c r="Q198" s="117">
        <v>212942.6898763139</v>
      </c>
      <c r="R198" s="118">
        <v>113798.98466249046</v>
      </c>
      <c r="S198" s="21">
        <v>699255.57571674371</v>
      </c>
      <c r="T198" s="36">
        <v>914575.95042373368</v>
      </c>
      <c r="U198" s="19">
        <v>1613831.5261404775</v>
      </c>
      <c r="V198" s="19">
        <v>409863.23166161013</v>
      </c>
      <c r="W198" s="38">
        <f t="shared" si="8"/>
        <v>2023694.7578020876</v>
      </c>
      <c r="X198" s="119"/>
    </row>
    <row r="199" spans="1:24" s="120" customFormat="1" ht="16.5">
      <c r="A199" s="20">
        <v>609</v>
      </c>
      <c r="B199" s="18" t="s">
        <v>230</v>
      </c>
      <c r="C199" s="21">
        <v>83482</v>
      </c>
      <c r="D199" s="21">
        <v>110110867.33999999</v>
      </c>
      <c r="E199" s="21">
        <v>15076214.619568804</v>
      </c>
      <c r="F199" s="21">
        <v>125187081.9595688</v>
      </c>
      <c r="G199" s="114">
        <v>1357.49</v>
      </c>
      <c r="H199" s="32">
        <v>113325980.18000001</v>
      </c>
      <c r="I199" s="32">
        <v>11861101.779568791</v>
      </c>
      <c r="J199" s="115">
        <f t="shared" si="7"/>
        <v>9.4747010585321631E-2</v>
      </c>
      <c r="K199" s="116">
        <v>0</v>
      </c>
      <c r="L199" s="116">
        <v>0</v>
      </c>
      <c r="M199" s="116">
        <v>1103422.4253957721</v>
      </c>
      <c r="N199" s="116">
        <v>1486486.9032624858</v>
      </c>
      <c r="O199" s="116">
        <v>0</v>
      </c>
      <c r="P199" s="117">
        <v>-6992075.0405000001</v>
      </c>
      <c r="Q199" s="117">
        <v>-10473797.254036156</v>
      </c>
      <c r="R199" s="118">
        <v>-1578497.5974366355</v>
      </c>
      <c r="S199" s="21">
        <v>-4593358.7837457433</v>
      </c>
      <c r="T199" s="36">
        <v>25043326.249188289</v>
      </c>
      <c r="U199" s="19">
        <v>20449967.465442546</v>
      </c>
      <c r="V199" s="19">
        <v>13133679.006465396</v>
      </c>
      <c r="W199" s="38">
        <f t="shared" si="8"/>
        <v>33583646.471907943</v>
      </c>
      <c r="X199" s="119"/>
    </row>
    <row r="200" spans="1:24" s="120" customFormat="1" ht="16.5">
      <c r="A200" s="20">
        <v>611</v>
      </c>
      <c r="B200" s="18" t="s">
        <v>231</v>
      </c>
      <c r="C200" s="21">
        <v>5066</v>
      </c>
      <c r="D200" s="21">
        <v>9283427.7699999996</v>
      </c>
      <c r="E200" s="21">
        <v>792203.83864310326</v>
      </c>
      <c r="F200" s="21">
        <v>10075631.608643103</v>
      </c>
      <c r="G200" s="114">
        <v>1357.49</v>
      </c>
      <c r="H200" s="32">
        <v>6877044.3399999999</v>
      </c>
      <c r="I200" s="32">
        <v>3198587.2686431035</v>
      </c>
      <c r="J200" s="115">
        <f t="shared" si="7"/>
        <v>0.31745774288723333</v>
      </c>
      <c r="K200" s="116">
        <v>0</v>
      </c>
      <c r="L200" s="116">
        <v>0</v>
      </c>
      <c r="M200" s="116">
        <v>27613.98323286332</v>
      </c>
      <c r="N200" s="116">
        <v>77421.964118143354</v>
      </c>
      <c r="O200" s="116">
        <v>0</v>
      </c>
      <c r="P200" s="117">
        <v>-269901.31</v>
      </c>
      <c r="Q200" s="117">
        <v>202651.87123917049</v>
      </c>
      <c r="R200" s="117">
        <v>37990.649593068498</v>
      </c>
      <c r="S200" s="21">
        <v>3274364.4268263495</v>
      </c>
      <c r="T200" s="36">
        <v>1396095.2808983086</v>
      </c>
      <c r="U200" s="19">
        <v>4670459.7077246578</v>
      </c>
      <c r="V200" s="19">
        <v>754690.1209551997</v>
      </c>
      <c r="W200" s="38">
        <f t="shared" si="8"/>
        <v>5425149.8286798578</v>
      </c>
      <c r="X200" s="119"/>
    </row>
    <row r="201" spans="1:24" s="120" customFormat="1" ht="16.5">
      <c r="A201" s="20">
        <v>614</v>
      </c>
      <c r="B201" s="18" t="s">
        <v>232</v>
      </c>
      <c r="C201" s="21">
        <v>3066</v>
      </c>
      <c r="D201" s="21">
        <v>2426475</v>
      </c>
      <c r="E201" s="21">
        <v>2717846.9116842262</v>
      </c>
      <c r="F201" s="21">
        <v>5144321.9116842262</v>
      </c>
      <c r="G201" s="114">
        <v>1357.49</v>
      </c>
      <c r="H201" s="32">
        <v>4162064.34</v>
      </c>
      <c r="I201" s="32">
        <v>982257.57168422639</v>
      </c>
      <c r="J201" s="115">
        <f t="shared" si="7"/>
        <v>0.19094014498844611</v>
      </c>
      <c r="K201" s="116">
        <v>1013735.519328</v>
      </c>
      <c r="L201" s="116">
        <v>0</v>
      </c>
      <c r="M201" s="116">
        <v>35952.010000902832</v>
      </c>
      <c r="N201" s="116">
        <v>42776.667694296993</v>
      </c>
      <c r="O201" s="116">
        <v>0</v>
      </c>
      <c r="P201" s="117">
        <v>-131995.505</v>
      </c>
      <c r="Q201" s="117">
        <v>-495896.88494806981</v>
      </c>
      <c r="R201" s="118">
        <v>-318676.4685570306</v>
      </c>
      <c r="S201" s="21">
        <v>1128152.9102023258</v>
      </c>
      <c r="T201" s="36">
        <v>1632673.4429554346</v>
      </c>
      <c r="U201" s="19">
        <v>2760826.3531577606</v>
      </c>
      <c r="V201" s="19">
        <v>733814.21810733457</v>
      </c>
      <c r="W201" s="38">
        <f t="shared" si="8"/>
        <v>3494640.5712650949</v>
      </c>
      <c r="X201" s="119"/>
    </row>
    <row r="202" spans="1:24" s="120" customFormat="1" ht="16.5">
      <c r="A202" s="20">
        <v>615</v>
      </c>
      <c r="B202" s="18" t="s">
        <v>233</v>
      </c>
      <c r="C202" s="21">
        <v>7702</v>
      </c>
      <c r="D202" s="21">
        <v>11166589.630000001</v>
      </c>
      <c r="E202" s="21">
        <v>5341253.290433838</v>
      </c>
      <c r="F202" s="21">
        <v>16507842.920433838</v>
      </c>
      <c r="G202" s="114">
        <v>1357.49</v>
      </c>
      <c r="H202" s="32">
        <v>10455387.98</v>
      </c>
      <c r="I202" s="32">
        <v>6052454.9404338375</v>
      </c>
      <c r="J202" s="115">
        <f t="shared" si="7"/>
        <v>0.36664117593110551</v>
      </c>
      <c r="K202" s="116">
        <v>2158912.868576</v>
      </c>
      <c r="L202" s="116">
        <v>0</v>
      </c>
      <c r="M202" s="116">
        <v>97144.577594336457</v>
      </c>
      <c r="N202" s="116">
        <v>102537.58038655942</v>
      </c>
      <c r="O202" s="116">
        <v>0</v>
      </c>
      <c r="P202" s="117">
        <v>-475680.3297</v>
      </c>
      <c r="Q202" s="117">
        <v>2081542.1113408031</v>
      </c>
      <c r="R202" s="118">
        <v>519200.06404641783</v>
      </c>
      <c r="S202" s="21">
        <v>10536111.812677953</v>
      </c>
      <c r="T202" s="36">
        <v>3203761.2942289421</v>
      </c>
      <c r="U202" s="19">
        <v>13739873.106906895</v>
      </c>
      <c r="V202" s="19">
        <v>1537268.2292214101</v>
      </c>
      <c r="W202" s="38">
        <f t="shared" si="8"/>
        <v>15277141.336128306</v>
      </c>
      <c r="X202" s="119"/>
    </row>
    <row r="203" spans="1:24" s="120" customFormat="1" ht="16.5">
      <c r="A203" s="20">
        <v>616</v>
      </c>
      <c r="B203" s="18" t="s">
        <v>234</v>
      </c>
      <c r="C203" s="21">
        <v>1848</v>
      </c>
      <c r="D203" s="21">
        <v>2688566.5199999996</v>
      </c>
      <c r="E203" s="21">
        <v>375342.8512583003</v>
      </c>
      <c r="F203" s="21">
        <v>3063909.3712582998</v>
      </c>
      <c r="G203" s="114">
        <v>1357.49</v>
      </c>
      <c r="H203" s="32">
        <v>2508641.52</v>
      </c>
      <c r="I203" s="32">
        <v>555267.85125829978</v>
      </c>
      <c r="J203" s="115">
        <f t="shared" si="7"/>
        <v>0.18122854953449877</v>
      </c>
      <c r="K203" s="116">
        <v>0</v>
      </c>
      <c r="L203" s="116">
        <v>0</v>
      </c>
      <c r="M203" s="116">
        <v>14744.645980241672</v>
      </c>
      <c r="N203" s="116">
        <v>27380.564668291576</v>
      </c>
      <c r="O203" s="116">
        <v>0</v>
      </c>
      <c r="P203" s="117">
        <v>-95302.48</v>
      </c>
      <c r="Q203" s="117">
        <v>-38503.108451899709</v>
      </c>
      <c r="R203" s="118">
        <v>-53997.762741168663</v>
      </c>
      <c r="S203" s="21">
        <v>409589.71071376459</v>
      </c>
      <c r="T203" s="36">
        <v>782996.93279477826</v>
      </c>
      <c r="U203" s="19">
        <v>1192586.6435085428</v>
      </c>
      <c r="V203" s="19">
        <v>378607.00299649104</v>
      </c>
      <c r="W203" s="38">
        <f t="shared" si="8"/>
        <v>1571193.6465050338</v>
      </c>
      <c r="X203" s="119"/>
    </row>
    <row r="204" spans="1:24" s="120" customFormat="1" ht="16.5">
      <c r="A204" s="20">
        <v>619</v>
      </c>
      <c r="B204" s="18" t="s">
        <v>235</v>
      </c>
      <c r="C204" s="21">
        <v>2721</v>
      </c>
      <c r="D204" s="21">
        <v>3308776.9799999995</v>
      </c>
      <c r="E204" s="21">
        <v>610123.23607053491</v>
      </c>
      <c r="F204" s="21">
        <v>3918900.2160705347</v>
      </c>
      <c r="G204" s="114">
        <v>1357.49</v>
      </c>
      <c r="H204" s="32">
        <v>3693730.29</v>
      </c>
      <c r="I204" s="32">
        <v>225169.92607053462</v>
      </c>
      <c r="J204" s="115">
        <f t="shared" ref="J204:J267" si="9">I204/F204</f>
        <v>5.7457427761789658E-2</v>
      </c>
      <c r="K204" s="116">
        <v>79738.912255999996</v>
      </c>
      <c r="L204" s="116">
        <v>0</v>
      </c>
      <c r="M204" s="116">
        <v>29082.968968436624</v>
      </c>
      <c r="N204" s="116">
        <v>52790.005833427749</v>
      </c>
      <c r="O204" s="116">
        <v>0</v>
      </c>
      <c r="P204" s="117">
        <v>-171073.125</v>
      </c>
      <c r="Q204" s="117">
        <v>892726.6301944725</v>
      </c>
      <c r="R204" s="118">
        <v>516770.27323203173</v>
      </c>
      <c r="S204" s="21">
        <v>1625205.5915549032</v>
      </c>
      <c r="T204" s="36">
        <v>1708005.3365643404</v>
      </c>
      <c r="U204" s="19">
        <v>3333210.9281192436</v>
      </c>
      <c r="V204" s="19">
        <v>632756.91856675525</v>
      </c>
      <c r="W204" s="38">
        <f t="shared" ref="W204:W267" si="10">U204+V204</f>
        <v>3965967.8466859991</v>
      </c>
      <c r="X204" s="119"/>
    </row>
    <row r="205" spans="1:24" s="120" customFormat="1" ht="16.5">
      <c r="A205" s="20">
        <v>620</v>
      </c>
      <c r="B205" s="18" t="s">
        <v>236</v>
      </c>
      <c r="C205" s="21">
        <v>2446</v>
      </c>
      <c r="D205" s="21">
        <v>2210358.4899999998</v>
      </c>
      <c r="E205" s="21">
        <v>2226330.5494223139</v>
      </c>
      <c r="F205" s="21">
        <v>4436689.0394223137</v>
      </c>
      <c r="G205" s="114">
        <v>1357.49</v>
      </c>
      <c r="H205" s="32">
        <v>3320420.54</v>
      </c>
      <c r="I205" s="32">
        <v>1116268.4994223136</v>
      </c>
      <c r="J205" s="115">
        <f t="shared" si="9"/>
        <v>0.25159944487965719</v>
      </c>
      <c r="K205" s="116">
        <v>806826.48451200011</v>
      </c>
      <c r="L205" s="116">
        <v>0</v>
      </c>
      <c r="M205" s="116">
        <v>27907.786405801864</v>
      </c>
      <c r="N205" s="116">
        <v>38110.834459005979</v>
      </c>
      <c r="O205" s="116">
        <v>0</v>
      </c>
      <c r="P205" s="117">
        <v>-134394.565</v>
      </c>
      <c r="Q205" s="117">
        <v>499529.01254174334</v>
      </c>
      <c r="R205" s="118">
        <v>527306.17092637927</v>
      </c>
      <c r="S205" s="21">
        <v>2881554.2232672442</v>
      </c>
      <c r="T205" s="36">
        <v>567652.84415189689</v>
      </c>
      <c r="U205" s="19">
        <v>3449207.0674191411</v>
      </c>
      <c r="V205" s="19">
        <v>550869.61068146094</v>
      </c>
      <c r="W205" s="38">
        <f t="shared" si="10"/>
        <v>4000076.6781006018</v>
      </c>
      <c r="X205" s="119"/>
    </row>
    <row r="206" spans="1:24" s="120" customFormat="1" ht="16.5">
      <c r="A206" s="20">
        <v>623</v>
      </c>
      <c r="B206" s="18" t="s">
        <v>237</v>
      </c>
      <c r="C206" s="21">
        <v>2117</v>
      </c>
      <c r="D206" s="21">
        <v>1419899.63</v>
      </c>
      <c r="E206" s="21">
        <v>1665568.730717133</v>
      </c>
      <c r="F206" s="21">
        <v>3085468.3607171327</v>
      </c>
      <c r="G206" s="114">
        <v>1357.49</v>
      </c>
      <c r="H206" s="32">
        <v>2873806.33</v>
      </c>
      <c r="I206" s="32">
        <v>211662.03071713261</v>
      </c>
      <c r="J206" s="115">
        <f t="shared" si="9"/>
        <v>6.8599643869930199E-2</v>
      </c>
      <c r="K206" s="116">
        <v>676572.80905600009</v>
      </c>
      <c r="L206" s="116">
        <v>0</v>
      </c>
      <c r="M206" s="116">
        <v>21737.779019850903</v>
      </c>
      <c r="N206" s="116">
        <v>39240.051232583472</v>
      </c>
      <c r="O206" s="116">
        <v>0</v>
      </c>
      <c r="P206" s="117">
        <v>-110668.935</v>
      </c>
      <c r="Q206" s="117">
        <v>400572.55295975233</v>
      </c>
      <c r="R206" s="118">
        <v>71766.752767928032</v>
      </c>
      <c r="S206" s="21">
        <v>1310883.0407532474</v>
      </c>
      <c r="T206" s="36">
        <v>-113222.82242830079</v>
      </c>
      <c r="U206" s="19">
        <v>1197660.2183249467</v>
      </c>
      <c r="V206" s="19">
        <v>458320.59384433867</v>
      </c>
      <c r="W206" s="38">
        <f t="shared" si="10"/>
        <v>1655980.8121692855</v>
      </c>
      <c r="X206" s="119"/>
    </row>
    <row r="207" spans="1:24" s="120" customFormat="1" ht="16.5">
      <c r="A207" s="20">
        <v>624</v>
      </c>
      <c r="B207" s="18" t="s">
        <v>238</v>
      </c>
      <c r="C207" s="21">
        <v>5119</v>
      </c>
      <c r="D207" s="21">
        <v>7656780.7800000003</v>
      </c>
      <c r="E207" s="21">
        <v>1308251.9568764288</v>
      </c>
      <c r="F207" s="21">
        <v>8965032.7368764281</v>
      </c>
      <c r="G207" s="114">
        <v>1357.49</v>
      </c>
      <c r="H207" s="32">
        <v>6948991.3099999996</v>
      </c>
      <c r="I207" s="32">
        <v>2016041.4268764285</v>
      </c>
      <c r="J207" s="115">
        <f t="shared" si="9"/>
        <v>0.22487831177500553</v>
      </c>
      <c r="K207" s="116">
        <v>0</v>
      </c>
      <c r="L207" s="116">
        <v>0</v>
      </c>
      <c r="M207" s="116">
        <v>34072.674768680954</v>
      </c>
      <c r="N207" s="116">
        <v>89383.330509303079</v>
      </c>
      <c r="O207" s="116">
        <v>0</v>
      </c>
      <c r="P207" s="117">
        <v>-277778.79749999999</v>
      </c>
      <c r="Q207" s="117">
        <v>1320733.7573591806</v>
      </c>
      <c r="R207" s="118">
        <v>1302198.4133014437</v>
      </c>
      <c r="S207" s="21">
        <v>4484650.8053150363</v>
      </c>
      <c r="T207" s="36">
        <v>1166085.9696134075</v>
      </c>
      <c r="U207" s="19">
        <v>5650736.7749284441</v>
      </c>
      <c r="V207" s="19">
        <v>710985.61722981662</v>
      </c>
      <c r="W207" s="38">
        <f t="shared" si="10"/>
        <v>6361722.3921582606</v>
      </c>
      <c r="X207" s="119"/>
    </row>
    <row r="208" spans="1:24" s="120" customFormat="1" ht="16.5">
      <c r="A208" s="20">
        <v>625</v>
      </c>
      <c r="B208" s="18" t="s">
        <v>239</v>
      </c>
      <c r="C208" s="21">
        <v>3048</v>
      </c>
      <c r="D208" s="21">
        <v>4902130.6900000004</v>
      </c>
      <c r="E208" s="21">
        <v>891418.97125139518</v>
      </c>
      <c r="F208" s="21">
        <v>5793549.6612513959</v>
      </c>
      <c r="G208" s="114">
        <v>1357.49</v>
      </c>
      <c r="H208" s="32">
        <v>4137629.52</v>
      </c>
      <c r="I208" s="32">
        <v>1655920.1412513959</v>
      </c>
      <c r="J208" s="115">
        <f t="shared" si="9"/>
        <v>0.28582134236745632</v>
      </c>
      <c r="K208" s="116">
        <v>162410.89996799998</v>
      </c>
      <c r="L208" s="116">
        <v>0</v>
      </c>
      <c r="M208" s="116">
        <v>34366.052723294852</v>
      </c>
      <c r="N208" s="116">
        <v>40703.361095763961</v>
      </c>
      <c r="O208" s="116">
        <v>0</v>
      </c>
      <c r="P208" s="117">
        <v>-138841.47500000001</v>
      </c>
      <c r="Q208" s="117">
        <v>803389.54815674876</v>
      </c>
      <c r="R208" s="118">
        <v>542441.99206323118</v>
      </c>
      <c r="S208" s="21">
        <v>3100390.5202584346</v>
      </c>
      <c r="T208" s="36">
        <v>503840.47888829262</v>
      </c>
      <c r="U208" s="19">
        <v>3604230.9991467274</v>
      </c>
      <c r="V208" s="19">
        <v>534789.87884295883</v>
      </c>
      <c r="W208" s="38">
        <f t="shared" si="10"/>
        <v>4139020.8779896861</v>
      </c>
      <c r="X208" s="119"/>
    </row>
    <row r="209" spans="1:24" s="120" customFormat="1" ht="16.5">
      <c r="A209" s="20">
        <v>626</v>
      </c>
      <c r="B209" s="18" t="s">
        <v>240</v>
      </c>
      <c r="C209" s="21">
        <v>4964</v>
      </c>
      <c r="D209" s="21">
        <v>6677896.1499999994</v>
      </c>
      <c r="E209" s="21">
        <v>1598939.8966901463</v>
      </c>
      <c r="F209" s="21">
        <v>8276836.0466901455</v>
      </c>
      <c r="G209" s="114">
        <v>1357.49</v>
      </c>
      <c r="H209" s="32">
        <v>6738580.3600000003</v>
      </c>
      <c r="I209" s="32">
        <v>1538255.6866901452</v>
      </c>
      <c r="J209" s="115">
        <f t="shared" si="9"/>
        <v>0.18585068956455697</v>
      </c>
      <c r="K209" s="116">
        <v>574532.80403200001</v>
      </c>
      <c r="L209" s="116">
        <v>0</v>
      </c>
      <c r="M209" s="116">
        <v>57926.01668345603</v>
      </c>
      <c r="N209" s="116">
        <v>98495.934790882689</v>
      </c>
      <c r="O209" s="116">
        <v>0</v>
      </c>
      <c r="P209" s="117">
        <v>-315902.13500000001</v>
      </c>
      <c r="Q209" s="117">
        <v>-129950.92760049464</v>
      </c>
      <c r="R209" s="118">
        <v>-232392.41520157669</v>
      </c>
      <c r="S209" s="21">
        <v>1590964.9643944125</v>
      </c>
      <c r="T209" s="36">
        <v>-37431.813459974699</v>
      </c>
      <c r="U209" s="19">
        <v>1553533.1509344378</v>
      </c>
      <c r="V209" s="19">
        <v>929455.71584923344</v>
      </c>
      <c r="W209" s="38">
        <f t="shared" si="10"/>
        <v>2482988.8667836711</v>
      </c>
      <c r="X209" s="119"/>
    </row>
    <row r="210" spans="1:24" s="120" customFormat="1" ht="16.5">
      <c r="A210" s="20">
        <v>630</v>
      </c>
      <c r="B210" s="18" t="s">
        <v>241</v>
      </c>
      <c r="C210" s="21">
        <v>1631</v>
      </c>
      <c r="D210" s="21">
        <v>3269563.6300000004</v>
      </c>
      <c r="E210" s="21">
        <v>854705.82317574392</v>
      </c>
      <c r="F210" s="21">
        <v>4124269.453175744</v>
      </c>
      <c r="G210" s="114">
        <v>1357.49</v>
      </c>
      <c r="H210" s="32">
        <v>2214066.19</v>
      </c>
      <c r="I210" s="32">
        <v>1910203.2631757441</v>
      </c>
      <c r="J210" s="115">
        <f t="shared" si="9"/>
        <v>0.4631616059190462</v>
      </c>
      <c r="K210" s="116">
        <v>488729.09780799999</v>
      </c>
      <c r="L210" s="116">
        <v>0</v>
      </c>
      <c r="M210" s="116">
        <v>25997.832246745726</v>
      </c>
      <c r="N210" s="116">
        <v>25418.219876618139</v>
      </c>
      <c r="O210" s="116">
        <v>25469.447095638894</v>
      </c>
      <c r="P210" s="117">
        <v>-66993.88</v>
      </c>
      <c r="Q210" s="117">
        <v>-319839.7151869231</v>
      </c>
      <c r="R210" s="118">
        <v>-445625.82495327824</v>
      </c>
      <c r="S210" s="21">
        <v>1643358.4400625457</v>
      </c>
      <c r="T210" s="36">
        <v>482700.19705387921</v>
      </c>
      <c r="U210" s="19">
        <v>2126058.6371164247</v>
      </c>
      <c r="V210" s="19">
        <v>279874.2270486512</v>
      </c>
      <c r="W210" s="38">
        <f t="shared" si="10"/>
        <v>2405932.8641650761</v>
      </c>
      <c r="X210" s="119"/>
    </row>
    <row r="211" spans="1:24" s="120" customFormat="1" ht="16.5">
      <c r="A211" s="20">
        <v>631</v>
      </c>
      <c r="B211" s="18" t="s">
        <v>242</v>
      </c>
      <c r="C211" s="21">
        <v>1985</v>
      </c>
      <c r="D211" s="21">
        <v>2806963.2100000004</v>
      </c>
      <c r="E211" s="21">
        <v>348776.61627143854</v>
      </c>
      <c r="F211" s="21">
        <v>3155739.826271439</v>
      </c>
      <c r="G211" s="114">
        <v>1357.49</v>
      </c>
      <c r="H211" s="32">
        <v>2694617.65</v>
      </c>
      <c r="I211" s="32">
        <v>461122.17627143906</v>
      </c>
      <c r="J211" s="115">
        <f t="shared" si="9"/>
        <v>0.14612173425470973</v>
      </c>
      <c r="K211" s="116">
        <v>0</v>
      </c>
      <c r="L211" s="116">
        <v>0</v>
      </c>
      <c r="M211" s="116">
        <v>14527.867835623685</v>
      </c>
      <c r="N211" s="116">
        <v>14507.347275638955</v>
      </c>
      <c r="O211" s="116">
        <v>0</v>
      </c>
      <c r="P211" s="117">
        <v>-78867.205000000002</v>
      </c>
      <c r="Q211" s="117">
        <v>653785.11475840921</v>
      </c>
      <c r="R211" s="118">
        <v>614060.86519247526</v>
      </c>
      <c r="S211" s="21">
        <v>1679136.166333586</v>
      </c>
      <c r="T211" s="36">
        <v>594947.70009668847</v>
      </c>
      <c r="U211" s="19">
        <v>2274083.8664302742</v>
      </c>
      <c r="V211" s="19">
        <v>335090.78077581117</v>
      </c>
      <c r="W211" s="38">
        <f t="shared" si="10"/>
        <v>2609174.6472060853</v>
      </c>
      <c r="X211" s="119"/>
    </row>
    <row r="212" spans="1:24" s="120" customFormat="1" ht="16.5">
      <c r="A212" s="20">
        <v>635</v>
      </c>
      <c r="B212" s="18" t="s">
        <v>243</v>
      </c>
      <c r="C212" s="21">
        <v>6439</v>
      </c>
      <c r="D212" s="21">
        <v>8945149.1700000018</v>
      </c>
      <c r="E212" s="21">
        <v>1215800.320354433</v>
      </c>
      <c r="F212" s="21">
        <v>10160949.490354436</v>
      </c>
      <c r="G212" s="114">
        <v>1357.49</v>
      </c>
      <c r="H212" s="32">
        <v>8740878.1099999994</v>
      </c>
      <c r="I212" s="32">
        <v>1420071.3803544361</v>
      </c>
      <c r="J212" s="115">
        <f t="shared" si="9"/>
        <v>0.1397577442642027</v>
      </c>
      <c r="K212" s="116">
        <v>154193.54822399997</v>
      </c>
      <c r="L212" s="116">
        <v>0</v>
      </c>
      <c r="M212" s="116">
        <v>58852.983581632885</v>
      </c>
      <c r="N212" s="116">
        <v>109680.03943606083</v>
      </c>
      <c r="O212" s="116">
        <v>0</v>
      </c>
      <c r="P212" s="117">
        <v>-364543.23</v>
      </c>
      <c r="Q212" s="117">
        <v>-66417.489924504407</v>
      </c>
      <c r="R212" s="118">
        <v>-106243.53919095029</v>
      </c>
      <c r="S212" s="21">
        <v>1205593.6924806749</v>
      </c>
      <c r="T212" s="36">
        <v>2246537.5346833984</v>
      </c>
      <c r="U212" s="19">
        <v>3452131.2271640734</v>
      </c>
      <c r="V212" s="19">
        <v>1228202.3573483694</v>
      </c>
      <c r="W212" s="38">
        <f t="shared" si="10"/>
        <v>4680333.5845124424</v>
      </c>
      <c r="X212" s="119"/>
    </row>
    <row r="213" spans="1:24" s="120" customFormat="1" ht="16.5">
      <c r="A213" s="20">
        <v>636</v>
      </c>
      <c r="B213" s="18" t="s">
        <v>244</v>
      </c>
      <c r="C213" s="21">
        <v>8222</v>
      </c>
      <c r="D213" s="21">
        <v>13219236.32</v>
      </c>
      <c r="E213" s="21">
        <v>1871688.4904165252</v>
      </c>
      <c r="F213" s="21">
        <v>15090924.810416525</v>
      </c>
      <c r="G213" s="114">
        <v>1357.49</v>
      </c>
      <c r="H213" s="32">
        <v>11161282.779999999</v>
      </c>
      <c r="I213" s="32">
        <v>3929642.0304165259</v>
      </c>
      <c r="J213" s="115">
        <f t="shared" si="9"/>
        <v>0.26039769462664653</v>
      </c>
      <c r="K213" s="116">
        <v>0</v>
      </c>
      <c r="L213" s="116">
        <v>0</v>
      </c>
      <c r="M213" s="116">
        <v>77465.994578536411</v>
      </c>
      <c r="N213" s="116">
        <v>123574.79733249894</v>
      </c>
      <c r="O213" s="116">
        <v>0</v>
      </c>
      <c r="P213" s="117">
        <v>-476935.93</v>
      </c>
      <c r="Q213" s="117">
        <v>-18540.028925501207</v>
      </c>
      <c r="R213" s="118">
        <v>-149647.34882601048</v>
      </c>
      <c r="S213" s="21">
        <v>3485559.5145760495</v>
      </c>
      <c r="T213" s="36">
        <v>2710055.0330944383</v>
      </c>
      <c r="U213" s="19">
        <v>6195614.5476704873</v>
      </c>
      <c r="V213" s="19">
        <v>1578804.4719162632</v>
      </c>
      <c r="W213" s="38">
        <f t="shared" si="10"/>
        <v>7774419.0195867503</v>
      </c>
      <c r="X213" s="119"/>
    </row>
    <row r="214" spans="1:24" s="120" customFormat="1" ht="16.5">
      <c r="A214" s="20">
        <v>638</v>
      </c>
      <c r="B214" s="18" t="s">
        <v>245</v>
      </c>
      <c r="C214" s="21">
        <v>51149</v>
      </c>
      <c r="D214" s="21">
        <v>80292773.439999998</v>
      </c>
      <c r="E214" s="21">
        <v>17246650.544033337</v>
      </c>
      <c r="F214" s="21">
        <v>97539423.984033331</v>
      </c>
      <c r="G214" s="114">
        <v>1357.49</v>
      </c>
      <c r="H214" s="32">
        <v>69434256.010000005</v>
      </c>
      <c r="I214" s="32">
        <v>28105167.974033326</v>
      </c>
      <c r="J214" s="115">
        <f t="shared" si="9"/>
        <v>0.28814162341817795</v>
      </c>
      <c r="K214" s="116">
        <v>0</v>
      </c>
      <c r="L214" s="116">
        <v>0</v>
      </c>
      <c r="M214" s="116">
        <v>610051.50344992068</v>
      </c>
      <c r="N214" s="116">
        <v>855931.68204217579</v>
      </c>
      <c r="O214" s="116">
        <v>299426.60077771818</v>
      </c>
      <c r="P214" s="117">
        <v>-3982713.9288999997</v>
      </c>
      <c r="Q214" s="117">
        <v>14297040.322339902</v>
      </c>
      <c r="R214" s="118">
        <v>6230351.0312569141</v>
      </c>
      <c r="S214" s="21">
        <v>46415255.184999958</v>
      </c>
      <c r="T214" s="36">
        <v>-4448611.6323406249</v>
      </c>
      <c r="U214" s="19">
        <v>41966643.552659333</v>
      </c>
      <c r="V214" s="19">
        <v>7239042.1710675042</v>
      </c>
      <c r="W214" s="38">
        <f t="shared" si="10"/>
        <v>49205685.723726839</v>
      </c>
      <c r="X214" s="119"/>
    </row>
    <row r="215" spans="1:24" s="120" customFormat="1" ht="16.5">
      <c r="A215" s="20">
        <v>678</v>
      </c>
      <c r="B215" s="18" t="s">
        <v>246</v>
      </c>
      <c r="C215" s="21">
        <v>24260</v>
      </c>
      <c r="D215" s="21">
        <v>40388577.880000003</v>
      </c>
      <c r="E215" s="21">
        <v>4370614.8035129793</v>
      </c>
      <c r="F215" s="21">
        <v>44759192.683512986</v>
      </c>
      <c r="G215" s="114">
        <v>1357.49</v>
      </c>
      <c r="H215" s="32">
        <v>32932707.399999999</v>
      </c>
      <c r="I215" s="32">
        <v>11826485.283512987</v>
      </c>
      <c r="J215" s="115">
        <f t="shared" si="9"/>
        <v>0.26422472288847298</v>
      </c>
      <c r="K215" s="116">
        <v>619748.93589333328</v>
      </c>
      <c r="L215" s="116">
        <v>0</v>
      </c>
      <c r="M215" s="116">
        <v>352271.85727383231</v>
      </c>
      <c r="N215" s="116">
        <v>324714.44837320718</v>
      </c>
      <c r="O215" s="116">
        <v>0</v>
      </c>
      <c r="P215" s="117">
        <v>-1677417.7100000002</v>
      </c>
      <c r="Q215" s="117">
        <v>1208155.904785329</v>
      </c>
      <c r="R215" s="118">
        <v>800083.71615171281</v>
      </c>
      <c r="S215" s="21">
        <v>13454042.435990401</v>
      </c>
      <c r="T215" s="36">
        <v>6976628.9139894303</v>
      </c>
      <c r="U215" s="19">
        <v>20430671.349979833</v>
      </c>
      <c r="V215" s="19">
        <v>3364115.7522105235</v>
      </c>
      <c r="W215" s="38">
        <f t="shared" si="10"/>
        <v>23794787.102190357</v>
      </c>
      <c r="X215" s="119"/>
    </row>
    <row r="216" spans="1:24" s="120" customFormat="1" ht="16.5">
      <c r="A216" s="20">
        <v>680</v>
      </c>
      <c r="B216" s="18" t="s">
        <v>247</v>
      </c>
      <c r="C216" s="21">
        <v>24810</v>
      </c>
      <c r="D216" s="21">
        <v>36453022.210000001</v>
      </c>
      <c r="E216" s="21">
        <v>6076124.0171378981</v>
      </c>
      <c r="F216" s="21">
        <v>42529146.227137901</v>
      </c>
      <c r="G216" s="114">
        <v>1357.49</v>
      </c>
      <c r="H216" s="32">
        <v>33679326.899999999</v>
      </c>
      <c r="I216" s="32">
        <v>8849819.3271379024</v>
      </c>
      <c r="J216" s="115">
        <f t="shared" si="9"/>
        <v>0.20808833734571472</v>
      </c>
      <c r="K216" s="116">
        <v>0</v>
      </c>
      <c r="L216" s="116">
        <v>0</v>
      </c>
      <c r="M216" s="116">
        <v>322452.51573499903</v>
      </c>
      <c r="N216" s="116">
        <v>451861.4296212297</v>
      </c>
      <c r="O216" s="116">
        <v>215488.92080230371</v>
      </c>
      <c r="P216" s="117">
        <v>-2150840.6114999996</v>
      </c>
      <c r="Q216" s="117">
        <v>-133595.95753684593</v>
      </c>
      <c r="R216" s="118">
        <v>577349.12044288695</v>
      </c>
      <c r="S216" s="21">
        <v>8132534.7447024751</v>
      </c>
      <c r="T216" s="36">
        <v>2441695.0202904125</v>
      </c>
      <c r="U216" s="19">
        <v>10574229.764992887</v>
      </c>
      <c r="V216" s="19">
        <v>3304849.3858235055</v>
      </c>
      <c r="W216" s="38">
        <f t="shared" si="10"/>
        <v>13879079.150816392</v>
      </c>
      <c r="X216" s="119"/>
    </row>
    <row r="217" spans="1:24" s="120" customFormat="1" ht="16.5">
      <c r="A217" s="20">
        <v>681</v>
      </c>
      <c r="B217" s="18" t="s">
        <v>248</v>
      </c>
      <c r="C217" s="21">
        <v>3330</v>
      </c>
      <c r="D217" s="21">
        <v>3646813.8699999996</v>
      </c>
      <c r="E217" s="21">
        <v>919679.38534535468</v>
      </c>
      <c r="F217" s="21">
        <v>4566493.2553453539</v>
      </c>
      <c r="G217" s="114">
        <v>1357.49</v>
      </c>
      <c r="H217" s="32">
        <v>4520441.7</v>
      </c>
      <c r="I217" s="32">
        <v>46051.55534535367</v>
      </c>
      <c r="J217" s="115">
        <f t="shared" si="9"/>
        <v>1.0084665140246855E-2</v>
      </c>
      <c r="K217" s="116">
        <v>189828.66576</v>
      </c>
      <c r="L217" s="116">
        <v>0</v>
      </c>
      <c r="M217" s="116">
        <v>34421.092980139227</v>
      </c>
      <c r="N217" s="116">
        <v>57140.169712230017</v>
      </c>
      <c r="O217" s="116">
        <v>0</v>
      </c>
      <c r="P217" s="117">
        <v>-214178.89499999999</v>
      </c>
      <c r="Q217" s="117">
        <v>468405.33619894285</v>
      </c>
      <c r="R217" s="118">
        <v>438658.12639755395</v>
      </c>
      <c r="S217" s="21">
        <v>1020326.0513942197</v>
      </c>
      <c r="T217" s="36">
        <v>1060277.4911514837</v>
      </c>
      <c r="U217" s="19">
        <v>2080603.5425457035</v>
      </c>
      <c r="V217" s="19">
        <v>755109.39203559002</v>
      </c>
      <c r="W217" s="38">
        <f t="shared" si="10"/>
        <v>2835712.9345812937</v>
      </c>
      <c r="X217" s="119"/>
    </row>
    <row r="218" spans="1:24" s="120" customFormat="1" ht="16.5">
      <c r="A218" s="20">
        <v>683</v>
      </c>
      <c r="B218" s="18" t="s">
        <v>249</v>
      </c>
      <c r="C218" s="21">
        <v>3670</v>
      </c>
      <c r="D218" s="21">
        <v>6156120.0499999998</v>
      </c>
      <c r="E218" s="21">
        <v>3017768.3352890732</v>
      </c>
      <c r="F218" s="21">
        <v>9173888.385289073</v>
      </c>
      <c r="G218" s="114">
        <v>1357.49</v>
      </c>
      <c r="H218" s="32">
        <v>4981988.3</v>
      </c>
      <c r="I218" s="32">
        <v>4191900.0852890732</v>
      </c>
      <c r="J218" s="115">
        <f t="shared" si="9"/>
        <v>0.45693820430724419</v>
      </c>
      <c r="K218" s="116">
        <v>1189080.64592</v>
      </c>
      <c r="L218" s="116">
        <v>0</v>
      </c>
      <c r="M218" s="116">
        <v>45661.083768199809</v>
      </c>
      <c r="N218" s="116">
        <v>56341.264644495488</v>
      </c>
      <c r="O218" s="116">
        <v>0</v>
      </c>
      <c r="P218" s="117">
        <v>-227661.23</v>
      </c>
      <c r="Q218" s="117">
        <v>-792339.39152986871</v>
      </c>
      <c r="R218" s="118">
        <v>-229452.72984282419</v>
      </c>
      <c r="S218" s="21">
        <v>4233529.7282490758</v>
      </c>
      <c r="T218" s="36">
        <v>2465603.1425386155</v>
      </c>
      <c r="U218" s="19">
        <v>6699132.8707876913</v>
      </c>
      <c r="V218" s="19">
        <v>731851.17921430862</v>
      </c>
      <c r="W218" s="38">
        <f t="shared" si="10"/>
        <v>7430984.0500020003</v>
      </c>
      <c r="X218" s="119"/>
    </row>
    <row r="219" spans="1:24" s="120" customFormat="1" ht="16.5">
      <c r="A219" s="20">
        <v>684</v>
      </c>
      <c r="B219" s="18" t="s">
        <v>250</v>
      </c>
      <c r="C219" s="21">
        <v>38959</v>
      </c>
      <c r="D219" s="21">
        <v>52512917.329999998</v>
      </c>
      <c r="E219" s="21">
        <v>8879506.6248675305</v>
      </c>
      <c r="F219" s="21">
        <v>61392423.954867527</v>
      </c>
      <c r="G219" s="114">
        <v>1357.49</v>
      </c>
      <c r="H219" s="32">
        <v>52886452.910000004</v>
      </c>
      <c r="I219" s="32">
        <v>8505971.044867523</v>
      </c>
      <c r="J219" s="115">
        <f t="shared" si="9"/>
        <v>0.13855082593123647</v>
      </c>
      <c r="K219" s="116">
        <v>0</v>
      </c>
      <c r="L219" s="116">
        <v>0</v>
      </c>
      <c r="M219" s="116">
        <v>513723.77742585621</v>
      </c>
      <c r="N219" s="116">
        <v>697908.10462666315</v>
      </c>
      <c r="O219" s="116">
        <v>0</v>
      </c>
      <c r="P219" s="117">
        <v>-2584244.1462500002</v>
      </c>
      <c r="Q219" s="117">
        <v>5095554.0548638199</v>
      </c>
      <c r="R219" s="118">
        <v>5165541.5313064419</v>
      </c>
      <c r="S219" s="21">
        <v>17394454.366840303</v>
      </c>
      <c r="T219" s="36">
        <v>-478361.99205281655</v>
      </c>
      <c r="U219" s="19">
        <v>16916092.374787487</v>
      </c>
      <c r="V219" s="19">
        <v>6872018.074986821</v>
      </c>
      <c r="W219" s="38">
        <f t="shared" si="10"/>
        <v>23788110.44977431</v>
      </c>
      <c r="X219" s="119"/>
    </row>
    <row r="220" spans="1:24" s="120" customFormat="1" ht="16.5">
      <c r="A220" s="20">
        <v>686</v>
      </c>
      <c r="B220" s="18" t="s">
        <v>251</v>
      </c>
      <c r="C220" s="21">
        <v>3033</v>
      </c>
      <c r="D220" s="21">
        <v>3583132.52</v>
      </c>
      <c r="E220" s="21">
        <v>764299.10096627206</v>
      </c>
      <c r="F220" s="21">
        <v>4347431.6209662724</v>
      </c>
      <c r="G220" s="114">
        <v>1357.49</v>
      </c>
      <c r="H220" s="32">
        <v>4117267.17</v>
      </c>
      <c r="I220" s="32">
        <v>230164.4509662725</v>
      </c>
      <c r="J220" s="115">
        <f t="shared" si="9"/>
        <v>5.2942627057378649E-2</v>
      </c>
      <c r="K220" s="116">
        <v>340505.034552</v>
      </c>
      <c r="L220" s="116">
        <v>0</v>
      </c>
      <c r="M220" s="116">
        <v>32695.99038861442</v>
      </c>
      <c r="N220" s="116">
        <v>53853.923313187821</v>
      </c>
      <c r="O220" s="116">
        <v>0</v>
      </c>
      <c r="P220" s="117">
        <v>-218167.745</v>
      </c>
      <c r="Q220" s="117">
        <v>-996286.42114891601</v>
      </c>
      <c r="R220" s="118">
        <v>-799286.02030608081</v>
      </c>
      <c r="S220" s="21">
        <v>-1356520.7872349222</v>
      </c>
      <c r="T220" s="36">
        <v>1325132.3797620195</v>
      </c>
      <c r="U220" s="19">
        <v>-31388.407472902676</v>
      </c>
      <c r="V220" s="19">
        <v>637731.8996341785</v>
      </c>
      <c r="W220" s="38">
        <f t="shared" si="10"/>
        <v>606343.49216127582</v>
      </c>
      <c r="X220" s="119"/>
    </row>
    <row r="221" spans="1:24" s="120" customFormat="1" ht="16.5">
      <c r="A221" s="20">
        <v>687</v>
      </c>
      <c r="B221" s="18" t="s">
        <v>252</v>
      </c>
      <c r="C221" s="21">
        <v>1513</v>
      </c>
      <c r="D221" s="21">
        <v>1497839.8099999998</v>
      </c>
      <c r="E221" s="21">
        <v>1062796.2584021315</v>
      </c>
      <c r="F221" s="21">
        <v>2560636.0684021311</v>
      </c>
      <c r="G221" s="114">
        <v>1357.49</v>
      </c>
      <c r="H221" s="32">
        <v>2053882.37</v>
      </c>
      <c r="I221" s="32">
        <v>506753.69840213098</v>
      </c>
      <c r="J221" s="115">
        <f t="shared" si="9"/>
        <v>0.1979014919985688</v>
      </c>
      <c r="K221" s="116">
        <v>490475.81878399994</v>
      </c>
      <c r="L221" s="116">
        <v>0</v>
      </c>
      <c r="M221" s="116">
        <v>18595.352619811096</v>
      </c>
      <c r="N221" s="116">
        <v>27746.24797448266</v>
      </c>
      <c r="O221" s="116">
        <v>0</v>
      </c>
      <c r="P221" s="117">
        <v>-105855.70999999999</v>
      </c>
      <c r="Q221" s="117">
        <v>-292896.36728557182</v>
      </c>
      <c r="R221" s="118">
        <v>-352603.88427035289</v>
      </c>
      <c r="S221" s="21">
        <v>292215.15622449992</v>
      </c>
      <c r="T221" s="36">
        <v>-30378.830089214665</v>
      </c>
      <c r="U221" s="19">
        <v>261836.32613528526</v>
      </c>
      <c r="V221" s="19">
        <v>371342.83385391219</v>
      </c>
      <c r="W221" s="38">
        <f t="shared" si="10"/>
        <v>633179.15998919751</v>
      </c>
      <c r="X221" s="119"/>
    </row>
    <row r="222" spans="1:24" s="120" customFormat="1" ht="16.5">
      <c r="A222" s="20">
        <v>689</v>
      </c>
      <c r="B222" s="18" t="s">
        <v>253</v>
      </c>
      <c r="C222" s="21">
        <v>3092</v>
      </c>
      <c r="D222" s="21">
        <v>2755280.11</v>
      </c>
      <c r="E222" s="21">
        <v>770635.89262933494</v>
      </c>
      <c r="F222" s="21">
        <v>3525916.002629335</v>
      </c>
      <c r="G222" s="114">
        <v>1357.49</v>
      </c>
      <c r="H222" s="32">
        <v>4197359.08</v>
      </c>
      <c r="I222" s="32">
        <v>-671443.07737066504</v>
      </c>
      <c r="J222" s="115">
        <f t="shared" si="9"/>
        <v>-0.1904308204931594</v>
      </c>
      <c r="K222" s="116">
        <v>307910.06707200001</v>
      </c>
      <c r="L222" s="116">
        <v>0</v>
      </c>
      <c r="M222" s="116">
        <v>36668.89687529076</v>
      </c>
      <c r="N222" s="116">
        <v>47911.918438273613</v>
      </c>
      <c r="O222" s="116">
        <v>0</v>
      </c>
      <c r="P222" s="117">
        <v>-195178.06</v>
      </c>
      <c r="Q222" s="117">
        <v>1129509.06268098</v>
      </c>
      <c r="R222" s="118">
        <v>789964.38609171181</v>
      </c>
      <c r="S222" s="21">
        <v>1445343.1937875911</v>
      </c>
      <c r="T222" s="36">
        <v>441328.33045572776</v>
      </c>
      <c r="U222" s="19">
        <v>1886671.5242433189</v>
      </c>
      <c r="V222" s="19">
        <v>581522.43160350958</v>
      </c>
      <c r="W222" s="38">
        <f t="shared" si="10"/>
        <v>2468193.9558468284</v>
      </c>
      <c r="X222" s="119"/>
    </row>
    <row r="223" spans="1:24" s="120" customFormat="1" ht="16.5">
      <c r="A223" s="20">
        <v>691</v>
      </c>
      <c r="B223" s="18" t="s">
        <v>254</v>
      </c>
      <c r="C223" s="21">
        <v>2690</v>
      </c>
      <c r="D223" s="21">
        <v>4679631.0199999996</v>
      </c>
      <c r="E223" s="21">
        <v>581977.24171023211</v>
      </c>
      <c r="F223" s="21">
        <v>5261608.2617102321</v>
      </c>
      <c r="G223" s="114">
        <v>1357.49</v>
      </c>
      <c r="H223" s="32">
        <v>3651648.1</v>
      </c>
      <c r="I223" s="32">
        <v>1609960.161710232</v>
      </c>
      <c r="J223" s="115">
        <f t="shared" si="9"/>
        <v>0.30598252124283593</v>
      </c>
      <c r="K223" s="116">
        <v>307287.52319999994</v>
      </c>
      <c r="L223" s="116">
        <v>0</v>
      </c>
      <c r="M223" s="116">
        <v>32079.419123267955</v>
      </c>
      <c r="N223" s="116">
        <v>29134.255189814685</v>
      </c>
      <c r="O223" s="116">
        <v>0</v>
      </c>
      <c r="P223" s="117">
        <v>-130939.55500000001</v>
      </c>
      <c r="Q223" s="117">
        <v>542600.85748709925</v>
      </c>
      <c r="R223" s="118">
        <v>58297.798095752107</v>
      </c>
      <c r="S223" s="21">
        <v>2448420.4598061661</v>
      </c>
      <c r="T223" s="36">
        <v>1795830.9985822155</v>
      </c>
      <c r="U223" s="19">
        <v>4244251.4583883816</v>
      </c>
      <c r="V223" s="19">
        <v>548464.31678276905</v>
      </c>
      <c r="W223" s="38">
        <f t="shared" si="10"/>
        <v>4792715.7751711505</v>
      </c>
      <c r="X223" s="119"/>
    </row>
    <row r="224" spans="1:24" s="120" customFormat="1" ht="16.5">
      <c r="A224" s="20">
        <v>694</v>
      </c>
      <c r="B224" s="18" t="s">
        <v>255</v>
      </c>
      <c r="C224" s="21">
        <v>28521</v>
      </c>
      <c r="D224" s="21">
        <v>41182961.140000001</v>
      </c>
      <c r="E224" s="21">
        <v>5289860.1462587062</v>
      </c>
      <c r="F224" s="21">
        <v>46472821.286258705</v>
      </c>
      <c r="G224" s="114">
        <v>1357.49</v>
      </c>
      <c r="H224" s="32">
        <v>38716972.289999999</v>
      </c>
      <c r="I224" s="32">
        <v>7755848.9962587059</v>
      </c>
      <c r="J224" s="115">
        <f t="shared" si="9"/>
        <v>0.16688999681093153</v>
      </c>
      <c r="K224" s="116">
        <v>0</v>
      </c>
      <c r="L224" s="116">
        <v>0</v>
      </c>
      <c r="M224" s="116">
        <v>343518.29042751051</v>
      </c>
      <c r="N224" s="116">
        <v>519827.05476056249</v>
      </c>
      <c r="O224" s="116">
        <v>0</v>
      </c>
      <c r="P224" s="117">
        <v>-2996191.41</v>
      </c>
      <c r="Q224" s="117">
        <v>-397138.85914855823</v>
      </c>
      <c r="R224" s="118">
        <v>1318536.44774536</v>
      </c>
      <c r="S224" s="21">
        <v>6544400.5200435817</v>
      </c>
      <c r="T224" s="36">
        <v>2160723.0712918653</v>
      </c>
      <c r="U224" s="19">
        <v>8705123.5913354475</v>
      </c>
      <c r="V224" s="19">
        <v>4248239.9624042613</v>
      </c>
      <c r="W224" s="38">
        <f t="shared" si="10"/>
        <v>12953363.553739708</v>
      </c>
      <c r="X224" s="119"/>
    </row>
    <row r="225" spans="1:24" s="120" customFormat="1" ht="16.5">
      <c r="A225" s="20">
        <v>697</v>
      </c>
      <c r="B225" s="18" t="s">
        <v>256</v>
      </c>
      <c r="C225" s="21">
        <v>1210</v>
      </c>
      <c r="D225" s="21">
        <v>1140167.72</v>
      </c>
      <c r="E225" s="21">
        <v>749721.55340841354</v>
      </c>
      <c r="F225" s="21">
        <v>1889889.2734084134</v>
      </c>
      <c r="G225" s="114">
        <v>1357.49</v>
      </c>
      <c r="H225" s="32">
        <v>1642562.9</v>
      </c>
      <c r="I225" s="32">
        <v>247326.37340841349</v>
      </c>
      <c r="J225" s="115">
        <f t="shared" si="9"/>
        <v>0.13086818200854733</v>
      </c>
      <c r="K225" s="116">
        <v>119162.16488</v>
      </c>
      <c r="L225" s="116">
        <v>0</v>
      </c>
      <c r="M225" s="116">
        <v>10283.077441912215</v>
      </c>
      <c r="N225" s="116">
        <v>21009.927715590158</v>
      </c>
      <c r="O225" s="116">
        <v>0</v>
      </c>
      <c r="P225" s="117">
        <v>-57357.695</v>
      </c>
      <c r="Q225" s="117">
        <v>-69085.151303993844</v>
      </c>
      <c r="R225" s="118">
        <v>-34279.641955663748</v>
      </c>
      <c r="S225" s="21">
        <v>237059.05518625825</v>
      </c>
      <c r="T225" s="36">
        <v>271122.65988095582</v>
      </c>
      <c r="U225" s="19">
        <v>508181.7150672141</v>
      </c>
      <c r="V225" s="19">
        <v>284756.41413765552</v>
      </c>
      <c r="W225" s="38">
        <f t="shared" si="10"/>
        <v>792938.12920486962</v>
      </c>
      <c r="X225" s="119"/>
    </row>
    <row r="226" spans="1:24" s="120" customFormat="1" ht="16.5">
      <c r="A226" s="20">
        <v>698</v>
      </c>
      <c r="B226" s="18" t="s">
        <v>257</v>
      </c>
      <c r="C226" s="21">
        <v>64180</v>
      </c>
      <c r="D226" s="21">
        <v>97036973.079999983</v>
      </c>
      <c r="E226" s="21">
        <v>15484793.107863175</v>
      </c>
      <c r="F226" s="21">
        <v>112521766.18786316</v>
      </c>
      <c r="G226" s="114">
        <v>1357.49</v>
      </c>
      <c r="H226" s="32">
        <v>87123708.200000003</v>
      </c>
      <c r="I226" s="32">
        <v>25398057.987863153</v>
      </c>
      <c r="J226" s="115">
        <f t="shared" si="9"/>
        <v>0.22571684437888465</v>
      </c>
      <c r="K226" s="116">
        <v>0</v>
      </c>
      <c r="L226" s="116">
        <v>0</v>
      </c>
      <c r="M226" s="116">
        <v>801729.12045553257</v>
      </c>
      <c r="N226" s="116">
        <v>1263724.8176591138</v>
      </c>
      <c r="O226" s="116">
        <v>425287.92329682084</v>
      </c>
      <c r="P226" s="117">
        <v>-4823924.2764000008</v>
      </c>
      <c r="Q226" s="117">
        <v>-21866938.844747391</v>
      </c>
      <c r="R226" s="118">
        <v>-14239564.998743877</v>
      </c>
      <c r="S226" s="21">
        <v>-13041628.270616651</v>
      </c>
      <c r="T226" s="36">
        <v>18022389.345515128</v>
      </c>
      <c r="U226" s="19">
        <v>4980761.0748984776</v>
      </c>
      <c r="V226" s="19">
        <v>9389606.375973694</v>
      </c>
      <c r="W226" s="38">
        <f t="shared" si="10"/>
        <v>14370367.450872172</v>
      </c>
      <c r="X226" s="119"/>
    </row>
    <row r="227" spans="1:24" s="120" customFormat="1" ht="16.5">
      <c r="A227" s="20">
        <v>700</v>
      </c>
      <c r="B227" s="18" t="s">
        <v>258</v>
      </c>
      <c r="C227" s="21">
        <v>4913</v>
      </c>
      <c r="D227" s="21">
        <v>5717735.0800000001</v>
      </c>
      <c r="E227" s="21">
        <v>1521758.7922940517</v>
      </c>
      <c r="F227" s="21">
        <v>7239493.8722940516</v>
      </c>
      <c r="G227" s="114">
        <v>1357.49</v>
      </c>
      <c r="H227" s="32">
        <v>6669348.3700000001</v>
      </c>
      <c r="I227" s="32">
        <v>570145.50229405146</v>
      </c>
      <c r="J227" s="115">
        <f t="shared" si="9"/>
        <v>7.8754884298753297E-2</v>
      </c>
      <c r="K227" s="116">
        <v>23767.364623999998</v>
      </c>
      <c r="L227" s="116">
        <v>0</v>
      </c>
      <c r="M227" s="116">
        <v>36079.680940592858</v>
      </c>
      <c r="N227" s="116">
        <v>66541.840378124209</v>
      </c>
      <c r="O227" s="116">
        <v>0</v>
      </c>
      <c r="P227" s="117">
        <v>-266196.06000000006</v>
      </c>
      <c r="Q227" s="117">
        <v>24491.904781800073</v>
      </c>
      <c r="R227" s="118">
        <v>363257.22067607666</v>
      </c>
      <c r="S227" s="21">
        <v>818087.45369464532</v>
      </c>
      <c r="T227" s="36">
        <v>-5358.333016502349</v>
      </c>
      <c r="U227" s="19">
        <v>812729.12067814299</v>
      </c>
      <c r="V227" s="19">
        <v>792613.35555459536</v>
      </c>
      <c r="W227" s="38">
        <f t="shared" si="10"/>
        <v>1605342.4762327382</v>
      </c>
      <c r="X227" s="119"/>
    </row>
    <row r="228" spans="1:24" s="120" customFormat="1" ht="16.5">
      <c r="A228" s="20">
        <v>702</v>
      </c>
      <c r="B228" s="18" t="s">
        <v>259</v>
      </c>
      <c r="C228" s="21">
        <v>4155</v>
      </c>
      <c r="D228" s="21">
        <v>4414807.46</v>
      </c>
      <c r="E228" s="21">
        <v>1008920.041269122</v>
      </c>
      <c r="F228" s="21">
        <v>5423727.5012691217</v>
      </c>
      <c r="G228" s="114">
        <v>1357.49</v>
      </c>
      <c r="H228" s="32">
        <v>5640370.9500000002</v>
      </c>
      <c r="I228" s="32">
        <v>-216643.44873087853</v>
      </c>
      <c r="J228" s="115">
        <f t="shared" si="9"/>
        <v>-3.9943645524260794E-2</v>
      </c>
      <c r="K228" s="116">
        <v>414579.25199999998</v>
      </c>
      <c r="L228" s="116">
        <v>0</v>
      </c>
      <c r="M228" s="116">
        <v>49916.950213293283</v>
      </c>
      <c r="N228" s="116">
        <v>63839.258429275687</v>
      </c>
      <c r="O228" s="116">
        <v>0</v>
      </c>
      <c r="P228" s="117">
        <v>-210617.68</v>
      </c>
      <c r="Q228" s="117">
        <v>131508.66390615053</v>
      </c>
      <c r="R228" s="118">
        <v>-89933.549841044558</v>
      </c>
      <c r="S228" s="21">
        <v>142649.44597679644</v>
      </c>
      <c r="T228" s="36">
        <v>884882.63882893382</v>
      </c>
      <c r="U228" s="19">
        <v>1027532.0848057303</v>
      </c>
      <c r="V228" s="19">
        <v>868232.8701393127</v>
      </c>
      <c r="W228" s="38">
        <f t="shared" si="10"/>
        <v>1895764.954945043</v>
      </c>
      <c r="X228" s="119"/>
    </row>
    <row r="229" spans="1:24" s="120" customFormat="1" ht="16.5">
      <c r="A229" s="20">
        <v>704</v>
      </c>
      <c r="B229" s="18" t="s">
        <v>260</v>
      </c>
      <c r="C229" s="21">
        <v>6379</v>
      </c>
      <c r="D229" s="21">
        <v>11757819.459999999</v>
      </c>
      <c r="E229" s="21">
        <v>708245.52423540223</v>
      </c>
      <c r="F229" s="21">
        <v>12466064.984235402</v>
      </c>
      <c r="G229" s="114">
        <v>1357.49</v>
      </c>
      <c r="H229" s="32">
        <v>8659428.7100000009</v>
      </c>
      <c r="I229" s="32">
        <v>3806636.2742354013</v>
      </c>
      <c r="J229" s="115">
        <f t="shared" si="9"/>
        <v>0.30535989336244251</v>
      </c>
      <c r="K229" s="116">
        <v>0</v>
      </c>
      <c r="L229" s="116">
        <v>0</v>
      </c>
      <c r="M229" s="116">
        <v>53292.942171776791</v>
      </c>
      <c r="N229" s="116">
        <v>131187.53508478843</v>
      </c>
      <c r="O229" s="116">
        <v>43292.166785146474</v>
      </c>
      <c r="P229" s="117">
        <v>-243178.55</v>
      </c>
      <c r="Q229" s="117">
        <v>368904.36564034637</v>
      </c>
      <c r="R229" s="118">
        <v>-62926.853982607601</v>
      </c>
      <c r="S229" s="21">
        <v>4097207.8799348515</v>
      </c>
      <c r="T229" s="36">
        <v>1156189.3177692341</v>
      </c>
      <c r="U229" s="19">
        <v>5253397.1977040861</v>
      </c>
      <c r="V229" s="19">
        <v>810201.86141757562</v>
      </c>
      <c r="W229" s="38">
        <f t="shared" si="10"/>
        <v>6063599.0591216618</v>
      </c>
      <c r="X229" s="119"/>
    </row>
    <row r="230" spans="1:24" s="120" customFormat="1" ht="16.5">
      <c r="A230" s="20">
        <v>707</v>
      </c>
      <c r="B230" s="18" t="s">
        <v>261</v>
      </c>
      <c r="C230" s="21">
        <v>2032</v>
      </c>
      <c r="D230" s="21">
        <v>1646206.7499999998</v>
      </c>
      <c r="E230" s="21">
        <v>806771.15971508727</v>
      </c>
      <c r="F230" s="21">
        <v>2452977.9097150872</v>
      </c>
      <c r="G230" s="114">
        <v>1357.49</v>
      </c>
      <c r="H230" s="32">
        <v>2758419.68</v>
      </c>
      <c r="I230" s="32">
        <v>-305441.77028491301</v>
      </c>
      <c r="J230" s="115">
        <f t="shared" si="9"/>
        <v>-0.12451876108431405</v>
      </c>
      <c r="K230" s="116">
        <v>268120.18918400002</v>
      </c>
      <c r="L230" s="116">
        <v>0</v>
      </c>
      <c r="M230" s="116">
        <v>20245.693806115978</v>
      </c>
      <c r="N230" s="116">
        <v>38742.8203672647</v>
      </c>
      <c r="O230" s="116">
        <v>0</v>
      </c>
      <c r="P230" s="117">
        <v>-121662.12</v>
      </c>
      <c r="Q230" s="117">
        <v>164674.92679496965</v>
      </c>
      <c r="R230" s="118">
        <v>279537.68185277825</v>
      </c>
      <c r="S230" s="21">
        <v>344217.42172021559</v>
      </c>
      <c r="T230" s="36">
        <v>1237980.7842486401</v>
      </c>
      <c r="U230" s="19">
        <v>1582198.2059688556</v>
      </c>
      <c r="V230" s="19">
        <v>500103.99347212969</v>
      </c>
      <c r="W230" s="38">
        <f t="shared" si="10"/>
        <v>2082302.1994409855</v>
      </c>
      <c r="X230" s="119"/>
    </row>
    <row r="231" spans="1:24" s="120" customFormat="1" ht="16.5">
      <c r="A231" s="20">
        <v>710</v>
      </c>
      <c r="B231" s="18" t="s">
        <v>262</v>
      </c>
      <c r="C231" s="21">
        <v>27484</v>
      </c>
      <c r="D231" s="21">
        <v>37455694.620000005</v>
      </c>
      <c r="E231" s="21">
        <v>11734190.768644765</v>
      </c>
      <c r="F231" s="21">
        <v>49189885.38864477</v>
      </c>
      <c r="G231" s="114">
        <v>1357.49</v>
      </c>
      <c r="H231" s="32">
        <v>37309255.160000004</v>
      </c>
      <c r="I231" s="32">
        <v>11880630.228644766</v>
      </c>
      <c r="J231" s="115">
        <f t="shared" si="9"/>
        <v>0.24152587741924986</v>
      </c>
      <c r="K231" s="116">
        <v>0</v>
      </c>
      <c r="L231" s="116">
        <v>0</v>
      </c>
      <c r="M231" s="116">
        <v>306326.99412669754</v>
      </c>
      <c r="N231" s="116">
        <v>427871.47136983351</v>
      </c>
      <c r="O231" s="116">
        <v>0</v>
      </c>
      <c r="P231" s="117">
        <v>-2016980.0187500003</v>
      </c>
      <c r="Q231" s="117">
        <v>-4328872.1656706752</v>
      </c>
      <c r="R231" s="118">
        <v>-1221505.3455643367</v>
      </c>
      <c r="S231" s="21">
        <v>5047471.1641562851</v>
      </c>
      <c r="T231" s="36">
        <v>8152194.7922171969</v>
      </c>
      <c r="U231" s="19">
        <v>13199665.956373483</v>
      </c>
      <c r="V231" s="19">
        <v>4725955.3362288969</v>
      </c>
      <c r="W231" s="38">
        <f t="shared" si="10"/>
        <v>17925621.292602379</v>
      </c>
      <c r="X231" s="119"/>
    </row>
    <row r="232" spans="1:24" s="120" customFormat="1" ht="16.5">
      <c r="A232" s="20">
        <v>729</v>
      </c>
      <c r="B232" s="18" t="s">
        <v>263</v>
      </c>
      <c r="C232" s="21">
        <v>9117</v>
      </c>
      <c r="D232" s="21">
        <v>11881607.439999999</v>
      </c>
      <c r="E232" s="21">
        <v>2264038.1137504508</v>
      </c>
      <c r="F232" s="21">
        <v>14145645.55375045</v>
      </c>
      <c r="G232" s="114">
        <v>1357.49</v>
      </c>
      <c r="H232" s="32">
        <v>12376236.33</v>
      </c>
      <c r="I232" s="32">
        <v>1769409.2237504497</v>
      </c>
      <c r="J232" s="115">
        <f t="shared" si="9"/>
        <v>0.12508508127303702</v>
      </c>
      <c r="K232" s="116">
        <v>435151.00631999999</v>
      </c>
      <c r="L232" s="116">
        <v>0</v>
      </c>
      <c r="M232" s="116">
        <v>108218.13675974928</v>
      </c>
      <c r="N232" s="116">
        <v>124352.80711870754</v>
      </c>
      <c r="O232" s="116">
        <v>0</v>
      </c>
      <c r="P232" s="117">
        <v>-623085.39500000002</v>
      </c>
      <c r="Q232" s="117">
        <v>123482.79004351576</v>
      </c>
      <c r="R232" s="118">
        <v>283378.3403821871</v>
      </c>
      <c r="S232" s="21">
        <v>2220906.9093746091</v>
      </c>
      <c r="T232" s="36">
        <v>4404518.7204346694</v>
      </c>
      <c r="U232" s="19">
        <v>6625425.629809279</v>
      </c>
      <c r="V232" s="19">
        <v>1839635.0398180236</v>
      </c>
      <c r="W232" s="38">
        <f t="shared" si="10"/>
        <v>8465060.6696273033</v>
      </c>
      <c r="X232" s="119"/>
    </row>
    <row r="233" spans="1:24" s="120" customFormat="1" ht="16.5">
      <c r="A233" s="20">
        <v>732</v>
      </c>
      <c r="B233" s="18" t="s">
        <v>264</v>
      </c>
      <c r="C233" s="21">
        <v>3416</v>
      </c>
      <c r="D233" s="21">
        <v>2933393.92</v>
      </c>
      <c r="E233" s="21">
        <v>3350732.8150055613</v>
      </c>
      <c r="F233" s="21">
        <v>6284126.7350055613</v>
      </c>
      <c r="G233" s="114">
        <v>1357.49</v>
      </c>
      <c r="H233" s="32">
        <v>4637185.84</v>
      </c>
      <c r="I233" s="32">
        <v>1646940.8950055614</v>
      </c>
      <c r="J233" s="115">
        <f t="shared" si="9"/>
        <v>0.262079516288448</v>
      </c>
      <c r="K233" s="116">
        <v>1123884.1680639999</v>
      </c>
      <c r="L233" s="116">
        <v>0</v>
      </c>
      <c r="M233" s="116">
        <v>40570.746449244056</v>
      </c>
      <c r="N233" s="116">
        <v>50925.343358016573</v>
      </c>
      <c r="O233" s="116">
        <v>0</v>
      </c>
      <c r="P233" s="117">
        <v>-170557.69</v>
      </c>
      <c r="Q233" s="117">
        <v>-545544.63024855475</v>
      </c>
      <c r="R233" s="118">
        <v>618966.55828274123</v>
      </c>
      <c r="S233" s="21">
        <v>2765185.3909110082</v>
      </c>
      <c r="T233" s="36">
        <v>1181174.3010536649</v>
      </c>
      <c r="U233" s="19">
        <v>3946359.6919646729</v>
      </c>
      <c r="V233" s="19">
        <v>732962.67482933204</v>
      </c>
      <c r="W233" s="38">
        <f t="shared" si="10"/>
        <v>4679322.366794005</v>
      </c>
      <c r="X233" s="119"/>
    </row>
    <row r="234" spans="1:24" s="120" customFormat="1" ht="16.5">
      <c r="A234" s="20">
        <v>734</v>
      </c>
      <c r="B234" s="18" t="s">
        <v>265</v>
      </c>
      <c r="C234" s="21">
        <v>51400</v>
      </c>
      <c r="D234" s="21">
        <v>67922971.359999999</v>
      </c>
      <c r="E234" s="21">
        <v>12408228.103388894</v>
      </c>
      <c r="F234" s="21">
        <v>80331199.46338889</v>
      </c>
      <c r="G234" s="114">
        <v>1357.49</v>
      </c>
      <c r="H234" s="32">
        <v>69774986</v>
      </c>
      <c r="I234" s="32">
        <v>10556213.46338889</v>
      </c>
      <c r="J234" s="115">
        <f t="shared" si="9"/>
        <v>0.13140863741490511</v>
      </c>
      <c r="K234" s="116">
        <v>0</v>
      </c>
      <c r="L234" s="116">
        <v>0</v>
      </c>
      <c r="M234" s="116">
        <v>573999.27762117377</v>
      </c>
      <c r="N234" s="116">
        <v>941444.16926785791</v>
      </c>
      <c r="O234" s="116">
        <v>0</v>
      </c>
      <c r="P234" s="117">
        <v>-3666271.8461500001</v>
      </c>
      <c r="Q234" s="117">
        <v>-2487116.5794258942</v>
      </c>
      <c r="R234" s="118">
        <v>309393.39313882607</v>
      </c>
      <c r="S234" s="21">
        <v>6227661.8778408533</v>
      </c>
      <c r="T234" s="36">
        <v>16421397.545525655</v>
      </c>
      <c r="U234" s="19">
        <v>22649059.423366509</v>
      </c>
      <c r="V234" s="19">
        <v>8910266.8266251925</v>
      </c>
      <c r="W234" s="38">
        <f t="shared" si="10"/>
        <v>31559326.2499917</v>
      </c>
      <c r="X234" s="119"/>
    </row>
    <row r="235" spans="1:24" s="120" customFormat="1" ht="16.5">
      <c r="A235" s="20">
        <v>738</v>
      </c>
      <c r="B235" s="18" t="s">
        <v>266</v>
      </c>
      <c r="C235" s="21">
        <v>2959</v>
      </c>
      <c r="D235" s="21">
        <v>4176337.44</v>
      </c>
      <c r="E235" s="21">
        <v>540100.86898817844</v>
      </c>
      <c r="F235" s="21">
        <v>4716438.3089881781</v>
      </c>
      <c r="G235" s="114">
        <v>1357.49</v>
      </c>
      <c r="H235" s="32">
        <v>4016812.91</v>
      </c>
      <c r="I235" s="32">
        <v>699625.398988178</v>
      </c>
      <c r="J235" s="115">
        <f t="shared" si="9"/>
        <v>0.14833765505951657</v>
      </c>
      <c r="K235" s="116">
        <v>0</v>
      </c>
      <c r="L235" s="116">
        <v>0</v>
      </c>
      <c r="M235" s="116">
        <v>22062.091146877763</v>
      </c>
      <c r="N235" s="116">
        <v>35949.543957614645</v>
      </c>
      <c r="O235" s="116">
        <v>0</v>
      </c>
      <c r="P235" s="117">
        <v>-141845.62</v>
      </c>
      <c r="Q235" s="117">
        <v>49480.871822607842</v>
      </c>
      <c r="R235" s="118">
        <v>-5136.5945934219262</v>
      </c>
      <c r="S235" s="21">
        <v>660135.69132185634</v>
      </c>
      <c r="T235" s="36">
        <v>943120.16683625244</v>
      </c>
      <c r="U235" s="19">
        <v>1603255.8581581088</v>
      </c>
      <c r="V235" s="19">
        <v>553572.81979509536</v>
      </c>
      <c r="W235" s="38">
        <f t="shared" si="10"/>
        <v>2156828.6779532041</v>
      </c>
      <c r="X235" s="119"/>
    </row>
    <row r="236" spans="1:24" s="120" customFormat="1" ht="16.5">
      <c r="A236" s="20">
        <v>739</v>
      </c>
      <c r="B236" s="18" t="s">
        <v>267</v>
      </c>
      <c r="C236" s="21">
        <v>3261</v>
      </c>
      <c r="D236" s="21">
        <v>3573119.0399999996</v>
      </c>
      <c r="E236" s="21">
        <v>765572.97950776271</v>
      </c>
      <c r="F236" s="21">
        <v>4338692.019507762</v>
      </c>
      <c r="G236" s="114">
        <v>1357.49</v>
      </c>
      <c r="H236" s="32">
        <v>4426774.8899999997</v>
      </c>
      <c r="I236" s="32">
        <v>-88082.87049223762</v>
      </c>
      <c r="J236" s="115">
        <f t="shared" si="9"/>
        <v>-2.0301710768175451E-2</v>
      </c>
      <c r="K236" s="116">
        <v>119640.54195199999</v>
      </c>
      <c r="L236" s="116">
        <v>0</v>
      </c>
      <c r="M236" s="116">
        <v>34792.087717503375</v>
      </c>
      <c r="N236" s="116">
        <v>61326.551453517241</v>
      </c>
      <c r="O236" s="116">
        <v>0</v>
      </c>
      <c r="P236" s="117">
        <v>-176094.11500000002</v>
      </c>
      <c r="Q236" s="117">
        <v>1438017.4488031343</v>
      </c>
      <c r="R236" s="118">
        <v>1204309.2226618777</v>
      </c>
      <c r="S236" s="21">
        <v>2593908.867095795</v>
      </c>
      <c r="T236" s="36">
        <v>841877.56156669196</v>
      </c>
      <c r="U236" s="19">
        <v>3435786.4286624868</v>
      </c>
      <c r="V236" s="19">
        <v>696239.15414495976</v>
      </c>
      <c r="W236" s="38">
        <f t="shared" si="10"/>
        <v>4132025.5828074468</v>
      </c>
      <c r="X236" s="119"/>
    </row>
    <row r="237" spans="1:24" s="120" customFormat="1" ht="16.5">
      <c r="A237" s="20">
        <v>740</v>
      </c>
      <c r="B237" s="18" t="s">
        <v>268</v>
      </c>
      <c r="C237" s="21">
        <v>32547</v>
      </c>
      <c r="D237" s="21">
        <v>36204027.270000003</v>
      </c>
      <c r="E237" s="21">
        <v>8548724.5558221955</v>
      </c>
      <c r="F237" s="21">
        <v>44752751.825822197</v>
      </c>
      <c r="G237" s="114">
        <v>1357.49</v>
      </c>
      <c r="H237" s="32">
        <v>44182227.030000001</v>
      </c>
      <c r="I237" s="32">
        <v>570524.79582219571</v>
      </c>
      <c r="J237" s="115">
        <f t="shared" si="9"/>
        <v>1.2748373508799624E-2</v>
      </c>
      <c r="K237" s="116">
        <v>731853.40425600007</v>
      </c>
      <c r="L237" s="116">
        <v>0</v>
      </c>
      <c r="M237" s="116">
        <v>424551.87930449663</v>
      </c>
      <c r="N237" s="116">
        <v>588886.02537086327</v>
      </c>
      <c r="O237" s="116">
        <v>0</v>
      </c>
      <c r="P237" s="117">
        <v>-2688977.09</v>
      </c>
      <c r="Q237" s="117">
        <v>-2170470.1955421437</v>
      </c>
      <c r="R237" s="118">
        <v>129236.48823625229</v>
      </c>
      <c r="S237" s="21">
        <v>-2414394.6925523356</v>
      </c>
      <c r="T237" s="36">
        <v>8120444.280558615</v>
      </c>
      <c r="U237" s="19">
        <v>5706049.5880062794</v>
      </c>
      <c r="V237" s="19">
        <v>5978140.1473588469</v>
      </c>
      <c r="W237" s="38">
        <f t="shared" si="10"/>
        <v>11684189.735365126</v>
      </c>
      <c r="X237" s="119"/>
    </row>
    <row r="238" spans="1:24" s="120" customFormat="1" ht="16.5">
      <c r="A238" s="20">
        <v>742</v>
      </c>
      <c r="B238" s="18" t="s">
        <v>269</v>
      </c>
      <c r="C238" s="21">
        <v>1009</v>
      </c>
      <c r="D238" s="21">
        <v>977198.4</v>
      </c>
      <c r="E238" s="21">
        <v>963575.22562847822</v>
      </c>
      <c r="F238" s="21">
        <v>1940773.6256284784</v>
      </c>
      <c r="G238" s="114">
        <v>1357.49</v>
      </c>
      <c r="H238" s="32">
        <v>1369707.41</v>
      </c>
      <c r="I238" s="32">
        <v>571066.21562847844</v>
      </c>
      <c r="J238" s="115">
        <f t="shared" si="9"/>
        <v>0.29424669012778387</v>
      </c>
      <c r="K238" s="116">
        <v>359545.81691199995</v>
      </c>
      <c r="L238" s="116">
        <v>0</v>
      </c>
      <c r="M238" s="116">
        <v>11539.736342586832</v>
      </c>
      <c r="N238" s="116">
        <v>12306.491239813093</v>
      </c>
      <c r="O238" s="116">
        <v>0</v>
      </c>
      <c r="P238" s="117">
        <v>-45572.61</v>
      </c>
      <c r="Q238" s="117">
        <v>-268220.85009494331</v>
      </c>
      <c r="R238" s="118">
        <v>52328.302802560662</v>
      </c>
      <c r="S238" s="21">
        <v>692993.10283049569</v>
      </c>
      <c r="T238" s="36">
        <v>-48820.716620461775</v>
      </c>
      <c r="U238" s="19">
        <v>644172.3862100339</v>
      </c>
      <c r="V238" s="19">
        <v>223913.9118883659</v>
      </c>
      <c r="W238" s="38">
        <f t="shared" si="10"/>
        <v>868086.29809839977</v>
      </c>
      <c r="X238" s="119"/>
    </row>
    <row r="239" spans="1:24" s="120" customFormat="1" ht="16.5">
      <c r="A239" s="20">
        <v>743</v>
      </c>
      <c r="B239" s="18" t="s">
        <v>270</v>
      </c>
      <c r="C239" s="21">
        <v>64736</v>
      </c>
      <c r="D239" s="21">
        <v>101636125.21000001</v>
      </c>
      <c r="E239" s="21">
        <v>8616295.997418372</v>
      </c>
      <c r="F239" s="21">
        <v>110252421.20741838</v>
      </c>
      <c r="G239" s="114">
        <v>1357.49</v>
      </c>
      <c r="H239" s="32">
        <v>87878472.640000001</v>
      </c>
      <c r="I239" s="32">
        <v>22373948.567418382</v>
      </c>
      <c r="J239" s="115">
        <f t="shared" si="9"/>
        <v>0.20293385235800102</v>
      </c>
      <c r="K239" s="116">
        <v>0</v>
      </c>
      <c r="L239" s="116">
        <v>0</v>
      </c>
      <c r="M239" s="116">
        <v>931913.87916602066</v>
      </c>
      <c r="N239" s="116">
        <v>1284878.3661100245</v>
      </c>
      <c r="O239" s="116">
        <v>490077.21904511855</v>
      </c>
      <c r="P239" s="117">
        <v>-5335561.68035</v>
      </c>
      <c r="Q239" s="117">
        <v>-3788102.496411154</v>
      </c>
      <c r="R239" s="118">
        <v>-1551476.2534244265</v>
      </c>
      <c r="S239" s="21">
        <v>14405677.601553963</v>
      </c>
      <c r="T239" s="36">
        <v>12975190.706996385</v>
      </c>
      <c r="U239" s="19">
        <v>27380868.30855035</v>
      </c>
      <c r="V239" s="19">
        <v>9486270.8269428648</v>
      </c>
      <c r="W239" s="38">
        <f t="shared" si="10"/>
        <v>36867139.135493219</v>
      </c>
      <c r="X239" s="119"/>
    </row>
    <row r="240" spans="1:24" s="120" customFormat="1" ht="16.5">
      <c r="A240" s="20">
        <v>746</v>
      </c>
      <c r="B240" s="18" t="s">
        <v>271</v>
      </c>
      <c r="C240" s="21">
        <v>4781</v>
      </c>
      <c r="D240" s="21">
        <v>11053809.350000001</v>
      </c>
      <c r="E240" s="21">
        <v>1100435.8987287192</v>
      </c>
      <c r="F240" s="21">
        <v>12154245.24872872</v>
      </c>
      <c r="G240" s="114">
        <v>1357.49</v>
      </c>
      <c r="H240" s="32">
        <v>6490159.6900000004</v>
      </c>
      <c r="I240" s="32">
        <v>5664085.5587287201</v>
      </c>
      <c r="J240" s="115">
        <f t="shared" si="9"/>
        <v>0.4660170535328928</v>
      </c>
      <c r="K240" s="116">
        <v>49778.777552</v>
      </c>
      <c r="L240" s="116">
        <v>0</v>
      </c>
      <c r="M240" s="116">
        <v>72959.410795915304</v>
      </c>
      <c r="N240" s="116">
        <v>89260.730803935876</v>
      </c>
      <c r="O240" s="116">
        <v>0</v>
      </c>
      <c r="P240" s="117">
        <v>-244466.81999999998</v>
      </c>
      <c r="Q240" s="117">
        <v>-154755.67490200824</v>
      </c>
      <c r="R240" s="118">
        <v>-640250.2986837558</v>
      </c>
      <c r="S240" s="21">
        <v>4836611.6842948068</v>
      </c>
      <c r="T240" s="36">
        <v>1384721.2775876019</v>
      </c>
      <c r="U240" s="19">
        <v>6221332.9618824087</v>
      </c>
      <c r="V240" s="19">
        <v>858368.18871401856</v>
      </c>
      <c r="W240" s="38">
        <f t="shared" si="10"/>
        <v>7079701.1505964268</v>
      </c>
      <c r="X240" s="119"/>
    </row>
    <row r="241" spans="1:24" s="120" customFormat="1" ht="16.5">
      <c r="A241" s="20">
        <v>747</v>
      </c>
      <c r="B241" s="18" t="s">
        <v>272</v>
      </c>
      <c r="C241" s="21">
        <v>1352</v>
      </c>
      <c r="D241" s="21">
        <v>1451463.73</v>
      </c>
      <c r="E241" s="21">
        <v>508415.397221405</v>
      </c>
      <c r="F241" s="21">
        <v>1959879.127221405</v>
      </c>
      <c r="G241" s="114">
        <v>1357.49</v>
      </c>
      <c r="H241" s="32">
        <v>1835326.48</v>
      </c>
      <c r="I241" s="32">
        <v>124552.64722140506</v>
      </c>
      <c r="J241" s="115">
        <f t="shared" si="9"/>
        <v>6.3551188178624096E-2</v>
      </c>
      <c r="K241" s="116">
        <v>151606.97427200002</v>
      </c>
      <c r="L241" s="116">
        <v>0</v>
      </c>
      <c r="M241" s="116">
        <v>14231.814109297064</v>
      </c>
      <c r="N241" s="116">
        <v>18758.454066978575</v>
      </c>
      <c r="O241" s="116">
        <v>0</v>
      </c>
      <c r="P241" s="117">
        <v>-69100.835000000006</v>
      </c>
      <c r="Q241" s="117">
        <v>288613.01998115837</v>
      </c>
      <c r="R241" s="118">
        <v>259380.59317902187</v>
      </c>
      <c r="S241" s="21">
        <v>788042.66782986105</v>
      </c>
      <c r="T241" s="36">
        <v>438916.23258779617</v>
      </c>
      <c r="U241" s="19">
        <v>1226958.9004176571</v>
      </c>
      <c r="V241" s="19">
        <v>325597.9270131248</v>
      </c>
      <c r="W241" s="38">
        <f t="shared" si="10"/>
        <v>1552556.8274307819</v>
      </c>
      <c r="X241" s="119"/>
    </row>
    <row r="242" spans="1:24" s="120" customFormat="1" ht="16.5">
      <c r="A242" s="20">
        <v>748</v>
      </c>
      <c r="B242" s="18" t="s">
        <v>273</v>
      </c>
      <c r="C242" s="21">
        <v>5028</v>
      </c>
      <c r="D242" s="21">
        <v>9910473.5899999999</v>
      </c>
      <c r="E242" s="21">
        <v>1353182.6465539499</v>
      </c>
      <c r="F242" s="21">
        <v>11263656.23655395</v>
      </c>
      <c r="G242" s="114">
        <v>1357.49</v>
      </c>
      <c r="H242" s="32">
        <v>6825459.7199999997</v>
      </c>
      <c r="I242" s="32">
        <v>4438196.5165539505</v>
      </c>
      <c r="J242" s="115">
        <f t="shared" si="9"/>
        <v>0.39402805122466972</v>
      </c>
      <c r="K242" s="116">
        <v>166030.08409599998</v>
      </c>
      <c r="L242" s="116">
        <v>0</v>
      </c>
      <c r="M242" s="116">
        <v>58083.213285129292</v>
      </c>
      <c r="N242" s="116">
        <v>87059.060391983556</v>
      </c>
      <c r="O242" s="116">
        <v>0</v>
      </c>
      <c r="P242" s="117">
        <v>-234496.76</v>
      </c>
      <c r="Q242" s="117">
        <v>522965.91531569761</v>
      </c>
      <c r="R242" s="118">
        <v>-42942.177892099084</v>
      </c>
      <c r="S242" s="21">
        <v>4994895.8517506626</v>
      </c>
      <c r="T242" s="36">
        <v>2686183.8153166603</v>
      </c>
      <c r="U242" s="19">
        <v>7681079.6670673229</v>
      </c>
      <c r="V242" s="19">
        <v>939977.40686789551</v>
      </c>
      <c r="W242" s="38">
        <f t="shared" si="10"/>
        <v>8621057.0739352182</v>
      </c>
      <c r="X242" s="119"/>
    </row>
    <row r="243" spans="1:24" s="120" customFormat="1" ht="16.5">
      <c r="A243" s="20">
        <v>749</v>
      </c>
      <c r="B243" s="18" t="s">
        <v>274</v>
      </c>
      <c r="C243" s="21">
        <v>21293</v>
      </c>
      <c r="D243" s="21">
        <v>38248840.079999998</v>
      </c>
      <c r="E243" s="21">
        <v>2103577.1839138679</v>
      </c>
      <c r="F243" s="21">
        <v>40352417.26391387</v>
      </c>
      <c r="G243" s="114">
        <v>1357.49</v>
      </c>
      <c r="H243" s="32">
        <v>28905034.57</v>
      </c>
      <c r="I243" s="32">
        <v>11447382.69391387</v>
      </c>
      <c r="J243" s="115">
        <f t="shared" si="9"/>
        <v>0.28368517848746005</v>
      </c>
      <c r="K243" s="116">
        <v>0</v>
      </c>
      <c r="L243" s="116">
        <v>0</v>
      </c>
      <c r="M243" s="116">
        <v>211226.65832975414</v>
      </c>
      <c r="N243" s="116">
        <v>404879.01630316942</v>
      </c>
      <c r="O243" s="116">
        <v>0</v>
      </c>
      <c r="P243" s="117">
        <v>-1505620.72</v>
      </c>
      <c r="Q243" s="117">
        <v>-2520633.4862196804</v>
      </c>
      <c r="R243" s="118">
        <v>-2733837.662116033</v>
      </c>
      <c r="S243" s="21">
        <v>5303396.5002110796</v>
      </c>
      <c r="T243" s="36">
        <v>4668277.4107369948</v>
      </c>
      <c r="U243" s="19">
        <v>9971673.9109480754</v>
      </c>
      <c r="V243" s="19">
        <v>2964987.1988312309</v>
      </c>
      <c r="W243" s="38">
        <f t="shared" si="10"/>
        <v>12936661.109779306</v>
      </c>
      <c r="X243" s="119"/>
    </row>
    <row r="244" spans="1:24" s="120" customFormat="1" ht="16.5">
      <c r="A244" s="20">
        <v>751</v>
      </c>
      <c r="B244" s="18" t="s">
        <v>275</v>
      </c>
      <c r="C244" s="21">
        <v>2904</v>
      </c>
      <c r="D244" s="21">
        <v>3817696.63</v>
      </c>
      <c r="E244" s="21">
        <v>1328745.3822798261</v>
      </c>
      <c r="F244" s="21">
        <v>5146442.0122798262</v>
      </c>
      <c r="G244" s="114">
        <v>1357.49</v>
      </c>
      <c r="H244" s="32">
        <v>3942150.96</v>
      </c>
      <c r="I244" s="32">
        <v>1204291.0522798263</v>
      </c>
      <c r="J244" s="115">
        <f t="shared" si="9"/>
        <v>0.23400458985184144</v>
      </c>
      <c r="K244" s="116">
        <v>140645.04115199999</v>
      </c>
      <c r="L244" s="116">
        <v>0</v>
      </c>
      <c r="M244" s="116">
        <v>21407.359565365608</v>
      </c>
      <c r="N244" s="116">
        <v>59196.659493931256</v>
      </c>
      <c r="O244" s="116">
        <v>0</v>
      </c>
      <c r="P244" s="117">
        <v>-122837.52799999999</v>
      </c>
      <c r="Q244" s="117">
        <v>-106188.18670083737</v>
      </c>
      <c r="R244" s="118">
        <v>-356370.87934155046</v>
      </c>
      <c r="S244" s="21">
        <v>840143.51844873524</v>
      </c>
      <c r="T244" s="36">
        <v>1160453.087695573</v>
      </c>
      <c r="U244" s="19">
        <v>2000596.6061443081</v>
      </c>
      <c r="V244" s="19">
        <v>516401.39163776243</v>
      </c>
      <c r="W244" s="38">
        <f t="shared" si="10"/>
        <v>2516997.9977820707</v>
      </c>
      <c r="X244" s="119"/>
    </row>
    <row r="245" spans="1:24" s="120" customFormat="1" ht="16.5">
      <c r="A245" s="20">
        <v>753</v>
      </c>
      <c r="B245" s="18" t="s">
        <v>276</v>
      </c>
      <c r="C245" s="21">
        <v>22190</v>
      </c>
      <c r="D245" s="21">
        <v>37443186.940000005</v>
      </c>
      <c r="E245" s="21">
        <v>6504838.772908275</v>
      </c>
      <c r="F245" s="21">
        <v>43948025.712908283</v>
      </c>
      <c r="G245" s="114">
        <v>1357.49</v>
      </c>
      <c r="H245" s="32">
        <v>30122703.100000001</v>
      </c>
      <c r="I245" s="32">
        <v>13825322.612908281</v>
      </c>
      <c r="J245" s="115">
        <f t="shared" si="9"/>
        <v>0.31458347419796717</v>
      </c>
      <c r="K245" s="116">
        <v>0</v>
      </c>
      <c r="L245" s="116">
        <v>0</v>
      </c>
      <c r="M245" s="116">
        <v>189965.07415366551</v>
      </c>
      <c r="N245" s="116">
        <v>362338.58548239095</v>
      </c>
      <c r="O245" s="116">
        <v>532581.10080488026</v>
      </c>
      <c r="P245" s="117">
        <v>-1390162.57</v>
      </c>
      <c r="Q245" s="117">
        <v>4564096.1508423472</v>
      </c>
      <c r="R245" s="118">
        <v>2661905.797450779</v>
      </c>
      <c r="S245" s="21">
        <v>20746046.751642343</v>
      </c>
      <c r="T245" s="36">
        <v>-634271.53249975701</v>
      </c>
      <c r="U245" s="19">
        <v>20111775.219142586</v>
      </c>
      <c r="V245" s="19">
        <v>2434339.6515867189</v>
      </c>
      <c r="W245" s="38">
        <f t="shared" si="10"/>
        <v>22546114.870729305</v>
      </c>
      <c r="X245" s="119"/>
    </row>
    <row r="246" spans="1:24" s="120" customFormat="1" ht="16.5">
      <c r="A246" s="20">
        <v>755</v>
      </c>
      <c r="B246" s="18" t="s">
        <v>277</v>
      </c>
      <c r="C246" s="21">
        <v>6198</v>
      </c>
      <c r="D246" s="21">
        <v>10144171.279999999</v>
      </c>
      <c r="E246" s="21">
        <v>1969416.9363448552</v>
      </c>
      <c r="F246" s="21">
        <v>12113588.216344854</v>
      </c>
      <c r="G246" s="114">
        <v>1357.49</v>
      </c>
      <c r="H246" s="32">
        <v>8413723.0199999996</v>
      </c>
      <c r="I246" s="32">
        <v>3699865.1963448543</v>
      </c>
      <c r="J246" s="115">
        <f t="shared" si="9"/>
        <v>0.30543098628304283</v>
      </c>
      <c r="K246" s="116">
        <v>0</v>
      </c>
      <c r="L246" s="116">
        <v>0</v>
      </c>
      <c r="M246" s="116">
        <v>37335.275522380689</v>
      </c>
      <c r="N246" s="116">
        <v>96383.723760082197</v>
      </c>
      <c r="O246" s="116">
        <v>21513.246573989185</v>
      </c>
      <c r="P246" s="117">
        <v>-382882.245</v>
      </c>
      <c r="Q246" s="117">
        <v>513673.27661455324</v>
      </c>
      <c r="R246" s="118">
        <v>869640.71732149285</v>
      </c>
      <c r="S246" s="21">
        <v>4855529.191137353</v>
      </c>
      <c r="T246" s="36">
        <v>155601.31097232579</v>
      </c>
      <c r="U246" s="19">
        <v>5011130.5021096785</v>
      </c>
      <c r="V246" s="19">
        <v>891868.50040019571</v>
      </c>
      <c r="W246" s="38">
        <f t="shared" si="10"/>
        <v>5902999.0025098743</v>
      </c>
      <c r="X246" s="119"/>
    </row>
    <row r="247" spans="1:24" s="120" customFormat="1" ht="16.5">
      <c r="A247" s="20">
        <v>758</v>
      </c>
      <c r="B247" s="18" t="s">
        <v>278</v>
      </c>
      <c r="C247" s="21">
        <v>8187</v>
      </c>
      <c r="D247" s="21">
        <v>10162883.310000001</v>
      </c>
      <c r="E247" s="21">
        <v>7505706.3965558372</v>
      </c>
      <c r="F247" s="21">
        <v>17668589.706555836</v>
      </c>
      <c r="G247" s="114">
        <v>1357.49</v>
      </c>
      <c r="H247" s="32">
        <v>11113770.630000001</v>
      </c>
      <c r="I247" s="32">
        <v>6554819.0765558351</v>
      </c>
      <c r="J247" s="115">
        <f t="shared" si="9"/>
        <v>0.37098711246453953</v>
      </c>
      <c r="K247" s="116">
        <v>1091862.2678159999</v>
      </c>
      <c r="L247" s="116">
        <v>115288.59000000001</v>
      </c>
      <c r="M247" s="116">
        <v>110028.03121703498</v>
      </c>
      <c r="N247" s="116">
        <v>150864.847075773</v>
      </c>
      <c r="O247" s="116">
        <v>0</v>
      </c>
      <c r="P247" s="117">
        <v>-437870.74999999994</v>
      </c>
      <c r="Q247" s="117">
        <v>-4307915.1460966785</v>
      </c>
      <c r="R247" s="118">
        <v>-2288051.4440695071</v>
      </c>
      <c r="S247" s="21">
        <v>989025.47249845788</v>
      </c>
      <c r="T247" s="36">
        <v>-171820.94679533321</v>
      </c>
      <c r="U247" s="19">
        <v>817204.5257031247</v>
      </c>
      <c r="V247" s="19">
        <v>1502007.3389785171</v>
      </c>
      <c r="W247" s="38">
        <f t="shared" si="10"/>
        <v>2319211.8646816416</v>
      </c>
      <c r="X247" s="119"/>
    </row>
    <row r="248" spans="1:24" s="120" customFormat="1" ht="16.5">
      <c r="A248" s="20">
        <v>759</v>
      </c>
      <c r="B248" s="18" t="s">
        <v>279</v>
      </c>
      <c r="C248" s="21">
        <v>1997</v>
      </c>
      <c r="D248" s="21">
        <v>2861729.44</v>
      </c>
      <c r="E248" s="21">
        <v>597747.4035432064</v>
      </c>
      <c r="F248" s="21">
        <v>3459476.8435432063</v>
      </c>
      <c r="G248" s="114">
        <v>1357.49</v>
      </c>
      <c r="H248" s="32">
        <v>2710907.53</v>
      </c>
      <c r="I248" s="32">
        <v>748569.31354320655</v>
      </c>
      <c r="J248" s="115">
        <f t="shared" si="9"/>
        <v>0.21638222985661604</v>
      </c>
      <c r="K248" s="116">
        <v>217688.01743999997</v>
      </c>
      <c r="L248" s="116">
        <v>0</v>
      </c>
      <c r="M248" s="116">
        <v>25294.539337896756</v>
      </c>
      <c r="N248" s="116">
        <v>25203.694695241524</v>
      </c>
      <c r="O248" s="116">
        <v>0</v>
      </c>
      <c r="P248" s="117">
        <v>-97966.815000000017</v>
      </c>
      <c r="Q248" s="117">
        <v>327847.10422797321</v>
      </c>
      <c r="R248" s="118">
        <v>11432.504784708492</v>
      </c>
      <c r="S248" s="21">
        <v>1258068.3590290265</v>
      </c>
      <c r="T248" s="36">
        <v>936170.71043685102</v>
      </c>
      <c r="U248" s="19">
        <v>2194239.0694658775</v>
      </c>
      <c r="V248" s="19">
        <v>451661.68976716424</v>
      </c>
      <c r="W248" s="38">
        <f t="shared" si="10"/>
        <v>2645900.7592330417</v>
      </c>
      <c r="X248" s="119"/>
    </row>
    <row r="249" spans="1:24" s="120" customFormat="1" ht="16.5">
      <c r="A249" s="20">
        <v>761</v>
      </c>
      <c r="B249" s="18" t="s">
        <v>280</v>
      </c>
      <c r="C249" s="21">
        <v>8563</v>
      </c>
      <c r="D249" s="21">
        <v>10818008.380000001</v>
      </c>
      <c r="E249" s="21">
        <v>1742491.4514546189</v>
      </c>
      <c r="F249" s="21">
        <v>12560499.83145462</v>
      </c>
      <c r="G249" s="114">
        <v>1357.49</v>
      </c>
      <c r="H249" s="32">
        <v>11624186.869999999</v>
      </c>
      <c r="I249" s="32">
        <v>936312.96145462058</v>
      </c>
      <c r="J249" s="115">
        <f t="shared" si="9"/>
        <v>7.4544243781593772E-2</v>
      </c>
      <c r="K249" s="116">
        <v>0</v>
      </c>
      <c r="L249" s="116">
        <v>0</v>
      </c>
      <c r="M249" s="116">
        <v>91841.970090673654</v>
      </c>
      <c r="N249" s="116">
        <v>136597.93078389351</v>
      </c>
      <c r="O249" s="116">
        <v>0</v>
      </c>
      <c r="P249" s="117">
        <v>-496178.07500000001</v>
      </c>
      <c r="Q249" s="117">
        <v>2486994.9629147374</v>
      </c>
      <c r="R249" s="118">
        <v>1717946.3211660339</v>
      </c>
      <c r="S249" s="21">
        <v>4873516.0714099593</v>
      </c>
      <c r="T249" s="36">
        <v>4217077.6899391618</v>
      </c>
      <c r="U249" s="19">
        <v>9090593.7613491211</v>
      </c>
      <c r="V249" s="19">
        <v>1732376.5917372527</v>
      </c>
      <c r="W249" s="38">
        <f t="shared" si="10"/>
        <v>10822970.353086375</v>
      </c>
      <c r="X249" s="119"/>
    </row>
    <row r="250" spans="1:24" s="120" customFormat="1" ht="16.5">
      <c r="A250" s="20">
        <v>762</v>
      </c>
      <c r="B250" s="18" t="s">
        <v>281</v>
      </c>
      <c r="C250" s="21">
        <v>3777</v>
      </c>
      <c r="D250" s="21">
        <v>4381157.1499999994</v>
      </c>
      <c r="E250" s="21">
        <v>1528239.3037782796</v>
      </c>
      <c r="F250" s="21">
        <v>5909396.453778279</v>
      </c>
      <c r="G250" s="114">
        <v>1357.49</v>
      </c>
      <c r="H250" s="32">
        <v>5127239.7300000004</v>
      </c>
      <c r="I250" s="32">
        <v>782156.72377827857</v>
      </c>
      <c r="J250" s="115">
        <f t="shared" si="9"/>
        <v>0.1323581401072173</v>
      </c>
      <c r="K250" s="116">
        <v>370693.54413599998</v>
      </c>
      <c r="L250" s="116">
        <v>0</v>
      </c>
      <c r="M250" s="116">
        <v>42881.401667224687</v>
      </c>
      <c r="N250" s="116">
        <v>71258.888828858791</v>
      </c>
      <c r="O250" s="116">
        <v>0</v>
      </c>
      <c r="P250" s="117">
        <v>-202191.06</v>
      </c>
      <c r="Q250" s="117">
        <v>1282522.1789039294</v>
      </c>
      <c r="R250" s="118">
        <v>765273.78337257635</v>
      </c>
      <c r="S250" s="21">
        <v>3112595.4606868681</v>
      </c>
      <c r="T250" s="36">
        <v>389298.17836242117</v>
      </c>
      <c r="U250" s="19">
        <v>3501893.6390492893</v>
      </c>
      <c r="V250" s="19">
        <v>823645.45412580844</v>
      </c>
      <c r="W250" s="38">
        <f t="shared" si="10"/>
        <v>4325539.0931750974</v>
      </c>
      <c r="X250" s="119"/>
    </row>
    <row r="251" spans="1:24" s="120" customFormat="1" ht="16.5">
      <c r="A251" s="20">
        <v>765</v>
      </c>
      <c r="B251" s="18" t="s">
        <v>282</v>
      </c>
      <c r="C251" s="21">
        <v>10348</v>
      </c>
      <c r="D251" s="21">
        <v>14538470.899999999</v>
      </c>
      <c r="E251" s="21">
        <v>3291930.4783083443</v>
      </c>
      <c r="F251" s="21">
        <v>17830401.378308341</v>
      </c>
      <c r="G251" s="114">
        <v>1357.49</v>
      </c>
      <c r="H251" s="32">
        <v>14047306.52</v>
      </c>
      <c r="I251" s="32">
        <v>3783094.8583083414</v>
      </c>
      <c r="J251" s="115">
        <f t="shared" si="9"/>
        <v>0.21217104304284945</v>
      </c>
      <c r="K251" s="116">
        <v>376720.07138133334</v>
      </c>
      <c r="L251" s="116">
        <v>0</v>
      </c>
      <c r="M251" s="116">
        <v>139851.30247822581</v>
      </c>
      <c r="N251" s="116">
        <v>168511.25311581956</v>
      </c>
      <c r="O251" s="116">
        <v>0</v>
      </c>
      <c r="P251" s="117">
        <v>-534693.52</v>
      </c>
      <c r="Q251" s="117">
        <v>-2513047.9136817916</v>
      </c>
      <c r="R251" s="118">
        <v>-984452.81385013321</v>
      </c>
      <c r="S251" s="21">
        <v>435983.23775179544</v>
      </c>
      <c r="T251" s="36">
        <v>1445548.2438668883</v>
      </c>
      <c r="U251" s="19">
        <v>1881531.4816186838</v>
      </c>
      <c r="V251" s="19">
        <v>1830643.5576642533</v>
      </c>
      <c r="W251" s="38">
        <f t="shared" si="10"/>
        <v>3712175.0392829371</v>
      </c>
      <c r="X251" s="119"/>
    </row>
    <row r="252" spans="1:24" s="120" customFormat="1" ht="16.5">
      <c r="A252" s="20">
        <v>768</v>
      </c>
      <c r="B252" s="18" t="s">
        <v>283</v>
      </c>
      <c r="C252" s="21">
        <v>2430</v>
      </c>
      <c r="D252" s="21">
        <v>2028439.37</v>
      </c>
      <c r="E252" s="21">
        <v>1771276.030710591</v>
      </c>
      <c r="F252" s="21">
        <v>3799715.4007105911</v>
      </c>
      <c r="G252" s="114">
        <v>1357.49</v>
      </c>
      <c r="H252" s="32">
        <v>3298700.7</v>
      </c>
      <c r="I252" s="32">
        <v>501014.70071059093</v>
      </c>
      <c r="J252" s="115">
        <f t="shared" si="9"/>
        <v>0.131855849155675</v>
      </c>
      <c r="K252" s="116">
        <v>274137.45623999997</v>
      </c>
      <c r="L252" s="116">
        <v>0</v>
      </c>
      <c r="M252" s="116">
        <v>28410.276875640517</v>
      </c>
      <c r="N252" s="116">
        <v>29253.504277080789</v>
      </c>
      <c r="O252" s="116">
        <v>0</v>
      </c>
      <c r="P252" s="117">
        <v>-194252.875</v>
      </c>
      <c r="Q252" s="117">
        <v>162972.09716201093</v>
      </c>
      <c r="R252" s="118">
        <v>498210.80131743796</v>
      </c>
      <c r="S252" s="21">
        <v>1299745.961582761</v>
      </c>
      <c r="T252" s="36">
        <v>365008.04224991472</v>
      </c>
      <c r="U252" s="19">
        <v>1664754.0038326757</v>
      </c>
      <c r="V252" s="19">
        <v>549596.73837664665</v>
      </c>
      <c r="W252" s="38">
        <f t="shared" si="10"/>
        <v>2214350.7422093223</v>
      </c>
      <c r="X252" s="119"/>
    </row>
    <row r="253" spans="1:24" s="120" customFormat="1" ht="16.5">
      <c r="A253" s="20">
        <v>777</v>
      </c>
      <c r="B253" s="18" t="s">
        <v>284</v>
      </c>
      <c r="C253" s="21">
        <v>7508</v>
      </c>
      <c r="D253" s="21">
        <v>7327909.6699999999</v>
      </c>
      <c r="E253" s="21">
        <v>5076248.9255857356</v>
      </c>
      <c r="F253" s="21">
        <v>12404158.595585736</v>
      </c>
      <c r="G253" s="114">
        <v>1357.49</v>
      </c>
      <c r="H253" s="32">
        <v>10192034.92</v>
      </c>
      <c r="I253" s="32">
        <v>2212123.6755857356</v>
      </c>
      <c r="J253" s="115">
        <f t="shared" si="9"/>
        <v>0.17833726153525345</v>
      </c>
      <c r="K253" s="116">
        <v>1019731.5746879999</v>
      </c>
      <c r="L253" s="116">
        <v>0</v>
      </c>
      <c r="M253" s="116">
        <v>86430.449602282781</v>
      </c>
      <c r="N253" s="116">
        <v>111890.24837359219</v>
      </c>
      <c r="O253" s="116">
        <v>0</v>
      </c>
      <c r="P253" s="117">
        <v>-390559.69</v>
      </c>
      <c r="Q253" s="117">
        <v>-703599.08243160334</v>
      </c>
      <c r="R253" s="118">
        <v>35274.828092681608</v>
      </c>
      <c r="S253" s="21">
        <v>2371292.0039106887</v>
      </c>
      <c r="T253" s="36">
        <v>2339514.9947062256</v>
      </c>
      <c r="U253" s="19">
        <v>4710806.9986169143</v>
      </c>
      <c r="V253" s="19">
        <v>1513946.9798106982</v>
      </c>
      <c r="W253" s="38">
        <f t="shared" si="10"/>
        <v>6224753.9784276122</v>
      </c>
      <c r="X253" s="119"/>
    </row>
    <row r="254" spans="1:24" s="120" customFormat="1" ht="16.5">
      <c r="A254" s="20">
        <v>778</v>
      </c>
      <c r="B254" s="18" t="s">
        <v>285</v>
      </c>
      <c r="C254" s="21">
        <v>6891</v>
      </c>
      <c r="D254" s="21">
        <v>8536722.3499999996</v>
      </c>
      <c r="E254" s="21">
        <v>1321725.2533857576</v>
      </c>
      <c r="F254" s="21">
        <v>9858447.6033857577</v>
      </c>
      <c r="G254" s="114">
        <v>1357.49</v>
      </c>
      <c r="H254" s="32">
        <v>9354463.5899999999</v>
      </c>
      <c r="I254" s="32">
        <v>503984.0133857578</v>
      </c>
      <c r="J254" s="115">
        <f t="shared" si="9"/>
        <v>5.1122046153866146E-2</v>
      </c>
      <c r="K254" s="116">
        <v>165214.05875199998</v>
      </c>
      <c r="L254" s="116">
        <v>0</v>
      </c>
      <c r="M254" s="116">
        <v>82956.41277151696</v>
      </c>
      <c r="N254" s="116">
        <v>102854.35222252992</v>
      </c>
      <c r="O254" s="116">
        <v>0</v>
      </c>
      <c r="P254" s="117">
        <v>-542706.03500000003</v>
      </c>
      <c r="Q254" s="117">
        <v>-344016.12169223517</v>
      </c>
      <c r="R254" s="118">
        <v>-365307.188666542</v>
      </c>
      <c r="S254" s="21">
        <v>-397020.50822697242</v>
      </c>
      <c r="T254" s="36">
        <v>3062816.203584725</v>
      </c>
      <c r="U254" s="19">
        <v>2665795.6953577525</v>
      </c>
      <c r="V254" s="19">
        <v>1311712.4057498253</v>
      </c>
      <c r="W254" s="38">
        <f t="shared" si="10"/>
        <v>3977508.1011075778</v>
      </c>
      <c r="X254" s="119"/>
    </row>
    <row r="255" spans="1:24" s="120" customFormat="1" ht="16.5">
      <c r="A255" s="20">
        <v>781</v>
      </c>
      <c r="B255" s="18" t="s">
        <v>286</v>
      </c>
      <c r="C255" s="21">
        <v>3584</v>
      </c>
      <c r="D255" s="21">
        <v>3019905.78</v>
      </c>
      <c r="E255" s="21">
        <v>996512.87054302613</v>
      </c>
      <c r="F255" s="21">
        <v>4016418.6505430257</v>
      </c>
      <c r="G255" s="114">
        <v>1357.49</v>
      </c>
      <c r="H255" s="32">
        <v>4865244.16</v>
      </c>
      <c r="I255" s="32">
        <v>-848825.50945697445</v>
      </c>
      <c r="J255" s="115">
        <f t="shared" si="9"/>
        <v>-0.21133890246780226</v>
      </c>
      <c r="K255" s="116">
        <v>356275.03206399997</v>
      </c>
      <c r="L255" s="116">
        <v>0</v>
      </c>
      <c r="M255" s="116">
        <v>37252.865209541669</v>
      </c>
      <c r="N255" s="116">
        <v>58101.690104858382</v>
      </c>
      <c r="O255" s="116">
        <v>0</v>
      </c>
      <c r="P255" s="117">
        <v>-214305.09000000003</v>
      </c>
      <c r="Q255" s="117">
        <v>1248489.7691305799</v>
      </c>
      <c r="R255" s="118">
        <v>1306112.8193550841</v>
      </c>
      <c r="S255" s="21">
        <v>1943101.5764070894</v>
      </c>
      <c r="T255" s="36">
        <v>555800.38442719635</v>
      </c>
      <c r="U255" s="19">
        <v>2498901.9608342857</v>
      </c>
      <c r="V255" s="19">
        <v>762515.52653531311</v>
      </c>
      <c r="W255" s="38">
        <f t="shared" si="10"/>
        <v>3261417.4873695988</v>
      </c>
      <c r="X255" s="119"/>
    </row>
    <row r="256" spans="1:24" s="120" customFormat="1" ht="16.5">
      <c r="A256" s="20">
        <v>783</v>
      </c>
      <c r="B256" s="18" t="s">
        <v>287</v>
      </c>
      <c r="C256" s="21">
        <v>6588</v>
      </c>
      <c r="D256" s="21">
        <v>8211001.6499999994</v>
      </c>
      <c r="E256" s="21">
        <v>1117784.8537190536</v>
      </c>
      <c r="F256" s="21">
        <v>9328786.5037190523</v>
      </c>
      <c r="G256" s="114">
        <v>1357.49</v>
      </c>
      <c r="H256" s="32">
        <v>8943144.1199999992</v>
      </c>
      <c r="I256" s="32">
        <v>385642.38371905312</v>
      </c>
      <c r="J256" s="115">
        <f t="shared" si="9"/>
        <v>4.1338965530544766E-2</v>
      </c>
      <c r="K256" s="116">
        <v>0</v>
      </c>
      <c r="L256" s="116">
        <v>0</v>
      </c>
      <c r="M256" s="116">
        <v>101470.09432315729</v>
      </c>
      <c r="N256" s="116">
        <v>106724.7515497998</v>
      </c>
      <c r="O256" s="116">
        <v>0</v>
      </c>
      <c r="P256" s="117">
        <v>-361487.73000000004</v>
      </c>
      <c r="Q256" s="117">
        <v>321640.53871847037</v>
      </c>
      <c r="R256" s="118">
        <v>197928.02868102744</v>
      </c>
      <c r="S256" s="21">
        <v>751918.06699150801</v>
      </c>
      <c r="T256" s="36">
        <v>1735930.5551118834</v>
      </c>
      <c r="U256" s="19">
        <v>2487848.6221033912</v>
      </c>
      <c r="V256" s="19">
        <v>1191405.4093865491</v>
      </c>
      <c r="W256" s="38">
        <f t="shared" si="10"/>
        <v>3679254.0314899404</v>
      </c>
      <c r="X256" s="119"/>
    </row>
    <row r="257" spans="1:24" s="120" customFormat="1" ht="16.5">
      <c r="A257" s="20">
        <v>785</v>
      </c>
      <c r="B257" s="18" t="s">
        <v>288</v>
      </c>
      <c r="C257" s="21">
        <v>2673</v>
      </c>
      <c r="D257" s="21">
        <v>2867519.48</v>
      </c>
      <c r="E257" s="21">
        <v>1333859.8056770565</v>
      </c>
      <c r="F257" s="21">
        <v>4201379.2856770568</v>
      </c>
      <c r="G257" s="114">
        <v>1357.49</v>
      </c>
      <c r="H257" s="32">
        <v>3628570.77</v>
      </c>
      <c r="I257" s="32">
        <v>572808.51567705674</v>
      </c>
      <c r="J257" s="115">
        <f t="shared" si="9"/>
        <v>0.13633820627188342</v>
      </c>
      <c r="K257" s="116">
        <v>837200.66443200014</v>
      </c>
      <c r="L257" s="116">
        <v>0</v>
      </c>
      <c r="M257" s="116">
        <v>33469.866979898186</v>
      </c>
      <c r="N257" s="116">
        <v>49916.175161407002</v>
      </c>
      <c r="O257" s="116">
        <v>0</v>
      </c>
      <c r="P257" s="117">
        <v>-170345.43000000002</v>
      </c>
      <c r="Q257" s="117">
        <v>600980.02634213038</v>
      </c>
      <c r="R257" s="117">
        <v>523216.70295990806</v>
      </c>
      <c r="S257" s="21">
        <v>2447246.5215524007</v>
      </c>
      <c r="T257" s="36">
        <v>890306.62881239434</v>
      </c>
      <c r="U257" s="19">
        <v>3337553.1503647948</v>
      </c>
      <c r="V257" s="19">
        <v>573303.01273730304</v>
      </c>
      <c r="W257" s="38">
        <f t="shared" si="10"/>
        <v>3910856.1631020978</v>
      </c>
      <c r="X257" s="119"/>
    </row>
    <row r="258" spans="1:24" s="120" customFormat="1" ht="16.5">
      <c r="A258" s="20">
        <v>790</v>
      </c>
      <c r="B258" s="18" t="s">
        <v>289</v>
      </c>
      <c r="C258" s="21">
        <v>23998</v>
      </c>
      <c r="D258" s="21">
        <v>32506887.079999998</v>
      </c>
      <c r="E258" s="21">
        <v>3969693.470613563</v>
      </c>
      <c r="F258" s="21">
        <v>36476580.55061356</v>
      </c>
      <c r="G258" s="114">
        <v>1357.49</v>
      </c>
      <c r="H258" s="32">
        <v>32577045.02</v>
      </c>
      <c r="I258" s="32">
        <v>3899535.5306135602</v>
      </c>
      <c r="J258" s="115">
        <f t="shared" si="9"/>
        <v>0.10690518331899856</v>
      </c>
      <c r="K258" s="116">
        <v>0</v>
      </c>
      <c r="L258" s="116">
        <v>0</v>
      </c>
      <c r="M258" s="116">
        <v>270695.01237474335</v>
      </c>
      <c r="N258" s="116">
        <v>494541.53906038735</v>
      </c>
      <c r="O258" s="116">
        <v>0</v>
      </c>
      <c r="P258" s="117">
        <v>-1766453.1674999997</v>
      </c>
      <c r="Q258" s="117">
        <v>3278098.8190262555</v>
      </c>
      <c r="R258" s="118">
        <v>1922700.5173990726</v>
      </c>
      <c r="S258" s="21">
        <v>8099118.25097402</v>
      </c>
      <c r="T258" s="36">
        <v>9957578.2568865996</v>
      </c>
      <c r="U258" s="19">
        <v>18056696.50786062</v>
      </c>
      <c r="V258" s="19">
        <v>4286647.1690116301</v>
      </c>
      <c r="W258" s="38">
        <f t="shared" si="10"/>
        <v>22343343.67687225</v>
      </c>
      <c r="X258" s="119"/>
    </row>
    <row r="259" spans="1:24" s="120" customFormat="1" ht="16.5">
      <c r="A259" s="20">
        <v>791</v>
      </c>
      <c r="B259" s="18" t="s">
        <v>290</v>
      </c>
      <c r="C259" s="21">
        <v>5131</v>
      </c>
      <c r="D259" s="21">
        <v>7293642.7199999988</v>
      </c>
      <c r="E259" s="21">
        <v>2148362.4664981337</v>
      </c>
      <c r="F259" s="21">
        <v>9442005.1864981316</v>
      </c>
      <c r="G259" s="114">
        <v>1357.49</v>
      </c>
      <c r="H259" s="32">
        <v>6965281.1900000004</v>
      </c>
      <c r="I259" s="32">
        <v>2476723.9964981312</v>
      </c>
      <c r="J259" s="115">
        <f t="shared" si="9"/>
        <v>0.26230911205596397</v>
      </c>
      <c r="K259" s="116">
        <v>684289.86303999997</v>
      </c>
      <c r="L259" s="116">
        <v>0</v>
      </c>
      <c r="M259" s="116">
        <v>59618.427701569948</v>
      </c>
      <c r="N259" s="116">
        <v>70278.533780294063</v>
      </c>
      <c r="O259" s="116">
        <v>0</v>
      </c>
      <c r="P259" s="117">
        <v>-238312.745</v>
      </c>
      <c r="Q259" s="117">
        <v>1147261.1355685191</v>
      </c>
      <c r="R259" s="118">
        <v>316944.30279168376</v>
      </c>
      <c r="S259" s="21">
        <v>4516803.514380198</v>
      </c>
      <c r="T259" s="36">
        <v>2788174.2729970529</v>
      </c>
      <c r="U259" s="19">
        <v>7304977.7873772513</v>
      </c>
      <c r="V259" s="19">
        <v>1181217.589555837</v>
      </c>
      <c r="W259" s="38">
        <f t="shared" si="10"/>
        <v>8486195.3769330885</v>
      </c>
      <c r="X259" s="119"/>
    </row>
    <row r="260" spans="1:24" s="120" customFormat="1" ht="16.5">
      <c r="A260" s="20">
        <v>831</v>
      </c>
      <c r="B260" s="18" t="s">
        <v>291</v>
      </c>
      <c r="C260" s="21">
        <v>4595</v>
      </c>
      <c r="D260" s="21">
        <v>6549968.0999999996</v>
      </c>
      <c r="E260" s="21">
        <v>1575805.6440658602</v>
      </c>
      <c r="F260" s="21">
        <v>8125773.7440658603</v>
      </c>
      <c r="G260" s="114">
        <v>1357.49</v>
      </c>
      <c r="H260" s="32">
        <v>6237666.5499999998</v>
      </c>
      <c r="I260" s="32">
        <v>1888107.1940658605</v>
      </c>
      <c r="J260" s="115">
        <f t="shared" si="9"/>
        <v>0.23236029620498835</v>
      </c>
      <c r="K260" s="116">
        <v>0</v>
      </c>
      <c r="L260" s="116">
        <v>0</v>
      </c>
      <c r="M260" s="116">
        <v>24488.804401893114</v>
      </c>
      <c r="N260" s="116">
        <v>82061.440104214038</v>
      </c>
      <c r="O260" s="116">
        <v>0</v>
      </c>
      <c r="P260" s="117">
        <v>-239595.99500000002</v>
      </c>
      <c r="Q260" s="117">
        <v>299823.68040519831</v>
      </c>
      <c r="R260" s="118">
        <v>410581.82918630476</v>
      </c>
      <c r="S260" s="21">
        <v>2465466.9531634706</v>
      </c>
      <c r="T260" s="36">
        <v>839628.33279283519</v>
      </c>
      <c r="U260" s="19">
        <v>3305095.2859563059</v>
      </c>
      <c r="V260" s="19">
        <v>662990.20918327174</v>
      </c>
      <c r="W260" s="38">
        <f t="shared" si="10"/>
        <v>3968085.4951395774</v>
      </c>
      <c r="X260" s="119"/>
    </row>
    <row r="261" spans="1:24" s="120" customFormat="1" ht="16.5">
      <c r="A261" s="20">
        <v>832</v>
      </c>
      <c r="B261" s="18" t="s">
        <v>292</v>
      </c>
      <c r="C261" s="21">
        <v>3913</v>
      </c>
      <c r="D261" s="21">
        <v>5481112.5899999999</v>
      </c>
      <c r="E261" s="21">
        <v>2368412.4690227704</v>
      </c>
      <c r="F261" s="21">
        <v>7849525.0590227703</v>
      </c>
      <c r="G261" s="114">
        <v>1357.49</v>
      </c>
      <c r="H261" s="32">
        <v>5311858.37</v>
      </c>
      <c r="I261" s="32">
        <v>2537666.6890227702</v>
      </c>
      <c r="J261" s="115">
        <f t="shared" si="9"/>
        <v>0.32328920156841923</v>
      </c>
      <c r="K261" s="116">
        <v>1237199.8810079996</v>
      </c>
      <c r="L261" s="116">
        <v>0</v>
      </c>
      <c r="M261" s="116">
        <v>46455.749886680198</v>
      </c>
      <c r="N261" s="116">
        <v>59833.552691622295</v>
      </c>
      <c r="O261" s="116">
        <v>0</v>
      </c>
      <c r="P261" s="117">
        <v>-225608.9</v>
      </c>
      <c r="Q261" s="117">
        <v>1686247.4493301946</v>
      </c>
      <c r="R261" s="118">
        <v>1114186.5040817787</v>
      </c>
      <c r="S261" s="21">
        <v>6455980.9260210451</v>
      </c>
      <c r="T261" s="36">
        <v>1431731.3106253529</v>
      </c>
      <c r="U261" s="19">
        <v>7887712.236646398</v>
      </c>
      <c r="V261" s="19">
        <v>756435.50344342866</v>
      </c>
      <c r="W261" s="38">
        <f t="shared" si="10"/>
        <v>8644147.7400898263</v>
      </c>
      <c r="X261" s="119"/>
    </row>
    <row r="262" spans="1:24" s="120" customFormat="1" ht="16.5">
      <c r="A262" s="20">
        <v>833</v>
      </c>
      <c r="B262" s="18" t="s">
        <v>293</v>
      </c>
      <c r="C262" s="21">
        <v>1677</v>
      </c>
      <c r="D262" s="21">
        <v>2085848.36</v>
      </c>
      <c r="E262" s="21">
        <v>455564.42078385915</v>
      </c>
      <c r="F262" s="21">
        <v>2541412.7807838591</v>
      </c>
      <c r="G262" s="114">
        <v>1357.49</v>
      </c>
      <c r="H262" s="32">
        <v>2276510.73</v>
      </c>
      <c r="I262" s="32">
        <v>264902.0507838591</v>
      </c>
      <c r="J262" s="115">
        <f t="shared" si="9"/>
        <v>0.10423416958741909</v>
      </c>
      <c r="K262" s="116">
        <v>50217.304383999995</v>
      </c>
      <c r="L262" s="116">
        <v>0</v>
      </c>
      <c r="M262" s="116">
        <v>15464.772759888143</v>
      </c>
      <c r="N262" s="116">
        <v>22005.875325849975</v>
      </c>
      <c r="O262" s="116">
        <v>5150.4715071752535</v>
      </c>
      <c r="P262" s="117">
        <v>-77251.12</v>
      </c>
      <c r="Q262" s="117">
        <v>511175.18887927657</v>
      </c>
      <c r="R262" s="118">
        <v>643403.33240608778</v>
      </c>
      <c r="S262" s="21">
        <v>1435067.8760461367</v>
      </c>
      <c r="T262" s="36">
        <v>401342.61739297368</v>
      </c>
      <c r="U262" s="19">
        <v>1836410.4934391105</v>
      </c>
      <c r="V262" s="19">
        <v>319177.43982400087</v>
      </c>
      <c r="W262" s="38">
        <f t="shared" si="10"/>
        <v>2155587.9332631114</v>
      </c>
      <c r="X262" s="119"/>
    </row>
    <row r="263" spans="1:24" s="120" customFormat="1" ht="16.5">
      <c r="A263" s="20">
        <v>834</v>
      </c>
      <c r="B263" s="18" t="s">
        <v>294</v>
      </c>
      <c r="C263" s="21">
        <v>5967</v>
      </c>
      <c r="D263" s="21">
        <v>8262966.0499999989</v>
      </c>
      <c r="E263" s="21">
        <v>1110717.3491179983</v>
      </c>
      <c r="F263" s="21">
        <v>9373683.3991179969</v>
      </c>
      <c r="G263" s="114">
        <v>1357.49</v>
      </c>
      <c r="H263" s="32">
        <v>8100142.8300000001</v>
      </c>
      <c r="I263" s="32">
        <v>1273540.5691179968</v>
      </c>
      <c r="J263" s="115">
        <f t="shared" si="9"/>
        <v>0.13586340768004057</v>
      </c>
      <c r="K263" s="116">
        <v>0</v>
      </c>
      <c r="L263" s="116">
        <v>0</v>
      </c>
      <c r="M263" s="116">
        <v>48224.752250064063</v>
      </c>
      <c r="N263" s="116">
        <v>112656.6406588559</v>
      </c>
      <c r="O263" s="116">
        <v>0</v>
      </c>
      <c r="P263" s="117">
        <v>-322033.59500000003</v>
      </c>
      <c r="Q263" s="117">
        <v>1228827.6821820433</v>
      </c>
      <c r="R263" s="118">
        <v>786595.51759243896</v>
      </c>
      <c r="S263" s="21">
        <v>3127811.566801399</v>
      </c>
      <c r="T263" s="36">
        <v>1522103.5345020047</v>
      </c>
      <c r="U263" s="19">
        <v>4649915.1013034042</v>
      </c>
      <c r="V263" s="19">
        <v>1065683.7881266284</v>
      </c>
      <c r="W263" s="38">
        <f t="shared" si="10"/>
        <v>5715598.889430033</v>
      </c>
      <c r="X263" s="119"/>
    </row>
    <row r="264" spans="1:24" s="120" customFormat="1" ht="16.5">
      <c r="A264" s="20">
        <v>837</v>
      </c>
      <c r="B264" s="18" t="s">
        <v>295</v>
      </c>
      <c r="C264" s="21">
        <v>244223</v>
      </c>
      <c r="D264" s="21">
        <v>299846239.18999994</v>
      </c>
      <c r="E264" s="21">
        <v>59281916.051402606</v>
      </c>
      <c r="F264" s="21">
        <v>359128155.24140257</v>
      </c>
      <c r="G264" s="114">
        <v>1357.49</v>
      </c>
      <c r="H264" s="32">
        <v>331530280.26999998</v>
      </c>
      <c r="I264" s="32">
        <v>27597874.971402586</v>
      </c>
      <c r="J264" s="115">
        <f t="shared" si="9"/>
        <v>7.6846870869401909E-2</v>
      </c>
      <c r="K264" s="116">
        <v>0</v>
      </c>
      <c r="L264" s="116">
        <v>0</v>
      </c>
      <c r="M264" s="116">
        <v>3742870.7500101919</v>
      </c>
      <c r="N264" s="116">
        <v>4943657.8650431829</v>
      </c>
      <c r="O264" s="116">
        <v>3070312.5714212377</v>
      </c>
      <c r="P264" s="117">
        <v>-31387590.619350001</v>
      </c>
      <c r="Q264" s="117">
        <v>-52080224.427214928</v>
      </c>
      <c r="R264" s="118">
        <v>-16714506.631136214</v>
      </c>
      <c r="S264" s="21">
        <v>-60827605.519823946</v>
      </c>
      <c r="T264" s="36">
        <v>3944188.9165353635</v>
      </c>
      <c r="U264" s="19">
        <v>-56883416.603288583</v>
      </c>
      <c r="V264" s="19">
        <v>34980819.591582865</v>
      </c>
      <c r="W264" s="38">
        <f t="shared" si="10"/>
        <v>-21902597.011705719</v>
      </c>
      <c r="X264" s="119"/>
    </row>
    <row r="265" spans="1:24" s="120" customFormat="1" ht="16.5">
      <c r="A265" s="20">
        <v>844</v>
      </c>
      <c r="B265" s="18" t="s">
        <v>296</v>
      </c>
      <c r="C265" s="21">
        <v>1479</v>
      </c>
      <c r="D265" s="21">
        <v>1286822</v>
      </c>
      <c r="E265" s="21">
        <v>480042.89322991966</v>
      </c>
      <c r="F265" s="21">
        <v>1766864.8932299197</v>
      </c>
      <c r="G265" s="114">
        <v>1357.49</v>
      </c>
      <c r="H265" s="32">
        <v>2007727.71</v>
      </c>
      <c r="I265" s="32">
        <v>-240862.81677008024</v>
      </c>
      <c r="J265" s="115">
        <f t="shared" si="9"/>
        <v>-0.13632214760335787</v>
      </c>
      <c r="K265" s="116">
        <v>200540.07105599996</v>
      </c>
      <c r="L265" s="116">
        <v>0</v>
      </c>
      <c r="M265" s="116">
        <v>14056.452752305346</v>
      </c>
      <c r="N265" s="116">
        <v>25916.400824713786</v>
      </c>
      <c r="O265" s="116">
        <v>0</v>
      </c>
      <c r="P265" s="117">
        <v>-72814.375</v>
      </c>
      <c r="Q265" s="117">
        <v>32456.154893632938</v>
      </c>
      <c r="R265" s="118">
        <v>-119917.78270891006</v>
      </c>
      <c r="S265" s="21">
        <v>-160625.89495233831</v>
      </c>
      <c r="T265" s="36">
        <v>660880.56790014298</v>
      </c>
      <c r="U265" s="19">
        <v>500254.67294780468</v>
      </c>
      <c r="V265" s="19">
        <v>350327.57536007016</v>
      </c>
      <c r="W265" s="38">
        <f t="shared" si="10"/>
        <v>850582.24830787489</v>
      </c>
      <c r="X265" s="119"/>
    </row>
    <row r="266" spans="1:24" s="120" customFormat="1" ht="16.5">
      <c r="A266" s="20">
        <v>845</v>
      </c>
      <c r="B266" s="18" t="s">
        <v>297</v>
      </c>
      <c r="C266" s="21">
        <v>2882</v>
      </c>
      <c r="D266" s="21">
        <v>4183166.12</v>
      </c>
      <c r="E266" s="21">
        <v>1530344.1734867035</v>
      </c>
      <c r="F266" s="21">
        <v>5713510.2934867032</v>
      </c>
      <c r="G266" s="114">
        <v>1357.49</v>
      </c>
      <c r="H266" s="32">
        <v>3912286.18</v>
      </c>
      <c r="I266" s="32">
        <v>1801224.113486703</v>
      </c>
      <c r="J266" s="115">
        <f t="shared" si="9"/>
        <v>0.31525699980624267</v>
      </c>
      <c r="K266" s="116">
        <v>364088.77788800001</v>
      </c>
      <c r="L266" s="116">
        <v>0</v>
      </c>
      <c r="M266" s="116">
        <v>32827.879225741381</v>
      </c>
      <c r="N266" s="116">
        <v>40070.301053138428</v>
      </c>
      <c r="O266" s="116">
        <v>0</v>
      </c>
      <c r="P266" s="117">
        <v>-144438.68350000001</v>
      </c>
      <c r="Q266" s="117">
        <v>264983.62117338402</v>
      </c>
      <c r="R266" s="118">
        <v>98475.382616933959</v>
      </c>
      <c r="S266" s="21">
        <v>2457231.3919439008</v>
      </c>
      <c r="T266" s="36">
        <v>1005762.2059302767</v>
      </c>
      <c r="U266" s="19">
        <v>3462993.5978741776</v>
      </c>
      <c r="V266" s="19">
        <v>560966.30026797939</v>
      </c>
      <c r="W266" s="38">
        <f t="shared" si="10"/>
        <v>4023959.8981421571</v>
      </c>
      <c r="X266" s="119"/>
    </row>
    <row r="267" spans="1:24" s="120" customFormat="1" ht="16.5">
      <c r="A267" s="20">
        <v>846</v>
      </c>
      <c r="B267" s="18" t="s">
        <v>298</v>
      </c>
      <c r="C267" s="21">
        <v>4952</v>
      </c>
      <c r="D267" s="21">
        <v>6652687.21</v>
      </c>
      <c r="E267" s="21">
        <v>902183.27509652497</v>
      </c>
      <c r="F267" s="21">
        <v>7554870.4850965254</v>
      </c>
      <c r="G267" s="114">
        <v>1357.49</v>
      </c>
      <c r="H267" s="32">
        <v>6722290.4800000004</v>
      </c>
      <c r="I267" s="32">
        <v>832580.00509652495</v>
      </c>
      <c r="J267" s="115">
        <f t="shared" si="9"/>
        <v>0.11020440479276958</v>
      </c>
      <c r="K267" s="116">
        <v>53607.235541333328</v>
      </c>
      <c r="L267" s="116">
        <v>0</v>
      </c>
      <c r="M267" s="116">
        <v>55667.828459399054</v>
      </c>
      <c r="N267" s="116">
        <v>74939.985284824084</v>
      </c>
      <c r="O267" s="116">
        <v>0</v>
      </c>
      <c r="P267" s="117">
        <v>-254228.63250000001</v>
      </c>
      <c r="Q267" s="117">
        <v>1862295.3953796236</v>
      </c>
      <c r="R267" s="118">
        <v>798628.76218654879</v>
      </c>
      <c r="S267" s="21">
        <v>3423490.5794482538</v>
      </c>
      <c r="T267" s="36">
        <v>2954256.1766410749</v>
      </c>
      <c r="U267" s="19">
        <v>6377746.7560893288</v>
      </c>
      <c r="V267" s="19">
        <v>1090060.7945677161</v>
      </c>
      <c r="W267" s="38">
        <f t="shared" si="10"/>
        <v>7467807.5506570451</v>
      </c>
      <c r="X267" s="119"/>
    </row>
    <row r="268" spans="1:24" s="120" customFormat="1" ht="16.5">
      <c r="A268" s="20">
        <v>848</v>
      </c>
      <c r="B268" s="18" t="s">
        <v>299</v>
      </c>
      <c r="C268" s="21">
        <v>4241</v>
      </c>
      <c r="D268" s="21">
        <v>5271980.6399999997</v>
      </c>
      <c r="E268" s="21">
        <v>1525164.0047876879</v>
      </c>
      <c r="F268" s="21">
        <v>6797144.6447876878</v>
      </c>
      <c r="G268" s="114">
        <v>1357.49</v>
      </c>
      <c r="H268" s="32">
        <v>5757115.0899999999</v>
      </c>
      <c r="I268" s="32">
        <v>1040029.554787688</v>
      </c>
      <c r="J268" s="115">
        <f t="shared" ref="J268:J303" si="11">I268/F268</f>
        <v>0.1530097723586363</v>
      </c>
      <c r="K268" s="116">
        <v>240343.7579893333</v>
      </c>
      <c r="L268" s="116">
        <v>0</v>
      </c>
      <c r="M268" s="116">
        <v>47579.864440091631</v>
      </c>
      <c r="N268" s="116">
        <v>79672.896146887157</v>
      </c>
      <c r="O268" s="116">
        <v>0</v>
      </c>
      <c r="P268" s="117">
        <v>-231631.26499999998</v>
      </c>
      <c r="Q268" s="117">
        <v>568124.55437067663</v>
      </c>
      <c r="R268" s="118">
        <v>576729.73097316187</v>
      </c>
      <c r="S268" s="21">
        <v>2320849.0937078386</v>
      </c>
      <c r="T268" s="36">
        <v>2431904.4090813613</v>
      </c>
      <c r="U268" s="19">
        <v>4752753.5027891994</v>
      </c>
      <c r="V268" s="19">
        <v>928094.26553796174</v>
      </c>
      <c r="W268" s="38">
        <f t="shared" ref="W268:W303" si="12">U268+V268</f>
        <v>5680847.7683271607</v>
      </c>
      <c r="X268" s="119"/>
    </row>
    <row r="269" spans="1:24" s="120" customFormat="1" ht="16.5">
      <c r="A269" s="20">
        <v>849</v>
      </c>
      <c r="B269" s="18" t="s">
        <v>300</v>
      </c>
      <c r="C269" s="21">
        <v>2938</v>
      </c>
      <c r="D269" s="21">
        <v>4978339.67</v>
      </c>
      <c r="E269" s="21">
        <v>755270.73019429063</v>
      </c>
      <c r="F269" s="21">
        <v>5733610.400194291</v>
      </c>
      <c r="G269" s="114">
        <v>1357.49</v>
      </c>
      <c r="H269" s="32">
        <v>3988305.62</v>
      </c>
      <c r="I269" s="32">
        <v>1745304.7801942909</v>
      </c>
      <c r="J269" s="115">
        <f t="shared" si="11"/>
        <v>0.3043989141876729</v>
      </c>
      <c r="K269" s="116">
        <v>155394.37693866668</v>
      </c>
      <c r="L269" s="116">
        <v>0</v>
      </c>
      <c r="M269" s="116">
        <v>37196.265605891036</v>
      </c>
      <c r="N269" s="116">
        <v>43732.769808650635</v>
      </c>
      <c r="O269" s="116">
        <v>0</v>
      </c>
      <c r="P269" s="117">
        <v>-161036.10500000001</v>
      </c>
      <c r="Q269" s="117">
        <v>571440.34936125285</v>
      </c>
      <c r="R269" s="118">
        <v>101848.67149310854</v>
      </c>
      <c r="S269" s="21">
        <v>2493881.1084018606</v>
      </c>
      <c r="T269" s="36">
        <v>1542832.0677826763</v>
      </c>
      <c r="U269" s="19">
        <v>4036713.1761845369</v>
      </c>
      <c r="V269" s="19">
        <v>624802.38183468417</v>
      </c>
      <c r="W269" s="38">
        <f t="shared" si="12"/>
        <v>4661515.5580192208</v>
      </c>
      <c r="X269" s="119"/>
    </row>
    <row r="270" spans="1:24" s="120" customFormat="1" ht="16.5">
      <c r="A270" s="20">
        <v>850</v>
      </c>
      <c r="B270" s="18" t="s">
        <v>301</v>
      </c>
      <c r="C270" s="21">
        <v>2387</v>
      </c>
      <c r="D270" s="21">
        <v>4046904.79</v>
      </c>
      <c r="E270" s="21">
        <v>505450.21920176368</v>
      </c>
      <c r="F270" s="21">
        <v>4552355.0092017641</v>
      </c>
      <c r="G270" s="114">
        <v>1357.49</v>
      </c>
      <c r="H270" s="32">
        <v>3240328.63</v>
      </c>
      <c r="I270" s="32">
        <v>1312026.3792017642</v>
      </c>
      <c r="J270" s="115">
        <f t="shared" si="11"/>
        <v>0.28820827386039527</v>
      </c>
      <c r="K270" s="116">
        <v>30919.683050666663</v>
      </c>
      <c r="L270" s="116">
        <v>0</v>
      </c>
      <c r="M270" s="116">
        <v>18320.750301829936</v>
      </c>
      <c r="N270" s="116">
        <v>41895.893497630139</v>
      </c>
      <c r="O270" s="116">
        <v>0</v>
      </c>
      <c r="P270" s="117">
        <v>-126762.62000000001</v>
      </c>
      <c r="Q270" s="117">
        <v>452798.20734385669</v>
      </c>
      <c r="R270" s="118">
        <v>406017.78741767467</v>
      </c>
      <c r="S270" s="21">
        <v>2135216.0808134223</v>
      </c>
      <c r="T270" s="36">
        <v>844296.0164284627</v>
      </c>
      <c r="U270" s="19">
        <v>2979512.097241885</v>
      </c>
      <c r="V270" s="19">
        <v>414579.7562173722</v>
      </c>
      <c r="W270" s="38">
        <f t="shared" si="12"/>
        <v>3394091.8534592572</v>
      </c>
      <c r="X270" s="119"/>
    </row>
    <row r="271" spans="1:24" s="120" customFormat="1" ht="16.5">
      <c r="A271" s="20">
        <v>851</v>
      </c>
      <c r="B271" s="18" t="s">
        <v>302</v>
      </c>
      <c r="C271" s="21">
        <v>21333</v>
      </c>
      <c r="D271" s="21">
        <v>33447319.09</v>
      </c>
      <c r="E271" s="21">
        <v>3684521.5118757533</v>
      </c>
      <c r="F271" s="21">
        <v>37131840.601875752</v>
      </c>
      <c r="G271" s="114">
        <v>1357.49</v>
      </c>
      <c r="H271" s="32">
        <v>28959334.170000002</v>
      </c>
      <c r="I271" s="32">
        <v>8172506.4318757504</v>
      </c>
      <c r="J271" s="115">
        <f t="shared" si="11"/>
        <v>0.22009429910842901</v>
      </c>
      <c r="K271" s="116">
        <v>187822.89988800001</v>
      </c>
      <c r="L271" s="116">
        <v>0</v>
      </c>
      <c r="M271" s="116">
        <v>275948.17590176559</v>
      </c>
      <c r="N271" s="116">
        <v>393017.39976434922</v>
      </c>
      <c r="O271" s="116">
        <v>0</v>
      </c>
      <c r="P271" s="117">
        <v>-1521914.4745499999</v>
      </c>
      <c r="Q271" s="117">
        <v>-3093335.6213536244</v>
      </c>
      <c r="R271" s="118">
        <v>-2353377.4286165251</v>
      </c>
      <c r="S271" s="21">
        <v>2060667.3829097142</v>
      </c>
      <c r="T271" s="36">
        <v>6623683.4318045564</v>
      </c>
      <c r="U271" s="19">
        <v>8684350.8147142716</v>
      </c>
      <c r="V271" s="19">
        <v>3168869.9046917036</v>
      </c>
      <c r="W271" s="38">
        <f t="shared" si="12"/>
        <v>11853220.719405975</v>
      </c>
      <c r="X271" s="119"/>
    </row>
    <row r="272" spans="1:24" s="120" customFormat="1" ht="16.5">
      <c r="A272" s="20">
        <v>853</v>
      </c>
      <c r="B272" s="18" t="s">
        <v>303</v>
      </c>
      <c r="C272" s="21">
        <v>195137</v>
      </c>
      <c r="D272" s="21">
        <v>229491271.88</v>
      </c>
      <c r="E272" s="21">
        <v>71102919.72689791</v>
      </c>
      <c r="F272" s="21">
        <v>300594191.60689789</v>
      </c>
      <c r="G272" s="114">
        <v>1357.49</v>
      </c>
      <c r="H272" s="32">
        <v>264896526.13</v>
      </c>
      <c r="I272" s="32">
        <v>35697665.476897895</v>
      </c>
      <c r="J272" s="115">
        <f t="shared" si="11"/>
        <v>0.11875700354044606</v>
      </c>
      <c r="K272" s="116">
        <v>0</v>
      </c>
      <c r="L272" s="116">
        <v>0</v>
      </c>
      <c r="M272" s="116">
        <v>3057755.706997944</v>
      </c>
      <c r="N272" s="116">
        <v>3369676.5717320642</v>
      </c>
      <c r="O272" s="116">
        <v>1285804.7603342002</v>
      </c>
      <c r="P272" s="117">
        <v>-20359884.467250001</v>
      </c>
      <c r="Q272" s="117">
        <v>-14897571.48047613</v>
      </c>
      <c r="R272" s="118">
        <v>3279958.0116260764</v>
      </c>
      <c r="S272" s="21">
        <v>11433404.579862051</v>
      </c>
      <c r="T272" s="36">
        <v>-2685954.7905126396</v>
      </c>
      <c r="U272" s="19">
        <v>8747449.7893494107</v>
      </c>
      <c r="V272" s="19">
        <v>30313200.656417221</v>
      </c>
      <c r="W272" s="38">
        <f t="shared" si="12"/>
        <v>39060650.445766628</v>
      </c>
      <c r="X272" s="119"/>
    </row>
    <row r="273" spans="1:24" s="120" customFormat="1" ht="16.5">
      <c r="A273" s="20">
        <v>854</v>
      </c>
      <c r="B273" s="18" t="s">
        <v>304</v>
      </c>
      <c r="C273" s="21">
        <v>3296</v>
      </c>
      <c r="D273" s="21">
        <v>2932630.2500000005</v>
      </c>
      <c r="E273" s="21">
        <v>1704144.9486598056</v>
      </c>
      <c r="F273" s="21">
        <v>4636775.1986598056</v>
      </c>
      <c r="G273" s="114">
        <v>1357.49</v>
      </c>
      <c r="H273" s="32">
        <v>4474287.04</v>
      </c>
      <c r="I273" s="32">
        <v>162488.15865980554</v>
      </c>
      <c r="J273" s="115">
        <f t="shared" si="11"/>
        <v>3.5043354852909506E-2</v>
      </c>
      <c r="K273" s="116">
        <v>1064207.9447039999</v>
      </c>
      <c r="L273" s="116">
        <v>0</v>
      </c>
      <c r="M273" s="116">
        <v>41397.414920524723</v>
      </c>
      <c r="N273" s="116">
        <v>38307.517073735711</v>
      </c>
      <c r="O273" s="116">
        <v>0</v>
      </c>
      <c r="P273" s="117">
        <v>-147113.80499999999</v>
      </c>
      <c r="Q273" s="117">
        <v>711492.36806556024</v>
      </c>
      <c r="R273" s="118">
        <v>324962.2577487462</v>
      </c>
      <c r="S273" s="21">
        <v>2195741.8561723721</v>
      </c>
      <c r="T273" s="36">
        <v>1306155.668749063</v>
      </c>
      <c r="U273" s="19">
        <v>3501897.5249214349</v>
      </c>
      <c r="V273" s="19">
        <v>658671.04469269828</v>
      </c>
      <c r="W273" s="38">
        <f t="shared" si="12"/>
        <v>4160568.5696141333</v>
      </c>
      <c r="X273" s="119"/>
    </row>
    <row r="274" spans="1:24" s="120" customFormat="1" ht="16.5">
      <c r="A274" s="20">
        <v>857</v>
      </c>
      <c r="B274" s="18" t="s">
        <v>305</v>
      </c>
      <c r="C274" s="21">
        <v>2420</v>
      </c>
      <c r="D274" s="21">
        <v>2350270.89</v>
      </c>
      <c r="E274" s="21">
        <v>774008.08682946558</v>
      </c>
      <c r="F274" s="21">
        <v>3124278.9768294655</v>
      </c>
      <c r="G274" s="114">
        <v>1357.49</v>
      </c>
      <c r="H274" s="32">
        <v>3285125.8</v>
      </c>
      <c r="I274" s="32">
        <v>-160846.82317053434</v>
      </c>
      <c r="J274" s="115">
        <f t="shared" si="11"/>
        <v>-5.1482861922197011E-2</v>
      </c>
      <c r="K274" s="116">
        <v>262873.75839999993</v>
      </c>
      <c r="L274" s="116">
        <v>0</v>
      </c>
      <c r="M274" s="116">
        <v>25331.95864728</v>
      </c>
      <c r="N274" s="116">
        <v>27936.545866015218</v>
      </c>
      <c r="O274" s="116">
        <v>0</v>
      </c>
      <c r="P274" s="117">
        <v>-161995.5</v>
      </c>
      <c r="Q274" s="117">
        <v>-1167025.4108434487</v>
      </c>
      <c r="R274" s="118">
        <v>-788546.30127169937</v>
      </c>
      <c r="S274" s="21">
        <v>-1962271.7723723873</v>
      </c>
      <c r="T274" s="36">
        <v>981437.77164200554</v>
      </c>
      <c r="U274" s="19">
        <v>-980834.00073038181</v>
      </c>
      <c r="V274" s="19">
        <v>527361.04443364893</v>
      </c>
      <c r="W274" s="38">
        <f t="shared" si="12"/>
        <v>-453472.95629673288</v>
      </c>
      <c r="X274" s="119"/>
    </row>
    <row r="275" spans="1:24" s="120" customFormat="1" ht="16.5">
      <c r="A275" s="20">
        <v>858</v>
      </c>
      <c r="B275" s="18" t="s">
        <v>306</v>
      </c>
      <c r="C275" s="21">
        <v>39718</v>
      </c>
      <c r="D275" s="21">
        <v>67377186.120000005</v>
      </c>
      <c r="E275" s="21">
        <v>8059955.2724082787</v>
      </c>
      <c r="F275" s="21">
        <v>75437141.392408282</v>
      </c>
      <c r="G275" s="114">
        <v>1357.49</v>
      </c>
      <c r="H275" s="32">
        <v>53916787.82</v>
      </c>
      <c r="I275" s="32">
        <v>21520353.572408281</v>
      </c>
      <c r="J275" s="115">
        <f t="shared" si="11"/>
        <v>0.2852753057073556</v>
      </c>
      <c r="K275" s="116">
        <v>0</v>
      </c>
      <c r="L275" s="116">
        <v>0</v>
      </c>
      <c r="M275" s="116">
        <v>404243.05602687836</v>
      </c>
      <c r="N275" s="116">
        <v>781119.72420620418</v>
      </c>
      <c r="O275" s="116">
        <v>360034.5824941771</v>
      </c>
      <c r="P275" s="117">
        <v>-2544066.0631500003</v>
      </c>
      <c r="Q275" s="117">
        <v>2487034.7863207255</v>
      </c>
      <c r="R275" s="118">
        <v>827785.34779093298</v>
      </c>
      <c r="S275" s="21">
        <v>23836505.006097198</v>
      </c>
      <c r="T275" s="36">
        <v>-686944.33077511692</v>
      </c>
      <c r="U275" s="19">
        <v>23149560.675322082</v>
      </c>
      <c r="V275" s="19">
        <v>4462632.614209543</v>
      </c>
      <c r="W275" s="38">
        <f t="shared" si="12"/>
        <v>27612193.289531626</v>
      </c>
      <c r="X275" s="119"/>
    </row>
    <row r="276" spans="1:24" s="120" customFormat="1" ht="16.5">
      <c r="A276" s="20">
        <v>859</v>
      </c>
      <c r="B276" s="18" t="s">
        <v>307</v>
      </c>
      <c r="C276" s="21">
        <v>6593</v>
      </c>
      <c r="D276" s="21">
        <v>18387684</v>
      </c>
      <c r="E276" s="21">
        <v>877565.06901993346</v>
      </c>
      <c r="F276" s="21">
        <v>19265249.069019932</v>
      </c>
      <c r="G276" s="114">
        <v>1357.49</v>
      </c>
      <c r="H276" s="32">
        <v>8949931.5700000003</v>
      </c>
      <c r="I276" s="32">
        <v>10315317.499019932</v>
      </c>
      <c r="J276" s="115">
        <f t="shared" si="11"/>
        <v>0.5354364982287092</v>
      </c>
      <c r="K276" s="116">
        <v>0</v>
      </c>
      <c r="L276" s="116">
        <v>0</v>
      </c>
      <c r="M276" s="116">
        <v>45926.895687132892</v>
      </c>
      <c r="N276" s="116">
        <v>107548.93526677745</v>
      </c>
      <c r="O276" s="116">
        <v>0</v>
      </c>
      <c r="P276" s="117">
        <v>-285407.15000000002</v>
      </c>
      <c r="Q276" s="117">
        <v>-1591538.826485574</v>
      </c>
      <c r="R276" s="118">
        <v>-1816796.2250790051</v>
      </c>
      <c r="S276" s="21">
        <v>6775051.1284092646</v>
      </c>
      <c r="T276" s="36">
        <v>4830090.4899344286</v>
      </c>
      <c r="U276" s="19">
        <v>11605141.618343692</v>
      </c>
      <c r="V276" s="19">
        <v>953070.92095545004</v>
      </c>
      <c r="W276" s="38">
        <f t="shared" si="12"/>
        <v>12558212.539299142</v>
      </c>
      <c r="X276" s="119"/>
    </row>
    <row r="277" spans="1:24" s="120" customFormat="1" ht="16.5">
      <c r="A277" s="20">
        <v>886</v>
      </c>
      <c r="B277" s="18" t="s">
        <v>308</v>
      </c>
      <c r="C277" s="21">
        <v>12669</v>
      </c>
      <c r="D277" s="21">
        <v>19547910.740000002</v>
      </c>
      <c r="E277" s="21">
        <v>1613177.8082949598</v>
      </c>
      <c r="F277" s="21">
        <v>21161088.548294961</v>
      </c>
      <c r="G277" s="114">
        <v>1357.49</v>
      </c>
      <c r="H277" s="32">
        <v>17198040.809999999</v>
      </c>
      <c r="I277" s="32">
        <v>3963047.7382949628</v>
      </c>
      <c r="J277" s="115">
        <f t="shared" si="11"/>
        <v>0.1872799562862886</v>
      </c>
      <c r="K277" s="116">
        <v>0</v>
      </c>
      <c r="L277" s="116">
        <v>0</v>
      </c>
      <c r="M277" s="116">
        <v>119332.02645182691</v>
      </c>
      <c r="N277" s="116">
        <v>183051.20325767543</v>
      </c>
      <c r="O277" s="116">
        <v>0</v>
      </c>
      <c r="P277" s="117">
        <v>-762047.11</v>
      </c>
      <c r="Q277" s="117">
        <v>-534326.5675859456</v>
      </c>
      <c r="R277" s="118">
        <v>-826780.32890435145</v>
      </c>
      <c r="S277" s="21">
        <v>2142276.961514168</v>
      </c>
      <c r="T277" s="36">
        <v>4301424.0999228768</v>
      </c>
      <c r="U277" s="19">
        <v>6443701.0614370443</v>
      </c>
      <c r="V277" s="19">
        <v>1865539.3628148586</v>
      </c>
      <c r="W277" s="38">
        <f t="shared" si="12"/>
        <v>8309240.4242519028</v>
      </c>
      <c r="X277" s="119"/>
    </row>
    <row r="278" spans="1:24" s="120" customFormat="1" ht="16.5">
      <c r="A278" s="20">
        <v>887</v>
      </c>
      <c r="B278" s="18" t="s">
        <v>309</v>
      </c>
      <c r="C278" s="21">
        <v>4669</v>
      </c>
      <c r="D278" s="21">
        <v>5826922.3199999994</v>
      </c>
      <c r="E278" s="21">
        <v>1037517.518267112</v>
      </c>
      <c r="F278" s="21">
        <v>6864439.8382671112</v>
      </c>
      <c r="G278" s="114">
        <v>1357.49</v>
      </c>
      <c r="H278" s="32">
        <v>6338120.8099999996</v>
      </c>
      <c r="I278" s="32">
        <v>526319.02826711163</v>
      </c>
      <c r="J278" s="115">
        <f t="shared" si="11"/>
        <v>7.6673266962447126E-2</v>
      </c>
      <c r="K278" s="116">
        <v>0</v>
      </c>
      <c r="L278" s="116">
        <v>0</v>
      </c>
      <c r="M278" s="116">
        <v>47716.079182129484</v>
      </c>
      <c r="N278" s="116">
        <v>73585.714494004453</v>
      </c>
      <c r="O278" s="116">
        <v>0</v>
      </c>
      <c r="P278" s="117">
        <v>-374032.87499999994</v>
      </c>
      <c r="Q278" s="117">
        <v>-207635.47978009735</v>
      </c>
      <c r="R278" s="118">
        <v>-57867.185681172916</v>
      </c>
      <c r="S278" s="21">
        <v>8085.2814819753403</v>
      </c>
      <c r="T278" s="36">
        <v>2405880.6837205752</v>
      </c>
      <c r="U278" s="19">
        <v>2413965.9652025504</v>
      </c>
      <c r="V278" s="19">
        <v>999678.36703362246</v>
      </c>
      <c r="W278" s="38">
        <f t="shared" si="12"/>
        <v>3413644.3322361726</v>
      </c>
      <c r="X278" s="119"/>
    </row>
    <row r="279" spans="1:24" s="120" customFormat="1" ht="16.5">
      <c r="A279" s="20">
        <v>889</v>
      </c>
      <c r="B279" s="18" t="s">
        <v>310</v>
      </c>
      <c r="C279" s="21">
        <v>2568</v>
      </c>
      <c r="D279" s="21">
        <v>3633447.0099999993</v>
      </c>
      <c r="E279" s="21">
        <v>1582350.8721091545</v>
      </c>
      <c r="F279" s="21">
        <v>5215797.882109154</v>
      </c>
      <c r="G279" s="114">
        <v>1357.49</v>
      </c>
      <c r="H279" s="32">
        <v>3486034.32</v>
      </c>
      <c r="I279" s="32">
        <v>1729763.5621091542</v>
      </c>
      <c r="J279" s="115">
        <f t="shared" si="11"/>
        <v>0.33163930067966435</v>
      </c>
      <c r="K279" s="116">
        <v>320575.10899199999</v>
      </c>
      <c r="L279" s="116">
        <v>0</v>
      </c>
      <c r="M279" s="116">
        <v>29116.993948103871</v>
      </c>
      <c r="N279" s="116">
        <v>43948.505071937572</v>
      </c>
      <c r="O279" s="116">
        <v>0</v>
      </c>
      <c r="P279" s="117">
        <v>-106697.375</v>
      </c>
      <c r="Q279" s="117">
        <v>977582.7936448477</v>
      </c>
      <c r="R279" s="118">
        <v>354238.36625619186</v>
      </c>
      <c r="S279" s="21">
        <v>3348527.9550222354</v>
      </c>
      <c r="T279" s="36">
        <v>691022.97430247092</v>
      </c>
      <c r="U279" s="19">
        <v>4039550.9293247061</v>
      </c>
      <c r="V279" s="19">
        <v>532330.61020485696</v>
      </c>
      <c r="W279" s="38">
        <f t="shared" si="12"/>
        <v>4571881.5395295629</v>
      </c>
      <c r="X279" s="119"/>
    </row>
    <row r="280" spans="1:24" s="120" customFormat="1" ht="16.5">
      <c r="A280" s="20">
        <v>890</v>
      </c>
      <c r="B280" s="18" t="s">
        <v>311</v>
      </c>
      <c r="C280" s="21">
        <v>1176</v>
      </c>
      <c r="D280" s="21">
        <v>1444678.9800000002</v>
      </c>
      <c r="E280" s="21">
        <v>1167749.0925970175</v>
      </c>
      <c r="F280" s="21">
        <v>2612428.0725970175</v>
      </c>
      <c r="G280" s="114">
        <v>1357.49</v>
      </c>
      <c r="H280" s="32">
        <v>1596408.24</v>
      </c>
      <c r="I280" s="32">
        <v>1016019.8325970175</v>
      </c>
      <c r="J280" s="115">
        <f t="shared" si="11"/>
        <v>0.38891782064912167</v>
      </c>
      <c r="K280" s="116">
        <v>421271.80031999998</v>
      </c>
      <c r="L280" s="116">
        <v>450429.84</v>
      </c>
      <c r="M280" s="116">
        <v>14052.917335654161</v>
      </c>
      <c r="N280" s="116">
        <v>16626.928667336477</v>
      </c>
      <c r="O280" s="116">
        <v>0</v>
      </c>
      <c r="P280" s="117">
        <v>-57001.454999999994</v>
      </c>
      <c r="Q280" s="117">
        <v>119504.00518397168</v>
      </c>
      <c r="R280" s="118">
        <v>577443.83337277023</v>
      </c>
      <c r="S280" s="21">
        <v>2558347.7024767501</v>
      </c>
      <c r="T280" s="36">
        <v>532509.90531625517</v>
      </c>
      <c r="U280" s="19">
        <v>3090857.6077930052</v>
      </c>
      <c r="V280" s="19">
        <v>231412.57604430921</v>
      </c>
      <c r="W280" s="38">
        <f t="shared" si="12"/>
        <v>3322270.1838373146</v>
      </c>
      <c r="X280" s="119"/>
    </row>
    <row r="281" spans="1:24" s="120" customFormat="1" ht="16.5">
      <c r="A281" s="20">
        <v>892</v>
      </c>
      <c r="B281" s="18" t="s">
        <v>312</v>
      </c>
      <c r="C281" s="21">
        <v>3634</v>
      </c>
      <c r="D281" s="21">
        <v>8280264.0499999998</v>
      </c>
      <c r="E281" s="21">
        <v>621000.61433506047</v>
      </c>
      <c r="F281" s="21">
        <v>8901264.6643350609</v>
      </c>
      <c r="G281" s="114">
        <v>1357.49</v>
      </c>
      <c r="H281" s="32">
        <v>4933118.66</v>
      </c>
      <c r="I281" s="32">
        <v>3968146.0043350607</v>
      </c>
      <c r="J281" s="115">
        <f t="shared" si="11"/>
        <v>0.44579575531939175</v>
      </c>
      <c r="K281" s="116">
        <v>0</v>
      </c>
      <c r="L281" s="116">
        <v>0</v>
      </c>
      <c r="M281" s="116">
        <v>27677.781836860129</v>
      </c>
      <c r="N281" s="116">
        <v>70783.690284110897</v>
      </c>
      <c r="O281" s="116">
        <v>0</v>
      </c>
      <c r="P281" s="117">
        <v>-191417.67499999999</v>
      </c>
      <c r="Q281" s="117">
        <v>288722.43027402594</v>
      </c>
      <c r="R281" s="118">
        <v>71417.300230313907</v>
      </c>
      <c r="S281" s="21">
        <v>4235329.5319603719</v>
      </c>
      <c r="T281" s="36">
        <v>2047348.8561023241</v>
      </c>
      <c r="U281" s="19">
        <v>6282678.388062696</v>
      </c>
      <c r="V281" s="19">
        <v>581837.33491472271</v>
      </c>
      <c r="W281" s="38">
        <f t="shared" si="12"/>
        <v>6864515.7229774185</v>
      </c>
      <c r="X281" s="119"/>
    </row>
    <row r="282" spans="1:24" s="120" customFormat="1" ht="16.5">
      <c r="A282" s="20">
        <v>893</v>
      </c>
      <c r="B282" s="18" t="s">
        <v>313</v>
      </c>
      <c r="C282" s="21">
        <v>7497</v>
      </c>
      <c r="D282" s="21">
        <v>12907160.709999999</v>
      </c>
      <c r="E282" s="21">
        <v>3835552.8488401906</v>
      </c>
      <c r="F282" s="21">
        <v>16742713.558840189</v>
      </c>
      <c r="G282" s="114">
        <v>1357.49</v>
      </c>
      <c r="H282" s="32">
        <v>10177102.529999999</v>
      </c>
      <c r="I282" s="32">
        <v>6565611.0288401898</v>
      </c>
      <c r="J282" s="115">
        <f t="shared" si="11"/>
        <v>0.39214736642099052</v>
      </c>
      <c r="K282" s="116">
        <v>5399.3194079999994</v>
      </c>
      <c r="L282" s="116">
        <v>0</v>
      </c>
      <c r="M282" s="116">
        <v>95931.947457917515</v>
      </c>
      <c r="N282" s="116">
        <v>116862.41506487812</v>
      </c>
      <c r="O282" s="116">
        <v>14053.447950988317</v>
      </c>
      <c r="P282" s="117">
        <v>-319504.98500000004</v>
      </c>
      <c r="Q282" s="117">
        <v>-627522.68122144893</v>
      </c>
      <c r="R282" s="118">
        <v>-191486.01911852192</v>
      </c>
      <c r="S282" s="21">
        <v>5659344.4733820036</v>
      </c>
      <c r="T282" s="36">
        <v>2202743.0143504692</v>
      </c>
      <c r="U282" s="19">
        <v>7862087.4877324728</v>
      </c>
      <c r="V282" s="19">
        <v>1430350.0308720749</v>
      </c>
      <c r="W282" s="38">
        <f t="shared" si="12"/>
        <v>9292437.5186045468</v>
      </c>
      <c r="X282" s="119"/>
    </row>
    <row r="283" spans="1:24" s="120" customFormat="1" ht="16.5">
      <c r="A283" s="20">
        <v>895</v>
      </c>
      <c r="B283" s="18" t="s">
        <v>314</v>
      </c>
      <c r="C283" s="21">
        <v>15463</v>
      </c>
      <c r="D283" s="21">
        <v>19459047.630000003</v>
      </c>
      <c r="E283" s="21">
        <v>3834493.0682144281</v>
      </c>
      <c r="F283" s="21">
        <v>23293540.69821443</v>
      </c>
      <c r="G283" s="114">
        <v>1357.49</v>
      </c>
      <c r="H283" s="32">
        <v>20990867.870000001</v>
      </c>
      <c r="I283" s="32">
        <v>2302672.8282144293</v>
      </c>
      <c r="J283" s="115">
        <f t="shared" si="11"/>
        <v>9.8854564793189256E-2</v>
      </c>
      <c r="K283" s="116">
        <v>0</v>
      </c>
      <c r="L283" s="116">
        <v>0</v>
      </c>
      <c r="M283" s="116">
        <v>250708.35697287531</v>
      </c>
      <c r="N283" s="116">
        <v>274389.03191377345</v>
      </c>
      <c r="O283" s="116">
        <v>0</v>
      </c>
      <c r="P283" s="117">
        <v>-928951.52390000003</v>
      </c>
      <c r="Q283" s="117">
        <v>824573.90924913436</v>
      </c>
      <c r="R283" s="118">
        <v>1531202.1685080451</v>
      </c>
      <c r="S283" s="21">
        <v>4254594.7709582578</v>
      </c>
      <c r="T283" s="36">
        <v>1487712.2159168257</v>
      </c>
      <c r="U283" s="19">
        <v>5742306.9868750833</v>
      </c>
      <c r="V283" s="19">
        <v>2483747.172520977</v>
      </c>
      <c r="W283" s="38">
        <f t="shared" si="12"/>
        <v>8226054.1593960598</v>
      </c>
      <c r="X283" s="119"/>
    </row>
    <row r="284" spans="1:24" s="120" customFormat="1" ht="16.5">
      <c r="A284" s="20">
        <v>905</v>
      </c>
      <c r="B284" s="18" t="s">
        <v>315</v>
      </c>
      <c r="C284" s="21">
        <v>67615</v>
      </c>
      <c r="D284" s="21">
        <v>94230860.549999997</v>
      </c>
      <c r="E284" s="21">
        <v>22156459.699612528</v>
      </c>
      <c r="F284" s="21">
        <v>116387320.24961253</v>
      </c>
      <c r="G284" s="114">
        <v>1357.49</v>
      </c>
      <c r="H284" s="32">
        <v>91786686.349999994</v>
      </c>
      <c r="I284" s="32">
        <v>24600633.899612531</v>
      </c>
      <c r="J284" s="115">
        <f t="shared" si="11"/>
        <v>0.21136867699034792</v>
      </c>
      <c r="K284" s="116">
        <v>0</v>
      </c>
      <c r="L284" s="116">
        <v>0</v>
      </c>
      <c r="M284" s="116">
        <v>1076069.326403308</v>
      </c>
      <c r="N284" s="116">
        <v>1414861.8809944734</v>
      </c>
      <c r="O284" s="116">
        <v>21055.122196081702</v>
      </c>
      <c r="P284" s="117">
        <v>-5774165.9530000007</v>
      </c>
      <c r="Q284" s="117">
        <v>-8472429.407875143</v>
      </c>
      <c r="R284" s="118">
        <v>-3166228.8408458158</v>
      </c>
      <c r="S284" s="21">
        <v>9699796.027485434</v>
      </c>
      <c r="T284" s="36">
        <v>2645361.7152829873</v>
      </c>
      <c r="U284" s="19">
        <v>12345157.742768422</v>
      </c>
      <c r="V284" s="19">
        <v>10091513.142283324</v>
      </c>
      <c r="W284" s="38">
        <f t="shared" si="12"/>
        <v>22436670.885051746</v>
      </c>
      <c r="X284" s="119"/>
    </row>
    <row r="285" spans="1:24" s="120" customFormat="1" ht="16.5">
      <c r="A285" s="20">
        <v>908</v>
      </c>
      <c r="B285" s="18" t="s">
        <v>316</v>
      </c>
      <c r="C285" s="21">
        <v>20695</v>
      </c>
      <c r="D285" s="21">
        <v>30051478.989999998</v>
      </c>
      <c r="E285" s="21">
        <v>3148723.8019111948</v>
      </c>
      <c r="F285" s="21">
        <v>33200202.791911192</v>
      </c>
      <c r="G285" s="114">
        <v>1357.49</v>
      </c>
      <c r="H285" s="32">
        <v>28093255.550000001</v>
      </c>
      <c r="I285" s="32">
        <v>5106947.2419111915</v>
      </c>
      <c r="J285" s="115">
        <f t="shared" si="11"/>
        <v>0.15382277252702306</v>
      </c>
      <c r="K285" s="116">
        <v>0</v>
      </c>
      <c r="L285" s="116">
        <v>0</v>
      </c>
      <c r="M285" s="116">
        <v>219796.9450465015</v>
      </c>
      <c r="N285" s="116">
        <v>415644.70898933517</v>
      </c>
      <c r="O285" s="116">
        <v>0</v>
      </c>
      <c r="P285" s="117">
        <v>-1421298.2712000003</v>
      </c>
      <c r="Q285" s="117">
        <v>1285905.0545452489</v>
      </c>
      <c r="R285" s="118">
        <v>1249969.9709115387</v>
      </c>
      <c r="S285" s="21">
        <v>6856965.6502038157</v>
      </c>
      <c r="T285" s="36">
        <v>4419473.9656567341</v>
      </c>
      <c r="U285" s="19">
        <v>11276439.61586055</v>
      </c>
      <c r="V285" s="19">
        <v>2833883.4799727495</v>
      </c>
      <c r="W285" s="38">
        <f t="shared" si="12"/>
        <v>14110323.0958333</v>
      </c>
      <c r="X285" s="119"/>
    </row>
    <row r="286" spans="1:24" s="120" customFormat="1" ht="16.5">
      <c r="A286" s="20">
        <v>915</v>
      </c>
      <c r="B286" s="18" t="s">
        <v>317</v>
      </c>
      <c r="C286" s="21">
        <v>19973</v>
      </c>
      <c r="D286" s="21">
        <v>22872318.23</v>
      </c>
      <c r="E286" s="21">
        <v>3540592.689168077</v>
      </c>
      <c r="F286" s="21">
        <v>26412910.919168077</v>
      </c>
      <c r="G286" s="114">
        <v>1357.49</v>
      </c>
      <c r="H286" s="32">
        <v>27113147.77</v>
      </c>
      <c r="I286" s="32">
        <v>-700236.85083192214</v>
      </c>
      <c r="J286" s="115">
        <f t="shared" si="11"/>
        <v>-2.6511157856658436E-2</v>
      </c>
      <c r="K286" s="116">
        <v>86571.503813333329</v>
      </c>
      <c r="L286" s="116">
        <v>0</v>
      </c>
      <c r="M286" s="116">
        <v>286399.59233926976</v>
      </c>
      <c r="N286" s="116">
        <v>391705.49083786202</v>
      </c>
      <c r="O286" s="116">
        <v>0</v>
      </c>
      <c r="P286" s="117">
        <v>-1883816.3549999997</v>
      </c>
      <c r="Q286" s="117">
        <v>519166.72017882176</v>
      </c>
      <c r="R286" s="118">
        <v>865412.26053147286</v>
      </c>
      <c r="S286" s="21">
        <v>-434797.63813116238</v>
      </c>
      <c r="T286" s="36">
        <v>6446857.8992642388</v>
      </c>
      <c r="U286" s="19">
        <v>6012060.2611330766</v>
      </c>
      <c r="V286" s="19">
        <v>3229910.3827743712</v>
      </c>
      <c r="W286" s="38">
        <f t="shared" si="12"/>
        <v>9241970.6439074483</v>
      </c>
      <c r="X286" s="119"/>
    </row>
    <row r="287" spans="1:24" s="120" customFormat="1" ht="16.5">
      <c r="A287" s="20">
        <v>918</v>
      </c>
      <c r="B287" s="18" t="s">
        <v>318</v>
      </c>
      <c r="C287" s="21">
        <v>2271</v>
      </c>
      <c r="D287" s="21">
        <v>3121869.79</v>
      </c>
      <c r="E287" s="21">
        <v>431666.80504770461</v>
      </c>
      <c r="F287" s="21">
        <v>3553536.5950477049</v>
      </c>
      <c r="G287" s="114">
        <v>1357.49</v>
      </c>
      <c r="H287" s="32">
        <v>3082859.79</v>
      </c>
      <c r="I287" s="32">
        <v>470676.80504770484</v>
      </c>
      <c r="J287" s="115">
        <f t="shared" si="11"/>
        <v>0.13245306259225006</v>
      </c>
      <c r="K287" s="116">
        <v>0</v>
      </c>
      <c r="L287" s="116">
        <v>0</v>
      </c>
      <c r="M287" s="116">
        <v>20798.358002478122</v>
      </c>
      <c r="N287" s="116">
        <v>28416.918755666851</v>
      </c>
      <c r="O287" s="116">
        <v>0</v>
      </c>
      <c r="P287" s="117">
        <v>-117348.625</v>
      </c>
      <c r="Q287" s="117">
        <v>-50426.908010690902</v>
      </c>
      <c r="R287" s="118">
        <v>-13395.547478323122</v>
      </c>
      <c r="S287" s="21">
        <v>338721.00131683575</v>
      </c>
      <c r="T287" s="36">
        <v>752185.48168670957</v>
      </c>
      <c r="U287" s="19">
        <v>1090906.4830035453</v>
      </c>
      <c r="V287" s="19">
        <v>487365.82175122824</v>
      </c>
      <c r="W287" s="38">
        <f t="shared" si="12"/>
        <v>1578272.3047547736</v>
      </c>
      <c r="X287" s="119"/>
    </row>
    <row r="288" spans="1:24" s="120" customFormat="1" ht="16.5">
      <c r="A288" s="20">
        <v>921</v>
      </c>
      <c r="B288" s="18" t="s">
        <v>319</v>
      </c>
      <c r="C288" s="21">
        <v>1941</v>
      </c>
      <c r="D288" s="21">
        <v>1773563.6800000002</v>
      </c>
      <c r="E288" s="21">
        <v>535605.37203091756</v>
      </c>
      <c r="F288" s="21">
        <v>2309169.0520309177</v>
      </c>
      <c r="G288" s="114">
        <v>1357.49</v>
      </c>
      <c r="H288" s="32">
        <v>2634888.09</v>
      </c>
      <c r="I288" s="32">
        <v>-325719.03796908213</v>
      </c>
      <c r="J288" s="115">
        <f t="shared" si="11"/>
        <v>-0.14105465240087631</v>
      </c>
      <c r="K288" s="116">
        <v>575303.33164799993</v>
      </c>
      <c r="L288" s="116">
        <v>0</v>
      </c>
      <c r="M288" s="116">
        <v>20723.094183050202</v>
      </c>
      <c r="N288" s="116">
        <v>29405.081879170059</v>
      </c>
      <c r="O288" s="116">
        <v>0</v>
      </c>
      <c r="P288" s="117">
        <v>-102207.61500000001</v>
      </c>
      <c r="Q288" s="117">
        <v>492864.53945027624</v>
      </c>
      <c r="R288" s="118">
        <v>-56439.522818091667</v>
      </c>
      <c r="S288" s="21">
        <v>633929.87137332256</v>
      </c>
      <c r="T288" s="36">
        <v>969792.27737002331</v>
      </c>
      <c r="U288" s="19">
        <v>1603722.1487433459</v>
      </c>
      <c r="V288" s="19">
        <v>466848.63368791179</v>
      </c>
      <c r="W288" s="38">
        <f t="shared" si="12"/>
        <v>2070570.7824312577</v>
      </c>
      <c r="X288" s="119"/>
    </row>
    <row r="289" spans="1:24" s="120" customFormat="1" ht="16.5">
      <c r="A289" s="20">
        <v>922</v>
      </c>
      <c r="B289" s="18" t="s">
        <v>320</v>
      </c>
      <c r="C289" s="21">
        <v>4444</v>
      </c>
      <c r="D289" s="21">
        <v>8085883.1400000006</v>
      </c>
      <c r="E289" s="21">
        <v>608176.53734988184</v>
      </c>
      <c r="F289" s="21">
        <v>8694059.6773498822</v>
      </c>
      <c r="G289" s="114">
        <v>1357.49</v>
      </c>
      <c r="H289" s="32">
        <v>6032685.5599999996</v>
      </c>
      <c r="I289" s="32">
        <v>2661374.1173498826</v>
      </c>
      <c r="J289" s="115">
        <f t="shared" si="11"/>
        <v>0.30611408434237031</v>
      </c>
      <c r="K289" s="116">
        <v>0</v>
      </c>
      <c r="L289" s="116">
        <v>0</v>
      </c>
      <c r="M289" s="116">
        <v>24739.318906180437</v>
      </c>
      <c r="N289" s="116">
        <v>84080.936469918204</v>
      </c>
      <c r="O289" s="116">
        <v>17387.253865381084</v>
      </c>
      <c r="P289" s="117">
        <v>-219748.56000000003</v>
      </c>
      <c r="Q289" s="117">
        <v>-433863.17385756993</v>
      </c>
      <c r="R289" s="118">
        <v>-413867.62787282886</v>
      </c>
      <c r="S289" s="21">
        <v>1720102.2648609637</v>
      </c>
      <c r="T289" s="36">
        <v>1367846.5882879053</v>
      </c>
      <c r="U289" s="19">
        <v>3087948.8531488692</v>
      </c>
      <c r="V289" s="19">
        <v>708619.43738629937</v>
      </c>
      <c r="W289" s="38">
        <f t="shared" si="12"/>
        <v>3796568.2905351687</v>
      </c>
      <c r="X289" s="119"/>
    </row>
    <row r="290" spans="1:24" s="120" customFormat="1" ht="16.5">
      <c r="A290" s="20">
        <v>924</v>
      </c>
      <c r="B290" s="18" t="s">
        <v>321</v>
      </c>
      <c r="C290" s="21">
        <v>3004</v>
      </c>
      <c r="D290" s="21">
        <v>4436411.8600000003</v>
      </c>
      <c r="E290" s="21">
        <v>674159.77890907275</v>
      </c>
      <c r="F290" s="21">
        <v>5110571.6389090735</v>
      </c>
      <c r="G290" s="114">
        <v>1357.49</v>
      </c>
      <c r="H290" s="32">
        <v>4077899.96</v>
      </c>
      <c r="I290" s="32">
        <v>1032671.6789090736</v>
      </c>
      <c r="J290" s="115">
        <f t="shared" si="11"/>
        <v>0.20206578674034839</v>
      </c>
      <c r="K290" s="116">
        <v>181814.33632</v>
      </c>
      <c r="L290" s="116">
        <v>0</v>
      </c>
      <c r="M290" s="116">
        <v>34139.525921283421</v>
      </c>
      <c r="N290" s="116">
        <v>44630.017062604085</v>
      </c>
      <c r="O290" s="116">
        <v>0</v>
      </c>
      <c r="P290" s="117">
        <v>-122669.995</v>
      </c>
      <c r="Q290" s="117">
        <v>-206122.41685213419</v>
      </c>
      <c r="R290" s="118">
        <v>-369151.36498249811</v>
      </c>
      <c r="S290" s="21">
        <v>595311.7813783288</v>
      </c>
      <c r="T290" s="36">
        <v>1633438.9188614564</v>
      </c>
      <c r="U290" s="19">
        <v>2228750.700239785</v>
      </c>
      <c r="V290" s="19">
        <v>675420.38305382396</v>
      </c>
      <c r="W290" s="38">
        <f t="shared" si="12"/>
        <v>2904171.0832936089</v>
      </c>
      <c r="X290" s="119"/>
    </row>
    <row r="291" spans="1:24" s="120" customFormat="1" ht="16.5">
      <c r="A291" s="20">
        <v>925</v>
      </c>
      <c r="B291" s="18" t="s">
        <v>322</v>
      </c>
      <c r="C291" s="21">
        <v>3490</v>
      </c>
      <c r="D291" s="21">
        <v>4741364.8999999994</v>
      </c>
      <c r="E291" s="21">
        <v>1175971.5608807544</v>
      </c>
      <c r="F291" s="21">
        <v>5917336.4608807536</v>
      </c>
      <c r="G291" s="114">
        <v>1357.49</v>
      </c>
      <c r="H291" s="32">
        <v>4737640.0999999996</v>
      </c>
      <c r="I291" s="32">
        <v>1179696.360880754</v>
      </c>
      <c r="J291" s="115">
        <f t="shared" si="11"/>
        <v>0.19936273164111484</v>
      </c>
      <c r="K291" s="116">
        <v>177903.09434666665</v>
      </c>
      <c r="L291" s="116">
        <v>0</v>
      </c>
      <c r="M291" s="116">
        <v>56910.141739663777</v>
      </c>
      <c r="N291" s="116">
        <v>48356.417200965763</v>
      </c>
      <c r="O291" s="116">
        <v>0</v>
      </c>
      <c r="P291" s="117">
        <v>-168200.44750000001</v>
      </c>
      <c r="Q291" s="117">
        <v>964554.08980234561</v>
      </c>
      <c r="R291" s="118">
        <v>756434.14729145542</v>
      </c>
      <c r="S291" s="21">
        <v>3015653.803761851</v>
      </c>
      <c r="T291" s="36">
        <v>-133472.6458072789</v>
      </c>
      <c r="U291" s="19">
        <v>2882181.1579545722</v>
      </c>
      <c r="V291" s="19">
        <v>743727.80888266978</v>
      </c>
      <c r="W291" s="38">
        <f t="shared" si="12"/>
        <v>3625908.9668372422</v>
      </c>
      <c r="X291" s="119"/>
    </row>
    <row r="292" spans="1:24" s="120" customFormat="1" ht="16.5">
      <c r="A292" s="20">
        <v>927</v>
      </c>
      <c r="B292" s="18" t="s">
        <v>323</v>
      </c>
      <c r="C292" s="21">
        <v>29239</v>
      </c>
      <c r="D292" s="21">
        <v>49982370.93</v>
      </c>
      <c r="E292" s="21">
        <v>5947694.5986728817</v>
      </c>
      <c r="F292" s="21">
        <v>55930065.528672881</v>
      </c>
      <c r="G292" s="114">
        <v>1357.49</v>
      </c>
      <c r="H292" s="32">
        <v>39691650.109999999</v>
      </c>
      <c r="I292" s="32">
        <v>16238415.418672882</v>
      </c>
      <c r="J292" s="115">
        <f t="shared" si="11"/>
        <v>0.29033428202132466</v>
      </c>
      <c r="K292" s="116">
        <v>0</v>
      </c>
      <c r="L292" s="116">
        <v>0</v>
      </c>
      <c r="M292" s="116">
        <v>225624.97647967708</v>
      </c>
      <c r="N292" s="116">
        <v>572707.88277887425</v>
      </c>
      <c r="O292" s="116">
        <v>9389.5930733171044</v>
      </c>
      <c r="P292" s="117">
        <v>-2456589.9700000002</v>
      </c>
      <c r="Q292" s="117">
        <v>-1183608.67459025</v>
      </c>
      <c r="R292" s="118">
        <v>103457.98705784844</v>
      </c>
      <c r="S292" s="21">
        <v>13509397.213472348</v>
      </c>
      <c r="T292" s="36">
        <v>3778478.5755080874</v>
      </c>
      <c r="U292" s="19">
        <v>17287875.788980436</v>
      </c>
      <c r="V292" s="19">
        <v>4169645.5682006492</v>
      </c>
      <c r="W292" s="38">
        <f t="shared" si="12"/>
        <v>21457521.357181083</v>
      </c>
      <c r="X292" s="119"/>
    </row>
    <row r="293" spans="1:24" s="120" customFormat="1" ht="16.5">
      <c r="A293" s="20">
        <v>931</v>
      </c>
      <c r="B293" s="18" t="s">
        <v>324</v>
      </c>
      <c r="C293" s="21">
        <v>6070</v>
      </c>
      <c r="D293" s="21">
        <v>6774455.25</v>
      </c>
      <c r="E293" s="21">
        <v>1693786.8226961705</v>
      </c>
      <c r="F293" s="21">
        <v>8468242.0726961698</v>
      </c>
      <c r="G293" s="114">
        <v>1357.49</v>
      </c>
      <c r="H293" s="32">
        <v>8239964.2999999998</v>
      </c>
      <c r="I293" s="32">
        <v>228277.77269617002</v>
      </c>
      <c r="J293" s="115">
        <f t="shared" si="11"/>
        <v>2.6956925739309856E-2</v>
      </c>
      <c r="K293" s="116">
        <v>801579.14303999988</v>
      </c>
      <c r="L293" s="116">
        <v>0</v>
      </c>
      <c r="M293" s="116">
        <v>82500.62070790703</v>
      </c>
      <c r="N293" s="116">
        <v>111172.78881065261</v>
      </c>
      <c r="O293" s="116">
        <v>0</v>
      </c>
      <c r="P293" s="117">
        <v>-434817.07499999995</v>
      </c>
      <c r="Q293" s="117">
        <v>2436275.0793183893</v>
      </c>
      <c r="R293" s="118">
        <v>1716352.4846798589</v>
      </c>
      <c r="S293" s="21">
        <v>4941340.8142529782</v>
      </c>
      <c r="T293" s="36">
        <v>1865005.5602918142</v>
      </c>
      <c r="U293" s="19">
        <v>6806346.3745447919</v>
      </c>
      <c r="V293" s="19">
        <v>1273343.9948837822</v>
      </c>
      <c r="W293" s="38">
        <f t="shared" si="12"/>
        <v>8079690.3694285741</v>
      </c>
      <c r="X293" s="119"/>
    </row>
    <row r="294" spans="1:24" s="120" customFormat="1" ht="16.5">
      <c r="A294" s="20">
        <v>934</v>
      </c>
      <c r="B294" s="18" t="s">
        <v>325</v>
      </c>
      <c r="C294" s="21">
        <v>2756</v>
      </c>
      <c r="D294" s="21">
        <v>3600845.3</v>
      </c>
      <c r="E294" s="21">
        <v>452391.23828222789</v>
      </c>
      <c r="F294" s="21">
        <v>4053236.5382822277</v>
      </c>
      <c r="G294" s="114">
        <v>1357.49</v>
      </c>
      <c r="H294" s="32">
        <v>3741242.44</v>
      </c>
      <c r="I294" s="32">
        <v>311994.09828222776</v>
      </c>
      <c r="J294" s="115">
        <f t="shared" si="11"/>
        <v>7.6974066362890253E-2</v>
      </c>
      <c r="K294" s="116">
        <v>104209.563328</v>
      </c>
      <c r="L294" s="116">
        <v>0</v>
      </c>
      <c r="M294" s="116">
        <v>31535.145399251844</v>
      </c>
      <c r="N294" s="116">
        <v>46154.749656638654</v>
      </c>
      <c r="O294" s="116">
        <v>0</v>
      </c>
      <c r="P294" s="117">
        <v>-130454.995</v>
      </c>
      <c r="Q294" s="117">
        <v>409813.59544919158</v>
      </c>
      <c r="R294" s="118">
        <v>91106.442690656535</v>
      </c>
      <c r="S294" s="21">
        <v>864358.59980596637</v>
      </c>
      <c r="T294" s="36">
        <v>1247068.8255766295</v>
      </c>
      <c r="U294" s="19">
        <v>2111427.425382596</v>
      </c>
      <c r="V294" s="19">
        <v>528824.58933594381</v>
      </c>
      <c r="W294" s="38">
        <f t="shared" si="12"/>
        <v>2640252.01471854</v>
      </c>
      <c r="X294" s="119"/>
    </row>
    <row r="295" spans="1:24" s="120" customFormat="1" ht="16.5">
      <c r="A295" s="20">
        <v>935</v>
      </c>
      <c r="B295" s="18" t="s">
        <v>326</v>
      </c>
      <c r="C295" s="21">
        <v>3040</v>
      </c>
      <c r="D295" s="21">
        <v>3438534.33</v>
      </c>
      <c r="E295" s="21">
        <v>929818.2053429113</v>
      </c>
      <c r="F295" s="21">
        <v>4368352.5353429113</v>
      </c>
      <c r="G295" s="114">
        <v>1357.49</v>
      </c>
      <c r="H295" s="32">
        <v>4126769.6</v>
      </c>
      <c r="I295" s="32">
        <v>241582.93534291117</v>
      </c>
      <c r="J295" s="115">
        <f t="shared" si="11"/>
        <v>5.5302985138754868E-2</v>
      </c>
      <c r="K295" s="116">
        <v>120240.47957333333</v>
      </c>
      <c r="L295" s="116">
        <v>0</v>
      </c>
      <c r="M295" s="116">
        <v>41607.453964860644</v>
      </c>
      <c r="N295" s="116">
        <v>61114.606743632161</v>
      </c>
      <c r="O295" s="116">
        <v>0</v>
      </c>
      <c r="P295" s="117">
        <v>-181640.03500000003</v>
      </c>
      <c r="Q295" s="117">
        <v>-1384.6995544617216</v>
      </c>
      <c r="R295" s="118">
        <v>141505.90552974556</v>
      </c>
      <c r="S295" s="21">
        <v>423026.64660002117</v>
      </c>
      <c r="T295" s="36">
        <v>899836.86260089686</v>
      </c>
      <c r="U295" s="19">
        <v>1322863.509200918</v>
      </c>
      <c r="V295" s="19">
        <v>606477.15857137449</v>
      </c>
      <c r="W295" s="38">
        <f t="shared" si="12"/>
        <v>1929340.6677722926</v>
      </c>
      <c r="X295" s="119"/>
    </row>
    <row r="296" spans="1:24" s="120" customFormat="1" ht="16.5">
      <c r="A296" s="20">
        <v>936</v>
      </c>
      <c r="B296" s="18" t="s">
        <v>327</v>
      </c>
      <c r="C296" s="21">
        <v>6465</v>
      </c>
      <c r="D296" s="21">
        <v>7430076.6599999992</v>
      </c>
      <c r="E296" s="21">
        <v>1630184.6198281781</v>
      </c>
      <c r="F296" s="21">
        <v>9060261.2798281778</v>
      </c>
      <c r="G296" s="114">
        <v>1357.49</v>
      </c>
      <c r="H296" s="32">
        <v>8776172.8499999996</v>
      </c>
      <c r="I296" s="32">
        <v>284088.42982817814</v>
      </c>
      <c r="J296" s="115">
        <f t="shared" si="11"/>
        <v>3.1355434578986631E-2</v>
      </c>
      <c r="K296" s="116">
        <v>638191.90607999999</v>
      </c>
      <c r="L296" s="116">
        <v>0</v>
      </c>
      <c r="M296" s="116">
        <v>82926.659848273935</v>
      </c>
      <c r="N296" s="116">
        <v>104304.55970925707</v>
      </c>
      <c r="O296" s="116">
        <v>0</v>
      </c>
      <c r="P296" s="117">
        <v>-417677.12</v>
      </c>
      <c r="Q296" s="117">
        <v>2496536.9565103459</v>
      </c>
      <c r="R296" s="118">
        <v>1345893.1229531642</v>
      </c>
      <c r="S296" s="21">
        <v>4534264.5149292191</v>
      </c>
      <c r="T296" s="36">
        <v>1649482.1592507879</v>
      </c>
      <c r="U296" s="19">
        <v>6183746.6741800066</v>
      </c>
      <c r="V296" s="19">
        <v>1346288.2478753014</v>
      </c>
      <c r="W296" s="38">
        <f t="shared" si="12"/>
        <v>7530034.9220553078</v>
      </c>
      <c r="X296" s="119"/>
    </row>
    <row r="297" spans="1:24" s="120" customFormat="1" ht="16.5">
      <c r="A297" s="20">
        <v>946</v>
      </c>
      <c r="B297" s="18" t="s">
        <v>328</v>
      </c>
      <c r="C297" s="21">
        <v>6376</v>
      </c>
      <c r="D297" s="21">
        <v>10213340.829999998</v>
      </c>
      <c r="E297" s="21">
        <v>3268125.1241939641</v>
      </c>
      <c r="F297" s="21">
        <v>13481465.954193963</v>
      </c>
      <c r="G297" s="114">
        <v>1357.49</v>
      </c>
      <c r="H297" s="32">
        <v>8655356.2400000002</v>
      </c>
      <c r="I297" s="32">
        <v>4826109.7141939625</v>
      </c>
      <c r="J297" s="115">
        <f t="shared" si="11"/>
        <v>0.35798107791776185</v>
      </c>
      <c r="K297" s="116">
        <v>159257.85770666666</v>
      </c>
      <c r="L297" s="116">
        <v>0</v>
      </c>
      <c r="M297" s="116">
        <v>71987.727782131638</v>
      </c>
      <c r="N297" s="116">
        <v>87257.326609326745</v>
      </c>
      <c r="O297" s="116">
        <v>0</v>
      </c>
      <c r="P297" s="117">
        <v>-267926.26999999996</v>
      </c>
      <c r="Q297" s="117">
        <v>-69238.727095952665</v>
      </c>
      <c r="R297" s="118">
        <v>248680.01792598719</v>
      </c>
      <c r="S297" s="21">
        <v>5056127.6471221214</v>
      </c>
      <c r="T297" s="36">
        <v>2017280.6695064506</v>
      </c>
      <c r="U297" s="19">
        <v>7073408.3166285716</v>
      </c>
      <c r="V297" s="19">
        <v>1289810.6820018175</v>
      </c>
      <c r="W297" s="38">
        <f t="shared" si="12"/>
        <v>8363218.9986303896</v>
      </c>
      <c r="X297" s="119"/>
    </row>
    <row r="298" spans="1:24" s="120" customFormat="1" ht="16.5">
      <c r="A298" s="20">
        <v>976</v>
      </c>
      <c r="B298" s="18" t="s">
        <v>329</v>
      </c>
      <c r="C298" s="21">
        <v>3830</v>
      </c>
      <c r="D298" s="21">
        <v>3705430.5100000002</v>
      </c>
      <c r="E298" s="21">
        <v>2109623.1948891003</v>
      </c>
      <c r="F298" s="21">
        <v>5815053.7048891</v>
      </c>
      <c r="G298" s="114">
        <v>1357.49</v>
      </c>
      <c r="H298" s="32">
        <v>5199186.7</v>
      </c>
      <c r="I298" s="32">
        <v>615867.00488909986</v>
      </c>
      <c r="J298" s="115">
        <f t="shared" si="11"/>
        <v>0.10590908289828858</v>
      </c>
      <c r="K298" s="116">
        <v>1213099.12512</v>
      </c>
      <c r="L298" s="116">
        <v>0</v>
      </c>
      <c r="M298" s="116">
        <v>44403.934179111864</v>
      </c>
      <c r="N298" s="116">
        <v>64677.427026729354</v>
      </c>
      <c r="O298" s="116">
        <v>0</v>
      </c>
      <c r="P298" s="117">
        <v>-202823.31690000001</v>
      </c>
      <c r="Q298" s="117">
        <v>609999.86583882815</v>
      </c>
      <c r="R298" s="118">
        <v>315883.86778970098</v>
      </c>
      <c r="S298" s="21">
        <v>2661107.9079434704</v>
      </c>
      <c r="T298" s="36">
        <v>1999713.760601236</v>
      </c>
      <c r="U298" s="19">
        <v>4660821.668544706</v>
      </c>
      <c r="V298" s="19">
        <v>795008.26747679105</v>
      </c>
      <c r="W298" s="38">
        <f t="shared" si="12"/>
        <v>5455829.9360214975</v>
      </c>
      <c r="X298" s="119"/>
    </row>
    <row r="299" spans="1:24" s="120" customFormat="1" ht="16.5">
      <c r="A299" s="20">
        <v>977</v>
      </c>
      <c r="B299" s="18" t="s">
        <v>330</v>
      </c>
      <c r="C299" s="21">
        <v>15357</v>
      </c>
      <c r="D299" s="21">
        <v>29281034.260000002</v>
      </c>
      <c r="E299" s="21">
        <v>2000055.2100369104</v>
      </c>
      <c r="F299" s="21">
        <v>31281089.470036913</v>
      </c>
      <c r="G299" s="114">
        <v>1357.49</v>
      </c>
      <c r="H299" s="32">
        <v>20846973.93</v>
      </c>
      <c r="I299" s="32">
        <v>10434115.540036913</v>
      </c>
      <c r="J299" s="115">
        <f t="shared" si="11"/>
        <v>0.3335598509134855</v>
      </c>
      <c r="K299" s="116">
        <v>0</v>
      </c>
      <c r="L299" s="116">
        <v>0</v>
      </c>
      <c r="M299" s="116">
        <v>209147.90464577006</v>
      </c>
      <c r="N299" s="116">
        <v>262591.27195775259</v>
      </c>
      <c r="O299" s="116">
        <v>48640.350284720495</v>
      </c>
      <c r="P299" s="117">
        <v>-1014954.955</v>
      </c>
      <c r="Q299" s="117">
        <v>-60573.918385576966</v>
      </c>
      <c r="R299" s="118">
        <v>-408394.49690884101</v>
      </c>
      <c r="S299" s="21">
        <v>9470571.6966307387</v>
      </c>
      <c r="T299" s="36">
        <v>6495244.7475354979</v>
      </c>
      <c r="U299" s="19">
        <v>15965816.444166236</v>
      </c>
      <c r="V299" s="19">
        <v>2361323.4447593209</v>
      </c>
      <c r="W299" s="38">
        <f t="shared" si="12"/>
        <v>18327139.888925556</v>
      </c>
      <c r="X299" s="119"/>
    </row>
    <row r="300" spans="1:24" s="120" customFormat="1" ht="16.5">
      <c r="A300" s="20">
        <v>980</v>
      </c>
      <c r="B300" s="18" t="s">
        <v>331</v>
      </c>
      <c r="C300" s="21">
        <v>33533</v>
      </c>
      <c r="D300" s="21">
        <v>63902336.719999991</v>
      </c>
      <c r="E300" s="21">
        <v>4486349.6782474853</v>
      </c>
      <c r="F300" s="21">
        <v>68388686.39824748</v>
      </c>
      <c r="G300" s="114">
        <v>1357.49</v>
      </c>
      <c r="H300" s="32">
        <v>45520712.170000002</v>
      </c>
      <c r="I300" s="32">
        <v>22867974.228247479</v>
      </c>
      <c r="J300" s="115">
        <f t="shared" si="11"/>
        <v>0.33438241663365958</v>
      </c>
      <c r="K300" s="116">
        <v>0</v>
      </c>
      <c r="L300" s="116">
        <v>0</v>
      </c>
      <c r="M300" s="116">
        <v>286579.87427070155</v>
      </c>
      <c r="N300" s="116">
        <v>616687.78185619018</v>
      </c>
      <c r="O300" s="116">
        <v>185441.16381100152</v>
      </c>
      <c r="P300" s="117">
        <v>-2176486.6323000002</v>
      </c>
      <c r="Q300" s="117">
        <v>-62703.91624709098</v>
      </c>
      <c r="R300" s="118">
        <v>-948007.07198615419</v>
      </c>
      <c r="S300" s="21">
        <v>20769485.427652124</v>
      </c>
      <c r="T300" s="36">
        <v>6668366.5054659639</v>
      </c>
      <c r="U300" s="19">
        <v>27437851.93311809</v>
      </c>
      <c r="V300" s="19">
        <v>4201442.6970381197</v>
      </c>
      <c r="W300" s="38">
        <f t="shared" si="12"/>
        <v>31639294.630156212</v>
      </c>
      <c r="X300" s="119"/>
    </row>
    <row r="301" spans="1:24" s="120" customFormat="1" ht="16.5">
      <c r="A301" s="20">
        <v>981</v>
      </c>
      <c r="B301" s="18" t="s">
        <v>332</v>
      </c>
      <c r="C301" s="21">
        <v>2282</v>
      </c>
      <c r="D301" s="21">
        <v>2774435.4099999997</v>
      </c>
      <c r="E301" s="21">
        <v>380143.50349893031</v>
      </c>
      <c r="F301" s="21">
        <v>3154578.9134989302</v>
      </c>
      <c r="G301" s="114">
        <v>1357.49</v>
      </c>
      <c r="H301" s="32">
        <v>3097792.18</v>
      </c>
      <c r="I301" s="32">
        <v>56786.73349893</v>
      </c>
      <c r="J301" s="115">
        <f t="shared" si="11"/>
        <v>1.8001367236663759E-2</v>
      </c>
      <c r="K301" s="116">
        <v>0</v>
      </c>
      <c r="L301" s="116">
        <v>0</v>
      </c>
      <c r="M301" s="116">
        <v>18036.235818368354</v>
      </c>
      <c r="N301" s="116">
        <v>30034.637208028813</v>
      </c>
      <c r="O301" s="116">
        <v>0</v>
      </c>
      <c r="P301" s="117">
        <v>-115497.05</v>
      </c>
      <c r="Q301" s="117">
        <v>320344.08370615816</v>
      </c>
      <c r="R301" s="118">
        <v>141844.8768570988</v>
      </c>
      <c r="S301" s="21">
        <v>451549.51708858414</v>
      </c>
      <c r="T301" s="36">
        <v>1170611.8647299532</v>
      </c>
      <c r="U301" s="19">
        <v>1622161.3818185374</v>
      </c>
      <c r="V301" s="19">
        <v>474428.50380519067</v>
      </c>
      <c r="W301" s="38">
        <f t="shared" si="12"/>
        <v>2096589.8856237279</v>
      </c>
      <c r="X301" s="119"/>
    </row>
    <row r="302" spans="1:24" s="120" customFormat="1" ht="16.5">
      <c r="A302" s="20">
        <v>989</v>
      </c>
      <c r="B302" s="18" t="s">
        <v>333</v>
      </c>
      <c r="C302" s="21">
        <v>5484</v>
      </c>
      <c r="D302" s="21">
        <v>7264608.6600000001</v>
      </c>
      <c r="E302" s="21">
        <v>1095897.1695568068</v>
      </c>
      <c r="F302" s="21">
        <v>8360505.8295568069</v>
      </c>
      <c r="G302" s="114">
        <v>1357.49</v>
      </c>
      <c r="H302" s="32">
        <v>7444475.1600000001</v>
      </c>
      <c r="I302" s="32">
        <v>916030.6695568068</v>
      </c>
      <c r="J302" s="115">
        <f t="shared" si="11"/>
        <v>0.10956641717997173</v>
      </c>
      <c r="K302" s="116">
        <v>306998.85344000004</v>
      </c>
      <c r="L302" s="116">
        <v>0</v>
      </c>
      <c r="M302" s="116">
        <v>70920.486632031767</v>
      </c>
      <c r="N302" s="116">
        <v>81503.762796338284</v>
      </c>
      <c r="O302" s="116">
        <v>0</v>
      </c>
      <c r="P302" s="117">
        <v>-316632.46499999997</v>
      </c>
      <c r="Q302" s="117">
        <v>-779524.71954086318</v>
      </c>
      <c r="R302" s="118">
        <v>-462239.63386356074</v>
      </c>
      <c r="S302" s="21">
        <v>-182943.04597924696</v>
      </c>
      <c r="T302" s="36">
        <v>1943418.8998957116</v>
      </c>
      <c r="U302" s="19">
        <v>1760475.8539164646</v>
      </c>
      <c r="V302" s="19">
        <v>1103254.4924340316</v>
      </c>
      <c r="W302" s="38">
        <f t="shared" si="12"/>
        <v>2863730.3463504962</v>
      </c>
      <c r="X302" s="119"/>
    </row>
    <row r="303" spans="1:24" s="120" customFormat="1" ht="16.5">
      <c r="A303" s="20">
        <v>992</v>
      </c>
      <c r="B303" s="18" t="s">
        <v>334</v>
      </c>
      <c r="C303" s="21">
        <v>18318</v>
      </c>
      <c r="D303" s="21">
        <v>26481606.830000002</v>
      </c>
      <c r="E303" s="21">
        <v>3258312.1752935783</v>
      </c>
      <c r="F303" s="21">
        <v>29739919.005293582</v>
      </c>
      <c r="G303" s="114">
        <v>1357.49</v>
      </c>
      <c r="H303" s="32">
        <v>24866501.82</v>
      </c>
      <c r="I303" s="32">
        <v>4873417.1852935813</v>
      </c>
      <c r="J303" s="115">
        <f t="shared" si="11"/>
        <v>0.16386787013193052</v>
      </c>
      <c r="K303" s="116">
        <v>0</v>
      </c>
      <c r="L303" s="116">
        <v>0</v>
      </c>
      <c r="M303" s="116">
        <v>245030.57801915635</v>
      </c>
      <c r="N303" s="116">
        <v>305959.87843764952</v>
      </c>
      <c r="O303" s="116">
        <v>0</v>
      </c>
      <c r="P303" s="117">
        <v>-1446401.16</v>
      </c>
      <c r="Q303" s="117">
        <v>4499011.813399097</v>
      </c>
      <c r="R303" s="118">
        <v>4116799.4274443183</v>
      </c>
      <c r="S303" s="21">
        <v>12593817.722593803</v>
      </c>
      <c r="T303" s="36">
        <v>2555166.8299842207</v>
      </c>
      <c r="U303" s="19">
        <v>15148984.552578025</v>
      </c>
      <c r="V303" s="19">
        <v>2925889.9399765288</v>
      </c>
      <c r="W303" s="38">
        <f t="shared" si="12"/>
        <v>18074874.492554553</v>
      </c>
      <c r="X303" s="119"/>
    </row>
    <row r="304" spans="1:24">
      <c r="A304" s="121"/>
      <c r="B304" s="122"/>
      <c r="C304" s="123"/>
      <c r="D304" s="123"/>
      <c r="E304" s="123"/>
      <c r="U304" s="124"/>
      <c r="V304" s="124"/>
      <c r="W304" s="73"/>
    </row>
    <row r="305" spans="1:23">
      <c r="A305" s="121"/>
      <c r="B305" s="122"/>
      <c r="C305" s="123"/>
      <c r="D305" s="123"/>
      <c r="E305" s="123"/>
      <c r="U305" s="124"/>
      <c r="V305" s="124"/>
      <c r="W305" s="73"/>
    </row>
    <row r="306" spans="1:23">
      <c r="A306" s="125"/>
      <c r="U306" s="124"/>
      <c r="V306" s="124"/>
      <c r="W306" s="73"/>
    </row>
    <row r="307" spans="1:23">
      <c r="A307" s="125"/>
      <c r="W307" s="73"/>
    </row>
    <row r="308" spans="1:23">
      <c r="A308" s="125"/>
      <c r="W308" s="73"/>
    </row>
    <row r="309" spans="1:23">
      <c r="A309" s="125"/>
      <c r="W309" s="73"/>
    </row>
    <row r="310" spans="1:23">
      <c r="A310" s="125"/>
      <c r="W310" s="73"/>
    </row>
    <row r="311" spans="1:23">
      <c r="A311" s="125"/>
      <c r="W311" s="73"/>
    </row>
    <row r="312" spans="1:23">
      <c r="A312" s="125"/>
      <c r="W312" s="73"/>
    </row>
    <row r="313" spans="1:23">
      <c r="A313" s="125"/>
      <c r="W313" s="73"/>
    </row>
    <row r="314" spans="1:23">
      <c r="A314" s="125"/>
      <c r="W314" s="73"/>
    </row>
    <row r="315" spans="1:23">
      <c r="A315" s="125"/>
      <c r="W315" s="73"/>
    </row>
    <row r="316" spans="1:23">
      <c r="A316" s="85"/>
      <c r="W316" s="73"/>
    </row>
    <row r="317" spans="1:23">
      <c r="A317" s="85"/>
      <c r="W317" s="73"/>
    </row>
    <row r="318" spans="1:23">
      <c r="A318" s="85"/>
      <c r="B318" s="126"/>
    </row>
    <row r="319" spans="1:23">
      <c r="A319" s="85"/>
    </row>
    <row r="320" spans="1:23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hyperlinks>
    <hyperlink ref="F2" r:id="rId1" display="https://vm.fi/valtionosuuspaatoksia-ja-laskentatietoja" xr:uid="{BB65F4B7-63FE-4C93-9B14-5229488211E0}"/>
  </hyperlinks>
  <pageMargins left="0.7" right="0.7" top="0.75" bottom="0.75" header="0.3" footer="0.3"/>
  <pageSetup paperSize="9" orientation="portrait" verticalDpi="0" r:id="rId2"/>
  <legacyDrawing r:id="rId3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0DABD8-FC40-4A64-9E6A-168E36CA0F0F}">
  <dimension ref="A1:R307"/>
  <sheetViews>
    <sheetView workbookViewId="0">
      <pane xSplit="2" ySplit="14" topLeftCell="C15" activePane="bottomRight" state="frozen"/>
      <selection pane="topRight"/>
      <selection pane="bottomLeft"/>
      <selection pane="bottomRight"/>
    </sheetView>
  </sheetViews>
  <sheetFormatPr defaultRowHeight="14.25"/>
  <cols>
    <col min="1" max="1" width="5.5703125" customWidth="1"/>
    <col min="2" max="2" width="14.140625" bestFit="1" customWidth="1"/>
    <col min="3" max="3" width="13.85546875" bestFit="1" customWidth="1"/>
    <col min="4" max="4" width="17.85546875" bestFit="1" customWidth="1"/>
    <col min="5" max="5" width="17.85546875" style="169" bestFit="1" customWidth="1"/>
    <col min="6" max="6" width="17.85546875" bestFit="1" customWidth="1"/>
    <col min="7" max="7" width="11" bestFit="1" customWidth="1"/>
    <col min="8" max="8" width="12.28515625" customWidth="1"/>
    <col min="9" max="9" width="12.28515625" style="174" bestFit="1" customWidth="1"/>
    <col min="10" max="10" width="13.5703125" bestFit="1" customWidth="1"/>
    <col min="11" max="12" width="13.7109375" style="175" customWidth="1"/>
    <col min="13" max="13" width="12.7109375" bestFit="1" customWidth="1"/>
    <col min="14" max="14" width="16.7109375" bestFit="1" customWidth="1"/>
    <col min="15" max="15" width="15" style="175" customWidth="1"/>
    <col min="16" max="16" width="14.42578125" style="175" bestFit="1" customWidth="1"/>
    <col min="17" max="17" width="11.42578125" customWidth="1"/>
    <col min="18" max="18" width="11.42578125" bestFit="1" customWidth="1"/>
  </cols>
  <sheetData>
    <row r="1" spans="1:18" ht="23.25">
      <c r="A1" s="168" t="s">
        <v>431</v>
      </c>
    </row>
    <row r="2" spans="1:18" s="207" customFormat="1" ht="12.75">
      <c r="A2" s="192" t="s">
        <v>432</v>
      </c>
      <c r="C2" s="208"/>
      <c r="D2" s="208"/>
      <c r="E2" s="208"/>
      <c r="F2" s="208"/>
    </row>
    <row r="3" spans="1:18" s="174" customFormat="1" ht="12">
      <c r="A3" s="192" t="s">
        <v>433</v>
      </c>
      <c r="C3" s="211"/>
      <c r="D3" s="211"/>
      <c r="E3" s="211"/>
      <c r="F3" s="211"/>
    </row>
    <row r="4" spans="1:18" s="192" customFormat="1" ht="12.6" customHeight="1">
      <c r="A4" s="192" t="s">
        <v>434</v>
      </c>
      <c r="E4" s="212"/>
      <c r="I4" s="174"/>
      <c r="K4" s="174"/>
      <c r="L4" s="174"/>
      <c r="O4" s="174"/>
      <c r="P4" s="174"/>
    </row>
    <row r="5" spans="1:18" s="192" customFormat="1" ht="12.6" customHeight="1">
      <c r="A5" s="213" t="s">
        <v>435</v>
      </c>
      <c r="E5" s="212"/>
      <c r="I5" s="174"/>
      <c r="K5" s="174"/>
      <c r="L5" s="174"/>
      <c r="O5" s="174"/>
      <c r="P5" s="174"/>
    </row>
    <row r="6" spans="1:18" s="37" customFormat="1" ht="12.6" customHeight="1">
      <c r="A6" s="210"/>
      <c r="E6" s="209"/>
      <c r="I6" s="207"/>
      <c r="K6" s="207"/>
      <c r="L6" s="207"/>
      <c r="O6" s="207"/>
      <c r="P6" s="207"/>
    </row>
    <row r="7" spans="1:18" s="195" customFormat="1" ht="25.5">
      <c r="B7" s="196" t="s">
        <v>373</v>
      </c>
      <c r="C7" s="196" t="s">
        <v>436</v>
      </c>
      <c r="D7" s="196" t="s">
        <v>437</v>
      </c>
      <c r="E7" s="197" t="s">
        <v>438</v>
      </c>
      <c r="F7" s="196" t="s">
        <v>439</v>
      </c>
      <c r="G7" s="196" t="s">
        <v>440</v>
      </c>
      <c r="H7" s="192" t="s">
        <v>441</v>
      </c>
    </row>
    <row r="8" spans="1:18" s="193" customFormat="1" ht="16.5">
      <c r="B8" s="203" t="s">
        <v>442</v>
      </c>
      <c r="C8" s="261">
        <v>19911190244.660015</v>
      </c>
      <c r="D8" s="198">
        <v>20748304000</v>
      </c>
      <c r="E8" s="198">
        <f>(C8+D8)/2</f>
        <v>20329747122.330009</v>
      </c>
      <c r="F8" s="199">
        <v>20748303999.999989</v>
      </c>
      <c r="G8" s="205">
        <f>F8/E8-1</f>
        <v>2.0588395672184179E-2</v>
      </c>
      <c r="H8" s="192" t="s">
        <v>443</v>
      </c>
      <c r="I8" s="265"/>
      <c r="J8" s="232"/>
      <c r="K8" s="232"/>
      <c r="L8" s="232"/>
    </row>
    <row r="9" spans="1:18" s="193" customFormat="1" ht="16.5">
      <c r="A9" s="194"/>
      <c r="B9" s="203" t="s">
        <v>444</v>
      </c>
      <c r="C9" s="262">
        <v>457092369.63999987</v>
      </c>
      <c r="D9" s="200">
        <v>485277000</v>
      </c>
      <c r="E9" s="198">
        <f>(C9+D9)/2</f>
        <v>471184684.81999993</v>
      </c>
      <c r="F9" s="201">
        <v>485277000.00000006</v>
      </c>
      <c r="G9" s="205">
        <f t="shared" ref="G9:G10" si="0">F9/E9-1</f>
        <v>2.9908262373560923E-2</v>
      </c>
      <c r="I9" s="265"/>
      <c r="J9" s="232"/>
      <c r="K9" s="232"/>
      <c r="L9" s="232"/>
    </row>
    <row r="10" spans="1:18" s="18" customFormat="1" ht="16.5">
      <c r="A10" s="15"/>
      <c r="B10" s="204" t="s">
        <v>445</v>
      </c>
      <c r="C10" s="202">
        <f>SUM(C8:C9)</f>
        <v>20368282614.300014</v>
      </c>
      <c r="D10" s="202">
        <f t="shared" ref="D10:F10" si="1">SUM(D8:D9)</f>
        <v>21233581000</v>
      </c>
      <c r="E10" s="202">
        <f t="shared" si="1"/>
        <v>20800931807.150009</v>
      </c>
      <c r="F10" s="202">
        <f t="shared" si="1"/>
        <v>21233580999.999989</v>
      </c>
      <c r="G10" s="206">
        <f t="shared" si="0"/>
        <v>2.0799510178734604E-2</v>
      </c>
      <c r="J10" s="24"/>
      <c r="K10" s="24"/>
      <c r="L10" s="24"/>
    </row>
    <row r="12" spans="1:18" ht="12">
      <c r="A12" s="170"/>
      <c r="B12" s="170"/>
      <c r="C12" s="170"/>
      <c r="D12" s="176" t="s">
        <v>446</v>
      </c>
      <c r="E12" s="180" t="s">
        <v>447</v>
      </c>
      <c r="F12" s="257" t="s">
        <v>448</v>
      </c>
      <c r="G12" s="170"/>
      <c r="H12" s="170"/>
      <c r="I12" s="266"/>
      <c r="J12" s="179" t="s">
        <v>449</v>
      </c>
      <c r="K12" s="183" t="s">
        <v>450</v>
      </c>
      <c r="L12" s="257" t="s">
        <v>448</v>
      </c>
      <c r="N12" s="179" t="s">
        <v>449</v>
      </c>
      <c r="O12" s="183" t="s">
        <v>450</v>
      </c>
      <c r="P12" s="257" t="s">
        <v>448</v>
      </c>
      <c r="Q12" s="175"/>
      <c r="R12" s="252"/>
    </row>
    <row r="13" spans="1:18" ht="71.25">
      <c r="A13" s="171" t="s">
        <v>370</v>
      </c>
      <c r="B13" s="171" t="s">
        <v>371</v>
      </c>
      <c r="C13" s="219" t="s">
        <v>35</v>
      </c>
      <c r="D13" s="177" t="s">
        <v>451</v>
      </c>
      <c r="E13" s="181" t="s">
        <v>372</v>
      </c>
      <c r="F13" s="259" t="s">
        <v>452</v>
      </c>
      <c r="G13" s="171" t="s">
        <v>453</v>
      </c>
      <c r="H13" s="171" t="s">
        <v>401</v>
      </c>
      <c r="I13" s="171" t="s">
        <v>454</v>
      </c>
      <c r="J13" s="189" t="s">
        <v>354</v>
      </c>
      <c r="K13" s="190" t="s">
        <v>354</v>
      </c>
      <c r="L13" s="260" t="s">
        <v>354</v>
      </c>
      <c r="M13" s="191" t="s">
        <v>455</v>
      </c>
      <c r="N13" s="189" t="s">
        <v>456</v>
      </c>
      <c r="O13" s="190" t="s">
        <v>456</v>
      </c>
      <c r="P13" s="260" t="s">
        <v>456</v>
      </c>
      <c r="Q13" s="221" t="s">
        <v>457</v>
      </c>
      <c r="R13" s="192" t="s">
        <v>458</v>
      </c>
    </row>
    <row r="14" spans="1:18" s="231" customFormat="1" ht="29.45" customHeight="1">
      <c r="A14" s="222"/>
      <c r="B14" s="222" t="s">
        <v>373</v>
      </c>
      <c r="C14" s="220">
        <f>SUM(C15:C307)</f>
        <v>5517897</v>
      </c>
      <c r="D14" s="223">
        <f t="shared" ref="D14" si="2">SUM(D15:D307)</f>
        <v>21233580999.999996</v>
      </c>
      <c r="E14" s="224">
        <v>21233580999.999992</v>
      </c>
      <c r="F14" s="256">
        <v>21233581000</v>
      </c>
      <c r="G14" s="225">
        <f>E14-D14</f>
        <v>0</v>
      </c>
      <c r="H14" s="226">
        <f>G14/D14</f>
        <v>0</v>
      </c>
      <c r="I14" s="227">
        <f t="shared" ref="I14:I77" si="3">G14/C14</f>
        <v>0</v>
      </c>
      <c r="J14" s="228">
        <v>-3590914.7967749638</v>
      </c>
      <c r="K14" s="229">
        <v>-3590914.7967605116</v>
      </c>
      <c r="L14" s="258">
        <v>-3590914.7967728116</v>
      </c>
      <c r="M14" s="230">
        <f>(K14-J14)/C14</f>
        <v>2.6191615597179497E-12</v>
      </c>
      <c r="N14" s="228">
        <v>-3.6880373954772949E-7</v>
      </c>
      <c r="O14" s="229">
        <v>0</v>
      </c>
      <c r="P14" s="258">
        <v>-9.3597918748855591E-8</v>
      </c>
      <c r="Q14" s="264">
        <f>(P14-O14)/C14</f>
        <v>-1.6962607085426857E-14</v>
      </c>
      <c r="R14" s="253"/>
    </row>
    <row r="15" spans="1:18" ht="15">
      <c r="A15">
        <v>5</v>
      </c>
      <c r="B15" t="s">
        <v>42</v>
      </c>
      <c r="C15" s="218">
        <v>9311</v>
      </c>
      <c r="D15" s="178">
        <v>39646920.551023103</v>
      </c>
      <c r="E15" s="182">
        <v>39812005.324593812</v>
      </c>
      <c r="F15" s="255">
        <v>40516310</v>
      </c>
      <c r="G15" s="172">
        <f>F15-E15</f>
        <v>704304.67540618777</v>
      </c>
      <c r="H15" s="173">
        <f>G15/E15</f>
        <v>1.7690761107456814E-2</v>
      </c>
      <c r="I15" s="267">
        <f t="shared" si="3"/>
        <v>75.642216239521829</v>
      </c>
      <c r="J15" s="184">
        <v>1879209.0567288417</v>
      </c>
      <c r="K15" s="185">
        <v>1780192.6468615355</v>
      </c>
      <c r="L15" s="254">
        <v>1357610.106746292</v>
      </c>
      <c r="M15" s="186">
        <f>(L15-K15)/C15</f>
        <v>-45.385301268955381</v>
      </c>
      <c r="N15" s="187">
        <v>504932.33530029096</v>
      </c>
      <c r="O15" s="188">
        <v>438312.60410966398</v>
      </c>
      <c r="P15" s="263">
        <v>156590.91069951275</v>
      </c>
      <c r="Q15" s="264">
        <f t="shared" ref="Q15:Q78" si="4">(P15-O15)/C15</f>
        <v>-30.256867512635726</v>
      </c>
      <c r="R15" s="252">
        <v>14</v>
      </c>
    </row>
    <row r="16" spans="1:18" ht="15">
      <c r="A16">
        <v>9</v>
      </c>
      <c r="B16" t="s">
        <v>43</v>
      </c>
      <c r="C16" s="218">
        <v>2491</v>
      </c>
      <c r="D16" s="178">
        <v>11137035.021183517</v>
      </c>
      <c r="E16" s="182">
        <v>11102595.265764536</v>
      </c>
      <c r="F16" s="255">
        <v>11186530</v>
      </c>
      <c r="G16" s="172">
        <f t="shared" ref="G16:G79" si="5">F16-E16</f>
        <v>83934.734235463664</v>
      </c>
      <c r="H16" s="173">
        <f t="shared" ref="H16:H79" si="6">G16/E16</f>
        <v>7.5599202012056619E-3</v>
      </c>
      <c r="I16" s="267">
        <f t="shared" si="3"/>
        <v>33.695196401229893</v>
      </c>
      <c r="J16" s="184">
        <v>443439.5488029861</v>
      </c>
      <c r="K16" s="185">
        <v>464111.86453743564</v>
      </c>
      <c r="L16" s="254">
        <v>413751.29628251819</v>
      </c>
      <c r="M16" s="186">
        <f t="shared" ref="M16:M79" si="7">(L16-K16)/C16</f>
        <v>-20.217008532684645</v>
      </c>
      <c r="N16" s="187">
        <v>50352.41096800987</v>
      </c>
      <c r="O16" s="188">
        <v>63984.426586736838</v>
      </c>
      <c r="P16" s="263">
        <v>30410.714416795221</v>
      </c>
      <c r="Q16" s="264">
        <f t="shared" si="4"/>
        <v>-13.478005688455085</v>
      </c>
      <c r="R16" s="252">
        <v>17</v>
      </c>
    </row>
    <row r="17" spans="1:18" ht="15">
      <c r="A17">
        <v>10</v>
      </c>
      <c r="B17" t="s">
        <v>44</v>
      </c>
      <c r="C17" s="218">
        <v>11197</v>
      </c>
      <c r="D17" s="178">
        <v>51634765.290262803</v>
      </c>
      <c r="E17" s="182">
        <v>51725475.029523417</v>
      </c>
      <c r="F17" s="255">
        <v>51680263</v>
      </c>
      <c r="G17" s="172">
        <f t="shared" si="5"/>
        <v>-45212.029523417354</v>
      </c>
      <c r="H17" s="173">
        <f t="shared" si="6"/>
        <v>-8.7407664207262716E-4</v>
      </c>
      <c r="I17" s="267">
        <f t="shared" si="3"/>
        <v>-4.037869922605819</v>
      </c>
      <c r="J17" s="184">
        <v>476650.52694299136</v>
      </c>
      <c r="K17" s="185">
        <v>422267.45384994568</v>
      </c>
      <c r="L17" s="254">
        <v>449394.50858596608</v>
      </c>
      <c r="M17" s="186">
        <f t="shared" si="7"/>
        <v>2.4227073980548712</v>
      </c>
      <c r="N17" s="187">
        <v>-585219.92621367669</v>
      </c>
      <c r="O17" s="188">
        <v>-622231.04279583937</v>
      </c>
      <c r="P17" s="263">
        <v>-604146.33963847859</v>
      </c>
      <c r="Q17" s="264">
        <f t="shared" si="4"/>
        <v>1.6151382653711515</v>
      </c>
      <c r="R17" s="252">
        <v>14</v>
      </c>
    </row>
    <row r="18" spans="1:18" ht="15">
      <c r="A18">
        <v>16</v>
      </c>
      <c r="B18" t="s">
        <v>45</v>
      </c>
      <c r="C18" s="218">
        <v>8033</v>
      </c>
      <c r="D18" s="178">
        <v>30109033.453446791</v>
      </c>
      <c r="E18" s="182">
        <v>30528531.587904789</v>
      </c>
      <c r="F18" s="255">
        <v>30501769</v>
      </c>
      <c r="G18" s="172">
        <f t="shared" si="5"/>
        <v>-26762.587904788554</v>
      </c>
      <c r="H18" s="173">
        <f t="shared" si="6"/>
        <v>-8.7664183348378671E-4</v>
      </c>
      <c r="I18" s="267">
        <f t="shared" si="3"/>
        <v>-3.3315807176383112</v>
      </c>
      <c r="J18" s="184">
        <v>3540836.0920584123</v>
      </c>
      <c r="K18" s="185">
        <v>3289149.4046717775</v>
      </c>
      <c r="L18" s="254">
        <v>3305207.0963274743</v>
      </c>
      <c r="M18" s="186">
        <f t="shared" si="7"/>
        <v>1.9989657233532723</v>
      </c>
      <c r="N18" s="187">
        <v>3051370.3678099574</v>
      </c>
      <c r="O18" s="188">
        <v>2883363.7930620397</v>
      </c>
      <c r="P18" s="263">
        <v>2894068.920832519</v>
      </c>
      <c r="Q18" s="264">
        <f t="shared" si="4"/>
        <v>1.3326438155706837</v>
      </c>
      <c r="R18" s="252">
        <v>7</v>
      </c>
    </row>
    <row r="19" spans="1:18" ht="15">
      <c r="A19">
        <v>18</v>
      </c>
      <c r="B19" t="s">
        <v>46</v>
      </c>
      <c r="C19" s="218">
        <v>4847</v>
      </c>
      <c r="D19" s="178">
        <v>17008779.166037172</v>
      </c>
      <c r="E19" s="182">
        <v>16691736.25155622</v>
      </c>
      <c r="F19" s="255">
        <v>16677116</v>
      </c>
      <c r="G19" s="172">
        <f t="shared" si="5"/>
        <v>-14620.251556219533</v>
      </c>
      <c r="H19" s="173">
        <f t="shared" si="6"/>
        <v>-8.7589759003389744E-4</v>
      </c>
      <c r="I19" s="267">
        <f t="shared" si="3"/>
        <v>-3.0163506408540401</v>
      </c>
      <c r="J19" s="184">
        <v>-654209.03827579878</v>
      </c>
      <c r="K19" s="185">
        <v>-463971.9361565389</v>
      </c>
      <c r="L19" s="254">
        <v>-455199.6460995652</v>
      </c>
      <c r="M19" s="186">
        <f t="shared" si="7"/>
        <v>1.8098390874713628</v>
      </c>
      <c r="N19" s="187">
        <v>-460779.97007387754</v>
      </c>
      <c r="O19" s="188">
        <v>-334155.84525390354</v>
      </c>
      <c r="P19" s="263">
        <v>-328307.6518825799</v>
      </c>
      <c r="Q19" s="264">
        <f t="shared" si="4"/>
        <v>1.2065593916491923</v>
      </c>
      <c r="R19" s="252">
        <v>1</v>
      </c>
    </row>
    <row r="20" spans="1:18" ht="15">
      <c r="A20">
        <v>19</v>
      </c>
      <c r="B20" t="s">
        <v>47</v>
      </c>
      <c r="C20" s="218">
        <v>3955</v>
      </c>
      <c r="D20" s="178">
        <v>13013716.569386637</v>
      </c>
      <c r="E20" s="182">
        <v>13144646.300257947</v>
      </c>
      <c r="F20" s="255">
        <v>13219629</v>
      </c>
      <c r="G20" s="172">
        <f t="shared" si="5"/>
        <v>74982.699742052704</v>
      </c>
      <c r="H20" s="173">
        <f t="shared" si="6"/>
        <v>5.7044288624625268E-3</v>
      </c>
      <c r="I20" s="267">
        <f t="shared" si="3"/>
        <v>18.958963272326852</v>
      </c>
      <c r="J20" s="184">
        <v>33268.479509035387</v>
      </c>
      <c r="K20" s="185">
        <v>-45285.652622894806</v>
      </c>
      <c r="L20" s="254">
        <v>-90275.155369053187</v>
      </c>
      <c r="M20" s="186">
        <f t="shared" si="7"/>
        <v>-11.375348355539414</v>
      </c>
      <c r="N20" s="187">
        <v>-282630.19735595456</v>
      </c>
      <c r="O20" s="188">
        <v>-335065.10900796513</v>
      </c>
      <c r="P20" s="263">
        <v>-365058.11083873111</v>
      </c>
      <c r="Q20" s="264">
        <f t="shared" si="4"/>
        <v>-7.5835655703580223</v>
      </c>
      <c r="R20" s="252">
        <v>2</v>
      </c>
    </row>
    <row r="21" spans="1:18" ht="15">
      <c r="A21">
        <v>20</v>
      </c>
      <c r="B21" t="s">
        <v>48</v>
      </c>
      <c r="C21" s="218">
        <v>16467</v>
      </c>
      <c r="D21" s="178">
        <v>63080316.158327311</v>
      </c>
      <c r="E21" s="182">
        <v>62877563.137304842</v>
      </c>
      <c r="F21" s="255">
        <v>62822680</v>
      </c>
      <c r="G21" s="172">
        <f t="shared" si="5"/>
        <v>-54883.137304842472</v>
      </c>
      <c r="H21" s="173">
        <f t="shared" si="6"/>
        <v>-8.7285725728579759E-4</v>
      </c>
      <c r="I21" s="267">
        <f t="shared" si="3"/>
        <v>-3.3329165789058401</v>
      </c>
      <c r="J21" s="184">
        <v>-1714207.2295931785</v>
      </c>
      <c r="K21" s="185">
        <v>-1592564.1663530697</v>
      </c>
      <c r="L21" s="254">
        <v>-1559634.2949535965</v>
      </c>
      <c r="M21" s="186">
        <f t="shared" si="7"/>
        <v>1.9997492803469463</v>
      </c>
      <c r="N21" s="187">
        <v>-1810467.7290828938</v>
      </c>
      <c r="O21" s="188">
        <v>-1729217.7561641075</v>
      </c>
      <c r="P21" s="263">
        <v>-1707264.5085644324</v>
      </c>
      <c r="Q21" s="264">
        <f t="shared" si="4"/>
        <v>1.3331661868995619</v>
      </c>
      <c r="R21" s="252">
        <v>6</v>
      </c>
    </row>
    <row r="22" spans="1:18" ht="15">
      <c r="A22">
        <v>46</v>
      </c>
      <c r="B22" t="s">
        <v>49</v>
      </c>
      <c r="C22" s="218">
        <v>1362</v>
      </c>
      <c r="D22" s="178">
        <v>6771294.3231260153</v>
      </c>
      <c r="E22" s="182">
        <v>6551081.1593600512</v>
      </c>
      <c r="F22" s="255">
        <v>6545360</v>
      </c>
      <c r="G22" s="172">
        <f t="shared" si="5"/>
        <v>-5721.1593600511551</v>
      </c>
      <c r="H22" s="173">
        <f t="shared" si="6"/>
        <v>-8.7331529267911439E-4</v>
      </c>
      <c r="I22" s="267">
        <f t="shared" si="3"/>
        <v>-4.2005575330772063</v>
      </c>
      <c r="J22" s="184">
        <v>287606.2565008594</v>
      </c>
      <c r="K22" s="185">
        <v>419736.89852684824</v>
      </c>
      <c r="L22" s="254">
        <v>423169.38777901919</v>
      </c>
      <c r="M22" s="186">
        <f t="shared" si="7"/>
        <v>2.520183004530804</v>
      </c>
      <c r="N22" s="187">
        <v>251018.86551231984</v>
      </c>
      <c r="O22" s="188">
        <v>339057.47909908701</v>
      </c>
      <c r="P22" s="263">
        <v>341345.80526720308</v>
      </c>
      <c r="Q22" s="264">
        <f t="shared" si="4"/>
        <v>1.6801220030220747</v>
      </c>
      <c r="R22" s="252">
        <v>10</v>
      </c>
    </row>
    <row r="23" spans="1:18" ht="15">
      <c r="A23">
        <v>47</v>
      </c>
      <c r="B23" t="s">
        <v>50</v>
      </c>
      <c r="C23" s="218">
        <v>1789</v>
      </c>
      <c r="D23" s="178">
        <v>9525690.1012409758</v>
      </c>
      <c r="E23" s="182">
        <v>9676633.9858630728</v>
      </c>
      <c r="F23" s="255">
        <v>9507200</v>
      </c>
      <c r="G23" s="172">
        <f t="shared" si="5"/>
        <v>-169433.9858630728</v>
      </c>
      <c r="H23" s="173">
        <f t="shared" si="6"/>
        <v>-1.7509599527129448E-2</v>
      </c>
      <c r="I23" s="267">
        <f t="shared" si="3"/>
        <v>-94.708767950292227</v>
      </c>
      <c r="J23" s="184">
        <v>-51229.996352340473</v>
      </c>
      <c r="K23" s="185">
        <v>-141790.16410520035</v>
      </c>
      <c r="L23" s="254">
        <v>-40129.627860742439</v>
      </c>
      <c r="M23" s="186">
        <f t="shared" si="7"/>
        <v>56.825341668226891</v>
      </c>
      <c r="N23" s="187">
        <v>661688.988545798</v>
      </c>
      <c r="O23" s="188">
        <v>601206.64562627277</v>
      </c>
      <c r="P23" s="263">
        <v>668980.33645591384</v>
      </c>
      <c r="Q23" s="264">
        <f t="shared" si="4"/>
        <v>37.883561112152641</v>
      </c>
      <c r="R23" s="252">
        <v>19</v>
      </c>
    </row>
    <row r="24" spans="1:18" ht="15">
      <c r="A24">
        <v>49</v>
      </c>
      <c r="B24" t="s">
        <v>51</v>
      </c>
      <c r="C24" s="218">
        <v>297132</v>
      </c>
      <c r="D24" s="178">
        <v>873784054.51771605</v>
      </c>
      <c r="E24" s="182">
        <v>875476216.87866199</v>
      </c>
      <c r="F24" s="255">
        <v>874710311</v>
      </c>
      <c r="G24" s="172">
        <f t="shared" si="5"/>
        <v>-765905.87866199017</v>
      </c>
      <c r="H24" s="173">
        <f t="shared" si="6"/>
        <v>-8.748448717346962E-4</v>
      </c>
      <c r="I24" s="267">
        <f t="shared" si="3"/>
        <v>-2.5776620446871767</v>
      </c>
      <c r="J24" s="184">
        <v>86211520.689616755</v>
      </c>
      <c r="K24" s="185">
        <v>85195291.673805296</v>
      </c>
      <c r="L24" s="254">
        <v>85654835.328998104</v>
      </c>
      <c r="M24" s="186">
        <f t="shared" si="7"/>
        <v>1.5465976575825131</v>
      </c>
      <c r="N24" s="187">
        <v>31016317.082619712</v>
      </c>
      <c r="O24" s="188">
        <v>30355292.004543334</v>
      </c>
      <c r="P24" s="263">
        <v>30661654.44133902</v>
      </c>
      <c r="Q24" s="264">
        <f t="shared" si="4"/>
        <v>1.0310651050566262</v>
      </c>
      <c r="R24" s="252">
        <v>1</v>
      </c>
    </row>
    <row r="25" spans="1:18" ht="15">
      <c r="A25">
        <v>50</v>
      </c>
      <c r="B25" t="s">
        <v>52</v>
      </c>
      <c r="C25" s="218">
        <v>11417</v>
      </c>
      <c r="D25" s="178">
        <v>46167067.092834122</v>
      </c>
      <c r="E25" s="182">
        <v>47101613.093892947</v>
      </c>
      <c r="F25" s="255">
        <v>47060327</v>
      </c>
      <c r="G25" s="172">
        <f t="shared" si="5"/>
        <v>-41286.093892946839</v>
      </c>
      <c r="H25" s="173">
        <f t="shared" si="6"/>
        <v>-8.765324833068163E-4</v>
      </c>
      <c r="I25" s="267">
        <f t="shared" si="3"/>
        <v>-3.6161946126781852</v>
      </c>
      <c r="J25" s="184">
        <v>628306.45732506737</v>
      </c>
      <c r="K25" s="185">
        <v>67603.767387514294</v>
      </c>
      <c r="L25" s="254">
        <v>92375.646514763721</v>
      </c>
      <c r="M25" s="186">
        <f t="shared" si="7"/>
        <v>2.1697362816194645</v>
      </c>
      <c r="N25" s="187">
        <v>418013.66582588805</v>
      </c>
      <c r="O25" s="188">
        <v>43771.711901477684</v>
      </c>
      <c r="P25" s="263">
        <v>60286.297986327292</v>
      </c>
      <c r="Q25" s="264">
        <f t="shared" si="4"/>
        <v>1.4464908544144355</v>
      </c>
      <c r="R25" s="252">
        <v>4</v>
      </c>
    </row>
    <row r="26" spans="1:18" ht="15">
      <c r="A26">
        <v>51</v>
      </c>
      <c r="B26" t="s">
        <v>53</v>
      </c>
      <c r="C26" s="218">
        <v>9334</v>
      </c>
      <c r="D26" s="178">
        <v>40881673.986657552</v>
      </c>
      <c r="E26" s="182">
        <v>40671741.466566496</v>
      </c>
      <c r="F26" s="255">
        <v>40636190</v>
      </c>
      <c r="G26" s="172">
        <f t="shared" si="5"/>
        <v>-35551.466566495597</v>
      </c>
      <c r="H26" s="173">
        <f t="shared" si="6"/>
        <v>-8.7410731098691867E-4</v>
      </c>
      <c r="I26" s="267">
        <f t="shared" si="3"/>
        <v>-3.8088136454355688</v>
      </c>
      <c r="J26" s="184">
        <v>-4112808.4434275771</v>
      </c>
      <c r="K26" s="185">
        <v>-3986811.8517787382</v>
      </c>
      <c r="L26" s="254">
        <v>-3965481.1848943904</v>
      </c>
      <c r="M26" s="186">
        <f t="shared" si="7"/>
        <v>2.2852653615114416</v>
      </c>
      <c r="N26" s="184">
        <v>-4570243.0447092988</v>
      </c>
      <c r="O26" s="185">
        <v>-4486900.496409703</v>
      </c>
      <c r="P26" s="254">
        <v>-4472680.0518201273</v>
      </c>
      <c r="Q26" s="264">
        <f t="shared" si="4"/>
        <v>1.5235102410087586</v>
      </c>
      <c r="R26" s="252">
        <v>4</v>
      </c>
    </row>
    <row r="27" spans="1:18" ht="15">
      <c r="A27">
        <v>52</v>
      </c>
      <c r="B27" t="s">
        <v>54</v>
      </c>
      <c r="C27" s="218">
        <v>2404</v>
      </c>
      <c r="D27" s="178">
        <v>10574353.917699166</v>
      </c>
      <c r="E27" s="182">
        <v>10771293.083987545</v>
      </c>
      <c r="F27" s="255">
        <v>10761890</v>
      </c>
      <c r="G27" s="172">
        <f t="shared" si="5"/>
        <v>-9403.083987545222</v>
      </c>
      <c r="H27" s="173">
        <f t="shared" si="6"/>
        <v>-8.729763375878905E-4</v>
      </c>
      <c r="I27" s="267">
        <f t="shared" si="3"/>
        <v>-3.9114326071319558</v>
      </c>
      <c r="J27" s="184">
        <v>699286.65500140435</v>
      </c>
      <c r="K27" s="185">
        <v>581125.81750542601</v>
      </c>
      <c r="L27" s="254">
        <v>586767.76662889076</v>
      </c>
      <c r="M27" s="186">
        <f t="shared" si="7"/>
        <v>2.3469006337207809</v>
      </c>
      <c r="N27" s="187">
        <v>368478.99197772512</v>
      </c>
      <c r="O27" s="188">
        <v>289658.05909627536</v>
      </c>
      <c r="P27" s="263">
        <v>293419.35851192137</v>
      </c>
      <c r="Q27" s="264">
        <f t="shared" si="4"/>
        <v>1.5646004224816989</v>
      </c>
      <c r="R27" s="252">
        <v>14</v>
      </c>
    </row>
    <row r="28" spans="1:18" ht="15">
      <c r="A28">
        <v>61</v>
      </c>
      <c r="B28" t="s">
        <v>55</v>
      </c>
      <c r="C28" s="218">
        <v>16573</v>
      </c>
      <c r="D28" s="178">
        <v>73155528.391956121</v>
      </c>
      <c r="E28" s="182">
        <v>73187345.359798387</v>
      </c>
      <c r="F28" s="255">
        <v>73504597</v>
      </c>
      <c r="G28" s="172">
        <f t="shared" si="5"/>
        <v>317251.64020161331</v>
      </c>
      <c r="H28" s="173">
        <f t="shared" si="6"/>
        <v>4.334788188339986E-3</v>
      </c>
      <c r="I28" s="267">
        <f t="shared" si="3"/>
        <v>19.142680275243666</v>
      </c>
      <c r="J28" s="184">
        <v>1546169.1417286361</v>
      </c>
      <c r="K28" s="185">
        <v>1527149.3610316855</v>
      </c>
      <c r="L28" s="254">
        <v>1336798.4277311836</v>
      </c>
      <c r="M28" s="186">
        <f t="shared" si="7"/>
        <v>-11.485605098684722</v>
      </c>
      <c r="N28" s="187">
        <v>2133623.5484488965</v>
      </c>
      <c r="O28" s="188">
        <v>2119699.7587091289</v>
      </c>
      <c r="P28" s="263">
        <v>1992799.1365088173</v>
      </c>
      <c r="Q28" s="264">
        <f t="shared" si="4"/>
        <v>-7.657070065788429</v>
      </c>
      <c r="R28" s="252">
        <v>5</v>
      </c>
    </row>
    <row r="29" spans="1:18" ht="15">
      <c r="A29">
        <v>69</v>
      </c>
      <c r="B29" t="s">
        <v>56</v>
      </c>
      <c r="C29" s="218">
        <v>6802</v>
      </c>
      <c r="D29" s="178">
        <v>32941395.694000997</v>
      </c>
      <c r="E29" s="182">
        <v>32690304.2276957</v>
      </c>
      <c r="F29" s="255">
        <v>32661655</v>
      </c>
      <c r="G29" s="172">
        <f t="shared" si="5"/>
        <v>-28649.227695699781</v>
      </c>
      <c r="H29" s="173">
        <f t="shared" si="6"/>
        <v>-8.7638302464703713E-4</v>
      </c>
      <c r="I29" s="267">
        <f t="shared" si="3"/>
        <v>-4.2118829308585388</v>
      </c>
      <c r="J29" s="184">
        <v>-1514006.079808255</v>
      </c>
      <c r="K29" s="185">
        <v>-1363322.0885474668</v>
      </c>
      <c r="L29" s="254">
        <v>-1346132.7263176125</v>
      </c>
      <c r="M29" s="186">
        <f t="shared" si="7"/>
        <v>2.5271041208253946</v>
      </c>
      <c r="N29" s="187">
        <v>-1730207.9637557166</v>
      </c>
      <c r="O29" s="188">
        <v>-1630266.3560732319</v>
      </c>
      <c r="P29" s="263">
        <v>-1618806.7812533176</v>
      </c>
      <c r="Q29" s="264">
        <f t="shared" si="4"/>
        <v>1.6847360805519402</v>
      </c>
      <c r="R29" s="252">
        <v>17</v>
      </c>
    </row>
    <row r="30" spans="1:18" ht="15">
      <c r="A30">
        <v>71</v>
      </c>
      <c r="B30" t="s">
        <v>57</v>
      </c>
      <c r="C30" s="218">
        <v>6613</v>
      </c>
      <c r="D30" s="178">
        <v>29998502.654877216</v>
      </c>
      <c r="E30" s="182">
        <v>30963570.946833599</v>
      </c>
      <c r="F30" s="255">
        <v>29831868</v>
      </c>
      <c r="G30" s="172">
        <f t="shared" si="5"/>
        <v>-1131702.9468335994</v>
      </c>
      <c r="H30" s="173">
        <f t="shared" si="6"/>
        <v>-3.6549497109903913E-2</v>
      </c>
      <c r="I30" s="267">
        <f t="shared" si="3"/>
        <v>-171.13306318366844</v>
      </c>
      <c r="J30" s="184">
        <v>16197.520077027812</v>
      </c>
      <c r="K30" s="185">
        <v>-562824.91019471909</v>
      </c>
      <c r="L30" s="254">
        <v>116196.85905073934</v>
      </c>
      <c r="M30" s="186">
        <f t="shared" si="7"/>
        <v>102.67983808339005</v>
      </c>
      <c r="N30" s="187">
        <v>-637115.25324471691</v>
      </c>
      <c r="O30" s="188">
        <v>-1023457.8866949854</v>
      </c>
      <c r="P30" s="263">
        <v>-570776.7071980047</v>
      </c>
      <c r="Q30" s="264">
        <f t="shared" si="4"/>
        <v>68.453225388927976</v>
      </c>
      <c r="R30" s="252">
        <v>17</v>
      </c>
    </row>
    <row r="31" spans="1:18" ht="15">
      <c r="A31">
        <v>72</v>
      </c>
      <c r="B31" t="s">
        <v>58</v>
      </c>
      <c r="C31" s="218">
        <v>950</v>
      </c>
      <c r="D31" s="178">
        <v>4634963.925847047</v>
      </c>
      <c r="E31" s="182">
        <v>4583312.976714001</v>
      </c>
      <c r="F31" s="255">
        <v>4579327</v>
      </c>
      <c r="G31" s="172">
        <f t="shared" si="5"/>
        <v>-3985.9767140010372</v>
      </c>
      <c r="H31" s="173">
        <f t="shared" si="6"/>
        <v>-8.696715092886318E-4</v>
      </c>
      <c r="I31" s="267">
        <f t="shared" si="3"/>
        <v>-4.1957649621063551</v>
      </c>
      <c r="J31" s="184">
        <v>-51925.98084717201</v>
      </c>
      <c r="K31" s="185">
        <v>-20935.032822800385</v>
      </c>
      <c r="L31" s="254">
        <v>-18543.602143970566</v>
      </c>
      <c r="M31" s="186">
        <f t="shared" si="7"/>
        <v>2.5172954513998103</v>
      </c>
      <c r="N31" s="187">
        <v>-2094.3321891822666</v>
      </c>
      <c r="O31" s="188">
        <v>18559.611118176494</v>
      </c>
      <c r="P31" s="263">
        <v>20153.898237397832</v>
      </c>
      <c r="Q31" s="264">
        <f t="shared" si="4"/>
        <v>1.6781969676014092</v>
      </c>
      <c r="R31" s="252">
        <v>17</v>
      </c>
    </row>
    <row r="32" spans="1:18" ht="15">
      <c r="A32">
        <v>74</v>
      </c>
      <c r="B32" t="s">
        <v>59</v>
      </c>
      <c r="C32" s="218">
        <v>1083</v>
      </c>
      <c r="D32" s="178">
        <v>5378418.4631964918</v>
      </c>
      <c r="E32" s="182">
        <v>5565264.0820690729</v>
      </c>
      <c r="F32" s="255">
        <v>5560372</v>
      </c>
      <c r="G32" s="172">
        <f t="shared" si="5"/>
        <v>-4892.0820690728724</v>
      </c>
      <c r="H32" s="173">
        <f t="shared" si="6"/>
        <v>-8.7903862187507862E-4</v>
      </c>
      <c r="I32" s="267">
        <f t="shared" si="3"/>
        <v>-4.5171579585160408</v>
      </c>
      <c r="J32" s="184">
        <v>234042.88213997387</v>
      </c>
      <c r="K32" s="185">
        <v>121941.45955002852</v>
      </c>
      <c r="L32" s="254">
        <v>124876.83825200844</v>
      </c>
      <c r="M32" s="186">
        <f t="shared" si="7"/>
        <v>2.7104143139242107</v>
      </c>
      <c r="N32" s="187">
        <v>101037.00889135765</v>
      </c>
      <c r="O32" s="188">
        <v>26197.615763389625</v>
      </c>
      <c r="P32" s="263">
        <v>28154.534898044585</v>
      </c>
      <c r="Q32" s="264">
        <f t="shared" si="4"/>
        <v>1.8069428759510247</v>
      </c>
      <c r="R32" s="252">
        <v>16</v>
      </c>
    </row>
    <row r="33" spans="1:18" ht="15">
      <c r="A33">
        <v>75</v>
      </c>
      <c r="B33" t="s">
        <v>60</v>
      </c>
      <c r="C33" s="218">
        <v>19702</v>
      </c>
      <c r="D33" s="178">
        <v>91292700.15491268</v>
      </c>
      <c r="E33" s="182">
        <v>92267180.973293751</v>
      </c>
      <c r="F33" s="255">
        <v>92186156</v>
      </c>
      <c r="G33" s="172">
        <f t="shared" si="5"/>
        <v>-81024.973293751478</v>
      </c>
      <c r="H33" s="173">
        <f t="shared" si="6"/>
        <v>-8.7815594276369766E-4</v>
      </c>
      <c r="I33" s="267">
        <f t="shared" si="3"/>
        <v>-4.1125252915313917</v>
      </c>
      <c r="J33" s="184">
        <v>-478063.67031347757</v>
      </c>
      <c r="K33" s="185">
        <v>-1062693.2260760528</v>
      </c>
      <c r="L33" s="254">
        <v>-1014078.494076492</v>
      </c>
      <c r="M33" s="186">
        <f t="shared" si="7"/>
        <v>2.4675023855223186</v>
      </c>
      <c r="N33" s="187">
        <v>1344675.0795458322</v>
      </c>
      <c r="O33" s="188">
        <v>953880.6831814202</v>
      </c>
      <c r="P33" s="263">
        <v>986290.50451448536</v>
      </c>
      <c r="Q33" s="264">
        <f t="shared" si="4"/>
        <v>1.6450015903494652</v>
      </c>
      <c r="R33" s="252">
        <v>8</v>
      </c>
    </row>
    <row r="34" spans="1:18" ht="15">
      <c r="A34">
        <v>77</v>
      </c>
      <c r="B34" t="s">
        <v>61</v>
      </c>
      <c r="C34" s="218">
        <v>4683</v>
      </c>
      <c r="D34" s="178">
        <v>23421915.529445425</v>
      </c>
      <c r="E34" s="182">
        <v>23388165.944837987</v>
      </c>
      <c r="F34" s="255">
        <v>23367730</v>
      </c>
      <c r="G34" s="172">
        <f t="shared" si="5"/>
        <v>-20435.944837987423</v>
      </c>
      <c r="H34" s="173">
        <f t="shared" si="6"/>
        <v>-8.7377286813281952E-4</v>
      </c>
      <c r="I34" s="267">
        <f t="shared" si="3"/>
        <v>-4.3638575353379077</v>
      </c>
      <c r="J34" s="184">
        <v>30098.38071286754</v>
      </c>
      <c r="K34" s="185">
        <v>50377.121388521999</v>
      </c>
      <c r="L34" s="254">
        <v>62638.926461373107</v>
      </c>
      <c r="M34" s="186">
        <f t="shared" si="7"/>
        <v>2.6183653796393567</v>
      </c>
      <c r="N34" s="187">
        <v>22914.591225701341</v>
      </c>
      <c r="O34" s="188">
        <v>35921.513207688673</v>
      </c>
      <c r="P34" s="263">
        <v>44096.0499229294</v>
      </c>
      <c r="Q34" s="264">
        <f t="shared" si="4"/>
        <v>1.7455769197609923</v>
      </c>
      <c r="R34" s="252">
        <v>13</v>
      </c>
    </row>
    <row r="35" spans="1:18" ht="15">
      <c r="A35">
        <v>78</v>
      </c>
      <c r="B35" t="s">
        <v>62</v>
      </c>
      <c r="C35" s="218">
        <v>7979</v>
      </c>
      <c r="D35" s="178">
        <v>38061668.409503132</v>
      </c>
      <c r="E35" s="182">
        <v>37565857.525574312</v>
      </c>
      <c r="F35" s="255">
        <v>37533113</v>
      </c>
      <c r="G35" s="172">
        <f t="shared" si="5"/>
        <v>-32744.525574311614</v>
      </c>
      <c r="H35" s="173">
        <f t="shared" si="6"/>
        <v>-8.7165654482982584E-4</v>
      </c>
      <c r="I35" s="267">
        <f t="shared" si="3"/>
        <v>-4.1038382722536175</v>
      </c>
      <c r="J35" s="184">
        <v>-1860289.7639129411</v>
      </c>
      <c r="K35" s="185">
        <v>-1562781.4202272503</v>
      </c>
      <c r="L35" s="254">
        <v>-1543134.5041248978</v>
      </c>
      <c r="M35" s="186">
        <f t="shared" si="7"/>
        <v>2.4623281241198836</v>
      </c>
      <c r="N35" s="187">
        <v>-558577.61072941707</v>
      </c>
      <c r="O35" s="188">
        <v>-360624.14647244877</v>
      </c>
      <c r="P35" s="263">
        <v>-347526.20240419992</v>
      </c>
      <c r="Q35" s="264">
        <f t="shared" si="4"/>
        <v>1.6415520827483205</v>
      </c>
      <c r="R35" s="252">
        <v>1</v>
      </c>
    </row>
    <row r="36" spans="1:18" ht="15">
      <c r="A36">
        <v>79</v>
      </c>
      <c r="B36" t="s">
        <v>63</v>
      </c>
      <c r="C36" s="218">
        <v>6785</v>
      </c>
      <c r="D36" s="178">
        <v>33223411.151279893</v>
      </c>
      <c r="E36" s="182">
        <v>33109336.704340436</v>
      </c>
      <c r="F36" s="255">
        <v>33080417</v>
      </c>
      <c r="G36" s="172">
        <f t="shared" si="5"/>
        <v>-28919.704340435565</v>
      </c>
      <c r="H36" s="173">
        <f t="shared" si="6"/>
        <v>-8.7346069776880688E-4</v>
      </c>
      <c r="I36" s="267">
        <f t="shared" si="3"/>
        <v>-4.2622998290988301</v>
      </c>
      <c r="J36" s="184">
        <v>-955835.02731453779</v>
      </c>
      <c r="K36" s="185">
        <v>-887363.86895321321</v>
      </c>
      <c r="L36" s="254">
        <v>-870011.97962409223</v>
      </c>
      <c r="M36" s="186">
        <f t="shared" si="7"/>
        <v>2.5573897316316851</v>
      </c>
      <c r="N36" s="187">
        <v>-890222.46590594621</v>
      </c>
      <c r="O36" s="188">
        <v>-845043.09667205124</v>
      </c>
      <c r="P36" s="263">
        <v>-833475.17045262607</v>
      </c>
      <c r="Q36" s="264">
        <f t="shared" si="4"/>
        <v>1.7049264877561039</v>
      </c>
      <c r="R36" s="252">
        <v>4</v>
      </c>
    </row>
    <row r="37" spans="1:18" ht="15">
      <c r="A37">
        <v>81</v>
      </c>
      <c r="B37" t="s">
        <v>64</v>
      </c>
      <c r="C37" s="218">
        <v>2621</v>
      </c>
      <c r="D37" s="178">
        <v>13748766.056122705</v>
      </c>
      <c r="E37" s="182">
        <v>13767688.363923891</v>
      </c>
      <c r="F37" s="255">
        <v>13755684</v>
      </c>
      <c r="G37" s="172">
        <f t="shared" si="5"/>
        <v>-12004.363923890516</v>
      </c>
      <c r="H37" s="173">
        <f t="shared" si="6"/>
        <v>-8.7192298420598377E-4</v>
      </c>
      <c r="I37" s="267">
        <f t="shared" si="3"/>
        <v>-4.5800701731745574</v>
      </c>
      <c r="J37" s="184">
        <v>294256.02789829951</v>
      </c>
      <c r="K37" s="185">
        <v>282913.28108364216</v>
      </c>
      <c r="L37" s="254">
        <v>290115.99736029241</v>
      </c>
      <c r="M37" s="186">
        <f t="shared" si="7"/>
        <v>2.7480794645746887</v>
      </c>
      <c r="N37" s="187">
        <v>415602.10805156146</v>
      </c>
      <c r="O37" s="188">
        <v>407852.3106152619</v>
      </c>
      <c r="P37" s="263">
        <v>412654.12146636535</v>
      </c>
      <c r="Q37" s="264">
        <f t="shared" si="4"/>
        <v>1.8320529763843767</v>
      </c>
      <c r="R37" s="252">
        <v>7</v>
      </c>
    </row>
    <row r="38" spans="1:18" ht="15">
      <c r="A38">
        <v>82</v>
      </c>
      <c r="B38" t="s">
        <v>65</v>
      </c>
      <c r="C38" s="218">
        <v>9405</v>
      </c>
      <c r="D38" s="178">
        <v>32556224.451767314</v>
      </c>
      <c r="E38" s="182">
        <v>31429831.150283571</v>
      </c>
      <c r="F38" s="255">
        <v>31402359</v>
      </c>
      <c r="G38" s="172">
        <f t="shared" si="5"/>
        <v>-27472.150283571333</v>
      </c>
      <c r="H38" s="173">
        <f t="shared" si="6"/>
        <v>-8.7407883778349441E-4</v>
      </c>
      <c r="I38" s="267">
        <f t="shared" si="3"/>
        <v>-2.9210154474823322</v>
      </c>
      <c r="J38" s="184">
        <v>-343848.49388263217</v>
      </c>
      <c r="K38" s="185">
        <v>331989.64259877818</v>
      </c>
      <c r="L38" s="254">
        <v>348473.04083571001</v>
      </c>
      <c r="M38" s="186">
        <f t="shared" si="7"/>
        <v>1.7526207588444258</v>
      </c>
      <c r="N38" s="187">
        <v>-363514.71816452115</v>
      </c>
      <c r="O38" s="188">
        <v>87005.951180288175</v>
      </c>
      <c r="P38" s="263">
        <v>97994.88333825834</v>
      </c>
      <c r="Q38" s="264">
        <f t="shared" si="4"/>
        <v>1.1684138392312775</v>
      </c>
      <c r="R38" s="252">
        <v>5</v>
      </c>
    </row>
    <row r="39" spans="1:18" ht="15">
      <c r="A39">
        <v>86</v>
      </c>
      <c r="B39" t="s">
        <v>66</v>
      </c>
      <c r="C39" s="218">
        <v>8143</v>
      </c>
      <c r="D39" s="178">
        <v>29073717.432250563</v>
      </c>
      <c r="E39" s="182">
        <v>30019008.269818343</v>
      </c>
      <c r="F39" s="255">
        <v>29370730</v>
      </c>
      <c r="G39" s="172">
        <f t="shared" si="5"/>
        <v>-648278.26981834322</v>
      </c>
      <c r="H39" s="173">
        <f t="shared" si="6"/>
        <v>-2.1595592498974525E-2</v>
      </c>
      <c r="I39" s="267">
        <f t="shared" si="3"/>
        <v>-79.611724157969206</v>
      </c>
      <c r="J39" s="184">
        <v>424456.15068637562</v>
      </c>
      <c r="K39" s="185">
        <v>-142704.51861403964</v>
      </c>
      <c r="L39" s="254">
        <v>246262.38394632383</v>
      </c>
      <c r="M39" s="186">
        <f t="shared" si="7"/>
        <v>47.767027208690095</v>
      </c>
      <c r="N39" s="187">
        <v>73612.803466450918</v>
      </c>
      <c r="O39" s="188">
        <v>-304738.73642714124</v>
      </c>
      <c r="P39" s="263">
        <v>-45427.468053555327</v>
      </c>
      <c r="Q39" s="264">
        <f t="shared" si="4"/>
        <v>31.84468480579466</v>
      </c>
      <c r="R39" s="252">
        <v>5</v>
      </c>
    </row>
    <row r="40" spans="1:18" ht="15">
      <c r="A40">
        <v>90</v>
      </c>
      <c r="B40" t="s">
        <v>67</v>
      </c>
      <c r="C40" s="218">
        <v>3136</v>
      </c>
      <c r="D40" s="178">
        <v>18471379.153836984</v>
      </c>
      <c r="E40" s="182">
        <v>18540258.750296805</v>
      </c>
      <c r="F40" s="255">
        <v>18524108</v>
      </c>
      <c r="G40" s="172">
        <f t="shared" si="5"/>
        <v>-16150.750296805054</v>
      </c>
      <c r="H40" s="173">
        <f t="shared" si="6"/>
        <v>-8.7111784761615058E-4</v>
      </c>
      <c r="I40" s="267">
        <f t="shared" si="3"/>
        <v>-5.1501117017873259</v>
      </c>
      <c r="J40" s="184">
        <v>125733.8554724703</v>
      </c>
      <c r="K40" s="185">
        <v>84423.867727200603</v>
      </c>
      <c r="L40" s="254">
        <v>94114.218245721509</v>
      </c>
      <c r="M40" s="186">
        <f t="shared" si="7"/>
        <v>3.090035241875289</v>
      </c>
      <c r="N40" s="187">
        <v>-653862.3517834699</v>
      </c>
      <c r="O40" s="188">
        <v>-681716.3336922609</v>
      </c>
      <c r="P40" s="263">
        <v>-675256.10001324408</v>
      </c>
      <c r="Q40" s="264">
        <f t="shared" si="4"/>
        <v>2.0600234945844451</v>
      </c>
      <c r="R40" s="252">
        <v>12</v>
      </c>
    </row>
    <row r="41" spans="1:18" ht="15">
      <c r="A41">
        <v>91</v>
      </c>
      <c r="B41" t="s">
        <v>68</v>
      </c>
      <c r="C41" s="218">
        <v>658457</v>
      </c>
      <c r="D41" s="178">
        <v>2473030439.3196907</v>
      </c>
      <c r="E41" s="182">
        <v>2460597214.6330357</v>
      </c>
      <c r="F41" s="255">
        <v>2454035742</v>
      </c>
      <c r="G41" s="172">
        <f t="shared" si="5"/>
        <v>-6561472.6330356598</v>
      </c>
      <c r="H41" s="173">
        <f t="shared" si="6"/>
        <v>-2.6666179226794797E-3</v>
      </c>
      <c r="I41" s="267">
        <f t="shared" si="3"/>
        <v>-9.964921981292111</v>
      </c>
      <c r="J41" s="184">
        <v>-18377841.017744798</v>
      </c>
      <c r="K41" s="185">
        <v>-10917864.07249089</v>
      </c>
      <c r="L41" s="254">
        <v>-6980980.3654889707</v>
      </c>
      <c r="M41" s="186">
        <f t="shared" si="7"/>
        <v>5.9789533819245886</v>
      </c>
      <c r="N41" s="187">
        <v>-84284775.365142062</v>
      </c>
      <c r="O41" s="188">
        <v>-79312201.877064124</v>
      </c>
      <c r="P41" s="263">
        <v>-76687612.739061773</v>
      </c>
      <c r="Q41" s="264">
        <f t="shared" si="4"/>
        <v>3.9859689212846865</v>
      </c>
      <c r="R41" s="252">
        <v>1</v>
      </c>
    </row>
    <row r="42" spans="1:18" ht="15">
      <c r="A42">
        <v>92</v>
      </c>
      <c r="B42" t="s">
        <v>69</v>
      </c>
      <c r="C42" s="218">
        <v>239206</v>
      </c>
      <c r="D42" s="178">
        <v>763855474.78336561</v>
      </c>
      <c r="E42" s="182">
        <v>772623518.07798827</v>
      </c>
      <c r="F42" s="255">
        <v>771951938</v>
      </c>
      <c r="G42" s="172">
        <f t="shared" si="5"/>
        <v>-671580.07798826694</v>
      </c>
      <c r="H42" s="173">
        <f t="shared" si="6"/>
        <v>-8.6922034118106916E-4</v>
      </c>
      <c r="I42" s="267">
        <f t="shared" si="3"/>
        <v>-2.807538598481087</v>
      </c>
      <c r="J42" s="184">
        <v>-22836374.691326935</v>
      </c>
      <c r="K42" s="185">
        <v>-28097555.080177408</v>
      </c>
      <c r="L42" s="254">
        <v>-27694606.953011636</v>
      </c>
      <c r="M42" s="186">
        <f t="shared" si="7"/>
        <v>1.6845234950869628</v>
      </c>
      <c r="N42" s="187">
        <v>138698.57291792423</v>
      </c>
      <c r="O42" s="188">
        <v>-3362492.7203781386</v>
      </c>
      <c r="P42" s="263">
        <v>-3093860.6356005617</v>
      </c>
      <c r="Q42" s="264">
        <f t="shared" si="4"/>
        <v>1.123015663392962</v>
      </c>
      <c r="R42" s="252">
        <v>1</v>
      </c>
    </row>
    <row r="43" spans="1:18" ht="15">
      <c r="A43">
        <v>97</v>
      </c>
      <c r="B43" t="s">
        <v>70</v>
      </c>
      <c r="C43" s="218">
        <v>2131</v>
      </c>
      <c r="D43" s="178">
        <v>10110301.645743335</v>
      </c>
      <c r="E43" s="182">
        <v>10947373.413811971</v>
      </c>
      <c r="F43" s="255">
        <v>10937822</v>
      </c>
      <c r="G43" s="172">
        <f t="shared" si="5"/>
        <v>-9551.4138119705021</v>
      </c>
      <c r="H43" s="173">
        <f t="shared" si="6"/>
        <v>-8.7248451760307832E-4</v>
      </c>
      <c r="I43" s="267">
        <f t="shared" si="3"/>
        <v>-4.4821275513704846</v>
      </c>
      <c r="J43" s="184">
        <v>179302.23141044893</v>
      </c>
      <c r="K43" s="185">
        <v>-322932.87027874705</v>
      </c>
      <c r="L43" s="254">
        <v>-317202.09788532177</v>
      </c>
      <c r="M43" s="186">
        <f t="shared" si="7"/>
        <v>2.6892409166707116</v>
      </c>
      <c r="N43" s="187">
        <v>602458.74507713842</v>
      </c>
      <c r="O43" s="188">
        <v>267494.7093766068</v>
      </c>
      <c r="P43" s="263">
        <v>271315.2243055604</v>
      </c>
      <c r="Q43" s="264">
        <f t="shared" si="4"/>
        <v>1.7928272777820768</v>
      </c>
      <c r="R43" s="252">
        <v>10</v>
      </c>
    </row>
    <row r="44" spans="1:18" ht="15">
      <c r="A44">
        <v>98</v>
      </c>
      <c r="B44" t="s">
        <v>71</v>
      </c>
      <c r="C44" s="218">
        <v>23090</v>
      </c>
      <c r="D44" s="178">
        <v>84226501.96672143</v>
      </c>
      <c r="E44" s="182">
        <v>83044593.588703632</v>
      </c>
      <c r="F44" s="255">
        <v>82971748</v>
      </c>
      <c r="G44" s="172">
        <f t="shared" si="5"/>
        <v>-72845.588703632355</v>
      </c>
      <c r="H44" s="173">
        <f t="shared" si="6"/>
        <v>-8.7718640739475396E-4</v>
      </c>
      <c r="I44" s="267">
        <f t="shared" si="3"/>
        <v>-3.1548544263158229</v>
      </c>
      <c r="J44" s="184">
        <v>3582516.325393742</v>
      </c>
      <c r="K44" s="185">
        <v>4291718.914459642</v>
      </c>
      <c r="L44" s="254">
        <v>4335426.4234630624</v>
      </c>
      <c r="M44" s="186">
        <f t="shared" si="7"/>
        <v>1.8929194024868063</v>
      </c>
      <c r="N44" s="184">
        <v>2528114.0829214337</v>
      </c>
      <c r="O44" s="185">
        <v>2999898.7102496079</v>
      </c>
      <c r="P44" s="254">
        <v>3029037.0495852563</v>
      </c>
      <c r="Q44" s="264">
        <f t="shared" si="4"/>
        <v>1.2619462683260434</v>
      </c>
      <c r="R44" s="252">
        <v>7</v>
      </c>
    </row>
    <row r="45" spans="1:18" ht="15">
      <c r="A45">
        <v>102</v>
      </c>
      <c r="B45" t="s">
        <v>72</v>
      </c>
      <c r="C45" s="218">
        <v>9870</v>
      </c>
      <c r="D45" s="178">
        <v>39996584.14203544</v>
      </c>
      <c r="E45" s="182">
        <v>39925562.880822428</v>
      </c>
      <c r="F45" s="255">
        <v>39890533</v>
      </c>
      <c r="G45" s="172">
        <f t="shared" si="5"/>
        <v>-35029.880822427571</v>
      </c>
      <c r="H45" s="173">
        <f t="shared" si="6"/>
        <v>-8.7737976110672654E-4</v>
      </c>
      <c r="I45" s="267">
        <f t="shared" si="3"/>
        <v>-3.5491267297292373</v>
      </c>
      <c r="J45" s="184">
        <v>984515.62336790236</v>
      </c>
      <c r="K45" s="185">
        <v>1027152.5103559718</v>
      </c>
      <c r="L45" s="254">
        <v>1048170.5654000834</v>
      </c>
      <c r="M45" s="186">
        <f t="shared" si="7"/>
        <v>2.1294888595857833</v>
      </c>
      <c r="N45" s="187">
        <v>618463.79893695342</v>
      </c>
      <c r="O45" s="188">
        <v>646462.01960280049</v>
      </c>
      <c r="P45" s="263">
        <v>660474.0562988912</v>
      </c>
      <c r="Q45" s="264">
        <f t="shared" si="4"/>
        <v>1.4196592397255028</v>
      </c>
      <c r="R45" s="252">
        <v>4</v>
      </c>
    </row>
    <row r="46" spans="1:18" ht="15">
      <c r="A46">
        <v>103</v>
      </c>
      <c r="B46" t="s">
        <v>73</v>
      </c>
      <c r="C46" s="218">
        <v>2166</v>
      </c>
      <c r="D46" s="178">
        <v>8529743.424864972</v>
      </c>
      <c r="E46" s="182">
        <v>8630537.8582974635</v>
      </c>
      <c r="F46" s="255">
        <v>8599990</v>
      </c>
      <c r="G46" s="172">
        <f t="shared" si="5"/>
        <v>-30547.858297463506</v>
      </c>
      <c r="H46" s="173">
        <f t="shared" si="6"/>
        <v>-3.5395080583644702E-3</v>
      </c>
      <c r="I46" s="267">
        <f t="shared" si="3"/>
        <v>-14.103351014526089</v>
      </c>
      <c r="J46" s="184">
        <v>247307.95941079801</v>
      </c>
      <c r="K46" s="185">
        <v>186834.84534403766</v>
      </c>
      <c r="L46" s="254">
        <v>205163.71927565767</v>
      </c>
      <c r="M46" s="186">
        <f t="shared" si="7"/>
        <v>8.4620839942843986</v>
      </c>
      <c r="N46" s="187">
        <v>151797.31374396881</v>
      </c>
      <c r="O46" s="188">
        <v>111419.24829677981</v>
      </c>
      <c r="P46" s="263">
        <v>123638.49758452934</v>
      </c>
      <c r="Q46" s="264">
        <f t="shared" si="4"/>
        <v>5.641389329524249</v>
      </c>
      <c r="R46" s="252">
        <v>5</v>
      </c>
    </row>
    <row r="47" spans="1:18" ht="15">
      <c r="A47">
        <v>105</v>
      </c>
      <c r="B47" t="s">
        <v>74</v>
      </c>
      <c r="C47" s="218">
        <v>2139</v>
      </c>
      <c r="D47" s="178">
        <v>13611609.532553049</v>
      </c>
      <c r="E47" s="182">
        <v>13670138.128666019</v>
      </c>
      <c r="F47" s="255">
        <v>13658190</v>
      </c>
      <c r="G47" s="172">
        <f t="shared" si="5"/>
        <v>-11948.128666019067</v>
      </c>
      <c r="H47" s="173">
        <f t="shared" si="6"/>
        <v>-8.7403130484571101E-4</v>
      </c>
      <c r="I47" s="267">
        <f t="shared" si="3"/>
        <v>-5.5858479037022288</v>
      </c>
      <c r="J47" s="184">
        <v>366536.63991499488</v>
      </c>
      <c r="K47" s="185">
        <v>331436.58120990195</v>
      </c>
      <c r="L47" s="254">
        <v>338605.69872906734</v>
      </c>
      <c r="M47" s="186">
        <f t="shared" si="7"/>
        <v>3.3516210935789572</v>
      </c>
      <c r="N47" s="187">
        <v>372358.27057843527</v>
      </c>
      <c r="O47" s="188">
        <v>348656.10059340927</v>
      </c>
      <c r="P47" s="263">
        <v>353435.51227285573</v>
      </c>
      <c r="Q47" s="264">
        <f t="shared" si="4"/>
        <v>2.2344140623873141</v>
      </c>
      <c r="R47" s="252">
        <v>18</v>
      </c>
    </row>
    <row r="48" spans="1:18" ht="15">
      <c r="A48">
        <v>106</v>
      </c>
      <c r="B48" t="s">
        <v>75</v>
      </c>
      <c r="C48" s="218">
        <v>46880</v>
      </c>
      <c r="D48" s="178">
        <v>182238669.20132461</v>
      </c>
      <c r="E48" s="182">
        <v>178700951.54525408</v>
      </c>
      <c r="F48" s="255">
        <v>178545098</v>
      </c>
      <c r="G48" s="172">
        <f t="shared" si="5"/>
        <v>-155853.54525408149</v>
      </c>
      <c r="H48" s="173">
        <f t="shared" si="6"/>
        <v>-8.721472600251559E-4</v>
      </c>
      <c r="I48" s="267">
        <f t="shared" si="3"/>
        <v>-3.324521016511977</v>
      </c>
      <c r="J48" s="184">
        <v>-466606.46200008155</v>
      </c>
      <c r="K48" s="185">
        <v>1655976.351664569</v>
      </c>
      <c r="L48" s="254">
        <v>1749488.2548557413</v>
      </c>
      <c r="M48" s="186">
        <f t="shared" si="7"/>
        <v>1.9947078325762007</v>
      </c>
      <c r="N48" s="187">
        <v>2202767.691561881</v>
      </c>
      <c r="O48" s="188">
        <v>3618667.1510202968</v>
      </c>
      <c r="P48" s="263">
        <v>3681008.4198144875</v>
      </c>
      <c r="Q48" s="264">
        <f t="shared" si="4"/>
        <v>1.3298052217190828</v>
      </c>
      <c r="R48" s="252">
        <v>1</v>
      </c>
    </row>
    <row r="49" spans="1:18" ht="15">
      <c r="A49">
        <v>108</v>
      </c>
      <c r="B49" t="s">
        <v>76</v>
      </c>
      <c r="C49" s="218">
        <v>10337</v>
      </c>
      <c r="D49" s="178">
        <v>38253867.697046399</v>
      </c>
      <c r="E49" s="182">
        <v>38558357.281140313</v>
      </c>
      <c r="F49" s="255">
        <v>38524708</v>
      </c>
      <c r="G49" s="172">
        <f t="shared" si="5"/>
        <v>-33649.281140312552</v>
      </c>
      <c r="H49" s="173">
        <f t="shared" si="6"/>
        <v>-8.7268451025975403E-4</v>
      </c>
      <c r="I49" s="267">
        <f t="shared" si="3"/>
        <v>-3.2552269653006243</v>
      </c>
      <c r="J49" s="184">
        <v>794831.40611597209</v>
      </c>
      <c r="K49" s="185">
        <v>612146.44128381182</v>
      </c>
      <c r="L49" s="254">
        <v>632336.26354080834</v>
      </c>
      <c r="M49" s="186">
        <f t="shared" si="7"/>
        <v>1.9531607097800647</v>
      </c>
      <c r="N49" s="187">
        <v>199402.46865127463</v>
      </c>
      <c r="O49" s="188">
        <v>77457.254136624106</v>
      </c>
      <c r="P49" s="263">
        <v>90917.135641304398</v>
      </c>
      <c r="Q49" s="264">
        <f t="shared" si="4"/>
        <v>1.3021071398549184</v>
      </c>
      <c r="R49" s="252">
        <v>6</v>
      </c>
    </row>
    <row r="50" spans="1:18" ht="15">
      <c r="A50">
        <v>109</v>
      </c>
      <c r="B50" t="s">
        <v>77</v>
      </c>
      <c r="C50" s="218">
        <v>67971</v>
      </c>
      <c r="D50" s="178">
        <v>268797302.56758165</v>
      </c>
      <c r="E50" s="182">
        <v>271335809.55639809</v>
      </c>
      <c r="F50" s="255">
        <v>271099040</v>
      </c>
      <c r="G50" s="172">
        <f t="shared" si="5"/>
        <v>-236769.5563980937</v>
      </c>
      <c r="H50" s="173">
        <f t="shared" si="6"/>
        <v>-8.7260710919500033E-4</v>
      </c>
      <c r="I50" s="267">
        <f t="shared" si="3"/>
        <v>-3.4833908048740447</v>
      </c>
      <c r="J50" s="184">
        <v>324704.96673267352</v>
      </c>
      <c r="K50" s="185">
        <v>-1198385.5703098951</v>
      </c>
      <c r="L50" s="254">
        <v>-1056323.821490908</v>
      </c>
      <c r="M50" s="186">
        <f t="shared" si="7"/>
        <v>2.0900347033144584</v>
      </c>
      <c r="N50" s="187">
        <v>3172210.2878402574</v>
      </c>
      <c r="O50" s="188">
        <v>2156575.2968383473</v>
      </c>
      <c r="P50" s="263">
        <v>2251283.1293844273</v>
      </c>
      <c r="Q50" s="264">
        <f t="shared" si="4"/>
        <v>1.3933564688776094</v>
      </c>
      <c r="R50" s="252">
        <v>5</v>
      </c>
    </row>
    <row r="51" spans="1:18" ht="15">
      <c r="A51">
        <v>111</v>
      </c>
      <c r="B51" t="s">
        <v>78</v>
      </c>
      <c r="C51" s="218">
        <v>18344</v>
      </c>
      <c r="D51" s="178">
        <v>81168368.567043215</v>
      </c>
      <c r="E51" s="182">
        <v>82268765.041180104</v>
      </c>
      <c r="F51" s="255">
        <v>82196645</v>
      </c>
      <c r="G51" s="172">
        <f t="shared" si="5"/>
        <v>-72120.041180104017</v>
      </c>
      <c r="H51" s="173">
        <f t="shared" si="6"/>
        <v>-8.7663940432318292E-4</v>
      </c>
      <c r="I51" s="267">
        <f t="shared" si="3"/>
        <v>-3.9315329906293077</v>
      </c>
      <c r="J51" s="184">
        <v>4771516.2116033938</v>
      </c>
      <c r="K51" s="185">
        <v>4111330.6065600072</v>
      </c>
      <c r="L51" s="254">
        <v>4154602.9293716196</v>
      </c>
      <c r="M51" s="186">
        <f t="shared" si="7"/>
        <v>2.3589360451162449</v>
      </c>
      <c r="N51" s="187">
        <v>4883801.164530063</v>
      </c>
      <c r="O51" s="188">
        <v>4442753.674068924</v>
      </c>
      <c r="P51" s="263">
        <v>4471601.8892766926</v>
      </c>
      <c r="Q51" s="264">
        <f t="shared" si="4"/>
        <v>1.5726240300789689</v>
      </c>
      <c r="R51" s="252">
        <v>7</v>
      </c>
    </row>
    <row r="52" spans="1:18" ht="15">
      <c r="A52">
        <v>139</v>
      </c>
      <c r="B52" t="s">
        <v>79</v>
      </c>
      <c r="C52" s="218">
        <v>9912</v>
      </c>
      <c r="D52" s="178">
        <v>37583774.740790196</v>
      </c>
      <c r="E52" s="182">
        <v>37750210.79645595</v>
      </c>
      <c r="F52" s="255">
        <v>37758595</v>
      </c>
      <c r="G52" s="172">
        <f t="shared" si="5"/>
        <v>8384.2035440504551</v>
      </c>
      <c r="H52" s="173">
        <f t="shared" si="6"/>
        <v>2.220968669355769E-4</v>
      </c>
      <c r="I52" s="267">
        <f t="shared" si="3"/>
        <v>0.8458639572286577</v>
      </c>
      <c r="J52" s="184">
        <v>-429732.43547558074</v>
      </c>
      <c r="K52" s="185">
        <v>-529604.09918951569</v>
      </c>
      <c r="L52" s="254">
        <v>-534634.40564460063</v>
      </c>
      <c r="M52" s="186">
        <f t="shared" si="7"/>
        <v>-0.50749661572689042</v>
      </c>
      <c r="N52" s="187">
        <v>-885813.02231922478</v>
      </c>
      <c r="O52" s="188">
        <v>-952216.90039325587</v>
      </c>
      <c r="P52" s="263">
        <v>-955570.43802996131</v>
      </c>
      <c r="Q52" s="264">
        <f t="shared" si="4"/>
        <v>-0.33833107714945937</v>
      </c>
      <c r="R52" s="252">
        <v>17</v>
      </c>
    </row>
    <row r="53" spans="1:18" ht="15">
      <c r="A53">
        <v>140</v>
      </c>
      <c r="B53" t="s">
        <v>80</v>
      </c>
      <c r="C53" s="218">
        <v>20958</v>
      </c>
      <c r="D53" s="178">
        <v>87712714.941644505</v>
      </c>
      <c r="E53" s="182">
        <v>86543542.823350564</v>
      </c>
      <c r="F53" s="255">
        <v>86467871</v>
      </c>
      <c r="G53" s="172">
        <f t="shared" si="5"/>
        <v>-75671.823350563645</v>
      </c>
      <c r="H53" s="173">
        <f t="shared" si="6"/>
        <v>-8.743786177672682E-4</v>
      </c>
      <c r="I53" s="267">
        <f t="shared" si="3"/>
        <v>-3.6106414424355209</v>
      </c>
      <c r="J53" s="184">
        <v>5523398.6296020951</v>
      </c>
      <c r="K53" s="185">
        <v>6224959.3325158255</v>
      </c>
      <c r="L53" s="254">
        <v>6270362.2196530169</v>
      </c>
      <c r="M53" s="186">
        <f t="shared" si="7"/>
        <v>2.1663749946173954</v>
      </c>
      <c r="N53" s="187">
        <v>3251006.5970276291</v>
      </c>
      <c r="O53" s="188">
        <v>3717698.9362445236</v>
      </c>
      <c r="P53" s="263">
        <v>3747967.5276693455</v>
      </c>
      <c r="Q53" s="264">
        <f t="shared" si="4"/>
        <v>1.4442499964129152</v>
      </c>
      <c r="R53" s="252">
        <v>11</v>
      </c>
    </row>
    <row r="54" spans="1:18" ht="15">
      <c r="A54">
        <v>142</v>
      </c>
      <c r="B54" t="s">
        <v>81</v>
      </c>
      <c r="C54" s="218">
        <v>6559</v>
      </c>
      <c r="D54" s="178">
        <v>29289657.003958955</v>
      </c>
      <c r="E54" s="182">
        <v>28650387.522730637</v>
      </c>
      <c r="F54" s="255">
        <v>28625338</v>
      </c>
      <c r="G54" s="172">
        <f t="shared" si="5"/>
        <v>-25049.522730637342</v>
      </c>
      <c r="H54" s="173">
        <f t="shared" si="6"/>
        <v>-8.7431706502271768E-4</v>
      </c>
      <c r="I54" s="267">
        <f t="shared" si="3"/>
        <v>-3.8191069874428023</v>
      </c>
      <c r="J54" s="184">
        <v>-470179.65418347431</v>
      </c>
      <c r="K54" s="185">
        <v>-86596.325093597945</v>
      </c>
      <c r="L54" s="254">
        <v>-71566.627596771534</v>
      </c>
      <c r="M54" s="186">
        <f t="shared" si="7"/>
        <v>2.2914617314874848</v>
      </c>
      <c r="N54" s="187">
        <v>-124468.92423307331</v>
      </c>
      <c r="O54" s="188">
        <v>130870.92002482142</v>
      </c>
      <c r="P54" s="263">
        <v>140890.71835605166</v>
      </c>
      <c r="Q54" s="264">
        <f t="shared" si="4"/>
        <v>1.5276411543269155</v>
      </c>
      <c r="R54" s="252">
        <v>7</v>
      </c>
    </row>
    <row r="55" spans="1:18" ht="15">
      <c r="A55">
        <v>143</v>
      </c>
      <c r="B55" t="s">
        <v>82</v>
      </c>
      <c r="C55" s="218">
        <v>6877</v>
      </c>
      <c r="D55" s="178">
        <v>29390174.969894808</v>
      </c>
      <c r="E55" s="182">
        <v>30064469.476013348</v>
      </c>
      <c r="F55" s="255">
        <v>30038264</v>
      </c>
      <c r="G55" s="172">
        <f t="shared" si="5"/>
        <v>-26205.476013347507</v>
      </c>
      <c r="H55" s="173">
        <f t="shared" si="6"/>
        <v>-8.7164272212603979E-4</v>
      </c>
      <c r="I55" s="267">
        <f t="shared" si="3"/>
        <v>-3.8105970646135678</v>
      </c>
      <c r="J55" s="184">
        <v>212147.98602903739</v>
      </c>
      <c r="K55" s="185">
        <v>-192426.9589510255</v>
      </c>
      <c r="L55" s="254">
        <v>-176703.40341126439</v>
      </c>
      <c r="M55" s="186">
        <f t="shared" si="7"/>
        <v>2.2863974901499371</v>
      </c>
      <c r="N55" s="187">
        <v>511004.9922880067</v>
      </c>
      <c r="O55" s="188">
        <v>241257.28703501975</v>
      </c>
      <c r="P55" s="263">
        <v>251739.65739487222</v>
      </c>
      <c r="Q55" s="264">
        <f t="shared" si="4"/>
        <v>1.5242649934349968</v>
      </c>
      <c r="R55" s="252">
        <v>6</v>
      </c>
    </row>
    <row r="56" spans="1:18" ht="15">
      <c r="A56">
        <v>145</v>
      </c>
      <c r="B56" t="s">
        <v>83</v>
      </c>
      <c r="C56" s="218">
        <v>12366</v>
      </c>
      <c r="D56" s="178">
        <v>45154413.632529736</v>
      </c>
      <c r="E56" s="182">
        <v>45254610.676094681</v>
      </c>
      <c r="F56" s="255">
        <v>45140340</v>
      </c>
      <c r="G56" s="172">
        <f t="shared" si="5"/>
        <v>-114270.67609468102</v>
      </c>
      <c r="H56" s="173">
        <f t="shared" si="6"/>
        <v>-2.5250615216328319E-3</v>
      </c>
      <c r="I56" s="267">
        <f t="shared" si="3"/>
        <v>-9.2407145475239378</v>
      </c>
      <c r="J56" s="184">
        <v>1584963.4312574198</v>
      </c>
      <c r="K56" s="185">
        <v>1524834.7389374669</v>
      </c>
      <c r="L56" s="254">
        <v>1593397.3832346916</v>
      </c>
      <c r="M56" s="186">
        <f t="shared" si="7"/>
        <v>5.5444480266233791</v>
      </c>
      <c r="N56" s="187">
        <v>22192.390149493018</v>
      </c>
      <c r="O56" s="188">
        <v>-17708.472100105872</v>
      </c>
      <c r="P56" s="263">
        <v>27999.957431392664</v>
      </c>
      <c r="Q56" s="264">
        <f t="shared" si="4"/>
        <v>3.6962986844168313</v>
      </c>
      <c r="R56" s="252">
        <v>14</v>
      </c>
    </row>
    <row r="57" spans="1:18" ht="15">
      <c r="A57">
        <v>146</v>
      </c>
      <c r="B57" t="s">
        <v>84</v>
      </c>
      <c r="C57" s="218">
        <v>4643</v>
      </c>
      <c r="D57" s="178">
        <v>26226142.244562626</v>
      </c>
      <c r="E57" s="182">
        <v>26798378.593170606</v>
      </c>
      <c r="F57" s="255">
        <v>26775014</v>
      </c>
      <c r="G57" s="172">
        <f t="shared" si="5"/>
        <v>-23364.5931706056</v>
      </c>
      <c r="H57" s="173">
        <f t="shared" si="6"/>
        <v>-8.7186592611837783E-4</v>
      </c>
      <c r="I57" s="267">
        <f t="shared" si="3"/>
        <v>-5.0322190761588628</v>
      </c>
      <c r="J57" s="184">
        <v>1608837.3784470616</v>
      </c>
      <c r="K57" s="185">
        <v>1265526.3591510064</v>
      </c>
      <c r="L57" s="254">
        <v>1279545.0623940355</v>
      </c>
      <c r="M57" s="186">
        <f t="shared" si="7"/>
        <v>3.0193201040338296</v>
      </c>
      <c r="N57" s="187">
        <v>817470.9367858331</v>
      </c>
      <c r="O57" s="188">
        <v>588052.8810270353</v>
      </c>
      <c r="P57" s="263">
        <v>597398.68318906007</v>
      </c>
      <c r="Q57" s="264">
        <f t="shared" si="4"/>
        <v>2.0128800693570481</v>
      </c>
      <c r="R57" s="252">
        <v>12</v>
      </c>
    </row>
    <row r="58" spans="1:18" ht="15">
      <c r="A58">
        <v>148</v>
      </c>
      <c r="B58" t="s">
        <v>85</v>
      </c>
      <c r="C58" s="218">
        <v>7008</v>
      </c>
      <c r="D58" s="178">
        <v>33486196.111986693</v>
      </c>
      <c r="E58" s="182">
        <v>33098752.364966042</v>
      </c>
      <c r="F58" s="255">
        <v>33031021</v>
      </c>
      <c r="G58" s="172">
        <f t="shared" si="5"/>
        <v>-67731.36496604234</v>
      </c>
      <c r="H58" s="173">
        <f t="shared" si="6"/>
        <v>-2.0463419351641121E-3</v>
      </c>
      <c r="I58" s="267">
        <f t="shared" si="3"/>
        <v>-9.6648637223233926</v>
      </c>
      <c r="J58" s="184">
        <v>-329589.26964456675</v>
      </c>
      <c r="K58" s="185">
        <v>-97156.407336482443</v>
      </c>
      <c r="L58" s="254">
        <v>-56517.299530779419</v>
      </c>
      <c r="M58" s="186">
        <f t="shared" si="7"/>
        <v>5.7989594471608195</v>
      </c>
      <c r="N58" s="187">
        <v>1783305.7214017527</v>
      </c>
      <c r="O58" s="188">
        <v>1938850.8765965505</v>
      </c>
      <c r="P58" s="263">
        <v>1965943.6151336934</v>
      </c>
      <c r="Q58" s="264">
        <f t="shared" si="4"/>
        <v>3.8659729647749694</v>
      </c>
      <c r="R58" s="252">
        <v>19</v>
      </c>
    </row>
    <row r="59" spans="1:18" ht="15">
      <c r="A59">
        <v>149</v>
      </c>
      <c r="B59" t="s">
        <v>86</v>
      </c>
      <c r="C59" s="218">
        <v>5353</v>
      </c>
      <c r="D59" s="178">
        <v>20565698.297255401</v>
      </c>
      <c r="E59" s="182">
        <v>20520350.191539049</v>
      </c>
      <c r="F59" s="255">
        <v>20502465</v>
      </c>
      <c r="G59" s="172">
        <f t="shared" si="5"/>
        <v>-17885.191539049149</v>
      </c>
      <c r="H59" s="173">
        <f t="shared" si="6"/>
        <v>-8.7158315389878531E-4</v>
      </c>
      <c r="I59" s="267">
        <f t="shared" si="3"/>
        <v>-3.3411529122079484</v>
      </c>
      <c r="J59" s="184">
        <v>245242.1245304452</v>
      </c>
      <c r="K59" s="185">
        <v>272446.24005845061</v>
      </c>
      <c r="L59" s="254">
        <v>283177.42182702594</v>
      </c>
      <c r="M59" s="186">
        <f t="shared" si="7"/>
        <v>2.0047042347422632</v>
      </c>
      <c r="N59" s="187">
        <v>238960.76536673616</v>
      </c>
      <c r="O59" s="188">
        <v>257180.7356384247</v>
      </c>
      <c r="P59" s="263">
        <v>264334.85681748344</v>
      </c>
      <c r="Q59" s="264">
        <f t="shared" si="4"/>
        <v>1.3364694898297667</v>
      </c>
      <c r="R59" s="252">
        <v>1</v>
      </c>
    </row>
    <row r="60" spans="1:18" ht="15">
      <c r="A60">
        <v>151</v>
      </c>
      <c r="B60" t="s">
        <v>87</v>
      </c>
      <c r="C60" s="218">
        <v>1891</v>
      </c>
      <c r="D60" s="178">
        <v>10400906.887779653</v>
      </c>
      <c r="E60" s="182">
        <v>10536754.003008038</v>
      </c>
      <c r="F60" s="255">
        <v>10527569</v>
      </c>
      <c r="G60" s="172">
        <f t="shared" si="5"/>
        <v>-9185.0030080378056</v>
      </c>
      <c r="H60" s="173">
        <f t="shared" si="6"/>
        <v>-8.7171087086361379E-4</v>
      </c>
      <c r="I60" s="267">
        <f t="shared" si="3"/>
        <v>-4.8572199936741436</v>
      </c>
      <c r="J60" s="184">
        <v>111084.82485202957</v>
      </c>
      <c r="K60" s="185">
        <v>29586.702154180395</v>
      </c>
      <c r="L60" s="254">
        <v>35097.668524151108</v>
      </c>
      <c r="M60" s="186">
        <f t="shared" si="7"/>
        <v>2.9143132575202078</v>
      </c>
      <c r="N60" s="187">
        <v>-72973.60970174204</v>
      </c>
      <c r="O60" s="188">
        <v>-127484.97443884345</v>
      </c>
      <c r="P60" s="263">
        <v>-123810.99685885971</v>
      </c>
      <c r="Q60" s="264">
        <f t="shared" si="4"/>
        <v>1.9428755050151967</v>
      </c>
      <c r="R60" s="252">
        <v>14</v>
      </c>
    </row>
    <row r="61" spans="1:18" ht="15">
      <c r="A61">
        <v>152</v>
      </c>
      <c r="B61" t="s">
        <v>88</v>
      </c>
      <c r="C61" s="218">
        <v>4480</v>
      </c>
      <c r="D61" s="178">
        <v>19180189.710843809</v>
      </c>
      <c r="E61" s="182">
        <v>18898081.384516738</v>
      </c>
      <c r="F61" s="255">
        <v>18881534</v>
      </c>
      <c r="G61" s="172">
        <f t="shared" si="5"/>
        <v>-16547.384516738355</v>
      </c>
      <c r="H61" s="173">
        <f t="shared" si="6"/>
        <v>-8.7561187720863992E-4</v>
      </c>
      <c r="I61" s="267">
        <f t="shared" si="3"/>
        <v>-3.6936126153433828</v>
      </c>
      <c r="J61" s="184">
        <v>112101.51861548294</v>
      </c>
      <c r="K61" s="185">
        <v>281367.18143951247</v>
      </c>
      <c r="L61" s="254">
        <v>291295.78330893617</v>
      </c>
      <c r="M61" s="186">
        <f t="shared" si="7"/>
        <v>2.2162057744249331</v>
      </c>
      <c r="N61" s="187">
        <v>-298379.37544949498</v>
      </c>
      <c r="O61" s="188">
        <v>-185547.38630918902</v>
      </c>
      <c r="P61" s="263">
        <v>-178928.31839623427</v>
      </c>
      <c r="Q61" s="264">
        <f t="shared" si="4"/>
        <v>1.4774705162845423</v>
      </c>
      <c r="R61" s="252">
        <v>14</v>
      </c>
    </row>
    <row r="62" spans="1:18" ht="15">
      <c r="A62">
        <v>153</v>
      </c>
      <c r="B62" t="s">
        <v>89</v>
      </c>
      <c r="C62" s="218">
        <v>25655</v>
      </c>
      <c r="D62" s="178">
        <v>109497312.93355739</v>
      </c>
      <c r="E62" s="182">
        <v>109369665.19969772</v>
      </c>
      <c r="F62" s="255">
        <v>109273957</v>
      </c>
      <c r="G62" s="172">
        <f t="shared" si="5"/>
        <v>-95708.199697718024</v>
      </c>
      <c r="H62" s="173">
        <f t="shared" si="6"/>
        <v>-8.7508907998360178E-4</v>
      </c>
      <c r="I62" s="267">
        <f t="shared" si="3"/>
        <v>-3.7305866185039185</v>
      </c>
      <c r="J62" s="184">
        <v>7462319.6899723699</v>
      </c>
      <c r="K62" s="185">
        <v>7539035.2140158312</v>
      </c>
      <c r="L62" s="254">
        <v>7596460.1907860134</v>
      </c>
      <c r="M62" s="186">
        <f t="shared" si="7"/>
        <v>2.2383541910030069</v>
      </c>
      <c r="N62" s="187">
        <v>5945910.1393650733</v>
      </c>
      <c r="O62" s="188">
        <v>5994811.8446399616</v>
      </c>
      <c r="P62" s="263">
        <v>6033095.1624867953</v>
      </c>
      <c r="Q62" s="264">
        <f t="shared" si="4"/>
        <v>1.4922361273371167</v>
      </c>
      <c r="R62" s="252">
        <v>9</v>
      </c>
    </row>
    <row r="63" spans="1:18" ht="15">
      <c r="A63">
        <v>165</v>
      </c>
      <c r="B63" t="s">
        <v>90</v>
      </c>
      <c r="C63" s="218">
        <v>16340</v>
      </c>
      <c r="D63" s="178">
        <v>59292301.180332065</v>
      </c>
      <c r="E63" s="182">
        <v>58420285.732826576</v>
      </c>
      <c r="F63" s="255">
        <v>58369244</v>
      </c>
      <c r="G63" s="172">
        <f t="shared" si="5"/>
        <v>-51041.732826575637</v>
      </c>
      <c r="H63" s="173">
        <f t="shared" si="6"/>
        <v>-8.7369878778075026E-4</v>
      </c>
      <c r="I63" s="267">
        <f t="shared" si="3"/>
        <v>-3.1237290591539559</v>
      </c>
      <c r="J63" s="184">
        <v>997757.58331705444</v>
      </c>
      <c r="K63" s="185">
        <v>1520950.9703955769</v>
      </c>
      <c r="L63" s="254">
        <v>1551576.2857019408</v>
      </c>
      <c r="M63" s="186">
        <f t="shared" si="7"/>
        <v>1.8742543027150464</v>
      </c>
      <c r="N63" s="187">
        <v>235673.72782650596</v>
      </c>
      <c r="O63" s="188">
        <v>584749.93672302726</v>
      </c>
      <c r="P63" s="263">
        <v>605166.81359396363</v>
      </c>
      <c r="Q63" s="264">
        <f t="shared" si="4"/>
        <v>1.2495028684783578</v>
      </c>
      <c r="R63" s="252">
        <v>5</v>
      </c>
    </row>
    <row r="64" spans="1:18" ht="15">
      <c r="A64">
        <v>167</v>
      </c>
      <c r="B64" t="s">
        <v>91</v>
      </c>
      <c r="C64" s="218">
        <v>77261</v>
      </c>
      <c r="D64" s="178">
        <v>277305111.34376031</v>
      </c>
      <c r="E64" s="182">
        <v>279073039.42033696</v>
      </c>
      <c r="F64" s="255">
        <v>278828838</v>
      </c>
      <c r="G64" s="172">
        <f t="shared" si="5"/>
        <v>-244201.42033696175</v>
      </c>
      <c r="H64" s="173">
        <f t="shared" si="6"/>
        <v>-8.7504482999931803E-4</v>
      </c>
      <c r="I64" s="267">
        <f t="shared" si="3"/>
        <v>-3.1607333627180823</v>
      </c>
      <c r="J64" s="184">
        <v>8126809.5509918388</v>
      </c>
      <c r="K64" s="185">
        <v>7066019.6355387997</v>
      </c>
      <c r="L64" s="254">
        <v>7212540.3294365508</v>
      </c>
      <c r="M64" s="186">
        <f t="shared" si="7"/>
        <v>1.8964379686743786</v>
      </c>
      <c r="N64" s="187">
        <v>7711151.5837480389</v>
      </c>
      <c r="O64" s="188">
        <v>7004542.629842774</v>
      </c>
      <c r="P64" s="263">
        <v>7102223.0924413912</v>
      </c>
      <c r="Q64" s="264">
        <f t="shared" si="4"/>
        <v>1.2642919791177591</v>
      </c>
      <c r="R64" s="252">
        <v>12</v>
      </c>
    </row>
    <row r="65" spans="1:18" ht="15">
      <c r="A65">
        <v>169</v>
      </c>
      <c r="B65" t="s">
        <v>92</v>
      </c>
      <c r="C65" s="218">
        <v>5046</v>
      </c>
      <c r="D65" s="178">
        <v>19278413.819023278</v>
      </c>
      <c r="E65" s="182">
        <v>19116798.425192066</v>
      </c>
      <c r="F65" s="255">
        <v>19100094</v>
      </c>
      <c r="G65" s="172">
        <f t="shared" si="5"/>
        <v>-16704.425192065537</v>
      </c>
      <c r="H65" s="173">
        <f t="shared" si="6"/>
        <v>-8.7380872155101502E-4</v>
      </c>
      <c r="I65" s="267">
        <f t="shared" si="3"/>
        <v>-3.3104290907779501</v>
      </c>
      <c r="J65" s="184">
        <v>187663.49633967626</v>
      </c>
      <c r="K65" s="185">
        <v>284640.0442961675</v>
      </c>
      <c r="L65" s="254">
        <v>294662.53420430375</v>
      </c>
      <c r="M65" s="186">
        <f t="shared" si="7"/>
        <v>1.9862247142560945</v>
      </c>
      <c r="N65" s="187">
        <v>171890.24274198004</v>
      </c>
      <c r="O65" s="188">
        <v>236412.0810653434</v>
      </c>
      <c r="P65" s="263">
        <v>243093.74100410688</v>
      </c>
      <c r="Q65" s="264">
        <f t="shared" si="4"/>
        <v>1.3241498095052473</v>
      </c>
      <c r="R65" s="252">
        <v>5</v>
      </c>
    </row>
    <row r="66" spans="1:18" ht="15">
      <c r="A66">
        <v>171</v>
      </c>
      <c r="B66" t="s">
        <v>93</v>
      </c>
      <c r="C66" s="218">
        <v>4624</v>
      </c>
      <c r="D66" s="178">
        <v>20793423.164098211</v>
      </c>
      <c r="E66" s="182">
        <v>20424422.728876144</v>
      </c>
      <c r="F66" s="255">
        <v>20406584</v>
      </c>
      <c r="G66" s="172">
        <f t="shared" si="5"/>
        <v>-17838.728876143694</v>
      </c>
      <c r="H66" s="173">
        <f t="shared" si="6"/>
        <v>-8.7340186368759475E-4</v>
      </c>
      <c r="I66" s="267">
        <f t="shared" si="3"/>
        <v>-3.8578565908615254</v>
      </c>
      <c r="J66" s="184">
        <v>4692.4158618473566</v>
      </c>
      <c r="K66" s="185">
        <v>226112.75374659075</v>
      </c>
      <c r="L66" s="254">
        <v>236815.91370217776</v>
      </c>
      <c r="M66" s="186">
        <f t="shared" si="7"/>
        <v>2.3146972222290234</v>
      </c>
      <c r="N66" s="187">
        <v>-175789.02529530803</v>
      </c>
      <c r="O66" s="188">
        <v>-28530.213719779465</v>
      </c>
      <c r="P66" s="263">
        <v>-21394.773749381366</v>
      </c>
      <c r="Q66" s="264">
        <f t="shared" si="4"/>
        <v>1.5431314814874784</v>
      </c>
      <c r="R66" s="252">
        <v>11</v>
      </c>
    </row>
    <row r="67" spans="1:18" ht="15">
      <c r="A67">
        <v>172</v>
      </c>
      <c r="B67" t="s">
        <v>94</v>
      </c>
      <c r="C67" s="218">
        <v>4263</v>
      </c>
      <c r="D67" s="178">
        <v>23518871.243397124</v>
      </c>
      <c r="E67" s="182">
        <v>22943456.154127311</v>
      </c>
      <c r="F67" s="255">
        <v>22874985</v>
      </c>
      <c r="G67" s="172">
        <f t="shared" si="5"/>
        <v>-68471.154127310961</v>
      </c>
      <c r="H67" s="173">
        <f t="shared" si="6"/>
        <v>-2.9843434950402471E-3</v>
      </c>
      <c r="I67" s="267">
        <f t="shared" si="3"/>
        <v>-16.061729797633348</v>
      </c>
      <c r="J67" s="184">
        <v>-579647.53119679133</v>
      </c>
      <c r="K67" s="185">
        <v>-234386.734394981</v>
      </c>
      <c r="L67" s="254">
        <v>-193304.1060517905</v>
      </c>
      <c r="M67" s="186">
        <f t="shared" si="7"/>
        <v>9.6370228344336155</v>
      </c>
      <c r="N67" s="187">
        <v>-551859.60109635885</v>
      </c>
      <c r="O67" s="188">
        <v>-321893.23423887359</v>
      </c>
      <c r="P67" s="263">
        <v>-294504.81534340768</v>
      </c>
      <c r="Q67" s="264">
        <f t="shared" si="4"/>
        <v>6.4246818896237166</v>
      </c>
      <c r="R67" s="252">
        <v>13</v>
      </c>
    </row>
    <row r="68" spans="1:18" ht="15">
      <c r="A68">
        <v>176</v>
      </c>
      <c r="B68" t="s">
        <v>95</v>
      </c>
      <c r="C68" s="218">
        <v>4444</v>
      </c>
      <c r="D68" s="178">
        <v>25539062.515331518</v>
      </c>
      <c r="E68" s="182">
        <v>26040243.468527198</v>
      </c>
      <c r="F68" s="255">
        <v>26017559</v>
      </c>
      <c r="G68" s="172">
        <f t="shared" si="5"/>
        <v>-22684.468527197838</v>
      </c>
      <c r="H68" s="173">
        <f t="shared" si="6"/>
        <v>-8.7113119946880598E-4</v>
      </c>
      <c r="I68" s="267">
        <f t="shared" si="3"/>
        <v>-5.1045158702065345</v>
      </c>
      <c r="J68" s="184">
        <v>-94097.049595851277</v>
      </c>
      <c r="K68" s="185">
        <v>-394780.96823111468</v>
      </c>
      <c r="L68" s="254">
        <v>-381170.26784384914</v>
      </c>
      <c r="M68" s="186">
        <f t="shared" si="7"/>
        <v>3.0627138585205969</v>
      </c>
      <c r="N68" s="187">
        <v>-167838.62152531795</v>
      </c>
      <c r="O68" s="188">
        <v>-368730.17949924624</v>
      </c>
      <c r="P68" s="263">
        <v>-359656.37924106268</v>
      </c>
      <c r="Q68" s="264">
        <f t="shared" si="4"/>
        <v>2.0418092390152025</v>
      </c>
      <c r="R68" s="252">
        <v>12</v>
      </c>
    </row>
    <row r="69" spans="1:18" ht="15">
      <c r="A69">
        <v>177</v>
      </c>
      <c r="B69" t="s">
        <v>96</v>
      </c>
      <c r="C69" s="218">
        <v>1786</v>
      </c>
      <c r="D69" s="178">
        <v>7511672.1475905534</v>
      </c>
      <c r="E69" s="182">
        <v>7488104.8152910052</v>
      </c>
      <c r="F69" s="255">
        <v>7515830</v>
      </c>
      <c r="G69" s="172">
        <f t="shared" si="5"/>
        <v>27725.184708994813</v>
      </c>
      <c r="H69" s="173">
        <f t="shared" si="6"/>
        <v>3.7025636516704323E-3</v>
      </c>
      <c r="I69" s="267">
        <f t="shared" si="3"/>
        <v>15.523619657891834</v>
      </c>
      <c r="J69" s="184">
        <v>360363.22203512915</v>
      </c>
      <c r="K69" s="185">
        <v>374508.47749780753</v>
      </c>
      <c r="L69" s="254">
        <v>357873.34609830112</v>
      </c>
      <c r="M69" s="186">
        <f t="shared" si="7"/>
        <v>-9.3141833143932882</v>
      </c>
      <c r="N69" s="187">
        <v>365214.85850069619</v>
      </c>
      <c r="O69" s="188">
        <v>374559.22404502431</v>
      </c>
      <c r="P69" s="263">
        <v>363469.13644535554</v>
      </c>
      <c r="Q69" s="264">
        <f t="shared" si="4"/>
        <v>-6.2094555429276417</v>
      </c>
      <c r="R69" s="252">
        <v>6</v>
      </c>
    </row>
    <row r="70" spans="1:18" ht="15">
      <c r="A70">
        <v>178</v>
      </c>
      <c r="B70" t="s">
        <v>97</v>
      </c>
      <c r="C70" s="218">
        <v>5887</v>
      </c>
      <c r="D70" s="178">
        <v>31026395.331585877</v>
      </c>
      <c r="E70" s="182">
        <v>30289503.781096995</v>
      </c>
      <c r="F70" s="255">
        <v>30630778</v>
      </c>
      <c r="G70" s="172">
        <f t="shared" si="5"/>
        <v>341274.21890300512</v>
      </c>
      <c r="H70" s="173">
        <f t="shared" si="6"/>
        <v>1.1267078568516754E-2</v>
      </c>
      <c r="I70" s="267">
        <f t="shared" si="3"/>
        <v>57.970820265501125</v>
      </c>
      <c r="J70" s="184">
        <v>595143.12394122256</v>
      </c>
      <c r="K70" s="185">
        <v>1037293.7615503173</v>
      </c>
      <c r="L70" s="254">
        <v>832529.17260799883</v>
      </c>
      <c r="M70" s="186">
        <f t="shared" si="7"/>
        <v>-34.782501943658644</v>
      </c>
      <c r="N70" s="187">
        <v>205925.7367004157</v>
      </c>
      <c r="O70" s="188">
        <v>500415.28735612234</v>
      </c>
      <c r="P70" s="263">
        <v>363905.56139458384</v>
      </c>
      <c r="Q70" s="264">
        <f t="shared" si="4"/>
        <v>-23.188334629104553</v>
      </c>
      <c r="R70" s="252">
        <v>10</v>
      </c>
    </row>
    <row r="71" spans="1:18" ht="15">
      <c r="A71">
        <v>179</v>
      </c>
      <c r="B71" t="s">
        <v>98</v>
      </c>
      <c r="C71" s="218">
        <v>144473</v>
      </c>
      <c r="D71" s="178">
        <v>483881151.25598556</v>
      </c>
      <c r="E71" s="182">
        <v>493713418.3429504</v>
      </c>
      <c r="F71" s="255">
        <v>493280845</v>
      </c>
      <c r="G71" s="172">
        <f t="shared" si="5"/>
        <v>-432573.34295040369</v>
      </c>
      <c r="H71" s="173">
        <f t="shared" si="6"/>
        <v>-8.7616282417895175E-4</v>
      </c>
      <c r="I71" s="267">
        <f t="shared" si="3"/>
        <v>-2.9941466083656025</v>
      </c>
      <c r="J71" s="184">
        <v>-1451620.3096328974</v>
      </c>
      <c r="K71" s="185">
        <v>-7351158.1201015245</v>
      </c>
      <c r="L71" s="254">
        <v>-7091614.2941753212</v>
      </c>
      <c r="M71" s="186">
        <f t="shared" si="7"/>
        <v>1.7964867201913388</v>
      </c>
      <c r="N71" s="187">
        <v>4887352.9933173824</v>
      </c>
      <c r="O71" s="188">
        <v>957465.16009355476</v>
      </c>
      <c r="P71" s="263">
        <v>1130494.3773779264</v>
      </c>
      <c r="Q71" s="264">
        <f t="shared" si="4"/>
        <v>1.1976578134625266</v>
      </c>
      <c r="R71" s="252">
        <v>13</v>
      </c>
    </row>
    <row r="72" spans="1:18" ht="15">
      <c r="A72">
        <v>181</v>
      </c>
      <c r="B72" t="s">
        <v>99</v>
      </c>
      <c r="C72" s="218">
        <v>1685</v>
      </c>
      <c r="D72" s="178">
        <v>6883330.5098120645</v>
      </c>
      <c r="E72" s="182">
        <v>6248310.1312552486</v>
      </c>
      <c r="F72" s="255">
        <v>6823683</v>
      </c>
      <c r="G72" s="172">
        <f t="shared" si="5"/>
        <v>575372.86874475144</v>
      </c>
      <c r="H72" s="173">
        <f t="shared" si="6"/>
        <v>9.2084556729446848E-2</v>
      </c>
      <c r="I72" s="267">
        <f t="shared" si="3"/>
        <v>341.46757789006023</v>
      </c>
      <c r="J72" s="184">
        <v>262367.68185422686</v>
      </c>
      <c r="K72" s="185">
        <v>643386.78494794667</v>
      </c>
      <c r="L72" s="254">
        <v>298162.82759963517</v>
      </c>
      <c r="M72" s="186">
        <f t="shared" si="7"/>
        <v>-204.88068685359733</v>
      </c>
      <c r="N72" s="187">
        <v>189723.95328039327</v>
      </c>
      <c r="O72" s="188">
        <v>443615.19361517043</v>
      </c>
      <c r="P72" s="263">
        <v>213465.8887162983</v>
      </c>
      <c r="Q72" s="264">
        <f t="shared" si="4"/>
        <v>-136.58712456906358</v>
      </c>
      <c r="R72" s="252">
        <v>4</v>
      </c>
    </row>
    <row r="73" spans="1:18" ht="15">
      <c r="A73">
        <v>182</v>
      </c>
      <c r="B73" t="s">
        <v>100</v>
      </c>
      <c r="C73" s="218">
        <v>19767</v>
      </c>
      <c r="D73" s="178">
        <v>88455100.096912995</v>
      </c>
      <c r="E73" s="182">
        <v>88778563.067208484</v>
      </c>
      <c r="F73" s="255">
        <v>88701064</v>
      </c>
      <c r="G73" s="172">
        <f t="shared" si="5"/>
        <v>-77499.067208483815</v>
      </c>
      <c r="H73" s="173">
        <f t="shared" si="6"/>
        <v>-8.7294797900495762E-4</v>
      </c>
      <c r="I73" s="267">
        <f t="shared" si="3"/>
        <v>-3.920628684599778</v>
      </c>
      <c r="J73" s="184">
        <v>1814311.0648485494</v>
      </c>
      <c r="K73" s="185">
        <v>1620277.9075977611</v>
      </c>
      <c r="L73" s="254">
        <v>1666777.3868203121</v>
      </c>
      <c r="M73" s="186">
        <f t="shared" si="7"/>
        <v>2.3523791785577473</v>
      </c>
      <c r="N73" s="187">
        <v>2125241.3176482315</v>
      </c>
      <c r="O73" s="188">
        <v>1995097.3774451027</v>
      </c>
      <c r="P73" s="263">
        <v>2026097.030260168</v>
      </c>
      <c r="Q73" s="264">
        <f t="shared" si="4"/>
        <v>1.568252785706751</v>
      </c>
      <c r="R73" s="252">
        <v>13</v>
      </c>
    </row>
    <row r="74" spans="1:18" ht="15">
      <c r="A74">
        <v>186</v>
      </c>
      <c r="B74" t="s">
        <v>101</v>
      </c>
      <c r="C74" s="218">
        <v>45226</v>
      </c>
      <c r="D74" s="178">
        <v>156104642.15881944</v>
      </c>
      <c r="E74" s="182">
        <v>154922656.60271639</v>
      </c>
      <c r="F74" s="255">
        <v>154787519</v>
      </c>
      <c r="G74" s="172">
        <f t="shared" si="5"/>
        <v>-135137.60271638632</v>
      </c>
      <c r="H74" s="173">
        <f t="shared" si="6"/>
        <v>-8.7229076546843079E-4</v>
      </c>
      <c r="I74" s="267">
        <f t="shared" si="3"/>
        <v>-2.9880511810990651</v>
      </c>
      <c r="J74" s="184">
        <v>-4199738.7063479153</v>
      </c>
      <c r="K74" s="185">
        <v>-3490718.1454464467</v>
      </c>
      <c r="L74" s="254">
        <v>-3409635.4958324749</v>
      </c>
      <c r="M74" s="186">
        <f t="shared" si="7"/>
        <v>1.7928326540921555</v>
      </c>
      <c r="N74" s="187">
        <v>-1440158.6094251114</v>
      </c>
      <c r="O74" s="188">
        <v>-964460.75893813872</v>
      </c>
      <c r="P74" s="263">
        <v>-910405.65919543139</v>
      </c>
      <c r="Q74" s="264">
        <f t="shared" si="4"/>
        <v>1.1952217693960847</v>
      </c>
      <c r="R74" s="252">
        <v>1</v>
      </c>
    </row>
    <row r="75" spans="1:18" ht="15">
      <c r="A75">
        <v>202</v>
      </c>
      <c r="B75" t="s">
        <v>102</v>
      </c>
      <c r="C75" s="218">
        <v>35497</v>
      </c>
      <c r="D75" s="178">
        <v>114802142.68745422</v>
      </c>
      <c r="E75" s="182">
        <v>116863468.70500661</v>
      </c>
      <c r="F75" s="255">
        <v>114089468</v>
      </c>
      <c r="G75" s="172">
        <f t="shared" si="5"/>
        <v>-2774000.7050066143</v>
      </c>
      <c r="H75" s="173">
        <f t="shared" si="6"/>
        <v>-2.3737107376205852E-2</v>
      </c>
      <c r="I75" s="267">
        <f t="shared" si="3"/>
        <v>-78.147468941223607</v>
      </c>
      <c r="J75" s="184">
        <v>2612465.7097066832</v>
      </c>
      <c r="K75" s="185">
        <v>1375477.3789426789</v>
      </c>
      <c r="L75" s="254">
        <v>3039877.669067522</v>
      </c>
      <c r="M75" s="186">
        <f t="shared" si="7"/>
        <v>46.888477621343867</v>
      </c>
      <c r="N75" s="187">
        <v>1167330.9937184455</v>
      </c>
      <c r="O75" s="188">
        <v>346077.38488826301</v>
      </c>
      <c r="P75" s="263">
        <v>1455677.5783048854</v>
      </c>
      <c r="Q75" s="264">
        <f t="shared" si="4"/>
        <v>31.25898508089761</v>
      </c>
      <c r="R75" s="252">
        <v>2</v>
      </c>
    </row>
    <row r="76" spans="1:18" ht="15">
      <c r="A76">
        <v>204</v>
      </c>
      <c r="B76" t="s">
        <v>103</v>
      </c>
      <c r="C76" s="218">
        <v>2778</v>
      </c>
      <c r="D76" s="178">
        <v>16984033.310857579</v>
      </c>
      <c r="E76" s="182">
        <v>16945964.244557943</v>
      </c>
      <c r="F76" s="255">
        <v>16931185</v>
      </c>
      <c r="G76" s="172">
        <f t="shared" si="5"/>
        <v>-14779.244557943195</v>
      </c>
      <c r="H76" s="173">
        <f t="shared" si="6"/>
        <v>-8.7213948670341538E-4</v>
      </c>
      <c r="I76" s="267">
        <f t="shared" si="3"/>
        <v>-5.3201024326649371</v>
      </c>
      <c r="J76" s="184">
        <v>-504282.67431420792</v>
      </c>
      <c r="K76" s="185">
        <v>-481431.79589582176</v>
      </c>
      <c r="L76" s="254">
        <v>-472564.01996446296</v>
      </c>
      <c r="M76" s="186">
        <f t="shared" si="7"/>
        <v>3.1921439637720672</v>
      </c>
      <c r="N76" s="187">
        <v>-746803.71523126774</v>
      </c>
      <c r="O76" s="188">
        <v>-731736.57271178789</v>
      </c>
      <c r="P76" s="263">
        <v>-725824.72209087736</v>
      </c>
      <c r="Q76" s="264">
        <f t="shared" si="4"/>
        <v>2.1280959758497211</v>
      </c>
      <c r="R76" s="252">
        <v>11</v>
      </c>
    </row>
    <row r="77" spans="1:18" ht="15">
      <c r="A77">
        <v>205</v>
      </c>
      <c r="B77" t="s">
        <v>104</v>
      </c>
      <c r="C77" s="218">
        <v>36493</v>
      </c>
      <c r="D77" s="178">
        <v>164609283.98062661</v>
      </c>
      <c r="E77" s="182">
        <v>163217166.48491275</v>
      </c>
      <c r="F77" s="255">
        <v>163073776</v>
      </c>
      <c r="G77" s="172">
        <f t="shared" si="5"/>
        <v>-143390.48491275311</v>
      </c>
      <c r="H77" s="173">
        <f t="shared" si="6"/>
        <v>-8.7852575804890989E-4</v>
      </c>
      <c r="I77" s="267">
        <f t="shared" si="3"/>
        <v>-3.9292599926767626</v>
      </c>
      <c r="J77" s="184">
        <v>-8674216.2959946822</v>
      </c>
      <c r="K77" s="185">
        <v>-7838901.9191503534</v>
      </c>
      <c r="L77" s="254">
        <v>-7752867.8544950169</v>
      </c>
      <c r="M77" s="186">
        <f t="shared" si="7"/>
        <v>2.3575497946273685</v>
      </c>
      <c r="N77" s="187">
        <v>-5512329.556767527</v>
      </c>
      <c r="O77" s="188">
        <v>-4956228.6347440295</v>
      </c>
      <c r="P77" s="263">
        <v>-4898872.5916404137</v>
      </c>
      <c r="Q77" s="264">
        <f t="shared" si="4"/>
        <v>1.5716998630865029</v>
      </c>
      <c r="R77" s="252">
        <v>18</v>
      </c>
    </row>
    <row r="78" spans="1:18" ht="15">
      <c r="A78">
        <v>208</v>
      </c>
      <c r="B78" t="s">
        <v>105</v>
      </c>
      <c r="C78" s="218">
        <v>12412</v>
      </c>
      <c r="D78" s="178">
        <v>46084486.323312514</v>
      </c>
      <c r="E78" s="182">
        <v>46393300.304040872</v>
      </c>
      <c r="F78" s="255">
        <v>46352545</v>
      </c>
      <c r="G78" s="172">
        <f t="shared" si="5"/>
        <v>-40755.304040871561</v>
      </c>
      <c r="H78" s="173">
        <f t="shared" si="6"/>
        <v>-8.7847391269384992E-4</v>
      </c>
      <c r="I78" s="267">
        <f t="shared" ref="I78:I141" si="8">G78/C78</f>
        <v>-3.2835404480238126</v>
      </c>
      <c r="J78" s="184">
        <v>1751944.0667926741</v>
      </c>
      <c r="K78" s="185">
        <v>1566660.9021559337</v>
      </c>
      <c r="L78" s="254">
        <v>1591114.3300373671</v>
      </c>
      <c r="M78" s="186">
        <f t="shared" si="7"/>
        <v>1.9701440445885752</v>
      </c>
      <c r="N78" s="187">
        <v>822057.43355568813</v>
      </c>
      <c r="O78" s="188">
        <v>698443.02163714974</v>
      </c>
      <c r="P78" s="263">
        <v>714745.30689145578</v>
      </c>
      <c r="Q78" s="264">
        <f t="shared" si="4"/>
        <v>1.3134293630604288</v>
      </c>
      <c r="R78" s="252">
        <v>17</v>
      </c>
    </row>
    <row r="79" spans="1:18" ht="15">
      <c r="A79">
        <v>211</v>
      </c>
      <c r="B79" t="s">
        <v>106</v>
      </c>
      <c r="C79" s="218">
        <v>32622</v>
      </c>
      <c r="D79" s="178">
        <v>102104085.92148508</v>
      </c>
      <c r="E79" s="182">
        <v>105452304.79556876</v>
      </c>
      <c r="F79" s="255">
        <v>108247922</v>
      </c>
      <c r="G79" s="172">
        <f t="shared" si="5"/>
        <v>2795617.2044312358</v>
      </c>
      <c r="H79" s="173">
        <f t="shared" si="6"/>
        <v>2.6510726435527952E-2</v>
      </c>
      <c r="I79" s="267">
        <f t="shared" si="8"/>
        <v>85.697296438944136</v>
      </c>
      <c r="J79" s="184">
        <v>4371318.0475047147</v>
      </c>
      <c r="K79" s="185">
        <v>2362302.2024774845</v>
      </c>
      <c r="L79" s="254">
        <v>684931.9172317225</v>
      </c>
      <c r="M79" s="186">
        <f t="shared" si="7"/>
        <v>-51.418376716503033</v>
      </c>
      <c r="N79" s="187">
        <v>2736570.1299669421</v>
      </c>
      <c r="O79" s="188">
        <v>1398719.6732129934</v>
      </c>
      <c r="P79" s="263">
        <v>280472.81638252817</v>
      </c>
      <c r="Q79" s="264">
        <f t="shared" ref="Q79:Q142" si="9">(P79-O79)/C79</f>
        <v>-34.27891781100071</v>
      </c>
      <c r="R79" s="252">
        <v>6</v>
      </c>
    </row>
    <row r="80" spans="1:18" ht="15">
      <c r="A80">
        <v>213</v>
      </c>
      <c r="B80" t="s">
        <v>107</v>
      </c>
      <c r="C80" s="218">
        <v>5230</v>
      </c>
      <c r="D80" s="178">
        <v>27631878.396218922</v>
      </c>
      <c r="E80" s="182">
        <v>27476081.851525348</v>
      </c>
      <c r="F80" s="255">
        <v>27589644</v>
      </c>
      <c r="G80" s="172">
        <f t="shared" ref="G80:G143" si="10">F80-E80</f>
        <v>113562.14847465232</v>
      </c>
      <c r="H80" s="173">
        <f t="shared" ref="H80:H143" si="11">G80/E80</f>
        <v>4.133127462944571E-3</v>
      </c>
      <c r="I80" s="267">
        <f t="shared" si="8"/>
        <v>21.713603914847479</v>
      </c>
      <c r="J80" s="184">
        <v>-161005.98566674531</v>
      </c>
      <c r="K80" s="185">
        <v>-67503.137426661502</v>
      </c>
      <c r="L80" s="254">
        <v>-135640.18013436309</v>
      </c>
      <c r="M80" s="186">
        <f t="shared" ref="M80:M143" si="12">(L80-K80)/C80</f>
        <v>-13.028115240478316</v>
      </c>
      <c r="N80" s="187">
        <v>50452.539394573781</v>
      </c>
      <c r="O80" s="188">
        <v>112347.42139472513</v>
      </c>
      <c r="P80" s="263">
        <v>66922.726256264737</v>
      </c>
      <c r="Q80" s="264">
        <f t="shared" si="9"/>
        <v>-8.685410160317474</v>
      </c>
      <c r="R80" s="252">
        <v>10</v>
      </c>
    </row>
    <row r="81" spans="1:18" ht="15">
      <c r="A81">
        <v>214</v>
      </c>
      <c r="B81" t="s">
        <v>108</v>
      </c>
      <c r="C81" s="218">
        <v>12662</v>
      </c>
      <c r="D81" s="178">
        <v>51961825.118033871</v>
      </c>
      <c r="E81" s="182">
        <v>51912886.697903968</v>
      </c>
      <c r="F81" s="255">
        <v>51808412</v>
      </c>
      <c r="G81" s="172">
        <f t="shared" si="10"/>
        <v>-104474.69790396839</v>
      </c>
      <c r="H81" s="173">
        <f t="shared" si="11"/>
        <v>-2.0125002585954571E-3</v>
      </c>
      <c r="I81" s="267">
        <f t="shared" si="8"/>
        <v>-8.2510423238010109</v>
      </c>
      <c r="J81" s="184">
        <v>126260.99377675727</v>
      </c>
      <c r="K81" s="185">
        <v>155657.62417819057</v>
      </c>
      <c r="L81" s="254">
        <v>218342.51649319506</v>
      </c>
      <c r="M81" s="186">
        <f t="shared" si="12"/>
        <v>4.9506312047863279</v>
      </c>
      <c r="N81" s="187">
        <v>762813.71757161361</v>
      </c>
      <c r="O81" s="188">
        <v>781818.1575581244</v>
      </c>
      <c r="P81" s="263">
        <v>823608.0857681433</v>
      </c>
      <c r="Q81" s="264">
        <f t="shared" si="9"/>
        <v>3.300420803192142</v>
      </c>
      <c r="R81" s="252">
        <v>4</v>
      </c>
    </row>
    <row r="82" spans="1:18" ht="15">
      <c r="A82">
        <v>216</v>
      </c>
      <c r="B82" t="s">
        <v>109</v>
      </c>
      <c r="C82" s="218">
        <v>1311</v>
      </c>
      <c r="D82" s="178">
        <v>7442388.4380762298</v>
      </c>
      <c r="E82" s="182">
        <v>7467142.4782781433</v>
      </c>
      <c r="F82" s="255">
        <v>7460639</v>
      </c>
      <c r="G82" s="172">
        <f t="shared" si="10"/>
        <v>-6503.4782781433314</v>
      </c>
      <c r="H82" s="173">
        <f t="shared" si="11"/>
        <v>-8.7094605427201857E-4</v>
      </c>
      <c r="I82" s="267">
        <f t="shared" si="8"/>
        <v>-4.9607004409941506</v>
      </c>
      <c r="J82" s="184">
        <v>125303.22712297506</v>
      </c>
      <c r="K82" s="185">
        <v>110454.8173535613</v>
      </c>
      <c r="L82" s="254">
        <v>114357.02483967174</v>
      </c>
      <c r="M82" s="186">
        <f t="shared" si="12"/>
        <v>2.976512193829469</v>
      </c>
      <c r="N82" s="187">
        <v>2844.5966655486054</v>
      </c>
      <c r="O82" s="188">
        <v>-7125.2749393665681</v>
      </c>
      <c r="P82" s="263">
        <v>-4523.8032819577911</v>
      </c>
      <c r="Q82" s="264">
        <f t="shared" si="9"/>
        <v>1.9843414625543685</v>
      </c>
      <c r="R82" s="252">
        <v>13</v>
      </c>
    </row>
    <row r="83" spans="1:18" ht="15">
      <c r="A83">
        <v>217</v>
      </c>
      <c r="B83" t="s">
        <v>110</v>
      </c>
      <c r="C83" s="218">
        <v>5390</v>
      </c>
      <c r="D83" s="178">
        <v>22306236.794149697</v>
      </c>
      <c r="E83" s="182">
        <v>22191552.693743404</v>
      </c>
      <c r="F83" s="255">
        <v>22288330</v>
      </c>
      <c r="G83" s="172">
        <f t="shared" si="10"/>
        <v>96777.306256595999</v>
      </c>
      <c r="H83" s="173">
        <f t="shared" si="11"/>
        <v>4.3609975197400671E-3</v>
      </c>
      <c r="I83" s="267">
        <f t="shared" si="8"/>
        <v>17.954973331464934</v>
      </c>
      <c r="J83" s="184">
        <v>-571863.76021341304</v>
      </c>
      <c r="K83" s="185">
        <v>-503040.27608025225</v>
      </c>
      <c r="L83" s="254">
        <v>-561106.87027460278</v>
      </c>
      <c r="M83" s="186">
        <f t="shared" si="12"/>
        <v>-10.773023041623475</v>
      </c>
      <c r="N83" s="187">
        <v>-779422.33457635751</v>
      </c>
      <c r="O83" s="188">
        <v>-733770.13798807375</v>
      </c>
      <c r="P83" s="263">
        <v>-772481.20078429999</v>
      </c>
      <c r="Q83" s="264">
        <f t="shared" si="9"/>
        <v>-7.1820153610809347</v>
      </c>
      <c r="R83" s="252">
        <v>16</v>
      </c>
    </row>
    <row r="84" spans="1:18" ht="15">
      <c r="A84">
        <v>218</v>
      </c>
      <c r="B84" t="s">
        <v>111</v>
      </c>
      <c r="C84" s="218">
        <v>1192</v>
      </c>
      <c r="D84" s="178">
        <v>6419320.4707690552</v>
      </c>
      <c r="E84" s="182">
        <v>6443711.572404502</v>
      </c>
      <c r="F84" s="255">
        <v>6438091</v>
      </c>
      <c r="G84" s="172">
        <f t="shared" si="10"/>
        <v>-5620.5724045019597</v>
      </c>
      <c r="H84" s="173">
        <f t="shared" si="11"/>
        <v>-8.7225698129822038E-4</v>
      </c>
      <c r="I84" s="267">
        <f t="shared" si="8"/>
        <v>-4.7152453057902344</v>
      </c>
      <c r="J84" s="184">
        <v>434228.63700267102</v>
      </c>
      <c r="K84" s="185">
        <v>419598.69321455696</v>
      </c>
      <c r="L84" s="254">
        <v>422971.04760824348</v>
      </c>
      <c r="M84" s="186">
        <f t="shared" si="12"/>
        <v>2.8291563705423801</v>
      </c>
      <c r="N84" s="187">
        <v>249029.33100337881</v>
      </c>
      <c r="O84" s="188">
        <v>239192.68449963935</v>
      </c>
      <c r="P84" s="263">
        <v>241440.92076209918</v>
      </c>
      <c r="Q84" s="264">
        <f t="shared" si="9"/>
        <v>1.8861042470300602</v>
      </c>
      <c r="R84" s="252">
        <v>14</v>
      </c>
    </row>
    <row r="85" spans="1:18" ht="15">
      <c r="A85">
        <v>224</v>
      </c>
      <c r="B85" t="s">
        <v>112</v>
      </c>
      <c r="C85" s="218">
        <v>8717</v>
      </c>
      <c r="D85" s="178">
        <v>37034765.340166658</v>
      </c>
      <c r="E85" s="182">
        <v>35213387.112959482</v>
      </c>
      <c r="F85" s="255">
        <v>35477088</v>
      </c>
      <c r="G85" s="172">
        <f t="shared" si="10"/>
        <v>263700.88704051822</v>
      </c>
      <c r="H85" s="173">
        <f t="shared" si="11"/>
        <v>7.4886544198262926E-3</v>
      </c>
      <c r="I85" s="267">
        <f t="shared" si="8"/>
        <v>30.251334982278102</v>
      </c>
      <c r="J85" s="184">
        <v>-1674304.7387449942</v>
      </c>
      <c r="K85" s="185">
        <v>-581477.41490040696</v>
      </c>
      <c r="L85" s="254">
        <v>-739697.95930586406</v>
      </c>
      <c r="M85" s="186">
        <f t="shared" si="12"/>
        <v>-18.150802386768049</v>
      </c>
      <c r="N85" s="187">
        <v>-1250089.4821567261</v>
      </c>
      <c r="O85" s="188">
        <v>-521544.78023281967</v>
      </c>
      <c r="P85" s="263">
        <v>-627025.14316977886</v>
      </c>
      <c r="Q85" s="264">
        <f t="shared" si="9"/>
        <v>-12.100534924510633</v>
      </c>
      <c r="R85" s="252">
        <v>1</v>
      </c>
    </row>
    <row r="86" spans="1:18" ht="15">
      <c r="A86">
        <v>226</v>
      </c>
      <c r="B86" t="s">
        <v>113</v>
      </c>
      <c r="C86" s="218">
        <v>3774</v>
      </c>
      <c r="D86" s="178">
        <v>18982657.834401149</v>
      </c>
      <c r="E86" s="182">
        <v>18801932.117440395</v>
      </c>
      <c r="F86" s="255">
        <v>18785536</v>
      </c>
      <c r="G86" s="172">
        <f t="shared" si="10"/>
        <v>-16396.117440395057</v>
      </c>
      <c r="H86" s="173">
        <f t="shared" si="11"/>
        <v>-8.7204428449064869E-4</v>
      </c>
      <c r="I86" s="267">
        <f t="shared" si="8"/>
        <v>-4.3444932274496706</v>
      </c>
      <c r="J86" s="184">
        <v>666337.46231528232</v>
      </c>
      <c r="K86" s="185">
        <v>774797.35572183412</v>
      </c>
      <c r="L86" s="254">
        <v>784635.01991361193</v>
      </c>
      <c r="M86" s="186">
        <f t="shared" si="12"/>
        <v>2.6066942744509323</v>
      </c>
      <c r="N86" s="187">
        <v>456923.58366554562</v>
      </c>
      <c r="O86" s="188">
        <v>528797.92518549936</v>
      </c>
      <c r="P86" s="263">
        <v>535356.36798002338</v>
      </c>
      <c r="Q86" s="264">
        <f t="shared" si="9"/>
        <v>1.7377961829687378</v>
      </c>
      <c r="R86" s="252">
        <v>13</v>
      </c>
    </row>
    <row r="87" spans="1:18" ht="15">
      <c r="A87">
        <v>230</v>
      </c>
      <c r="B87" t="s">
        <v>114</v>
      </c>
      <c r="C87" s="218">
        <v>2290</v>
      </c>
      <c r="D87" s="178">
        <v>11294643.951469287</v>
      </c>
      <c r="E87" s="182">
        <v>10828040.201050622</v>
      </c>
      <c r="F87" s="255">
        <v>10808603</v>
      </c>
      <c r="G87" s="172">
        <f t="shared" si="10"/>
        <v>-19437.201050622389</v>
      </c>
      <c r="H87" s="173">
        <f t="shared" si="11"/>
        <v>-1.795080244413614E-3</v>
      </c>
      <c r="I87" s="267">
        <f t="shared" si="8"/>
        <v>-8.487860720795803</v>
      </c>
      <c r="J87" s="184">
        <v>-401491.69798963703</v>
      </c>
      <c r="K87" s="185">
        <v>-121519.5546646</v>
      </c>
      <c r="L87" s="254">
        <v>-109857.50508823193</v>
      </c>
      <c r="M87" s="186">
        <f t="shared" si="12"/>
        <v>5.0925980682829985</v>
      </c>
      <c r="N87" s="187">
        <v>-309518.0160542081</v>
      </c>
      <c r="O87" s="188">
        <v>-123044.72659299462</v>
      </c>
      <c r="P87" s="263">
        <v>-115270.02687541254</v>
      </c>
      <c r="Q87" s="264">
        <f t="shared" si="9"/>
        <v>3.3950653788568004</v>
      </c>
      <c r="R87" s="252">
        <v>4</v>
      </c>
    </row>
    <row r="88" spans="1:18" ht="15">
      <c r="A88">
        <v>231</v>
      </c>
      <c r="B88" t="s">
        <v>115</v>
      </c>
      <c r="C88" s="218">
        <v>1289</v>
      </c>
      <c r="D88" s="178">
        <v>7155053.9076557104</v>
      </c>
      <c r="E88" s="182">
        <v>7331804.5995621402</v>
      </c>
      <c r="F88" s="255">
        <v>7314178</v>
      </c>
      <c r="G88" s="172">
        <f t="shared" si="10"/>
        <v>-17626.599562140182</v>
      </c>
      <c r="H88" s="173">
        <f t="shared" si="11"/>
        <v>-2.4041283865083984E-3</v>
      </c>
      <c r="I88" s="267">
        <f t="shared" si="8"/>
        <v>-13.674631157595176</v>
      </c>
      <c r="J88" s="184">
        <v>-768192.36176672636</v>
      </c>
      <c r="K88" s="185">
        <v>-874244.77999125142</v>
      </c>
      <c r="L88" s="254">
        <v>-863668.8372573927</v>
      </c>
      <c r="M88" s="186">
        <f t="shared" si="12"/>
        <v>8.2047655033814682</v>
      </c>
      <c r="N88" s="187">
        <v>-471071.54462176515</v>
      </c>
      <c r="O88" s="188">
        <v>-541737.76325237774</v>
      </c>
      <c r="P88" s="263">
        <v>-534687.13476313697</v>
      </c>
      <c r="Q88" s="264">
        <f t="shared" si="9"/>
        <v>5.4698436689222429</v>
      </c>
      <c r="R88" s="252">
        <v>15</v>
      </c>
    </row>
    <row r="89" spans="1:18" ht="15">
      <c r="A89">
        <v>232</v>
      </c>
      <c r="B89" t="s">
        <v>116</v>
      </c>
      <c r="C89" s="218">
        <v>12890</v>
      </c>
      <c r="D89" s="178">
        <v>58989547.55162961</v>
      </c>
      <c r="E89" s="182">
        <v>59608083.801245488</v>
      </c>
      <c r="F89" s="255">
        <v>59555999</v>
      </c>
      <c r="G89" s="172">
        <f t="shared" si="10"/>
        <v>-52084.801245488226</v>
      </c>
      <c r="H89" s="173">
        <f t="shared" si="11"/>
        <v>-8.7378754564829565E-4</v>
      </c>
      <c r="I89" s="267">
        <f t="shared" si="8"/>
        <v>-4.0407138281992419</v>
      </c>
      <c r="J89" s="184">
        <v>357686.00280510844</v>
      </c>
      <c r="K89" s="185">
        <v>-13396.534499055155</v>
      </c>
      <c r="L89" s="254">
        <v>17854.550463376247</v>
      </c>
      <c r="M89" s="186">
        <f t="shared" si="12"/>
        <v>2.4244441398317611</v>
      </c>
      <c r="N89" s="187">
        <v>-52954.66327059859</v>
      </c>
      <c r="O89" s="188">
        <v>-301035.88779720734</v>
      </c>
      <c r="P89" s="263">
        <v>-280201.83115556929</v>
      </c>
      <c r="Q89" s="264">
        <f t="shared" si="9"/>
        <v>1.6162960932225017</v>
      </c>
      <c r="R89" s="252">
        <v>14</v>
      </c>
    </row>
    <row r="90" spans="1:18" ht="15">
      <c r="A90">
        <v>233</v>
      </c>
      <c r="B90" t="s">
        <v>117</v>
      </c>
      <c r="C90" s="218">
        <v>15312</v>
      </c>
      <c r="D90" s="178">
        <v>69440498.988860145</v>
      </c>
      <c r="E90" s="182">
        <v>64346971.971092217</v>
      </c>
      <c r="F90" s="255">
        <v>69051993</v>
      </c>
      <c r="G90" s="172">
        <f t="shared" si="10"/>
        <v>4705021.0289077833</v>
      </c>
      <c r="H90" s="173">
        <f t="shared" si="11"/>
        <v>7.3119540590371637E-2</v>
      </c>
      <c r="I90" s="267">
        <f t="shared" si="8"/>
        <v>307.27671296419692</v>
      </c>
      <c r="J90" s="184">
        <v>2261003.4328935547</v>
      </c>
      <c r="K90" s="185">
        <v>5317182.6700838562</v>
      </c>
      <c r="L90" s="254">
        <v>2494170.1595986546</v>
      </c>
      <c r="M90" s="186">
        <f t="shared" si="12"/>
        <v>-184.36602079971274</v>
      </c>
      <c r="N90" s="187">
        <v>631798.2322818815</v>
      </c>
      <c r="O90" s="188">
        <v>2668137.4071319136</v>
      </c>
      <c r="P90" s="263">
        <v>786129.06680846412</v>
      </c>
      <c r="Q90" s="264">
        <f t="shared" si="9"/>
        <v>-122.91068053314065</v>
      </c>
      <c r="R90" s="252">
        <v>14</v>
      </c>
    </row>
    <row r="91" spans="1:18" ht="15">
      <c r="A91">
        <v>235</v>
      </c>
      <c r="B91" t="s">
        <v>118</v>
      </c>
      <c r="C91" s="218">
        <v>10396</v>
      </c>
      <c r="D91" s="178">
        <v>36538261.313965723</v>
      </c>
      <c r="E91" s="182">
        <v>37697313.909777902</v>
      </c>
      <c r="F91" s="255">
        <v>37664359</v>
      </c>
      <c r="G91" s="172">
        <f t="shared" si="10"/>
        <v>-32954.909777902067</v>
      </c>
      <c r="H91" s="173">
        <f t="shared" si="11"/>
        <v>-8.7419782366388304E-4</v>
      </c>
      <c r="I91" s="267">
        <f t="shared" si="8"/>
        <v>-3.1699605403907336</v>
      </c>
      <c r="J91" s="184">
        <v>8038902.0818206035</v>
      </c>
      <c r="K91" s="185">
        <v>7343420.6283706632</v>
      </c>
      <c r="L91" s="254">
        <v>7363193.4739771765</v>
      </c>
      <c r="M91" s="186">
        <f t="shared" si="12"/>
        <v>1.9019666801186341</v>
      </c>
      <c r="N91" s="187">
        <v>1937661.5093347558</v>
      </c>
      <c r="O91" s="188">
        <v>1474888.8458686413</v>
      </c>
      <c r="P91" s="263">
        <v>1488070.7429396594</v>
      </c>
      <c r="Q91" s="264">
        <f t="shared" si="9"/>
        <v>1.2679777867466446</v>
      </c>
      <c r="R91" s="252">
        <v>1</v>
      </c>
    </row>
    <row r="92" spans="1:18" ht="15">
      <c r="A92">
        <v>236</v>
      </c>
      <c r="B92" t="s">
        <v>119</v>
      </c>
      <c r="C92" s="218">
        <v>4196</v>
      </c>
      <c r="D92" s="178">
        <v>16612495.18864735</v>
      </c>
      <c r="E92" s="182">
        <v>16510364.987338459</v>
      </c>
      <c r="F92" s="255">
        <v>16495921</v>
      </c>
      <c r="G92" s="172">
        <f t="shared" si="10"/>
        <v>-14443.987338459119</v>
      </c>
      <c r="H92" s="173">
        <f t="shared" si="11"/>
        <v>-8.7484361184843502E-4</v>
      </c>
      <c r="I92" s="267">
        <f t="shared" si="8"/>
        <v>-3.4423230072590845</v>
      </c>
      <c r="J92" s="184">
        <v>-174884.60934423775</v>
      </c>
      <c r="K92" s="185">
        <v>-113595.31238969736</v>
      </c>
      <c r="L92" s="254">
        <v>-104928.87593170683</v>
      </c>
      <c r="M92" s="186">
        <f t="shared" si="12"/>
        <v>2.0654043036202392</v>
      </c>
      <c r="N92" s="187">
        <v>-470301.46489532274</v>
      </c>
      <c r="O92" s="188">
        <v>-429639.41138920828</v>
      </c>
      <c r="P92" s="263">
        <v>-423861.78708387644</v>
      </c>
      <c r="Q92" s="264">
        <f t="shared" si="9"/>
        <v>1.3769362024146441</v>
      </c>
      <c r="R92" s="252">
        <v>16</v>
      </c>
    </row>
    <row r="93" spans="1:18" ht="15">
      <c r="A93">
        <v>239</v>
      </c>
      <c r="B93" t="s">
        <v>120</v>
      </c>
      <c r="C93" s="218">
        <v>2095</v>
      </c>
      <c r="D93" s="178">
        <v>11743967.452050168</v>
      </c>
      <c r="E93" s="182">
        <v>11539073.672242628</v>
      </c>
      <c r="F93" s="255">
        <v>11528997</v>
      </c>
      <c r="G93" s="172">
        <f t="shared" si="10"/>
        <v>-10076.67224262841</v>
      </c>
      <c r="H93" s="173">
        <f t="shared" si="11"/>
        <v>-8.7326526624645438E-4</v>
      </c>
      <c r="I93" s="267">
        <f t="shared" si="8"/>
        <v>-4.8098674189157089</v>
      </c>
      <c r="J93" s="184">
        <v>66499.639230492525</v>
      </c>
      <c r="K93" s="185">
        <v>189452.97645745569</v>
      </c>
      <c r="L93" s="254">
        <v>195498.780700011</v>
      </c>
      <c r="M93" s="186">
        <f t="shared" si="12"/>
        <v>2.8858254141075483</v>
      </c>
      <c r="N93" s="187">
        <v>-373186.06952866755</v>
      </c>
      <c r="O93" s="188">
        <v>-291518.78551606101</v>
      </c>
      <c r="P93" s="263">
        <v>-287488.2493543544</v>
      </c>
      <c r="Q93" s="264">
        <f t="shared" si="9"/>
        <v>1.9238836094064955</v>
      </c>
      <c r="R93" s="252">
        <v>11</v>
      </c>
    </row>
    <row r="94" spans="1:18" ht="15">
      <c r="A94">
        <v>240</v>
      </c>
      <c r="B94" t="s">
        <v>121</v>
      </c>
      <c r="C94" s="218">
        <v>19982</v>
      </c>
      <c r="D94" s="178">
        <v>103860192.39464892</v>
      </c>
      <c r="E94" s="182">
        <v>102013286.34923451</v>
      </c>
      <c r="F94" s="255">
        <v>101924106</v>
      </c>
      <c r="G94" s="172">
        <f t="shared" si="10"/>
        <v>-89180.349234506488</v>
      </c>
      <c r="H94" s="173">
        <f t="shared" si="11"/>
        <v>-8.7420327710259753E-4</v>
      </c>
      <c r="I94" s="267">
        <f t="shared" si="8"/>
        <v>-4.463034192498573</v>
      </c>
      <c r="J94" s="184">
        <v>-7270141.3799906326</v>
      </c>
      <c r="K94" s="185">
        <v>-6161865.5535817854</v>
      </c>
      <c r="L94" s="254">
        <v>-6108357.624492256</v>
      </c>
      <c r="M94" s="186">
        <f t="shared" si="12"/>
        <v>2.67780648030875</v>
      </c>
      <c r="N94" s="187">
        <v>-4508571.2695623096</v>
      </c>
      <c r="O94" s="188">
        <v>-3772056.6173052648</v>
      </c>
      <c r="P94" s="263">
        <v>-3736384.6645788797</v>
      </c>
      <c r="Q94" s="264">
        <f t="shared" si="9"/>
        <v>1.7852043202074412</v>
      </c>
      <c r="R94" s="252">
        <v>19</v>
      </c>
    </row>
    <row r="95" spans="1:18" ht="15">
      <c r="A95">
        <v>241</v>
      </c>
      <c r="B95" t="s">
        <v>122</v>
      </c>
      <c r="C95" s="218">
        <v>7904</v>
      </c>
      <c r="D95" s="178">
        <v>33269398.483910982</v>
      </c>
      <c r="E95" s="182">
        <v>33633701.162030838</v>
      </c>
      <c r="F95" s="255">
        <v>33604416</v>
      </c>
      <c r="G95" s="172">
        <f t="shared" si="10"/>
        <v>-29285.16203083843</v>
      </c>
      <c r="H95" s="173">
        <f t="shared" si="11"/>
        <v>-8.7070887291757577E-4</v>
      </c>
      <c r="I95" s="267">
        <f t="shared" si="8"/>
        <v>-3.7051065322417043</v>
      </c>
      <c r="J95" s="184">
        <v>-1000612.1863359695</v>
      </c>
      <c r="K95" s="185">
        <v>-1219167.593647734</v>
      </c>
      <c r="L95" s="254">
        <v>-1201596.3587326356</v>
      </c>
      <c r="M95" s="186">
        <f t="shared" si="12"/>
        <v>2.2230813404729766</v>
      </c>
      <c r="N95" s="187">
        <v>-710737.15939233941</v>
      </c>
      <c r="O95" s="188">
        <v>-856903.69850878906</v>
      </c>
      <c r="P95" s="263">
        <v>-845189.54189871054</v>
      </c>
      <c r="Q95" s="264">
        <f t="shared" si="9"/>
        <v>1.4820542269836194</v>
      </c>
      <c r="R95" s="252">
        <v>19</v>
      </c>
    </row>
    <row r="96" spans="1:18" ht="15">
      <c r="A96">
        <v>244</v>
      </c>
      <c r="B96" t="s">
        <v>123</v>
      </c>
      <c r="C96" s="218">
        <v>19116</v>
      </c>
      <c r="D96" s="178">
        <v>58328322.243591905</v>
      </c>
      <c r="E96" s="182">
        <v>57565387.134415753</v>
      </c>
      <c r="F96" s="255">
        <v>58983024</v>
      </c>
      <c r="G96" s="172">
        <f t="shared" si="10"/>
        <v>1417636.8655842468</v>
      </c>
      <c r="H96" s="173">
        <f t="shared" si="11"/>
        <v>2.462654967079524E-2</v>
      </c>
      <c r="I96" s="267">
        <f t="shared" si="8"/>
        <v>74.159702112588761</v>
      </c>
      <c r="J96" s="184">
        <v>-451085.92769278958</v>
      </c>
      <c r="K96" s="185">
        <v>6604.4917203561708</v>
      </c>
      <c r="L96" s="254">
        <v>-843977.50751002331</v>
      </c>
      <c r="M96" s="186">
        <f t="shared" si="12"/>
        <v>-44.495814983803072</v>
      </c>
      <c r="N96" s="187">
        <v>-1312281.9088570974</v>
      </c>
      <c r="O96" s="188">
        <v>-1005906.6784446646</v>
      </c>
      <c r="P96" s="263">
        <v>-1572961.3445982235</v>
      </c>
      <c r="Q96" s="264">
        <f t="shared" si="9"/>
        <v>-29.663876655867277</v>
      </c>
      <c r="R96" s="252">
        <v>17</v>
      </c>
    </row>
    <row r="97" spans="1:18" ht="15">
      <c r="A97">
        <v>245</v>
      </c>
      <c r="B97" t="s">
        <v>124</v>
      </c>
      <c r="C97" s="218">
        <v>37232</v>
      </c>
      <c r="D97" s="178">
        <v>129407159.98234227</v>
      </c>
      <c r="E97" s="182">
        <v>128526272.40044649</v>
      </c>
      <c r="F97" s="255">
        <v>128414006</v>
      </c>
      <c r="G97" s="172">
        <f t="shared" si="10"/>
        <v>-112266.40044648945</v>
      </c>
      <c r="H97" s="173">
        <f t="shared" si="11"/>
        <v>-8.7348989704380043E-4</v>
      </c>
      <c r="I97" s="267">
        <f t="shared" si="8"/>
        <v>-3.0153201666977183</v>
      </c>
      <c r="J97" s="184">
        <v>-1720497.251842746</v>
      </c>
      <c r="K97" s="185">
        <v>-1191972.7835027319</v>
      </c>
      <c r="L97" s="254">
        <v>-1124612.8536957274</v>
      </c>
      <c r="M97" s="186">
        <f t="shared" si="12"/>
        <v>1.8091945049152482</v>
      </c>
      <c r="N97" s="187">
        <v>25258.537976205946</v>
      </c>
      <c r="O97" s="188">
        <v>377750.9675316324</v>
      </c>
      <c r="P97" s="263">
        <v>422657.58740302263</v>
      </c>
      <c r="Q97" s="264">
        <f t="shared" si="9"/>
        <v>1.206129669944946</v>
      </c>
      <c r="R97" s="252">
        <v>1</v>
      </c>
    </row>
    <row r="98" spans="1:18" ht="15">
      <c r="A98">
        <v>249</v>
      </c>
      <c r="B98" t="s">
        <v>125</v>
      </c>
      <c r="C98" s="218">
        <v>9443</v>
      </c>
      <c r="D98" s="178">
        <v>43191510.81260208</v>
      </c>
      <c r="E98" s="182">
        <v>43511766.652656622</v>
      </c>
      <c r="F98" s="255">
        <v>43473803</v>
      </c>
      <c r="G98" s="172">
        <f t="shared" si="10"/>
        <v>-37963.652656622231</v>
      </c>
      <c r="H98" s="173">
        <f t="shared" si="11"/>
        <v>-8.7249164024242969E-4</v>
      </c>
      <c r="I98" s="267">
        <f t="shared" si="8"/>
        <v>-4.0202957382846796</v>
      </c>
      <c r="J98" s="184">
        <v>526304.52412093838</v>
      </c>
      <c r="K98" s="185">
        <v>334168.59929156071</v>
      </c>
      <c r="L98" s="254">
        <v>356946.7361238359</v>
      </c>
      <c r="M98" s="186">
        <f t="shared" si="12"/>
        <v>2.4121716437864231</v>
      </c>
      <c r="N98" s="187">
        <v>987547.10459601216</v>
      </c>
      <c r="O98" s="188">
        <v>859145.87156228826</v>
      </c>
      <c r="P98" s="263">
        <v>874331.29611714953</v>
      </c>
      <c r="Q98" s="264">
        <f t="shared" si="9"/>
        <v>1.6081144291921283</v>
      </c>
      <c r="R98" s="252">
        <v>13</v>
      </c>
    </row>
    <row r="99" spans="1:18" ht="15">
      <c r="A99">
        <v>250</v>
      </c>
      <c r="B99" t="s">
        <v>126</v>
      </c>
      <c r="C99" s="218">
        <v>1808</v>
      </c>
      <c r="D99" s="178">
        <v>8975239.7246629316</v>
      </c>
      <c r="E99" s="182">
        <v>9044759.6189134661</v>
      </c>
      <c r="F99" s="255">
        <v>9036881</v>
      </c>
      <c r="G99" s="172">
        <f t="shared" si="10"/>
        <v>-7878.6189134661108</v>
      </c>
      <c r="H99" s="173">
        <f t="shared" si="11"/>
        <v>-8.7107001682954161E-4</v>
      </c>
      <c r="I99" s="267">
        <f t="shared" si="8"/>
        <v>-4.3576432043507252</v>
      </c>
      <c r="J99" s="184">
        <v>234900.40402432714</v>
      </c>
      <c r="K99" s="185">
        <v>193193.3383670809</v>
      </c>
      <c r="L99" s="254">
        <v>197920.72461793592</v>
      </c>
      <c r="M99" s="186">
        <f t="shared" si="12"/>
        <v>2.6147047847649461</v>
      </c>
      <c r="N99" s="187">
        <v>96719.9979143323</v>
      </c>
      <c r="O99" s="188">
        <v>68829.221023912032</v>
      </c>
      <c r="P99" s="263">
        <v>71980.811857818</v>
      </c>
      <c r="Q99" s="264">
        <f t="shared" si="9"/>
        <v>1.7431365231780795</v>
      </c>
      <c r="R99" s="252">
        <v>6</v>
      </c>
    </row>
    <row r="100" spans="1:18" ht="15">
      <c r="A100">
        <v>256</v>
      </c>
      <c r="B100" t="s">
        <v>127</v>
      </c>
      <c r="C100" s="218">
        <v>1581</v>
      </c>
      <c r="D100" s="178">
        <v>7999400.2915495504</v>
      </c>
      <c r="E100" s="182">
        <v>8303832.9878118886</v>
      </c>
      <c r="F100" s="255">
        <v>8379058</v>
      </c>
      <c r="G100" s="172">
        <f t="shared" si="10"/>
        <v>75225.012188111432</v>
      </c>
      <c r="H100" s="173">
        <f t="shared" si="11"/>
        <v>9.0590709493464528E-3</v>
      </c>
      <c r="I100" s="267">
        <f t="shared" si="8"/>
        <v>47.580652870405714</v>
      </c>
      <c r="J100" s="184">
        <v>-39902.216606268856</v>
      </c>
      <c r="K100" s="185">
        <v>-222556.59431700438</v>
      </c>
      <c r="L100" s="254">
        <v>-267691.33868008648</v>
      </c>
      <c r="M100" s="186">
        <f t="shared" si="12"/>
        <v>-28.548225403593996</v>
      </c>
      <c r="N100" s="187">
        <v>-236418.03507668569</v>
      </c>
      <c r="O100" s="188">
        <v>-358280.20944454637</v>
      </c>
      <c r="P100" s="263">
        <v>-388370.03901993233</v>
      </c>
      <c r="Q100" s="264">
        <f t="shared" si="9"/>
        <v>-19.032150269061326</v>
      </c>
      <c r="R100" s="252">
        <v>13</v>
      </c>
    </row>
    <row r="101" spans="1:18" ht="15">
      <c r="A101">
        <v>257</v>
      </c>
      <c r="B101" t="s">
        <v>128</v>
      </c>
      <c r="C101" s="218">
        <v>40433</v>
      </c>
      <c r="D101" s="178">
        <v>123994399.10600336</v>
      </c>
      <c r="E101" s="182">
        <v>124286956.76524302</v>
      </c>
      <c r="F101" s="255">
        <v>124178337</v>
      </c>
      <c r="G101" s="172">
        <f t="shared" si="10"/>
        <v>-108619.76524302363</v>
      </c>
      <c r="H101" s="173">
        <f t="shared" si="11"/>
        <v>-8.7394339736057702E-4</v>
      </c>
      <c r="I101" s="267">
        <f t="shared" si="8"/>
        <v>-2.6864137027433936</v>
      </c>
      <c r="J101" s="184">
        <v>4828326.396470353</v>
      </c>
      <c r="K101" s="185">
        <v>4652727.4146809671</v>
      </c>
      <c r="L101" s="254">
        <v>4717899.5307239471</v>
      </c>
      <c r="M101" s="186">
        <f t="shared" si="12"/>
        <v>1.6118545752969107</v>
      </c>
      <c r="N101" s="187">
        <v>3559200.5384789906</v>
      </c>
      <c r="O101" s="188">
        <v>3443272.2261250205</v>
      </c>
      <c r="P101" s="263">
        <v>3486720.3034870639</v>
      </c>
      <c r="Q101" s="264">
        <f t="shared" si="9"/>
        <v>1.0745697168660084</v>
      </c>
      <c r="R101" s="252">
        <v>1</v>
      </c>
    </row>
    <row r="102" spans="1:18" ht="15">
      <c r="A102">
        <v>260</v>
      </c>
      <c r="B102" t="s">
        <v>129</v>
      </c>
      <c r="C102" s="218">
        <v>9877</v>
      </c>
      <c r="D102" s="178">
        <v>47358852.313262761</v>
      </c>
      <c r="E102" s="182">
        <v>47364942.496019766</v>
      </c>
      <c r="F102" s="255">
        <v>47323638</v>
      </c>
      <c r="G102" s="172">
        <f t="shared" si="10"/>
        <v>-41304.496019765735</v>
      </c>
      <c r="H102" s="173">
        <f t="shared" si="11"/>
        <v>-8.720478447374171E-4</v>
      </c>
      <c r="I102" s="267">
        <f t="shared" si="8"/>
        <v>-4.18188680973633</v>
      </c>
      <c r="J102" s="184">
        <v>4288630.8812484732</v>
      </c>
      <c r="K102" s="185">
        <v>4284998.0357474945</v>
      </c>
      <c r="L102" s="254">
        <v>4309780.9450360192</v>
      </c>
      <c r="M102" s="186">
        <f t="shared" si="12"/>
        <v>2.5091535171129542</v>
      </c>
      <c r="N102" s="187">
        <v>2817110.8710943582</v>
      </c>
      <c r="O102" s="188">
        <v>2814313.2462343522</v>
      </c>
      <c r="P102" s="263">
        <v>2830835.1857600482</v>
      </c>
      <c r="Q102" s="264">
        <f t="shared" si="9"/>
        <v>1.6727690114099405</v>
      </c>
      <c r="R102" s="252">
        <v>12</v>
      </c>
    </row>
    <row r="103" spans="1:18" ht="15">
      <c r="A103">
        <v>261</v>
      </c>
      <c r="B103" t="s">
        <v>130</v>
      </c>
      <c r="C103" s="218">
        <v>6523</v>
      </c>
      <c r="D103" s="178">
        <v>30196663.333895337</v>
      </c>
      <c r="E103" s="182">
        <v>30365242.625615474</v>
      </c>
      <c r="F103" s="255">
        <v>30338562</v>
      </c>
      <c r="G103" s="172">
        <f t="shared" si="10"/>
        <v>-26680.625615473837</v>
      </c>
      <c r="H103" s="173">
        <f t="shared" si="11"/>
        <v>-8.7865675714926203E-4</v>
      </c>
      <c r="I103" s="267">
        <f t="shared" si="8"/>
        <v>-4.0902384815995454</v>
      </c>
      <c r="J103" s="184">
        <v>-391404.62765453779</v>
      </c>
      <c r="K103" s="185">
        <v>-492570.51705580379</v>
      </c>
      <c r="L103" s="254">
        <v>-476562.29855948989</v>
      </c>
      <c r="M103" s="186">
        <f t="shared" si="12"/>
        <v>2.4541190397537789</v>
      </c>
      <c r="N103" s="187">
        <v>1302529.457537344</v>
      </c>
      <c r="O103" s="188">
        <v>1235409.13779514</v>
      </c>
      <c r="P103" s="263">
        <v>1246081.2834593584</v>
      </c>
      <c r="Q103" s="264">
        <f t="shared" si="9"/>
        <v>1.6360793598372447</v>
      </c>
      <c r="R103" s="252">
        <v>19</v>
      </c>
    </row>
    <row r="104" spans="1:18" ht="15">
      <c r="A104">
        <v>263</v>
      </c>
      <c r="B104" t="s">
        <v>131</v>
      </c>
      <c r="C104" s="218">
        <v>7759</v>
      </c>
      <c r="D104" s="178">
        <v>37728567.898997001</v>
      </c>
      <c r="E104" s="182">
        <v>37641356.145347409</v>
      </c>
      <c r="F104" s="255">
        <v>37608446</v>
      </c>
      <c r="G104" s="172">
        <f t="shared" si="10"/>
        <v>-32910.14534740895</v>
      </c>
      <c r="H104" s="173">
        <f t="shared" si="11"/>
        <v>-8.7430817371006832E-4</v>
      </c>
      <c r="I104" s="267">
        <f t="shared" si="8"/>
        <v>-4.2415447025916935</v>
      </c>
      <c r="J104" s="184">
        <v>1152212.158487858</v>
      </c>
      <c r="K104" s="185">
        <v>1204569.2273792345</v>
      </c>
      <c r="L104" s="254">
        <v>1224315.5131435227</v>
      </c>
      <c r="M104" s="186">
        <f t="shared" si="12"/>
        <v>2.5449524119458897</v>
      </c>
      <c r="N104" s="187">
        <v>669973.4952983309</v>
      </c>
      <c r="O104" s="188">
        <v>704347.82650707709</v>
      </c>
      <c r="P104" s="263">
        <v>717512.01701661141</v>
      </c>
      <c r="Q104" s="264">
        <f t="shared" si="9"/>
        <v>1.696634941298405</v>
      </c>
      <c r="R104" s="252">
        <v>11</v>
      </c>
    </row>
    <row r="105" spans="1:18" ht="15">
      <c r="A105">
        <v>265</v>
      </c>
      <c r="B105" t="s">
        <v>132</v>
      </c>
      <c r="C105" s="218">
        <v>1088</v>
      </c>
      <c r="D105" s="178">
        <v>5803334.8952948786</v>
      </c>
      <c r="E105" s="182">
        <v>5642273.0156355649</v>
      </c>
      <c r="F105" s="255">
        <v>5666513</v>
      </c>
      <c r="G105" s="172">
        <f t="shared" si="10"/>
        <v>24239.984364435077</v>
      </c>
      <c r="H105" s="173">
        <f t="shared" si="11"/>
        <v>4.2961381516389814E-3</v>
      </c>
      <c r="I105" s="267">
        <f t="shared" si="8"/>
        <v>22.27939739378224</v>
      </c>
      <c r="J105" s="184">
        <v>340895.71897904784</v>
      </c>
      <c r="K105" s="185">
        <v>437538.53789059952</v>
      </c>
      <c r="L105" s="254">
        <v>422994.28370602295</v>
      </c>
      <c r="M105" s="186">
        <f t="shared" si="12"/>
        <v>-13.367880684353462</v>
      </c>
      <c r="N105" s="187">
        <v>147400.05252188485</v>
      </c>
      <c r="O105" s="188">
        <v>211728.03904742259</v>
      </c>
      <c r="P105" s="263">
        <v>202031.86959103993</v>
      </c>
      <c r="Q105" s="264">
        <f t="shared" si="9"/>
        <v>-8.9119204562340624</v>
      </c>
      <c r="R105" s="252">
        <v>13</v>
      </c>
    </row>
    <row r="106" spans="1:18" ht="15">
      <c r="A106">
        <v>271</v>
      </c>
      <c r="B106" t="s">
        <v>133</v>
      </c>
      <c r="C106" s="218">
        <v>6951</v>
      </c>
      <c r="D106" s="178">
        <v>30496895.214390013</v>
      </c>
      <c r="E106" s="182">
        <v>31444193.966960035</v>
      </c>
      <c r="F106" s="255">
        <v>31416689</v>
      </c>
      <c r="G106" s="172">
        <f t="shared" si="10"/>
        <v>-27504.966960035264</v>
      </c>
      <c r="H106" s="173">
        <f t="shared" si="11"/>
        <v>-8.7472323154271631E-4</v>
      </c>
      <c r="I106" s="267">
        <f t="shared" si="8"/>
        <v>-3.9569798532635971</v>
      </c>
      <c r="J106" s="184">
        <v>234415.18435002558</v>
      </c>
      <c r="K106" s="185">
        <v>-333943.2068839125</v>
      </c>
      <c r="L106" s="254">
        <v>-317440.41636771831</v>
      </c>
      <c r="M106" s="186">
        <f t="shared" si="12"/>
        <v>2.3741606267003581</v>
      </c>
      <c r="N106" s="187">
        <v>170333.65025739381</v>
      </c>
      <c r="O106" s="188">
        <v>-208940.53599895732</v>
      </c>
      <c r="P106" s="263">
        <v>-197938.67565481996</v>
      </c>
      <c r="Q106" s="264">
        <f t="shared" si="9"/>
        <v>1.5827737511347082</v>
      </c>
      <c r="R106" s="252">
        <v>4</v>
      </c>
    </row>
    <row r="107" spans="1:18" ht="15">
      <c r="A107">
        <v>272</v>
      </c>
      <c r="B107" t="s">
        <v>134</v>
      </c>
      <c r="C107" s="218">
        <v>47909</v>
      </c>
      <c r="D107" s="178">
        <v>187115589.87962046</v>
      </c>
      <c r="E107" s="182">
        <v>188257972.41101745</v>
      </c>
      <c r="F107" s="255">
        <v>188093031</v>
      </c>
      <c r="G107" s="172">
        <f t="shared" si="10"/>
        <v>-164941.41101744771</v>
      </c>
      <c r="H107" s="173">
        <f t="shared" si="11"/>
        <v>-8.7614568936999148E-4</v>
      </c>
      <c r="I107" s="267">
        <f t="shared" si="8"/>
        <v>-3.4428063832984974</v>
      </c>
      <c r="J107" s="184">
        <v>-5453441.9219217822</v>
      </c>
      <c r="K107" s="185">
        <v>-6138874.9437703043</v>
      </c>
      <c r="L107" s="254">
        <v>-6039909.8979731565</v>
      </c>
      <c r="M107" s="186">
        <f t="shared" si="12"/>
        <v>2.0656879875837064</v>
      </c>
      <c r="N107" s="187">
        <v>-2165021.1520381705</v>
      </c>
      <c r="O107" s="188">
        <v>-2621914.6033456684</v>
      </c>
      <c r="P107" s="263">
        <v>-2555937.9061475191</v>
      </c>
      <c r="Q107" s="264">
        <f t="shared" si="9"/>
        <v>1.3771253250568636</v>
      </c>
      <c r="R107" s="252">
        <v>16</v>
      </c>
    </row>
    <row r="108" spans="1:18" ht="15">
      <c r="A108">
        <v>273</v>
      </c>
      <c r="B108" t="s">
        <v>135</v>
      </c>
      <c r="C108" s="218">
        <v>3989</v>
      </c>
      <c r="D108" s="178">
        <v>19046865.401472989</v>
      </c>
      <c r="E108" s="182">
        <v>20099347.303655505</v>
      </c>
      <c r="F108" s="255">
        <v>19957007</v>
      </c>
      <c r="G108" s="172">
        <f t="shared" si="10"/>
        <v>-142340.30365550518</v>
      </c>
      <c r="H108" s="173">
        <f t="shared" si="11"/>
        <v>-7.0818371116766312E-3</v>
      </c>
      <c r="I108" s="267">
        <f t="shared" si="8"/>
        <v>-35.683204726875204</v>
      </c>
      <c r="J108" s="184">
        <v>-268030.49669088877</v>
      </c>
      <c r="K108" s="185">
        <v>-899533.65560442011</v>
      </c>
      <c r="L108" s="254">
        <v>-814129.30658958305</v>
      </c>
      <c r="M108" s="186">
        <f t="shared" si="12"/>
        <v>21.409964656514681</v>
      </c>
      <c r="N108" s="187">
        <v>1323572.7433761363</v>
      </c>
      <c r="O108" s="188">
        <v>902818.32208426797</v>
      </c>
      <c r="P108" s="263">
        <v>959754.55476083152</v>
      </c>
      <c r="Q108" s="264">
        <f t="shared" si="9"/>
        <v>14.273309771011169</v>
      </c>
      <c r="R108" s="252">
        <v>19</v>
      </c>
    </row>
    <row r="109" spans="1:18" ht="15">
      <c r="A109">
        <v>275</v>
      </c>
      <c r="B109" t="s">
        <v>136</v>
      </c>
      <c r="C109" s="218">
        <v>2586</v>
      </c>
      <c r="D109" s="178">
        <v>11667494.82640557</v>
      </c>
      <c r="E109" s="182">
        <v>11886496.714561982</v>
      </c>
      <c r="F109" s="255">
        <v>11912800</v>
      </c>
      <c r="G109" s="172">
        <f t="shared" si="10"/>
        <v>26303.28543801792</v>
      </c>
      <c r="H109" s="173">
        <f t="shared" si="11"/>
        <v>2.2128711318107823E-3</v>
      </c>
      <c r="I109" s="267">
        <f t="shared" si="8"/>
        <v>10.171417416093549</v>
      </c>
      <c r="J109" s="184">
        <v>595373.6805941792</v>
      </c>
      <c r="K109" s="185">
        <v>463976.11544823751</v>
      </c>
      <c r="L109" s="254">
        <v>448194.39721103443</v>
      </c>
      <c r="M109" s="186">
        <f t="shared" si="12"/>
        <v>-6.1027526052602781</v>
      </c>
      <c r="N109" s="187">
        <v>559061.58779389714</v>
      </c>
      <c r="O109" s="188">
        <v>471400.17055667861</v>
      </c>
      <c r="P109" s="263">
        <v>460879.0250652135</v>
      </c>
      <c r="Q109" s="264">
        <f t="shared" si="9"/>
        <v>-4.0685017368387904</v>
      </c>
      <c r="R109" s="252">
        <v>13</v>
      </c>
    </row>
    <row r="110" spans="1:18" ht="15">
      <c r="A110">
        <v>276</v>
      </c>
      <c r="B110" t="s">
        <v>137</v>
      </c>
      <c r="C110" s="218">
        <v>15035</v>
      </c>
      <c r="D110" s="178">
        <v>41513385.402179286</v>
      </c>
      <c r="E110" s="182">
        <v>42185757.26233694</v>
      </c>
      <c r="F110" s="255">
        <v>42148676</v>
      </c>
      <c r="G110" s="172">
        <f t="shared" si="10"/>
        <v>-37081.262336939573</v>
      </c>
      <c r="H110" s="173">
        <f t="shared" si="11"/>
        <v>-8.7899956628360409E-4</v>
      </c>
      <c r="I110" s="267">
        <f t="shared" si="8"/>
        <v>-2.4663293872257781</v>
      </c>
      <c r="J110" s="184">
        <v>2198641.1221422497</v>
      </c>
      <c r="K110" s="185">
        <v>1795181.6723449104</v>
      </c>
      <c r="L110" s="254">
        <v>1817430.1323513938</v>
      </c>
      <c r="M110" s="186">
        <f t="shared" si="12"/>
        <v>1.4797778521106328</v>
      </c>
      <c r="N110" s="187">
        <v>729778.7348113755</v>
      </c>
      <c r="O110" s="188">
        <v>461447.76818603708</v>
      </c>
      <c r="P110" s="263">
        <v>476280.07485705195</v>
      </c>
      <c r="Q110" s="264">
        <f t="shared" si="9"/>
        <v>0.98651856807548188</v>
      </c>
      <c r="R110" s="252">
        <v>12</v>
      </c>
    </row>
    <row r="111" spans="1:18" ht="15">
      <c r="A111">
        <v>280</v>
      </c>
      <c r="B111" t="s">
        <v>138</v>
      </c>
      <c r="C111" s="218">
        <v>2050</v>
      </c>
      <c r="D111" s="178">
        <v>8768393.404889429</v>
      </c>
      <c r="E111" s="182">
        <v>9181376.3022048529</v>
      </c>
      <c r="F111" s="255">
        <v>8592058</v>
      </c>
      <c r="G111" s="172">
        <f t="shared" si="10"/>
        <v>-589318.30220485292</v>
      </c>
      <c r="H111" s="173">
        <f t="shared" si="11"/>
        <v>-6.4186270424765365E-2</v>
      </c>
      <c r="I111" s="267">
        <f t="shared" si="8"/>
        <v>-287.47234253895266</v>
      </c>
      <c r="J111" s="184">
        <v>-113659.99689489689</v>
      </c>
      <c r="K111" s="185">
        <v>-361443.65754539368</v>
      </c>
      <c r="L111" s="254">
        <v>-7852.4502045848512</v>
      </c>
      <c r="M111" s="186">
        <f t="shared" si="12"/>
        <v>172.48351577600431</v>
      </c>
      <c r="N111" s="187">
        <v>186605.95704321098</v>
      </c>
      <c r="O111" s="188">
        <v>21309.459079513141</v>
      </c>
      <c r="P111" s="263">
        <v>257036.93064005545</v>
      </c>
      <c r="Q111" s="264">
        <f t="shared" si="9"/>
        <v>114.9890105173377</v>
      </c>
      <c r="R111" s="252">
        <v>15</v>
      </c>
    </row>
    <row r="112" spans="1:18" ht="15">
      <c r="A112">
        <v>284</v>
      </c>
      <c r="B112" t="s">
        <v>374</v>
      </c>
      <c r="C112" s="218">
        <v>2271</v>
      </c>
      <c r="D112" s="178">
        <v>9203189.432977153</v>
      </c>
      <c r="E112" s="182">
        <v>9255480.1900411006</v>
      </c>
      <c r="F112" s="255">
        <v>9247416</v>
      </c>
      <c r="G112" s="172">
        <f t="shared" si="10"/>
        <v>-8064.1900411006063</v>
      </c>
      <c r="H112" s="173">
        <f t="shared" si="11"/>
        <v>-8.7128813151992669E-4</v>
      </c>
      <c r="I112" s="267">
        <f t="shared" si="8"/>
        <v>-3.5509423342583033</v>
      </c>
      <c r="J112" s="184">
        <v>1055346.3034045529</v>
      </c>
      <c r="K112" s="185">
        <v>1023978.8586301102</v>
      </c>
      <c r="L112" s="254">
        <v>1028817.6081680136</v>
      </c>
      <c r="M112" s="186">
        <f t="shared" si="12"/>
        <v>2.1306691051974753</v>
      </c>
      <c r="N112" s="187">
        <v>853011.55306537787</v>
      </c>
      <c r="O112" s="188">
        <v>831976.06919490534</v>
      </c>
      <c r="P112" s="263">
        <v>835201.90222017828</v>
      </c>
      <c r="Q112" s="264">
        <f t="shared" si="9"/>
        <v>1.420446070133393</v>
      </c>
      <c r="R112" s="252">
        <v>2</v>
      </c>
    </row>
    <row r="113" spans="1:18" ht="15">
      <c r="A113">
        <v>285</v>
      </c>
      <c r="B113" t="s">
        <v>140</v>
      </c>
      <c r="C113" s="218">
        <v>51241</v>
      </c>
      <c r="D113" s="178">
        <v>233855331.09020281</v>
      </c>
      <c r="E113" s="182">
        <v>236749129.64617407</v>
      </c>
      <c r="F113" s="255">
        <v>236758561</v>
      </c>
      <c r="G113" s="172">
        <f t="shared" si="10"/>
        <v>9431.3538259267807</v>
      </c>
      <c r="H113" s="173">
        <f t="shared" si="11"/>
        <v>3.9836910234990567E-5</v>
      </c>
      <c r="I113" s="267">
        <f t="shared" si="8"/>
        <v>0.18405873862584221</v>
      </c>
      <c r="J113" s="184">
        <v>931007.5410607052</v>
      </c>
      <c r="K113" s="185">
        <v>-805125.65773407952</v>
      </c>
      <c r="L113" s="254">
        <v>-810784.20997074631</v>
      </c>
      <c r="M113" s="186">
        <f t="shared" si="12"/>
        <v>-0.11043016796445788</v>
      </c>
      <c r="N113" s="187">
        <v>3945298.2948206807</v>
      </c>
      <c r="O113" s="188">
        <v>2785297.5613505011</v>
      </c>
      <c r="P113" s="263">
        <v>2781525.1931927828</v>
      </c>
      <c r="Q113" s="264">
        <f t="shared" si="9"/>
        <v>-7.3620111975143551E-2</v>
      </c>
      <c r="R113" s="252">
        <v>8</v>
      </c>
    </row>
    <row r="114" spans="1:18" ht="15">
      <c r="A114">
        <v>286</v>
      </c>
      <c r="B114" t="s">
        <v>141</v>
      </c>
      <c r="C114" s="218">
        <v>80454</v>
      </c>
      <c r="D114" s="178">
        <v>355006794.10388374</v>
      </c>
      <c r="E114" s="182">
        <v>357277321.69165021</v>
      </c>
      <c r="F114" s="255">
        <v>356965061</v>
      </c>
      <c r="G114" s="172">
        <f t="shared" si="10"/>
        <v>-312260.69165021181</v>
      </c>
      <c r="H114" s="173">
        <f t="shared" si="11"/>
        <v>-8.7400087464748128E-4</v>
      </c>
      <c r="I114" s="267">
        <f t="shared" si="8"/>
        <v>-3.8812326503369854</v>
      </c>
      <c r="J114" s="184">
        <v>-3126300.4579730504</v>
      </c>
      <c r="K114" s="185">
        <v>-4488371.5490439953</v>
      </c>
      <c r="L114" s="254">
        <v>-4301015.2112129303</v>
      </c>
      <c r="M114" s="186">
        <f t="shared" si="12"/>
        <v>2.3287386311564999</v>
      </c>
      <c r="N114" s="187">
        <v>380486.66664846765</v>
      </c>
      <c r="O114" s="188">
        <v>-531897.92138022336</v>
      </c>
      <c r="P114" s="263">
        <v>-406993.69615939754</v>
      </c>
      <c r="Q114" s="264">
        <f t="shared" si="9"/>
        <v>1.5524924207724391</v>
      </c>
      <c r="R114" s="252">
        <v>8</v>
      </c>
    </row>
    <row r="115" spans="1:18" ht="15">
      <c r="A115">
        <v>287</v>
      </c>
      <c r="B115" t="s">
        <v>375</v>
      </c>
      <c r="C115" s="218">
        <v>6380</v>
      </c>
      <c r="D115" s="178">
        <v>30397855.282756053</v>
      </c>
      <c r="E115" s="182">
        <v>29534155.471796054</v>
      </c>
      <c r="F115" s="255">
        <v>29508439</v>
      </c>
      <c r="G115" s="172">
        <f t="shared" si="10"/>
        <v>-25716.471796054393</v>
      </c>
      <c r="H115" s="173">
        <f t="shared" si="11"/>
        <v>-8.7073665677058561E-4</v>
      </c>
      <c r="I115" s="267">
        <f t="shared" si="8"/>
        <v>-4.0307949523596225</v>
      </c>
      <c r="J115" s="184">
        <v>1073269.7562788855</v>
      </c>
      <c r="K115" s="185">
        <v>1591500.2013969633</v>
      </c>
      <c r="L115" s="254">
        <v>1606930.1544386714</v>
      </c>
      <c r="M115" s="186">
        <f t="shared" si="12"/>
        <v>2.4184879375718018</v>
      </c>
      <c r="N115" s="187">
        <v>717008.02769912384</v>
      </c>
      <c r="O115" s="188">
        <v>1062308.4265031074</v>
      </c>
      <c r="P115" s="263">
        <v>1072595.0618642569</v>
      </c>
      <c r="Q115" s="264">
        <f t="shared" si="9"/>
        <v>1.6123252917162134</v>
      </c>
      <c r="R115" s="252">
        <v>15</v>
      </c>
    </row>
    <row r="116" spans="1:18" ht="15">
      <c r="A116">
        <v>288</v>
      </c>
      <c r="B116" t="s">
        <v>143</v>
      </c>
      <c r="C116" s="218">
        <v>6442</v>
      </c>
      <c r="D116" s="178">
        <v>26821722.219703481</v>
      </c>
      <c r="E116" s="182">
        <v>26434441.009936474</v>
      </c>
      <c r="F116" s="255">
        <v>26270438</v>
      </c>
      <c r="G116" s="172">
        <f t="shared" si="10"/>
        <v>-164003.00993647426</v>
      </c>
      <c r="H116" s="173">
        <f t="shared" si="11"/>
        <v>-6.2041414030592507E-3</v>
      </c>
      <c r="I116" s="267">
        <f t="shared" si="8"/>
        <v>-25.458399555491194</v>
      </c>
      <c r="J116" s="184">
        <v>-814309.59776317223</v>
      </c>
      <c r="K116" s="185">
        <v>-581943.32080212701</v>
      </c>
      <c r="L116" s="254">
        <v>-483541.52055936662</v>
      </c>
      <c r="M116" s="186">
        <f t="shared" si="12"/>
        <v>15.275038845507668</v>
      </c>
      <c r="N116" s="187">
        <v>-842181.69835989841</v>
      </c>
      <c r="O116" s="188">
        <v>-687227.57612451701</v>
      </c>
      <c r="P116" s="263">
        <v>-621626.37596266565</v>
      </c>
      <c r="Q116" s="264">
        <f t="shared" si="9"/>
        <v>10.183359230340168</v>
      </c>
      <c r="R116" s="252">
        <v>15</v>
      </c>
    </row>
    <row r="117" spans="1:18" ht="15">
      <c r="A117">
        <v>290</v>
      </c>
      <c r="B117" t="s">
        <v>144</v>
      </c>
      <c r="C117" s="218">
        <v>7928</v>
      </c>
      <c r="D117" s="178">
        <v>44791267.485121071</v>
      </c>
      <c r="E117" s="182">
        <v>44163948.066524126</v>
      </c>
      <c r="F117" s="255">
        <v>44125283</v>
      </c>
      <c r="G117" s="172">
        <f t="shared" si="10"/>
        <v>-38665.066524125636</v>
      </c>
      <c r="H117" s="173">
        <f t="shared" si="11"/>
        <v>-8.7548935765173149E-4</v>
      </c>
      <c r="I117" s="267">
        <f t="shared" si="8"/>
        <v>-4.8770265545062612</v>
      </c>
      <c r="J117" s="184">
        <v>-464708.15251307294</v>
      </c>
      <c r="K117" s="185">
        <v>-88281.412196629812</v>
      </c>
      <c r="L117" s="254">
        <v>-65082.62521018627</v>
      </c>
      <c r="M117" s="186">
        <f t="shared" si="12"/>
        <v>2.9261840295715871</v>
      </c>
      <c r="N117" s="187">
        <v>287056.14183100866</v>
      </c>
      <c r="O117" s="188">
        <v>537387.29266791081</v>
      </c>
      <c r="P117" s="263">
        <v>552853.15065888315</v>
      </c>
      <c r="Q117" s="264">
        <f t="shared" si="9"/>
        <v>1.9507893530489844</v>
      </c>
      <c r="R117" s="252">
        <v>18</v>
      </c>
    </row>
    <row r="118" spans="1:18" ht="15">
      <c r="A118">
        <v>291</v>
      </c>
      <c r="B118" t="s">
        <v>145</v>
      </c>
      <c r="C118" s="218">
        <v>2158</v>
      </c>
      <c r="D118" s="178">
        <v>11256507.144720394</v>
      </c>
      <c r="E118" s="182">
        <v>11247458.961879544</v>
      </c>
      <c r="F118" s="255">
        <v>11237659</v>
      </c>
      <c r="G118" s="172">
        <f t="shared" si="10"/>
        <v>-9799.9618795439601</v>
      </c>
      <c r="H118" s="173">
        <f t="shared" si="11"/>
        <v>-8.7130452422707087E-4</v>
      </c>
      <c r="I118" s="267">
        <f t="shared" si="8"/>
        <v>-4.541224225923985</v>
      </c>
      <c r="J118" s="184">
        <v>950904.73402385158</v>
      </c>
      <c r="K118" s="185">
        <v>956335.87941771001</v>
      </c>
      <c r="L118" s="254">
        <v>962215.81022848887</v>
      </c>
      <c r="M118" s="186">
        <f t="shared" si="12"/>
        <v>2.7247130726500775</v>
      </c>
      <c r="N118" s="187">
        <v>896243.77007172839</v>
      </c>
      <c r="O118" s="188">
        <v>899825.03005968791</v>
      </c>
      <c r="P118" s="263">
        <v>903744.98393354379</v>
      </c>
      <c r="Q118" s="264">
        <f t="shared" si="9"/>
        <v>1.8164753817682469</v>
      </c>
      <c r="R118" s="252">
        <v>6</v>
      </c>
    </row>
    <row r="119" spans="1:18" ht="15">
      <c r="A119">
        <v>297</v>
      </c>
      <c r="B119" t="s">
        <v>146</v>
      </c>
      <c r="C119" s="218">
        <v>121543</v>
      </c>
      <c r="D119" s="178">
        <v>490440465.71322721</v>
      </c>
      <c r="E119" s="182">
        <v>477271332.11567742</v>
      </c>
      <c r="F119" s="255">
        <v>486586285</v>
      </c>
      <c r="G119" s="172">
        <f t="shared" si="10"/>
        <v>9314952.8843225837</v>
      </c>
      <c r="H119" s="173">
        <f t="shared" si="11"/>
        <v>1.9517101190701509E-2</v>
      </c>
      <c r="I119" s="267">
        <f t="shared" si="8"/>
        <v>76.639155560769311</v>
      </c>
      <c r="J119" s="184">
        <v>-14117505.026139481</v>
      </c>
      <c r="K119" s="185">
        <v>-6216290.9374902397</v>
      </c>
      <c r="L119" s="254">
        <v>-11805262.822869556</v>
      </c>
      <c r="M119" s="186">
        <f t="shared" si="12"/>
        <v>-45.983494609967799</v>
      </c>
      <c r="N119" s="187">
        <v>-6481568.6417166879</v>
      </c>
      <c r="O119" s="188">
        <v>-1209391.2495430226</v>
      </c>
      <c r="P119" s="263">
        <v>-4935372.5064624157</v>
      </c>
      <c r="Q119" s="264">
        <f t="shared" si="9"/>
        <v>-30.655663073310624</v>
      </c>
      <c r="R119" s="252">
        <v>11</v>
      </c>
    </row>
    <row r="120" spans="1:18" ht="15">
      <c r="A120">
        <v>300</v>
      </c>
      <c r="B120" t="s">
        <v>147</v>
      </c>
      <c r="C120" s="218">
        <v>3528</v>
      </c>
      <c r="D120" s="178">
        <v>15854435.089735491</v>
      </c>
      <c r="E120" s="182">
        <v>16085633.932508774</v>
      </c>
      <c r="F120" s="255">
        <v>16071598</v>
      </c>
      <c r="G120" s="172">
        <f t="shared" si="10"/>
        <v>-14035.932508774102</v>
      </c>
      <c r="H120" s="173">
        <f t="shared" si="11"/>
        <v>-8.7257565152018893E-4</v>
      </c>
      <c r="I120" s="267">
        <f t="shared" si="8"/>
        <v>-3.9784389197205505</v>
      </c>
      <c r="J120" s="184">
        <v>1455854.0474903292</v>
      </c>
      <c r="K120" s="185">
        <v>1317138.6827333088</v>
      </c>
      <c r="L120" s="254">
        <v>1325560.2991796143</v>
      </c>
      <c r="M120" s="186">
        <f t="shared" si="12"/>
        <v>2.3870794915832008</v>
      </c>
      <c r="N120" s="184">
        <v>816011.03948278818</v>
      </c>
      <c r="O120" s="185">
        <v>723464.49562194885</v>
      </c>
      <c r="P120" s="254">
        <v>729078.90658615809</v>
      </c>
      <c r="Q120" s="264">
        <f t="shared" si="9"/>
        <v>1.5913863277237066</v>
      </c>
      <c r="R120" s="252">
        <v>14</v>
      </c>
    </row>
    <row r="121" spans="1:18" ht="15">
      <c r="A121">
        <v>301</v>
      </c>
      <c r="B121" t="s">
        <v>148</v>
      </c>
      <c r="C121" s="218">
        <v>20197</v>
      </c>
      <c r="D121" s="178">
        <v>94311084.993447155</v>
      </c>
      <c r="E121" s="182">
        <v>94681176.404734939</v>
      </c>
      <c r="F121" s="255">
        <v>94733756</v>
      </c>
      <c r="G121" s="172">
        <f t="shared" si="10"/>
        <v>52579.595265060663</v>
      </c>
      <c r="H121" s="173">
        <f t="shared" si="11"/>
        <v>5.5533314288679656E-4</v>
      </c>
      <c r="I121" s="267">
        <f t="shared" si="8"/>
        <v>2.6033368948388702</v>
      </c>
      <c r="J121" s="184">
        <v>717073.25065928139</v>
      </c>
      <c r="K121" s="185">
        <v>495099.59500097728</v>
      </c>
      <c r="L121" s="254">
        <v>463551.83119081572</v>
      </c>
      <c r="M121" s="186">
        <f t="shared" si="12"/>
        <v>-1.5620024662158518</v>
      </c>
      <c r="N121" s="187">
        <v>-633320.12612438854</v>
      </c>
      <c r="O121" s="188">
        <v>-782737.17307722894</v>
      </c>
      <c r="P121" s="263">
        <v>-803769.0156173053</v>
      </c>
      <c r="Q121" s="264">
        <f t="shared" si="9"/>
        <v>-1.0413349774756822</v>
      </c>
      <c r="R121" s="252">
        <v>14</v>
      </c>
    </row>
    <row r="122" spans="1:18" ht="15">
      <c r="A122">
        <v>304</v>
      </c>
      <c r="B122" t="s">
        <v>149</v>
      </c>
      <c r="C122" s="218">
        <v>971</v>
      </c>
      <c r="D122" s="178">
        <v>4870062.4429641832</v>
      </c>
      <c r="E122" s="182">
        <v>4186457.9538516654</v>
      </c>
      <c r="F122" s="255">
        <v>4927451</v>
      </c>
      <c r="G122" s="172">
        <f t="shared" si="10"/>
        <v>740993.04614833463</v>
      </c>
      <c r="H122" s="173">
        <f t="shared" si="11"/>
        <v>0.17699760855512692</v>
      </c>
      <c r="I122" s="267">
        <f t="shared" si="8"/>
        <v>763.12363146069481</v>
      </c>
      <c r="J122" s="184">
        <v>-335143.88026683748</v>
      </c>
      <c r="K122" s="185">
        <v>75017.11801353663</v>
      </c>
      <c r="L122" s="254">
        <v>-369578.77209693141</v>
      </c>
      <c r="M122" s="186">
        <f t="shared" si="12"/>
        <v>-457.87424316217101</v>
      </c>
      <c r="N122" s="184">
        <v>-69377.10175927107</v>
      </c>
      <c r="O122" s="185">
        <v>204093.51694220459</v>
      </c>
      <c r="P122" s="254">
        <v>-92303.743131439114</v>
      </c>
      <c r="Q122" s="264">
        <f t="shared" si="9"/>
        <v>-305.24949544144562</v>
      </c>
      <c r="R122" s="252">
        <v>2</v>
      </c>
    </row>
    <row r="123" spans="1:18" ht="15">
      <c r="A123">
        <v>305</v>
      </c>
      <c r="B123" t="s">
        <v>150</v>
      </c>
      <c r="C123" s="218">
        <v>15165</v>
      </c>
      <c r="D123" s="178">
        <v>66156211.885958016</v>
      </c>
      <c r="E123" s="182">
        <v>65770400.667165659</v>
      </c>
      <c r="F123" s="255">
        <v>66257766</v>
      </c>
      <c r="G123" s="172">
        <f t="shared" si="10"/>
        <v>487365.33283434063</v>
      </c>
      <c r="H123" s="173">
        <f t="shared" si="11"/>
        <v>7.41010132051159E-3</v>
      </c>
      <c r="I123" s="267">
        <f t="shared" si="8"/>
        <v>32.137509583537131</v>
      </c>
      <c r="J123" s="184">
        <v>1997457.3543863457</v>
      </c>
      <c r="K123" s="185">
        <v>2228966.8217618456</v>
      </c>
      <c r="L123" s="254">
        <v>1936547.7977629702</v>
      </c>
      <c r="M123" s="186">
        <f t="shared" si="12"/>
        <v>-19.282494164119711</v>
      </c>
      <c r="N123" s="187">
        <v>2425928.9941001441</v>
      </c>
      <c r="O123" s="188">
        <v>2579866.9025302925</v>
      </c>
      <c r="P123" s="263">
        <v>2384920.8865310634</v>
      </c>
      <c r="Q123" s="264">
        <f t="shared" si="9"/>
        <v>-12.854996109411749</v>
      </c>
      <c r="R123" s="252">
        <v>17</v>
      </c>
    </row>
    <row r="124" spans="1:18" ht="15">
      <c r="A124">
        <v>309</v>
      </c>
      <c r="B124" t="s">
        <v>151</v>
      </c>
      <c r="C124" s="218">
        <v>6506</v>
      </c>
      <c r="D124" s="178">
        <v>31436113.25570282</v>
      </c>
      <c r="E124" s="182">
        <v>31682814.827628676</v>
      </c>
      <c r="F124" s="255">
        <v>31655194</v>
      </c>
      <c r="G124" s="172">
        <f t="shared" si="10"/>
        <v>-27620.827628675848</v>
      </c>
      <c r="H124" s="173">
        <f t="shared" si="11"/>
        <v>-8.7179209861711483E-4</v>
      </c>
      <c r="I124" s="267">
        <f t="shared" si="8"/>
        <v>-4.2454392297380643</v>
      </c>
      <c r="J124" s="184">
        <v>-401495.22926220956</v>
      </c>
      <c r="K124" s="185">
        <v>-549499.78741531994</v>
      </c>
      <c r="L124" s="254">
        <v>-532927.13107197662</v>
      </c>
      <c r="M124" s="186">
        <f t="shared" si="12"/>
        <v>2.5472880945808973</v>
      </c>
      <c r="N124" s="187">
        <v>-433381.87784330669</v>
      </c>
      <c r="O124" s="188">
        <v>-532341.09877524362</v>
      </c>
      <c r="P124" s="263">
        <v>-521292.66121300391</v>
      </c>
      <c r="Q124" s="264">
        <f t="shared" si="9"/>
        <v>1.6981920630555958</v>
      </c>
      <c r="R124" s="252">
        <v>12</v>
      </c>
    </row>
    <row r="125" spans="1:18" ht="15">
      <c r="A125">
        <v>312</v>
      </c>
      <c r="B125" t="s">
        <v>152</v>
      </c>
      <c r="C125" s="218">
        <v>1232</v>
      </c>
      <c r="D125" s="178">
        <v>6112148.0582051259</v>
      </c>
      <c r="E125" s="182">
        <v>6178933.3826172156</v>
      </c>
      <c r="F125" s="255">
        <v>6173543</v>
      </c>
      <c r="G125" s="172">
        <f t="shared" si="10"/>
        <v>-5390.3826172156259</v>
      </c>
      <c r="H125" s="173">
        <f t="shared" si="11"/>
        <v>-8.7238076273488119E-4</v>
      </c>
      <c r="I125" s="267">
        <f t="shared" si="8"/>
        <v>-4.3753105659217741</v>
      </c>
      <c r="J125" s="184">
        <v>98108.208258273487</v>
      </c>
      <c r="K125" s="185">
        <v>58052.458058340882</v>
      </c>
      <c r="L125" s="254">
        <v>61286.43494559903</v>
      </c>
      <c r="M125" s="186">
        <f t="shared" si="12"/>
        <v>2.6249812396575876</v>
      </c>
      <c r="N125" s="187">
        <v>-12640.698763405486</v>
      </c>
      <c r="O125" s="188">
        <v>-39617.42854870086</v>
      </c>
      <c r="P125" s="263">
        <v>-37461.443957193558</v>
      </c>
      <c r="Q125" s="264">
        <f t="shared" si="9"/>
        <v>1.7499874931065762</v>
      </c>
      <c r="R125" s="252">
        <v>13</v>
      </c>
    </row>
    <row r="126" spans="1:18" ht="15">
      <c r="A126">
        <v>316</v>
      </c>
      <c r="B126" t="s">
        <v>153</v>
      </c>
      <c r="C126" s="218">
        <v>4245</v>
      </c>
      <c r="D126" s="178">
        <v>17042081.075403221</v>
      </c>
      <c r="E126" s="182">
        <v>16665984.838789919</v>
      </c>
      <c r="F126" s="255">
        <v>16651389</v>
      </c>
      <c r="G126" s="172">
        <f t="shared" si="10"/>
        <v>-14595.838789919391</v>
      </c>
      <c r="H126" s="173">
        <f t="shared" si="11"/>
        <v>-8.757861555200577E-4</v>
      </c>
      <c r="I126" s="267">
        <f t="shared" si="8"/>
        <v>-3.4383601389680547</v>
      </c>
      <c r="J126" s="184">
        <v>-345227.75280109228</v>
      </c>
      <c r="K126" s="185">
        <v>-119546.01348243303</v>
      </c>
      <c r="L126" s="254">
        <v>-110788.76585552718</v>
      </c>
      <c r="M126" s="186">
        <f t="shared" si="12"/>
        <v>2.0629558602840645</v>
      </c>
      <c r="N126" s="187">
        <v>-308798.81497438921</v>
      </c>
      <c r="O126" s="188">
        <v>-158768.3443034401</v>
      </c>
      <c r="P126" s="263">
        <v>-152930.17921883069</v>
      </c>
      <c r="Q126" s="264">
        <f t="shared" si="9"/>
        <v>1.3753039068573409</v>
      </c>
      <c r="R126" s="252">
        <v>7</v>
      </c>
    </row>
    <row r="127" spans="1:18" ht="15">
      <c r="A127">
        <v>317</v>
      </c>
      <c r="B127" t="s">
        <v>154</v>
      </c>
      <c r="C127" s="218">
        <v>2533</v>
      </c>
      <c r="D127" s="178">
        <v>11070929.656212972</v>
      </c>
      <c r="E127" s="182">
        <v>11317467.585226992</v>
      </c>
      <c r="F127" s="255">
        <v>11301529</v>
      </c>
      <c r="G127" s="172">
        <f t="shared" si="10"/>
        <v>-15938.585226992145</v>
      </c>
      <c r="H127" s="173">
        <f t="shared" si="11"/>
        <v>-1.4083172853790391E-3</v>
      </c>
      <c r="I127" s="267">
        <f t="shared" si="8"/>
        <v>-6.2923747441737641</v>
      </c>
      <c r="J127" s="184">
        <v>986384.70593636518</v>
      </c>
      <c r="K127" s="185">
        <v>838464.95862976706</v>
      </c>
      <c r="L127" s="254">
        <v>848028.36924636201</v>
      </c>
      <c r="M127" s="186">
        <f t="shared" si="12"/>
        <v>3.7755272864567506</v>
      </c>
      <c r="N127" s="187">
        <v>529237.9696661788</v>
      </c>
      <c r="O127" s="188">
        <v>430571.61767318676</v>
      </c>
      <c r="P127" s="263">
        <v>436947.22475092119</v>
      </c>
      <c r="Q127" s="264">
        <f t="shared" si="9"/>
        <v>2.5170181909729288</v>
      </c>
      <c r="R127" s="252">
        <v>17</v>
      </c>
    </row>
    <row r="128" spans="1:18" ht="15">
      <c r="A128">
        <v>320</v>
      </c>
      <c r="B128" t="s">
        <v>155</v>
      </c>
      <c r="C128" s="218">
        <v>7105</v>
      </c>
      <c r="D128" s="178">
        <v>38711943.537279598</v>
      </c>
      <c r="E128" s="182">
        <v>38135287.329112925</v>
      </c>
      <c r="F128" s="255">
        <v>38102016</v>
      </c>
      <c r="G128" s="172">
        <f t="shared" si="10"/>
        <v>-33271.329112924635</v>
      </c>
      <c r="H128" s="173">
        <f t="shared" si="11"/>
        <v>-8.7245518371969664E-4</v>
      </c>
      <c r="I128" s="267">
        <f t="shared" si="8"/>
        <v>-4.6828049420020594</v>
      </c>
      <c r="J128" s="184">
        <v>850384.64555176522</v>
      </c>
      <c r="K128" s="185">
        <v>1196405.5980365726</v>
      </c>
      <c r="L128" s="254">
        <v>1216368.6201065173</v>
      </c>
      <c r="M128" s="186">
        <f t="shared" si="12"/>
        <v>2.8097145770506358</v>
      </c>
      <c r="N128" s="187">
        <v>1141663.6105878628</v>
      </c>
      <c r="O128" s="188">
        <v>1371863.1466104258</v>
      </c>
      <c r="P128" s="263">
        <v>1385171.8279903987</v>
      </c>
      <c r="Q128" s="264">
        <f t="shared" si="9"/>
        <v>1.8731430513684668</v>
      </c>
      <c r="R128" s="252">
        <v>19</v>
      </c>
    </row>
    <row r="129" spans="1:18" ht="15">
      <c r="A129">
        <v>322</v>
      </c>
      <c r="B129" t="s">
        <v>156</v>
      </c>
      <c r="C129" s="218">
        <v>6614</v>
      </c>
      <c r="D129" s="178">
        <v>28059035.062988557</v>
      </c>
      <c r="E129" s="182">
        <v>28228022.123938046</v>
      </c>
      <c r="F129" s="255">
        <v>28203422</v>
      </c>
      <c r="G129" s="172">
        <f t="shared" si="10"/>
        <v>-24600.123938046396</v>
      </c>
      <c r="H129" s="173">
        <f t="shared" si="11"/>
        <v>-8.714788386532011E-4</v>
      </c>
      <c r="I129" s="267">
        <f t="shared" si="8"/>
        <v>-3.7194018654439667</v>
      </c>
      <c r="J129" s="184">
        <v>1334230.2620859423</v>
      </c>
      <c r="K129" s="185">
        <v>1232841.1730604614</v>
      </c>
      <c r="L129" s="254">
        <v>1247601.3822249568</v>
      </c>
      <c r="M129" s="186">
        <f t="shared" si="12"/>
        <v>2.2316615005284772</v>
      </c>
      <c r="N129" s="187">
        <v>1290740.3265106499</v>
      </c>
      <c r="O129" s="188">
        <v>1223091.9848275445</v>
      </c>
      <c r="P129" s="263">
        <v>1232932.1242705504</v>
      </c>
      <c r="Q129" s="264">
        <f t="shared" si="9"/>
        <v>1.4877743336870126</v>
      </c>
      <c r="R129" s="252">
        <v>2</v>
      </c>
    </row>
    <row r="130" spans="1:18" ht="15">
      <c r="A130">
        <v>398</v>
      </c>
      <c r="B130" t="s">
        <v>157</v>
      </c>
      <c r="C130" s="218">
        <v>120027</v>
      </c>
      <c r="D130" s="178">
        <v>439702842.44531393</v>
      </c>
      <c r="E130" s="182">
        <v>441182444.36495429</v>
      </c>
      <c r="F130" s="255">
        <v>440796185</v>
      </c>
      <c r="G130" s="172">
        <f t="shared" si="10"/>
        <v>-386259.36495429277</v>
      </c>
      <c r="H130" s="173">
        <f t="shared" si="11"/>
        <v>-8.7550937234205054E-4</v>
      </c>
      <c r="I130" s="267">
        <f t="shared" si="8"/>
        <v>-3.218103967892997</v>
      </c>
      <c r="J130" s="184">
        <v>13510392.830545874</v>
      </c>
      <c r="K130" s="185">
        <v>12622701.257143427</v>
      </c>
      <c r="L130" s="254">
        <v>12854456.673994904</v>
      </c>
      <c r="M130" s="186">
        <f t="shared" si="12"/>
        <v>1.9308606967722071</v>
      </c>
      <c r="N130" s="187">
        <v>19204866.668158781</v>
      </c>
      <c r="O130" s="188">
        <v>18611842.867718708</v>
      </c>
      <c r="P130" s="263">
        <v>18766346.478953186</v>
      </c>
      <c r="Q130" s="264">
        <f t="shared" si="9"/>
        <v>1.2872404645161393</v>
      </c>
      <c r="R130" s="252">
        <v>7</v>
      </c>
    </row>
    <row r="131" spans="1:18" ht="15">
      <c r="A131">
        <v>399</v>
      </c>
      <c r="B131" t="s">
        <v>158</v>
      </c>
      <c r="C131" s="218">
        <v>7916</v>
      </c>
      <c r="D131" s="178">
        <v>30365075.530890677</v>
      </c>
      <c r="E131" s="182">
        <v>31724684.099883355</v>
      </c>
      <c r="F131" s="255">
        <v>31697012</v>
      </c>
      <c r="G131" s="172">
        <f t="shared" si="10"/>
        <v>-27672.0998833552</v>
      </c>
      <c r="H131" s="173">
        <f t="shared" si="11"/>
        <v>-8.722576967584981E-4</v>
      </c>
      <c r="I131" s="267">
        <f t="shared" si="8"/>
        <v>-3.4957175193728145</v>
      </c>
      <c r="J131" s="184">
        <v>-375042.4107776052</v>
      </c>
      <c r="K131" s="185">
        <v>-1190781.3445348125</v>
      </c>
      <c r="L131" s="254">
        <v>-1174178.2707272482</v>
      </c>
      <c r="M131" s="186">
        <f t="shared" si="12"/>
        <v>2.097406999439658</v>
      </c>
      <c r="N131" s="184">
        <v>-999965.2917481811</v>
      </c>
      <c r="O131" s="185">
        <v>-1544254.3245672423</v>
      </c>
      <c r="P131" s="254">
        <v>-1533185.608695521</v>
      </c>
      <c r="Q131" s="264">
        <f t="shared" si="9"/>
        <v>1.3982713329612524</v>
      </c>
      <c r="R131" s="252">
        <v>15</v>
      </c>
    </row>
    <row r="132" spans="1:18" ht="15">
      <c r="A132">
        <v>400</v>
      </c>
      <c r="B132" t="s">
        <v>159</v>
      </c>
      <c r="C132" s="218">
        <v>8456</v>
      </c>
      <c r="D132" s="178">
        <v>32400158.891339924</v>
      </c>
      <c r="E132" s="182">
        <v>30740821.304154996</v>
      </c>
      <c r="F132" s="255">
        <v>30728679</v>
      </c>
      <c r="G132" s="172">
        <f t="shared" si="10"/>
        <v>-12142.304154995829</v>
      </c>
      <c r="H132" s="173">
        <f t="shared" si="11"/>
        <v>-3.9498958192618779E-4</v>
      </c>
      <c r="I132" s="267">
        <f t="shared" si="8"/>
        <v>-1.4359394696068861</v>
      </c>
      <c r="J132" s="184">
        <v>1094780.8976453673</v>
      </c>
      <c r="K132" s="185">
        <v>2090392.2742327179</v>
      </c>
      <c r="L132" s="254">
        <v>2097677.7349020829</v>
      </c>
      <c r="M132" s="186">
        <f t="shared" si="12"/>
        <v>0.86157292684070641</v>
      </c>
      <c r="N132" s="187">
        <v>954612.05077918351</v>
      </c>
      <c r="O132" s="188">
        <v>1618197.0475773532</v>
      </c>
      <c r="P132" s="263">
        <v>1623054.0213569414</v>
      </c>
      <c r="Q132" s="264">
        <f t="shared" si="9"/>
        <v>0.57438195122850511</v>
      </c>
      <c r="R132" s="252">
        <v>2</v>
      </c>
    </row>
    <row r="133" spans="1:18" ht="15">
      <c r="A133">
        <v>402</v>
      </c>
      <c r="B133" t="s">
        <v>160</v>
      </c>
      <c r="C133" s="218">
        <v>9247</v>
      </c>
      <c r="D133" s="178">
        <v>43599849.285096027</v>
      </c>
      <c r="E133" s="182">
        <v>43667410.433473654</v>
      </c>
      <c r="F133" s="255">
        <v>43629391</v>
      </c>
      <c r="G133" s="172">
        <f t="shared" si="10"/>
        <v>-38019.433473654091</v>
      </c>
      <c r="H133" s="173">
        <f t="shared" si="11"/>
        <v>-8.7065921922656407E-4</v>
      </c>
      <c r="I133" s="267">
        <f t="shared" si="8"/>
        <v>-4.1115424974212278</v>
      </c>
      <c r="J133" s="184">
        <v>-765750.7235946334</v>
      </c>
      <c r="K133" s="185">
        <v>-806252.21847935824</v>
      </c>
      <c r="L133" s="254">
        <v>-783440.40137383319</v>
      </c>
      <c r="M133" s="186">
        <f t="shared" si="12"/>
        <v>2.4669424792392189</v>
      </c>
      <c r="N133" s="187">
        <v>-942873.22810209764</v>
      </c>
      <c r="O133" s="188">
        <v>-970496.08907768806</v>
      </c>
      <c r="P133" s="263">
        <v>-955288.21100732288</v>
      </c>
      <c r="Q133" s="264">
        <f t="shared" si="9"/>
        <v>1.6446283194944493</v>
      </c>
      <c r="R133" s="252">
        <v>11</v>
      </c>
    </row>
    <row r="134" spans="1:18" ht="15">
      <c r="A134">
        <v>403</v>
      </c>
      <c r="B134" t="s">
        <v>161</v>
      </c>
      <c r="C134" s="218">
        <v>2866</v>
      </c>
      <c r="D134" s="178">
        <v>14220135.467437269</v>
      </c>
      <c r="E134" s="182">
        <v>14357515.772489063</v>
      </c>
      <c r="F134" s="255">
        <v>14338857</v>
      </c>
      <c r="G134" s="172">
        <f t="shared" si="10"/>
        <v>-18658.772489063442</v>
      </c>
      <c r="H134" s="173">
        <f t="shared" si="11"/>
        <v>-1.2995822386499597E-3</v>
      </c>
      <c r="I134" s="267">
        <f t="shared" si="8"/>
        <v>-6.5103881678518638</v>
      </c>
      <c r="J134" s="184">
        <v>622590.73780885374</v>
      </c>
      <c r="K134" s="185">
        <v>540179.88216419867</v>
      </c>
      <c r="L134" s="254">
        <v>551375.07703542442</v>
      </c>
      <c r="M134" s="186">
        <f t="shared" si="12"/>
        <v>3.9062089571618088</v>
      </c>
      <c r="N134" s="187">
        <v>196166.60831395956</v>
      </c>
      <c r="O134" s="188">
        <v>140919.87089306198</v>
      </c>
      <c r="P134" s="263">
        <v>148383.33414054918</v>
      </c>
      <c r="Q134" s="264">
        <f t="shared" si="9"/>
        <v>2.6041393047757171</v>
      </c>
      <c r="R134" s="252">
        <v>14</v>
      </c>
    </row>
    <row r="135" spans="1:18" ht="15">
      <c r="A135">
        <v>405</v>
      </c>
      <c r="B135" t="s">
        <v>162</v>
      </c>
      <c r="C135" s="218">
        <v>72634</v>
      </c>
      <c r="D135" s="178">
        <v>277224892.0542866</v>
      </c>
      <c r="E135" s="182">
        <v>276191583.18062496</v>
      </c>
      <c r="F135" s="255">
        <v>275949554</v>
      </c>
      <c r="G135" s="172">
        <f t="shared" si="10"/>
        <v>-242029.18062496185</v>
      </c>
      <c r="H135" s="173">
        <f t="shared" si="11"/>
        <v>-8.7630903823263345E-4</v>
      </c>
      <c r="I135" s="267">
        <f t="shared" si="8"/>
        <v>-3.3321747477071599</v>
      </c>
      <c r="J135" s="184">
        <v>-1307633.1986752984</v>
      </c>
      <c r="K135" s="185">
        <v>-687591.67063756136</v>
      </c>
      <c r="L135" s="254">
        <v>-542373.96388745692</v>
      </c>
      <c r="M135" s="186">
        <f t="shared" si="12"/>
        <v>1.9993075797850102</v>
      </c>
      <c r="N135" s="187">
        <v>3526667.3874740954</v>
      </c>
      <c r="O135" s="188">
        <v>3939035.3100139028</v>
      </c>
      <c r="P135" s="263">
        <v>4035847.1145140617</v>
      </c>
      <c r="Q135" s="264">
        <f t="shared" si="9"/>
        <v>1.3328717198579023</v>
      </c>
      <c r="R135" s="252">
        <v>9</v>
      </c>
    </row>
    <row r="136" spans="1:18" ht="15">
      <c r="A136">
        <v>407</v>
      </c>
      <c r="B136" t="s">
        <v>163</v>
      </c>
      <c r="C136" s="218">
        <v>2580</v>
      </c>
      <c r="D136" s="178">
        <v>11081400.073035877</v>
      </c>
      <c r="E136" s="182">
        <v>11025260.59034057</v>
      </c>
      <c r="F136" s="255">
        <v>11015600</v>
      </c>
      <c r="G136" s="172">
        <f t="shared" si="10"/>
        <v>-9660.5903405696154</v>
      </c>
      <c r="H136" s="173">
        <f t="shared" si="11"/>
        <v>-8.7622331113274856E-4</v>
      </c>
      <c r="I136" s="267">
        <f t="shared" si="8"/>
        <v>-3.7444148606858976</v>
      </c>
      <c r="J136" s="184">
        <v>192284.82127251051</v>
      </c>
      <c r="K136" s="185">
        <v>225980.94804010226</v>
      </c>
      <c r="L136" s="254">
        <v>231777.33373985888</v>
      </c>
      <c r="M136" s="186">
        <f t="shared" si="12"/>
        <v>2.2466611239366738</v>
      </c>
      <c r="N136" s="187">
        <v>86023.996000081897</v>
      </c>
      <c r="O136" s="188">
        <v>108268.32175388366</v>
      </c>
      <c r="P136" s="263">
        <v>112132.57888705807</v>
      </c>
      <c r="Q136" s="264">
        <f t="shared" si="9"/>
        <v>1.4977740826257409</v>
      </c>
      <c r="R136" s="252">
        <v>1</v>
      </c>
    </row>
    <row r="137" spans="1:18" ht="15">
      <c r="A137">
        <v>408</v>
      </c>
      <c r="B137" t="s">
        <v>164</v>
      </c>
      <c r="C137" s="218">
        <v>14203</v>
      </c>
      <c r="D137" s="178">
        <v>57447121.124084227</v>
      </c>
      <c r="E137" s="182">
        <v>53806002.575258493</v>
      </c>
      <c r="F137" s="255">
        <v>56304409</v>
      </c>
      <c r="G137" s="172">
        <f t="shared" si="10"/>
        <v>2498406.4247415066</v>
      </c>
      <c r="H137" s="173">
        <f t="shared" si="11"/>
        <v>4.6433600437924813E-2</v>
      </c>
      <c r="I137" s="267">
        <f t="shared" si="8"/>
        <v>175.90695097806847</v>
      </c>
      <c r="J137" s="184">
        <v>441994.01981019601</v>
      </c>
      <c r="K137" s="185">
        <v>2626679.4080920331</v>
      </c>
      <c r="L137" s="254">
        <v>1127635.3236815659</v>
      </c>
      <c r="M137" s="186">
        <f t="shared" si="12"/>
        <v>-105.54418675001529</v>
      </c>
      <c r="N137" s="187">
        <v>-382837.57119115582</v>
      </c>
      <c r="O137" s="188">
        <v>1073367.4045640009</v>
      </c>
      <c r="P137" s="263">
        <v>74004.681623711745</v>
      </c>
      <c r="Q137" s="264">
        <f t="shared" si="9"/>
        <v>-70.362791166675294</v>
      </c>
      <c r="R137" s="252">
        <v>14</v>
      </c>
    </row>
    <row r="138" spans="1:18" ht="15">
      <c r="A138">
        <v>410</v>
      </c>
      <c r="B138" t="s">
        <v>165</v>
      </c>
      <c r="C138" s="218">
        <v>18788</v>
      </c>
      <c r="D138" s="178">
        <v>65922022.482761919</v>
      </c>
      <c r="E138" s="182">
        <v>66786504.705413669</v>
      </c>
      <c r="F138" s="255">
        <v>66727994</v>
      </c>
      <c r="G138" s="172">
        <f t="shared" si="10"/>
        <v>-58510.705413669348</v>
      </c>
      <c r="H138" s="173">
        <f t="shared" si="11"/>
        <v>-8.7608575522483522E-4</v>
      </c>
      <c r="I138" s="267">
        <f t="shared" si="8"/>
        <v>-3.1142593896992414</v>
      </c>
      <c r="J138" s="184">
        <v>-1203641.066939669</v>
      </c>
      <c r="K138" s="185">
        <v>-1722308.6182588381</v>
      </c>
      <c r="L138" s="254">
        <v>-1687202.4017858221</v>
      </c>
      <c r="M138" s="186">
        <f t="shared" si="12"/>
        <v>1.8685446281145388</v>
      </c>
      <c r="N138" s="187">
        <v>-1353185.0091590269</v>
      </c>
      <c r="O138" s="188">
        <v>-1699348.2594838326</v>
      </c>
      <c r="P138" s="263">
        <v>-1675944.1151684648</v>
      </c>
      <c r="Q138" s="264">
        <f t="shared" si="9"/>
        <v>1.245696418744294</v>
      </c>
      <c r="R138" s="252">
        <v>13</v>
      </c>
    </row>
    <row r="139" spans="1:18" ht="15">
      <c r="A139">
        <v>416</v>
      </c>
      <c r="B139" t="s">
        <v>166</v>
      </c>
      <c r="C139" s="218">
        <v>2917</v>
      </c>
      <c r="D139" s="178">
        <v>11760276.812780395</v>
      </c>
      <c r="E139" s="182">
        <v>11792818.738245074</v>
      </c>
      <c r="F139" s="255">
        <v>11782487</v>
      </c>
      <c r="G139" s="172">
        <f t="shared" si="10"/>
        <v>-10331.738245073706</v>
      </c>
      <c r="H139" s="173">
        <f t="shared" si="11"/>
        <v>-8.7610421854166518E-4</v>
      </c>
      <c r="I139" s="267">
        <f t="shared" si="8"/>
        <v>-3.5419054662576981</v>
      </c>
      <c r="J139" s="184">
        <v>-324747.00977366214</v>
      </c>
      <c r="K139" s="185">
        <v>-344257.93513641233</v>
      </c>
      <c r="L139" s="254">
        <v>-338058.75406148727</v>
      </c>
      <c r="M139" s="186">
        <f t="shared" si="12"/>
        <v>2.1251906324734513</v>
      </c>
      <c r="N139" s="187">
        <v>-256093.19672164335</v>
      </c>
      <c r="O139" s="188">
        <v>-269351.91640360985</v>
      </c>
      <c r="P139" s="263">
        <v>-265219.12902032188</v>
      </c>
      <c r="Q139" s="264">
        <f t="shared" si="9"/>
        <v>1.4167937549838774</v>
      </c>
      <c r="R139" s="252">
        <v>9</v>
      </c>
    </row>
    <row r="140" spans="1:18" ht="15">
      <c r="A140">
        <v>418</v>
      </c>
      <c r="B140" t="s">
        <v>167</v>
      </c>
      <c r="C140" s="218">
        <v>24164</v>
      </c>
      <c r="D140" s="178">
        <v>69892142.337671503</v>
      </c>
      <c r="E140" s="182">
        <v>71476623.153672725</v>
      </c>
      <c r="F140" s="255">
        <v>71413990</v>
      </c>
      <c r="G140" s="172">
        <f t="shared" si="10"/>
        <v>-62633.153672724962</v>
      </c>
      <c r="H140" s="173">
        <f t="shared" si="11"/>
        <v>-8.7627466029089609E-4</v>
      </c>
      <c r="I140" s="267">
        <f t="shared" si="8"/>
        <v>-2.5920027177919618</v>
      </c>
      <c r="J140" s="184">
        <v>882473.44264661067</v>
      </c>
      <c r="K140" s="185">
        <v>-68286.470533423009</v>
      </c>
      <c r="L140" s="254">
        <v>-30706.780717447447</v>
      </c>
      <c r="M140" s="186">
        <f t="shared" si="12"/>
        <v>1.5551932550892056</v>
      </c>
      <c r="N140" s="187">
        <v>790131.25242133194</v>
      </c>
      <c r="O140" s="188">
        <v>157553.33227376873</v>
      </c>
      <c r="P140" s="263">
        <v>182606.45881778075</v>
      </c>
      <c r="Q140" s="264">
        <f t="shared" si="9"/>
        <v>1.0367955033939753</v>
      </c>
      <c r="R140" s="252">
        <v>6</v>
      </c>
    </row>
    <row r="141" spans="1:18" ht="15">
      <c r="A141">
        <v>420</v>
      </c>
      <c r="B141" t="s">
        <v>168</v>
      </c>
      <c r="C141" s="218">
        <v>9280</v>
      </c>
      <c r="D141" s="178">
        <v>43145304.854106449</v>
      </c>
      <c r="E141" s="182">
        <v>43099991.567530781</v>
      </c>
      <c r="F141" s="255">
        <v>46886496</v>
      </c>
      <c r="G141" s="172">
        <f t="shared" si="10"/>
        <v>3786504.432469219</v>
      </c>
      <c r="H141" s="173">
        <f t="shared" si="11"/>
        <v>8.785394833630937E-2</v>
      </c>
      <c r="I141" s="267">
        <f t="shared" si="8"/>
        <v>408.02849487814859</v>
      </c>
      <c r="J141" s="184">
        <v>1143544.3510032834</v>
      </c>
      <c r="K141" s="185">
        <v>1170770.4101250719</v>
      </c>
      <c r="L141" s="254">
        <v>-1101132.1184625868</v>
      </c>
      <c r="M141" s="186">
        <f t="shared" si="12"/>
        <v>-244.817082821946</v>
      </c>
      <c r="N141" s="187">
        <v>677049.17605923256</v>
      </c>
      <c r="O141" s="188">
        <v>694526.89915787068</v>
      </c>
      <c r="P141" s="263">
        <v>-820074.78656721918</v>
      </c>
      <c r="Q141" s="264">
        <f t="shared" si="9"/>
        <v>-163.21138854796226</v>
      </c>
      <c r="R141" s="252">
        <v>11</v>
      </c>
    </row>
    <row r="142" spans="1:18" ht="15">
      <c r="A142">
        <v>421</v>
      </c>
      <c r="B142" t="s">
        <v>169</v>
      </c>
      <c r="C142" s="218">
        <v>719</v>
      </c>
      <c r="D142" s="178">
        <v>3095994.4685514919</v>
      </c>
      <c r="E142" s="182">
        <v>3351184.6999082845</v>
      </c>
      <c r="F142" s="255">
        <v>3348197</v>
      </c>
      <c r="G142" s="172">
        <f t="shared" si="10"/>
        <v>-2987.6999082844704</v>
      </c>
      <c r="H142" s="173">
        <f t="shared" si="11"/>
        <v>-8.9153543472737806E-4</v>
      </c>
      <c r="I142" s="267">
        <f t="shared" ref="I142:I205" si="13">G142/C142</f>
        <v>-4.1553545316891105</v>
      </c>
      <c r="J142" s="184">
        <v>210444.82792210605</v>
      </c>
      <c r="K142" s="185">
        <v>57331.956080571937</v>
      </c>
      <c r="L142" s="254">
        <v>59124.580471354551</v>
      </c>
      <c r="M142" s="186">
        <f t="shared" si="12"/>
        <v>2.4932189023402138</v>
      </c>
      <c r="N142" s="187">
        <v>49813.144757970273</v>
      </c>
      <c r="O142" s="188">
        <v>-52284.489961561885</v>
      </c>
      <c r="P142" s="263">
        <v>-51089.407034372649</v>
      </c>
      <c r="Q142" s="264">
        <f t="shared" si="9"/>
        <v>1.6621459348946261</v>
      </c>
      <c r="R142" s="252">
        <v>16</v>
      </c>
    </row>
    <row r="143" spans="1:18" ht="15">
      <c r="A143">
        <v>422</v>
      </c>
      <c r="B143" t="s">
        <v>170</v>
      </c>
      <c r="C143" s="218">
        <v>10543</v>
      </c>
      <c r="D143" s="178">
        <v>54335137.391176403</v>
      </c>
      <c r="E143" s="182">
        <v>54885577.815520585</v>
      </c>
      <c r="F143" s="255">
        <v>54837686</v>
      </c>
      <c r="G143" s="172">
        <f t="shared" si="10"/>
        <v>-47891.815520584583</v>
      </c>
      <c r="H143" s="173">
        <f t="shared" si="11"/>
        <v>-8.7257559137952087E-4</v>
      </c>
      <c r="I143" s="267">
        <f t="shared" si="13"/>
        <v>-4.5425225761723027</v>
      </c>
      <c r="J143" s="184">
        <v>2035914.6490245794</v>
      </c>
      <c r="K143" s="185">
        <v>1705703.4249434376</v>
      </c>
      <c r="L143" s="254">
        <v>1734438.7487365038</v>
      </c>
      <c r="M143" s="186">
        <f t="shared" si="12"/>
        <v>2.7255357861202882</v>
      </c>
      <c r="N143" s="187">
        <v>1686417.9384784063</v>
      </c>
      <c r="O143" s="188">
        <v>1465340.0973015525</v>
      </c>
      <c r="P143" s="263">
        <v>1484496.9798302788</v>
      </c>
      <c r="Q143" s="264">
        <f t="shared" ref="Q143:Q206" si="14">(P143-O143)/C143</f>
        <v>1.8170238574149904</v>
      </c>
      <c r="R143" s="252">
        <v>12</v>
      </c>
    </row>
    <row r="144" spans="1:18" ht="15">
      <c r="A144">
        <v>423</v>
      </c>
      <c r="B144" t="s">
        <v>171</v>
      </c>
      <c r="C144" s="218">
        <v>20291</v>
      </c>
      <c r="D144" s="178">
        <v>64710178.467590339</v>
      </c>
      <c r="E144" s="182">
        <v>61842163.102757089</v>
      </c>
      <c r="F144" s="255">
        <v>63401670</v>
      </c>
      <c r="G144" s="172">
        <f t="shared" ref="G144:G207" si="15">F144-E144</f>
        <v>1559506.8972429112</v>
      </c>
      <c r="H144" s="173">
        <f t="shared" ref="H144:H207" si="16">G144/E144</f>
        <v>2.5217534752974773E-2</v>
      </c>
      <c r="I144" s="267">
        <f t="shared" si="13"/>
        <v>76.857074429200694</v>
      </c>
      <c r="J144" s="184">
        <v>682033.04186193272</v>
      </c>
      <c r="K144" s="185">
        <v>2402818.0777906645</v>
      </c>
      <c r="L144" s="254">
        <v>1467114.1862799476</v>
      </c>
      <c r="M144" s="186">
        <f t="shared" ref="M144:M207" si="17">(L144-K144)/C144</f>
        <v>-46.114232492766099</v>
      </c>
      <c r="N144" s="187">
        <v>-286975.05515880603</v>
      </c>
      <c r="O144" s="188">
        <v>860642.27083261835</v>
      </c>
      <c r="P144" s="263">
        <v>236839.6764921734</v>
      </c>
      <c r="Q144" s="264">
        <f t="shared" si="14"/>
        <v>-30.742821661842441</v>
      </c>
      <c r="R144" s="252">
        <v>2</v>
      </c>
    </row>
    <row r="145" spans="1:18" ht="15">
      <c r="A145">
        <v>425</v>
      </c>
      <c r="B145" t="s">
        <v>172</v>
      </c>
      <c r="C145" s="218">
        <v>10218</v>
      </c>
      <c r="D145" s="178">
        <v>30543462.739927363</v>
      </c>
      <c r="E145" s="182">
        <v>29801886.912021227</v>
      </c>
      <c r="F145" s="255">
        <v>29775807</v>
      </c>
      <c r="G145" s="172">
        <f t="shared" si="15"/>
        <v>-26079.912021227181</v>
      </c>
      <c r="H145" s="173">
        <f t="shared" si="16"/>
        <v>-8.7510942170266714E-4</v>
      </c>
      <c r="I145" s="267">
        <f t="shared" si="13"/>
        <v>-2.5523499727174772</v>
      </c>
      <c r="J145" s="184">
        <v>-1776669.9584317359</v>
      </c>
      <c r="K145" s="185">
        <v>-1331712.3633866741</v>
      </c>
      <c r="L145" s="254">
        <v>-1316064.6412269443</v>
      </c>
      <c r="M145" s="186">
        <f t="shared" si="17"/>
        <v>1.5313879584781567</v>
      </c>
      <c r="N145" s="184">
        <v>-2308219.9726729626</v>
      </c>
      <c r="O145" s="185">
        <v>-2011795.3474266455</v>
      </c>
      <c r="P145" s="254">
        <v>-2001363.5326534815</v>
      </c>
      <c r="Q145" s="264">
        <f t="shared" si="14"/>
        <v>1.0209253056531602</v>
      </c>
      <c r="R145" s="252">
        <v>17</v>
      </c>
    </row>
    <row r="146" spans="1:18" ht="15">
      <c r="A146">
        <v>426</v>
      </c>
      <c r="B146" t="s">
        <v>173</v>
      </c>
      <c r="C146" s="218">
        <v>11979</v>
      </c>
      <c r="D146" s="178">
        <v>45012378.454174422</v>
      </c>
      <c r="E146" s="182">
        <v>45236496.087518975</v>
      </c>
      <c r="F146" s="255">
        <v>45196938</v>
      </c>
      <c r="G146" s="172">
        <f t="shared" si="15"/>
        <v>-39558.087518975139</v>
      </c>
      <c r="H146" s="173">
        <f t="shared" si="16"/>
        <v>-8.7447284693408108E-4</v>
      </c>
      <c r="I146" s="267">
        <f t="shared" si="13"/>
        <v>-3.3022862942628883</v>
      </c>
      <c r="J146" s="184">
        <v>-200184.33034729151</v>
      </c>
      <c r="K146" s="185">
        <v>-334642.93148734898</v>
      </c>
      <c r="L146" s="254">
        <v>-310907.9001552905</v>
      </c>
      <c r="M146" s="186">
        <f t="shared" si="17"/>
        <v>1.9813867044042477</v>
      </c>
      <c r="N146" s="187">
        <v>-253066.21103606222</v>
      </c>
      <c r="O146" s="188">
        <v>-342916.93955649901</v>
      </c>
      <c r="P146" s="263">
        <v>-327093.58533511113</v>
      </c>
      <c r="Q146" s="264">
        <f t="shared" si="14"/>
        <v>1.3209244696041307</v>
      </c>
      <c r="R146" s="252">
        <v>12</v>
      </c>
    </row>
    <row r="147" spans="1:18" ht="15">
      <c r="A147">
        <v>430</v>
      </c>
      <c r="B147" t="s">
        <v>174</v>
      </c>
      <c r="C147" s="218">
        <v>15628</v>
      </c>
      <c r="D147" s="178">
        <v>69904360.589861482</v>
      </c>
      <c r="E147" s="182">
        <v>70655501.151333824</v>
      </c>
      <c r="F147" s="255">
        <v>70593964</v>
      </c>
      <c r="G147" s="172">
        <f t="shared" si="15"/>
        <v>-61537.1513338238</v>
      </c>
      <c r="H147" s="173">
        <f t="shared" si="16"/>
        <v>-8.7094635705746621E-4</v>
      </c>
      <c r="I147" s="267">
        <f t="shared" si="13"/>
        <v>-3.9376216620056179</v>
      </c>
      <c r="J147" s="184">
        <v>940080.21199927235</v>
      </c>
      <c r="K147" s="185">
        <v>489443.4553580262</v>
      </c>
      <c r="L147" s="254">
        <v>526365.95899723028</v>
      </c>
      <c r="M147" s="186">
        <f t="shared" si="17"/>
        <v>2.3625866162787355</v>
      </c>
      <c r="N147" s="187">
        <v>521323.28624814219</v>
      </c>
      <c r="O147" s="188">
        <v>220058.06070897431</v>
      </c>
      <c r="P147" s="263">
        <v>244673.06313513551</v>
      </c>
      <c r="Q147" s="264">
        <f t="shared" si="14"/>
        <v>1.5750577441874327</v>
      </c>
      <c r="R147" s="252">
        <v>2</v>
      </c>
    </row>
    <row r="148" spans="1:18" ht="15">
      <c r="A148">
        <v>433</v>
      </c>
      <c r="B148" t="s">
        <v>175</v>
      </c>
      <c r="C148" s="218">
        <v>7799</v>
      </c>
      <c r="D148" s="178">
        <v>28099638.309220582</v>
      </c>
      <c r="E148" s="182">
        <v>28239589.487595387</v>
      </c>
      <c r="F148" s="255">
        <v>28683321</v>
      </c>
      <c r="G148" s="172">
        <f t="shared" si="15"/>
        <v>443731.5124046132</v>
      </c>
      <c r="H148" s="173">
        <f t="shared" si="16"/>
        <v>1.5713100666690929E-2</v>
      </c>
      <c r="I148" s="267">
        <f t="shared" si="13"/>
        <v>56.895949789025927</v>
      </c>
      <c r="J148" s="184">
        <v>925598.68032818905</v>
      </c>
      <c r="K148" s="185">
        <v>841647.31660575978</v>
      </c>
      <c r="L148" s="254">
        <v>575408.2609469922</v>
      </c>
      <c r="M148" s="186">
        <f t="shared" si="17"/>
        <v>-34.137588877903269</v>
      </c>
      <c r="N148" s="187">
        <v>750149.57498666854</v>
      </c>
      <c r="O148" s="188">
        <v>693840.21186668612</v>
      </c>
      <c r="P148" s="263">
        <v>516347.5080941855</v>
      </c>
      <c r="Q148" s="264">
        <f t="shared" si="14"/>
        <v>-22.758392585267423</v>
      </c>
      <c r="R148" s="252">
        <v>5</v>
      </c>
    </row>
    <row r="149" spans="1:18" ht="15">
      <c r="A149">
        <v>434</v>
      </c>
      <c r="B149" t="s">
        <v>176</v>
      </c>
      <c r="C149" s="218">
        <v>14643</v>
      </c>
      <c r="D149" s="178">
        <v>57197141.028732643</v>
      </c>
      <c r="E149" s="182">
        <v>58244313.574187465</v>
      </c>
      <c r="F149" s="255">
        <v>58046432</v>
      </c>
      <c r="G149" s="172">
        <f t="shared" si="15"/>
        <v>-197881.57418746501</v>
      </c>
      <c r="H149" s="173">
        <f t="shared" si="16"/>
        <v>-3.3974402314041786E-3</v>
      </c>
      <c r="I149" s="267">
        <f t="shared" si="13"/>
        <v>-13.51373176176091</v>
      </c>
      <c r="J149" s="184">
        <v>2752029.3800959741</v>
      </c>
      <c r="K149" s="185">
        <v>2123762.330632465</v>
      </c>
      <c r="L149" s="254">
        <v>2242491.3071369282</v>
      </c>
      <c r="M149" s="186">
        <f t="shared" si="17"/>
        <v>8.1082412418536656</v>
      </c>
      <c r="N149" s="187">
        <v>1770547.5324185644</v>
      </c>
      <c r="O149" s="188">
        <v>1351058.286572543</v>
      </c>
      <c r="P149" s="263">
        <v>1430210.937575537</v>
      </c>
      <c r="Q149" s="264">
        <f t="shared" si="14"/>
        <v>5.4054941612370442</v>
      </c>
      <c r="R149" s="252">
        <v>1</v>
      </c>
    </row>
    <row r="150" spans="1:18" ht="15">
      <c r="A150">
        <v>435</v>
      </c>
      <c r="B150" t="s">
        <v>177</v>
      </c>
      <c r="C150" s="218">
        <v>703</v>
      </c>
      <c r="D150" s="178">
        <v>3356623.6604126841</v>
      </c>
      <c r="E150" s="182">
        <v>3213521.6541057122</v>
      </c>
      <c r="F150" s="255">
        <v>3188327</v>
      </c>
      <c r="G150" s="172">
        <f t="shared" si="15"/>
        <v>-25194.654105712194</v>
      </c>
      <c r="H150" s="173">
        <f t="shared" si="16"/>
        <v>-7.8402005082251706E-3</v>
      </c>
      <c r="I150" s="267">
        <f t="shared" si="13"/>
        <v>-35.838768286930573</v>
      </c>
      <c r="J150" s="184">
        <v>181017.85611917317</v>
      </c>
      <c r="K150" s="185">
        <v>266878.48921985697</v>
      </c>
      <c r="L150" s="254">
        <v>281995.3078204405</v>
      </c>
      <c r="M150" s="186">
        <f t="shared" si="17"/>
        <v>21.50329815161242</v>
      </c>
      <c r="N150" s="187">
        <v>274976.91671843064</v>
      </c>
      <c r="O150" s="188">
        <v>332227.42250193277</v>
      </c>
      <c r="P150" s="263">
        <v>342305.30156898953</v>
      </c>
      <c r="Q150" s="264">
        <f t="shared" si="14"/>
        <v>14.335532101076463</v>
      </c>
      <c r="R150" s="252">
        <v>13</v>
      </c>
    </row>
    <row r="151" spans="1:18" ht="15">
      <c r="A151">
        <v>436</v>
      </c>
      <c r="B151" t="s">
        <v>178</v>
      </c>
      <c r="C151" s="218">
        <v>2018</v>
      </c>
      <c r="D151" s="178">
        <v>6429615.4180347631</v>
      </c>
      <c r="E151" s="182">
        <v>6078264.2699214704</v>
      </c>
      <c r="F151" s="255">
        <v>6256665</v>
      </c>
      <c r="G151" s="172">
        <f t="shared" si="15"/>
        <v>178400.73007852957</v>
      </c>
      <c r="H151" s="173">
        <f t="shared" si="16"/>
        <v>2.9350604408786993E-2</v>
      </c>
      <c r="I151" s="267">
        <f t="shared" si="13"/>
        <v>88.40472253643685</v>
      </c>
      <c r="J151" s="184">
        <v>244748.79053621643</v>
      </c>
      <c r="K151" s="185">
        <v>455565.5356009496</v>
      </c>
      <c r="L151" s="254">
        <v>348525.13529645506</v>
      </c>
      <c r="M151" s="186">
        <f t="shared" si="17"/>
        <v>-53.042814818877375</v>
      </c>
      <c r="N151" s="187">
        <v>6453.6596851415507</v>
      </c>
      <c r="O151" s="188">
        <v>146891.1461688792</v>
      </c>
      <c r="P151" s="263">
        <v>75530.87929921945</v>
      </c>
      <c r="Q151" s="264">
        <f t="shared" si="14"/>
        <v>-35.36187654591663</v>
      </c>
      <c r="R151" s="252">
        <v>17</v>
      </c>
    </row>
    <row r="152" spans="1:18" ht="15">
      <c r="A152">
        <v>440</v>
      </c>
      <c r="B152" t="s">
        <v>179</v>
      </c>
      <c r="C152" s="218">
        <v>5622</v>
      </c>
      <c r="D152" s="178">
        <v>18292512.181361973</v>
      </c>
      <c r="E152" s="182">
        <v>18438832.731491599</v>
      </c>
      <c r="F152" s="255">
        <v>18099536</v>
      </c>
      <c r="G152" s="172">
        <f t="shared" si="15"/>
        <v>-339296.73149159923</v>
      </c>
      <c r="H152" s="173">
        <f t="shared" si="16"/>
        <v>-1.8401204481459169E-2</v>
      </c>
      <c r="I152" s="267">
        <f t="shared" si="13"/>
        <v>-60.351606455282678</v>
      </c>
      <c r="J152" s="184">
        <v>-1442256.3873326301</v>
      </c>
      <c r="K152" s="185">
        <v>-1530067.8993051006</v>
      </c>
      <c r="L152" s="254">
        <v>-1326489.8967506385</v>
      </c>
      <c r="M152" s="186">
        <f t="shared" si="17"/>
        <v>36.21095740918927</v>
      </c>
      <c r="N152" s="187">
        <v>-1459792.5278839981</v>
      </c>
      <c r="O152" s="188">
        <v>-1517994.600561454</v>
      </c>
      <c r="P152" s="263">
        <v>-1382275.9321918038</v>
      </c>
      <c r="Q152" s="264">
        <f t="shared" si="14"/>
        <v>24.140638272794405</v>
      </c>
      <c r="R152" s="252">
        <v>15</v>
      </c>
    </row>
    <row r="153" spans="1:18" ht="15">
      <c r="A153">
        <v>441</v>
      </c>
      <c r="B153" t="s">
        <v>180</v>
      </c>
      <c r="C153" s="218">
        <v>4473</v>
      </c>
      <c r="D153" s="178">
        <v>22622681.417131651</v>
      </c>
      <c r="E153" s="182">
        <v>22611220.771237541</v>
      </c>
      <c r="F153" s="255">
        <v>22591449</v>
      </c>
      <c r="G153" s="172">
        <f t="shared" si="15"/>
        <v>-19771.77123754099</v>
      </c>
      <c r="H153" s="173">
        <f t="shared" si="16"/>
        <v>-8.7442298837272624E-4</v>
      </c>
      <c r="I153" s="267">
        <f t="shared" si="13"/>
        <v>-4.4202484322693918</v>
      </c>
      <c r="J153" s="184">
        <v>-697332.71486114571</v>
      </c>
      <c r="K153" s="185">
        <v>-690435.04730660189</v>
      </c>
      <c r="L153" s="254">
        <v>-678572.22119244223</v>
      </c>
      <c r="M153" s="186">
        <f t="shared" si="17"/>
        <v>2.6520961578715982</v>
      </c>
      <c r="N153" s="187">
        <v>-206117.57267791688</v>
      </c>
      <c r="O153" s="188">
        <v>-201895.13582576218</v>
      </c>
      <c r="P153" s="263">
        <v>-193986.58508298401</v>
      </c>
      <c r="Q153" s="264">
        <f t="shared" si="14"/>
        <v>1.7680641052488644</v>
      </c>
      <c r="R153" s="252">
        <v>9</v>
      </c>
    </row>
    <row r="154" spans="1:18" ht="15">
      <c r="A154">
        <v>444</v>
      </c>
      <c r="B154" t="s">
        <v>181</v>
      </c>
      <c r="C154" s="218">
        <v>45988</v>
      </c>
      <c r="D154" s="178">
        <v>174334015.231796</v>
      </c>
      <c r="E154" s="182">
        <v>173535018.90447208</v>
      </c>
      <c r="F154" s="255">
        <v>173383794</v>
      </c>
      <c r="G154" s="172">
        <f t="shared" si="15"/>
        <v>-151224.90447208285</v>
      </c>
      <c r="H154" s="173">
        <f t="shared" si="16"/>
        <v>-8.7143739302169003E-4</v>
      </c>
      <c r="I154" s="267">
        <f t="shared" si="13"/>
        <v>-3.2883557552422991</v>
      </c>
      <c r="J154" s="184">
        <v>1171327.8780792272</v>
      </c>
      <c r="K154" s="185">
        <v>1650730.0126952659</v>
      </c>
      <c r="L154" s="254">
        <v>1741465.0762853224</v>
      </c>
      <c r="M154" s="186">
        <f t="shared" si="17"/>
        <v>1.9730160822400733</v>
      </c>
      <c r="N154" s="187">
        <v>3578678.4287187983</v>
      </c>
      <c r="O154" s="188">
        <v>3898203.1974049169</v>
      </c>
      <c r="P154" s="263">
        <v>3958693.2397983586</v>
      </c>
      <c r="Q154" s="264">
        <f t="shared" si="14"/>
        <v>1.3153440548282547</v>
      </c>
      <c r="R154" s="252">
        <v>1</v>
      </c>
    </row>
    <row r="155" spans="1:18" ht="15">
      <c r="A155">
        <v>445</v>
      </c>
      <c r="B155" t="s">
        <v>182</v>
      </c>
      <c r="C155" s="218">
        <v>15086</v>
      </c>
      <c r="D155" s="178">
        <v>64349762.345123112</v>
      </c>
      <c r="E155" s="182">
        <v>64079077.939661786</v>
      </c>
      <c r="F155" s="255">
        <v>64023126</v>
      </c>
      <c r="G155" s="172">
        <f t="shared" si="15"/>
        <v>-55951.93966178596</v>
      </c>
      <c r="H155" s="173">
        <f t="shared" si="16"/>
        <v>-8.7317017442840688E-4</v>
      </c>
      <c r="I155" s="267">
        <f t="shared" si="13"/>
        <v>-3.7088651505890202</v>
      </c>
      <c r="J155" s="184">
        <v>-3595387.0761203538</v>
      </c>
      <c r="K155" s="185">
        <v>-3432961.3184490236</v>
      </c>
      <c r="L155" s="254">
        <v>-3399389.9714153982</v>
      </c>
      <c r="M155" s="186">
        <f t="shared" si="17"/>
        <v>2.2253312364858457</v>
      </c>
      <c r="N155" s="187">
        <v>-352873.74417103775</v>
      </c>
      <c r="O155" s="188">
        <v>-244856.97015997235</v>
      </c>
      <c r="P155" s="263">
        <v>-222476.07213752993</v>
      </c>
      <c r="Q155" s="264">
        <f t="shared" si="14"/>
        <v>1.4835541576589166</v>
      </c>
      <c r="R155" s="252">
        <v>2</v>
      </c>
    </row>
    <row r="156" spans="1:18" ht="15">
      <c r="A156">
        <v>475</v>
      </c>
      <c r="B156" t="s">
        <v>183</v>
      </c>
      <c r="C156" s="218">
        <v>5487</v>
      </c>
      <c r="D156" s="178">
        <v>24904037.554185681</v>
      </c>
      <c r="E156" s="182">
        <v>25368691.472073883</v>
      </c>
      <c r="F156" s="255">
        <v>25146518</v>
      </c>
      <c r="G156" s="172">
        <f t="shared" si="15"/>
        <v>-222173.47207388282</v>
      </c>
      <c r="H156" s="173">
        <f t="shared" si="16"/>
        <v>-8.7577820999736496E-3</v>
      </c>
      <c r="I156" s="267">
        <f t="shared" si="13"/>
        <v>-40.49088246289098</v>
      </c>
      <c r="J156" s="184">
        <v>-1075341.3521216339</v>
      </c>
      <c r="K156" s="185">
        <v>-1354139.4044835449</v>
      </c>
      <c r="L156" s="254">
        <v>-1220835.1691205476</v>
      </c>
      <c r="M156" s="186">
        <f t="shared" si="17"/>
        <v>24.294557201202348</v>
      </c>
      <c r="N156" s="187">
        <v>-845857.59370972891</v>
      </c>
      <c r="O156" s="188">
        <v>-1031622.2167749341</v>
      </c>
      <c r="P156" s="263">
        <v>-942752.72653293004</v>
      </c>
      <c r="Q156" s="264">
        <f t="shared" si="14"/>
        <v>16.196371467469298</v>
      </c>
      <c r="R156" s="252">
        <v>15</v>
      </c>
    </row>
    <row r="157" spans="1:18" ht="15">
      <c r="A157">
        <v>480</v>
      </c>
      <c r="B157" t="s">
        <v>184</v>
      </c>
      <c r="C157" s="218">
        <v>1990</v>
      </c>
      <c r="D157" s="178">
        <v>7587062.6376414206</v>
      </c>
      <c r="E157" s="182">
        <v>7586944.0315285064</v>
      </c>
      <c r="F157" s="255">
        <v>7580324</v>
      </c>
      <c r="G157" s="172">
        <f t="shared" si="15"/>
        <v>-6620.031528506428</v>
      </c>
      <c r="H157" s="173">
        <f t="shared" si="16"/>
        <v>-8.7255573535221153E-4</v>
      </c>
      <c r="I157" s="267">
        <f t="shared" si="13"/>
        <v>-3.3266490092997127</v>
      </c>
      <c r="J157" s="184">
        <v>257660.50735958465</v>
      </c>
      <c r="K157" s="185">
        <v>257735.35952264559</v>
      </c>
      <c r="L157" s="254">
        <v>261707.27360177401</v>
      </c>
      <c r="M157" s="186">
        <f t="shared" si="17"/>
        <v>1.9959367231801082</v>
      </c>
      <c r="N157" s="187">
        <v>72308.580864122079</v>
      </c>
      <c r="O157" s="188">
        <v>72293.308281447811</v>
      </c>
      <c r="P157" s="263">
        <v>74941.251000869946</v>
      </c>
      <c r="Q157" s="264">
        <f t="shared" si="14"/>
        <v>1.3306244821216759</v>
      </c>
      <c r="R157" s="252">
        <v>2</v>
      </c>
    </row>
    <row r="158" spans="1:18" ht="15">
      <c r="A158">
        <v>481</v>
      </c>
      <c r="B158" t="s">
        <v>185</v>
      </c>
      <c r="C158" s="218">
        <v>9612</v>
      </c>
      <c r="D158" s="178">
        <v>29158461.871864155</v>
      </c>
      <c r="E158" s="182">
        <v>29624670.35204576</v>
      </c>
      <c r="F158" s="255">
        <v>29536038</v>
      </c>
      <c r="G158" s="172">
        <f t="shared" si="15"/>
        <v>-88632.352045759559</v>
      </c>
      <c r="H158" s="173">
        <f t="shared" si="16"/>
        <v>-2.9918426430570887E-3</v>
      </c>
      <c r="I158" s="267">
        <f t="shared" si="13"/>
        <v>-9.2210104084227584</v>
      </c>
      <c r="J158" s="184">
        <v>407115.68446518679</v>
      </c>
      <c r="K158" s="185">
        <v>127379.05916760612</v>
      </c>
      <c r="L158" s="254">
        <v>180558.41929749332</v>
      </c>
      <c r="M158" s="186">
        <f t="shared" si="17"/>
        <v>5.53260092903529</v>
      </c>
      <c r="N158" s="187">
        <v>182330.87402769257</v>
      </c>
      <c r="O158" s="188">
        <v>-3956.3526588329705</v>
      </c>
      <c r="P158" s="263">
        <v>31496.55409443851</v>
      </c>
      <c r="Q158" s="264">
        <f t="shared" si="14"/>
        <v>3.6884006193582484</v>
      </c>
      <c r="R158" s="252">
        <v>2</v>
      </c>
    </row>
    <row r="159" spans="1:18" ht="15">
      <c r="A159">
        <v>483</v>
      </c>
      <c r="B159" t="s">
        <v>186</v>
      </c>
      <c r="C159" s="218">
        <v>1076</v>
      </c>
      <c r="D159" s="178">
        <v>4208644.4995360486</v>
      </c>
      <c r="E159" s="182">
        <v>4227278.194899369</v>
      </c>
      <c r="F159" s="255">
        <v>4283503</v>
      </c>
      <c r="G159" s="172">
        <f t="shared" si="15"/>
        <v>56224.805100630969</v>
      </c>
      <c r="H159" s="173">
        <f t="shared" si="16"/>
        <v>1.3300474326121185E-2</v>
      </c>
      <c r="I159" s="267">
        <f t="shared" si="13"/>
        <v>52.253536338876366</v>
      </c>
      <c r="J159" s="184">
        <v>-35920.452803307897</v>
      </c>
      <c r="K159" s="185">
        <v>-47099.423704399829</v>
      </c>
      <c r="L159" s="254">
        <v>-80834.448165230875</v>
      </c>
      <c r="M159" s="186">
        <f t="shared" si="17"/>
        <v>-31.35225321638573</v>
      </c>
      <c r="N159" s="187">
        <v>-169596.44241376835</v>
      </c>
      <c r="O159" s="188">
        <v>-177071.11153059875</v>
      </c>
      <c r="P159" s="263">
        <v>-199561.12783781782</v>
      </c>
      <c r="Q159" s="264">
        <f t="shared" si="14"/>
        <v>-20.901502144255648</v>
      </c>
      <c r="R159" s="252">
        <v>17</v>
      </c>
    </row>
    <row r="160" spans="1:18" ht="15">
      <c r="A160">
        <v>484</v>
      </c>
      <c r="B160" t="s">
        <v>187</v>
      </c>
      <c r="C160" s="218">
        <v>3055</v>
      </c>
      <c r="D160" s="178">
        <v>15223949.234433219</v>
      </c>
      <c r="E160" s="182">
        <v>15463034.428530421</v>
      </c>
      <c r="F160" s="255">
        <v>15449518</v>
      </c>
      <c r="G160" s="172">
        <f t="shared" si="15"/>
        <v>-13516.428530421108</v>
      </c>
      <c r="H160" s="173">
        <f t="shared" si="16"/>
        <v>-8.741122961921572E-4</v>
      </c>
      <c r="I160" s="267">
        <f t="shared" si="13"/>
        <v>-4.4243628577483172</v>
      </c>
      <c r="J160" s="184">
        <v>-218105.52122042701</v>
      </c>
      <c r="K160" s="185">
        <v>-361551.71027159796</v>
      </c>
      <c r="L160" s="254">
        <v>-353441.73405280849</v>
      </c>
      <c r="M160" s="186">
        <f t="shared" si="17"/>
        <v>2.6546567000947516</v>
      </c>
      <c r="N160" s="187">
        <v>227664.40924612511</v>
      </c>
      <c r="O160" s="188">
        <v>131946.5515152592</v>
      </c>
      <c r="P160" s="263">
        <v>137353.20232779079</v>
      </c>
      <c r="Q160" s="264">
        <f t="shared" si="14"/>
        <v>1.7697711333982287</v>
      </c>
      <c r="R160" s="252">
        <v>4</v>
      </c>
    </row>
    <row r="161" spans="1:18" ht="15">
      <c r="A161">
        <v>489</v>
      </c>
      <c r="B161" t="s">
        <v>188</v>
      </c>
      <c r="C161" s="218">
        <v>1835</v>
      </c>
      <c r="D161" s="178">
        <v>9200051.9580057338</v>
      </c>
      <c r="E161" s="182">
        <v>9118039.8401106056</v>
      </c>
      <c r="F161" s="255">
        <v>9110015</v>
      </c>
      <c r="G161" s="172">
        <f t="shared" si="15"/>
        <v>-8024.8401106055826</v>
      </c>
      <c r="H161" s="173">
        <f t="shared" si="16"/>
        <v>-8.8010583977753685E-4</v>
      </c>
      <c r="I161" s="267">
        <f t="shared" si="13"/>
        <v>-4.3732098695398269</v>
      </c>
      <c r="J161" s="184">
        <v>687365.11781107401</v>
      </c>
      <c r="K161" s="185">
        <v>736582.23630525544</v>
      </c>
      <c r="L161" s="254">
        <v>741397.29173486971</v>
      </c>
      <c r="M161" s="186">
        <f t="shared" si="17"/>
        <v>2.6240084085091366</v>
      </c>
      <c r="N161" s="187">
        <v>400664.69899798319</v>
      </c>
      <c r="O161" s="188">
        <v>433302.10596456198</v>
      </c>
      <c r="P161" s="263">
        <v>436512.14291764138</v>
      </c>
      <c r="Q161" s="264">
        <f t="shared" si="14"/>
        <v>1.7493389390078462</v>
      </c>
      <c r="R161" s="252">
        <v>8</v>
      </c>
    </row>
    <row r="162" spans="1:18" ht="15">
      <c r="A162">
        <v>491</v>
      </c>
      <c r="B162" t="s">
        <v>189</v>
      </c>
      <c r="C162" s="218">
        <v>52122</v>
      </c>
      <c r="D162" s="178">
        <v>238151435.33634514</v>
      </c>
      <c r="E162" s="182">
        <v>239414552.04537356</v>
      </c>
      <c r="F162" s="255">
        <v>239710909</v>
      </c>
      <c r="G162" s="172">
        <f t="shared" si="15"/>
        <v>296356.954626441</v>
      </c>
      <c r="H162" s="173">
        <f t="shared" si="16"/>
        <v>1.2378401901413068E-3</v>
      </c>
      <c r="I162" s="267">
        <f t="shared" si="13"/>
        <v>5.6858323668784969</v>
      </c>
      <c r="J162" s="184">
        <v>-8898038.5160374753</v>
      </c>
      <c r="K162" s="185">
        <v>-9655753.1401467435</v>
      </c>
      <c r="L162" s="254">
        <v>-9833567.5417955555</v>
      </c>
      <c r="M162" s="186">
        <f t="shared" si="17"/>
        <v>-3.4115038112277349</v>
      </c>
      <c r="N162" s="187">
        <v>-3441371.5069824778</v>
      </c>
      <c r="O162" s="188">
        <v>-3949260.4597366396</v>
      </c>
      <c r="P162" s="263">
        <v>-4067803.3941691201</v>
      </c>
      <c r="Q162" s="264">
        <f t="shared" si="14"/>
        <v>-2.2743358741506556</v>
      </c>
      <c r="R162" s="252">
        <v>10</v>
      </c>
    </row>
    <row r="163" spans="1:18" ht="15">
      <c r="A163">
        <v>494</v>
      </c>
      <c r="B163" t="s">
        <v>190</v>
      </c>
      <c r="C163" s="218">
        <v>8909</v>
      </c>
      <c r="D163" s="178">
        <v>34331419.682517014</v>
      </c>
      <c r="E163" s="182">
        <v>34365687.775311865</v>
      </c>
      <c r="F163" s="255">
        <v>35195120</v>
      </c>
      <c r="G163" s="172">
        <f t="shared" si="15"/>
        <v>829432.22468813509</v>
      </c>
      <c r="H163" s="173">
        <f t="shared" si="16"/>
        <v>2.413547577197029E-2</v>
      </c>
      <c r="I163" s="267">
        <f t="shared" si="13"/>
        <v>93.10048542913178</v>
      </c>
      <c r="J163" s="184">
        <v>-1034998.5650999871</v>
      </c>
      <c r="K163" s="185">
        <v>-1055554.989250958</v>
      </c>
      <c r="L163" s="254">
        <v>-1553214.1069209697</v>
      </c>
      <c r="M163" s="186">
        <f t="shared" si="17"/>
        <v>-55.86026688405115</v>
      </c>
      <c r="N163" s="187">
        <v>-1604283.4289201191</v>
      </c>
      <c r="O163" s="188">
        <v>-1618066.0147231924</v>
      </c>
      <c r="P163" s="263">
        <v>-1949838.7598365212</v>
      </c>
      <c r="Q163" s="264">
        <f t="shared" si="14"/>
        <v>-37.240177922699381</v>
      </c>
      <c r="R163" s="252">
        <v>17</v>
      </c>
    </row>
    <row r="164" spans="1:18" ht="15">
      <c r="A164">
        <v>495</v>
      </c>
      <c r="B164" t="s">
        <v>191</v>
      </c>
      <c r="C164" s="218">
        <v>1488</v>
      </c>
      <c r="D164" s="178">
        <v>7450166.0494546108</v>
      </c>
      <c r="E164" s="182">
        <v>7571464.3833918208</v>
      </c>
      <c r="F164" s="255">
        <v>7564863</v>
      </c>
      <c r="G164" s="172">
        <f t="shared" si="15"/>
        <v>-6601.3833918208256</v>
      </c>
      <c r="H164" s="173">
        <f t="shared" si="16"/>
        <v>-8.7187670146096315E-4</v>
      </c>
      <c r="I164" s="267">
        <f t="shared" si="13"/>
        <v>-4.4364135697720606</v>
      </c>
      <c r="J164" s="184">
        <v>283408.27406115044</v>
      </c>
      <c r="K164" s="185">
        <v>210648.54425222619</v>
      </c>
      <c r="L164" s="254">
        <v>214609.38296891158</v>
      </c>
      <c r="M164" s="186">
        <f t="shared" si="17"/>
        <v>2.6618539762670657</v>
      </c>
      <c r="N164" s="187">
        <v>224918.62696863536</v>
      </c>
      <c r="O164" s="188">
        <v>176071.63856659361</v>
      </c>
      <c r="P164" s="263">
        <v>178712.19771105226</v>
      </c>
      <c r="Q164" s="264">
        <f t="shared" si="14"/>
        <v>1.774569317512531</v>
      </c>
      <c r="R164" s="252">
        <v>13</v>
      </c>
    </row>
    <row r="165" spans="1:18" ht="15">
      <c r="A165">
        <v>498</v>
      </c>
      <c r="B165" t="s">
        <v>192</v>
      </c>
      <c r="C165" s="218">
        <v>2321</v>
      </c>
      <c r="D165" s="178">
        <v>11893588.969733909</v>
      </c>
      <c r="E165" s="182">
        <v>11529025.943334637</v>
      </c>
      <c r="F165" s="255">
        <v>11587009</v>
      </c>
      <c r="G165" s="172">
        <f t="shared" si="15"/>
        <v>57983.05666536279</v>
      </c>
      <c r="H165" s="173">
        <f t="shared" si="16"/>
        <v>5.0293109713127997E-3</v>
      </c>
      <c r="I165" s="267">
        <f t="shared" si="13"/>
        <v>24.981928765774576</v>
      </c>
      <c r="J165" s="184">
        <v>-306629.42781047744</v>
      </c>
      <c r="K165" s="185">
        <v>-87896.313108590111</v>
      </c>
      <c r="L165" s="254">
        <v>-122686.07046232563</v>
      </c>
      <c r="M165" s="186">
        <f t="shared" si="17"/>
        <v>-14.989124236852874</v>
      </c>
      <c r="N165" s="187">
        <v>371675.13995040877</v>
      </c>
      <c r="O165" s="188">
        <v>517580.28337047831</v>
      </c>
      <c r="P165" s="263">
        <v>494387.11180132453</v>
      </c>
      <c r="Q165" s="264">
        <f t="shared" si="14"/>
        <v>-9.992749491233857</v>
      </c>
      <c r="R165" s="252">
        <v>19</v>
      </c>
    </row>
    <row r="166" spans="1:18" ht="15">
      <c r="A166">
        <v>499</v>
      </c>
      <c r="B166" t="s">
        <v>193</v>
      </c>
      <c r="C166" s="218">
        <v>19536</v>
      </c>
      <c r="D166" s="178">
        <v>65521482.877500996</v>
      </c>
      <c r="E166" s="182">
        <v>66417746.241504297</v>
      </c>
      <c r="F166" s="255">
        <v>66359715</v>
      </c>
      <c r="G166" s="172">
        <f t="shared" si="15"/>
        <v>-58031.24150429666</v>
      </c>
      <c r="H166" s="173">
        <f t="shared" si="16"/>
        <v>-8.7373096481303174E-4</v>
      </c>
      <c r="I166" s="267">
        <f t="shared" si="13"/>
        <v>-2.9704771449783305</v>
      </c>
      <c r="J166" s="184">
        <v>2760043.699478507</v>
      </c>
      <c r="K166" s="185">
        <v>2222277.170830538</v>
      </c>
      <c r="L166" s="254">
        <v>2257095.6570163397</v>
      </c>
      <c r="M166" s="186">
        <f t="shared" si="17"/>
        <v>1.7822730439087675</v>
      </c>
      <c r="N166" s="187">
        <v>1103093.5689282147</v>
      </c>
      <c r="O166" s="188">
        <v>744732.92198355473</v>
      </c>
      <c r="P166" s="263">
        <v>767945.24610744999</v>
      </c>
      <c r="Q166" s="264">
        <f t="shared" si="14"/>
        <v>1.188182029273918</v>
      </c>
      <c r="R166" s="252">
        <v>15</v>
      </c>
    </row>
    <row r="167" spans="1:18" ht="15">
      <c r="A167">
        <v>500</v>
      </c>
      <c r="B167" t="s">
        <v>194</v>
      </c>
      <c r="C167" s="218">
        <v>10426</v>
      </c>
      <c r="D167" s="178">
        <v>28809212.429937236</v>
      </c>
      <c r="E167" s="182">
        <v>28697955.325552177</v>
      </c>
      <c r="F167" s="255">
        <v>28672707</v>
      </c>
      <c r="G167" s="172">
        <f t="shared" si="15"/>
        <v>-25248.325552176684</v>
      </c>
      <c r="H167" s="173">
        <f t="shared" si="16"/>
        <v>-8.7979527690239311E-4</v>
      </c>
      <c r="I167" s="267">
        <f t="shared" si="13"/>
        <v>-2.4216694371932364</v>
      </c>
      <c r="J167" s="184">
        <v>2302703.4720751704</v>
      </c>
      <c r="K167" s="185">
        <v>2369423.256970257</v>
      </c>
      <c r="L167" s="254">
        <v>2384572.1870733406</v>
      </c>
      <c r="M167" s="186">
        <f t="shared" si="17"/>
        <v>1.4529954060122392</v>
      </c>
      <c r="N167" s="187">
        <v>1216849.8994772814</v>
      </c>
      <c r="O167" s="188">
        <v>1261938.9618958228</v>
      </c>
      <c r="P167" s="263">
        <v>1272038.2486312264</v>
      </c>
      <c r="Q167" s="264">
        <f t="shared" si="14"/>
        <v>0.96866360400955154</v>
      </c>
      <c r="R167" s="252">
        <v>13</v>
      </c>
    </row>
    <row r="168" spans="1:18" ht="15">
      <c r="A168">
        <v>503</v>
      </c>
      <c r="B168" t="s">
        <v>195</v>
      </c>
      <c r="C168" s="218">
        <v>7594</v>
      </c>
      <c r="D168" s="178">
        <v>31953671.298530269</v>
      </c>
      <c r="E168" s="182">
        <v>32254643.717537895</v>
      </c>
      <c r="F168" s="255">
        <v>32226543</v>
      </c>
      <c r="G168" s="172">
        <f t="shared" si="15"/>
        <v>-28100.717537894845</v>
      </c>
      <c r="H168" s="173">
        <f t="shared" si="16"/>
        <v>-8.7121463141803595E-4</v>
      </c>
      <c r="I168" s="267">
        <f t="shared" si="13"/>
        <v>-3.7003841898729055</v>
      </c>
      <c r="J168" s="184">
        <v>-709676.63181609509</v>
      </c>
      <c r="K168" s="185">
        <v>-890241.66087238502</v>
      </c>
      <c r="L168" s="254">
        <v>-873381.28137660876</v>
      </c>
      <c r="M168" s="186">
        <f t="shared" si="17"/>
        <v>2.2202237945452015</v>
      </c>
      <c r="N168" s="187">
        <v>-894876.0892662257</v>
      </c>
      <c r="O168" s="188">
        <v>-1015578.2897699471</v>
      </c>
      <c r="P168" s="263">
        <v>-1004338.0367727539</v>
      </c>
      <c r="Q168" s="264">
        <f t="shared" si="14"/>
        <v>1.4801491963646478</v>
      </c>
      <c r="R168" s="252">
        <v>2</v>
      </c>
    </row>
    <row r="169" spans="1:18" ht="15">
      <c r="A169">
        <v>504</v>
      </c>
      <c r="B169" t="s">
        <v>196</v>
      </c>
      <c r="C169" s="218">
        <v>1816</v>
      </c>
      <c r="D169" s="178">
        <v>7902639.3385737343</v>
      </c>
      <c r="E169" s="182">
        <v>7946257.9354066746</v>
      </c>
      <c r="F169" s="255">
        <v>7921481</v>
      </c>
      <c r="G169" s="172">
        <f t="shared" si="15"/>
        <v>-24776.935406674631</v>
      </c>
      <c r="H169" s="173">
        <f t="shared" si="16"/>
        <v>-3.1180633208839569E-3</v>
      </c>
      <c r="I169" s="267">
        <f t="shared" si="13"/>
        <v>-13.643686897948585</v>
      </c>
      <c r="J169" s="184">
        <v>-141250.1993991879</v>
      </c>
      <c r="K169" s="185">
        <v>-167405.78089371035</v>
      </c>
      <c r="L169" s="254">
        <v>-152539.77561146973</v>
      </c>
      <c r="M169" s="186">
        <f t="shared" si="17"/>
        <v>8.1861262567404349</v>
      </c>
      <c r="N169" s="187">
        <v>32976.786553983286</v>
      </c>
      <c r="O169" s="188">
        <v>15264.500735649279</v>
      </c>
      <c r="P169" s="263">
        <v>25175.170923812559</v>
      </c>
      <c r="Q169" s="264">
        <f t="shared" si="14"/>
        <v>5.457417504495198</v>
      </c>
      <c r="R169" s="252">
        <v>1</v>
      </c>
    </row>
    <row r="170" spans="1:18" ht="15">
      <c r="A170">
        <v>505</v>
      </c>
      <c r="B170" t="s">
        <v>197</v>
      </c>
      <c r="C170" s="218">
        <v>20837</v>
      </c>
      <c r="D170" s="178">
        <v>73839086.137679949</v>
      </c>
      <c r="E170" s="182">
        <v>71756003.250124544</v>
      </c>
      <c r="F170" s="255">
        <v>71693165</v>
      </c>
      <c r="G170" s="172">
        <f t="shared" si="15"/>
        <v>-62838.250124543905</v>
      </c>
      <c r="H170" s="173">
        <f t="shared" si="16"/>
        <v>-8.7572115611713418E-4</v>
      </c>
      <c r="I170" s="267">
        <f t="shared" si="13"/>
        <v>-3.015705241855541</v>
      </c>
      <c r="J170" s="184">
        <v>-2355276.1845408077</v>
      </c>
      <c r="K170" s="185">
        <v>-1105426.5179128796</v>
      </c>
      <c r="L170" s="254">
        <v>-1067723.4109920911</v>
      </c>
      <c r="M170" s="186">
        <f t="shared" si="17"/>
        <v>1.8094306723995071</v>
      </c>
      <c r="N170" s="187">
        <v>-1345832.9120401235</v>
      </c>
      <c r="O170" s="188">
        <v>-512598.63643742196</v>
      </c>
      <c r="P170" s="263">
        <v>-487463.23182353366</v>
      </c>
      <c r="Q170" s="264">
        <f t="shared" si="14"/>
        <v>1.2062871149344099</v>
      </c>
      <c r="R170" s="252">
        <v>1</v>
      </c>
    </row>
    <row r="171" spans="1:18" ht="15">
      <c r="A171">
        <v>507</v>
      </c>
      <c r="B171" t="s">
        <v>198</v>
      </c>
      <c r="C171" s="218">
        <v>5635</v>
      </c>
      <c r="D171" s="178">
        <v>29248646.908792414</v>
      </c>
      <c r="E171" s="182">
        <v>29327995.91764994</v>
      </c>
      <c r="F171" s="255">
        <v>29302413</v>
      </c>
      <c r="G171" s="172">
        <f t="shared" si="15"/>
        <v>-25582.917649939656</v>
      </c>
      <c r="H171" s="173">
        <f t="shared" si="16"/>
        <v>-8.7230364194587021E-4</v>
      </c>
      <c r="I171" s="267">
        <f t="shared" si="13"/>
        <v>-4.5400031321986969</v>
      </c>
      <c r="J171" s="184">
        <v>158252.58510120588</v>
      </c>
      <c r="K171" s="185">
        <v>110657.67352489813</v>
      </c>
      <c r="L171" s="254">
        <v>126007.61324428333</v>
      </c>
      <c r="M171" s="186">
        <f t="shared" si="17"/>
        <v>2.724035442659309</v>
      </c>
      <c r="N171" s="187">
        <v>488550.39193206059</v>
      </c>
      <c r="O171" s="188">
        <v>456564.3531577597</v>
      </c>
      <c r="P171" s="263">
        <v>466797.64630402316</v>
      </c>
      <c r="Q171" s="264">
        <f t="shared" si="14"/>
        <v>1.8160236284407203</v>
      </c>
      <c r="R171" s="252">
        <v>10</v>
      </c>
    </row>
    <row r="172" spans="1:18" ht="15">
      <c r="A172">
        <v>508</v>
      </c>
      <c r="B172" t="s">
        <v>199</v>
      </c>
      <c r="C172" s="218">
        <v>9563</v>
      </c>
      <c r="D172" s="178">
        <v>47980552.860586725</v>
      </c>
      <c r="E172" s="182">
        <v>47653692.987951837</v>
      </c>
      <c r="F172" s="255">
        <v>47684246</v>
      </c>
      <c r="G172" s="172">
        <f t="shared" si="15"/>
        <v>30553.01204816252</v>
      </c>
      <c r="H172" s="173">
        <f t="shared" si="16"/>
        <v>6.4114678490683104E-4</v>
      </c>
      <c r="I172" s="267">
        <f t="shared" si="13"/>
        <v>3.1949191726615624</v>
      </c>
      <c r="J172" s="184">
        <v>-380014.52889886691</v>
      </c>
      <c r="K172" s="185">
        <v>-183863.45943241139</v>
      </c>
      <c r="L172" s="254">
        <v>-202194.99052737484</v>
      </c>
      <c r="M172" s="186">
        <f t="shared" si="17"/>
        <v>-1.9169226283554803</v>
      </c>
      <c r="N172" s="187">
        <v>-287271.51896962296</v>
      </c>
      <c r="O172" s="188">
        <v>-157125.15104383734</v>
      </c>
      <c r="P172" s="263">
        <v>-169346.17177379702</v>
      </c>
      <c r="Q172" s="264">
        <f t="shared" si="14"/>
        <v>-1.2779484189019847</v>
      </c>
      <c r="R172" s="252">
        <v>6</v>
      </c>
    </row>
    <row r="173" spans="1:18" ht="15">
      <c r="A173">
        <v>529</v>
      </c>
      <c r="B173" t="s">
        <v>200</v>
      </c>
      <c r="C173" s="218">
        <v>19579</v>
      </c>
      <c r="D173" s="178">
        <v>69282611.432868317</v>
      </c>
      <c r="E173" s="182">
        <v>69499654.546699688</v>
      </c>
      <c r="F173" s="255">
        <v>69438969</v>
      </c>
      <c r="G173" s="172">
        <f t="shared" si="15"/>
        <v>-60685.546699687839</v>
      </c>
      <c r="H173" s="173">
        <f t="shared" si="16"/>
        <v>-8.7317767398269175E-4</v>
      </c>
      <c r="I173" s="267">
        <f t="shared" si="13"/>
        <v>-3.0995222789564245</v>
      </c>
      <c r="J173" s="184">
        <v>3343010.2268073051</v>
      </c>
      <c r="K173" s="185">
        <v>3212757.8693427257</v>
      </c>
      <c r="L173" s="254">
        <v>3249168.9988771346</v>
      </c>
      <c r="M173" s="186">
        <f t="shared" si="17"/>
        <v>1.8597032297057519</v>
      </c>
      <c r="N173" s="187">
        <v>674989.07294340711</v>
      </c>
      <c r="O173" s="188">
        <v>588622.21940839221</v>
      </c>
      <c r="P173" s="263">
        <v>612896.30576468771</v>
      </c>
      <c r="Q173" s="264">
        <f t="shared" si="14"/>
        <v>1.2398021531383372</v>
      </c>
      <c r="R173" s="252">
        <v>2</v>
      </c>
    </row>
    <row r="174" spans="1:18" ht="15">
      <c r="A174">
        <v>531</v>
      </c>
      <c r="B174" t="s">
        <v>201</v>
      </c>
      <c r="C174" s="218">
        <v>5169</v>
      </c>
      <c r="D174" s="178">
        <v>22458359.845228009</v>
      </c>
      <c r="E174" s="182">
        <v>22667667.766239949</v>
      </c>
      <c r="F174" s="255">
        <v>22647827</v>
      </c>
      <c r="G174" s="172">
        <f t="shared" si="15"/>
        <v>-19840.766239948571</v>
      </c>
      <c r="H174" s="173">
        <f t="shared" si="16"/>
        <v>-8.7528926418704541E-4</v>
      </c>
      <c r="I174" s="267">
        <f t="shared" si="13"/>
        <v>-3.8384148268424396</v>
      </c>
      <c r="J174" s="184">
        <v>-787538.65673347574</v>
      </c>
      <c r="K174" s="185">
        <v>-913097.22406325117</v>
      </c>
      <c r="L174" s="254">
        <v>-901192.83959212282</v>
      </c>
      <c r="M174" s="186">
        <f t="shared" si="17"/>
        <v>2.3030343337450851</v>
      </c>
      <c r="N174" s="187">
        <v>-830255.32399992773</v>
      </c>
      <c r="O174" s="188">
        <v>-914423.71742528037</v>
      </c>
      <c r="P174" s="263">
        <v>-906487.4611111877</v>
      </c>
      <c r="Q174" s="264">
        <f t="shared" si="14"/>
        <v>1.5353562224980972</v>
      </c>
      <c r="R174" s="252">
        <v>4</v>
      </c>
    </row>
    <row r="175" spans="1:18" ht="15">
      <c r="A175">
        <v>535</v>
      </c>
      <c r="B175" t="s">
        <v>202</v>
      </c>
      <c r="C175" s="218">
        <v>10396</v>
      </c>
      <c r="D175" s="178">
        <v>45918296.110611171</v>
      </c>
      <c r="E175" s="182">
        <v>45835724.107512102</v>
      </c>
      <c r="F175" s="255">
        <v>45795606</v>
      </c>
      <c r="G175" s="172">
        <f t="shared" si="15"/>
        <v>-40118.107512101531</v>
      </c>
      <c r="H175" s="173">
        <f t="shared" si="16"/>
        <v>-8.752585083634907E-4</v>
      </c>
      <c r="I175" s="267">
        <f t="shared" si="13"/>
        <v>-3.8589945663814476</v>
      </c>
      <c r="J175" s="184">
        <v>574701.71898707887</v>
      </c>
      <c r="K175" s="185">
        <v>624279.06159576366</v>
      </c>
      <c r="L175" s="254">
        <v>648349.79844050645</v>
      </c>
      <c r="M175" s="186">
        <f t="shared" si="17"/>
        <v>2.3153844598636772</v>
      </c>
      <c r="N175" s="187">
        <v>-377368.61599576473</v>
      </c>
      <c r="O175" s="188">
        <v>-344920.30567690555</v>
      </c>
      <c r="P175" s="263">
        <v>-328873.14778039505</v>
      </c>
      <c r="Q175" s="264">
        <f t="shared" si="14"/>
        <v>1.5435896399105906</v>
      </c>
      <c r="R175" s="252">
        <v>17</v>
      </c>
    </row>
    <row r="176" spans="1:18" ht="15">
      <c r="A176">
        <v>536</v>
      </c>
      <c r="B176" t="s">
        <v>203</v>
      </c>
      <c r="C176" s="218">
        <v>34884</v>
      </c>
      <c r="D176" s="178">
        <v>118012314.6723851</v>
      </c>
      <c r="E176" s="182">
        <v>118015971.3806815</v>
      </c>
      <c r="F176" s="255">
        <v>117912818</v>
      </c>
      <c r="G176" s="172">
        <f t="shared" si="15"/>
        <v>-103153.38068149984</v>
      </c>
      <c r="H176" s="173">
        <f t="shared" si="16"/>
        <v>-8.7406288720668376E-4</v>
      </c>
      <c r="I176" s="267">
        <f t="shared" si="13"/>
        <v>-2.9570399232169429</v>
      </c>
      <c r="J176" s="184">
        <v>-1932683.3145860049</v>
      </c>
      <c r="K176" s="185">
        <v>-1934960.3373907513</v>
      </c>
      <c r="L176" s="254">
        <v>-1873068.0773626922</v>
      </c>
      <c r="M176" s="186">
        <f t="shared" si="17"/>
        <v>1.7742305936262794</v>
      </c>
      <c r="N176" s="187">
        <v>-1560017.5818199383</v>
      </c>
      <c r="O176" s="188">
        <v>-1560069.0633900831</v>
      </c>
      <c r="P176" s="263">
        <v>-1518807.5567046653</v>
      </c>
      <c r="Q176" s="264">
        <f t="shared" si="14"/>
        <v>1.1828203957521455</v>
      </c>
      <c r="R176" s="252">
        <v>6</v>
      </c>
    </row>
    <row r="177" spans="1:18" ht="15">
      <c r="A177">
        <v>538</v>
      </c>
      <c r="B177" t="s">
        <v>204</v>
      </c>
      <c r="C177" s="218">
        <v>4689</v>
      </c>
      <c r="D177" s="178">
        <v>16240875.327292409</v>
      </c>
      <c r="E177" s="182">
        <v>16440537.567985285</v>
      </c>
      <c r="F177" s="255">
        <v>16426180</v>
      </c>
      <c r="G177" s="172">
        <f t="shared" si="15"/>
        <v>-14357.567985285074</v>
      </c>
      <c r="H177" s="173">
        <f t="shared" si="16"/>
        <v>-8.7330283002689732E-4</v>
      </c>
      <c r="I177" s="267">
        <f t="shared" si="13"/>
        <v>-3.0619680070985442</v>
      </c>
      <c r="J177" s="184">
        <v>-16138.004788234994</v>
      </c>
      <c r="K177" s="185">
        <v>-135931.14869348251</v>
      </c>
      <c r="L177" s="254">
        <v>-127316.54536926148</v>
      </c>
      <c r="M177" s="186">
        <f t="shared" si="17"/>
        <v>1.8371941403755652</v>
      </c>
      <c r="N177" s="187">
        <v>-270075.92281577736</v>
      </c>
      <c r="O177" s="188">
        <v>-350012.2398509839</v>
      </c>
      <c r="P177" s="263">
        <v>-344269.17096816306</v>
      </c>
      <c r="Q177" s="264">
        <f t="shared" si="14"/>
        <v>1.2247960935851645</v>
      </c>
      <c r="R177" s="252">
        <v>2</v>
      </c>
    </row>
    <row r="178" spans="1:18" ht="15">
      <c r="A178">
        <v>541</v>
      </c>
      <c r="B178" t="s">
        <v>205</v>
      </c>
      <c r="C178" s="218">
        <v>9423</v>
      </c>
      <c r="D178" s="178">
        <v>46353912.052174799</v>
      </c>
      <c r="E178" s="182">
        <v>47078722.041526571</v>
      </c>
      <c r="F178" s="255">
        <v>47037631</v>
      </c>
      <c r="G178" s="172">
        <f t="shared" si="15"/>
        <v>-41091.041526570916</v>
      </c>
      <c r="H178" s="173">
        <f t="shared" si="16"/>
        <v>-8.7281556815254843E-4</v>
      </c>
      <c r="I178" s="267">
        <f t="shared" si="13"/>
        <v>-4.3607175556161435</v>
      </c>
      <c r="J178" s="184">
        <v>4276856.7454230506</v>
      </c>
      <c r="K178" s="185">
        <v>3841997.4519767878</v>
      </c>
      <c r="L178" s="254">
        <v>3866652.0284846225</v>
      </c>
      <c r="M178" s="186">
        <f t="shared" si="17"/>
        <v>2.6164253961407957</v>
      </c>
      <c r="N178" s="187">
        <v>3060051.0401437129</v>
      </c>
      <c r="O178" s="188">
        <v>2769673.0648157932</v>
      </c>
      <c r="P178" s="263">
        <v>2786109.4491543616</v>
      </c>
      <c r="Q178" s="264">
        <f t="shared" si="14"/>
        <v>1.7442835974284654</v>
      </c>
      <c r="R178" s="252">
        <v>12</v>
      </c>
    </row>
    <row r="179" spans="1:18" ht="15">
      <c r="A179">
        <v>543</v>
      </c>
      <c r="B179" t="s">
        <v>206</v>
      </c>
      <c r="C179" s="218">
        <v>44127</v>
      </c>
      <c r="D179" s="178">
        <v>139445358.5755378</v>
      </c>
      <c r="E179" s="182">
        <v>138314908.80912301</v>
      </c>
      <c r="F179" s="255">
        <v>138193845</v>
      </c>
      <c r="G179" s="172">
        <f t="shared" si="15"/>
        <v>-121063.80912300944</v>
      </c>
      <c r="H179" s="173">
        <f t="shared" si="16"/>
        <v>-8.7527664346060926E-4</v>
      </c>
      <c r="I179" s="267">
        <f t="shared" si="13"/>
        <v>-2.7435313781360491</v>
      </c>
      <c r="J179" s="184">
        <v>2109894.9603322246</v>
      </c>
      <c r="K179" s="185">
        <v>2788073.4295458943</v>
      </c>
      <c r="L179" s="254">
        <v>2860711.8872551038</v>
      </c>
      <c r="M179" s="186">
        <f t="shared" si="17"/>
        <v>1.6461227300566439</v>
      </c>
      <c r="N179" s="187">
        <v>1757903.6391449464</v>
      </c>
      <c r="O179" s="188">
        <v>2211637.4493371844</v>
      </c>
      <c r="P179" s="263">
        <v>2260063.0878100507</v>
      </c>
      <c r="Q179" s="264">
        <f t="shared" si="14"/>
        <v>1.0974151533724537</v>
      </c>
      <c r="R179" s="252">
        <v>1</v>
      </c>
    </row>
    <row r="180" spans="1:18" ht="15">
      <c r="A180">
        <v>545</v>
      </c>
      <c r="B180" t="s">
        <v>207</v>
      </c>
      <c r="C180" s="218">
        <v>9562</v>
      </c>
      <c r="D180" s="178">
        <v>41266694.665264115</v>
      </c>
      <c r="E180" s="182">
        <v>41085664.631091841</v>
      </c>
      <c r="F180" s="255">
        <v>40352940</v>
      </c>
      <c r="G180" s="172">
        <f t="shared" si="15"/>
        <v>-732724.63109184057</v>
      </c>
      <c r="H180" s="173">
        <f t="shared" si="16"/>
        <v>-1.783407029364073E-2</v>
      </c>
      <c r="I180" s="267">
        <f t="shared" si="13"/>
        <v>-76.628804757565419</v>
      </c>
      <c r="J180" s="184">
        <v>550891.42780669406</v>
      </c>
      <c r="K180" s="185">
        <v>659514.84139458719</v>
      </c>
      <c r="L180" s="254">
        <v>1099149.4054686362</v>
      </c>
      <c r="M180" s="186">
        <f t="shared" si="17"/>
        <v>45.977260413516944</v>
      </c>
      <c r="N180" s="187">
        <v>746691.99874247506</v>
      </c>
      <c r="O180" s="188">
        <v>819012.31446494872</v>
      </c>
      <c r="P180" s="263">
        <v>1112102.0238476603</v>
      </c>
      <c r="Q180" s="264">
        <f t="shared" si="14"/>
        <v>30.651506942345907</v>
      </c>
      <c r="R180" s="252">
        <v>15</v>
      </c>
    </row>
    <row r="181" spans="1:18" ht="15">
      <c r="A181">
        <v>560</v>
      </c>
      <c r="B181" t="s">
        <v>208</v>
      </c>
      <c r="C181" s="218">
        <v>15808</v>
      </c>
      <c r="D181" s="178">
        <v>59724090.243411802</v>
      </c>
      <c r="E181" s="182">
        <v>58925826.904719397</v>
      </c>
      <c r="F181" s="255">
        <v>58874059</v>
      </c>
      <c r="G181" s="172">
        <f t="shared" si="15"/>
        <v>-51767.904719397426</v>
      </c>
      <c r="H181" s="173">
        <f t="shared" si="16"/>
        <v>-8.7852657211079897E-4</v>
      </c>
      <c r="I181" s="267">
        <f t="shared" si="13"/>
        <v>-3.2747915434841488</v>
      </c>
      <c r="J181" s="184">
        <v>428274.31573304441</v>
      </c>
      <c r="K181" s="185">
        <v>907262.27348114166</v>
      </c>
      <c r="L181" s="254">
        <v>938323.15703580657</v>
      </c>
      <c r="M181" s="186">
        <f t="shared" si="17"/>
        <v>1.9648838281038024</v>
      </c>
      <c r="N181" s="187">
        <v>234720.7804247103</v>
      </c>
      <c r="O181" s="188">
        <v>553516.80270204437</v>
      </c>
      <c r="P181" s="263">
        <v>574224.05840517965</v>
      </c>
      <c r="Q181" s="264">
        <f t="shared" si="14"/>
        <v>1.3099225520708044</v>
      </c>
      <c r="R181" s="252">
        <v>7</v>
      </c>
    </row>
    <row r="182" spans="1:18" ht="15">
      <c r="A182">
        <v>561</v>
      </c>
      <c r="B182" t="s">
        <v>209</v>
      </c>
      <c r="C182" s="218">
        <v>1337</v>
      </c>
      <c r="D182" s="178">
        <v>5126477.0376761425</v>
      </c>
      <c r="E182" s="182">
        <v>5105024.7438816791</v>
      </c>
      <c r="F182" s="255">
        <v>5100573</v>
      </c>
      <c r="G182" s="172">
        <f t="shared" si="15"/>
        <v>-4451.74388167914</v>
      </c>
      <c r="H182" s="173">
        <f t="shared" si="16"/>
        <v>-8.7203179318856593E-4</v>
      </c>
      <c r="I182" s="267">
        <f t="shared" si="13"/>
        <v>-3.3296513699918773</v>
      </c>
      <c r="J182" s="184">
        <v>364167.75483977265</v>
      </c>
      <c r="K182" s="185">
        <v>377039.24821740109</v>
      </c>
      <c r="L182" s="254">
        <v>379710.31877004961</v>
      </c>
      <c r="M182" s="186">
        <f t="shared" si="17"/>
        <v>1.9978089399016536</v>
      </c>
      <c r="N182" s="187">
        <v>318837.16988358827</v>
      </c>
      <c r="O182" s="188">
        <v>327416.09634848998</v>
      </c>
      <c r="P182" s="263">
        <v>329196.81005025771</v>
      </c>
      <c r="Q182" s="264">
        <f t="shared" si="14"/>
        <v>1.3318726266026406</v>
      </c>
      <c r="R182" s="252">
        <v>2</v>
      </c>
    </row>
    <row r="183" spans="1:18" ht="15">
      <c r="A183">
        <v>562</v>
      </c>
      <c r="B183" t="s">
        <v>210</v>
      </c>
      <c r="C183" s="218">
        <v>8978</v>
      </c>
      <c r="D183" s="178">
        <v>40049114.261238605</v>
      </c>
      <c r="E183" s="182">
        <v>39925868.30711899</v>
      </c>
      <c r="F183" s="255">
        <v>39891077</v>
      </c>
      <c r="G183" s="172">
        <f t="shared" si="15"/>
        <v>-34791.307118989527</v>
      </c>
      <c r="H183" s="173">
        <f t="shared" si="16"/>
        <v>-8.7139763251651203E-4</v>
      </c>
      <c r="I183" s="267">
        <f t="shared" si="13"/>
        <v>-3.8751734371786064</v>
      </c>
      <c r="J183" s="184">
        <v>-396180.76684205449</v>
      </c>
      <c r="K183" s="185">
        <v>-322219.32098562777</v>
      </c>
      <c r="L183" s="254">
        <v>-301344.2472770341</v>
      </c>
      <c r="M183" s="186">
        <f t="shared" si="17"/>
        <v>2.3251363008012556</v>
      </c>
      <c r="N183" s="187">
        <v>-355069.96669169812</v>
      </c>
      <c r="O183" s="188">
        <v>-306007.47248063976</v>
      </c>
      <c r="P183" s="263">
        <v>-292090.75667489751</v>
      </c>
      <c r="Q183" s="264">
        <f t="shared" si="14"/>
        <v>1.5500908672022999</v>
      </c>
      <c r="R183" s="252">
        <v>6</v>
      </c>
    </row>
    <row r="184" spans="1:18" ht="15">
      <c r="A184">
        <v>563</v>
      </c>
      <c r="B184" t="s">
        <v>211</v>
      </c>
      <c r="C184" s="218">
        <v>7102</v>
      </c>
      <c r="D184" s="178">
        <v>35612848.212158121</v>
      </c>
      <c r="E184" s="182">
        <v>35602292.402137689</v>
      </c>
      <c r="F184" s="255">
        <v>35571088</v>
      </c>
      <c r="G184" s="172">
        <f t="shared" si="15"/>
        <v>-31204.402137689292</v>
      </c>
      <c r="H184" s="173">
        <f t="shared" si="16"/>
        <v>-8.7647171101307142E-4</v>
      </c>
      <c r="I184" s="267">
        <f t="shared" si="13"/>
        <v>-4.3937485409306243</v>
      </c>
      <c r="J184" s="184">
        <v>334342.85284304817</v>
      </c>
      <c r="K184" s="185">
        <v>340694.95196249883</v>
      </c>
      <c r="L184" s="254">
        <v>359417.74274852534</v>
      </c>
      <c r="M184" s="186">
        <f t="shared" si="17"/>
        <v>2.6362701754472702</v>
      </c>
      <c r="N184" s="187">
        <v>-410221.65134159976</v>
      </c>
      <c r="O184" s="188">
        <v>-406315.80368411547</v>
      </c>
      <c r="P184" s="263">
        <v>-393833.94316008739</v>
      </c>
      <c r="Q184" s="264">
        <f t="shared" si="14"/>
        <v>1.7575134502996443</v>
      </c>
      <c r="R184" s="252">
        <v>17</v>
      </c>
    </row>
    <row r="185" spans="1:18" ht="15">
      <c r="A185">
        <v>564</v>
      </c>
      <c r="B185" t="s">
        <v>212</v>
      </c>
      <c r="C185" s="218">
        <v>209551</v>
      </c>
      <c r="D185" s="178">
        <v>729228164.48559988</v>
      </c>
      <c r="E185" s="182">
        <v>730977704.37667048</v>
      </c>
      <c r="F185" s="255">
        <v>731475057</v>
      </c>
      <c r="G185" s="172">
        <f t="shared" si="15"/>
        <v>497352.62332952023</v>
      </c>
      <c r="H185" s="173">
        <f t="shared" si="16"/>
        <v>6.8039369785379391E-4</v>
      </c>
      <c r="I185" s="267">
        <f t="shared" si="13"/>
        <v>2.3734204242858312</v>
      </c>
      <c r="J185" s="184">
        <v>-21811721.516549539</v>
      </c>
      <c r="K185" s="185">
        <v>-22861884.811554708</v>
      </c>
      <c r="L185" s="254">
        <v>-23160296.368695986</v>
      </c>
      <c r="M185" s="186">
        <f t="shared" si="17"/>
        <v>-1.4240521741307746</v>
      </c>
      <c r="N185" s="187">
        <v>-12134518.520710235</v>
      </c>
      <c r="O185" s="188">
        <v>-12826864.087426247</v>
      </c>
      <c r="P185" s="263">
        <v>-13025805.125520186</v>
      </c>
      <c r="Q185" s="264">
        <f t="shared" si="14"/>
        <v>-0.94936811608600968</v>
      </c>
      <c r="R185" s="252">
        <v>17</v>
      </c>
    </row>
    <row r="186" spans="1:18" ht="15">
      <c r="A186">
        <v>576</v>
      </c>
      <c r="B186" t="s">
        <v>213</v>
      </c>
      <c r="C186" s="218">
        <v>2813</v>
      </c>
      <c r="D186" s="178">
        <v>14086329.870138131</v>
      </c>
      <c r="E186" s="182">
        <v>14452602.139057344</v>
      </c>
      <c r="F186" s="255">
        <v>14439991</v>
      </c>
      <c r="G186" s="172">
        <f t="shared" si="15"/>
        <v>-12611.139057343826</v>
      </c>
      <c r="H186" s="173">
        <f t="shared" si="16"/>
        <v>-8.7258605308610361E-4</v>
      </c>
      <c r="I186" s="267">
        <f t="shared" si="13"/>
        <v>-4.4831635468694726</v>
      </c>
      <c r="J186" s="184">
        <v>843287.56158048229</v>
      </c>
      <c r="K186" s="185">
        <v>623538.62111708906</v>
      </c>
      <c r="L186" s="254">
        <v>631105.49353377777</v>
      </c>
      <c r="M186" s="186">
        <f t="shared" si="17"/>
        <v>2.6899653098786747</v>
      </c>
      <c r="N186" s="187">
        <v>740806.26782373502</v>
      </c>
      <c r="O186" s="188">
        <v>594052.16368542321</v>
      </c>
      <c r="P186" s="263">
        <v>599096.74529655254</v>
      </c>
      <c r="Q186" s="264">
        <f t="shared" si="14"/>
        <v>1.7933102065870383</v>
      </c>
      <c r="R186" s="252">
        <v>7</v>
      </c>
    </row>
    <row r="187" spans="1:18" ht="15">
      <c r="A187">
        <v>577</v>
      </c>
      <c r="B187" t="s">
        <v>214</v>
      </c>
      <c r="C187" s="218">
        <v>11041</v>
      </c>
      <c r="D187" s="178">
        <v>38371502.183675602</v>
      </c>
      <c r="E187" s="182">
        <v>38051537.42072095</v>
      </c>
      <c r="F187" s="255">
        <v>37369777</v>
      </c>
      <c r="G187" s="172">
        <f t="shared" si="15"/>
        <v>-681760.42072094977</v>
      </c>
      <c r="H187" s="173">
        <f t="shared" si="16"/>
        <v>-1.7916764129212226E-2</v>
      </c>
      <c r="I187" s="267">
        <f t="shared" si="13"/>
        <v>-61.748068175070173</v>
      </c>
      <c r="J187" s="184">
        <v>-448966.36443179456</v>
      </c>
      <c r="K187" s="185">
        <v>-257011.13104155159</v>
      </c>
      <c r="L187" s="254">
        <v>152044.8658024623</v>
      </c>
      <c r="M187" s="186">
        <f t="shared" si="17"/>
        <v>37.048817756001625</v>
      </c>
      <c r="N187" s="187">
        <v>-708298.4577028089</v>
      </c>
      <c r="O187" s="188">
        <v>-579910.87007691828</v>
      </c>
      <c r="P187" s="263">
        <v>-307206.87218089239</v>
      </c>
      <c r="Q187" s="264">
        <f t="shared" si="14"/>
        <v>24.69921183733592</v>
      </c>
      <c r="R187" s="252">
        <v>2</v>
      </c>
    </row>
    <row r="188" spans="1:18" ht="15">
      <c r="A188">
        <v>578</v>
      </c>
      <c r="B188" t="s">
        <v>215</v>
      </c>
      <c r="C188" s="218">
        <v>3183</v>
      </c>
      <c r="D188" s="178">
        <v>17278659.913557231</v>
      </c>
      <c r="E188" s="182">
        <v>17392135.641463257</v>
      </c>
      <c r="F188" s="255">
        <v>17376888</v>
      </c>
      <c r="G188" s="172">
        <f t="shared" si="15"/>
        <v>-15247.641463257372</v>
      </c>
      <c r="H188" s="173">
        <f t="shared" si="16"/>
        <v>-8.7669747853775007E-4</v>
      </c>
      <c r="I188" s="267">
        <f t="shared" si="13"/>
        <v>-4.7903366205646787</v>
      </c>
      <c r="J188" s="184">
        <v>-382168.76131516322</v>
      </c>
      <c r="K188" s="185">
        <v>-450238.48415696155</v>
      </c>
      <c r="L188" s="254">
        <v>-441089.73889290687</v>
      </c>
      <c r="M188" s="186">
        <f t="shared" si="17"/>
        <v>2.8742523606832182</v>
      </c>
      <c r="N188" s="187">
        <v>-314350.6664897523</v>
      </c>
      <c r="O188" s="188">
        <v>-360008.13917390472</v>
      </c>
      <c r="P188" s="263">
        <v>-353908.97566453047</v>
      </c>
      <c r="Q188" s="264">
        <f t="shared" si="14"/>
        <v>1.9161682404568807</v>
      </c>
      <c r="R188" s="252">
        <v>18</v>
      </c>
    </row>
    <row r="189" spans="1:18" ht="15">
      <c r="A189">
        <v>580</v>
      </c>
      <c r="B189" t="s">
        <v>216</v>
      </c>
      <c r="C189" s="218">
        <v>4567</v>
      </c>
      <c r="D189" s="178">
        <v>25711560.646301679</v>
      </c>
      <c r="E189" s="182">
        <v>25309310.35513743</v>
      </c>
      <c r="F189" s="255">
        <v>25154517</v>
      </c>
      <c r="G189" s="172">
        <f t="shared" si="15"/>
        <v>-154793.35513743013</v>
      </c>
      <c r="H189" s="173">
        <f t="shared" si="16"/>
        <v>-6.1160637317013771E-3</v>
      </c>
      <c r="I189" s="267">
        <f t="shared" si="13"/>
        <v>-33.893881133661075</v>
      </c>
      <c r="J189" s="184">
        <v>-403420.47707424039</v>
      </c>
      <c r="K189" s="185">
        <v>-162044.26137359804</v>
      </c>
      <c r="L189" s="254">
        <v>-69168.421515403068</v>
      </c>
      <c r="M189" s="186">
        <f t="shared" si="17"/>
        <v>20.336290750644839</v>
      </c>
      <c r="N189" s="187">
        <v>-25458.949048369486</v>
      </c>
      <c r="O189" s="188">
        <v>134998.39549167003</v>
      </c>
      <c r="P189" s="263">
        <v>196915.62206380701</v>
      </c>
      <c r="Q189" s="264">
        <f t="shared" si="14"/>
        <v>13.55752716709809</v>
      </c>
      <c r="R189" s="252">
        <v>9</v>
      </c>
    </row>
    <row r="190" spans="1:18" ht="15">
      <c r="A190">
        <v>581</v>
      </c>
      <c r="B190" t="s">
        <v>217</v>
      </c>
      <c r="C190" s="218">
        <v>6286</v>
      </c>
      <c r="D190" s="178">
        <v>28818519.573117182</v>
      </c>
      <c r="E190" s="182">
        <v>30301032.174686428</v>
      </c>
      <c r="F190" s="255">
        <v>29071290</v>
      </c>
      <c r="G190" s="172">
        <f t="shared" si="15"/>
        <v>-1229742.1746864282</v>
      </c>
      <c r="H190" s="173">
        <f t="shared" si="16"/>
        <v>-4.0584167813060783E-2</v>
      </c>
      <c r="I190" s="267">
        <f t="shared" si="13"/>
        <v>-195.63190815883362</v>
      </c>
      <c r="J190" s="184">
        <v>941744.12842739152</v>
      </c>
      <c r="K190" s="185">
        <v>52258.024058542782</v>
      </c>
      <c r="L190" s="254">
        <v>790103.50519285083</v>
      </c>
      <c r="M190" s="186">
        <f t="shared" si="17"/>
        <v>117.37917294532421</v>
      </c>
      <c r="N190" s="187">
        <v>547065.93433072336</v>
      </c>
      <c r="O190" s="188">
        <v>-46303.929738722989</v>
      </c>
      <c r="P190" s="263">
        <v>445593.05768416007</v>
      </c>
      <c r="Q190" s="264">
        <f t="shared" si="14"/>
        <v>78.252781963551229</v>
      </c>
      <c r="R190" s="252">
        <v>6</v>
      </c>
    </row>
    <row r="191" spans="1:18" ht="15">
      <c r="A191">
        <v>583</v>
      </c>
      <c r="B191" t="s">
        <v>218</v>
      </c>
      <c r="C191" s="218">
        <v>924</v>
      </c>
      <c r="D191" s="178">
        <v>6855883.3468460916</v>
      </c>
      <c r="E191" s="182">
        <v>5755467.5055017471</v>
      </c>
      <c r="F191" s="255">
        <v>6750301</v>
      </c>
      <c r="G191" s="172">
        <f t="shared" si="15"/>
        <v>994833.49449825287</v>
      </c>
      <c r="H191" s="173">
        <f t="shared" si="16"/>
        <v>0.17285016265790312</v>
      </c>
      <c r="I191" s="267">
        <f t="shared" si="13"/>
        <v>1076.6596260803603</v>
      </c>
      <c r="J191" s="184">
        <v>-830585.9021620343</v>
      </c>
      <c r="K191" s="185">
        <v>-170333.94844514047</v>
      </c>
      <c r="L191" s="254">
        <v>-767234.31895424612</v>
      </c>
      <c r="M191" s="186">
        <f t="shared" si="17"/>
        <v>-645.99607197955152</v>
      </c>
      <c r="N191" s="187">
        <v>133280.38066358719</v>
      </c>
      <c r="O191" s="188">
        <v>573405.07868375315</v>
      </c>
      <c r="P191" s="263">
        <v>175471.4983443516</v>
      </c>
      <c r="Q191" s="264">
        <f t="shared" si="14"/>
        <v>-430.66404798636529</v>
      </c>
      <c r="R191" s="252">
        <v>19</v>
      </c>
    </row>
    <row r="192" spans="1:18" ht="15">
      <c r="A192">
        <v>584</v>
      </c>
      <c r="B192" t="s">
        <v>219</v>
      </c>
      <c r="C192" s="218">
        <v>2676</v>
      </c>
      <c r="D192" s="178">
        <v>12202142.197261309</v>
      </c>
      <c r="E192" s="182">
        <v>12171336.877200011</v>
      </c>
      <c r="F192" s="255">
        <v>12160635</v>
      </c>
      <c r="G192" s="172">
        <f t="shared" si="15"/>
        <v>-10701.877200011164</v>
      </c>
      <c r="H192" s="173">
        <f t="shared" si="16"/>
        <v>-8.7926883529602104E-4</v>
      </c>
      <c r="I192" s="267">
        <f t="shared" si="13"/>
        <v>-3.9992067264615709</v>
      </c>
      <c r="J192" s="184">
        <v>-358138.30411396106</v>
      </c>
      <c r="K192" s="185">
        <v>-339645.4811201251</v>
      </c>
      <c r="L192" s="254">
        <v>-333224.47355662909</v>
      </c>
      <c r="M192" s="186">
        <f t="shared" si="17"/>
        <v>2.399479657509719</v>
      </c>
      <c r="N192" s="187">
        <v>-400787.21454349521</v>
      </c>
      <c r="O192" s="188">
        <v>-388628.8404861294</v>
      </c>
      <c r="P192" s="263">
        <v>-384348.16877712862</v>
      </c>
      <c r="Q192" s="264">
        <f t="shared" si="14"/>
        <v>1.5996531050077627</v>
      </c>
      <c r="R192" s="252">
        <v>16</v>
      </c>
    </row>
    <row r="193" spans="1:18" ht="15">
      <c r="A193">
        <v>588</v>
      </c>
      <c r="B193" t="s">
        <v>220</v>
      </c>
      <c r="C193" s="218">
        <v>1644</v>
      </c>
      <c r="D193" s="178">
        <v>9450230.7867076974</v>
      </c>
      <c r="E193" s="182">
        <v>9477781.0827951394</v>
      </c>
      <c r="F193" s="255">
        <v>9469527</v>
      </c>
      <c r="G193" s="172">
        <f t="shared" si="15"/>
        <v>-8254.0827951394022</v>
      </c>
      <c r="H193" s="173">
        <f t="shared" si="16"/>
        <v>-8.7088768172994657E-4</v>
      </c>
      <c r="I193" s="267">
        <f t="shared" si="13"/>
        <v>-5.0207316272137481</v>
      </c>
      <c r="J193" s="184">
        <v>-440037.15890558279</v>
      </c>
      <c r="K193" s="185">
        <v>-456563.62000203179</v>
      </c>
      <c r="L193" s="254">
        <v>-451611.41258085769</v>
      </c>
      <c r="M193" s="186">
        <f t="shared" si="17"/>
        <v>3.0122916187190381</v>
      </c>
      <c r="N193" s="187">
        <v>-238098.87565480359</v>
      </c>
      <c r="O193" s="188">
        <v>-249182.18623029048</v>
      </c>
      <c r="P193" s="263">
        <v>-245880.71461617234</v>
      </c>
      <c r="Q193" s="264">
        <f t="shared" si="14"/>
        <v>2.0081944124806212</v>
      </c>
      <c r="R193" s="252">
        <v>10</v>
      </c>
    </row>
    <row r="194" spans="1:18" ht="15">
      <c r="A194">
        <v>592</v>
      </c>
      <c r="B194" t="s">
        <v>221</v>
      </c>
      <c r="C194" s="218">
        <v>3678</v>
      </c>
      <c r="D194" s="178">
        <v>13091789.838050192</v>
      </c>
      <c r="E194" s="182">
        <v>13915177.254678326</v>
      </c>
      <c r="F194" s="255">
        <v>13850450</v>
      </c>
      <c r="G194" s="172">
        <f t="shared" si="15"/>
        <v>-64727.254678325728</v>
      </c>
      <c r="H194" s="173">
        <f t="shared" si="16"/>
        <v>-4.6515580429680996E-3</v>
      </c>
      <c r="I194" s="267">
        <f t="shared" si="13"/>
        <v>-17.598492299707921</v>
      </c>
      <c r="J194" s="184">
        <v>700227.67995579506</v>
      </c>
      <c r="K194" s="185">
        <v>206222.23841878714</v>
      </c>
      <c r="L194" s="254">
        <v>245058.35564861374</v>
      </c>
      <c r="M194" s="186">
        <f t="shared" si="17"/>
        <v>10.559031329479772</v>
      </c>
      <c r="N194" s="187">
        <v>404739.96026244573</v>
      </c>
      <c r="O194" s="188">
        <v>74925.772461041925</v>
      </c>
      <c r="P194" s="263">
        <v>100816.51728093039</v>
      </c>
      <c r="Q194" s="264">
        <f t="shared" si="14"/>
        <v>7.0393542196542871</v>
      </c>
      <c r="R194" s="252">
        <v>13</v>
      </c>
    </row>
    <row r="195" spans="1:18" ht="15">
      <c r="A195">
        <v>593</v>
      </c>
      <c r="B195" t="s">
        <v>222</v>
      </c>
      <c r="C195" s="218">
        <v>17253</v>
      </c>
      <c r="D195" s="178">
        <v>88239514.953244939</v>
      </c>
      <c r="E195" s="182">
        <v>86295285.109545007</v>
      </c>
      <c r="F195" s="255">
        <v>86220078</v>
      </c>
      <c r="G195" s="172">
        <f t="shared" si="15"/>
        <v>-75207.109545007348</v>
      </c>
      <c r="H195" s="173">
        <f t="shared" si="16"/>
        <v>-8.7150890630395279E-4</v>
      </c>
      <c r="I195" s="267">
        <f t="shared" si="13"/>
        <v>-4.3590743375069465</v>
      </c>
      <c r="J195" s="184">
        <v>-1045970.4923668059</v>
      </c>
      <c r="K195" s="185">
        <v>120610.86835344811</v>
      </c>
      <c r="L195" s="254">
        <v>165735.03372375845</v>
      </c>
      <c r="M195" s="186">
        <f t="shared" si="17"/>
        <v>2.615438785736413</v>
      </c>
      <c r="N195" s="187">
        <v>-1306405.8758758213</v>
      </c>
      <c r="O195" s="188">
        <v>-529452.78986929858</v>
      </c>
      <c r="P195" s="263">
        <v>-499370.01295573113</v>
      </c>
      <c r="Q195" s="264">
        <f t="shared" si="14"/>
        <v>1.7436258571591865</v>
      </c>
      <c r="R195" s="252">
        <v>10</v>
      </c>
    </row>
    <row r="196" spans="1:18" ht="15">
      <c r="A196">
        <v>595</v>
      </c>
      <c r="B196" t="s">
        <v>223</v>
      </c>
      <c r="C196" s="218">
        <v>4269</v>
      </c>
      <c r="D196" s="178">
        <v>24647660.941215619</v>
      </c>
      <c r="E196" s="182">
        <v>24055413.392242011</v>
      </c>
      <c r="F196" s="255">
        <v>24040973</v>
      </c>
      <c r="G196" s="172">
        <f t="shared" si="15"/>
        <v>-14440.392242010683</v>
      </c>
      <c r="H196" s="173">
        <f t="shared" si="16"/>
        <v>-6.0029698956110152E-4</v>
      </c>
      <c r="I196" s="267">
        <f t="shared" si="13"/>
        <v>-3.3826170630149175</v>
      </c>
      <c r="J196" s="184">
        <v>550834.59223135433</v>
      </c>
      <c r="K196" s="185">
        <v>906199.56659895729</v>
      </c>
      <c r="L196" s="254">
        <v>914864.01242104999</v>
      </c>
      <c r="M196" s="186">
        <f t="shared" si="17"/>
        <v>2.029619541366293</v>
      </c>
      <c r="N196" s="187">
        <v>87729.402139128491</v>
      </c>
      <c r="O196" s="188">
        <v>324348.80971682258</v>
      </c>
      <c r="P196" s="263">
        <v>330125.10693155747</v>
      </c>
      <c r="Q196" s="264">
        <f t="shared" si="14"/>
        <v>1.3530796942456997</v>
      </c>
      <c r="R196" s="252">
        <v>11</v>
      </c>
    </row>
    <row r="197" spans="1:18" ht="15">
      <c r="A197">
        <v>598</v>
      </c>
      <c r="B197" t="s">
        <v>224</v>
      </c>
      <c r="C197" s="218">
        <v>19097</v>
      </c>
      <c r="D197" s="178">
        <v>85511229.925133362</v>
      </c>
      <c r="E197" s="182">
        <v>87733571.064445645</v>
      </c>
      <c r="F197" s="255">
        <v>87643880</v>
      </c>
      <c r="G197" s="172">
        <f t="shared" si="15"/>
        <v>-89691.064445644617</v>
      </c>
      <c r="H197" s="173">
        <f t="shared" si="16"/>
        <v>-1.0223117941906305E-3</v>
      </c>
      <c r="I197" s="267">
        <f t="shared" si="13"/>
        <v>-4.6966049351020906</v>
      </c>
      <c r="J197" s="184">
        <v>-3544871.6600922244</v>
      </c>
      <c r="K197" s="185">
        <v>-4878271.5783088738</v>
      </c>
      <c r="L197" s="254">
        <v>-4824456.9681539834</v>
      </c>
      <c r="M197" s="186">
        <f t="shared" si="17"/>
        <v>2.8179614680258918</v>
      </c>
      <c r="N197" s="187">
        <v>-1489738.2939557391</v>
      </c>
      <c r="O197" s="188">
        <v>-2378755.7746868031</v>
      </c>
      <c r="P197" s="263">
        <v>-2342879.3679168504</v>
      </c>
      <c r="Q197" s="264">
        <f t="shared" si="14"/>
        <v>1.8786409786852771</v>
      </c>
      <c r="R197" s="252">
        <v>15</v>
      </c>
    </row>
    <row r="198" spans="1:18" ht="15">
      <c r="A198">
        <v>599</v>
      </c>
      <c r="B198" t="s">
        <v>376</v>
      </c>
      <c r="C198" s="218">
        <v>11172</v>
      </c>
      <c r="D198" s="178">
        <v>39434219.484849527</v>
      </c>
      <c r="E198" s="182">
        <v>39625291.298712663</v>
      </c>
      <c r="F198" s="255">
        <v>39030984</v>
      </c>
      <c r="G198" s="172">
        <f t="shared" si="15"/>
        <v>-594307.29871266335</v>
      </c>
      <c r="H198" s="173">
        <f t="shared" si="16"/>
        <v>-1.4998181192726551E-2</v>
      </c>
      <c r="I198" s="267">
        <f t="shared" si="13"/>
        <v>-53.196142025838107</v>
      </c>
      <c r="J198" s="184">
        <v>-2554467.4506620141</v>
      </c>
      <c r="K198" s="185">
        <v>-2669102.4961620341</v>
      </c>
      <c r="L198" s="254">
        <v>-2312518.0982698658</v>
      </c>
      <c r="M198" s="186">
        <f t="shared" si="17"/>
        <v>31.917686886158993</v>
      </c>
      <c r="N198" s="187">
        <v>-2285252.8109904737</v>
      </c>
      <c r="O198" s="188">
        <v>-2361818.2875690232</v>
      </c>
      <c r="P198" s="263">
        <v>-2124095.3556408966</v>
      </c>
      <c r="Q198" s="264">
        <f t="shared" si="14"/>
        <v>21.278457924107286</v>
      </c>
      <c r="R198" s="252">
        <v>15</v>
      </c>
    </row>
    <row r="199" spans="1:18" ht="15">
      <c r="A199">
        <v>601</v>
      </c>
      <c r="B199" t="s">
        <v>226</v>
      </c>
      <c r="C199" s="218">
        <v>3873</v>
      </c>
      <c r="D199" s="178">
        <v>19333031.043739155</v>
      </c>
      <c r="E199" s="182">
        <v>19542306.685547005</v>
      </c>
      <c r="F199" s="255">
        <v>19379636</v>
      </c>
      <c r="G199" s="172">
        <f t="shared" si="15"/>
        <v>-162670.68554700539</v>
      </c>
      <c r="H199" s="173">
        <f t="shared" si="16"/>
        <v>-8.3240268492619906E-3</v>
      </c>
      <c r="I199" s="267">
        <f t="shared" si="13"/>
        <v>-42.00120979783253</v>
      </c>
      <c r="J199" s="184">
        <v>1241476.9640137814</v>
      </c>
      <c r="K199" s="185">
        <v>1115929.3232317239</v>
      </c>
      <c r="L199" s="254">
        <v>1213531.6001117597</v>
      </c>
      <c r="M199" s="186">
        <f t="shared" si="17"/>
        <v>25.200691164481249</v>
      </c>
      <c r="N199" s="187">
        <v>769734.45538456447</v>
      </c>
      <c r="O199" s="188">
        <v>685722.49448634952</v>
      </c>
      <c r="P199" s="263">
        <v>750790.6790730455</v>
      </c>
      <c r="Q199" s="264">
        <f t="shared" si="14"/>
        <v>16.800460776322225</v>
      </c>
      <c r="R199" s="252">
        <v>13</v>
      </c>
    </row>
    <row r="200" spans="1:18" ht="15">
      <c r="A200">
        <v>604</v>
      </c>
      <c r="B200" t="s">
        <v>227</v>
      </c>
      <c r="C200" s="218">
        <v>20206</v>
      </c>
      <c r="D200" s="178">
        <v>59817743.640762202</v>
      </c>
      <c r="E200" s="182">
        <v>61374180.660897195</v>
      </c>
      <c r="F200" s="255">
        <v>61320471</v>
      </c>
      <c r="G200" s="172">
        <f t="shared" si="15"/>
        <v>-53709.660897195339</v>
      </c>
      <c r="H200" s="173">
        <f t="shared" si="16"/>
        <v>-8.7511817377979126E-4</v>
      </c>
      <c r="I200" s="267">
        <f t="shared" si="13"/>
        <v>-2.6581045678113107</v>
      </c>
      <c r="J200" s="184">
        <v>4126406.0276300306</v>
      </c>
      <c r="K200" s="185">
        <v>3192452.2415939486</v>
      </c>
      <c r="L200" s="254">
        <v>3224678.1876852023</v>
      </c>
      <c r="M200" s="186">
        <f t="shared" si="17"/>
        <v>1.5948701420990683</v>
      </c>
      <c r="N200" s="187">
        <v>2326307.6639125608</v>
      </c>
      <c r="O200" s="188">
        <v>1705289.8764493372</v>
      </c>
      <c r="P200" s="263">
        <v>1726773.8405102009</v>
      </c>
      <c r="Q200" s="264">
        <f t="shared" si="14"/>
        <v>1.0632467614007579</v>
      </c>
      <c r="R200" s="252">
        <v>6</v>
      </c>
    </row>
    <row r="201" spans="1:18" ht="15">
      <c r="A201">
        <v>607</v>
      </c>
      <c r="B201" t="s">
        <v>228</v>
      </c>
      <c r="C201" s="218">
        <v>4161</v>
      </c>
      <c r="D201" s="178">
        <v>19490069.206855033</v>
      </c>
      <c r="E201" s="182">
        <v>19874306.474904735</v>
      </c>
      <c r="F201" s="255">
        <v>19856969</v>
      </c>
      <c r="G201" s="172">
        <f t="shared" si="15"/>
        <v>-17337.474904734641</v>
      </c>
      <c r="H201" s="173">
        <f t="shared" si="16"/>
        <v>-8.723562216687487E-4</v>
      </c>
      <c r="I201" s="267">
        <f t="shared" si="13"/>
        <v>-4.1666606356007305</v>
      </c>
      <c r="J201" s="184">
        <v>225680.48616045047</v>
      </c>
      <c r="K201" s="185">
        <v>-4848.6341931094321</v>
      </c>
      <c r="L201" s="254">
        <v>5553.6146347195299</v>
      </c>
      <c r="M201" s="186">
        <f t="shared" si="17"/>
        <v>2.4999396365847062</v>
      </c>
      <c r="N201" s="187">
        <v>347163.63301868807</v>
      </c>
      <c r="O201" s="188">
        <v>193243.59962476368</v>
      </c>
      <c r="P201" s="263">
        <v>200178.43217665635</v>
      </c>
      <c r="Q201" s="264">
        <f t="shared" si="14"/>
        <v>1.6666264243914137</v>
      </c>
      <c r="R201" s="252">
        <v>12</v>
      </c>
    </row>
    <row r="202" spans="1:18" ht="15">
      <c r="A202">
        <v>608</v>
      </c>
      <c r="B202" t="s">
        <v>229</v>
      </c>
      <c r="C202" s="218">
        <v>2013</v>
      </c>
      <c r="D202" s="178">
        <v>9139735.4027833026</v>
      </c>
      <c r="E202" s="182">
        <v>9418606.4167303611</v>
      </c>
      <c r="F202" s="255">
        <v>9421956</v>
      </c>
      <c r="G202" s="172">
        <f t="shared" si="15"/>
        <v>3349.5832696389407</v>
      </c>
      <c r="H202" s="173">
        <f t="shared" si="16"/>
        <v>3.5563470023431955E-4</v>
      </c>
      <c r="I202" s="267">
        <f t="shared" si="13"/>
        <v>1.6639757921703631</v>
      </c>
      <c r="J202" s="184">
        <v>212942.6898763139</v>
      </c>
      <c r="K202" s="185">
        <v>45634.48581337103</v>
      </c>
      <c r="L202" s="254">
        <v>43624.965495833691</v>
      </c>
      <c r="M202" s="186">
        <f t="shared" si="17"/>
        <v>-0.99827139470309934</v>
      </c>
      <c r="N202" s="187">
        <v>113798.98466249046</v>
      </c>
      <c r="O202" s="188">
        <v>2005.6644690266714</v>
      </c>
      <c r="P202" s="263">
        <v>665.98425733721444</v>
      </c>
      <c r="Q202" s="264">
        <f t="shared" si="14"/>
        <v>-0.66551426313435513</v>
      </c>
      <c r="R202" s="252">
        <v>4</v>
      </c>
    </row>
    <row r="203" spans="1:18" ht="15">
      <c r="A203">
        <v>609</v>
      </c>
      <c r="B203" t="s">
        <v>230</v>
      </c>
      <c r="C203" s="218">
        <v>83482</v>
      </c>
      <c r="D203" s="178">
        <v>346910810.29335147</v>
      </c>
      <c r="E203" s="182">
        <v>352186980.04384834</v>
      </c>
      <c r="F203" s="255">
        <v>351329481</v>
      </c>
      <c r="G203" s="172">
        <f t="shared" si="15"/>
        <v>-857499.04384833574</v>
      </c>
      <c r="H203" s="173">
        <f t="shared" si="16"/>
        <v>-2.4347834884230375E-3</v>
      </c>
      <c r="I203" s="267">
        <f t="shared" si="13"/>
        <v>-10.271663877821995</v>
      </c>
      <c r="J203" s="184">
        <v>-10473797.254036156</v>
      </c>
      <c r="K203" s="185">
        <v>-13639390.186613118</v>
      </c>
      <c r="L203" s="254">
        <v>-13124890.693792341</v>
      </c>
      <c r="M203" s="186">
        <f t="shared" si="17"/>
        <v>6.1629991234131545</v>
      </c>
      <c r="N203" s="187">
        <v>-1578497.5974366355</v>
      </c>
      <c r="O203" s="188">
        <v>-3690817.4121243195</v>
      </c>
      <c r="P203" s="263">
        <v>-3347817.7502436833</v>
      </c>
      <c r="Q203" s="264">
        <f t="shared" si="14"/>
        <v>4.1086660822768515</v>
      </c>
      <c r="R203" s="252">
        <v>4</v>
      </c>
    </row>
    <row r="204" spans="1:18" ht="15">
      <c r="A204">
        <v>611</v>
      </c>
      <c r="B204" t="s">
        <v>231</v>
      </c>
      <c r="C204" s="218">
        <v>5066</v>
      </c>
      <c r="D204" s="178">
        <v>15083621.505321169</v>
      </c>
      <c r="E204" s="182">
        <v>14683837.996177768</v>
      </c>
      <c r="F204" s="255">
        <v>14670967</v>
      </c>
      <c r="G204" s="172">
        <f t="shared" si="15"/>
        <v>-12870.996177768335</v>
      </c>
      <c r="H204" s="173">
        <f t="shared" si="16"/>
        <v>-8.7654169033454874E-4</v>
      </c>
      <c r="I204" s="267">
        <f t="shared" si="13"/>
        <v>-2.5406624906767341</v>
      </c>
      <c r="J204" s="184">
        <v>202651.87123917049</v>
      </c>
      <c r="K204" s="185">
        <v>442526.43102737516</v>
      </c>
      <c r="L204" s="254">
        <v>450249.09415179363</v>
      </c>
      <c r="M204" s="186">
        <f t="shared" si="17"/>
        <v>1.5244104075046325</v>
      </c>
      <c r="N204" s="184">
        <v>37990.649593068498</v>
      </c>
      <c r="O204" s="185">
        <v>197828.31730385174</v>
      </c>
      <c r="P204" s="254">
        <v>202976.75938680599</v>
      </c>
      <c r="Q204" s="264">
        <f t="shared" si="14"/>
        <v>1.0162736050047869</v>
      </c>
      <c r="R204" s="252">
        <v>1</v>
      </c>
    </row>
    <row r="205" spans="1:18" ht="15">
      <c r="A205">
        <v>614</v>
      </c>
      <c r="B205" t="s">
        <v>232</v>
      </c>
      <c r="C205" s="218">
        <v>3066</v>
      </c>
      <c r="D205" s="178">
        <v>20197653.602546912</v>
      </c>
      <c r="E205" s="182">
        <v>20042729.043501023</v>
      </c>
      <c r="F205" s="255">
        <v>20253930</v>
      </c>
      <c r="G205" s="172">
        <f t="shared" si="15"/>
        <v>211200.9564989768</v>
      </c>
      <c r="H205" s="173">
        <f t="shared" si="16"/>
        <v>1.0537534885622774E-2</v>
      </c>
      <c r="I205" s="267">
        <f t="shared" si="13"/>
        <v>68.884852087076581</v>
      </c>
      <c r="J205" s="184">
        <v>-495896.88494806981</v>
      </c>
      <c r="K205" s="185">
        <v>-402926.77536523377</v>
      </c>
      <c r="L205" s="254">
        <v>-529647.12186705426</v>
      </c>
      <c r="M205" s="186">
        <f t="shared" si="17"/>
        <v>-41.330837084742491</v>
      </c>
      <c r="N205" s="187">
        <v>-318676.4685570306</v>
      </c>
      <c r="O205" s="188">
        <v>-256968.04979261573</v>
      </c>
      <c r="P205" s="263">
        <v>-341448.28079382353</v>
      </c>
      <c r="Q205" s="264">
        <f t="shared" si="14"/>
        <v>-27.553891389826422</v>
      </c>
      <c r="R205" s="252">
        <v>19</v>
      </c>
    </row>
    <row r="206" spans="1:18" ht="15">
      <c r="A206">
        <v>615</v>
      </c>
      <c r="B206" t="s">
        <v>233</v>
      </c>
      <c r="C206" s="218">
        <v>7702</v>
      </c>
      <c r="D206" s="178">
        <v>37547704.062495828</v>
      </c>
      <c r="E206" s="182">
        <v>37867948.004335538</v>
      </c>
      <c r="F206" s="255">
        <v>37635493</v>
      </c>
      <c r="G206" s="172">
        <f t="shared" si="15"/>
        <v>-232455.00433553755</v>
      </c>
      <c r="H206" s="173">
        <f t="shared" si="16"/>
        <v>-6.1385688051785528E-3</v>
      </c>
      <c r="I206" s="267">
        <f t="shared" ref="I206:I269" si="18">G206/C206</f>
        <v>-30.181122349459564</v>
      </c>
      <c r="J206" s="184">
        <v>2081542.1113408031</v>
      </c>
      <c r="K206" s="185">
        <v>1889421.0268625203</v>
      </c>
      <c r="L206" s="254">
        <v>2028894.164462195</v>
      </c>
      <c r="M206" s="186">
        <f t="shared" si="17"/>
        <v>18.108690937376622</v>
      </c>
      <c r="N206" s="187">
        <v>519200.06404641783</v>
      </c>
      <c r="O206" s="188">
        <v>390672.6439730475</v>
      </c>
      <c r="P206" s="263">
        <v>483654.7357061751</v>
      </c>
      <c r="Q206" s="264">
        <f t="shared" si="14"/>
        <v>12.07246062491919</v>
      </c>
      <c r="R206" s="252">
        <v>17</v>
      </c>
    </row>
    <row r="207" spans="1:18" ht="15">
      <c r="A207">
        <v>616</v>
      </c>
      <c r="B207" t="s">
        <v>234</v>
      </c>
      <c r="C207" s="218">
        <v>1848</v>
      </c>
      <c r="D207" s="178">
        <v>6927551.1556033641</v>
      </c>
      <c r="E207" s="182">
        <v>6897067.9242132306</v>
      </c>
      <c r="F207" s="255">
        <v>6891009</v>
      </c>
      <c r="G207" s="172">
        <f t="shared" si="15"/>
        <v>-6058.9242132306099</v>
      </c>
      <c r="H207" s="173">
        <f t="shared" si="16"/>
        <v>-8.7847825768973698E-4</v>
      </c>
      <c r="I207" s="267">
        <f t="shared" si="18"/>
        <v>-3.2786386435230574</v>
      </c>
      <c r="J207" s="184">
        <v>-38503.108451899709</v>
      </c>
      <c r="K207" s="185">
        <v>-20215.840320985586</v>
      </c>
      <c r="L207" s="254">
        <v>-16580.564826977003</v>
      </c>
      <c r="M207" s="186">
        <f t="shared" si="17"/>
        <v>1.9671404188358135</v>
      </c>
      <c r="N207" s="187">
        <v>-53997.762741168663</v>
      </c>
      <c r="O207" s="188">
        <v>-41759.060550674534</v>
      </c>
      <c r="P207" s="263">
        <v>-39335.543554665368</v>
      </c>
      <c r="Q207" s="264">
        <f t="shared" ref="Q207:Q270" si="19">(P207-O207)/C207</f>
        <v>1.3114269458924059</v>
      </c>
      <c r="R207" s="252">
        <v>1</v>
      </c>
    </row>
    <row r="208" spans="1:18" ht="15">
      <c r="A208">
        <v>619</v>
      </c>
      <c r="B208" t="s">
        <v>235</v>
      </c>
      <c r="C208" s="218">
        <v>2721</v>
      </c>
      <c r="D208" s="178">
        <v>12905369.333423212</v>
      </c>
      <c r="E208" s="182">
        <v>13105229.99944002</v>
      </c>
      <c r="F208" s="255">
        <v>13162284</v>
      </c>
      <c r="G208" s="172">
        <f t="shared" ref="G208:G271" si="20">F208-E208</f>
        <v>57054.00055998005</v>
      </c>
      <c r="H208" s="173">
        <f t="shared" ref="H208:H271" si="21">G208/E208</f>
        <v>4.353529130157803E-3</v>
      </c>
      <c r="I208" s="267">
        <f t="shared" si="18"/>
        <v>20.968026666659334</v>
      </c>
      <c r="J208" s="184">
        <v>892726.6301944725</v>
      </c>
      <c r="K208" s="185">
        <v>772828.76527650864</v>
      </c>
      <c r="L208" s="254">
        <v>738596.321678682</v>
      </c>
      <c r="M208" s="186">
        <f t="shared" ref="M208:M271" si="22">(L208-K208)/C208</f>
        <v>-12.580831899238015</v>
      </c>
      <c r="N208" s="187">
        <v>516770.27323203173</v>
      </c>
      <c r="O208" s="188">
        <v>436510.86375619413</v>
      </c>
      <c r="P208" s="263">
        <v>413689.23469098029</v>
      </c>
      <c r="Q208" s="264">
        <f t="shared" si="19"/>
        <v>-8.387221266157237</v>
      </c>
      <c r="R208" s="252">
        <v>6</v>
      </c>
    </row>
    <row r="209" spans="1:18" ht="15">
      <c r="A209">
        <v>620</v>
      </c>
      <c r="B209" t="s">
        <v>236</v>
      </c>
      <c r="C209" s="218">
        <v>2446</v>
      </c>
      <c r="D209" s="178">
        <v>15718137.223628625</v>
      </c>
      <c r="E209" s="182">
        <v>15752732.582559263</v>
      </c>
      <c r="F209" s="255">
        <v>15842217</v>
      </c>
      <c r="G209" s="172">
        <f t="shared" si="20"/>
        <v>89484.417440736666</v>
      </c>
      <c r="H209" s="173">
        <f t="shared" si="21"/>
        <v>5.6805647510203977E-3</v>
      </c>
      <c r="I209" s="267">
        <f t="shared" si="18"/>
        <v>36.583980965141727</v>
      </c>
      <c r="J209" s="184">
        <v>499529.01254174334</v>
      </c>
      <c r="K209" s="185">
        <v>478785.18806095218</v>
      </c>
      <c r="L209" s="254">
        <v>425094.39130486135</v>
      </c>
      <c r="M209" s="186">
        <f t="shared" si="22"/>
        <v>-21.950448387608681</v>
      </c>
      <c r="N209" s="187">
        <v>527306.17092637927</v>
      </c>
      <c r="O209" s="188">
        <v>513240.34392487805</v>
      </c>
      <c r="P209" s="263">
        <v>477446.47942081996</v>
      </c>
      <c r="Q209" s="264">
        <f t="shared" si="19"/>
        <v>-14.633632258404779</v>
      </c>
      <c r="R209" s="252">
        <v>18</v>
      </c>
    </row>
    <row r="210" spans="1:18" ht="15">
      <c r="A210">
        <v>623</v>
      </c>
      <c r="B210" t="s">
        <v>237</v>
      </c>
      <c r="C210" s="218">
        <v>2117</v>
      </c>
      <c r="D210" s="178">
        <v>11548798.257846311</v>
      </c>
      <c r="E210" s="182">
        <v>11514812.926636742</v>
      </c>
      <c r="F210" s="255">
        <v>11402133</v>
      </c>
      <c r="G210" s="172">
        <f t="shared" si="20"/>
        <v>-112679.92663674243</v>
      </c>
      <c r="H210" s="173">
        <f t="shared" si="21"/>
        <v>-9.7856497847294242E-3</v>
      </c>
      <c r="I210" s="267">
        <f t="shared" si="18"/>
        <v>-53.226228926189151</v>
      </c>
      <c r="J210" s="184">
        <v>400572.55295975233</v>
      </c>
      <c r="K210" s="185">
        <v>420970.39649496751</v>
      </c>
      <c r="L210" s="254">
        <v>488578.59961381136</v>
      </c>
      <c r="M210" s="186">
        <f t="shared" si="22"/>
        <v>31.935854094871914</v>
      </c>
      <c r="N210" s="187">
        <v>71766.752767928032</v>
      </c>
      <c r="O210" s="188">
        <v>85247.90438122979</v>
      </c>
      <c r="P210" s="263">
        <v>130320.03979379506</v>
      </c>
      <c r="Q210" s="264">
        <f t="shared" si="19"/>
        <v>21.290569396582555</v>
      </c>
      <c r="R210" s="252">
        <v>10</v>
      </c>
    </row>
    <row r="211" spans="1:18" ht="15">
      <c r="A211">
        <v>624</v>
      </c>
      <c r="B211" t="s">
        <v>238</v>
      </c>
      <c r="C211" s="218">
        <v>5119</v>
      </c>
      <c r="D211" s="178">
        <v>17578828.144134935</v>
      </c>
      <c r="E211" s="182">
        <v>17744265.628791306</v>
      </c>
      <c r="F211" s="255">
        <v>17728772</v>
      </c>
      <c r="G211" s="172">
        <f t="shared" si="20"/>
        <v>-15493.628791306168</v>
      </c>
      <c r="H211" s="173">
        <f t="shared" si="21"/>
        <v>-8.7316258195361304E-4</v>
      </c>
      <c r="I211" s="267">
        <f t="shared" si="18"/>
        <v>-3.0266905237949144</v>
      </c>
      <c r="J211" s="184">
        <v>1320733.7573591806</v>
      </c>
      <c r="K211" s="185">
        <v>1221476.2785136136</v>
      </c>
      <c r="L211" s="254">
        <v>1230772.7042678252</v>
      </c>
      <c r="M211" s="186">
        <f t="shared" si="22"/>
        <v>1.816062854895802</v>
      </c>
      <c r="N211" s="187">
        <v>1302198.4133014437</v>
      </c>
      <c r="O211" s="188">
        <v>1235938.2019050498</v>
      </c>
      <c r="P211" s="263">
        <v>1242135.8190745302</v>
      </c>
      <c r="Q211" s="264">
        <f t="shared" si="19"/>
        <v>1.2107085699316869</v>
      </c>
      <c r="R211" s="252">
        <v>8</v>
      </c>
    </row>
    <row r="212" spans="1:18" ht="15">
      <c r="A212">
        <v>625</v>
      </c>
      <c r="B212" t="s">
        <v>239</v>
      </c>
      <c r="C212" s="218">
        <v>3048</v>
      </c>
      <c r="D212" s="178">
        <v>12900796.658158194</v>
      </c>
      <c r="E212" s="182">
        <v>12957898.755685324</v>
      </c>
      <c r="F212" s="255">
        <v>12695823</v>
      </c>
      <c r="G212" s="172">
        <f t="shared" si="20"/>
        <v>-262075.75568532385</v>
      </c>
      <c r="H212" s="173">
        <f t="shared" si="21"/>
        <v>-2.0225173897915907E-2</v>
      </c>
      <c r="I212" s="267">
        <f t="shared" si="18"/>
        <v>-85.98285947681228</v>
      </c>
      <c r="J212" s="184">
        <v>803389.54815674876</v>
      </c>
      <c r="K212" s="185">
        <v>769131.1244666907</v>
      </c>
      <c r="L212" s="254">
        <v>926376.7372162512</v>
      </c>
      <c r="M212" s="186">
        <f t="shared" si="22"/>
        <v>51.589767962454232</v>
      </c>
      <c r="N212" s="187">
        <v>542441.99206323118</v>
      </c>
      <c r="O212" s="188">
        <v>519552.9528541785</v>
      </c>
      <c r="P212" s="263">
        <v>624383.3613538905</v>
      </c>
      <c r="Q212" s="264">
        <f t="shared" si="19"/>
        <v>34.393178641637796</v>
      </c>
      <c r="R212" s="252">
        <v>17</v>
      </c>
    </row>
    <row r="213" spans="1:18" ht="15">
      <c r="A213">
        <v>626</v>
      </c>
      <c r="B213" t="s">
        <v>240</v>
      </c>
      <c r="C213" s="218">
        <v>4964</v>
      </c>
      <c r="D213" s="178">
        <v>28203990.013845269</v>
      </c>
      <c r="E213" s="182">
        <v>28405557.994355768</v>
      </c>
      <c r="F213" s="255">
        <v>28472400</v>
      </c>
      <c r="G213" s="172">
        <f t="shared" si="20"/>
        <v>66842.005644232035</v>
      </c>
      <c r="H213" s="173">
        <f t="shared" si="21"/>
        <v>2.3531312307793302E-3</v>
      </c>
      <c r="I213" s="267">
        <f t="shared" si="18"/>
        <v>13.465351660804197</v>
      </c>
      <c r="J213" s="184">
        <v>-129950.92760049464</v>
      </c>
      <c r="K213" s="185">
        <v>-250870.36633723322</v>
      </c>
      <c r="L213" s="254">
        <v>-290975.44823777484</v>
      </c>
      <c r="M213" s="186">
        <f t="shared" si="22"/>
        <v>-8.0791865230744584</v>
      </c>
      <c r="N213" s="187">
        <v>-232392.41520157669</v>
      </c>
      <c r="O213" s="188">
        <v>-313382.61148648936</v>
      </c>
      <c r="P213" s="263">
        <v>-340119.33275351027</v>
      </c>
      <c r="Q213" s="264">
        <f t="shared" si="19"/>
        <v>-5.3861243487149295</v>
      </c>
      <c r="R213" s="252">
        <v>17</v>
      </c>
    </row>
    <row r="214" spans="1:18" ht="15">
      <c r="A214">
        <v>630</v>
      </c>
      <c r="B214" t="s">
        <v>241</v>
      </c>
      <c r="C214" s="218">
        <v>1631</v>
      </c>
      <c r="D214" s="178">
        <v>7333070.8861593017</v>
      </c>
      <c r="E214" s="182">
        <v>7339009.9845728809</v>
      </c>
      <c r="F214" s="255">
        <v>7388844</v>
      </c>
      <c r="G214" s="172">
        <f t="shared" si="20"/>
        <v>49834.015427119099</v>
      </c>
      <c r="H214" s="173">
        <f t="shared" si="21"/>
        <v>6.7902912697862155E-3</v>
      </c>
      <c r="I214" s="267">
        <f t="shared" si="18"/>
        <v>30.554270648141692</v>
      </c>
      <c r="J214" s="184">
        <v>-319839.7151869231</v>
      </c>
      <c r="K214" s="185">
        <v>-323411.99364219996</v>
      </c>
      <c r="L214" s="254">
        <v>-353312.35339960601</v>
      </c>
      <c r="M214" s="186">
        <f t="shared" si="22"/>
        <v>-18.33253204010181</v>
      </c>
      <c r="N214" s="187">
        <v>-445625.82495327824</v>
      </c>
      <c r="O214" s="188">
        <v>-447851.50903409725</v>
      </c>
      <c r="P214" s="263">
        <v>-467785.08220569883</v>
      </c>
      <c r="Q214" s="264">
        <f t="shared" si="19"/>
        <v>-12.22168802673303</v>
      </c>
      <c r="R214" s="252">
        <v>17</v>
      </c>
    </row>
    <row r="215" spans="1:18" ht="15">
      <c r="A215">
        <v>631</v>
      </c>
      <c r="B215" t="s">
        <v>242</v>
      </c>
      <c r="C215" s="218">
        <v>1985</v>
      </c>
      <c r="D215" s="178">
        <v>6766480.2416518424</v>
      </c>
      <c r="E215" s="182">
        <v>6925400.5409534406</v>
      </c>
      <c r="F215" s="255">
        <v>6919345</v>
      </c>
      <c r="G215" s="172">
        <f t="shared" si="20"/>
        <v>-6055.5409534405917</v>
      </c>
      <c r="H215" s="173">
        <f t="shared" si="21"/>
        <v>-8.743957721479179E-4</v>
      </c>
      <c r="I215" s="267">
        <f t="shared" si="18"/>
        <v>-3.0506503543781318</v>
      </c>
      <c r="J215" s="184">
        <v>653785.11475840921</v>
      </c>
      <c r="K215" s="185">
        <v>558436.62030682515</v>
      </c>
      <c r="L215" s="254">
        <v>562070.08676746942</v>
      </c>
      <c r="M215" s="186">
        <f t="shared" si="22"/>
        <v>1.8304616930197821</v>
      </c>
      <c r="N215" s="187">
        <v>614060.86519247526</v>
      </c>
      <c r="O215" s="188">
        <v>550430.08767461393</v>
      </c>
      <c r="P215" s="263">
        <v>552852.39864837914</v>
      </c>
      <c r="Q215" s="264">
        <f t="shared" si="19"/>
        <v>1.2203077953477139</v>
      </c>
      <c r="R215" s="252">
        <v>2</v>
      </c>
    </row>
    <row r="216" spans="1:18" ht="15">
      <c r="A216">
        <v>635</v>
      </c>
      <c r="B216" t="s">
        <v>243</v>
      </c>
      <c r="C216" s="218">
        <v>6439</v>
      </c>
      <c r="D216" s="178">
        <v>27682624.061653588</v>
      </c>
      <c r="E216" s="182">
        <v>27662706.366418295</v>
      </c>
      <c r="F216" s="255">
        <v>27638593</v>
      </c>
      <c r="G216" s="172">
        <f t="shared" si="20"/>
        <v>-24113.366418294609</v>
      </c>
      <c r="H216" s="173">
        <f t="shared" si="21"/>
        <v>-8.7169223787761851E-4</v>
      </c>
      <c r="I216" s="267">
        <f t="shared" si="18"/>
        <v>-3.7448930607694688</v>
      </c>
      <c r="J216" s="184">
        <v>-66417.489924504407</v>
      </c>
      <c r="K216" s="185">
        <v>-54468.801734895053</v>
      </c>
      <c r="L216" s="254">
        <v>-40000.643998499349</v>
      </c>
      <c r="M216" s="186">
        <f t="shared" si="22"/>
        <v>2.246957250566191</v>
      </c>
      <c r="N216" s="187">
        <v>-106243.53919095029</v>
      </c>
      <c r="O216" s="188">
        <v>-98243.663372613184</v>
      </c>
      <c r="P216" s="263">
        <v>-88598.224881671558</v>
      </c>
      <c r="Q216" s="264">
        <f t="shared" si="19"/>
        <v>1.4979715003791934</v>
      </c>
      <c r="R216" s="252">
        <v>6</v>
      </c>
    </row>
    <row r="217" spans="1:18" ht="15">
      <c r="A217">
        <v>636</v>
      </c>
      <c r="B217" t="s">
        <v>244</v>
      </c>
      <c r="C217" s="218">
        <v>8222</v>
      </c>
      <c r="D217" s="178">
        <v>31517397.837236129</v>
      </c>
      <c r="E217" s="182">
        <v>30600532.291705616</v>
      </c>
      <c r="F217" s="255">
        <v>30573828</v>
      </c>
      <c r="G217" s="172">
        <f t="shared" si="20"/>
        <v>-26704.291705615819</v>
      </c>
      <c r="H217" s="173">
        <f t="shared" si="21"/>
        <v>-8.7267409112534006E-4</v>
      </c>
      <c r="I217" s="267">
        <f t="shared" si="18"/>
        <v>-3.2479070427652417</v>
      </c>
      <c r="J217" s="184">
        <v>-18540.028925501207</v>
      </c>
      <c r="K217" s="185">
        <v>531586.66022544005</v>
      </c>
      <c r="L217" s="254">
        <v>547609.04309370148</v>
      </c>
      <c r="M217" s="186">
        <f t="shared" si="22"/>
        <v>1.9487208548116548</v>
      </c>
      <c r="N217" s="187">
        <v>-149647.34882601048</v>
      </c>
      <c r="O217" s="188">
        <v>216973.69706009197</v>
      </c>
      <c r="P217" s="263">
        <v>227655.28563894515</v>
      </c>
      <c r="Q217" s="264">
        <f t="shared" si="19"/>
        <v>1.2991472365425898</v>
      </c>
      <c r="R217" s="252">
        <v>2</v>
      </c>
    </row>
    <row r="218" spans="1:18" ht="15">
      <c r="A218">
        <v>638</v>
      </c>
      <c r="B218" t="s">
        <v>245</v>
      </c>
      <c r="C218" s="218">
        <v>51149</v>
      </c>
      <c r="D218" s="178">
        <v>172027201.53915384</v>
      </c>
      <c r="E218" s="182">
        <v>173281292.00437433</v>
      </c>
      <c r="F218" s="255">
        <v>173129251</v>
      </c>
      <c r="G218" s="172">
        <f t="shared" si="20"/>
        <v>-152041.00437432528</v>
      </c>
      <c r="H218" s="173">
        <f t="shared" si="21"/>
        <v>-8.7742307675364717E-4</v>
      </c>
      <c r="I218" s="267">
        <f t="shared" si="18"/>
        <v>-2.9725117670790295</v>
      </c>
      <c r="J218" s="184">
        <v>14297040.322339902</v>
      </c>
      <c r="K218" s="185">
        <v>13544482.154778905</v>
      </c>
      <c r="L218" s="254">
        <v>13635707.035093911</v>
      </c>
      <c r="M218" s="186">
        <f t="shared" si="22"/>
        <v>1.7835124892960914</v>
      </c>
      <c r="N218" s="187">
        <v>6230351.0312569141</v>
      </c>
      <c r="O218" s="188">
        <v>5730481.2472266341</v>
      </c>
      <c r="P218" s="263">
        <v>5791297.8341033831</v>
      </c>
      <c r="Q218" s="264">
        <f t="shared" si="19"/>
        <v>1.1890083261989297</v>
      </c>
      <c r="R218" s="252">
        <v>1</v>
      </c>
    </row>
    <row r="219" spans="1:18" ht="15">
      <c r="A219">
        <v>678</v>
      </c>
      <c r="B219" t="s">
        <v>246</v>
      </c>
      <c r="C219" s="218">
        <v>24260</v>
      </c>
      <c r="D219" s="178">
        <v>102152231.47084628</v>
      </c>
      <c r="E219" s="182">
        <v>100590043.27101809</v>
      </c>
      <c r="F219" s="255">
        <v>100805580</v>
      </c>
      <c r="G219" s="172">
        <f t="shared" si="20"/>
        <v>215536.72898191214</v>
      </c>
      <c r="H219" s="173">
        <f t="shared" si="21"/>
        <v>2.1427242893334391E-3</v>
      </c>
      <c r="I219" s="267">
        <f t="shared" si="18"/>
        <v>8.8844488450911854</v>
      </c>
      <c r="J219" s="184">
        <v>1208155.904785329</v>
      </c>
      <c r="K219" s="185">
        <v>2145509.4276835839</v>
      </c>
      <c r="L219" s="254">
        <v>2016187.6418590839</v>
      </c>
      <c r="M219" s="186">
        <f t="shared" si="22"/>
        <v>-5.3306589375309157</v>
      </c>
      <c r="N219" s="187">
        <v>800083.71615171281</v>
      </c>
      <c r="O219" s="188">
        <v>1424268.6282925105</v>
      </c>
      <c r="P219" s="263">
        <v>1338054.1044095384</v>
      </c>
      <c r="Q219" s="264">
        <f t="shared" si="19"/>
        <v>-3.5537726250194592</v>
      </c>
      <c r="R219" s="252">
        <v>17</v>
      </c>
    </row>
    <row r="220" spans="1:18" ht="15">
      <c r="A220">
        <v>680</v>
      </c>
      <c r="B220" t="s">
        <v>247</v>
      </c>
      <c r="C220" s="218">
        <v>24810</v>
      </c>
      <c r="D220" s="178">
        <v>90685408.400236696</v>
      </c>
      <c r="E220" s="182">
        <v>93845943.173678726</v>
      </c>
      <c r="F220" s="255">
        <v>90256463</v>
      </c>
      <c r="G220" s="172">
        <f t="shared" si="20"/>
        <v>-3589480.173678726</v>
      </c>
      <c r="H220" s="173">
        <f t="shared" si="21"/>
        <v>-3.8248645090984378E-2</v>
      </c>
      <c r="I220" s="267">
        <f t="shared" si="18"/>
        <v>-144.67876556544644</v>
      </c>
      <c r="J220" s="184">
        <v>-133595.95753684593</v>
      </c>
      <c r="K220" s="185">
        <v>-2030005.2962019176</v>
      </c>
      <c r="L220" s="254">
        <v>123682.93708904352</v>
      </c>
      <c r="M220" s="186">
        <f t="shared" si="22"/>
        <v>86.807264542158848</v>
      </c>
      <c r="N220" s="187">
        <v>577349.12044288695</v>
      </c>
      <c r="O220" s="188">
        <v>-685360.46629526175</v>
      </c>
      <c r="P220" s="263">
        <v>750431.68923208234</v>
      </c>
      <c r="Q220" s="264">
        <f t="shared" si="19"/>
        <v>57.871509694774041</v>
      </c>
      <c r="R220" s="252">
        <v>2</v>
      </c>
    </row>
    <row r="221" spans="1:18" ht="15">
      <c r="A221">
        <v>681</v>
      </c>
      <c r="B221" t="s">
        <v>248</v>
      </c>
      <c r="C221" s="218">
        <v>3330</v>
      </c>
      <c r="D221" s="178">
        <v>15692960.976924904</v>
      </c>
      <c r="E221" s="182">
        <v>15852727.293993816</v>
      </c>
      <c r="F221" s="255">
        <v>15854952</v>
      </c>
      <c r="G221" s="172">
        <f t="shared" si="20"/>
        <v>2224.7060061842203</v>
      </c>
      <c r="H221" s="173">
        <f t="shared" si="21"/>
        <v>1.4033585293724842E-4</v>
      </c>
      <c r="I221" s="267">
        <f t="shared" si="18"/>
        <v>0.66807988173700306</v>
      </c>
      <c r="J221" s="184">
        <v>468405.33619894285</v>
      </c>
      <c r="K221" s="185">
        <v>372556.66111358406</v>
      </c>
      <c r="L221" s="254">
        <v>371221.84530391701</v>
      </c>
      <c r="M221" s="186">
        <f t="shared" si="22"/>
        <v>-0.4008455884886043</v>
      </c>
      <c r="N221" s="187">
        <v>438658.12639755395</v>
      </c>
      <c r="O221" s="188">
        <v>374562.60995267588</v>
      </c>
      <c r="P221" s="263">
        <v>373672.73274623655</v>
      </c>
      <c r="Q221" s="264">
        <f t="shared" si="19"/>
        <v>-0.26723039232412221</v>
      </c>
      <c r="R221" s="252">
        <v>10</v>
      </c>
    </row>
    <row r="222" spans="1:18" ht="15">
      <c r="A222">
        <v>683</v>
      </c>
      <c r="B222" t="s">
        <v>249</v>
      </c>
      <c r="C222" s="218">
        <v>3670</v>
      </c>
      <c r="D222" s="178">
        <v>20134414.386992626</v>
      </c>
      <c r="E222" s="182">
        <v>19478297.880843148</v>
      </c>
      <c r="F222" s="255">
        <v>19461290</v>
      </c>
      <c r="G222" s="172">
        <f t="shared" si="20"/>
        <v>-17007.880843147635</v>
      </c>
      <c r="H222" s="173">
        <f t="shared" si="21"/>
        <v>-8.7317079486061455E-4</v>
      </c>
      <c r="I222" s="267">
        <f t="shared" si="18"/>
        <v>-4.6342999572609358</v>
      </c>
      <c r="J222" s="184">
        <v>-792339.39152986871</v>
      </c>
      <c r="K222" s="185">
        <v>-398656.05593182635</v>
      </c>
      <c r="L222" s="254">
        <v>-388451.5013686202</v>
      </c>
      <c r="M222" s="186">
        <f t="shared" si="22"/>
        <v>2.7805325785302872</v>
      </c>
      <c r="N222" s="187">
        <v>-229452.72984282419</v>
      </c>
      <c r="O222" s="188">
        <v>32765.491546780006</v>
      </c>
      <c r="P222" s="263">
        <v>39568.52792225578</v>
      </c>
      <c r="Q222" s="264">
        <f t="shared" si="19"/>
        <v>1.853688385688222</v>
      </c>
      <c r="R222" s="252">
        <v>19</v>
      </c>
    </row>
    <row r="223" spans="1:18" ht="15">
      <c r="A223">
        <v>684</v>
      </c>
      <c r="B223" t="s">
        <v>250</v>
      </c>
      <c r="C223" s="218">
        <v>38959</v>
      </c>
      <c r="D223" s="178">
        <v>149755029.73463148</v>
      </c>
      <c r="E223" s="182">
        <v>151338671.1418165</v>
      </c>
      <c r="F223" s="255">
        <v>151206263</v>
      </c>
      <c r="G223" s="172">
        <f t="shared" si="20"/>
        <v>-132408.14181649685</v>
      </c>
      <c r="H223" s="173">
        <f t="shared" si="21"/>
        <v>-8.7491280858690624E-4</v>
      </c>
      <c r="I223" s="267">
        <f t="shared" si="18"/>
        <v>-3.3986535028234002</v>
      </c>
      <c r="J223" s="184">
        <v>5095554.0548638199</v>
      </c>
      <c r="K223" s="185">
        <v>4145416.5769342268</v>
      </c>
      <c r="L223" s="254">
        <v>4224861.5882231388</v>
      </c>
      <c r="M223" s="186">
        <f t="shared" si="22"/>
        <v>2.0391953409715864</v>
      </c>
      <c r="N223" s="187">
        <v>5165541.5313064419</v>
      </c>
      <c r="O223" s="188">
        <v>4531279.6037305556</v>
      </c>
      <c r="P223" s="263">
        <v>4584242.9445898756</v>
      </c>
      <c r="Q223" s="264">
        <f t="shared" si="19"/>
        <v>1.3594635606488876</v>
      </c>
      <c r="R223" s="252">
        <v>4</v>
      </c>
    </row>
    <row r="224" spans="1:18" ht="15">
      <c r="A224">
        <v>686</v>
      </c>
      <c r="B224" t="s">
        <v>251</v>
      </c>
      <c r="C224" s="218">
        <v>3033</v>
      </c>
      <c r="D224" s="178">
        <v>17653867.695071399</v>
      </c>
      <c r="E224" s="182">
        <v>16705042.30598022</v>
      </c>
      <c r="F224" s="255">
        <v>16722474</v>
      </c>
      <c r="G224" s="172">
        <f t="shared" si="20"/>
        <v>17431.694019779563</v>
      </c>
      <c r="H224" s="173">
        <f t="shared" si="21"/>
        <v>1.043498944838901E-3</v>
      </c>
      <c r="I224" s="267">
        <f t="shared" si="18"/>
        <v>5.7473438904647418</v>
      </c>
      <c r="J224" s="184">
        <v>-996286.42114891601</v>
      </c>
      <c r="K224" s="185">
        <v>-426983.92624498799</v>
      </c>
      <c r="L224" s="254">
        <v>-437443.22531851195</v>
      </c>
      <c r="M224" s="186">
        <f t="shared" si="22"/>
        <v>-3.4484995296814898</v>
      </c>
      <c r="N224" s="187">
        <v>-799286.02030608081</v>
      </c>
      <c r="O224" s="188">
        <v>-419879.33018916391</v>
      </c>
      <c r="P224" s="263">
        <v>-426852.19623817643</v>
      </c>
      <c r="Q224" s="264">
        <f t="shared" si="19"/>
        <v>-2.2989996864531879</v>
      </c>
      <c r="R224" s="252">
        <v>11</v>
      </c>
    </row>
    <row r="225" spans="1:18" ht="15">
      <c r="A225">
        <v>687</v>
      </c>
      <c r="B225" t="s">
        <v>252</v>
      </c>
      <c r="C225" s="218">
        <v>1513</v>
      </c>
      <c r="D225" s="178">
        <v>10233301.689597916</v>
      </c>
      <c r="E225" s="182">
        <v>10060732.380567329</v>
      </c>
      <c r="F225" s="255">
        <v>10051916</v>
      </c>
      <c r="G225" s="172">
        <f t="shared" si="20"/>
        <v>-8816.3805673290044</v>
      </c>
      <c r="H225" s="173">
        <f t="shared" si="21"/>
        <v>-8.763159811663577E-4</v>
      </c>
      <c r="I225" s="267">
        <f t="shared" si="18"/>
        <v>-5.8270856360403203</v>
      </c>
      <c r="J225" s="184">
        <v>-292896.36728557182</v>
      </c>
      <c r="K225" s="185">
        <v>-189341.23612283001</v>
      </c>
      <c r="L225" s="254">
        <v>-184051.24712608245</v>
      </c>
      <c r="M225" s="186">
        <f t="shared" si="22"/>
        <v>3.4963575655965373</v>
      </c>
      <c r="N225" s="187">
        <v>-352603.88427035289</v>
      </c>
      <c r="O225" s="188">
        <v>-283806.47726833256</v>
      </c>
      <c r="P225" s="263">
        <v>-280279.81793716457</v>
      </c>
      <c r="Q225" s="264">
        <f t="shared" si="19"/>
        <v>2.3309050437329741</v>
      </c>
      <c r="R225" s="252">
        <v>11</v>
      </c>
    </row>
    <row r="226" spans="1:18" ht="15">
      <c r="A226">
        <v>689</v>
      </c>
      <c r="B226" t="s">
        <v>253</v>
      </c>
      <c r="C226" s="218">
        <v>3092</v>
      </c>
      <c r="D226" s="178">
        <v>16759673.047192574</v>
      </c>
      <c r="E226" s="182">
        <v>16191867.866972402</v>
      </c>
      <c r="F226" s="255">
        <v>16177747</v>
      </c>
      <c r="G226" s="172">
        <f t="shared" si="20"/>
        <v>-14120.866972401738</v>
      </c>
      <c r="H226" s="173">
        <f t="shared" si="21"/>
        <v>-8.7209623302355265E-4</v>
      </c>
      <c r="I226" s="267">
        <f t="shared" si="18"/>
        <v>-4.5669039367405366</v>
      </c>
      <c r="J226" s="184">
        <v>1129509.06268098</v>
      </c>
      <c r="K226" s="185">
        <v>1470208.3454219922</v>
      </c>
      <c r="L226" s="254">
        <v>1478680.7573115446</v>
      </c>
      <c r="M226" s="186">
        <f t="shared" si="22"/>
        <v>2.7401073381475975</v>
      </c>
      <c r="N226" s="187">
        <v>789964.38609171181</v>
      </c>
      <c r="O226" s="188">
        <v>1016811.4433125353</v>
      </c>
      <c r="P226" s="263">
        <v>1022459.7179055756</v>
      </c>
      <c r="Q226" s="264">
        <f t="shared" si="19"/>
        <v>1.8267382254334887</v>
      </c>
      <c r="R226" s="252">
        <v>9</v>
      </c>
    </row>
    <row r="227" spans="1:18" ht="15">
      <c r="A227">
        <v>691</v>
      </c>
      <c r="B227" t="s">
        <v>254</v>
      </c>
      <c r="C227" s="218">
        <v>2690</v>
      </c>
      <c r="D227" s="178">
        <v>12483117.751859296</v>
      </c>
      <c r="E227" s="182">
        <v>12501655.151850088</v>
      </c>
      <c r="F227" s="255">
        <v>12490744</v>
      </c>
      <c r="G227" s="172">
        <f t="shared" si="20"/>
        <v>-10911.151850087568</v>
      </c>
      <c r="H227" s="173">
        <f t="shared" si="21"/>
        <v>-8.7277658178508107E-4</v>
      </c>
      <c r="I227" s="267">
        <f t="shared" si="18"/>
        <v>-4.056190278842962</v>
      </c>
      <c r="J227" s="184">
        <v>542600.85748709925</v>
      </c>
      <c r="K227" s="185">
        <v>531485.44803853391</v>
      </c>
      <c r="L227" s="254">
        <v>538032.02669340617</v>
      </c>
      <c r="M227" s="186">
        <f t="shared" si="22"/>
        <v>2.4336723624060421</v>
      </c>
      <c r="N227" s="187">
        <v>58297.798095752107</v>
      </c>
      <c r="O227" s="188">
        <v>50763.298600205839</v>
      </c>
      <c r="P227" s="263">
        <v>55127.68437012424</v>
      </c>
      <c r="Q227" s="264">
        <f t="shared" si="19"/>
        <v>1.6224482416053534</v>
      </c>
      <c r="R227" s="252">
        <v>17</v>
      </c>
    </row>
    <row r="228" spans="1:18" ht="15">
      <c r="A228">
        <v>694</v>
      </c>
      <c r="B228" t="s">
        <v>255</v>
      </c>
      <c r="C228" s="218">
        <v>28521</v>
      </c>
      <c r="D228" s="178">
        <v>108631868.77563421</v>
      </c>
      <c r="E228" s="182">
        <v>107760309.60778086</v>
      </c>
      <c r="F228" s="255">
        <v>107666191</v>
      </c>
      <c r="G228" s="172">
        <f t="shared" si="20"/>
        <v>-94118.607780858874</v>
      </c>
      <c r="H228" s="173">
        <f t="shared" si="21"/>
        <v>-8.7340699115867257E-4</v>
      </c>
      <c r="I228" s="267">
        <f t="shared" si="18"/>
        <v>-3.2999757294926151</v>
      </c>
      <c r="J228" s="184">
        <v>-397138.85914855823</v>
      </c>
      <c r="K228" s="185">
        <v>125865.16744013167</v>
      </c>
      <c r="L228" s="254">
        <v>182336.14887084407</v>
      </c>
      <c r="M228" s="186">
        <f t="shared" si="22"/>
        <v>1.9799790130329373</v>
      </c>
      <c r="N228" s="187">
        <v>1318536.44774536</v>
      </c>
      <c r="O228" s="188">
        <v>1665994.9779133808</v>
      </c>
      <c r="P228" s="263">
        <v>1703642.2988672403</v>
      </c>
      <c r="Q228" s="264">
        <f t="shared" si="19"/>
        <v>1.3199860086904205</v>
      </c>
      <c r="R228" s="252">
        <v>5</v>
      </c>
    </row>
    <row r="229" spans="1:18" ht="15">
      <c r="A229">
        <v>697</v>
      </c>
      <c r="B229" t="s">
        <v>256</v>
      </c>
      <c r="C229" s="218">
        <v>1210</v>
      </c>
      <c r="D229" s="178">
        <v>7824205.1039639385</v>
      </c>
      <c r="E229" s="182">
        <v>7868007.0053934511</v>
      </c>
      <c r="F229" s="255">
        <v>7927012</v>
      </c>
      <c r="G229" s="172">
        <f t="shared" si="20"/>
        <v>59004.99460654892</v>
      </c>
      <c r="H229" s="173">
        <f t="shared" si="21"/>
        <v>7.4993571518303815E-3</v>
      </c>
      <c r="I229" s="267">
        <f t="shared" si="18"/>
        <v>48.764458352519767</v>
      </c>
      <c r="J229" s="184">
        <v>-69085.151303993844</v>
      </c>
      <c r="K229" s="185">
        <v>-95358.953015399791</v>
      </c>
      <c r="L229" s="254">
        <v>-130762.00988030998</v>
      </c>
      <c r="M229" s="186">
        <f t="shared" si="22"/>
        <v>-29.25872468174396</v>
      </c>
      <c r="N229" s="187">
        <v>-34279.641955663748</v>
      </c>
      <c r="O229" s="188">
        <v>-51925.189120900082</v>
      </c>
      <c r="P229" s="263">
        <v>-75527.227030838651</v>
      </c>
      <c r="Q229" s="264">
        <f t="shared" si="19"/>
        <v>-19.505816454494685</v>
      </c>
      <c r="R229" s="252">
        <v>18</v>
      </c>
    </row>
    <row r="230" spans="1:18" ht="15">
      <c r="A230">
        <v>698</v>
      </c>
      <c r="B230" t="s">
        <v>257</v>
      </c>
      <c r="C230" s="218">
        <v>64180</v>
      </c>
      <c r="D230" s="178">
        <v>258707045.43857855</v>
      </c>
      <c r="E230" s="182">
        <v>252998989.4780775</v>
      </c>
      <c r="F230" s="255">
        <v>252778136</v>
      </c>
      <c r="G230" s="172">
        <f t="shared" si="20"/>
        <v>-220853.47807750106</v>
      </c>
      <c r="H230" s="173">
        <f t="shared" si="21"/>
        <v>-8.7294213519630731E-4</v>
      </c>
      <c r="I230" s="267">
        <f t="shared" si="18"/>
        <v>-3.4411573399423663</v>
      </c>
      <c r="J230" s="184">
        <v>-21866938.844747391</v>
      </c>
      <c r="K230" s="185">
        <v>-18442232.224565633</v>
      </c>
      <c r="L230" s="254">
        <v>-18309719.873889558</v>
      </c>
      <c r="M230" s="186">
        <f t="shared" si="22"/>
        <v>2.0646985147409569</v>
      </c>
      <c r="N230" s="187">
        <v>-14239564.998743877</v>
      </c>
      <c r="O230" s="188">
        <v>-11954183.995412966</v>
      </c>
      <c r="P230" s="263">
        <v>-11865842.428295489</v>
      </c>
      <c r="Q230" s="264">
        <f t="shared" si="19"/>
        <v>1.3764656764954322</v>
      </c>
      <c r="R230" s="252">
        <v>19</v>
      </c>
    </row>
    <row r="231" spans="1:18" ht="15">
      <c r="A231">
        <v>700</v>
      </c>
      <c r="B231" t="s">
        <v>258</v>
      </c>
      <c r="C231" s="218">
        <v>4913</v>
      </c>
      <c r="D231" s="178">
        <v>23388291.999215499</v>
      </c>
      <c r="E231" s="182">
        <v>23044480.173908323</v>
      </c>
      <c r="F231" s="255">
        <v>23024392</v>
      </c>
      <c r="G231" s="172">
        <f t="shared" si="20"/>
        <v>-20088.17390832305</v>
      </c>
      <c r="H231" s="173">
        <f t="shared" si="21"/>
        <v>-8.7171304176639685E-4</v>
      </c>
      <c r="I231" s="267">
        <f t="shared" si="18"/>
        <v>-4.0887795457608487</v>
      </c>
      <c r="J231" s="184">
        <v>24491.904781800073</v>
      </c>
      <c r="K231" s="185">
        <v>230784.65618846891</v>
      </c>
      <c r="L231" s="254">
        <v>242837.30904163822</v>
      </c>
      <c r="M231" s="186">
        <f t="shared" si="22"/>
        <v>2.4532165384020566</v>
      </c>
      <c r="N231" s="187">
        <v>363257.22067607666</v>
      </c>
      <c r="O231" s="188">
        <v>500685.7787524258</v>
      </c>
      <c r="P231" s="263">
        <v>508720.88065454521</v>
      </c>
      <c r="Q231" s="264">
        <f t="shared" si="19"/>
        <v>1.6354776922693686</v>
      </c>
      <c r="R231" s="252">
        <v>9</v>
      </c>
    </row>
    <row r="232" spans="1:18" ht="15">
      <c r="A232">
        <v>702</v>
      </c>
      <c r="B232" t="s">
        <v>259</v>
      </c>
      <c r="C232" s="218">
        <v>4155</v>
      </c>
      <c r="D232" s="178">
        <v>21805571.632735141</v>
      </c>
      <c r="E232" s="182">
        <v>20961838.670669135</v>
      </c>
      <c r="F232" s="255">
        <v>21032282</v>
      </c>
      <c r="G232" s="172">
        <f t="shared" si="20"/>
        <v>70443.329330865294</v>
      </c>
      <c r="H232" s="173">
        <f t="shared" si="21"/>
        <v>3.3605510679477354E-3</v>
      </c>
      <c r="I232" s="267">
        <f t="shared" si="18"/>
        <v>16.953869875057833</v>
      </c>
      <c r="J232" s="184">
        <v>131508.66390615053</v>
      </c>
      <c r="K232" s="185">
        <v>637766.89725443523</v>
      </c>
      <c r="L232" s="254">
        <v>595501.04167854588</v>
      </c>
      <c r="M232" s="186">
        <f t="shared" si="22"/>
        <v>-10.172287743896353</v>
      </c>
      <c r="N232" s="187">
        <v>-89933.549841044558</v>
      </c>
      <c r="O232" s="188">
        <v>247245.8280607574</v>
      </c>
      <c r="P232" s="263">
        <v>219068.59101016991</v>
      </c>
      <c r="Q232" s="264">
        <f t="shared" si="19"/>
        <v>-6.7815251625962665</v>
      </c>
      <c r="R232" s="252">
        <v>6</v>
      </c>
    </row>
    <row r="233" spans="1:18" ht="15">
      <c r="A233">
        <v>704</v>
      </c>
      <c r="B233" t="s">
        <v>260</v>
      </c>
      <c r="C233" s="218">
        <v>6379</v>
      </c>
      <c r="D233" s="178">
        <v>19459253.189540323</v>
      </c>
      <c r="E233" s="182">
        <v>19332734.673876345</v>
      </c>
      <c r="F233" s="255">
        <v>19315804</v>
      </c>
      <c r="G233" s="172">
        <f t="shared" si="20"/>
        <v>-16930.673876345158</v>
      </c>
      <c r="H233" s="173">
        <f t="shared" si="21"/>
        <v>-8.7575162862101399E-4</v>
      </c>
      <c r="I233" s="267">
        <f t="shared" si="18"/>
        <v>-2.6541266462368958</v>
      </c>
      <c r="J233" s="184">
        <v>368904.36564034637</v>
      </c>
      <c r="K233" s="185">
        <v>444813.24471233913</v>
      </c>
      <c r="L233" s="254">
        <v>454971.36601067602</v>
      </c>
      <c r="M233" s="186">
        <f t="shared" si="22"/>
        <v>1.5924316191153614</v>
      </c>
      <c r="N233" s="187">
        <v>-62926.853982607601</v>
      </c>
      <c r="O233" s="188">
        <v>-12281.525754025564</v>
      </c>
      <c r="P233" s="263">
        <v>-5509.4448884603189</v>
      </c>
      <c r="Q233" s="264">
        <f t="shared" si="19"/>
        <v>1.0616210794113883</v>
      </c>
      <c r="R233" s="252">
        <v>2</v>
      </c>
    </row>
    <row r="234" spans="1:18" ht="15">
      <c r="A234">
        <v>707</v>
      </c>
      <c r="B234" t="s">
        <v>261</v>
      </c>
      <c r="C234" s="218">
        <v>2032</v>
      </c>
      <c r="D234" s="178">
        <v>11381700.778012965</v>
      </c>
      <c r="E234" s="182">
        <v>11465108.913561646</v>
      </c>
      <c r="F234" s="255">
        <v>11455107</v>
      </c>
      <c r="G234" s="172">
        <f t="shared" si="20"/>
        <v>-10001.913561645895</v>
      </c>
      <c r="H234" s="173">
        <f t="shared" si="21"/>
        <v>-8.7237841672964899E-4</v>
      </c>
      <c r="I234" s="267">
        <f t="shared" si="18"/>
        <v>-4.9222015559280985</v>
      </c>
      <c r="J234" s="184">
        <v>164674.92679496965</v>
      </c>
      <c r="K234" s="185">
        <v>114640.28682437965</v>
      </c>
      <c r="L234" s="254">
        <v>120641.47269543461</v>
      </c>
      <c r="M234" s="186">
        <f t="shared" si="22"/>
        <v>2.9533395034719274</v>
      </c>
      <c r="N234" s="187">
        <v>279537.68185277825</v>
      </c>
      <c r="O234" s="188">
        <v>246000.29508415933</v>
      </c>
      <c r="P234" s="263">
        <v>250001.08566486579</v>
      </c>
      <c r="Q234" s="264">
        <f t="shared" si="19"/>
        <v>1.9688930023161748</v>
      </c>
      <c r="R234" s="252">
        <v>12</v>
      </c>
    </row>
    <row r="235" spans="1:18" ht="15">
      <c r="A235">
        <v>710</v>
      </c>
      <c r="B235" t="s">
        <v>262</v>
      </c>
      <c r="C235" s="218">
        <v>27484</v>
      </c>
      <c r="D235" s="178">
        <v>117376995.72298642</v>
      </c>
      <c r="E235" s="182">
        <v>113388399.63715878</v>
      </c>
      <c r="F235" s="255">
        <v>113289650</v>
      </c>
      <c r="G235" s="172">
        <f t="shared" si="20"/>
        <v>-98749.63715878129</v>
      </c>
      <c r="H235" s="173">
        <f t="shared" si="21"/>
        <v>-8.7089717709023747E-4</v>
      </c>
      <c r="I235" s="267">
        <f t="shared" si="18"/>
        <v>-3.592986361475087</v>
      </c>
      <c r="J235" s="184">
        <v>-4328872.1656706752</v>
      </c>
      <c r="K235" s="185">
        <v>-1935684.5290115527</v>
      </c>
      <c r="L235" s="254">
        <v>-1876434.7318152732</v>
      </c>
      <c r="M235" s="186">
        <f t="shared" si="22"/>
        <v>2.1557923590554329</v>
      </c>
      <c r="N235" s="187">
        <v>-1221505.3455643367</v>
      </c>
      <c r="O235" s="188">
        <v>373423.25477128586</v>
      </c>
      <c r="P235" s="263">
        <v>412923.11956884601</v>
      </c>
      <c r="Q235" s="264">
        <f t="shared" si="19"/>
        <v>1.4371949060384277</v>
      </c>
      <c r="R235" s="252">
        <v>1</v>
      </c>
    </row>
    <row r="236" spans="1:18" ht="15">
      <c r="A236">
        <v>729</v>
      </c>
      <c r="B236" t="s">
        <v>263</v>
      </c>
      <c r="C236" s="218">
        <v>9117</v>
      </c>
      <c r="D236" s="178">
        <v>43246882.175291419</v>
      </c>
      <c r="E236" s="182">
        <v>43494410.314101383</v>
      </c>
      <c r="F236" s="255">
        <v>43456462</v>
      </c>
      <c r="G236" s="172">
        <f t="shared" si="20"/>
        <v>-37948.31410138309</v>
      </c>
      <c r="H236" s="173">
        <f t="shared" si="21"/>
        <v>-8.7248715012650294E-4</v>
      </c>
      <c r="I236" s="267">
        <f t="shared" si="18"/>
        <v>-4.162368553403871</v>
      </c>
      <c r="J236" s="184">
        <v>123482.79004351576</v>
      </c>
      <c r="K236" s="185">
        <v>-25004.206286530865</v>
      </c>
      <c r="L236" s="254">
        <v>-2235.4910099561166</v>
      </c>
      <c r="M236" s="186">
        <f t="shared" si="22"/>
        <v>2.4973911677717173</v>
      </c>
      <c r="N236" s="187">
        <v>283378.3403821871</v>
      </c>
      <c r="O236" s="188">
        <v>183858.92065700068</v>
      </c>
      <c r="P236" s="263">
        <v>199038.06417472914</v>
      </c>
      <c r="Q236" s="264">
        <f t="shared" si="19"/>
        <v>1.6649274451824567</v>
      </c>
      <c r="R236" s="252">
        <v>13</v>
      </c>
    </row>
    <row r="237" spans="1:18" ht="15">
      <c r="A237">
        <v>732</v>
      </c>
      <c r="B237" t="s">
        <v>264</v>
      </c>
      <c r="C237" s="218">
        <v>3416</v>
      </c>
      <c r="D237" s="178">
        <v>23019861.271481175</v>
      </c>
      <c r="E237" s="182">
        <v>23138846.126332399</v>
      </c>
      <c r="F237" s="255">
        <v>23118694</v>
      </c>
      <c r="G237" s="172">
        <f t="shared" si="20"/>
        <v>-20152.126332398504</v>
      </c>
      <c r="H237" s="173">
        <f t="shared" si="21"/>
        <v>-8.7092183518455756E-4</v>
      </c>
      <c r="I237" s="267">
        <f t="shared" si="18"/>
        <v>-5.8993344064398432</v>
      </c>
      <c r="J237" s="184">
        <v>-545544.63024855475</v>
      </c>
      <c r="K237" s="185">
        <v>-616935.59240299731</v>
      </c>
      <c r="L237" s="254">
        <v>-604844.44520688534</v>
      </c>
      <c r="M237" s="186">
        <f t="shared" si="22"/>
        <v>3.5395629965198969</v>
      </c>
      <c r="N237" s="187">
        <v>618966.55828274123</v>
      </c>
      <c r="O237" s="188">
        <v>571373.45362702187</v>
      </c>
      <c r="P237" s="263">
        <v>579434.21842443536</v>
      </c>
      <c r="Q237" s="264">
        <f t="shared" si="19"/>
        <v>2.359708664348211</v>
      </c>
      <c r="R237" s="252">
        <v>19</v>
      </c>
    </row>
    <row r="238" spans="1:18" ht="15">
      <c r="A238">
        <v>734</v>
      </c>
      <c r="B238" t="s">
        <v>265</v>
      </c>
      <c r="C238" s="218">
        <v>51400</v>
      </c>
      <c r="D238" s="178">
        <v>213100531.63529322</v>
      </c>
      <c r="E238" s="182">
        <v>214469812.87689772</v>
      </c>
      <c r="F238" s="255">
        <v>214282886</v>
      </c>
      <c r="G238" s="172">
        <f t="shared" si="20"/>
        <v>-186926.87689772248</v>
      </c>
      <c r="H238" s="173">
        <f t="shared" si="21"/>
        <v>-8.7157663071686252E-4</v>
      </c>
      <c r="I238" s="267">
        <f t="shared" si="18"/>
        <v>-3.6367096672708654</v>
      </c>
      <c r="J238" s="184">
        <v>-2487116.5794258942</v>
      </c>
      <c r="K238" s="185">
        <v>-3308608.4432117837</v>
      </c>
      <c r="L238" s="254">
        <v>-3196452.2279215986</v>
      </c>
      <c r="M238" s="186">
        <f t="shared" si="22"/>
        <v>2.182027534828503</v>
      </c>
      <c r="N238" s="187">
        <v>309393.39313882607</v>
      </c>
      <c r="O238" s="188">
        <v>-239626.30460658</v>
      </c>
      <c r="P238" s="263">
        <v>-164855.49441304526</v>
      </c>
      <c r="Q238" s="264">
        <f t="shared" si="19"/>
        <v>1.4546850232205202</v>
      </c>
      <c r="R238" s="252">
        <v>2</v>
      </c>
    </row>
    <row r="239" spans="1:18" ht="15">
      <c r="A239">
        <v>738</v>
      </c>
      <c r="B239" t="s">
        <v>266</v>
      </c>
      <c r="C239" s="218">
        <v>2959</v>
      </c>
      <c r="D239" s="178">
        <v>10512750.439075278</v>
      </c>
      <c r="E239" s="182">
        <v>10523583.586074075</v>
      </c>
      <c r="F239" s="255">
        <v>10514389</v>
      </c>
      <c r="G239" s="172">
        <f t="shared" si="20"/>
        <v>-9194.5860740747303</v>
      </c>
      <c r="H239" s="173">
        <f t="shared" si="21"/>
        <v>-8.7371245725096768E-4</v>
      </c>
      <c r="I239" s="267">
        <f t="shared" si="18"/>
        <v>-3.1073288523402267</v>
      </c>
      <c r="J239" s="184">
        <v>49480.871822607842</v>
      </c>
      <c r="K239" s="185">
        <v>42980.626732935554</v>
      </c>
      <c r="L239" s="254">
        <v>48497.464560992346</v>
      </c>
      <c r="M239" s="186">
        <f t="shared" si="22"/>
        <v>1.8644264373290951</v>
      </c>
      <c r="N239" s="187">
        <v>-5136.5945934219262</v>
      </c>
      <c r="O239" s="188">
        <v>-9463.7852297800055</v>
      </c>
      <c r="P239" s="263">
        <v>-5785.8933444046088</v>
      </c>
      <c r="Q239" s="264">
        <f t="shared" si="19"/>
        <v>1.2429509582208167</v>
      </c>
      <c r="R239" s="252">
        <v>2</v>
      </c>
    </row>
    <row r="240" spans="1:18" ht="15">
      <c r="A240">
        <v>739</v>
      </c>
      <c r="B240" t="s">
        <v>267</v>
      </c>
      <c r="C240" s="218">
        <v>3261</v>
      </c>
      <c r="D240" s="178">
        <v>16100228.865146942</v>
      </c>
      <c r="E240" s="182">
        <v>16032387.582548911</v>
      </c>
      <c r="F240" s="255">
        <v>16018405</v>
      </c>
      <c r="G240" s="172">
        <f t="shared" si="20"/>
        <v>-13982.582548910752</v>
      </c>
      <c r="H240" s="173">
        <f t="shared" si="21"/>
        <v>-8.7214599054046384E-4</v>
      </c>
      <c r="I240" s="267">
        <f t="shared" si="18"/>
        <v>-4.2878204688472099</v>
      </c>
      <c r="J240" s="184">
        <v>1438017.4488031343</v>
      </c>
      <c r="K240" s="185">
        <v>1478741.3775588991</v>
      </c>
      <c r="L240" s="254">
        <v>1487130.9457899807</v>
      </c>
      <c r="M240" s="186">
        <f t="shared" si="22"/>
        <v>2.5726980162777031</v>
      </c>
      <c r="N240" s="187">
        <v>1204309.2226618777</v>
      </c>
      <c r="O240" s="188">
        <v>1231119.9742539793</v>
      </c>
      <c r="P240" s="263">
        <v>1236713.0197413699</v>
      </c>
      <c r="Q240" s="264">
        <f t="shared" si="19"/>
        <v>1.7151320108526826</v>
      </c>
      <c r="R240" s="252">
        <v>9</v>
      </c>
    </row>
    <row r="241" spans="1:18" ht="15">
      <c r="A241">
        <v>740</v>
      </c>
      <c r="B241" t="s">
        <v>268</v>
      </c>
      <c r="C241" s="218">
        <v>32547</v>
      </c>
      <c r="D241" s="178">
        <v>156536489.09615523</v>
      </c>
      <c r="E241" s="182">
        <v>157229621.81852001</v>
      </c>
      <c r="F241" s="255">
        <v>156287133</v>
      </c>
      <c r="G241" s="172">
        <f t="shared" si="20"/>
        <v>-942488.81852000952</v>
      </c>
      <c r="H241" s="173">
        <f t="shared" si="21"/>
        <v>-5.9943464063525092E-3</v>
      </c>
      <c r="I241" s="267">
        <f t="shared" si="18"/>
        <v>-28.957778551633314</v>
      </c>
      <c r="J241" s="184">
        <v>-2170470.1955421437</v>
      </c>
      <c r="K241" s="185">
        <v>-2586297.905616194</v>
      </c>
      <c r="L241" s="254">
        <v>-2020804.7409270357</v>
      </c>
      <c r="M241" s="186">
        <f t="shared" si="22"/>
        <v>17.374663246663541</v>
      </c>
      <c r="N241" s="187">
        <v>129236.48823625229</v>
      </c>
      <c r="O241" s="188">
        <v>-148899.44689474697</v>
      </c>
      <c r="P241" s="263">
        <v>228095.99623139377</v>
      </c>
      <c r="Q241" s="264">
        <f t="shared" si="19"/>
        <v>11.58310883111011</v>
      </c>
      <c r="R241" s="252">
        <v>10</v>
      </c>
    </row>
    <row r="242" spans="1:18" ht="15">
      <c r="A242">
        <v>742</v>
      </c>
      <c r="B242" t="s">
        <v>269</v>
      </c>
      <c r="C242" s="218">
        <v>1009</v>
      </c>
      <c r="D242" s="178">
        <v>5897983.2357324203</v>
      </c>
      <c r="E242" s="182">
        <v>5924079.0668551186</v>
      </c>
      <c r="F242" s="255">
        <v>5719962</v>
      </c>
      <c r="G242" s="172">
        <f t="shared" si="20"/>
        <v>-204117.06685511861</v>
      </c>
      <c r="H242" s="173">
        <f t="shared" si="21"/>
        <v>-3.445549334362228E-2</v>
      </c>
      <c r="I242" s="267">
        <f t="shared" si="18"/>
        <v>-202.29639926176276</v>
      </c>
      <c r="J242" s="184">
        <v>-268220.85009494331</v>
      </c>
      <c r="K242" s="185">
        <v>-283877.66952237871</v>
      </c>
      <c r="L242" s="254">
        <v>-161407.18414677025</v>
      </c>
      <c r="M242" s="186">
        <f t="shared" si="22"/>
        <v>121.37808263192117</v>
      </c>
      <c r="N242" s="187">
        <v>52328.302802560662</v>
      </c>
      <c r="O242" s="188">
        <v>41878.421214976319</v>
      </c>
      <c r="P242" s="263">
        <v>123525.4114653835</v>
      </c>
      <c r="Q242" s="264">
        <f t="shared" si="19"/>
        <v>80.918721754615632</v>
      </c>
      <c r="R242" s="252">
        <v>19</v>
      </c>
    </row>
    <row r="243" spans="1:18" ht="15">
      <c r="A243">
        <v>743</v>
      </c>
      <c r="B243" t="s">
        <v>270</v>
      </c>
      <c r="C243" s="218">
        <v>64736</v>
      </c>
      <c r="D243" s="178">
        <v>237789138.30301598</v>
      </c>
      <c r="E243" s="182">
        <v>240822173.45511141</v>
      </c>
      <c r="F243" s="255">
        <v>240638585</v>
      </c>
      <c r="G243" s="172">
        <f t="shared" si="20"/>
        <v>-183588.45511141419</v>
      </c>
      <c r="H243" s="173">
        <f t="shared" si="21"/>
        <v>-7.6234032970238336E-4</v>
      </c>
      <c r="I243" s="267">
        <f t="shared" si="18"/>
        <v>-2.8359561157843269</v>
      </c>
      <c r="J243" s="184">
        <v>-3788102.496411154</v>
      </c>
      <c r="K243" s="185">
        <v>-5608038.1642504819</v>
      </c>
      <c r="L243" s="254">
        <v>-5497885.2655691179</v>
      </c>
      <c r="M243" s="186">
        <f t="shared" si="22"/>
        <v>1.7015709756760384</v>
      </c>
      <c r="N243" s="187">
        <v>-1551476.2534244265</v>
      </c>
      <c r="O243" s="188">
        <v>-2762742.1828595041</v>
      </c>
      <c r="P243" s="263">
        <v>-2689306.917071817</v>
      </c>
      <c r="Q243" s="264">
        <f t="shared" si="19"/>
        <v>1.134380650452409</v>
      </c>
      <c r="R243" s="252">
        <v>14</v>
      </c>
    </row>
    <row r="244" spans="1:18" ht="15">
      <c r="A244">
        <v>746</v>
      </c>
      <c r="B244" t="s">
        <v>271</v>
      </c>
      <c r="C244" s="218">
        <v>4781</v>
      </c>
      <c r="D244" s="178">
        <v>21393638.702176061</v>
      </c>
      <c r="E244" s="182">
        <v>21175403.849568598</v>
      </c>
      <c r="F244" s="255">
        <v>21308934</v>
      </c>
      <c r="G244" s="172">
        <f t="shared" si="20"/>
        <v>133530.15043140203</v>
      </c>
      <c r="H244" s="173">
        <f t="shared" si="21"/>
        <v>6.3059080894045105E-3</v>
      </c>
      <c r="I244" s="267">
        <f t="shared" si="18"/>
        <v>27.92933495741519</v>
      </c>
      <c r="J244" s="184">
        <v>-154755.67490200824</v>
      </c>
      <c r="K244" s="185">
        <v>-23797.71269851752</v>
      </c>
      <c r="L244" s="254">
        <v>-103915.72865544069</v>
      </c>
      <c r="M244" s="186">
        <f t="shared" si="22"/>
        <v>-16.757585433366067</v>
      </c>
      <c r="N244" s="187">
        <v>-640250.2986837558</v>
      </c>
      <c r="O244" s="188">
        <v>-553246.26753906161</v>
      </c>
      <c r="P244" s="263">
        <v>-606658.27817700489</v>
      </c>
      <c r="Q244" s="264">
        <f t="shared" si="19"/>
        <v>-11.171723622242896</v>
      </c>
      <c r="R244" s="252">
        <v>17</v>
      </c>
    </row>
    <row r="245" spans="1:18" ht="15">
      <c r="A245">
        <v>747</v>
      </c>
      <c r="B245" t="s">
        <v>272</v>
      </c>
      <c r="C245" s="218">
        <v>1352</v>
      </c>
      <c r="D245" s="178">
        <v>6480749.242080736</v>
      </c>
      <c r="E245" s="182">
        <v>7831707.4182290668</v>
      </c>
      <c r="F245" s="255">
        <v>6215855</v>
      </c>
      <c r="G245" s="172">
        <f t="shared" si="20"/>
        <v>-1615852.4182290668</v>
      </c>
      <c r="H245" s="173">
        <f t="shared" si="21"/>
        <v>-0.20632185702801051</v>
      </c>
      <c r="I245" s="267">
        <f t="shared" si="18"/>
        <v>-1195.1571140747535</v>
      </c>
      <c r="J245" s="184">
        <v>288613.01998115837</v>
      </c>
      <c r="K245" s="185">
        <v>-521952.36310029594</v>
      </c>
      <c r="L245" s="254">
        <v>447558.96251326235</v>
      </c>
      <c r="M245" s="186">
        <f t="shared" si="22"/>
        <v>717.09417574967324</v>
      </c>
      <c r="N245" s="187">
        <v>259380.59317902187</v>
      </c>
      <c r="O245" s="188">
        <v>-281164.58899418393</v>
      </c>
      <c r="P245" s="263">
        <v>365176.29474819027</v>
      </c>
      <c r="Q245" s="264">
        <f t="shared" si="19"/>
        <v>478.06278383311695</v>
      </c>
      <c r="R245" s="252">
        <v>4</v>
      </c>
    </row>
    <row r="246" spans="1:18" ht="15">
      <c r="A246">
        <v>748</v>
      </c>
      <c r="B246" t="s">
        <v>273</v>
      </c>
      <c r="C246" s="218">
        <v>5028</v>
      </c>
      <c r="D246" s="178">
        <v>20701449.099931505</v>
      </c>
      <c r="E246" s="182">
        <v>20793082.052129902</v>
      </c>
      <c r="F246" s="255">
        <v>22681745</v>
      </c>
      <c r="G246" s="172">
        <f t="shared" si="20"/>
        <v>1888662.9478700981</v>
      </c>
      <c r="H246" s="173">
        <f t="shared" si="21"/>
        <v>9.0831313180752646E-2</v>
      </c>
      <c r="I246" s="267">
        <f t="shared" si="18"/>
        <v>375.62906679993995</v>
      </c>
      <c r="J246" s="184">
        <v>522965.91531569761</v>
      </c>
      <c r="K246" s="185">
        <v>467991.09468485293</v>
      </c>
      <c r="L246" s="254">
        <v>-665206.94257305388</v>
      </c>
      <c r="M246" s="186">
        <f t="shared" si="22"/>
        <v>-225.37749348804829</v>
      </c>
      <c r="N246" s="187">
        <v>-42942.177892099084</v>
      </c>
      <c r="O246" s="188">
        <v>-79679.534708074047</v>
      </c>
      <c r="P246" s="263">
        <v>-835144.89288000506</v>
      </c>
      <c r="Q246" s="264">
        <f t="shared" si="19"/>
        <v>-150.25166232536415</v>
      </c>
      <c r="R246" s="252">
        <v>17</v>
      </c>
    </row>
    <row r="247" spans="1:18" ht="15">
      <c r="A247">
        <v>749</v>
      </c>
      <c r="B247" t="s">
        <v>274</v>
      </c>
      <c r="C247" s="218">
        <v>21293</v>
      </c>
      <c r="D247" s="178">
        <v>83707104.601346806</v>
      </c>
      <c r="E247" s="182">
        <v>83574345.058229297</v>
      </c>
      <c r="F247" s="255">
        <v>83501315</v>
      </c>
      <c r="G247" s="172">
        <f t="shared" si="20"/>
        <v>-73030.0582292974</v>
      </c>
      <c r="H247" s="173">
        <f t="shared" si="21"/>
        <v>-8.7383344946843065E-4</v>
      </c>
      <c r="I247" s="267">
        <f t="shared" si="18"/>
        <v>-3.4297683853518715</v>
      </c>
      <c r="J247" s="184">
        <v>-2520633.4862196804</v>
      </c>
      <c r="K247" s="185">
        <v>-2440974.3874780652</v>
      </c>
      <c r="L247" s="254">
        <v>-2397156.3534561843</v>
      </c>
      <c r="M247" s="186">
        <f t="shared" si="22"/>
        <v>2.0578609882064973</v>
      </c>
      <c r="N247" s="187">
        <v>-2733837.662116033</v>
      </c>
      <c r="O247" s="188">
        <v>-2680791.1933771428</v>
      </c>
      <c r="P247" s="263">
        <v>-2651579.1706958557</v>
      </c>
      <c r="Q247" s="264">
        <f t="shared" si="19"/>
        <v>1.3719073254725509</v>
      </c>
      <c r="R247" s="252">
        <v>11</v>
      </c>
    </row>
    <row r="248" spans="1:18" ht="15">
      <c r="A248">
        <v>751</v>
      </c>
      <c r="B248" t="s">
        <v>275</v>
      </c>
      <c r="C248" s="218">
        <v>2904</v>
      </c>
      <c r="D248" s="178">
        <v>13669160.20667761</v>
      </c>
      <c r="E248" s="182">
        <v>12215351.051699126</v>
      </c>
      <c r="F248" s="255">
        <v>13402196</v>
      </c>
      <c r="G248" s="172">
        <f t="shared" si="20"/>
        <v>1186844.9483008739</v>
      </c>
      <c r="H248" s="173">
        <f t="shared" si="21"/>
        <v>9.7160117894097411E-2</v>
      </c>
      <c r="I248" s="267">
        <f t="shared" si="18"/>
        <v>408.69316401545245</v>
      </c>
      <c r="J248" s="184">
        <v>-106188.18670083737</v>
      </c>
      <c r="K248" s="185">
        <v>766111.26646729512</v>
      </c>
      <c r="L248" s="254">
        <v>54004.000961878512</v>
      </c>
      <c r="M248" s="186">
        <f t="shared" si="22"/>
        <v>-245.21600051839414</v>
      </c>
      <c r="N248" s="187">
        <v>-356370.87934155046</v>
      </c>
      <c r="O248" s="188">
        <v>224915.41942471679</v>
      </c>
      <c r="P248" s="263">
        <v>-249822.7575788908</v>
      </c>
      <c r="Q248" s="264">
        <f t="shared" si="19"/>
        <v>-163.47733367892823</v>
      </c>
      <c r="R248" s="252">
        <v>19</v>
      </c>
    </row>
    <row r="249" spans="1:18" ht="15">
      <c r="A249">
        <v>753</v>
      </c>
      <c r="B249" t="s">
        <v>276</v>
      </c>
      <c r="C249" s="218">
        <v>22190</v>
      </c>
      <c r="D249" s="178">
        <v>66042996.065543376</v>
      </c>
      <c r="E249" s="182">
        <v>64653261.666417688</v>
      </c>
      <c r="F249" s="255">
        <v>64596241</v>
      </c>
      <c r="G249" s="172">
        <f t="shared" si="20"/>
        <v>-57020.666417688131</v>
      </c>
      <c r="H249" s="173">
        <f t="shared" si="21"/>
        <v>-8.81945704640388E-4</v>
      </c>
      <c r="I249" s="267">
        <f t="shared" si="18"/>
        <v>-2.5696559899814391</v>
      </c>
      <c r="J249" s="184">
        <v>4564096.1508423472</v>
      </c>
      <c r="K249" s="185">
        <v>5397820.4536089394</v>
      </c>
      <c r="L249" s="254">
        <v>5432032.9815578219</v>
      </c>
      <c r="M249" s="186">
        <f t="shared" si="22"/>
        <v>1.5417993667815426</v>
      </c>
      <c r="N249" s="187">
        <v>2661905.797450779</v>
      </c>
      <c r="O249" s="188">
        <v>3219777.6157195163</v>
      </c>
      <c r="P249" s="263">
        <v>3242585.9676854638</v>
      </c>
      <c r="Q249" s="264">
        <f t="shared" si="19"/>
        <v>1.0278662445221967</v>
      </c>
      <c r="R249" s="252">
        <v>1</v>
      </c>
    </row>
    <row r="250" spans="1:18" ht="15">
      <c r="A250">
        <v>755</v>
      </c>
      <c r="B250" t="s">
        <v>277</v>
      </c>
      <c r="C250" s="218">
        <v>6198</v>
      </c>
      <c r="D250" s="178">
        <v>19627865.322076991</v>
      </c>
      <c r="E250" s="182">
        <v>19727275.907212142</v>
      </c>
      <c r="F250" s="255">
        <v>19710040</v>
      </c>
      <c r="G250" s="172">
        <f t="shared" si="20"/>
        <v>-17235.907212141901</v>
      </c>
      <c r="H250" s="173">
        <f t="shared" si="21"/>
        <v>-8.7370944134464027E-4</v>
      </c>
      <c r="I250" s="267">
        <f t="shared" si="18"/>
        <v>-2.7808820929560989</v>
      </c>
      <c r="J250" s="184">
        <v>513673.27661455324</v>
      </c>
      <c r="K250" s="185">
        <v>454018.30975427822</v>
      </c>
      <c r="L250" s="254">
        <v>464360.05994844204</v>
      </c>
      <c r="M250" s="186">
        <f t="shared" si="22"/>
        <v>1.6685624708234621</v>
      </c>
      <c r="N250" s="187">
        <v>869640.71732149285</v>
      </c>
      <c r="O250" s="188">
        <v>830022.97629151726</v>
      </c>
      <c r="P250" s="263">
        <v>836917.47642097028</v>
      </c>
      <c r="Q250" s="264">
        <f t="shared" si="19"/>
        <v>1.1123749805506653</v>
      </c>
      <c r="R250" s="252">
        <v>1</v>
      </c>
    </row>
    <row r="251" spans="1:18" ht="15">
      <c r="A251">
        <v>758</v>
      </c>
      <c r="B251" t="s">
        <v>278</v>
      </c>
      <c r="C251" s="218">
        <v>8187</v>
      </c>
      <c r="D251" s="178">
        <v>45043893.461887486</v>
      </c>
      <c r="E251" s="182">
        <v>48446962.222077884</v>
      </c>
      <c r="F251" s="255">
        <v>44014835</v>
      </c>
      <c r="G251" s="172">
        <f t="shared" si="20"/>
        <v>-4432127.2220778838</v>
      </c>
      <c r="H251" s="173">
        <f t="shared" si="21"/>
        <v>-9.1484110020382411E-2</v>
      </c>
      <c r="I251" s="267">
        <f t="shared" si="18"/>
        <v>-541.36157592254597</v>
      </c>
      <c r="J251" s="184">
        <v>-4307915.1460966785</v>
      </c>
      <c r="K251" s="185">
        <v>-6349730.2731222827</v>
      </c>
      <c r="L251" s="254">
        <v>-3690454.1879474381</v>
      </c>
      <c r="M251" s="186">
        <f t="shared" si="22"/>
        <v>324.81691525282088</v>
      </c>
      <c r="N251" s="187">
        <v>-2288051.4440695071</v>
      </c>
      <c r="O251" s="188">
        <v>-3649723.2177957292</v>
      </c>
      <c r="P251" s="263">
        <v>-1876872.494345821</v>
      </c>
      <c r="Q251" s="264">
        <f t="shared" si="19"/>
        <v>216.5446101685487</v>
      </c>
      <c r="R251" s="252">
        <v>19</v>
      </c>
    </row>
    <row r="252" spans="1:18" ht="15">
      <c r="A252">
        <v>759</v>
      </c>
      <c r="B252" t="s">
        <v>279</v>
      </c>
      <c r="C252" s="218">
        <v>1997</v>
      </c>
      <c r="D252" s="178">
        <v>9524679.5168105923</v>
      </c>
      <c r="E252" s="182">
        <v>9582830.4313227031</v>
      </c>
      <c r="F252" s="255">
        <v>9576624</v>
      </c>
      <c r="G252" s="172">
        <f t="shared" si="20"/>
        <v>-6206.431322703138</v>
      </c>
      <c r="H252" s="173">
        <f t="shared" si="21"/>
        <v>-6.4766160344616197E-4</v>
      </c>
      <c r="I252" s="267">
        <f t="shared" si="18"/>
        <v>-3.107877477567921</v>
      </c>
      <c r="J252" s="184">
        <v>327847.10422797321</v>
      </c>
      <c r="K252" s="185">
        <v>292960.50971190888</v>
      </c>
      <c r="L252" s="254">
        <v>296684.54337241122</v>
      </c>
      <c r="M252" s="186">
        <f t="shared" si="22"/>
        <v>1.8648140513281661</v>
      </c>
      <c r="N252" s="187">
        <v>11432.504784708492</v>
      </c>
      <c r="O252" s="188">
        <v>-11895.093642204258</v>
      </c>
      <c r="P252" s="263">
        <v>-9412.404535199852</v>
      </c>
      <c r="Q252" s="264">
        <f t="shared" si="19"/>
        <v>1.2432093675535332</v>
      </c>
      <c r="R252" s="252">
        <v>14</v>
      </c>
    </row>
    <row r="253" spans="1:18" ht="15">
      <c r="A253">
        <v>761</v>
      </c>
      <c r="B253" t="s">
        <v>280</v>
      </c>
      <c r="C253" s="218">
        <v>8563</v>
      </c>
      <c r="D253" s="178">
        <v>36150289.858967736</v>
      </c>
      <c r="E253" s="182">
        <v>36642836.447568268</v>
      </c>
      <c r="F253" s="255">
        <v>36610913</v>
      </c>
      <c r="G253" s="172">
        <f t="shared" si="20"/>
        <v>-31923.447568267584</v>
      </c>
      <c r="H253" s="173">
        <f t="shared" si="21"/>
        <v>-8.7120568883760968E-4</v>
      </c>
      <c r="I253" s="267">
        <f t="shared" si="18"/>
        <v>-3.728068149978697</v>
      </c>
      <c r="J253" s="184">
        <v>2486994.9629147374</v>
      </c>
      <c r="K253" s="185">
        <v>2191494.4358958588</v>
      </c>
      <c r="L253" s="254">
        <v>2210648.4588482603</v>
      </c>
      <c r="M253" s="186">
        <f t="shared" si="22"/>
        <v>2.2368355660868322</v>
      </c>
      <c r="N253" s="187">
        <v>1717946.3211660339</v>
      </c>
      <c r="O253" s="188">
        <v>1520461.3624479037</v>
      </c>
      <c r="P253" s="263">
        <v>1533230.7110828501</v>
      </c>
      <c r="Q253" s="264">
        <f t="shared" si="19"/>
        <v>1.4912237107259596</v>
      </c>
      <c r="R253" s="252">
        <v>2</v>
      </c>
    </row>
    <row r="254" spans="1:18" ht="15">
      <c r="A254">
        <v>762</v>
      </c>
      <c r="B254" t="s">
        <v>281</v>
      </c>
      <c r="C254" s="218">
        <v>3777</v>
      </c>
      <c r="D254" s="178">
        <v>18511349.346322618</v>
      </c>
      <c r="E254" s="182">
        <v>18462265.227898199</v>
      </c>
      <c r="F254" s="255">
        <v>18446134</v>
      </c>
      <c r="G254" s="172">
        <f t="shared" si="20"/>
        <v>-16131.227898199111</v>
      </c>
      <c r="H254" s="173">
        <f t="shared" si="21"/>
        <v>-8.7374044837267993E-4</v>
      </c>
      <c r="I254" s="267">
        <f t="shared" si="18"/>
        <v>-4.2709102192743211</v>
      </c>
      <c r="J254" s="184">
        <v>1282522.1789039294</v>
      </c>
      <c r="K254" s="185">
        <v>1311991.8955366977</v>
      </c>
      <c r="L254" s="254">
        <v>1321670.5136391146</v>
      </c>
      <c r="M254" s="186">
        <f t="shared" si="22"/>
        <v>2.562514721317676</v>
      </c>
      <c r="N254" s="187">
        <v>765273.78337257635</v>
      </c>
      <c r="O254" s="188">
        <v>784580.20056692639</v>
      </c>
      <c r="P254" s="263">
        <v>791032.61263520934</v>
      </c>
      <c r="Q254" s="264">
        <f t="shared" si="19"/>
        <v>1.7083431475464528</v>
      </c>
      <c r="R254" s="252">
        <v>11</v>
      </c>
    </row>
    <row r="255" spans="1:18" ht="15">
      <c r="A255">
        <v>765</v>
      </c>
      <c r="B255" t="s">
        <v>282</v>
      </c>
      <c r="C255" s="218">
        <v>10348</v>
      </c>
      <c r="D255" s="178">
        <v>47398319.961965442</v>
      </c>
      <c r="E255" s="182">
        <v>46891774.283503838</v>
      </c>
      <c r="F255" s="255">
        <v>46850583</v>
      </c>
      <c r="G255" s="172">
        <f t="shared" si="20"/>
        <v>-41191.283503837883</v>
      </c>
      <c r="H255" s="173">
        <f t="shared" si="21"/>
        <v>-8.7843303294088957E-4</v>
      </c>
      <c r="I255" s="267">
        <f t="shared" si="18"/>
        <v>-3.980603353675868</v>
      </c>
      <c r="J255" s="184">
        <v>-2513047.9136817916</v>
      </c>
      <c r="K255" s="185">
        <v>-2209125.8066887502</v>
      </c>
      <c r="L255" s="254">
        <v>-2184411.0825233534</v>
      </c>
      <c r="M255" s="186">
        <f t="shared" si="22"/>
        <v>2.388357572999301</v>
      </c>
      <c r="N255" s="187">
        <v>-984452.81385013321</v>
      </c>
      <c r="O255" s="188">
        <v>-781744.42579622357</v>
      </c>
      <c r="P255" s="263">
        <v>-765267.9430192773</v>
      </c>
      <c r="Q255" s="264">
        <f t="shared" si="19"/>
        <v>1.5922383820009927</v>
      </c>
      <c r="R255" s="252">
        <v>18</v>
      </c>
    </row>
    <row r="256" spans="1:18" ht="15">
      <c r="A256">
        <v>768</v>
      </c>
      <c r="B256" t="s">
        <v>283</v>
      </c>
      <c r="C256" s="218">
        <v>2430</v>
      </c>
      <c r="D256" s="178">
        <v>13029862.612976966</v>
      </c>
      <c r="E256" s="182">
        <v>13154174.732654061</v>
      </c>
      <c r="F256" s="255">
        <v>13059132</v>
      </c>
      <c r="G256" s="172">
        <f t="shared" si="20"/>
        <v>-95042.732654061168</v>
      </c>
      <c r="H256" s="173">
        <f t="shared" si="21"/>
        <v>-7.2252904181154057E-3</v>
      </c>
      <c r="I256" s="267">
        <f t="shared" si="18"/>
        <v>-39.11223566010748</v>
      </c>
      <c r="J256" s="184">
        <v>162972.09716201093</v>
      </c>
      <c r="K256" s="185">
        <v>88400.032347386674</v>
      </c>
      <c r="L256" s="254">
        <v>145425.74719057904</v>
      </c>
      <c r="M256" s="186">
        <f t="shared" si="22"/>
        <v>23.467372363453652</v>
      </c>
      <c r="N256" s="187">
        <v>498210.80131743796</v>
      </c>
      <c r="O256" s="188">
        <v>448227.39085577335</v>
      </c>
      <c r="P256" s="263">
        <v>486244.53408457228</v>
      </c>
      <c r="Q256" s="264">
        <f t="shared" si="19"/>
        <v>15.644914908970753</v>
      </c>
      <c r="R256" s="252">
        <v>10</v>
      </c>
    </row>
    <row r="257" spans="1:18" ht="15">
      <c r="A257">
        <v>777</v>
      </c>
      <c r="B257" t="s">
        <v>284</v>
      </c>
      <c r="C257" s="218">
        <v>7508</v>
      </c>
      <c r="D257" s="178">
        <v>42952333.060565554</v>
      </c>
      <c r="E257" s="182">
        <v>41936431.443833731</v>
      </c>
      <c r="F257" s="255">
        <v>41899720</v>
      </c>
      <c r="G257" s="172">
        <f t="shared" si="20"/>
        <v>-36711.443833731115</v>
      </c>
      <c r="H257" s="173">
        <f t="shared" si="21"/>
        <v>-8.754069569057028E-4</v>
      </c>
      <c r="I257" s="267">
        <f t="shared" si="18"/>
        <v>-4.8896435580355773</v>
      </c>
      <c r="J257" s="184">
        <v>-703599.08243160334</v>
      </c>
      <c r="K257" s="185">
        <v>-94030.613513145479</v>
      </c>
      <c r="L257" s="254">
        <v>-72003.561203717982</v>
      </c>
      <c r="M257" s="186">
        <f t="shared" si="22"/>
        <v>2.9338109096200715</v>
      </c>
      <c r="N257" s="187">
        <v>35274.828092681608</v>
      </c>
      <c r="O257" s="188">
        <v>441167.91475357994</v>
      </c>
      <c r="P257" s="263">
        <v>455852.61629320763</v>
      </c>
      <c r="Q257" s="264">
        <f t="shared" si="19"/>
        <v>1.9558739397479601</v>
      </c>
      <c r="R257" s="252">
        <v>18</v>
      </c>
    </row>
    <row r="258" spans="1:18" ht="15">
      <c r="A258">
        <v>778</v>
      </c>
      <c r="B258" t="s">
        <v>285</v>
      </c>
      <c r="C258" s="218">
        <v>6891</v>
      </c>
      <c r="D258" s="178">
        <v>37009612.034957074</v>
      </c>
      <c r="E258" s="182">
        <v>36126810.069366731</v>
      </c>
      <c r="F258" s="255">
        <v>36095334</v>
      </c>
      <c r="G258" s="172">
        <f t="shared" si="20"/>
        <v>-31476.06936673075</v>
      </c>
      <c r="H258" s="173">
        <f t="shared" si="21"/>
        <v>-8.7126622323681108E-4</v>
      </c>
      <c r="I258" s="267">
        <f t="shared" si="18"/>
        <v>-4.5677070623611593</v>
      </c>
      <c r="J258" s="184">
        <v>-344016.12169223517</v>
      </c>
      <c r="K258" s="185">
        <v>185680.13594009617</v>
      </c>
      <c r="L258" s="254">
        <v>204565.76965551908</v>
      </c>
      <c r="M258" s="186">
        <f t="shared" si="22"/>
        <v>2.740623090324033</v>
      </c>
      <c r="N258" s="187">
        <v>-365307.188666542</v>
      </c>
      <c r="O258" s="188">
        <v>-12442.776521314725</v>
      </c>
      <c r="P258" s="263">
        <v>147.64595564326964</v>
      </c>
      <c r="Q258" s="264">
        <f t="shared" si="19"/>
        <v>1.8270820602173841</v>
      </c>
      <c r="R258" s="252">
        <v>11</v>
      </c>
    </row>
    <row r="259" spans="1:18" ht="15">
      <c r="A259">
        <v>781</v>
      </c>
      <c r="B259" t="s">
        <v>286</v>
      </c>
      <c r="C259" s="218">
        <v>3584</v>
      </c>
      <c r="D259" s="178">
        <v>19033162.093626663</v>
      </c>
      <c r="E259" s="182">
        <v>18309812.18193933</v>
      </c>
      <c r="F259" s="255">
        <v>18325839</v>
      </c>
      <c r="G259" s="172">
        <f t="shared" si="20"/>
        <v>16026.818060670048</v>
      </c>
      <c r="H259" s="173">
        <f t="shared" si="21"/>
        <v>8.7531307811441062E-4</v>
      </c>
      <c r="I259" s="267">
        <f t="shared" si="18"/>
        <v>4.4717684321065985</v>
      </c>
      <c r="J259" s="184">
        <v>1248489.7691305799</v>
      </c>
      <c r="K259" s="185">
        <v>1682514.3950750963</v>
      </c>
      <c r="L259" s="254">
        <v>1672898.4574167642</v>
      </c>
      <c r="M259" s="186">
        <f t="shared" si="22"/>
        <v>-2.6830183198471138</v>
      </c>
      <c r="N259" s="187">
        <v>1306112.8193550841</v>
      </c>
      <c r="O259" s="188">
        <v>1595203.1999696193</v>
      </c>
      <c r="P259" s="263">
        <v>1588792.5748640695</v>
      </c>
      <c r="Q259" s="264">
        <f t="shared" si="19"/>
        <v>-1.7886788798967115</v>
      </c>
      <c r="R259" s="252">
        <v>7</v>
      </c>
    </row>
    <row r="260" spans="1:18" ht="15">
      <c r="A260">
        <v>783</v>
      </c>
      <c r="B260" t="s">
        <v>287</v>
      </c>
      <c r="C260" s="218">
        <v>6588</v>
      </c>
      <c r="D260" s="178">
        <v>28384326.679429844</v>
      </c>
      <c r="E260" s="182">
        <v>28140724.718275845</v>
      </c>
      <c r="F260" s="255">
        <v>28116083</v>
      </c>
      <c r="G260" s="172">
        <f t="shared" si="20"/>
        <v>-24641.718275845051</v>
      </c>
      <c r="H260" s="173">
        <f t="shared" si="21"/>
        <v>-8.7566040045307066E-4</v>
      </c>
      <c r="I260" s="267">
        <f t="shared" si="18"/>
        <v>-3.7403943952405965</v>
      </c>
      <c r="J260" s="184">
        <v>321640.53871847037</v>
      </c>
      <c r="K260" s="185">
        <v>467821.28741757449</v>
      </c>
      <c r="L260" s="254">
        <v>482606.31541533151</v>
      </c>
      <c r="M260" s="186">
        <f t="shared" si="22"/>
        <v>2.2442361866662139</v>
      </c>
      <c r="N260" s="187">
        <v>197928.02868102744</v>
      </c>
      <c r="O260" s="188">
        <v>295036.03274253709</v>
      </c>
      <c r="P260" s="263">
        <v>304892.71807438449</v>
      </c>
      <c r="Q260" s="264">
        <f t="shared" si="19"/>
        <v>1.4961574577789014</v>
      </c>
      <c r="R260" s="252">
        <v>4</v>
      </c>
    </row>
    <row r="261" spans="1:18" ht="15">
      <c r="A261">
        <v>785</v>
      </c>
      <c r="B261" t="s">
        <v>288</v>
      </c>
      <c r="C261" s="218">
        <v>2673</v>
      </c>
      <c r="D261" s="178">
        <v>15815383.715703689</v>
      </c>
      <c r="E261" s="182">
        <v>15027183.949287917</v>
      </c>
      <c r="F261" s="255">
        <v>14946564</v>
      </c>
      <c r="G261" s="172">
        <f t="shared" si="20"/>
        <v>-80619.949287917465</v>
      </c>
      <c r="H261" s="173">
        <f t="shared" si="21"/>
        <v>-5.3649406009791834E-3</v>
      </c>
      <c r="I261" s="267">
        <f t="shared" si="18"/>
        <v>-30.1608489666732</v>
      </c>
      <c r="J261" s="184">
        <v>600980.02634213038</v>
      </c>
      <c r="K261" s="185">
        <v>1073918.388570714</v>
      </c>
      <c r="L261" s="254">
        <v>1122290.4797577236</v>
      </c>
      <c r="M261" s="186">
        <f t="shared" si="22"/>
        <v>18.09655487729502</v>
      </c>
      <c r="N261" s="184">
        <v>523216.70295990806</v>
      </c>
      <c r="O261" s="185">
        <v>838182.01587102632</v>
      </c>
      <c r="P261" s="254">
        <v>870430.07666236942</v>
      </c>
      <c r="Q261" s="264">
        <f t="shared" si="19"/>
        <v>12.064369918197944</v>
      </c>
      <c r="R261" s="252">
        <v>17</v>
      </c>
    </row>
    <row r="262" spans="1:18" ht="15">
      <c r="A262">
        <v>790</v>
      </c>
      <c r="B262" t="s">
        <v>289</v>
      </c>
      <c r="C262" s="218">
        <v>23998</v>
      </c>
      <c r="D262" s="178">
        <v>103147099.01710594</v>
      </c>
      <c r="E262" s="182">
        <v>105125760.7829769</v>
      </c>
      <c r="F262" s="255">
        <v>105021166</v>
      </c>
      <c r="G262" s="172">
        <f t="shared" si="20"/>
        <v>-104594.78297689557</v>
      </c>
      <c r="H262" s="173">
        <f t="shared" si="21"/>
        <v>-9.9494911806462466E-4</v>
      </c>
      <c r="I262" s="267">
        <f t="shared" si="18"/>
        <v>-4.3584791639676457</v>
      </c>
      <c r="J262" s="184">
        <v>3278098.8190262555</v>
      </c>
      <c r="K262" s="185">
        <v>2090932.0077703826</v>
      </c>
      <c r="L262" s="254">
        <v>2153689.1027409001</v>
      </c>
      <c r="M262" s="186">
        <f t="shared" si="22"/>
        <v>2.615096881845052</v>
      </c>
      <c r="N262" s="187">
        <v>1922700.5173990726</v>
      </c>
      <c r="O262" s="188">
        <v>1130721.503527761</v>
      </c>
      <c r="P262" s="263">
        <v>1172559.5668414736</v>
      </c>
      <c r="Q262" s="264">
        <f t="shared" si="19"/>
        <v>1.743397921231461</v>
      </c>
      <c r="R262" s="252">
        <v>6</v>
      </c>
    </row>
    <row r="263" spans="1:18" ht="15">
      <c r="A263">
        <v>791</v>
      </c>
      <c r="B263" t="s">
        <v>290</v>
      </c>
      <c r="C263" s="218">
        <v>5131</v>
      </c>
      <c r="D263" s="178">
        <v>25488088.519499514</v>
      </c>
      <c r="E263" s="182">
        <v>25521812.773781933</v>
      </c>
      <c r="F263" s="255">
        <v>25499394</v>
      </c>
      <c r="G263" s="172">
        <f t="shared" si="20"/>
        <v>-22418.77378193289</v>
      </c>
      <c r="H263" s="173">
        <f t="shared" si="21"/>
        <v>-8.7841619953278811E-4</v>
      </c>
      <c r="I263" s="267">
        <f t="shared" si="18"/>
        <v>-4.3692796300785206</v>
      </c>
      <c r="J263" s="184">
        <v>1147261.1355685191</v>
      </c>
      <c r="K263" s="185">
        <v>1127048.8279416724</v>
      </c>
      <c r="L263" s="254">
        <v>1140500.0559376774</v>
      </c>
      <c r="M263" s="186">
        <f t="shared" si="22"/>
        <v>2.6215607086347648</v>
      </c>
      <c r="N263" s="187">
        <v>316944.30279168376</v>
      </c>
      <c r="O263" s="188">
        <v>303076.37308129977</v>
      </c>
      <c r="P263" s="263">
        <v>312043.85841197806</v>
      </c>
      <c r="Q263" s="264">
        <f t="shared" si="19"/>
        <v>1.7477071390914616</v>
      </c>
      <c r="R263" s="252">
        <v>17</v>
      </c>
    </row>
    <row r="264" spans="1:18" ht="15">
      <c r="A264">
        <v>831</v>
      </c>
      <c r="B264" t="s">
        <v>291</v>
      </c>
      <c r="C264" s="218">
        <v>4595</v>
      </c>
      <c r="D264" s="178">
        <v>15926988.147525145</v>
      </c>
      <c r="E264" s="182">
        <v>15978235.72587508</v>
      </c>
      <c r="F264" s="255">
        <v>15964240</v>
      </c>
      <c r="G264" s="172">
        <f t="shared" si="20"/>
        <v>-13995.725875079632</v>
      </c>
      <c r="H264" s="173">
        <f t="shared" si="21"/>
        <v>-8.7592435830790877E-4</v>
      </c>
      <c r="I264" s="267">
        <f t="shared" si="18"/>
        <v>-3.0458598204743486</v>
      </c>
      <c r="J264" s="184">
        <v>299823.68040519831</v>
      </c>
      <c r="K264" s="185">
        <v>269086.83914983115</v>
      </c>
      <c r="L264" s="254">
        <v>277484.27787702432</v>
      </c>
      <c r="M264" s="186">
        <f t="shared" si="22"/>
        <v>1.8275165891606449</v>
      </c>
      <c r="N264" s="187">
        <v>410581.82918630476</v>
      </c>
      <c r="O264" s="188">
        <v>389883.76635428896</v>
      </c>
      <c r="P264" s="263">
        <v>395482.0588390918</v>
      </c>
      <c r="Q264" s="264">
        <f t="shared" si="19"/>
        <v>1.2183443927753719</v>
      </c>
      <c r="R264" s="252">
        <v>9</v>
      </c>
    </row>
    <row r="265" spans="1:18" ht="15">
      <c r="A265">
        <v>832</v>
      </c>
      <c r="B265" t="s">
        <v>292</v>
      </c>
      <c r="C265" s="218">
        <v>3913</v>
      </c>
      <c r="D265" s="178">
        <v>18753004.326919112</v>
      </c>
      <c r="E265" s="182">
        <v>18590305.760498054</v>
      </c>
      <c r="F265" s="255">
        <v>18602445</v>
      </c>
      <c r="G265" s="172">
        <f t="shared" si="20"/>
        <v>12139.239501945674</v>
      </c>
      <c r="H265" s="173">
        <f t="shared" si="21"/>
        <v>6.529876193720254E-4</v>
      </c>
      <c r="I265" s="267">
        <f t="shared" si="18"/>
        <v>3.1022845647701698</v>
      </c>
      <c r="J265" s="184">
        <v>1686247.4493301946</v>
      </c>
      <c r="K265" s="185">
        <v>1783870.006316233</v>
      </c>
      <c r="L265" s="254">
        <v>1776586.5202539766</v>
      </c>
      <c r="M265" s="186">
        <f t="shared" si="22"/>
        <v>-1.8613560087545071</v>
      </c>
      <c r="N265" s="187">
        <v>1114186.5040817787</v>
      </c>
      <c r="O265" s="188">
        <v>1179207.8295552644</v>
      </c>
      <c r="P265" s="263">
        <v>1174352.1721804312</v>
      </c>
      <c r="Q265" s="264">
        <f t="shared" si="19"/>
        <v>-1.2409040058352274</v>
      </c>
      <c r="R265" s="252">
        <v>17</v>
      </c>
    </row>
    <row r="266" spans="1:18" ht="15">
      <c r="A266">
        <v>833</v>
      </c>
      <c r="B266" t="s">
        <v>293</v>
      </c>
      <c r="C266" s="218">
        <v>1677</v>
      </c>
      <c r="D266" s="178">
        <v>6960867.3429721761</v>
      </c>
      <c r="E266" s="182">
        <v>7051514.6901085721</v>
      </c>
      <c r="F266" s="255">
        <v>7045367</v>
      </c>
      <c r="G266" s="172">
        <f t="shared" si="20"/>
        <v>-6147.6901085721329</v>
      </c>
      <c r="H266" s="173">
        <f t="shared" si="21"/>
        <v>-8.7182546995126194E-4</v>
      </c>
      <c r="I266" s="267">
        <f t="shared" si="18"/>
        <v>-3.6658855745808783</v>
      </c>
      <c r="J266" s="184">
        <v>511175.18887927657</v>
      </c>
      <c r="K266" s="185">
        <v>456783.21182847925</v>
      </c>
      <c r="L266" s="254">
        <v>460471.57373023202</v>
      </c>
      <c r="M266" s="186">
        <f t="shared" si="22"/>
        <v>2.199380978981972</v>
      </c>
      <c r="N266" s="187">
        <v>643403.33240608778</v>
      </c>
      <c r="O266" s="188">
        <v>607205.07288716594</v>
      </c>
      <c r="P266" s="263">
        <v>609663.98082167027</v>
      </c>
      <c r="Q266" s="264">
        <f t="shared" si="19"/>
        <v>1.4662539859894623</v>
      </c>
      <c r="R266" s="252">
        <v>2</v>
      </c>
    </row>
    <row r="267" spans="1:18" ht="15">
      <c r="A267">
        <v>834</v>
      </c>
      <c r="B267" t="s">
        <v>294</v>
      </c>
      <c r="C267" s="218">
        <v>5967</v>
      </c>
      <c r="D267" s="178">
        <v>22471596.744244255</v>
      </c>
      <c r="E267" s="182">
        <v>22571106.479305949</v>
      </c>
      <c r="F267" s="255">
        <v>22563534</v>
      </c>
      <c r="G267" s="172">
        <f t="shared" si="20"/>
        <v>-7572.4793059490621</v>
      </c>
      <c r="H267" s="173">
        <f t="shared" si="21"/>
        <v>-3.3549437697668032E-4</v>
      </c>
      <c r="I267" s="267">
        <f t="shared" si="18"/>
        <v>-1.2690597127449408</v>
      </c>
      <c r="J267" s="184">
        <v>1228827.6821820433</v>
      </c>
      <c r="K267" s="185">
        <v>1169138.6462501013</v>
      </c>
      <c r="L267" s="254">
        <v>1173682.0982292539</v>
      </c>
      <c r="M267" s="186">
        <f t="shared" si="22"/>
        <v>0.7614298607596155</v>
      </c>
      <c r="N267" s="187">
        <v>786595.51759243896</v>
      </c>
      <c r="O267" s="188">
        <v>746505.88845258253</v>
      </c>
      <c r="P267" s="263">
        <v>749534.85643869278</v>
      </c>
      <c r="Q267" s="264">
        <f t="shared" si="19"/>
        <v>0.50761990717450123</v>
      </c>
      <c r="R267" s="252">
        <v>5</v>
      </c>
    </row>
    <row r="268" spans="1:18" ht="15">
      <c r="A268">
        <v>837</v>
      </c>
      <c r="B268" t="s">
        <v>295</v>
      </c>
      <c r="C268" s="218">
        <v>244223</v>
      </c>
      <c r="D268" s="178">
        <v>910157910.95264077</v>
      </c>
      <c r="E268" s="182">
        <v>895689886.5574863</v>
      </c>
      <c r="F268" s="255">
        <v>913098400</v>
      </c>
      <c r="G268" s="172">
        <f t="shared" si="20"/>
        <v>17408513.442513704</v>
      </c>
      <c r="H268" s="173">
        <f t="shared" si="21"/>
        <v>1.9435871392298465E-2</v>
      </c>
      <c r="I268" s="267">
        <f t="shared" si="18"/>
        <v>71.281220206588671</v>
      </c>
      <c r="J268" s="184">
        <v>-52080224.427214928</v>
      </c>
      <c r="K268" s="185">
        <v>-43400084.183469661</v>
      </c>
      <c r="L268" s="254">
        <v>-53845192.491937794</v>
      </c>
      <c r="M268" s="186">
        <f t="shared" si="22"/>
        <v>-42.768733118781334</v>
      </c>
      <c r="N268" s="187">
        <v>-16714506.631136214</v>
      </c>
      <c r="O268" s="188">
        <v>-10915830.246701116</v>
      </c>
      <c r="P268" s="263">
        <v>-17879235.785679471</v>
      </c>
      <c r="Q268" s="264">
        <f t="shared" si="19"/>
        <v>-28.512488745852583</v>
      </c>
      <c r="R268" s="252">
        <v>6</v>
      </c>
    </row>
    <row r="269" spans="1:18" ht="15">
      <c r="A269">
        <v>844</v>
      </c>
      <c r="B269" t="s">
        <v>296</v>
      </c>
      <c r="C269" s="218">
        <v>1479</v>
      </c>
      <c r="D269" s="178">
        <v>8815143.5389853567</v>
      </c>
      <c r="E269" s="182">
        <v>8702217.8990299422</v>
      </c>
      <c r="F269" s="255">
        <v>8817192</v>
      </c>
      <c r="G269" s="172">
        <f t="shared" si="20"/>
        <v>114974.10097005777</v>
      </c>
      <c r="H269" s="173">
        <f t="shared" si="21"/>
        <v>1.3212045745587941E-2</v>
      </c>
      <c r="I269" s="267">
        <f t="shared" si="18"/>
        <v>77.737728850613777</v>
      </c>
      <c r="J269" s="184">
        <v>32456.154893632938</v>
      </c>
      <c r="K269" s="185">
        <v>100218.79811704234</v>
      </c>
      <c r="L269" s="254">
        <v>31234.193027492045</v>
      </c>
      <c r="M269" s="186">
        <f t="shared" si="22"/>
        <v>-46.642735016599254</v>
      </c>
      <c r="N269" s="187">
        <v>-119917.78270891006</v>
      </c>
      <c r="O269" s="188">
        <v>-74870.954856003911</v>
      </c>
      <c r="P269" s="263">
        <v>-120860.69158236854</v>
      </c>
      <c r="Q269" s="264">
        <f t="shared" si="19"/>
        <v>-31.095156677731325</v>
      </c>
      <c r="R269" s="252">
        <v>11</v>
      </c>
    </row>
    <row r="270" spans="1:18" ht="15">
      <c r="A270">
        <v>845</v>
      </c>
      <c r="B270" t="s">
        <v>297</v>
      </c>
      <c r="C270" s="218">
        <v>2882</v>
      </c>
      <c r="D270" s="178">
        <v>13694018.482592911</v>
      </c>
      <c r="E270" s="182">
        <v>13927305.636171598</v>
      </c>
      <c r="F270" s="255">
        <v>13915133</v>
      </c>
      <c r="G270" s="172">
        <f t="shared" si="20"/>
        <v>-12172.636171597987</v>
      </c>
      <c r="H270" s="173">
        <f t="shared" si="21"/>
        <v>-8.7401228131186884E-4</v>
      </c>
      <c r="I270" s="267">
        <f t="shared" ref="I270:I307" si="23">G270/C270</f>
        <v>-4.2236766730041593</v>
      </c>
      <c r="J270" s="184">
        <v>264983.62117338402</v>
      </c>
      <c r="K270" s="185">
        <v>125024.49144635706</v>
      </c>
      <c r="L270" s="254">
        <v>132327.87187121573</v>
      </c>
      <c r="M270" s="186">
        <f t="shared" si="22"/>
        <v>2.5341361640730975</v>
      </c>
      <c r="N270" s="187">
        <v>98475.382616933959</v>
      </c>
      <c r="O270" s="188">
        <v>4936.7221891423096</v>
      </c>
      <c r="P270" s="263">
        <v>9805.6424723850105</v>
      </c>
      <c r="Q270" s="264">
        <f t="shared" si="19"/>
        <v>1.6894241093833104</v>
      </c>
      <c r="R270" s="252">
        <v>19</v>
      </c>
    </row>
    <row r="271" spans="1:18" ht="15">
      <c r="A271">
        <v>846</v>
      </c>
      <c r="B271" t="s">
        <v>298</v>
      </c>
      <c r="C271" s="218">
        <v>4952</v>
      </c>
      <c r="D271" s="178">
        <v>22909073.425359204</v>
      </c>
      <c r="E271" s="182">
        <v>23108605.186470088</v>
      </c>
      <c r="F271" s="255">
        <v>23088418</v>
      </c>
      <c r="G271" s="172">
        <f t="shared" si="20"/>
        <v>-20187.186470087618</v>
      </c>
      <c r="H271" s="173">
        <f t="shared" si="21"/>
        <v>-8.7357875160319327E-4</v>
      </c>
      <c r="I271" s="267">
        <f t="shared" si="23"/>
        <v>-4.0765723889514573</v>
      </c>
      <c r="J271" s="184">
        <v>1862295.3953796236</v>
      </c>
      <c r="K271" s="185">
        <v>1742590.6336478188</v>
      </c>
      <c r="L271" s="254">
        <v>1754702.8488937281</v>
      </c>
      <c r="M271" s="186">
        <f t="shared" si="22"/>
        <v>2.4459239188023609</v>
      </c>
      <c r="N271" s="187">
        <v>798628.76218654879</v>
      </c>
      <c r="O271" s="188">
        <v>718573.00274181773</v>
      </c>
      <c r="P271" s="263">
        <v>726647.81290576479</v>
      </c>
      <c r="Q271" s="264">
        <f t="shared" ref="Q271:Q307" si="24">(P271-O271)/C271</f>
        <v>1.6306159458697607</v>
      </c>
      <c r="R271" s="252">
        <v>14</v>
      </c>
    </row>
    <row r="272" spans="1:18" ht="15">
      <c r="A272">
        <v>848</v>
      </c>
      <c r="B272" t="s">
        <v>299</v>
      </c>
      <c r="C272" s="218">
        <v>4241</v>
      </c>
      <c r="D272" s="178">
        <v>20070340.818810157</v>
      </c>
      <c r="E272" s="182">
        <v>20052289.171841692</v>
      </c>
      <c r="F272" s="255">
        <v>20034751</v>
      </c>
      <c r="G272" s="172">
        <f t="shared" ref="G272:G307" si="25">F272-E272</f>
        <v>-17538.171841692179</v>
      </c>
      <c r="H272" s="173">
        <f t="shared" ref="H272:H307" si="26">G272/E272</f>
        <v>-8.7462192926681173E-4</v>
      </c>
      <c r="I272" s="267">
        <f t="shared" si="23"/>
        <v>-4.1353859565414242</v>
      </c>
      <c r="J272" s="184">
        <v>568124.55437067663</v>
      </c>
      <c r="K272" s="185">
        <v>578975.62245602533</v>
      </c>
      <c r="L272" s="254">
        <v>589498.60468085529</v>
      </c>
      <c r="M272" s="186">
        <f t="shared" ref="M272:M307" si="27">(L272-K272)/C272</f>
        <v>2.4812502298585146</v>
      </c>
      <c r="N272" s="187">
        <v>576729.73097316187</v>
      </c>
      <c r="O272" s="188">
        <v>583608.97364114516</v>
      </c>
      <c r="P272" s="263">
        <v>590624.29512437142</v>
      </c>
      <c r="Q272" s="264">
        <f t="shared" si="24"/>
        <v>1.6541668199071586</v>
      </c>
      <c r="R272" s="252">
        <v>12</v>
      </c>
    </row>
    <row r="273" spans="1:18" ht="15">
      <c r="A273">
        <v>849</v>
      </c>
      <c r="B273" t="s">
        <v>300</v>
      </c>
      <c r="C273" s="218">
        <v>2938</v>
      </c>
      <c r="D273" s="178">
        <v>12087856.511317156</v>
      </c>
      <c r="E273" s="182">
        <v>11799847.666705376</v>
      </c>
      <c r="F273" s="255">
        <v>11866365</v>
      </c>
      <c r="G273" s="172">
        <f t="shared" si="25"/>
        <v>66517.333294624463</v>
      </c>
      <c r="H273" s="173">
        <f t="shared" si="26"/>
        <v>5.6371349167761509E-3</v>
      </c>
      <c r="I273" s="267">
        <f t="shared" si="23"/>
        <v>22.640344892656387</v>
      </c>
      <c r="J273" s="184">
        <v>571440.34936125285</v>
      </c>
      <c r="K273" s="185">
        <v>744254.94149334764</v>
      </c>
      <c r="L273" s="254">
        <v>704344.65399877948</v>
      </c>
      <c r="M273" s="186">
        <f t="shared" si="27"/>
        <v>-13.584168650295492</v>
      </c>
      <c r="N273" s="187">
        <v>101848.67149310854</v>
      </c>
      <c r="O273" s="188">
        <v>216894.33142906864</v>
      </c>
      <c r="P273" s="263">
        <v>190287.47309936062</v>
      </c>
      <c r="Q273" s="264">
        <f t="shared" si="24"/>
        <v>-9.0561124335289378</v>
      </c>
      <c r="R273" s="252">
        <v>16</v>
      </c>
    </row>
    <row r="274" spans="1:18" ht="15">
      <c r="A274">
        <v>850</v>
      </c>
      <c r="B274" t="s">
        <v>301</v>
      </c>
      <c r="C274" s="218">
        <v>2387</v>
      </c>
      <c r="D274" s="178">
        <v>8852325.6711239833</v>
      </c>
      <c r="E274" s="182">
        <v>9114637.1675614994</v>
      </c>
      <c r="F274" s="255">
        <v>9132621</v>
      </c>
      <c r="G274" s="172">
        <f t="shared" si="25"/>
        <v>17983.832438500598</v>
      </c>
      <c r="H274" s="173">
        <f t="shared" si="26"/>
        <v>1.9730716766767288E-3</v>
      </c>
      <c r="I274" s="267">
        <f t="shared" si="23"/>
        <v>7.5340730785507324</v>
      </c>
      <c r="J274" s="184">
        <v>452798.20734385669</v>
      </c>
      <c r="K274" s="185">
        <v>295416.57014998171</v>
      </c>
      <c r="L274" s="254">
        <v>284626.20327458519</v>
      </c>
      <c r="M274" s="186">
        <f t="shared" si="27"/>
        <v>-4.5204720885615908</v>
      </c>
      <c r="N274" s="187">
        <v>406017.78741767467</v>
      </c>
      <c r="O274" s="188">
        <v>301003.74234701641</v>
      </c>
      <c r="P274" s="263">
        <v>293810.16443008865</v>
      </c>
      <c r="Q274" s="264">
        <f t="shared" si="24"/>
        <v>-3.0136480590396952</v>
      </c>
      <c r="R274" s="252">
        <v>13</v>
      </c>
    </row>
    <row r="275" spans="1:18" ht="15">
      <c r="A275">
        <v>851</v>
      </c>
      <c r="B275" t="s">
        <v>302</v>
      </c>
      <c r="C275" s="218">
        <v>21333</v>
      </c>
      <c r="D275" s="178">
        <v>85589555.066783875</v>
      </c>
      <c r="E275" s="182">
        <v>90944728.305609524</v>
      </c>
      <c r="F275" s="255">
        <v>82083687</v>
      </c>
      <c r="G275" s="172">
        <f t="shared" si="25"/>
        <v>-8861041.3056095243</v>
      </c>
      <c r="H275" s="173">
        <f t="shared" si="26"/>
        <v>-9.7433259417005369E-2</v>
      </c>
      <c r="I275" s="267">
        <f t="shared" si="23"/>
        <v>-415.36780132234213</v>
      </c>
      <c r="J275" s="184">
        <v>-3093335.6213536244</v>
      </c>
      <c r="K275" s="185">
        <v>-6306390.2317408063</v>
      </c>
      <c r="L275" s="254">
        <v>-989765.16527233063</v>
      </c>
      <c r="M275" s="186">
        <f t="shared" si="27"/>
        <v>249.22069406405453</v>
      </c>
      <c r="N275" s="187">
        <v>-2353377.4286165251</v>
      </c>
      <c r="O275" s="188">
        <v>-4496285.5254600681</v>
      </c>
      <c r="P275" s="263">
        <v>-951868.8144810478</v>
      </c>
      <c r="Q275" s="264">
        <f t="shared" si="24"/>
        <v>166.14712937603807</v>
      </c>
      <c r="R275" s="252">
        <v>19</v>
      </c>
    </row>
    <row r="276" spans="1:18" ht="15">
      <c r="A276">
        <v>853</v>
      </c>
      <c r="B276" t="s">
        <v>303</v>
      </c>
      <c r="C276" s="218">
        <v>195137</v>
      </c>
      <c r="D276" s="178">
        <v>719806862.86853468</v>
      </c>
      <c r="E276" s="182">
        <v>723984858.06334007</v>
      </c>
      <c r="F276" s="255">
        <v>723353174</v>
      </c>
      <c r="G276" s="172">
        <f t="shared" si="25"/>
        <v>-631684.06334006786</v>
      </c>
      <c r="H276" s="173">
        <f t="shared" si="26"/>
        <v>-8.7251004811043031E-4</v>
      </c>
      <c r="I276" s="267">
        <f t="shared" si="23"/>
        <v>-3.2371311608770652</v>
      </c>
      <c r="J276" s="184">
        <v>-14897571.48047613</v>
      </c>
      <c r="K276" s="185">
        <v>-17404431.92731956</v>
      </c>
      <c r="L276" s="254">
        <v>-17025421.368802838</v>
      </c>
      <c r="M276" s="186">
        <f t="shared" si="27"/>
        <v>1.9422793141061008</v>
      </c>
      <c r="N276" s="187">
        <v>3279958.0116260764</v>
      </c>
      <c r="O276" s="188">
        <v>1609836.7251613548</v>
      </c>
      <c r="P276" s="263">
        <v>1862510.4308394468</v>
      </c>
      <c r="Q276" s="264">
        <f t="shared" si="24"/>
        <v>1.2948528760721549</v>
      </c>
      <c r="R276" s="252">
        <v>2</v>
      </c>
    </row>
    <row r="277" spans="1:18" ht="15">
      <c r="A277">
        <v>854</v>
      </c>
      <c r="B277" t="s">
        <v>304</v>
      </c>
      <c r="C277" s="218">
        <v>3296</v>
      </c>
      <c r="D277" s="178">
        <v>19503054.071734808</v>
      </c>
      <c r="E277" s="182">
        <v>19846880.33483557</v>
      </c>
      <c r="F277" s="255">
        <v>19829571</v>
      </c>
      <c r="G277" s="172">
        <f t="shared" si="25"/>
        <v>-17309.334835570306</v>
      </c>
      <c r="H277" s="173">
        <f t="shared" si="26"/>
        <v>-8.7214386057382913E-4</v>
      </c>
      <c r="I277" s="267">
        <f t="shared" si="23"/>
        <v>-5.2516185787531269</v>
      </c>
      <c r="J277" s="184">
        <v>711492.36806556024</v>
      </c>
      <c r="K277" s="185">
        <v>505200.91689970816</v>
      </c>
      <c r="L277" s="254">
        <v>515586.66422165488</v>
      </c>
      <c r="M277" s="186">
        <f t="shared" si="27"/>
        <v>3.1510155709789811</v>
      </c>
      <c r="N277" s="187">
        <v>324962.2577487462</v>
      </c>
      <c r="O277" s="188">
        <v>187358.52631481399</v>
      </c>
      <c r="P277" s="263">
        <v>194282.35786278188</v>
      </c>
      <c r="Q277" s="264">
        <f t="shared" si="24"/>
        <v>2.1006770473203535</v>
      </c>
      <c r="R277" s="252">
        <v>19</v>
      </c>
    </row>
    <row r="278" spans="1:18" ht="15">
      <c r="A278">
        <v>857</v>
      </c>
      <c r="B278" t="s">
        <v>305</v>
      </c>
      <c r="C278" s="218">
        <v>2420</v>
      </c>
      <c r="D278" s="178">
        <v>15406929.172398595</v>
      </c>
      <c r="E278" s="182">
        <v>15324953.963835295</v>
      </c>
      <c r="F278" s="255">
        <v>15311585</v>
      </c>
      <c r="G278" s="172">
        <f t="shared" si="25"/>
        <v>-13368.96383529529</v>
      </c>
      <c r="H278" s="173">
        <f t="shared" si="26"/>
        <v>-8.7236567671551484E-4</v>
      </c>
      <c r="I278" s="267">
        <f t="shared" si="23"/>
        <v>-5.5243652211964012</v>
      </c>
      <c r="J278" s="184">
        <v>-1167025.4108434487</v>
      </c>
      <c r="K278" s="185">
        <v>-1117835.2638052239</v>
      </c>
      <c r="L278" s="254">
        <v>-1109813.7035469699</v>
      </c>
      <c r="M278" s="186">
        <f t="shared" si="27"/>
        <v>3.3146943215925386</v>
      </c>
      <c r="N278" s="187">
        <v>-788546.30127169937</v>
      </c>
      <c r="O278" s="188">
        <v>-755841.60459273809</v>
      </c>
      <c r="P278" s="263">
        <v>-750493.89775389875</v>
      </c>
      <c r="Q278" s="264">
        <f t="shared" si="24"/>
        <v>2.2097962143964209</v>
      </c>
      <c r="R278" s="252">
        <v>11</v>
      </c>
    </row>
    <row r="279" spans="1:18" ht="15">
      <c r="A279">
        <v>858</v>
      </c>
      <c r="B279" t="s">
        <v>306</v>
      </c>
      <c r="C279" s="218">
        <v>39718</v>
      </c>
      <c r="D279" s="178">
        <v>132197054.90933673</v>
      </c>
      <c r="E279" s="182">
        <v>132782336.09009084</v>
      </c>
      <c r="F279" s="255">
        <v>129363433</v>
      </c>
      <c r="G279" s="172">
        <f t="shared" si="25"/>
        <v>-3418903.0900908411</v>
      </c>
      <c r="H279" s="173">
        <f t="shared" si="26"/>
        <v>-2.574817698470952E-2</v>
      </c>
      <c r="I279" s="267">
        <f t="shared" si="23"/>
        <v>-86.079437285131206</v>
      </c>
      <c r="J279" s="184">
        <v>2487034.7863207255</v>
      </c>
      <c r="K279" s="185">
        <v>2135648.7958844989</v>
      </c>
      <c r="L279" s="254">
        <v>4186990.4005118897</v>
      </c>
      <c r="M279" s="186">
        <f t="shared" si="27"/>
        <v>51.647656091127217</v>
      </c>
      <c r="N279" s="187">
        <v>827785.34779093298</v>
      </c>
      <c r="O279" s="188">
        <v>597367.29408655327</v>
      </c>
      <c r="P279" s="263">
        <v>1964928.3638382002</v>
      </c>
      <c r="Q279" s="264">
        <f t="shared" si="24"/>
        <v>34.431770727419476</v>
      </c>
      <c r="R279" s="252">
        <v>1</v>
      </c>
    </row>
    <row r="280" spans="1:18" ht="15">
      <c r="A280">
        <v>859</v>
      </c>
      <c r="B280" t="s">
        <v>307</v>
      </c>
      <c r="C280" s="218">
        <v>6593</v>
      </c>
      <c r="D280" s="178">
        <v>22926797.170474354</v>
      </c>
      <c r="E280" s="182">
        <v>22506357.847194593</v>
      </c>
      <c r="F280" s="255">
        <v>22390855</v>
      </c>
      <c r="G280" s="172">
        <f t="shared" si="25"/>
        <v>-115502.8471945934</v>
      </c>
      <c r="H280" s="173">
        <f t="shared" si="26"/>
        <v>-5.1320097182668218E-3</v>
      </c>
      <c r="I280" s="267">
        <f t="shared" si="23"/>
        <v>-17.519012163596756</v>
      </c>
      <c r="J280" s="184">
        <v>-1591538.826485574</v>
      </c>
      <c r="K280" s="185">
        <v>-1339268.1843567831</v>
      </c>
      <c r="L280" s="254">
        <v>-1269966.4205834512</v>
      </c>
      <c r="M280" s="186">
        <f t="shared" si="27"/>
        <v>10.511415709590761</v>
      </c>
      <c r="N280" s="187">
        <v>-1816796.2250790051</v>
      </c>
      <c r="O280" s="188">
        <v>-1648740.3347722925</v>
      </c>
      <c r="P280" s="263">
        <v>-1602539.1589233917</v>
      </c>
      <c r="Q280" s="264">
        <f t="shared" si="24"/>
        <v>7.0076104730624609</v>
      </c>
      <c r="R280" s="252">
        <v>17</v>
      </c>
    </row>
    <row r="281" spans="1:18" ht="15">
      <c r="A281">
        <v>886</v>
      </c>
      <c r="B281" t="s">
        <v>308</v>
      </c>
      <c r="C281" s="218">
        <v>12669</v>
      </c>
      <c r="D281" s="178">
        <v>48642664.341051333</v>
      </c>
      <c r="E281" s="182">
        <v>48029325.928094298</v>
      </c>
      <c r="F281" s="255">
        <v>47987251</v>
      </c>
      <c r="G281" s="172">
        <f t="shared" si="25"/>
        <v>-42074.928094297647</v>
      </c>
      <c r="H281" s="173">
        <f t="shared" si="26"/>
        <v>-8.7602578802144541E-4</v>
      </c>
      <c r="I281" s="267">
        <f t="shared" si="23"/>
        <v>-3.3210930692475844</v>
      </c>
      <c r="J281" s="184">
        <v>-534326.5675859456</v>
      </c>
      <c r="K281" s="185">
        <v>-166297.76628323796</v>
      </c>
      <c r="L281" s="254">
        <v>-141052.78831426238</v>
      </c>
      <c r="M281" s="186">
        <f t="shared" si="27"/>
        <v>1.9926575080097546</v>
      </c>
      <c r="N281" s="187">
        <v>-826780.32890435145</v>
      </c>
      <c r="O281" s="188">
        <v>-581882.84776891186</v>
      </c>
      <c r="P281" s="263">
        <v>-565052.86245624186</v>
      </c>
      <c r="Q281" s="264">
        <f t="shared" si="24"/>
        <v>1.3284383386747181</v>
      </c>
      <c r="R281" s="252">
        <v>4</v>
      </c>
    </row>
    <row r="282" spans="1:18" ht="15">
      <c r="A282">
        <v>887</v>
      </c>
      <c r="B282" t="s">
        <v>309</v>
      </c>
      <c r="C282" s="218">
        <v>4669</v>
      </c>
      <c r="D282" s="178">
        <v>21524159.148707118</v>
      </c>
      <c r="E282" s="182">
        <v>21885532.581845619</v>
      </c>
      <c r="F282" s="255">
        <v>21866477</v>
      </c>
      <c r="G282" s="172">
        <f t="shared" si="25"/>
        <v>-19055.581845618784</v>
      </c>
      <c r="H282" s="173">
        <f t="shared" si="26"/>
        <v>-8.706930834036764E-4</v>
      </c>
      <c r="I282" s="267">
        <f t="shared" si="23"/>
        <v>-4.0812983177594315</v>
      </c>
      <c r="J282" s="184">
        <v>-207635.47978009735</v>
      </c>
      <c r="K282" s="185">
        <v>-424462.92114020983</v>
      </c>
      <c r="L282" s="254">
        <v>-413029.62838200323</v>
      </c>
      <c r="M282" s="186">
        <f t="shared" si="27"/>
        <v>2.4487669218690522</v>
      </c>
      <c r="N282" s="187">
        <v>-57867.185681172916</v>
      </c>
      <c r="O282" s="188">
        <v>-202359.06410257693</v>
      </c>
      <c r="P282" s="263">
        <v>-194736.86893043312</v>
      </c>
      <c r="Q282" s="264">
        <f t="shared" si="24"/>
        <v>1.6325112812473355</v>
      </c>
      <c r="R282" s="252">
        <v>6</v>
      </c>
    </row>
    <row r="283" spans="1:18" ht="15">
      <c r="A283">
        <v>889</v>
      </c>
      <c r="B283" t="s">
        <v>310</v>
      </c>
      <c r="C283" s="218">
        <v>2568</v>
      </c>
      <c r="D283" s="178">
        <v>12022341.204935184</v>
      </c>
      <c r="E283" s="182">
        <v>11914566.232976066</v>
      </c>
      <c r="F283" s="255">
        <v>11836195</v>
      </c>
      <c r="G283" s="172">
        <f t="shared" si="25"/>
        <v>-78371.232976065949</v>
      </c>
      <c r="H283" s="173">
        <f t="shared" si="26"/>
        <v>-6.5777663612425173E-3</v>
      </c>
      <c r="I283" s="267">
        <f t="shared" si="23"/>
        <v>-30.518392903452472</v>
      </c>
      <c r="J283" s="184">
        <v>977582.7936448477</v>
      </c>
      <c r="K283" s="185">
        <v>1042262.815728248</v>
      </c>
      <c r="L283" s="254">
        <v>1089285.4322706249</v>
      </c>
      <c r="M283" s="186">
        <f t="shared" si="27"/>
        <v>18.310987750146779</v>
      </c>
      <c r="N283" s="187">
        <v>354238.36625619186</v>
      </c>
      <c r="O283" s="188">
        <v>397092.65035534825</v>
      </c>
      <c r="P283" s="263">
        <v>428441.06138360279</v>
      </c>
      <c r="Q283" s="264">
        <f t="shared" si="24"/>
        <v>12.207325166765788</v>
      </c>
      <c r="R283" s="252">
        <v>17</v>
      </c>
    </row>
    <row r="284" spans="1:18" ht="15">
      <c r="A284">
        <v>890</v>
      </c>
      <c r="B284" t="s">
        <v>311</v>
      </c>
      <c r="C284" s="218">
        <v>1176</v>
      </c>
      <c r="D284" s="178">
        <v>6954360.2514070245</v>
      </c>
      <c r="E284" s="182">
        <v>6960693.6134524094</v>
      </c>
      <c r="F284" s="255">
        <v>6954597</v>
      </c>
      <c r="G284" s="172">
        <f t="shared" si="25"/>
        <v>-6096.6134524093941</v>
      </c>
      <c r="H284" s="173">
        <f t="shared" si="26"/>
        <v>-8.7586292271605334E-4</v>
      </c>
      <c r="I284" s="267">
        <f t="shared" si="23"/>
        <v>-5.1841951125930219</v>
      </c>
      <c r="J284" s="184">
        <v>119504.00518397168</v>
      </c>
      <c r="K284" s="185">
        <v>115716.00191905792</v>
      </c>
      <c r="L284" s="254">
        <v>119373.96570226965</v>
      </c>
      <c r="M284" s="186">
        <f t="shared" si="27"/>
        <v>3.1105134210984096</v>
      </c>
      <c r="N284" s="187">
        <v>577443.83337277023</v>
      </c>
      <c r="O284" s="188">
        <v>574706.21664481098</v>
      </c>
      <c r="P284" s="263">
        <v>577144.85916695406</v>
      </c>
      <c r="Q284" s="264">
        <f t="shared" si="24"/>
        <v>2.0736756140672479</v>
      </c>
      <c r="R284" s="252">
        <v>19</v>
      </c>
    </row>
    <row r="285" spans="1:18" ht="15">
      <c r="A285">
        <v>892</v>
      </c>
      <c r="B285" t="s">
        <v>312</v>
      </c>
      <c r="C285" s="218">
        <v>3634</v>
      </c>
      <c r="D285" s="178">
        <v>11228113.20839053</v>
      </c>
      <c r="E285" s="182">
        <v>11248848.194374403</v>
      </c>
      <c r="F285" s="255">
        <v>11080154</v>
      </c>
      <c r="G285" s="172">
        <f t="shared" si="25"/>
        <v>-168694.19437440298</v>
      </c>
      <c r="H285" s="173">
        <f t="shared" si="26"/>
        <v>-1.4996574890108987E-2</v>
      </c>
      <c r="I285" s="267">
        <f t="shared" si="23"/>
        <v>-46.421077153110346</v>
      </c>
      <c r="J285" s="184">
        <v>288722.43027402594</v>
      </c>
      <c r="K285" s="185">
        <v>276287.01684999</v>
      </c>
      <c r="L285" s="254">
        <v>377503.70580947527</v>
      </c>
      <c r="M285" s="186">
        <f t="shared" si="27"/>
        <v>27.85269371477305</v>
      </c>
      <c r="N285" s="187">
        <v>71417.300230313907</v>
      </c>
      <c r="O285" s="188">
        <v>63028.460967970335</v>
      </c>
      <c r="P285" s="263">
        <v>130506.25360763166</v>
      </c>
      <c r="Q285" s="264">
        <f t="shared" si="24"/>
        <v>18.568462476516597</v>
      </c>
      <c r="R285" s="252">
        <v>13</v>
      </c>
    </row>
    <row r="286" spans="1:18" ht="15">
      <c r="A286">
        <v>893</v>
      </c>
      <c r="B286" t="s">
        <v>313</v>
      </c>
      <c r="C286" s="218">
        <v>7497</v>
      </c>
      <c r="D286" s="178">
        <v>30455888.007053927</v>
      </c>
      <c r="E286" s="182">
        <v>30736875.373142906</v>
      </c>
      <c r="F286" s="255">
        <v>30464803</v>
      </c>
      <c r="G286" s="172">
        <f t="shared" si="25"/>
        <v>-272072.37314290553</v>
      </c>
      <c r="H286" s="173">
        <f t="shared" si="26"/>
        <v>-8.8516600936162631E-3</v>
      </c>
      <c r="I286" s="267">
        <f t="shared" si="23"/>
        <v>-36.290832752154934</v>
      </c>
      <c r="J286" s="184">
        <v>-627522.68122144893</v>
      </c>
      <c r="K286" s="185">
        <v>-796114.75169256853</v>
      </c>
      <c r="L286" s="254">
        <v>-632871.37483209744</v>
      </c>
      <c r="M286" s="186">
        <f t="shared" si="27"/>
        <v>21.774493378747646</v>
      </c>
      <c r="N286" s="187">
        <v>-191486.01911852192</v>
      </c>
      <c r="O286" s="188">
        <v>-303886.90265663178</v>
      </c>
      <c r="P286" s="263">
        <v>-195057.98474964002</v>
      </c>
      <c r="Q286" s="264">
        <f t="shared" si="24"/>
        <v>14.516328919166568</v>
      </c>
      <c r="R286" s="252">
        <v>15</v>
      </c>
    </row>
    <row r="287" spans="1:18" ht="15">
      <c r="A287">
        <v>895</v>
      </c>
      <c r="B287" t="s">
        <v>314</v>
      </c>
      <c r="C287" s="218">
        <v>15463</v>
      </c>
      <c r="D287" s="178">
        <v>63871735.439765796</v>
      </c>
      <c r="E287" s="182">
        <v>63489405.524746329</v>
      </c>
      <c r="F287" s="255">
        <v>63434021</v>
      </c>
      <c r="G287" s="172">
        <f t="shared" si="25"/>
        <v>-55384.524746328592</v>
      </c>
      <c r="H287" s="173">
        <f t="shared" si="26"/>
        <v>-8.7234278362775515E-4</v>
      </c>
      <c r="I287" s="267">
        <f t="shared" si="23"/>
        <v>-3.5817451171395325</v>
      </c>
      <c r="J287" s="184">
        <v>824573.90924913436</v>
      </c>
      <c r="K287" s="185">
        <v>1053960.0841550005</v>
      </c>
      <c r="L287" s="254">
        <v>1087190.5307428802</v>
      </c>
      <c r="M287" s="186">
        <f t="shared" si="27"/>
        <v>2.1490297217797112</v>
      </c>
      <c r="N287" s="187">
        <v>1531202.1685080451</v>
      </c>
      <c r="O287" s="188">
        <v>1684334.3281758071</v>
      </c>
      <c r="P287" s="263">
        <v>1706487.9592344095</v>
      </c>
      <c r="Q287" s="264">
        <f t="shared" si="24"/>
        <v>1.4326864811875031</v>
      </c>
      <c r="R287" s="252">
        <v>2</v>
      </c>
    </row>
    <row r="288" spans="1:18" ht="15">
      <c r="A288">
        <v>905</v>
      </c>
      <c r="B288" t="s">
        <v>315</v>
      </c>
      <c r="C288" s="218">
        <v>67615</v>
      </c>
      <c r="D288" s="178">
        <v>255074583.12809682</v>
      </c>
      <c r="E288" s="182">
        <v>260526758.06833771</v>
      </c>
      <c r="F288" s="255">
        <v>257591456</v>
      </c>
      <c r="G288" s="172">
        <f t="shared" si="25"/>
        <v>-2935302.0683377087</v>
      </c>
      <c r="H288" s="173">
        <f t="shared" si="26"/>
        <v>-1.1266796892961612E-2</v>
      </c>
      <c r="I288" s="267">
        <f t="shared" si="23"/>
        <v>-43.411995390633862</v>
      </c>
      <c r="J288" s="184">
        <v>-8472429.407875143</v>
      </c>
      <c r="K288" s="185">
        <v>-11743705.557396069</v>
      </c>
      <c r="L288" s="254">
        <v>-9982524.3593746722</v>
      </c>
      <c r="M288" s="186">
        <f t="shared" si="27"/>
        <v>26.047196598704385</v>
      </c>
      <c r="N288" s="187">
        <v>-3166228.8408458158</v>
      </c>
      <c r="O288" s="188">
        <v>-5347588.7484081527</v>
      </c>
      <c r="P288" s="263">
        <v>-4173467.9497271087</v>
      </c>
      <c r="Q288" s="264">
        <f t="shared" si="24"/>
        <v>17.364797732471256</v>
      </c>
      <c r="R288" s="252">
        <v>15</v>
      </c>
    </row>
    <row r="289" spans="1:18" ht="15">
      <c r="A289">
        <v>908</v>
      </c>
      <c r="B289" t="s">
        <v>316</v>
      </c>
      <c r="C289" s="218">
        <v>20695</v>
      </c>
      <c r="D289" s="178">
        <v>82556340.543957978</v>
      </c>
      <c r="E289" s="182">
        <v>85368338.674055919</v>
      </c>
      <c r="F289" s="255">
        <v>85026523</v>
      </c>
      <c r="G289" s="172">
        <f t="shared" si="25"/>
        <v>-341815.67405591905</v>
      </c>
      <c r="H289" s="173">
        <f t="shared" si="26"/>
        <v>-4.0040099100557922E-3</v>
      </c>
      <c r="I289" s="267">
        <f t="shared" si="23"/>
        <v>-16.516824066485579</v>
      </c>
      <c r="J289" s="184">
        <v>1285905.0545452489</v>
      </c>
      <c r="K289" s="185">
        <v>-401261.62304787594</v>
      </c>
      <c r="L289" s="254">
        <v>-196172.36368123142</v>
      </c>
      <c r="M289" s="186">
        <f t="shared" si="27"/>
        <v>9.9100874301350341</v>
      </c>
      <c r="N289" s="187">
        <v>1249969.9709115387</v>
      </c>
      <c r="O289" s="188">
        <v>124623.21835316443</v>
      </c>
      <c r="P289" s="263">
        <v>261349.39126429276</v>
      </c>
      <c r="Q289" s="264">
        <f t="shared" si="24"/>
        <v>6.6067249534249006</v>
      </c>
      <c r="R289" s="252">
        <v>6</v>
      </c>
    </row>
    <row r="290" spans="1:18" ht="15">
      <c r="A290">
        <v>915</v>
      </c>
      <c r="B290" t="s">
        <v>317</v>
      </c>
      <c r="C290" s="218">
        <v>19973</v>
      </c>
      <c r="D290" s="178">
        <v>98607796.464011312</v>
      </c>
      <c r="E290" s="182">
        <v>98270021.788599849</v>
      </c>
      <c r="F290" s="255">
        <v>98183840</v>
      </c>
      <c r="G290" s="172">
        <f t="shared" si="25"/>
        <v>-86181.788599848747</v>
      </c>
      <c r="H290" s="173">
        <f t="shared" si="26"/>
        <v>-8.769896152587051E-4</v>
      </c>
      <c r="I290" s="267">
        <f t="shared" si="23"/>
        <v>-4.3149145646547211</v>
      </c>
      <c r="J290" s="184">
        <v>519166.72017882176</v>
      </c>
      <c r="K290" s="185">
        <v>721924.57099062041</v>
      </c>
      <c r="L290" s="254">
        <v>773633.93252304895</v>
      </c>
      <c r="M290" s="186">
        <f t="shared" si="27"/>
        <v>2.5889631769102555</v>
      </c>
      <c r="N290" s="187">
        <v>865412.26053147286</v>
      </c>
      <c r="O290" s="188">
        <v>998940.08850718837</v>
      </c>
      <c r="P290" s="263">
        <v>1033412.9961954993</v>
      </c>
      <c r="Q290" s="264">
        <f t="shared" si="24"/>
        <v>1.7259754512747685</v>
      </c>
      <c r="R290" s="252">
        <v>11</v>
      </c>
    </row>
    <row r="291" spans="1:18" ht="15">
      <c r="A291">
        <v>918</v>
      </c>
      <c r="B291" t="s">
        <v>318</v>
      </c>
      <c r="C291" s="218">
        <v>2271</v>
      </c>
      <c r="D291" s="178">
        <v>9974479.2919038758</v>
      </c>
      <c r="E291" s="182">
        <v>9999629.4842518773</v>
      </c>
      <c r="F291" s="255">
        <v>9990925</v>
      </c>
      <c r="G291" s="172">
        <f t="shared" si="25"/>
        <v>-8704.484251877293</v>
      </c>
      <c r="H291" s="173">
        <f t="shared" si="26"/>
        <v>-8.7048067786768795E-4</v>
      </c>
      <c r="I291" s="267">
        <f t="shared" si="23"/>
        <v>-3.8328860642348275</v>
      </c>
      <c r="J291" s="184">
        <v>-50426.908010690902</v>
      </c>
      <c r="K291" s="185">
        <v>-65510.01395556589</v>
      </c>
      <c r="L291" s="254">
        <v>-60287.279328028912</v>
      </c>
      <c r="M291" s="186">
        <f t="shared" si="27"/>
        <v>2.2997510469119233</v>
      </c>
      <c r="N291" s="187">
        <v>-13395.547478323122</v>
      </c>
      <c r="O291" s="188">
        <v>-23574.805462416254</v>
      </c>
      <c r="P291" s="263">
        <v>-20092.982377388667</v>
      </c>
      <c r="Q291" s="264">
        <f t="shared" si="24"/>
        <v>1.5331673646092412</v>
      </c>
      <c r="R291" s="252">
        <v>2</v>
      </c>
    </row>
    <row r="292" spans="1:18" ht="15">
      <c r="A292">
        <v>921</v>
      </c>
      <c r="B292" t="s">
        <v>319</v>
      </c>
      <c r="C292" s="218">
        <v>1941</v>
      </c>
      <c r="D292" s="178">
        <v>12342348.842146285</v>
      </c>
      <c r="E292" s="182">
        <v>12005762.640157722</v>
      </c>
      <c r="F292" s="255">
        <v>11913748</v>
      </c>
      <c r="G292" s="172">
        <f t="shared" si="25"/>
        <v>-92014.640157721937</v>
      </c>
      <c r="H292" s="173">
        <f t="shared" si="26"/>
        <v>-7.6642061746202512E-3</v>
      </c>
      <c r="I292" s="267">
        <f t="shared" si="23"/>
        <v>-47.405790910727426</v>
      </c>
      <c r="J292" s="184">
        <v>492864.53945027624</v>
      </c>
      <c r="K292" s="185">
        <v>694825.65779123851</v>
      </c>
      <c r="L292" s="254">
        <v>750034.47577336105</v>
      </c>
      <c r="M292" s="186">
        <f t="shared" si="27"/>
        <v>28.443492005215113</v>
      </c>
      <c r="N292" s="187">
        <v>-56439.522818091667</v>
      </c>
      <c r="O292" s="188">
        <v>78035.17943951115</v>
      </c>
      <c r="P292" s="263">
        <v>114841.058094263</v>
      </c>
      <c r="Q292" s="264">
        <f t="shared" si="24"/>
        <v>18.962328003478543</v>
      </c>
      <c r="R292" s="252">
        <v>11</v>
      </c>
    </row>
    <row r="293" spans="1:18" ht="15">
      <c r="A293">
        <v>922</v>
      </c>
      <c r="B293" t="s">
        <v>320</v>
      </c>
      <c r="C293" s="218">
        <v>4444</v>
      </c>
      <c r="D293" s="178">
        <v>15043741.554322096</v>
      </c>
      <c r="E293" s="182">
        <v>14783008.021031629</v>
      </c>
      <c r="F293" s="255">
        <v>14850355</v>
      </c>
      <c r="G293" s="172">
        <f t="shared" si="25"/>
        <v>67346.978968370706</v>
      </c>
      <c r="H293" s="173">
        <f t="shared" si="26"/>
        <v>4.5557019838287898E-3</v>
      </c>
      <c r="I293" s="267">
        <f t="shared" si="23"/>
        <v>15.154585726456055</v>
      </c>
      <c r="J293" s="184">
        <v>-433863.17385756993</v>
      </c>
      <c r="K293" s="185">
        <v>-277440.15797350585</v>
      </c>
      <c r="L293" s="254">
        <v>-317848.16307317681</v>
      </c>
      <c r="M293" s="186">
        <f t="shared" si="27"/>
        <v>-9.0927104184678136</v>
      </c>
      <c r="N293" s="187">
        <v>-413867.62787282886</v>
      </c>
      <c r="O293" s="188">
        <v>-309283.39583390584</v>
      </c>
      <c r="P293" s="263">
        <v>-336222.06590034679</v>
      </c>
      <c r="Q293" s="264">
        <f t="shared" si="24"/>
        <v>-6.0618069456437764</v>
      </c>
      <c r="R293" s="252">
        <v>6</v>
      </c>
    </row>
    <row r="294" spans="1:18" ht="15">
      <c r="A294">
        <v>924</v>
      </c>
      <c r="B294" t="s">
        <v>321</v>
      </c>
      <c r="C294" s="218">
        <v>3004</v>
      </c>
      <c r="D294" s="178">
        <v>14693631.930442393</v>
      </c>
      <c r="E294" s="182">
        <v>14549943.563930951</v>
      </c>
      <c r="F294" s="255">
        <v>14537202</v>
      </c>
      <c r="G294" s="172">
        <f t="shared" si="25"/>
        <v>-12741.563930951059</v>
      </c>
      <c r="H294" s="173">
        <f t="shared" si="26"/>
        <v>-8.7571225791811087E-4</v>
      </c>
      <c r="I294" s="267">
        <f t="shared" si="23"/>
        <v>-4.2415326001834419</v>
      </c>
      <c r="J294" s="184">
        <v>-206122.41685213419</v>
      </c>
      <c r="K294" s="185">
        <v>-119891.45469181852</v>
      </c>
      <c r="L294" s="254">
        <v>-112246.7554178655</v>
      </c>
      <c r="M294" s="186">
        <f t="shared" si="27"/>
        <v>2.5448399713558674</v>
      </c>
      <c r="N294" s="187">
        <v>-369151.36498249811</v>
      </c>
      <c r="O294" s="188">
        <v>-311981.08828586078</v>
      </c>
      <c r="P294" s="263">
        <v>-306884.62210322125</v>
      </c>
      <c r="Q294" s="264">
        <f t="shared" si="24"/>
        <v>1.6965599809053034</v>
      </c>
      <c r="R294" s="252">
        <v>16</v>
      </c>
    </row>
    <row r="295" spans="1:18" ht="15">
      <c r="A295">
        <v>925</v>
      </c>
      <c r="B295" t="s">
        <v>322</v>
      </c>
      <c r="C295" s="218">
        <v>3490</v>
      </c>
      <c r="D295" s="178">
        <v>14569407.249762855</v>
      </c>
      <c r="E295" s="182">
        <v>14224426.879373876</v>
      </c>
      <c r="F295" s="255">
        <v>14211929</v>
      </c>
      <c r="G295" s="172">
        <f t="shared" si="25"/>
        <v>-12497.879373876378</v>
      </c>
      <c r="H295" s="173">
        <f t="shared" si="26"/>
        <v>-8.7862094408871561E-4</v>
      </c>
      <c r="I295" s="267">
        <f t="shared" si="23"/>
        <v>-3.5810542618556958</v>
      </c>
      <c r="J295" s="184">
        <v>964554.08980234561</v>
      </c>
      <c r="K295" s="185">
        <v>1171553.0129345662</v>
      </c>
      <c r="L295" s="254">
        <v>1179051.7818548291</v>
      </c>
      <c r="M295" s="186">
        <f t="shared" si="27"/>
        <v>2.1486443897601175</v>
      </c>
      <c r="N295" s="187">
        <v>756434.14729145542</v>
      </c>
      <c r="O295" s="188">
        <v>894244.34939272143</v>
      </c>
      <c r="P295" s="263">
        <v>899243.5286729018</v>
      </c>
      <c r="Q295" s="264">
        <f t="shared" si="24"/>
        <v>1.4324295931748905</v>
      </c>
      <c r="R295" s="252">
        <v>11</v>
      </c>
    </row>
    <row r="296" spans="1:18" ht="15">
      <c r="A296">
        <v>927</v>
      </c>
      <c r="B296" t="s">
        <v>323</v>
      </c>
      <c r="C296" s="218">
        <v>29239</v>
      </c>
      <c r="D296" s="178">
        <v>98345347.079872102</v>
      </c>
      <c r="E296" s="182">
        <v>96466154.083969265</v>
      </c>
      <c r="F296" s="255">
        <v>96381926</v>
      </c>
      <c r="G296" s="172">
        <f t="shared" si="25"/>
        <v>-84228.083969265223</v>
      </c>
      <c r="H296" s="173">
        <f t="shared" si="26"/>
        <v>-8.7313612498689046E-4</v>
      </c>
      <c r="I296" s="267">
        <f t="shared" si="23"/>
        <v>-2.8806759454586417</v>
      </c>
      <c r="J296" s="184">
        <v>-1183608.67459025</v>
      </c>
      <c r="K296" s="185">
        <v>-56093.811421952822</v>
      </c>
      <c r="L296" s="254">
        <v>-5557.1046756499763</v>
      </c>
      <c r="M296" s="186">
        <f t="shared" si="27"/>
        <v>1.7284006548207136</v>
      </c>
      <c r="N296" s="187">
        <v>103457.98705784844</v>
      </c>
      <c r="O296" s="188">
        <v>855151.07245488896</v>
      </c>
      <c r="P296" s="263">
        <v>888842.21028579981</v>
      </c>
      <c r="Q296" s="264">
        <f t="shared" si="24"/>
        <v>1.1522671032152554</v>
      </c>
      <c r="R296" s="252">
        <v>1</v>
      </c>
    </row>
    <row r="297" spans="1:18" ht="15">
      <c r="A297">
        <v>931</v>
      </c>
      <c r="B297" t="s">
        <v>324</v>
      </c>
      <c r="C297" s="218">
        <v>6070</v>
      </c>
      <c r="D297" s="178">
        <v>30693954.3052462</v>
      </c>
      <c r="E297" s="182">
        <v>28709659.535774622</v>
      </c>
      <c r="F297" s="255">
        <v>28945217</v>
      </c>
      <c r="G297" s="172">
        <f t="shared" si="25"/>
        <v>235557.46422537789</v>
      </c>
      <c r="H297" s="173">
        <f t="shared" si="26"/>
        <v>8.2048156625422076E-3</v>
      </c>
      <c r="I297" s="267">
        <f t="shared" si="23"/>
        <v>38.806831009123208</v>
      </c>
      <c r="J297" s="184">
        <v>2436275.0793183893</v>
      </c>
      <c r="K297" s="185">
        <v>3626863.0738060228</v>
      </c>
      <c r="L297" s="254">
        <v>3485528.4450906515</v>
      </c>
      <c r="M297" s="186">
        <f t="shared" si="27"/>
        <v>-23.284123346848641</v>
      </c>
      <c r="N297" s="187">
        <v>1716352.4846798589</v>
      </c>
      <c r="O297" s="188">
        <v>2509881.1027726335</v>
      </c>
      <c r="P297" s="263">
        <v>2415658.0169623923</v>
      </c>
      <c r="Q297" s="264">
        <f t="shared" si="24"/>
        <v>-15.522748897898071</v>
      </c>
      <c r="R297" s="252">
        <v>13</v>
      </c>
    </row>
    <row r="298" spans="1:18" ht="15">
      <c r="A298">
        <v>934</v>
      </c>
      <c r="B298" t="s">
        <v>325</v>
      </c>
      <c r="C298" s="218">
        <v>2756</v>
      </c>
      <c r="D298" s="178">
        <v>12474426.335443003</v>
      </c>
      <c r="E298" s="182">
        <v>12607966.739484962</v>
      </c>
      <c r="F298" s="255">
        <v>12596948</v>
      </c>
      <c r="G298" s="172">
        <f t="shared" si="25"/>
        <v>-11018.739484962076</v>
      </c>
      <c r="H298" s="173">
        <f t="shared" si="26"/>
        <v>-8.739505514758515E-4</v>
      </c>
      <c r="I298" s="267">
        <f t="shared" si="23"/>
        <v>-3.9980912499862393</v>
      </c>
      <c r="J298" s="184">
        <v>409813.59544919158</v>
      </c>
      <c r="K298" s="185">
        <v>329698.51586891845</v>
      </c>
      <c r="L298" s="254">
        <v>336309.764575137</v>
      </c>
      <c r="M298" s="186">
        <f t="shared" si="27"/>
        <v>2.398856569745484</v>
      </c>
      <c r="N298" s="187">
        <v>91106.442690656535</v>
      </c>
      <c r="O298" s="188">
        <v>37534.486359578485</v>
      </c>
      <c r="P298" s="263">
        <v>41941.985497061847</v>
      </c>
      <c r="Q298" s="264">
        <f t="shared" si="24"/>
        <v>1.599237713165226</v>
      </c>
      <c r="R298" s="252">
        <v>14</v>
      </c>
    </row>
    <row r="299" spans="1:18" ht="15">
      <c r="A299">
        <v>935</v>
      </c>
      <c r="B299" t="s">
        <v>326</v>
      </c>
      <c r="C299" s="218">
        <v>3040</v>
      </c>
      <c r="D299" s="178">
        <v>14360719.643006233</v>
      </c>
      <c r="E299" s="182">
        <v>14131031.468813326</v>
      </c>
      <c r="F299" s="255">
        <v>14077422</v>
      </c>
      <c r="G299" s="172">
        <f t="shared" si="25"/>
        <v>-53609.46881332621</v>
      </c>
      <c r="H299" s="173">
        <f t="shared" si="26"/>
        <v>-3.7937406714888692E-3</v>
      </c>
      <c r="I299" s="267">
        <f t="shared" si="23"/>
        <v>-17.634693688594147</v>
      </c>
      <c r="J299" s="184">
        <v>-1384.6995544617216</v>
      </c>
      <c r="K299" s="185">
        <v>136442.51767940156</v>
      </c>
      <c r="L299" s="254">
        <v>168608.49134791258</v>
      </c>
      <c r="M299" s="186">
        <f t="shared" si="27"/>
        <v>10.580912390957574</v>
      </c>
      <c r="N299" s="187">
        <v>141505.90552974556</v>
      </c>
      <c r="O299" s="188">
        <v>233137.81783763564</v>
      </c>
      <c r="P299" s="263">
        <v>254581.80028331411</v>
      </c>
      <c r="Q299" s="264">
        <f t="shared" si="24"/>
        <v>7.0539415939731809</v>
      </c>
      <c r="R299" s="252">
        <v>8</v>
      </c>
    </row>
    <row r="300" spans="1:18" ht="15">
      <c r="A300">
        <v>936</v>
      </c>
      <c r="B300" t="s">
        <v>327</v>
      </c>
      <c r="C300" s="218">
        <v>6465</v>
      </c>
      <c r="D300" s="178">
        <v>32090484.784231905</v>
      </c>
      <c r="E300" s="182">
        <v>32690735.874869056</v>
      </c>
      <c r="F300" s="255">
        <v>32661725</v>
      </c>
      <c r="G300" s="172">
        <f t="shared" si="25"/>
        <v>-29010.874869056046</v>
      </c>
      <c r="H300" s="173">
        <f t="shared" si="26"/>
        <v>-8.8743413363656046E-4</v>
      </c>
      <c r="I300" s="267">
        <f t="shared" si="23"/>
        <v>-4.48737430302491</v>
      </c>
      <c r="J300" s="184">
        <v>2496536.9565103459</v>
      </c>
      <c r="K300" s="185">
        <v>2136402.3985461933</v>
      </c>
      <c r="L300" s="254">
        <v>2153809.1112912162</v>
      </c>
      <c r="M300" s="186">
        <f t="shared" si="27"/>
        <v>2.6924536341876193</v>
      </c>
      <c r="N300" s="187">
        <v>1345893.1229531642</v>
      </c>
      <c r="O300" s="188">
        <v>1105519.0012991361</v>
      </c>
      <c r="P300" s="263">
        <v>1117123.4764624948</v>
      </c>
      <c r="Q300" s="264">
        <f t="shared" si="24"/>
        <v>1.7949690894599737</v>
      </c>
      <c r="R300" s="252">
        <v>6</v>
      </c>
    </row>
    <row r="301" spans="1:18" ht="15">
      <c r="A301">
        <v>946</v>
      </c>
      <c r="B301" t="s">
        <v>328</v>
      </c>
      <c r="C301" s="218">
        <v>6376</v>
      </c>
      <c r="D301" s="178">
        <v>26474464.144938238</v>
      </c>
      <c r="E301" s="182">
        <v>25015241.754161797</v>
      </c>
      <c r="F301" s="255">
        <v>26574278</v>
      </c>
      <c r="G301" s="172">
        <f t="shared" si="25"/>
        <v>1559036.2458382025</v>
      </c>
      <c r="H301" s="173">
        <f t="shared" si="26"/>
        <v>6.2323453083511574E-2</v>
      </c>
      <c r="I301" s="267">
        <f t="shared" si="23"/>
        <v>244.51634972368296</v>
      </c>
      <c r="J301" s="184">
        <v>-69238.727095952665</v>
      </c>
      <c r="K301" s="185">
        <v>806302.13141631358</v>
      </c>
      <c r="L301" s="254">
        <v>-129119.71376491245</v>
      </c>
      <c r="M301" s="186">
        <f t="shared" si="27"/>
        <v>-146.70982515389366</v>
      </c>
      <c r="N301" s="187">
        <v>248680.01792598719</v>
      </c>
      <c r="O301" s="188">
        <v>832242.74409741897</v>
      </c>
      <c r="P301" s="263">
        <v>208628.18064327849</v>
      </c>
      <c r="Q301" s="264">
        <f t="shared" si="24"/>
        <v>-97.806550102594173</v>
      </c>
      <c r="R301" s="252">
        <v>15</v>
      </c>
    </row>
    <row r="302" spans="1:18" ht="15">
      <c r="A302">
        <v>976</v>
      </c>
      <c r="B302" t="s">
        <v>329</v>
      </c>
      <c r="C302" s="218">
        <v>3830</v>
      </c>
      <c r="D302" s="178">
        <v>23176904.448012967</v>
      </c>
      <c r="E302" s="182">
        <v>22904669.135040179</v>
      </c>
      <c r="F302" s="255">
        <v>23001952</v>
      </c>
      <c r="G302" s="172">
        <f t="shared" si="25"/>
        <v>97282.864959821105</v>
      </c>
      <c r="H302" s="173">
        <f t="shared" si="26"/>
        <v>4.2472940511066003E-3</v>
      </c>
      <c r="I302" s="267">
        <f t="shared" si="23"/>
        <v>25.400225838073396</v>
      </c>
      <c r="J302" s="184">
        <v>609999.86583882815</v>
      </c>
      <c r="K302" s="185">
        <v>773359.29094524588</v>
      </c>
      <c r="L302" s="254">
        <v>714989.39707910444</v>
      </c>
      <c r="M302" s="186">
        <f t="shared" si="27"/>
        <v>-15.240181166094372</v>
      </c>
      <c r="N302" s="187">
        <v>315883.86778970098</v>
      </c>
      <c r="O302" s="188">
        <v>424467.90604431677</v>
      </c>
      <c r="P302" s="263">
        <v>385554.64346689451</v>
      </c>
      <c r="Q302" s="264">
        <f t="shared" si="24"/>
        <v>-10.160120777394845</v>
      </c>
      <c r="R302" s="252">
        <v>19</v>
      </c>
    </row>
    <row r="303" spans="1:18" ht="15">
      <c r="A303">
        <v>977</v>
      </c>
      <c r="B303" t="s">
        <v>330</v>
      </c>
      <c r="C303" s="218">
        <v>15357</v>
      </c>
      <c r="D303" s="178">
        <v>60502307.118650012</v>
      </c>
      <c r="E303" s="182">
        <v>60520410.63174662</v>
      </c>
      <c r="F303" s="255">
        <v>60367970</v>
      </c>
      <c r="G303" s="172">
        <f t="shared" si="25"/>
        <v>-152440.63174661994</v>
      </c>
      <c r="H303" s="173">
        <f t="shared" si="26"/>
        <v>-2.5188300964147062E-3</v>
      </c>
      <c r="I303" s="267">
        <f t="shared" si="23"/>
        <v>-9.9264590575385778</v>
      </c>
      <c r="J303" s="184">
        <v>-60573.918385576966</v>
      </c>
      <c r="K303" s="185">
        <v>-71439.520232758659</v>
      </c>
      <c r="L303" s="254">
        <v>20025.058790852534</v>
      </c>
      <c r="M303" s="186">
        <f t="shared" si="27"/>
        <v>5.9558884563138106</v>
      </c>
      <c r="N303" s="187">
        <v>-408394.49690884101</v>
      </c>
      <c r="O303" s="188">
        <v>-415576.49428210995</v>
      </c>
      <c r="P303" s="263">
        <v>-354600.10826635326</v>
      </c>
      <c r="Q303" s="264">
        <f t="shared" si="24"/>
        <v>3.9705923042102427</v>
      </c>
      <c r="R303" s="252">
        <v>17</v>
      </c>
    </row>
    <row r="304" spans="1:18" ht="15">
      <c r="A304">
        <v>980</v>
      </c>
      <c r="B304" t="s">
        <v>331</v>
      </c>
      <c r="C304" s="218">
        <v>33533</v>
      </c>
      <c r="D304" s="178">
        <v>106039937.80224605</v>
      </c>
      <c r="E304" s="182">
        <v>106753281.38032535</v>
      </c>
      <c r="F304" s="255">
        <v>106659898</v>
      </c>
      <c r="G304" s="172">
        <f t="shared" si="25"/>
        <v>-93383.380325347185</v>
      </c>
      <c r="H304" s="173">
        <f t="shared" si="26"/>
        <v>-8.7475887502374953E-4</v>
      </c>
      <c r="I304" s="267">
        <f t="shared" si="23"/>
        <v>-2.7848203359480865</v>
      </c>
      <c r="J304" s="184">
        <v>-62703.91624709098</v>
      </c>
      <c r="K304" s="185">
        <v>-490734.72712584567</v>
      </c>
      <c r="L304" s="254">
        <v>-434704.46374581836</v>
      </c>
      <c r="M304" s="186">
        <f t="shared" si="27"/>
        <v>1.6708992151023565</v>
      </c>
      <c r="N304" s="187">
        <v>-948007.07198615419</v>
      </c>
      <c r="O304" s="188">
        <v>-1232925.1437566024</v>
      </c>
      <c r="P304" s="263">
        <v>-1195571.6348365312</v>
      </c>
      <c r="Q304" s="264">
        <f t="shared" si="24"/>
        <v>1.1139328100698171</v>
      </c>
      <c r="R304" s="252">
        <v>6</v>
      </c>
    </row>
    <row r="305" spans="1:18" ht="15">
      <c r="A305">
        <v>981</v>
      </c>
      <c r="B305" t="s">
        <v>332</v>
      </c>
      <c r="C305" s="218">
        <v>2282</v>
      </c>
      <c r="D305" s="178">
        <v>8712838.6713965088</v>
      </c>
      <c r="E305" s="182">
        <v>8740460.9345091879</v>
      </c>
      <c r="F305" s="255">
        <v>8487364</v>
      </c>
      <c r="G305" s="172">
        <f t="shared" si="25"/>
        <v>-253096.93450918794</v>
      </c>
      <c r="H305" s="173">
        <f t="shared" si="26"/>
        <v>-2.8956932180762656E-2</v>
      </c>
      <c r="I305" s="267">
        <f t="shared" si="23"/>
        <v>-110.91013782173003</v>
      </c>
      <c r="J305" s="184">
        <v>320344.08370615816</v>
      </c>
      <c r="K305" s="185">
        <v>303780.61352688877</v>
      </c>
      <c r="L305" s="254">
        <v>455638.53422491642</v>
      </c>
      <c r="M305" s="186">
        <f t="shared" si="27"/>
        <v>66.545977518855238</v>
      </c>
      <c r="N305" s="187">
        <v>141844.8768570988</v>
      </c>
      <c r="O305" s="188">
        <v>130627.85247476186</v>
      </c>
      <c r="P305" s="263">
        <v>231866.46627345079</v>
      </c>
      <c r="Q305" s="264">
        <f t="shared" si="24"/>
        <v>44.363985012571831</v>
      </c>
      <c r="R305" s="252">
        <v>5</v>
      </c>
    </row>
    <row r="306" spans="1:18" ht="15">
      <c r="A306">
        <v>989</v>
      </c>
      <c r="B306" t="s">
        <v>333</v>
      </c>
      <c r="C306" s="218">
        <v>5484</v>
      </c>
      <c r="D306" s="178">
        <v>28475613.905615512</v>
      </c>
      <c r="E306" s="182">
        <v>28628669.898399472</v>
      </c>
      <c r="F306" s="255">
        <v>28603695</v>
      </c>
      <c r="G306" s="172">
        <f t="shared" si="25"/>
        <v>-24974.898399472237</v>
      </c>
      <c r="H306" s="173">
        <f t="shared" si="26"/>
        <v>-8.7237369001444583E-4</v>
      </c>
      <c r="I306" s="267">
        <f t="shared" si="23"/>
        <v>-4.5541390225149954</v>
      </c>
      <c r="J306" s="184">
        <v>-779524.71954086318</v>
      </c>
      <c r="K306" s="185">
        <v>-871344.70607507485</v>
      </c>
      <c r="L306" s="254">
        <v>-856359.96821526811</v>
      </c>
      <c r="M306" s="186">
        <f t="shared" si="27"/>
        <v>2.7324467286299678</v>
      </c>
      <c r="N306" s="187">
        <v>-462239.63386356074</v>
      </c>
      <c r="O306" s="188">
        <v>-523693.42542970815</v>
      </c>
      <c r="P306" s="263">
        <v>-513703.6001898286</v>
      </c>
      <c r="Q306" s="264">
        <f t="shared" si="24"/>
        <v>1.821631152421507</v>
      </c>
      <c r="R306" s="252">
        <v>14</v>
      </c>
    </row>
    <row r="307" spans="1:18" ht="15">
      <c r="A307">
        <v>992</v>
      </c>
      <c r="B307" t="s">
        <v>334</v>
      </c>
      <c r="C307" s="218">
        <v>18318</v>
      </c>
      <c r="D307" s="178">
        <v>74199831.782257453</v>
      </c>
      <c r="E307" s="182">
        <v>75991035.807705</v>
      </c>
      <c r="F307" s="255">
        <v>75924506</v>
      </c>
      <c r="G307" s="172">
        <f t="shared" si="25"/>
        <v>-66529.807705000043</v>
      </c>
      <c r="H307" s="173">
        <f t="shared" si="26"/>
        <v>-8.7549547124681187E-4</v>
      </c>
      <c r="I307" s="267">
        <f t="shared" si="23"/>
        <v>-3.6319362214761459</v>
      </c>
      <c r="J307" s="184">
        <v>4499011.813399097</v>
      </c>
      <c r="K307" s="185">
        <v>3424369.3243256295</v>
      </c>
      <c r="L307" s="254">
        <v>3464287.3897799039</v>
      </c>
      <c r="M307" s="186">
        <f t="shared" si="27"/>
        <v>2.1791716046661436</v>
      </c>
      <c r="N307" s="187">
        <v>4116799.4274443183</v>
      </c>
      <c r="O307" s="188">
        <v>3398958.842093437</v>
      </c>
      <c r="P307" s="263">
        <v>3425570.8857296463</v>
      </c>
      <c r="Q307" s="264">
        <f t="shared" si="24"/>
        <v>1.4527810697788694</v>
      </c>
      <c r="R307" s="252">
        <v>13</v>
      </c>
    </row>
  </sheetData>
  <autoFilter ref="A14:R14" xr:uid="{840DABD8-FC40-4A64-9E6A-168E36CA0F0F}"/>
  <phoneticPr fontId="43" type="noConversion"/>
  <conditionalFormatting sqref="O1:P6 O8:P10 Q12:Q307 O308:P1048576">
    <cfRule type="cellIs" dxfId="0" priority="1" operator="lessThan">
      <formula>0</formula>
    </cfRule>
  </conditionalFormatting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666A3E-77C3-41BC-8286-DC7689CF834C}">
  <dimension ref="A1:AF319"/>
  <sheetViews>
    <sheetView zoomScale="90" zoomScaleNormal="90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8.7109375" defaultRowHeight="15"/>
  <cols>
    <col min="1" max="1" width="6.28515625" style="280" customWidth="1"/>
    <col min="2" max="2" width="13.7109375" style="280" customWidth="1"/>
    <col min="3" max="3" width="9.42578125" style="280" bestFit="1" customWidth="1"/>
    <col min="4" max="5" width="13.28515625" style="280" bestFit="1" customWidth="1"/>
    <col min="6" max="6" width="12" style="278" bestFit="1" customWidth="1"/>
    <col min="7" max="8" width="13.42578125" style="280" bestFit="1" customWidth="1"/>
    <col min="9" max="9" width="10" style="278" customWidth="1"/>
    <col min="10" max="10" width="13.140625" style="280" customWidth="1"/>
    <col min="11" max="11" width="13.28515625" style="280" bestFit="1" customWidth="1"/>
    <col min="12" max="12" width="12" style="278" bestFit="1" customWidth="1"/>
    <col min="13" max="14" width="13.42578125" style="280" bestFit="1" customWidth="1"/>
    <col min="15" max="15" width="12" style="278" bestFit="1" customWidth="1"/>
    <col min="16" max="16" width="11.7109375" style="280" customWidth="1"/>
    <col min="17" max="17" width="12.28515625" style="280" customWidth="1"/>
    <col min="18" max="18" width="12" style="278" bestFit="1" customWidth="1"/>
    <col min="19" max="19" width="12.7109375" style="280" customWidth="1"/>
    <col min="20" max="20" width="12.140625" style="280" customWidth="1"/>
    <col min="21" max="21" width="10.85546875" style="280" bestFit="1" customWidth="1"/>
    <col min="22" max="22" width="10.7109375" style="280" bestFit="1" customWidth="1"/>
    <col min="23" max="23" width="11.28515625" style="280" customWidth="1"/>
    <col min="24" max="24" width="12.28515625" style="280" customWidth="1"/>
    <col min="25" max="26" width="13.28515625" style="280" bestFit="1" customWidth="1"/>
    <col min="27" max="27" width="13.28515625" style="280" customWidth="1"/>
    <col min="28" max="28" width="11.7109375" style="278" bestFit="1" customWidth="1"/>
    <col min="29" max="29" width="11.7109375" style="278" customWidth="1"/>
    <col min="30" max="30" width="12.28515625" style="280" customWidth="1"/>
    <col min="31" max="31" width="11.85546875" style="280" customWidth="1"/>
    <col min="32" max="32" width="8.85546875" style="246" customWidth="1"/>
    <col min="33" max="16384" width="8.7109375" style="287"/>
  </cols>
  <sheetData>
    <row r="1" spans="1:32" s="277" customFormat="1" ht="23.25">
      <c r="A1" s="329" t="s">
        <v>459</v>
      </c>
      <c r="B1" s="278"/>
      <c r="D1" s="278"/>
      <c r="E1" s="278"/>
      <c r="F1" s="278"/>
      <c r="G1" s="278"/>
      <c r="H1" s="278"/>
      <c r="I1" s="278"/>
      <c r="J1" s="278"/>
      <c r="K1" s="278"/>
      <c r="L1" s="278"/>
      <c r="M1" s="278"/>
      <c r="N1" s="278"/>
      <c r="O1" s="278"/>
      <c r="P1" s="278"/>
      <c r="Q1" s="278"/>
      <c r="R1" s="278"/>
      <c r="S1" s="278"/>
      <c r="T1" s="278"/>
      <c r="U1" s="278"/>
      <c r="V1" s="278"/>
      <c r="W1" s="278"/>
      <c r="X1" s="278"/>
      <c r="Y1" s="278"/>
      <c r="Z1" s="278"/>
      <c r="AA1" s="278"/>
      <c r="AB1" s="278"/>
      <c r="AC1" s="278"/>
      <c r="AD1" s="278"/>
      <c r="AE1" s="278"/>
      <c r="AF1" s="245"/>
    </row>
    <row r="2" spans="1:32" s="277" customFormat="1" ht="12" customHeight="1">
      <c r="A2" s="293"/>
      <c r="B2" s="278"/>
      <c r="D2" s="278"/>
      <c r="E2" s="278"/>
      <c r="F2" s="278"/>
      <c r="G2" s="278"/>
      <c r="H2" s="278"/>
      <c r="I2" s="278"/>
      <c r="J2" s="278"/>
      <c r="K2" s="278"/>
      <c r="L2" s="278"/>
      <c r="M2" s="278"/>
      <c r="N2" s="278"/>
      <c r="O2" s="278"/>
      <c r="P2" s="278"/>
      <c r="Q2" s="278"/>
      <c r="R2" s="278"/>
      <c r="S2" s="278"/>
      <c r="T2" s="278"/>
      <c r="U2" s="278"/>
      <c r="V2" s="278"/>
      <c r="W2" s="278"/>
      <c r="X2" s="278"/>
      <c r="Y2" s="278"/>
      <c r="Z2" s="278"/>
      <c r="AA2" s="278"/>
      <c r="AB2" s="278"/>
      <c r="AC2" s="278"/>
      <c r="AD2" s="278"/>
      <c r="AE2" s="278"/>
      <c r="AF2" s="245"/>
    </row>
    <row r="3" spans="1:32" s="277" customFormat="1" ht="13.9" customHeight="1">
      <c r="A3" s="212" t="s">
        <v>460</v>
      </c>
      <c r="B3" s="278"/>
      <c r="D3" s="278"/>
      <c r="E3" s="278"/>
      <c r="H3" s="278"/>
      <c r="I3" s="278"/>
      <c r="J3" s="278"/>
      <c r="K3" s="278"/>
      <c r="L3" s="278"/>
      <c r="M3" s="278"/>
      <c r="N3" s="278"/>
      <c r="O3" s="278"/>
      <c r="P3" s="278"/>
      <c r="Q3" s="278"/>
      <c r="R3" s="278"/>
      <c r="S3" s="278"/>
      <c r="T3" s="278"/>
      <c r="U3" s="278"/>
      <c r="V3" s="278"/>
      <c r="W3" s="278"/>
      <c r="X3" s="278"/>
      <c r="Y3" s="278"/>
      <c r="Z3" s="278"/>
      <c r="AA3" s="278"/>
      <c r="AB3" s="278"/>
      <c r="AC3" s="278"/>
      <c r="AD3" s="278"/>
      <c r="AE3" s="278"/>
      <c r="AF3" s="245"/>
    </row>
    <row r="4" spans="1:32" s="277" customFormat="1" ht="13.9" customHeight="1">
      <c r="A4" s="212" t="s">
        <v>461</v>
      </c>
      <c r="B4" s="292" t="s">
        <v>462</v>
      </c>
      <c r="D4" s="278"/>
      <c r="E4" s="278"/>
      <c r="F4" s="209"/>
      <c r="G4" s="292"/>
      <c r="H4" s="278"/>
      <c r="I4" s="278"/>
      <c r="J4" s="278"/>
      <c r="K4" s="278"/>
      <c r="L4" s="278"/>
      <c r="M4" s="278"/>
      <c r="N4" s="278"/>
      <c r="O4" s="278"/>
      <c r="P4" s="278"/>
      <c r="Q4" s="278"/>
      <c r="R4" s="278"/>
      <c r="S4" s="278"/>
      <c r="T4" s="278"/>
      <c r="U4" s="278"/>
      <c r="V4" s="278"/>
      <c r="W4" s="278"/>
      <c r="X4" s="278"/>
      <c r="Y4" s="278"/>
      <c r="Z4" s="278"/>
      <c r="AA4" s="278"/>
      <c r="AB4" s="278"/>
      <c r="AC4" s="278"/>
      <c r="AD4" s="278"/>
      <c r="AE4" s="278"/>
      <c r="AF4" s="246"/>
    </row>
    <row r="5" spans="1:32" s="277" customFormat="1" ht="13.9" customHeight="1">
      <c r="A5" s="212" t="s">
        <v>463</v>
      </c>
      <c r="B5" s="278"/>
      <c r="D5" s="278"/>
      <c r="E5" s="278"/>
      <c r="F5" s="278"/>
      <c r="G5" s="278"/>
      <c r="H5" s="278"/>
      <c r="I5" s="278"/>
      <c r="J5" s="278"/>
      <c r="K5" s="278"/>
      <c r="L5" s="278"/>
      <c r="M5" s="278"/>
      <c r="N5" s="278"/>
      <c r="O5" s="278"/>
      <c r="P5" s="278"/>
      <c r="Q5" s="278"/>
      <c r="R5" s="278"/>
      <c r="S5" s="278"/>
      <c r="T5" s="278"/>
      <c r="U5" s="278"/>
      <c r="V5" s="278"/>
      <c r="W5" s="278"/>
      <c r="X5" s="278"/>
      <c r="Y5" s="278"/>
      <c r="Z5" s="278"/>
      <c r="AA5" s="278"/>
      <c r="AB5" s="278"/>
      <c r="AC5" s="278"/>
      <c r="AD5" s="278"/>
      <c r="AE5" s="278"/>
      <c r="AF5" s="246"/>
    </row>
    <row r="6" spans="1:32" s="277" customFormat="1" ht="13.9" customHeight="1">
      <c r="A6" s="212" t="s">
        <v>464</v>
      </c>
      <c r="B6" s="278"/>
      <c r="D6" s="278"/>
      <c r="E6" s="278"/>
      <c r="F6" s="278"/>
      <c r="G6" s="278"/>
      <c r="H6" s="278"/>
      <c r="I6" s="278"/>
      <c r="J6" s="278"/>
      <c r="K6" s="278"/>
      <c r="L6" s="278"/>
      <c r="M6" s="278"/>
      <c r="N6" s="278"/>
      <c r="O6" s="278"/>
      <c r="P6" s="278"/>
      <c r="Q6" s="278"/>
      <c r="R6" s="278"/>
      <c r="S6" s="278"/>
      <c r="T6" s="278"/>
      <c r="U6" s="278"/>
      <c r="V6" s="278"/>
      <c r="W6" s="278"/>
      <c r="X6" s="278"/>
      <c r="Y6" s="278"/>
      <c r="Z6" s="278"/>
      <c r="AA6" s="278"/>
      <c r="AB6" s="278"/>
      <c r="AC6" s="278"/>
      <c r="AD6" s="278"/>
      <c r="AE6" s="278"/>
      <c r="AF6" s="247"/>
    </row>
    <row r="7" spans="1:32" s="277" customFormat="1" ht="18.75">
      <c r="A7" s="279"/>
      <c r="B7" s="278"/>
      <c r="D7" s="278"/>
      <c r="E7" s="278"/>
      <c r="F7" s="278"/>
      <c r="G7" s="278"/>
      <c r="H7" s="278"/>
      <c r="I7" s="278"/>
      <c r="J7" s="278"/>
      <c r="K7" s="278"/>
      <c r="L7" s="278"/>
      <c r="M7" s="278"/>
      <c r="N7" s="278"/>
      <c r="O7" s="278"/>
      <c r="P7" s="278"/>
      <c r="Q7" s="278"/>
      <c r="R7" s="278"/>
      <c r="S7" s="278"/>
      <c r="T7" s="278"/>
      <c r="U7" s="278"/>
      <c r="V7" s="278"/>
      <c r="W7" s="278"/>
      <c r="X7" s="278"/>
      <c r="Y7" s="278"/>
      <c r="Z7" s="278"/>
      <c r="AA7" s="278"/>
      <c r="AB7" s="278"/>
      <c r="AC7" s="278"/>
      <c r="AD7" s="278"/>
      <c r="AE7" s="278"/>
      <c r="AF7" s="247"/>
    </row>
    <row r="8" spans="1:32" s="277" customFormat="1" ht="18.75">
      <c r="A8" s="278"/>
      <c r="B8" s="278"/>
      <c r="C8" s="278"/>
      <c r="D8" s="294" t="s">
        <v>450</v>
      </c>
      <c r="E8" s="296" t="s">
        <v>465</v>
      </c>
      <c r="F8" s="278"/>
      <c r="G8" s="294" t="s">
        <v>450</v>
      </c>
      <c r="H8" s="296" t="s">
        <v>465</v>
      </c>
      <c r="I8" s="278"/>
      <c r="J8" s="294" t="s">
        <v>450</v>
      </c>
      <c r="K8" s="296" t="s">
        <v>465</v>
      </c>
      <c r="L8" s="278"/>
      <c r="M8" s="294" t="s">
        <v>450</v>
      </c>
      <c r="N8" s="296" t="s">
        <v>465</v>
      </c>
      <c r="O8" s="278"/>
      <c r="P8" s="294" t="s">
        <v>450</v>
      </c>
      <c r="Q8" s="296" t="s">
        <v>465</v>
      </c>
      <c r="R8" s="278"/>
      <c r="S8" s="294" t="s">
        <v>450</v>
      </c>
      <c r="T8" s="296" t="s">
        <v>465</v>
      </c>
      <c r="U8" s="294" t="s">
        <v>450</v>
      </c>
      <c r="V8" s="296" t="s">
        <v>465</v>
      </c>
      <c r="W8" s="294" t="s">
        <v>450</v>
      </c>
      <c r="X8" s="296" t="s">
        <v>465</v>
      </c>
      <c r="Y8" s="310" t="s">
        <v>450</v>
      </c>
      <c r="Z8" s="311" t="s">
        <v>465</v>
      </c>
      <c r="AA8" s="280"/>
      <c r="AB8" s="310" t="s">
        <v>450</v>
      </c>
      <c r="AC8" s="311" t="s">
        <v>465</v>
      </c>
      <c r="AD8" s="280"/>
      <c r="AE8" s="280"/>
      <c r="AF8" s="246"/>
    </row>
    <row r="9" spans="1:32" s="283" customFormat="1" ht="76.5">
      <c r="A9" s="281" t="s">
        <v>370</v>
      </c>
      <c r="B9" s="281" t="s">
        <v>371</v>
      </c>
      <c r="C9" s="281" t="s">
        <v>466</v>
      </c>
      <c r="D9" s="295" t="s">
        <v>467</v>
      </c>
      <c r="E9" s="297" t="s">
        <v>468</v>
      </c>
      <c r="F9" s="282" t="s">
        <v>469</v>
      </c>
      <c r="G9" s="295" t="s">
        <v>470</v>
      </c>
      <c r="H9" s="297" t="s">
        <v>470</v>
      </c>
      <c r="I9" s="282" t="s">
        <v>471</v>
      </c>
      <c r="J9" s="295" t="s">
        <v>472</v>
      </c>
      <c r="K9" s="297" t="s">
        <v>472</v>
      </c>
      <c r="L9" s="282" t="s">
        <v>473</v>
      </c>
      <c r="M9" s="295" t="s">
        <v>474</v>
      </c>
      <c r="N9" s="297" t="s">
        <v>474</v>
      </c>
      <c r="O9" s="282" t="s">
        <v>475</v>
      </c>
      <c r="P9" s="295" t="s">
        <v>476</v>
      </c>
      <c r="Q9" s="297" t="s">
        <v>476</v>
      </c>
      <c r="R9" s="282" t="s">
        <v>477</v>
      </c>
      <c r="S9" s="295" t="s">
        <v>478</v>
      </c>
      <c r="T9" s="297" t="s">
        <v>478</v>
      </c>
      <c r="U9" s="295" t="s">
        <v>479</v>
      </c>
      <c r="V9" s="297" t="s">
        <v>479</v>
      </c>
      <c r="W9" s="295" t="s">
        <v>480</v>
      </c>
      <c r="X9" s="297" t="s">
        <v>480</v>
      </c>
      <c r="Y9" s="309" t="s">
        <v>481</v>
      </c>
      <c r="Z9" s="308" t="s">
        <v>481</v>
      </c>
      <c r="AA9" s="282" t="s">
        <v>482</v>
      </c>
      <c r="AB9" s="309" t="s">
        <v>483</v>
      </c>
      <c r="AC9" s="308" t="s">
        <v>483</v>
      </c>
      <c r="AD9" s="282" t="s">
        <v>484</v>
      </c>
      <c r="AE9" s="282" t="s">
        <v>485</v>
      </c>
      <c r="AF9" s="332" t="s">
        <v>30</v>
      </c>
    </row>
    <row r="10" spans="1:32" s="315" customFormat="1" ht="28.15" customHeight="1">
      <c r="A10" s="312">
        <v>0</v>
      </c>
      <c r="B10" s="312" t="s">
        <v>373</v>
      </c>
      <c r="C10" s="313">
        <v>5517897</v>
      </c>
      <c r="D10" s="313">
        <v>19876142775.280003</v>
      </c>
      <c r="E10" s="313">
        <v>19911190244.660015</v>
      </c>
      <c r="F10" s="313">
        <f t="shared" ref="F10:F73" si="0">E10-D10</f>
        <v>35047469.380012512</v>
      </c>
      <c r="G10" s="313">
        <v>20748304000</v>
      </c>
      <c r="H10" s="313">
        <v>20748304000</v>
      </c>
      <c r="I10" s="313">
        <f t="shared" ref="I10:I73" si="1">H10-G10</f>
        <v>0</v>
      </c>
      <c r="J10" s="313">
        <v>20312223387.640007</v>
      </c>
      <c r="K10" s="313">
        <v>20329747122.330002</v>
      </c>
      <c r="L10" s="313">
        <f t="shared" ref="L10:L73" si="2">K10-J10</f>
        <v>17523734.689994812</v>
      </c>
      <c r="M10" s="313">
        <v>20748303999.999989</v>
      </c>
      <c r="N10" s="313">
        <v>20748304000</v>
      </c>
      <c r="O10" s="313">
        <f t="shared" ref="O10:O73" si="3">N10-M10</f>
        <v>0</v>
      </c>
      <c r="P10" s="313">
        <v>455801584.37000012</v>
      </c>
      <c r="Q10" s="313">
        <v>457092369.63999987</v>
      </c>
      <c r="R10" s="313">
        <f t="shared" ref="R10:R73" si="4">Q10-P10</f>
        <v>1290785.2699997425</v>
      </c>
      <c r="S10" s="313">
        <v>485277000</v>
      </c>
      <c r="T10" s="313">
        <v>485277000</v>
      </c>
      <c r="U10" s="313">
        <v>470539292.18499994</v>
      </c>
      <c r="V10" s="313">
        <v>471184684.81999999</v>
      </c>
      <c r="W10" s="313">
        <v>485276999.99999994</v>
      </c>
      <c r="X10" s="313">
        <v>485276999.99999988</v>
      </c>
      <c r="Y10" s="313">
        <v>21233580999.999992</v>
      </c>
      <c r="Z10" s="313">
        <v>21233581000.000008</v>
      </c>
      <c r="AA10" s="313">
        <f t="shared" ref="AA10:AA73" si="5">Z10-Y10</f>
        <v>0</v>
      </c>
      <c r="AB10" s="313">
        <f t="shared" ref="AB10" si="6">Y10/C10</f>
        <v>3848.1292782377041</v>
      </c>
      <c r="AC10" s="313">
        <f t="shared" ref="AC10:AC73" si="7">Z10/C10</f>
        <v>3848.1292782377068</v>
      </c>
      <c r="AD10" s="313">
        <f t="shared" ref="AD10" si="8">AC10-AB10</f>
        <v>0</v>
      </c>
      <c r="AE10" s="314">
        <f t="shared" ref="AE10" si="9">AD10/AB10</f>
        <v>0</v>
      </c>
      <c r="AF10" s="331">
        <v>0</v>
      </c>
    </row>
    <row r="11" spans="1:32">
      <c r="A11" s="280">
        <v>5</v>
      </c>
      <c r="B11" s="280" t="s">
        <v>42</v>
      </c>
      <c r="C11" s="285">
        <v>9311</v>
      </c>
      <c r="D11" s="285">
        <v>38837000</v>
      </c>
      <c r="E11" s="285">
        <v>40283427.550000004</v>
      </c>
      <c r="F11" s="284">
        <f t="shared" si="0"/>
        <v>1446427.5500000045</v>
      </c>
      <c r="G11" s="285">
        <v>37152000</v>
      </c>
      <c r="H11" s="285">
        <v>37152000</v>
      </c>
      <c r="I11" s="284">
        <f t="shared" si="1"/>
        <v>0</v>
      </c>
      <c r="J11" s="285">
        <v>37994500</v>
      </c>
      <c r="K11" s="285">
        <v>38717713.775000006</v>
      </c>
      <c r="L11" s="284">
        <f t="shared" si="2"/>
        <v>723213.77500000596</v>
      </c>
      <c r="M11" s="285">
        <v>38810199.222587019</v>
      </c>
      <c r="N11" s="285">
        <v>39514849.385722123</v>
      </c>
      <c r="O11" s="284">
        <f t="shared" si="3"/>
        <v>704650.16313510388</v>
      </c>
      <c r="P11" s="285">
        <v>953763.14</v>
      </c>
      <c r="Q11" s="285">
        <v>955756.07000000007</v>
      </c>
      <c r="R11" s="284">
        <f t="shared" si="4"/>
        <v>1992.9300000000512</v>
      </c>
      <c r="S11" s="285">
        <v>989000</v>
      </c>
      <c r="T11" s="285">
        <v>989000</v>
      </c>
      <c r="U11" s="285">
        <v>971381.57000000007</v>
      </c>
      <c r="V11" s="285">
        <v>972378.03500000003</v>
      </c>
      <c r="W11" s="285">
        <v>1001806.1020067926</v>
      </c>
      <c r="X11" s="285">
        <v>1001460.1723970673</v>
      </c>
      <c r="Y11" s="285">
        <v>39812005.324593812</v>
      </c>
      <c r="Z11" s="285">
        <v>40516309.558119193</v>
      </c>
      <c r="AA11" s="284">
        <f t="shared" si="5"/>
        <v>704304.23352538049</v>
      </c>
      <c r="AB11" s="284">
        <f t="shared" ref="AB11:AB74" si="10">Y11/C11</f>
        <v>4275.8033857366354</v>
      </c>
      <c r="AC11" s="284">
        <f t="shared" si="7"/>
        <v>4351.4455545182245</v>
      </c>
      <c r="AD11" s="285">
        <f t="shared" ref="AD11:AD74" si="11">AC11-AB11</f>
        <v>75.642168781589135</v>
      </c>
      <c r="AE11" s="286">
        <f t="shared" ref="AE11:AE74" si="12">AD11/AB11</f>
        <v>1.7690750008271836E-2</v>
      </c>
      <c r="AF11" s="248">
        <v>14</v>
      </c>
    </row>
    <row r="12" spans="1:32">
      <c r="A12" s="280">
        <v>9</v>
      </c>
      <c r="B12" s="280" t="s">
        <v>43</v>
      </c>
      <c r="C12" s="285">
        <v>2491</v>
      </c>
      <c r="D12" s="285">
        <v>10228423.310000002</v>
      </c>
      <c r="E12" s="285">
        <v>10412007.789999999</v>
      </c>
      <c r="F12" s="284">
        <f t="shared" si="0"/>
        <v>183584.47999999672</v>
      </c>
      <c r="G12" s="285">
        <v>10825000</v>
      </c>
      <c r="H12" s="285">
        <v>10825000</v>
      </c>
      <c r="I12" s="284">
        <f t="shared" si="1"/>
        <v>0</v>
      </c>
      <c r="J12" s="285">
        <v>10526711.655000001</v>
      </c>
      <c r="K12" s="285">
        <v>10618503.895</v>
      </c>
      <c r="L12" s="284">
        <f t="shared" si="2"/>
        <v>91792.239999998361</v>
      </c>
      <c r="M12" s="285">
        <v>10752708.325922931</v>
      </c>
      <c r="N12" s="285">
        <v>10837121.8546369</v>
      </c>
      <c r="O12" s="284">
        <f t="shared" si="3"/>
        <v>84413.528713969514</v>
      </c>
      <c r="P12" s="285">
        <v>333521.96999999997</v>
      </c>
      <c r="Q12" s="285">
        <v>333521.96999999997</v>
      </c>
      <c r="R12" s="284">
        <f t="shared" si="4"/>
        <v>0</v>
      </c>
      <c r="S12" s="285">
        <v>345000</v>
      </c>
      <c r="T12" s="285">
        <v>345000</v>
      </c>
      <c r="U12" s="285">
        <v>339260.98499999999</v>
      </c>
      <c r="V12" s="285">
        <v>339260.98499999999</v>
      </c>
      <c r="W12" s="285">
        <v>349886.93984160613</v>
      </c>
      <c r="X12" s="285">
        <v>349407.69155249256</v>
      </c>
      <c r="Y12" s="285">
        <v>11102595.265764536</v>
      </c>
      <c r="Z12" s="285">
        <v>11186529.546189392</v>
      </c>
      <c r="AA12" s="284">
        <f t="shared" si="5"/>
        <v>83934.280424855649</v>
      </c>
      <c r="AB12" s="284">
        <f t="shared" si="10"/>
        <v>4457.0836072920656</v>
      </c>
      <c r="AC12" s="284">
        <f t="shared" si="7"/>
        <v>4490.7786215132046</v>
      </c>
      <c r="AD12" s="285">
        <f t="shared" si="11"/>
        <v>33.69501422113899</v>
      </c>
      <c r="AE12" s="286">
        <f t="shared" si="12"/>
        <v>7.5598793269239673E-3</v>
      </c>
      <c r="AF12" s="248">
        <v>17</v>
      </c>
    </row>
    <row r="13" spans="1:32">
      <c r="A13" s="280">
        <v>10</v>
      </c>
      <c r="B13" s="280" t="s">
        <v>44</v>
      </c>
      <c r="C13" s="285">
        <v>11197</v>
      </c>
      <c r="D13" s="285">
        <v>49727888.63000001</v>
      </c>
      <c r="E13" s="285">
        <v>49727888.63000001</v>
      </c>
      <c r="F13" s="284">
        <f t="shared" si="0"/>
        <v>0</v>
      </c>
      <c r="G13" s="285">
        <v>49136000</v>
      </c>
      <c r="H13" s="285">
        <v>49136000</v>
      </c>
      <c r="I13" s="284">
        <f t="shared" si="1"/>
        <v>0</v>
      </c>
      <c r="J13" s="285">
        <v>49431944.315000005</v>
      </c>
      <c r="K13" s="285">
        <v>49431944.315000005</v>
      </c>
      <c r="L13" s="284">
        <f t="shared" si="2"/>
        <v>0</v>
      </c>
      <c r="M13" s="285">
        <v>50493192.615377955</v>
      </c>
      <c r="N13" s="285">
        <v>50449668.743402645</v>
      </c>
      <c r="O13" s="284">
        <f t="shared" si="3"/>
        <v>-43523.871975310147</v>
      </c>
      <c r="P13" s="285">
        <v>1205716.78</v>
      </c>
      <c r="Q13" s="285">
        <v>1205716.78</v>
      </c>
      <c r="R13" s="284">
        <f t="shared" si="4"/>
        <v>0</v>
      </c>
      <c r="S13" s="285">
        <v>1184000</v>
      </c>
      <c r="T13" s="285">
        <v>1184000</v>
      </c>
      <c r="U13" s="285">
        <v>1194858.3900000001</v>
      </c>
      <c r="V13" s="285">
        <v>1194858.3900000001</v>
      </c>
      <c r="W13" s="285">
        <v>1232282.414145465</v>
      </c>
      <c r="X13" s="285">
        <v>1230594.5282273702</v>
      </c>
      <c r="Y13" s="285">
        <v>51725475.029523417</v>
      </c>
      <c r="Z13" s="285">
        <v>51680263.271630019</v>
      </c>
      <c r="AA13" s="284">
        <f t="shared" si="5"/>
        <v>-45211.757893398404</v>
      </c>
      <c r="AB13" s="284">
        <f t="shared" si="10"/>
        <v>4619.5833731824077</v>
      </c>
      <c r="AC13" s="284">
        <f t="shared" si="7"/>
        <v>4615.5455275189797</v>
      </c>
      <c r="AD13" s="285">
        <f t="shared" si="11"/>
        <v>-4.0378456634280155</v>
      </c>
      <c r="AE13" s="286">
        <f t="shared" si="12"/>
        <v>-8.7407139069477691E-4</v>
      </c>
      <c r="AF13" s="248">
        <v>14</v>
      </c>
    </row>
    <row r="14" spans="1:32">
      <c r="A14" s="280">
        <v>16</v>
      </c>
      <c r="B14" s="280" t="s">
        <v>45</v>
      </c>
      <c r="C14" s="285">
        <v>8033</v>
      </c>
      <c r="D14" s="285">
        <v>28546271.930000007</v>
      </c>
      <c r="E14" s="285">
        <v>28546271.930000007</v>
      </c>
      <c r="F14" s="284">
        <f t="shared" si="0"/>
        <v>0</v>
      </c>
      <c r="G14" s="285">
        <v>29500000</v>
      </c>
      <c r="H14" s="285">
        <v>29500000</v>
      </c>
      <c r="I14" s="284">
        <f t="shared" si="1"/>
        <v>0</v>
      </c>
      <c r="J14" s="285">
        <v>29023135.965000004</v>
      </c>
      <c r="K14" s="285">
        <v>29023135.965000004</v>
      </c>
      <c r="L14" s="284">
        <f t="shared" si="2"/>
        <v>0</v>
      </c>
      <c r="M14" s="285">
        <v>29646230.082403515</v>
      </c>
      <c r="N14" s="285">
        <v>29620675.771895055</v>
      </c>
      <c r="O14" s="284">
        <f t="shared" si="3"/>
        <v>-25554.310508459806</v>
      </c>
      <c r="P14" s="285">
        <v>846012.58000000007</v>
      </c>
      <c r="Q14" s="285">
        <v>846012.58000000007</v>
      </c>
      <c r="R14" s="284">
        <f t="shared" si="4"/>
        <v>0</v>
      </c>
      <c r="S14" s="285">
        <v>865000</v>
      </c>
      <c r="T14" s="285">
        <v>865000</v>
      </c>
      <c r="U14" s="285">
        <v>855506.29</v>
      </c>
      <c r="V14" s="285">
        <v>855506.29</v>
      </c>
      <c r="W14" s="285">
        <v>882301.50550127553</v>
      </c>
      <c r="X14" s="285">
        <v>881092.9965835514</v>
      </c>
      <c r="Y14" s="285">
        <v>30528531.587904789</v>
      </c>
      <c r="Z14" s="285">
        <v>30501768.768478606</v>
      </c>
      <c r="AA14" s="284">
        <f t="shared" si="5"/>
        <v>-26762.819426182657</v>
      </c>
      <c r="AB14" s="284">
        <f t="shared" si="10"/>
        <v>3800.3898403964631</v>
      </c>
      <c r="AC14" s="284">
        <f t="shared" si="7"/>
        <v>3797.0582308575385</v>
      </c>
      <c r="AD14" s="285">
        <f t="shared" si="11"/>
        <v>-3.3316095389245675</v>
      </c>
      <c r="AE14" s="286">
        <f t="shared" si="12"/>
        <v>-8.766494172547857E-4</v>
      </c>
      <c r="AF14" s="248">
        <v>7</v>
      </c>
    </row>
    <row r="15" spans="1:32">
      <c r="A15" s="280">
        <v>18</v>
      </c>
      <c r="B15" s="280" t="s">
        <v>46</v>
      </c>
      <c r="C15" s="285">
        <v>4847</v>
      </c>
      <c r="D15" s="285">
        <v>15180794.720000001</v>
      </c>
      <c r="E15" s="285">
        <v>15180794.720000001</v>
      </c>
      <c r="F15" s="284">
        <f t="shared" si="0"/>
        <v>0</v>
      </c>
      <c r="G15" s="285">
        <v>16604000</v>
      </c>
      <c r="H15" s="285">
        <v>16604000</v>
      </c>
      <c r="I15" s="284">
        <f t="shared" si="1"/>
        <v>0</v>
      </c>
      <c r="J15" s="285">
        <v>15892397.359999999</v>
      </c>
      <c r="K15" s="285">
        <v>15892397.359999999</v>
      </c>
      <c r="L15" s="284">
        <f t="shared" si="2"/>
        <v>0</v>
      </c>
      <c r="M15" s="285">
        <v>16233589.273871638</v>
      </c>
      <c r="N15" s="285">
        <v>16219596.32502727</v>
      </c>
      <c r="O15" s="284">
        <f t="shared" si="3"/>
        <v>-13992.948844367638</v>
      </c>
      <c r="P15" s="285">
        <v>461466.39999999997</v>
      </c>
      <c r="Q15" s="285">
        <v>461466.39999999997</v>
      </c>
      <c r="R15" s="284">
        <f t="shared" si="4"/>
        <v>0</v>
      </c>
      <c r="S15" s="285">
        <v>427000</v>
      </c>
      <c r="T15" s="285">
        <v>427000</v>
      </c>
      <c r="U15" s="285">
        <v>444233.19999999995</v>
      </c>
      <c r="V15" s="285">
        <v>444233.19999999995</v>
      </c>
      <c r="W15" s="285">
        <v>458146.97768458159</v>
      </c>
      <c r="X15" s="285">
        <v>457519.44310064631</v>
      </c>
      <c r="Y15" s="285">
        <v>16691736.25155622</v>
      </c>
      <c r="Z15" s="285">
        <v>16677115.768127916</v>
      </c>
      <c r="AA15" s="284">
        <f t="shared" si="5"/>
        <v>-14620.483428303152</v>
      </c>
      <c r="AB15" s="284">
        <f t="shared" si="10"/>
        <v>3443.725242739059</v>
      </c>
      <c r="AC15" s="284">
        <f t="shared" si="7"/>
        <v>3440.7088442599375</v>
      </c>
      <c r="AD15" s="285">
        <f t="shared" si="11"/>
        <v>-3.0163984791215626</v>
      </c>
      <c r="AE15" s="286">
        <f t="shared" si="12"/>
        <v>-8.7591148146371552E-4</v>
      </c>
      <c r="AF15" s="248">
        <v>1</v>
      </c>
    </row>
    <row r="16" spans="1:32">
      <c r="A16" s="280">
        <v>19</v>
      </c>
      <c r="B16" s="280" t="s">
        <v>47</v>
      </c>
      <c r="C16" s="285">
        <v>3955</v>
      </c>
      <c r="D16" s="285">
        <v>12382102.340000002</v>
      </c>
      <c r="E16" s="285">
        <v>12544570.08</v>
      </c>
      <c r="F16" s="284">
        <f t="shared" si="0"/>
        <v>162467.73999999836</v>
      </c>
      <c r="G16" s="285">
        <v>12708000</v>
      </c>
      <c r="H16" s="285">
        <v>12708000</v>
      </c>
      <c r="I16" s="284">
        <f t="shared" si="1"/>
        <v>0</v>
      </c>
      <c r="J16" s="285">
        <v>12545051.170000002</v>
      </c>
      <c r="K16" s="285">
        <v>12626285.039999999</v>
      </c>
      <c r="L16" s="284">
        <f t="shared" si="2"/>
        <v>81233.869999997318</v>
      </c>
      <c r="M16" s="285">
        <v>12814379.322408464</v>
      </c>
      <c r="N16" s="285">
        <v>12886239.992273312</v>
      </c>
      <c r="O16" s="284">
        <f t="shared" si="3"/>
        <v>71860.669864848256</v>
      </c>
      <c r="P16" s="285">
        <v>311473.74999999994</v>
      </c>
      <c r="Q16" s="285">
        <v>318414.58</v>
      </c>
      <c r="R16" s="284">
        <f t="shared" si="4"/>
        <v>6940.8300000000745</v>
      </c>
      <c r="S16" s="285">
        <v>329000</v>
      </c>
      <c r="T16" s="285">
        <v>329000</v>
      </c>
      <c r="U16" s="285">
        <v>320236.875</v>
      </c>
      <c r="V16" s="285">
        <v>323707.29000000004</v>
      </c>
      <c r="W16" s="285">
        <v>330266.97784948343</v>
      </c>
      <c r="X16" s="285">
        <v>333388.81256155425</v>
      </c>
      <c r="Y16" s="285">
        <v>13144646.300257947</v>
      </c>
      <c r="Z16" s="285">
        <v>13219628.804834867</v>
      </c>
      <c r="AA16" s="284">
        <f t="shared" si="5"/>
        <v>74982.5045769196</v>
      </c>
      <c r="AB16" s="284">
        <f t="shared" si="10"/>
        <v>3323.5515297744496</v>
      </c>
      <c r="AC16" s="284">
        <f t="shared" si="7"/>
        <v>3342.5104437003456</v>
      </c>
      <c r="AD16" s="285">
        <f t="shared" si="11"/>
        <v>18.958913925896013</v>
      </c>
      <c r="AE16" s="286">
        <f t="shared" si="12"/>
        <v>5.7044140149626766E-3</v>
      </c>
      <c r="AF16" s="248">
        <v>2</v>
      </c>
    </row>
    <row r="17" spans="1:32">
      <c r="A17" s="280">
        <v>20</v>
      </c>
      <c r="B17" s="280" t="s">
        <v>48</v>
      </c>
      <c r="C17" s="285">
        <v>16467</v>
      </c>
      <c r="D17" s="285">
        <v>59090545.219999991</v>
      </c>
      <c r="E17" s="285">
        <v>59090545.219999991</v>
      </c>
      <c r="F17" s="284">
        <f t="shared" si="0"/>
        <v>0</v>
      </c>
      <c r="G17" s="285">
        <v>61383000</v>
      </c>
      <c r="H17" s="285">
        <v>61383000</v>
      </c>
      <c r="I17" s="284">
        <f t="shared" si="1"/>
        <v>0</v>
      </c>
      <c r="J17" s="285">
        <v>60236772.609999999</v>
      </c>
      <c r="K17" s="285">
        <v>60236772.609999999</v>
      </c>
      <c r="L17" s="284">
        <f t="shared" si="2"/>
        <v>0</v>
      </c>
      <c r="M17" s="285">
        <v>61529988.433056705</v>
      </c>
      <c r="N17" s="285">
        <v>61476951.118510127</v>
      </c>
      <c r="O17" s="284">
        <f t="shared" si="3"/>
        <v>-53037.314546577632</v>
      </c>
      <c r="P17" s="285">
        <v>1305298.58</v>
      </c>
      <c r="Q17" s="285">
        <v>1305298.58</v>
      </c>
      <c r="R17" s="284">
        <f t="shared" si="4"/>
        <v>0</v>
      </c>
      <c r="S17" s="285">
        <v>1308000</v>
      </c>
      <c r="T17" s="285">
        <v>1308000</v>
      </c>
      <c r="U17" s="285">
        <v>1306649.29</v>
      </c>
      <c r="V17" s="285">
        <v>1306649.29</v>
      </c>
      <c r="W17" s="285">
        <v>1347574.7042481389</v>
      </c>
      <c r="X17" s="285">
        <v>1345728.8997955467</v>
      </c>
      <c r="Y17" s="285">
        <v>62877563.137304842</v>
      </c>
      <c r="Z17" s="285">
        <v>62822680.018305674</v>
      </c>
      <c r="AA17" s="284">
        <f t="shared" si="5"/>
        <v>-54883.118999168277</v>
      </c>
      <c r="AB17" s="284">
        <f t="shared" si="10"/>
        <v>3818.3981986582162</v>
      </c>
      <c r="AC17" s="284">
        <f t="shared" si="7"/>
        <v>3815.0652831909683</v>
      </c>
      <c r="AD17" s="285">
        <f t="shared" si="11"/>
        <v>-3.332915467247858</v>
      </c>
      <c r="AE17" s="286">
        <f t="shared" si="12"/>
        <v>-8.7285696615377708E-4</v>
      </c>
      <c r="AF17" s="248">
        <v>6</v>
      </c>
    </row>
    <row r="18" spans="1:32">
      <c r="A18" s="280">
        <v>46</v>
      </c>
      <c r="B18" s="280" t="s">
        <v>49</v>
      </c>
      <c r="C18" s="285">
        <v>1362</v>
      </c>
      <c r="D18" s="285">
        <v>5984633.4899999984</v>
      </c>
      <c r="E18" s="285">
        <v>5984633.4899999984</v>
      </c>
      <c r="F18" s="284">
        <f t="shared" si="0"/>
        <v>0</v>
      </c>
      <c r="G18" s="285">
        <v>6557000</v>
      </c>
      <c r="H18" s="285">
        <v>6557000</v>
      </c>
      <c r="I18" s="284">
        <f t="shared" si="1"/>
        <v>0</v>
      </c>
      <c r="J18" s="285">
        <v>6270816.7449999992</v>
      </c>
      <c r="K18" s="285">
        <v>6270816.7449999992</v>
      </c>
      <c r="L18" s="284">
        <f t="shared" si="2"/>
        <v>0</v>
      </c>
      <c r="M18" s="285">
        <v>6405444.134329563</v>
      </c>
      <c r="N18" s="285">
        <v>6399922.8013338232</v>
      </c>
      <c r="O18" s="284">
        <f t="shared" si="3"/>
        <v>-5521.3329957397655</v>
      </c>
      <c r="P18" s="285">
        <v>136428.15</v>
      </c>
      <c r="Q18" s="285">
        <v>136428.15</v>
      </c>
      <c r="R18" s="284">
        <f t="shared" si="4"/>
        <v>0</v>
      </c>
      <c r="S18" s="285">
        <v>146000</v>
      </c>
      <c r="T18" s="285">
        <v>146000</v>
      </c>
      <c r="U18" s="285">
        <v>141214.07500000001</v>
      </c>
      <c r="V18" s="285">
        <v>141214.07500000001</v>
      </c>
      <c r="W18" s="285">
        <v>145637.02503048812</v>
      </c>
      <c r="X18" s="285">
        <v>145437.54260593967</v>
      </c>
      <c r="Y18" s="285">
        <v>6551081.1593600512</v>
      </c>
      <c r="Z18" s="285">
        <v>6545360.3439397626</v>
      </c>
      <c r="AA18" s="284">
        <f t="shared" si="5"/>
        <v>-5720.8154202885926</v>
      </c>
      <c r="AB18" s="284">
        <f t="shared" si="10"/>
        <v>4809.8980612041496</v>
      </c>
      <c r="AC18" s="284">
        <f t="shared" si="7"/>
        <v>4805.697756196595</v>
      </c>
      <c r="AD18" s="285">
        <f t="shared" si="11"/>
        <v>-4.2003050075545616</v>
      </c>
      <c r="AE18" s="286">
        <f t="shared" si="12"/>
        <v>-8.7326279145779283E-4</v>
      </c>
      <c r="AF18" s="248">
        <v>10</v>
      </c>
    </row>
    <row r="19" spans="1:32">
      <c r="A19" s="280">
        <v>47</v>
      </c>
      <c r="B19" s="280" t="s">
        <v>50</v>
      </c>
      <c r="C19" s="285">
        <v>1789</v>
      </c>
      <c r="D19" s="285">
        <v>9231156.0399999991</v>
      </c>
      <c r="E19" s="285">
        <v>8903430.0800000001</v>
      </c>
      <c r="F19" s="284">
        <f t="shared" si="0"/>
        <v>-327725.95999999903</v>
      </c>
      <c r="G19" s="285">
        <v>9049000</v>
      </c>
      <c r="H19" s="285">
        <v>9049000</v>
      </c>
      <c r="I19" s="284">
        <f t="shared" si="1"/>
        <v>0</v>
      </c>
      <c r="J19" s="285">
        <v>9140078.0199999996</v>
      </c>
      <c r="K19" s="285">
        <v>8976215.0399999991</v>
      </c>
      <c r="L19" s="284">
        <f t="shared" si="2"/>
        <v>-163862.98000000045</v>
      </c>
      <c r="M19" s="285">
        <v>9336305.2248664591</v>
      </c>
      <c r="N19" s="285">
        <v>9161020.9068821389</v>
      </c>
      <c r="O19" s="284">
        <f t="shared" si="3"/>
        <v>-175284.31798432022</v>
      </c>
      <c r="P19" s="285">
        <v>320986.17</v>
      </c>
      <c r="Q19" s="285">
        <v>333251.82</v>
      </c>
      <c r="R19" s="284">
        <f t="shared" si="4"/>
        <v>12265.650000000023</v>
      </c>
      <c r="S19" s="285">
        <v>339000</v>
      </c>
      <c r="T19" s="285">
        <v>339000</v>
      </c>
      <c r="U19" s="285">
        <v>329993.08499999996</v>
      </c>
      <c r="V19" s="285">
        <v>336125.91000000003</v>
      </c>
      <c r="W19" s="285">
        <v>340328.76099661447</v>
      </c>
      <c r="X19" s="285">
        <v>346178.85190683184</v>
      </c>
      <c r="Y19" s="285">
        <v>9676633.9858630728</v>
      </c>
      <c r="Z19" s="285">
        <v>9507199.7587889712</v>
      </c>
      <c r="AA19" s="284">
        <f t="shared" si="5"/>
        <v>-169434.22707410157</v>
      </c>
      <c r="AB19" s="284">
        <f t="shared" si="10"/>
        <v>5408.9625410078661</v>
      </c>
      <c r="AC19" s="284">
        <f t="shared" si="7"/>
        <v>5314.2536382274857</v>
      </c>
      <c r="AD19" s="285">
        <f t="shared" si="11"/>
        <v>-94.708902780380413</v>
      </c>
      <c r="AE19" s="286">
        <f t="shared" si="12"/>
        <v>-1.7509624454291942E-2</v>
      </c>
      <c r="AF19" s="248">
        <v>19</v>
      </c>
    </row>
    <row r="20" spans="1:32">
      <c r="A20" s="280">
        <v>49</v>
      </c>
      <c r="B20" s="280" t="s">
        <v>51</v>
      </c>
      <c r="C20" s="285">
        <v>297132</v>
      </c>
      <c r="D20" s="285">
        <v>811132334.48000002</v>
      </c>
      <c r="E20" s="285">
        <v>811132334.48000002</v>
      </c>
      <c r="F20" s="284">
        <f t="shared" si="0"/>
        <v>0</v>
      </c>
      <c r="G20" s="285">
        <v>859570000</v>
      </c>
      <c r="H20" s="285">
        <v>859570000</v>
      </c>
      <c r="I20" s="284">
        <f t="shared" si="1"/>
        <v>0</v>
      </c>
      <c r="J20" s="285">
        <v>835351167.24000001</v>
      </c>
      <c r="K20" s="285">
        <v>835351167.24000001</v>
      </c>
      <c r="L20" s="284">
        <f t="shared" si="2"/>
        <v>0</v>
      </c>
      <c r="M20" s="285">
        <v>853285218.1606549</v>
      </c>
      <c r="N20" s="285">
        <v>852549707.5963589</v>
      </c>
      <c r="O20" s="284">
        <f t="shared" si="3"/>
        <v>-735510.56429600716</v>
      </c>
      <c r="P20" s="285">
        <v>21524130.32</v>
      </c>
      <c r="Q20" s="285">
        <v>21524130.320000004</v>
      </c>
      <c r="R20" s="284">
        <f t="shared" si="4"/>
        <v>0</v>
      </c>
      <c r="S20" s="285">
        <v>21510000</v>
      </c>
      <c r="T20" s="285">
        <v>21510000</v>
      </c>
      <c r="U20" s="285">
        <v>21517065.16</v>
      </c>
      <c r="V20" s="285">
        <v>21517065.160000004</v>
      </c>
      <c r="W20" s="285">
        <v>22190998.71800714</v>
      </c>
      <c r="X20" s="285">
        <v>22160603.190314282</v>
      </c>
      <c r="Y20" s="285">
        <v>875476216.87866199</v>
      </c>
      <c r="Z20" s="285">
        <v>874710310.78667319</v>
      </c>
      <c r="AA20" s="284">
        <f t="shared" si="5"/>
        <v>-765906.09198880196</v>
      </c>
      <c r="AB20" s="284">
        <f t="shared" si="10"/>
        <v>2946.4218491399847</v>
      </c>
      <c r="AC20" s="284">
        <f t="shared" si="7"/>
        <v>2943.8441863773446</v>
      </c>
      <c r="AD20" s="285">
        <f t="shared" si="11"/>
        <v>-2.5776627626401023</v>
      </c>
      <c r="AE20" s="286">
        <f t="shared" si="12"/>
        <v>-8.7484511540412394E-4</v>
      </c>
      <c r="AF20" s="248">
        <v>1</v>
      </c>
    </row>
    <row r="21" spans="1:32">
      <c r="A21" s="280">
        <v>50</v>
      </c>
      <c r="B21" s="280" t="s">
        <v>52</v>
      </c>
      <c r="C21" s="285">
        <v>11417</v>
      </c>
      <c r="D21" s="285">
        <v>43836768.089999981</v>
      </c>
      <c r="E21" s="285">
        <v>43836768.089999981</v>
      </c>
      <c r="F21" s="284">
        <f t="shared" si="0"/>
        <v>0</v>
      </c>
      <c r="G21" s="285">
        <v>45741000</v>
      </c>
      <c r="H21" s="285">
        <v>45741000</v>
      </c>
      <c r="I21" s="284">
        <f t="shared" si="1"/>
        <v>0</v>
      </c>
      <c r="J21" s="285">
        <v>44788884.044999987</v>
      </c>
      <c r="K21" s="285">
        <v>44788884.044999987</v>
      </c>
      <c r="L21" s="284">
        <f t="shared" si="2"/>
        <v>0</v>
      </c>
      <c r="M21" s="285">
        <v>45750451.058542646</v>
      </c>
      <c r="N21" s="285">
        <v>45711015.311434068</v>
      </c>
      <c r="O21" s="284">
        <f t="shared" si="3"/>
        <v>-39435.747108578682</v>
      </c>
      <c r="P21" s="285">
        <v>1335255.3500000001</v>
      </c>
      <c r="Q21" s="285">
        <v>1335255.3500000001</v>
      </c>
      <c r="R21" s="284">
        <f t="shared" si="4"/>
        <v>0</v>
      </c>
      <c r="S21" s="285">
        <v>1285000</v>
      </c>
      <c r="T21" s="285">
        <v>1285000</v>
      </c>
      <c r="U21" s="285">
        <v>1310127.675</v>
      </c>
      <c r="V21" s="285">
        <v>1310127.675</v>
      </c>
      <c r="W21" s="285">
        <v>1351162.035350302</v>
      </c>
      <c r="X21" s="285">
        <v>1349311.3172467628</v>
      </c>
      <c r="Y21" s="285">
        <v>47101613.093892947</v>
      </c>
      <c r="Z21" s="285">
        <v>47060326.628680833</v>
      </c>
      <c r="AA21" s="284">
        <f t="shared" si="5"/>
        <v>-41286.465212114155</v>
      </c>
      <c r="AB21" s="284">
        <f t="shared" si="10"/>
        <v>4125.5682836027809</v>
      </c>
      <c r="AC21" s="284">
        <f t="shared" si="7"/>
        <v>4121.9520564667455</v>
      </c>
      <c r="AD21" s="285">
        <f t="shared" si="11"/>
        <v>-3.616227136035377</v>
      </c>
      <c r="AE21" s="286">
        <f t="shared" si="12"/>
        <v>-8.7654036667098728E-4</v>
      </c>
      <c r="AF21" s="248">
        <v>4</v>
      </c>
    </row>
    <row r="22" spans="1:32">
      <c r="A22" s="280">
        <v>51</v>
      </c>
      <c r="B22" s="280" t="s">
        <v>53</v>
      </c>
      <c r="C22" s="285">
        <v>9334</v>
      </c>
      <c r="D22" s="285">
        <v>37281412.149999999</v>
      </c>
      <c r="E22" s="285">
        <v>37281412.149999999</v>
      </c>
      <c r="F22" s="284">
        <f t="shared" si="0"/>
        <v>0</v>
      </c>
      <c r="G22" s="285">
        <v>40451000</v>
      </c>
      <c r="H22" s="285">
        <v>40451000</v>
      </c>
      <c r="I22" s="284">
        <f t="shared" si="1"/>
        <v>0</v>
      </c>
      <c r="J22" s="285">
        <v>38866206.075000003</v>
      </c>
      <c r="K22" s="285">
        <v>38866206.075000003</v>
      </c>
      <c r="L22" s="284">
        <f t="shared" si="2"/>
        <v>0</v>
      </c>
      <c r="M22" s="285">
        <v>39700619.847527191</v>
      </c>
      <c r="N22" s="285">
        <v>39666398.903948791</v>
      </c>
      <c r="O22" s="284">
        <f t="shared" si="3"/>
        <v>-34220.943578399718</v>
      </c>
      <c r="P22" s="285">
        <v>916257.92999999993</v>
      </c>
      <c r="Q22" s="285">
        <v>916257.93</v>
      </c>
      <c r="R22" s="284">
        <f t="shared" si="4"/>
        <v>0</v>
      </c>
      <c r="S22" s="285">
        <v>967000</v>
      </c>
      <c r="T22" s="285">
        <v>967000</v>
      </c>
      <c r="U22" s="285">
        <v>941628.96499999997</v>
      </c>
      <c r="V22" s="285">
        <v>941628.96500000008</v>
      </c>
      <c r="W22" s="285">
        <v>971121.61903930339</v>
      </c>
      <c r="X22" s="285">
        <v>969791.45114376443</v>
      </c>
      <c r="Y22" s="285">
        <v>40671741.466566496</v>
      </c>
      <c r="Z22" s="285">
        <v>40636190.355092555</v>
      </c>
      <c r="AA22" s="284">
        <f t="shared" si="5"/>
        <v>-35551.111473940313</v>
      </c>
      <c r="AB22" s="284">
        <f t="shared" si="10"/>
        <v>4357.3753446075098</v>
      </c>
      <c r="AC22" s="284">
        <f t="shared" si="7"/>
        <v>4353.5665690049873</v>
      </c>
      <c r="AD22" s="285">
        <f t="shared" si="11"/>
        <v>-3.8087756025224735</v>
      </c>
      <c r="AE22" s="286">
        <f t="shared" si="12"/>
        <v>-8.7409858029238664E-4</v>
      </c>
      <c r="AF22" s="248">
        <v>4</v>
      </c>
    </row>
    <row r="23" spans="1:32">
      <c r="A23" s="280">
        <v>52</v>
      </c>
      <c r="B23" s="280" t="s">
        <v>54</v>
      </c>
      <c r="C23" s="285">
        <v>2404</v>
      </c>
      <c r="D23" s="285">
        <v>10315227.800000001</v>
      </c>
      <c r="E23" s="285">
        <v>10315227.800000001</v>
      </c>
      <c r="F23" s="284">
        <f t="shared" si="0"/>
        <v>0</v>
      </c>
      <c r="G23" s="285">
        <v>10317000</v>
      </c>
      <c r="H23" s="285">
        <v>10317000</v>
      </c>
      <c r="I23" s="284">
        <f t="shared" si="1"/>
        <v>0</v>
      </c>
      <c r="J23" s="285">
        <v>10316113.9</v>
      </c>
      <c r="K23" s="285">
        <v>10316113.9</v>
      </c>
      <c r="L23" s="284">
        <f t="shared" si="2"/>
        <v>0</v>
      </c>
      <c r="M23" s="285">
        <v>10537589.273760652</v>
      </c>
      <c r="N23" s="285">
        <v>10528506.13477253</v>
      </c>
      <c r="O23" s="284">
        <f t="shared" si="3"/>
        <v>-9083.138988122344</v>
      </c>
      <c r="P23" s="285">
        <v>253212.6</v>
      </c>
      <c r="Q23" s="285">
        <v>253212.59999999998</v>
      </c>
      <c r="R23" s="284">
        <f t="shared" si="4"/>
        <v>0</v>
      </c>
      <c r="S23" s="285">
        <v>200000</v>
      </c>
      <c r="T23" s="285">
        <v>200000</v>
      </c>
      <c r="U23" s="285">
        <v>226606.3</v>
      </c>
      <c r="V23" s="285">
        <v>226606.3</v>
      </c>
      <c r="W23" s="285">
        <v>233703.81022689346</v>
      </c>
      <c r="X23" s="285">
        <v>233383.70067590178</v>
      </c>
      <c r="Y23" s="285">
        <v>10771293.083987545</v>
      </c>
      <c r="Z23" s="285">
        <v>10761889.835448431</v>
      </c>
      <c r="AA23" s="284">
        <f t="shared" si="5"/>
        <v>-9403.2485391143709</v>
      </c>
      <c r="AB23" s="284">
        <f t="shared" si="10"/>
        <v>4480.5711663841703</v>
      </c>
      <c r="AC23" s="284">
        <f t="shared" si="7"/>
        <v>4476.6596653279666</v>
      </c>
      <c r="AD23" s="285">
        <f t="shared" si="11"/>
        <v>-3.9115010562036332</v>
      </c>
      <c r="AE23" s="286">
        <f t="shared" si="12"/>
        <v>-8.7299161445084734E-4</v>
      </c>
      <c r="AF23" s="248">
        <v>14</v>
      </c>
    </row>
    <row r="24" spans="1:32">
      <c r="A24" s="280">
        <v>61</v>
      </c>
      <c r="B24" s="280" t="s">
        <v>55</v>
      </c>
      <c r="C24" s="285">
        <v>16573</v>
      </c>
      <c r="D24" s="285">
        <v>68522046.349999994</v>
      </c>
      <c r="E24" s="285">
        <v>69213092.780000016</v>
      </c>
      <c r="F24" s="284">
        <f t="shared" si="0"/>
        <v>691046.43000002205</v>
      </c>
      <c r="G24" s="285">
        <v>71614000</v>
      </c>
      <c r="H24" s="285">
        <v>71614000</v>
      </c>
      <c r="I24" s="284">
        <f t="shared" si="1"/>
        <v>0</v>
      </c>
      <c r="J24" s="285">
        <v>70068023.174999997</v>
      </c>
      <c r="K24" s="285">
        <v>70413546.390000015</v>
      </c>
      <c r="L24" s="284">
        <f t="shared" si="2"/>
        <v>345523.21500001848</v>
      </c>
      <c r="M24" s="285">
        <v>71572304.900830224</v>
      </c>
      <c r="N24" s="285">
        <v>71863248.343759105</v>
      </c>
      <c r="O24" s="284">
        <f t="shared" si="3"/>
        <v>290943.44292888045</v>
      </c>
      <c r="P24" s="285">
        <v>1512984.3900000001</v>
      </c>
      <c r="Q24" s="285">
        <v>1568368.49</v>
      </c>
      <c r="R24" s="284">
        <f t="shared" si="4"/>
        <v>55384.09999999986</v>
      </c>
      <c r="S24" s="285">
        <v>1619000</v>
      </c>
      <c r="T24" s="285">
        <v>1619000</v>
      </c>
      <c r="U24" s="285">
        <v>1565992.1950000001</v>
      </c>
      <c r="V24" s="285">
        <v>1593684.2450000001</v>
      </c>
      <c r="W24" s="285">
        <v>1615040.458968159</v>
      </c>
      <c r="X24" s="285">
        <v>1641348.5715400698</v>
      </c>
      <c r="Y24" s="285">
        <v>73187345.359798387</v>
      </c>
      <c r="Z24" s="285">
        <v>73504596.915299177</v>
      </c>
      <c r="AA24" s="284">
        <f t="shared" si="5"/>
        <v>317251.55550079048</v>
      </c>
      <c r="AB24" s="284">
        <f t="shared" si="10"/>
        <v>4416.0589730162546</v>
      </c>
      <c r="AC24" s="284">
        <f t="shared" si="7"/>
        <v>4435.2016481807259</v>
      </c>
      <c r="AD24" s="285">
        <f t="shared" si="11"/>
        <v>19.142675164471257</v>
      </c>
      <c r="AE24" s="286">
        <f t="shared" si="12"/>
        <v>4.3347870310247319E-3</v>
      </c>
      <c r="AF24" s="248">
        <v>5</v>
      </c>
    </row>
    <row r="25" spans="1:32">
      <c r="A25" s="280">
        <v>69</v>
      </c>
      <c r="B25" s="280" t="s">
        <v>56</v>
      </c>
      <c r="C25" s="285">
        <v>6802</v>
      </c>
      <c r="D25" s="285">
        <v>31028320.499999996</v>
      </c>
      <c r="E25" s="285">
        <v>31028320.499999996</v>
      </c>
      <c r="F25" s="284">
        <f t="shared" si="0"/>
        <v>0</v>
      </c>
      <c r="G25" s="285">
        <v>31163000</v>
      </c>
      <c r="H25" s="285">
        <v>31163000</v>
      </c>
      <c r="I25" s="284">
        <f t="shared" si="1"/>
        <v>0</v>
      </c>
      <c r="J25" s="285">
        <v>31095660.25</v>
      </c>
      <c r="K25" s="285">
        <v>31095660.25</v>
      </c>
      <c r="L25" s="284">
        <f t="shared" si="2"/>
        <v>0</v>
      </c>
      <c r="M25" s="285">
        <v>31763249.135016382</v>
      </c>
      <c r="N25" s="285">
        <v>31735870.006914839</v>
      </c>
      <c r="O25" s="284">
        <f t="shared" si="3"/>
        <v>-27379.128101542592</v>
      </c>
      <c r="P25" s="285">
        <v>879801.45000000007</v>
      </c>
      <c r="Q25" s="285">
        <v>879801.45</v>
      </c>
      <c r="R25" s="284">
        <f t="shared" si="4"/>
        <v>0</v>
      </c>
      <c r="S25" s="285">
        <v>918000</v>
      </c>
      <c r="T25" s="285">
        <v>918000</v>
      </c>
      <c r="U25" s="285">
        <v>898900.72500000009</v>
      </c>
      <c r="V25" s="285">
        <v>898900.72499999998</v>
      </c>
      <c r="W25" s="285">
        <v>927055.09267931629</v>
      </c>
      <c r="X25" s="285">
        <v>925785.28373108373</v>
      </c>
      <c r="Y25" s="285">
        <v>32690304.2276957</v>
      </c>
      <c r="Z25" s="285">
        <v>32661655.290645923</v>
      </c>
      <c r="AA25" s="284">
        <f t="shared" si="5"/>
        <v>-28648.937049776316</v>
      </c>
      <c r="AB25" s="284">
        <f t="shared" si="10"/>
        <v>4805.9841557917816</v>
      </c>
      <c r="AC25" s="284">
        <f t="shared" si="7"/>
        <v>4801.7723155904032</v>
      </c>
      <c r="AD25" s="285">
        <f t="shared" si="11"/>
        <v>-4.2118402013784362</v>
      </c>
      <c r="AE25" s="286">
        <f t="shared" si="12"/>
        <v>-8.7637413375628141E-4</v>
      </c>
      <c r="AF25" s="248">
        <v>17</v>
      </c>
    </row>
    <row r="26" spans="1:32">
      <c r="A26" s="280">
        <v>71</v>
      </c>
      <c r="B26" s="280" t="s">
        <v>57</v>
      </c>
      <c r="C26" s="285">
        <v>6613</v>
      </c>
      <c r="D26" s="285">
        <v>29820633.910000004</v>
      </c>
      <c r="E26" s="285">
        <v>27650953.670000006</v>
      </c>
      <c r="F26" s="284">
        <f t="shared" si="0"/>
        <v>-2169680.2399999984</v>
      </c>
      <c r="G26" s="285">
        <v>29087000</v>
      </c>
      <c r="H26" s="285">
        <v>29087000</v>
      </c>
      <c r="I26" s="284">
        <f t="shared" si="1"/>
        <v>0</v>
      </c>
      <c r="J26" s="285">
        <v>29453816.955000002</v>
      </c>
      <c r="K26" s="285">
        <v>28368976.835000001</v>
      </c>
      <c r="L26" s="284">
        <f t="shared" si="2"/>
        <v>-1084840.120000001</v>
      </c>
      <c r="M26" s="285">
        <v>30086157.309325334</v>
      </c>
      <c r="N26" s="285">
        <v>28953048.554894038</v>
      </c>
      <c r="O26" s="284">
        <f t="shared" si="3"/>
        <v>-1133108.7544312961</v>
      </c>
      <c r="P26" s="285">
        <v>850533.73</v>
      </c>
      <c r="Q26" s="285">
        <v>855597.52</v>
      </c>
      <c r="R26" s="284">
        <f t="shared" si="4"/>
        <v>5063.7900000000373</v>
      </c>
      <c r="S26" s="285">
        <v>851000</v>
      </c>
      <c r="T26" s="285">
        <v>851000</v>
      </c>
      <c r="U26" s="285">
        <v>850766.86499999999</v>
      </c>
      <c r="V26" s="285">
        <v>853298.76</v>
      </c>
      <c r="W26" s="285">
        <v>877413.63750826474</v>
      </c>
      <c r="X26" s="285">
        <v>878819.44319711393</v>
      </c>
      <c r="Y26" s="285">
        <v>30963570.946833599</v>
      </c>
      <c r="Z26" s="285">
        <v>29831867.99809115</v>
      </c>
      <c r="AA26" s="284">
        <f t="shared" si="5"/>
        <v>-1131702.9487424493</v>
      </c>
      <c r="AB26" s="284">
        <f t="shared" si="10"/>
        <v>4682.2275739957049</v>
      </c>
      <c r="AC26" s="284">
        <f t="shared" si="7"/>
        <v>4511.0945105233859</v>
      </c>
      <c r="AD26" s="285">
        <f t="shared" si="11"/>
        <v>-171.13306347231901</v>
      </c>
      <c r="AE26" s="286">
        <f t="shared" si="12"/>
        <v>-3.6549497171552044E-2</v>
      </c>
      <c r="AF26" s="248">
        <v>17</v>
      </c>
    </row>
    <row r="27" spans="1:32">
      <c r="A27" s="280">
        <v>72</v>
      </c>
      <c r="B27" s="280" t="s">
        <v>58</v>
      </c>
      <c r="C27" s="285">
        <v>950</v>
      </c>
      <c r="D27" s="285">
        <v>4310935.78</v>
      </c>
      <c r="E27" s="285">
        <v>4310935.78</v>
      </c>
      <c r="F27" s="284">
        <f t="shared" si="0"/>
        <v>0</v>
      </c>
      <c r="G27" s="285">
        <v>4528000</v>
      </c>
      <c r="H27" s="285">
        <v>4528000</v>
      </c>
      <c r="I27" s="284">
        <f t="shared" si="1"/>
        <v>0</v>
      </c>
      <c r="J27" s="285">
        <v>4419467.8900000006</v>
      </c>
      <c r="K27" s="285">
        <v>4419467.8900000006</v>
      </c>
      <c r="L27" s="284">
        <f t="shared" si="2"/>
        <v>0</v>
      </c>
      <c r="M27" s="285">
        <v>4514348.8996756449</v>
      </c>
      <c r="N27" s="285">
        <v>4510457.6435798379</v>
      </c>
      <c r="O27" s="284">
        <f t="shared" si="3"/>
        <v>-3891.256095807068</v>
      </c>
      <c r="P27" s="285">
        <v>66739.320000000007</v>
      </c>
      <c r="Q27" s="285">
        <v>66739.320000000007</v>
      </c>
      <c r="R27" s="284">
        <f t="shared" si="4"/>
        <v>0</v>
      </c>
      <c r="S27" s="285">
        <v>67000</v>
      </c>
      <c r="T27" s="285">
        <v>67000</v>
      </c>
      <c r="U27" s="285">
        <v>66869.66</v>
      </c>
      <c r="V27" s="285">
        <v>66869.66</v>
      </c>
      <c r="W27" s="285">
        <v>68964.077038356336</v>
      </c>
      <c r="X27" s="285">
        <v>68869.615336110801</v>
      </c>
      <c r="Y27" s="285">
        <v>4583312.976714001</v>
      </c>
      <c r="Z27" s="285">
        <v>4579327.2589159487</v>
      </c>
      <c r="AA27" s="284">
        <f t="shared" si="5"/>
        <v>-3985.7177980523556</v>
      </c>
      <c r="AB27" s="284">
        <f t="shared" si="10"/>
        <v>4824.539975488422</v>
      </c>
      <c r="AC27" s="284">
        <f t="shared" si="7"/>
        <v>4820.3444830694198</v>
      </c>
      <c r="AD27" s="285">
        <f t="shared" si="11"/>
        <v>-4.1954924190022211</v>
      </c>
      <c r="AE27" s="286">
        <f t="shared" si="12"/>
        <v>-8.6961501828523705E-4</v>
      </c>
      <c r="AF27" s="248">
        <v>17</v>
      </c>
    </row>
    <row r="28" spans="1:32">
      <c r="A28" s="280">
        <v>74</v>
      </c>
      <c r="B28" s="280" t="s">
        <v>59</v>
      </c>
      <c r="C28" s="285">
        <v>1083</v>
      </c>
      <c r="D28" s="285">
        <v>5235563.68</v>
      </c>
      <c r="E28" s="285">
        <v>5235563.68</v>
      </c>
      <c r="F28" s="284">
        <f t="shared" si="0"/>
        <v>0</v>
      </c>
      <c r="G28" s="285">
        <v>5294000</v>
      </c>
      <c r="H28" s="285">
        <v>5294000</v>
      </c>
      <c r="I28" s="284">
        <f t="shared" si="1"/>
        <v>0</v>
      </c>
      <c r="J28" s="285">
        <v>5264781.84</v>
      </c>
      <c r="K28" s="285">
        <v>5264781.84</v>
      </c>
      <c r="L28" s="284">
        <f t="shared" si="2"/>
        <v>0</v>
      </c>
      <c r="M28" s="285">
        <v>5377810.7903475044</v>
      </c>
      <c r="N28" s="285">
        <v>5373175.2516496545</v>
      </c>
      <c r="O28" s="284">
        <f t="shared" si="3"/>
        <v>-4635.5386978499591</v>
      </c>
      <c r="P28" s="285">
        <v>146520.79</v>
      </c>
      <c r="Q28" s="285">
        <v>146520.79</v>
      </c>
      <c r="R28" s="284">
        <f t="shared" si="4"/>
        <v>0</v>
      </c>
      <c r="S28" s="285">
        <v>217000</v>
      </c>
      <c r="T28" s="285">
        <v>217000</v>
      </c>
      <c r="U28" s="285">
        <v>181760.39500000002</v>
      </c>
      <c r="V28" s="285">
        <v>181760.39500000002</v>
      </c>
      <c r="W28" s="285">
        <v>187453.29172156821</v>
      </c>
      <c r="X28" s="285">
        <v>187196.53258278203</v>
      </c>
      <c r="Y28" s="285">
        <v>5565264.0820690729</v>
      </c>
      <c r="Z28" s="285">
        <v>5560371.7842324367</v>
      </c>
      <c r="AA28" s="284">
        <f t="shared" si="5"/>
        <v>-4892.2978366361931</v>
      </c>
      <c r="AB28" s="284">
        <f t="shared" si="10"/>
        <v>5138.7479982170571</v>
      </c>
      <c r="AC28" s="284">
        <f t="shared" si="7"/>
        <v>5134.2306410271804</v>
      </c>
      <c r="AD28" s="285">
        <f t="shared" si="11"/>
        <v>-4.5173571898767477</v>
      </c>
      <c r="AE28" s="286">
        <f t="shared" si="12"/>
        <v>-8.7907739228389723E-4</v>
      </c>
      <c r="AF28" s="248">
        <v>16</v>
      </c>
    </row>
    <row r="29" spans="1:32">
      <c r="A29" s="280">
        <v>75</v>
      </c>
      <c r="B29" s="280" t="s">
        <v>60</v>
      </c>
      <c r="C29" s="285">
        <v>19702</v>
      </c>
      <c r="D29" s="285">
        <v>88144369.130000025</v>
      </c>
      <c r="E29" s="285">
        <v>88144369.130000025</v>
      </c>
      <c r="F29" s="284">
        <f t="shared" si="0"/>
        <v>0</v>
      </c>
      <c r="G29" s="285">
        <v>86756000</v>
      </c>
      <c r="H29" s="285">
        <v>86756000</v>
      </c>
      <c r="I29" s="284">
        <f t="shared" si="1"/>
        <v>0</v>
      </c>
      <c r="J29" s="285">
        <v>87450184.565000013</v>
      </c>
      <c r="K29" s="285">
        <v>87450184.565000013</v>
      </c>
      <c r="L29" s="284">
        <f t="shared" si="2"/>
        <v>0</v>
      </c>
      <c r="M29" s="285">
        <v>89327641.764456823</v>
      </c>
      <c r="N29" s="285">
        <v>89250643.566429853</v>
      </c>
      <c r="O29" s="284">
        <f t="shared" si="3"/>
        <v>-76998.198026970029</v>
      </c>
      <c r="P29" s="285">
        <v>2650532.6800000002</v>
      </c>
      <c r="Q29" s="285">
        <v>2650532.6800000002</v>
      </c>
      <c r="R29" s="284">
        <f t="shared" si="4"/>
        <v>0</v>
      </c>
      <c r="S29" s="285">
        <v>3050000</v>
      </c>
      <c r="T29" s="285">
        <v>3050000</v>
      </c>
      <c r="U29" s="285">
        <v>2850266.34</v>
      </c>
      <c r="V29" s="285">
        <v>2850266.34</v>
      </c>
      <c r="W29" s="285">
        <v>2939539.208836922</v>
      </c>
      <c r="X29" s="285">
        <v>2935512.8535312479</v>
      </c>
      <c r="Y29" s="285">
        <v>92267180.973293751</v>
      </c>
      <c r="Z29" s="285">
        <v>92186156.419961095</v>
      </c>
      <c r="AA29" s="284">
        <f t="shared" si="5"/>
        <v>-81024.553332656622</v>
      </c>
      <c r="AB29" s="284">
        <f t="shared" si="10"/>
        <v>4683.1378019131944</v>
      </c>
      <c r="AC29" s="284">
        <f t="shared" si="7"/>
        <v>4679.0252979373208</v>
      </c>
      <c r="AD29" s="285">
        <f t="shared" si="11"/>
        <v>-4.1125039758735511</v>
      </c>
      <c r="AE29" s="286">
        <f t="shared" si="12"/>
        <v>-8.7815139118765137E-4</v>
      </c>
      <c r="AF29" s="248">
        <v>8</v>
      </c>
    </row>
    <row r="30" spans="1:32">
      <c r="A30" s="280">
        <v>77</v>
      </c>
      <c r="B30" s="280" t="s">
        <v>61</v>
      </c>
      <c r="C30" s="285">
        <v>4683</v>
      </c>
      <c r="D30" s="285">
        <v>22380641.080000002</v>
      </c>
      <c r="E30" s="285">
        <v>22380641.080000002</v>
      </c>
      <c r="F30" s="284">
        <f t="shared" si="0"/>
        <v>0</v>
      </c>
      <c r="G30" s="285">
        <v>22347000</v>
      </c>
      <c r="H30" s="285">
        <v>22347000</v>
      </c>
      <c r="I30" s="284">
        <f t="shared" si="1"/>
        <v>0</v>
      </c>
      <c r="J30" s="285">
        <v>22363820.539999999</v>
      </c>
      <c r="K30" s="285">
        <v>22363820.539999999</v>
      </c>
      <c r="L30" s="284">
        <f t="shared" si="2"/>
        <v>0</v>
      </c>
      <c r="M30" s="285">
        <v>22843946.637949798</v>
      </c>
      <c r="N30" s="285">
        <v>22824255.72601926</v>
      </c>
      <c r="O30" s="284">
        <f t="shared" si="3"/>
        <v>-19690.911930538714</v>
      </c>
      <c r="P30" s="285">
        <v>463383.08</v>
      </c>
      <c r="Q30" s="285">
        <v>463383.08</v>
      </c>
      <c r="R30" s="284">
        <f t="shared" si="4"/>
        <v>0</v>
      </c>
      <c r="S30" s="285">
        <v>592000</v>
      </c>
      <c r="T30" s="285">
        <v>592000</v>
      </c>
      <c r="U30" s="285">
        <v>527691.54</v>
      </c>
      <c r="V30" s="285">
        <v>527691.54</v>
      </c>
      <c r="W30" s="285">
        <v>544219.30688818963</v>
      </c>
      <c r="X30" s="285">
        <v>543473.87703062827</v>
      </c>
      <c r="Y30" s="285">
        <v>23388165.944837987</v>
      </c>
      <c r="Z30" s="285">
        <v>23367729.603049889</v>
      </c>
      <c r="AA30" s="284">
        <f t="shared" si="5"/>
        <v>-20436.341788098216</v>
      </c>
      <c r="AB30" s="284">
        <f t="shared" si="10"/>
        <v>4994.2699006700805</v>
      </c>
      <c r="AC30" s="284">
        <f t="shared" si="7"/>
        <v>4989.9059583706785</v>
      </c>
      <c r="AD30" s="285">
        <f t="shared" si="11"/>
        <v>-4.3639422994019696</v>
      </c>
      <c r="AE30" s="286">
        <f t="shared" si="12"/>
        <v>-8.7378984039618291E-4</v>
      </c>
      <c r="AF30" s="248">
        <v>13</v>
      </c>
    </row>
    <row r="31" spans="1:32">
      <c r="A31" s="280">
        <v>78</v>
      </c>
      <c r="B31" s="280" t="s">
        <v>62</v>
      </c>
      <c r="C31" s="285">
        <v>7979</v>
      </c>
      <c r="D31" s="285">
        <v>34960866.499999993</v>
      </c>
      <c r="E31" s="285">
        <v>34960866.499999993</v>
      </c>
      <c r="F31" s="284">
        <f t="shared" si="0"/>
        <v>0</v>
      </c>
      <c r="G31" s="285">
        <v>37188000</v>
      </c>
      <c r="H31" s="285">
        <v>37188000</v>
      </c>
      <c r="I31" s="284">
        <f t="shared" si="1"/>
        <v>0</v>
      </c>
      <c r="J31" s="285">
        <v>36074433.25</v>
      </c>
      <c r="K31" s="285">
        <v>36074433.25</v>
      </c>
      <c r="L31" s="284">
        <f t="shared" si="2"/>
        <v>0</v>
      </c>
      <c r="M31" s="285">
        <v>36848910.796942115</v>
      </c>
      <c r="N31" s="285">
        <v>36817147.955400832</v>
      </c>
      <c r="O31" s="284">
        <f t="shared" si="3"/>
        <v>-31762.841541282833</v>
      </c>
      <c r="P31" s="285">
        <v>747346.57</v>
      </c>
      <c r="Q31" s="285">
        <v>747346.57000000007</v>
      </c>
      <c r="R31" s="284">
        <f t="shared" si="4"/>
        <v>0</v>
      </c>
      <c r="S31" s="285">
        <v>643000</v>
      </c>
      <c r="T31" s="285">
        <v>643000</v>
      </c>
      <c r="U31" s="285">
        <v>695173.28499999992</v>
      </c>
      <c r="V31" s="285">
        <v>695173.28500000003</v>
      </c>
      <c r="W31" s="285">
        <v>716946.72863219643</v>
      </c>
      <c r="X31" s="285">
        <v>715964.71000287007</v>
      </c>
      <c r="Y31" s="285">
        <v>37565857.525574312</v>
      </c>
      <c r="Z31" s="285">
        <v>37533112.665403701</v>
      </c>
      <c r="AA31" s="284">
        <f t="shared" si="5"/>
        <v>-32744.860170610249</v>
      </c>
      <c r="AB31" s="284">
        <f t="shared" si="10"/>
        <v>4708.0909293864279</v>
      </c>
      <c r="AC31" s="284">
        <f t="shared" si="7"/>
        <v>4703.9870491795591</v>
      </c>
      <c r="AD31" s="285">
        <f t="shared" si="11"/>
        <v>-4.1038802068687801</v>
      </c>
      <c r="AE31" s="286">
        <f t="shared" si="12"/>
        <v>-8.7166545175532747E-4</v>
      </c>
      <c r="AF31" s="248">
        <v>1</v>
      </c>
    </row>
    <row r="32" spans="1:32">
      <c r="A32" s="280">
        <v>79</v>
      </c>
      <c r="B32" s="280" t="s">
        <v>63</v>
      </c>
      <c r="C32" s="285">
        <v>6785</v>
      </c>
      <c r="D32" s="285">
        <v>31290049.360000007</v>
      </c>
      <c r="E32" s="285">
        <v>31290049.360000007</v>
      </c>
      <c r="F32" s="284">
        <f t="shared" si="0"/>
        <v>0</v>
      </c>
      <c r="G32" s="285">
        <v>32070000</v>
      </c>
      <c r="H32" s="285">
        <v>32070000</v>
      </c>
      <c r="I32" s="284">
        <f t="shared" si="1"/>
        <v>0</v>
      </c>
      <c r="J32" s="285">
        <v>31680024.680000003</v>
      </c>
      <c r="K32" s="285">
        <v>31680024.680000003</v>
      </c>
      <c r="L32" s="284">
        <f t="shared" si="2"/>
        <v>0</v>
      </c>
      <c r="M32" s="285">
        <v>32360159.212709039</v>
      </c>
      <c r="N32" s="285">
        <v>32332265.563016433</v>
      </c>
      <c r="O32" s="284">
        <f t="shared" si="3"/>
        <v>-27893.649692606181</v>
      </c>
      <c r="P32" s="285">
        <v>717850.42</v>
      </c>
      <c r="Q32" s="285">
        <v>717850.42</v>
      </c>
      <c r="R32" s="284">
        <f t="shared" si="4"/>
        <v>0</v>
      </c>
      <c r="S32" s="285">
        <v>735000</v>
      </c>
      <c r="T32" s="285">
        <v>735000</v>
      </c>
      <c r="U32" s="285">
        <v>726425.21</v>
      </c>
      <c r="V32" s="285">
        <v>726425.21</v>
      </c>
      <c r="W32" s="285">
        <v>749177.49163139425</v>
      </c>
      <c r="X32" s="285">
        <v>748151.32577544881</v>
      </c>
      <c r="Y32" s="285">
        <v>33109336.704340436</v>
      </c>
      <c r="Z32" s="285">
        <v>33080416.888791882</v>
      </c>
      <c r="AA32" s="284">
        <f t="shared" si="5"/>
        <v>-28919.815548554063</v>
      </c>
      <c r="AB32" s="284">
        <f t="shared" si="10"/>
        <v>4879.7843337274035</v>
      </c>
      <c r="AC32" s="284">
        <f t="shared" si="7"/>
        <v>4875.5220175080149</v>
      </c>
      <c r="AD32" s="285">
        <f t="shared" si="11"/>
        <v>-4.2623162193885946</v>
      </c>
      <c r="AE32" s="286">
        <f t="shared" si="12"/>
        <v>-8.7346405658318129E-4</v>
      </c>
      <c r="AF32" s="248">
        <v>4</v>
      </c>
    </row>
    <row r="33" spans="1:32">
      <c r="A33" s="280">
        <v>81</v>
      </c>
      <c r="B33" s="280" t="s">
        <v>64</v>
      </c>
      <c r="C33" s="285">
        <v>2621</v>
      </c>
      <c r="D33" s="285">
        <v>12932876.599999998</v>
      </c>
      <c r="E33" s="285">
        <v>12932876.599999998</v>
      </c>
      <c r="F33" s="284">
        <f t="shared" si="0"/>
        <v>0</v>
      </c>
      <c r="G33" s="285">
        <v>13495000</v>
      </c>
      <c r="H33" s="285">
        <v>13495000</v>
      </c>
      <c r="I33" s="284">
        <f t="shared" si="1"/>
        <v>0</v>
      </c>
      <c r="J33" s="285">
        <v>13213938.299999999</v>
      </c>
      <c r="K33" s="285">
        <v>13213938.299999999</v>
      </c>
      <c r="L33" s="284">
        <f t="shared" si="2"/>
        <v>0</v>
      </c>
      <c r="M33" s="285">
        <v>13497626.707496421</v>
      </c>
      <c r="N33" s="285">
        <v>13485992.09010824</v>
      </c>
      <c r="O33" s="284">
        <f t="shared" si="3"/>
        <v>-11634.617388181388</v>
      </c>
      <c r="P33" s="285">
        <v>268719.94</v>
      </c>
      <c r="Q33" s="285">
        <v>268719.94</v>
      </c>
      <c r="R33" s="284">
        <f t="shared" si="4"/>
        <v>0</v>
      </c>
      <c r="S33" s="285">
        <v>255000</v>
      </c>
      <c r="T33" s="285">
        <v>255000</v>
      </c>
      <c r="U33" s="285">
        <v>261859.97</v>
      </c>
      <c r="V33" s="285">
        <v>261859.97</v>
      </c>
      <c r="W33" s="285">
        <v>270061.65642746922</v>
      </c>
      <c r="X33" s="285">
        <v>269691.74668789271</v>
      </c>
      <c r="Y33" s="285">
        <v>13767688.363923891</v>
      </c>
      <c r="Z33" s="285">
        <v>13755683.836796133</v>
      </c>
      <c r="AA33" s="284">
        <f t="shared" si="5"/>
        <v>-12004.527127757668</v>
      </c>
      <c r="AB33" s="284">
        <f t="shared" si="10"/>
        <v>5252.8379869988139</v>
      </c>
      <c r="AC33" s="284">
        <f t="shared" si="7"/>
        <v>5248.2578545578526</v>
      </c>
      <c r="AD33" s="285">
        <f t="shared" si="11"/>
        <v>-4.5801324409612789</v>
      </c>
      <c r="AE33" s="286">
        <f t="shared" si="12"/>
        <v>-8.7193483832881695E-4</v>
      </c>
      <c r="AF33" s="248">
        <v>7</v>
      </c>
    </row>
    <row r="34" spans="1:32">
      <c r="A34" s="280">
        <v>82</v>
      </c>
      <c r="B34" s="280" t="s">
        <v>65</v>
      </c>
      <c r="C34" s="285">
        <v>9405</v>
      </c>
      <c r="D34" s="285">
        <v>28083839.620000008</v>
      </c>
      <c r="E34" s="285">
        <v>28083839.620000008</v>
      </c>
      <c r="F34" s="284">
        <f t="shared" si="0"/>
        <v>0</v>
      </c>
      <c r="G34" s="285">
        <v>31987000</v>
      </c>
      <c r="H34" s="285">
        <v>31987000</v>
      </c>
      <c r="I34" s="284">
        <f t="shared" si="1"/>
        <v>0</v>
      </c>
      <c r="J34" s="285">
        <v>30035419.810000002</v>
      </c>
      <c r="K34" s="285">
        <v>30035419.810000002</v>
      </c>
      <c r="L34" s="284">
        <f t="shared" si="2"/>
        <v>0</v>
      </c>
      <c r="M34" s="285">
        <v>30680246.524105772</v>
      </c>
      <c r="N34" s="285">
        <v>30653800.917228471</v>
      </c>
      <c r="O34" s="284">
        <f t="shared" si="3"/>
        <v>-26445.606877300888</v>
      </c>
      <c r="P34" s="285">
        <v>708639.96</v>
      </c>
      <c r="Q34" s="285">
        <v>708639.96</v>
      </c>
      <c r="R34" s="284">
        <f t="shared" si="4"/>
        <v>0</v>
      </c>
      <c r="S34" s="285">
        <v>745000</v>
      </c>
      <c r="T34" s="285">
        <v>745000</v>
      </c>
      <c r="U34" s="285">
        <v>726819.98</v>
      </c>
      <c r="V34" s="285">
        <v>726819.98</v>
      </c>
      <c r="W34" s="285">
        <v>749584.62617780047</v>
      </c>
      <c r="X34" s="285">
        <v>748557.90266018605</v>
      </c>
      <c r="Y34" s="285">
        <v>31429831.150283571</v>
      </c>
      <c r="Z34" s="285">
        <v>31402358.819888659</v>
      </c>
      <c r="AA34" s="284">
        <f t="shared" si="5"/>
        <v>-27472.330394912511</v>
      </c>
      <c r="AB34" s="284">
        <f t="shared" si="10"/>
        <v>3341.8214939163818</v>
      </c>
      <c r="AC34" s="284">
        <f t="shared" si="7"/>
        <v>3338.9004593183049</v>
      </c>
      <c r="AD34" s="285">
        <f t="shared" si="11"/>
        <v>-2.9210345980768579</v>
      </c>
      <c r="AE34" s="286">
        <f t="shared" si="12"/>
        <v>-8.740845683692126E-4</v>
      </c>
      <c r="AF34" s="248">
        <v>5</v>
      </c>
    </row>
    <row r="35" spans="1:32">
      <c r="A35" s="280">
        <v>86</v>
      </c>
      <c r="B35" s="280" t="s">
        <v>66</v>
      </c>
      <c r="C35" s="285">
        <v>8143</v>
      </c>
      <c r="D35" s="285">
        <v>28830970.560000002</v>
      </c>
      <c r="E35" s="285">
        <v>27611935.219999999</v>
      </c>
      <c r="F35" s="284">
        <f t="shared" si="0"/>
        <v>-1219035.3400000036</v>
      </c>
      <c r="G35" s="285">
        <v>28650000</v>
      </c>
      <c r="H35" s="285">
        <v>28650000</v>
      </c>
      <c r="I35" s="284">
        <f t="shared" si="1"/>
        <v>0</v>
      </c>
      <c r="J35" s="285">
        <v>28740485.280000001</v>
      </c>
      <c r="K35" s="285">
        <v>28130967.609999999</v>
      </c>
      <c r="L35" s="284">
        <f t="shared" si="2"/>
        <v>-609517.67000000179</v>
      </c>
      <c r="M35" s="285">
        <v>29357511.20479621</v>
      </c>
      <c r="N35" s="285">
        <v>28710139.101796102</v>
      </c>
      <c r="O35" s="284">
        <f t="shared" si="3"/>
        <v>-647372.10300010815</v>
      </c>
      <c r="P35" s="285">
        <v>681815.22</v>
      </c>
      <c r="Q35" s="285">
        <v>681815.22</v>
      </c>
      <c r="R35" s="284">
        <f t="shared" si="4"/>
        <v>0</v>
      </c>
      <c r="S35" s="285">
        <v>601000</v>
      </c>
      <c r="T35" s="285">
        <v>601000</v>
      </c>
      <c r="U35" s="285">
        <v>641407.61</v>
      </c>
      <c r="V35" s="285">
        <v>641407.61</v>
      </c>
      <c r="W35" s="285">
        <v>661497.06502213434</v>
      </c>
      <c r="X35" s="285">
        <v>660590.99708827841</v>
      </c>
      <c r="Y35" s="285">
        <v>30019008.269818343</v>
      </c>
      <c r="Z35" s="285">
        <v>29370730.098884381</v>
      </c>
      <c r="AA35" s="284">
        <f t="shared" si="5"/>
        <v>-648278.17093396187</v>
      </c>
      <c r="AB35" s="284">
        <f t="shared" si="10"/>
        <v>3686.4802001496187</v>
      </c>
      <c r="AC35" s="284">
        <f t="shared" si="7"/>
        <v>3606.8684881351323</v>
      </c>
      <c r="AD35" s="285">
        <f t="shared" si="11"/>
        <v>-79.611712014486329</v>
      </c>
      <c r="AE35" s="286">
        <f t="shared" si="12"/>
        <v>-2.1595589204915635E-2</v>
      </c>
      <c r="AF35" s="248">
        <v>5</v>
      </c>
    </row>
    <row r="36" spans="1:32">
      <c r="A36" s="280">
        <v>90</v>
      </c>
      <c r="B36" s="280" t="s">
        <v>67</v>
      </c>
      <c r="C36" s="285">
        <v>3136</v>
      </c>
      <c r="D36" s="285">
        <v>17596153.150000002</v>
      </c>
      <c r="E36" s="285">
        <v>17596153.150000002</v>
      </c>
      <c r="F36" s="284">
        <f t="shared" si="0"/>
        <v>0</v>
      </c>
      <c r="G36" s="285">
        <v>18052000</v>
      </c>
      <c r="H36" s="285">
        <v>18052000</v>
      </c>
      <c r="I36" s="284">
        <f t="shared" si="1"/>
        <v>0</v>
      </c>
      <c r="J36" s="285">
        <v>17824076.575000003</v>
      </c>
      <c r="K36" s="285">
        <v>17824076.575000003</v>
      </c>
      <c r="L36" s="284">
        <f t="shared" si="2"/>
        <v>0</v>
      </c>
      <c r="M36" s="285">
        <v>18206739.471091777</v>
      </c>
      <c r="N36" s="285">
        <v>18191045.716017429</v>
      </c>
      <c r="O36" s="284">
        <f t="shared" si="3"/>
        <v>-15693.755074348301</v>
      </c>
      <c r="P36" s="285">
        <v>317780.81</v>
      </c>
      <c r="Q36" s="285">
        <v>317780.81</v>
      </c>
      <c r="R36" s="284">
        <f t="shared" si="4"/>
        <v>0</v>
      </c>
      <c r="S36" s="285">
        <v>329000</v>
      </c>
      <c r="T36" s="285">
        <v>329000</v>
      </c>
      <c r="U36" s="285">
        <v>323390.40500000003</v>
      </c>
      <c r="V36" s="285">
        <v>323390.40500000003</v>
      </c>
      <c r="W36" s="285">
        <v>333519.2792050275</v>
      </c>
      <c r="X36" s="285">
        <v>333062.45008183201</v>
      </c>
      <c r="Y36" s="285">
        <v>18540258.750296805</v>
      </c>
      <c r="Z36" s="285">
        <v>18524108.166099261</v>
      </c>
      <c r="AA36" s="284">
        <f t="shared" si="5"/>
        <v>-16150.584197543561</v>
      </c>
      <c r="AB36" s="284">
        <f t="shared" si="10"/>
        <v>5912.0723055793387</v>
      </c>
      <c r="AC36" s="284">
        <f t="shared" si="7"/>
        <v>5906.922246842877</v>
      </c>
      <c r="AD36" s="285">
        <f t="shared" si="11"/>
        <v>-5.1500587364616877</v>
      </c>
      <c r="AE36" s="286">
        <f t="shared" si="12"/>
        <v>-8.711088887734807E-4</v>
      </c>
      <c r="AF36" s="248">
        <v>12</v>
      </c>
    </row>
    <row r="37" spans="1:32">
      <c r="A37" s="280">
        <v>91</v>
      </c>
      <c r="B37" s="280" t="s">
        <v>68</v>
      </c>
      <c r="C37" s="285">
        <v>658457</v>
      </c>
      <c r="D37" s="285">
        <v>2265054286.2799997</v>
      </c>
      <c r="E37" s="285">
        <v>2256402056.1299996</v>
      </c>
      <c r="F37" s="284">
        <f t="shared" si="0"/>
        <v>-8652230.1500000954</v>
      </c>
      <c r="G37" s="285">
        <v>2455083000</v>
      </c>
      <c r="H37" s="285">
        <v>2455083000</v>
      </c>
      <c r="I37" s="284">
        <f t="shared" si="1"/>
        <v>0</v>
      </c>
      <c r="J37" s="285">
        <v>2360068643.1399999</v>
      </c>
      <c r="K37" s="285">
        <v>2355742528.0649996</v>
      </c>
      <c r="L37" s="284">
        <f t="shared" si="2"/>
        <v>-4326115.0750002861</v>
      </c>
      <c r="M37" s="285">
        <v>2410736665.0237274</v>
      </c>
      <c r="N37" s="285">
        <v>2404243487.3345957</v>
      </c>
      <c r="O37" s="284">
        <f t="shared" si="3"/>
        <v>-6493177.6891317368</v>
      </c>
      <c r="P37" s="285">
        <v>44093601.219999991</v>
      </c>
      <c r="Q37" s="285">
        <v>44093601.219999999</v>
      </c>
      <c r="R37" s="284">
        <f t="shared" si="4"/>
        <v>0</v>
      </c>
      <c r="S37" s="285">
        <v>52599000</v>
      </c>
      <c r="T37" s="285">
        <v>52599000</v>
      </c>
      <c r="U37" s="285">
        <v>48346300.609999999</v>
      </c>
      <c r="V37" s="285">
        <v>48346300.609999999</v>
      </c>
      <c r="W37" s="285">
        <v>49860549.609308235</v>
      </c>
      <c r="X37" s="285">
        <v>49792254.453434914</v>
      </c>
      <c r="Y37" s="285">
        <v>2460597214.6330357</v>
      </c>
      <c r="Z37" s="285">
        <v>2454035741.7880306</v>
      </c>
      <c r="AA37" s="284">
        <f t="shared" si="5"/>
        <v>-6561472.8450050354</v>
      </c>
      <c r="AB37" s="284">
        <f t="shared" si="10"/>
        <v>3736.9140500185063</v>
      </c>
      <c r="AC37" s="284">
        <f t="shared" si="7"/>
        <v>3726.9491277152961</v>
      </c>
      <c r="AD37" s="285">
        <f t="shared" si="11"/>
        <v>-9.9649223032101872</v>
      </c>
      <c r="AE37" s="286">
        <f t="shared" si="12"/>
        <v>-2.6666180088249121E-3</v>
      </c>
      <c r="AF37" s="248">
        <v>1</v>
      </c>
    </row>
    <row r="38" spans="1:32">
      <c r="A38" s="280">
        <v>92</v>
      </c>
      <c r="B38" s="280" t="s">
        <v>69</v>
      </c>
      <c r="C38" s="285">
        <v>239206</v>
      </c>
      <c r="D38" s="285">
        <v>722466642.8599999</v>
      </c>
      <c r="E38" s="285">
        <v>722466642.8599999</v>
      </c>
      <c r="F38" s="284">
        <f t="shared" si="0"/>
        <v>0</v>
      </c>
      <c r="G38" s="285">
        <v>768716000</v>
      </c>
      <c r="H38" s="285">
        <v>768716000</v>
      </c>
      <c r="I38" s="284">
        <f t="shared" si="1"/>
        <v>0</v>
      </c>
      <c r="J38" s="285">
        <v>745591321.42999995</v>
      </c>
      <c r="K38" s="285">
        <v>745591321.42999995</v>
      </c>
      <c r="L38" s="284">
        <f t="shared" si="2"/>
        <v>0</v>
      </c>
      <c r="M38" s="285">
        <v>761598329.31951225</v>
      </c>
      <c r="N38" s="285">
        <v>760941850.56534827</v>
      </c>
      <c r="O38" s="284">
        <f t="shared" si="3"/>
        <v>-656478.75416398048</v>
      </c>
      <c r="P38" s="285">
        <v>9918714.5799999982</v>
      </c>
      <c r="Q38" s="285">
        <v>9918714.5800000019</v>
      </c>
      <c r="R38" s="284">
        <f t="shared" si="4"/>
        <v>0</v>
      </c>
      <c r="S38" s="285">
        <v>11462000</v>
      </c>
      <c r="T38" s="285">
        <v>11462000</v>
      </c>
      <c r="U38" s="285">
        <v>10690357.289999999</v>
      </c>
      <c r="V38" s="285">
        <v>10690357.290000001</v>
      </c>
      <c r="W38" s="285">
        <v>11025188.75847603</v>
      </c>
      <c r="X38" s="285">
        <v>11010087.300696427</v>
      </c>
      <c r="Y38" s="285">
        <v>772623518.07798827</v>
      </c>
      <c r="Z38" s="285">
        <v>771951937.86604464</v>
      </c>
      <c r="AA38" s="284">
        <f t="shared" si="5"/>
        <v>-671580.2119436264</v>
      </c>
      <c r="AB38" s="284">
        <f t="shared" si="10"/>
        <v>3229.9504112688992</v>
      </c>
      <c r="AC38" s="284">
        <f t="shared" si="7"/>
        <v>3227.142872110418</v>
      </c>
      <c r="AD38" s="285">
        <f t="shared" si="11"/>
        <v>-2.8075391584811769</v>
      </c>
      <c r="AE38" s="286">
        <f t="shared" si="12"/>
        <v>-8.6922051455837169E-4</v>
      </c>
      <c r="AF38" s="248">
        <v>1</v>
      </c>
    </row>
    <row r="39" spans="1:32">
      <c r="A39" s="280">
        <v>97</v>
      </c>
      <c r="B39" s="280" t="s">
        <v>70</v>
      </c>
      <c r="C39" s="285">
        <v>2131</v>
      </c>
      <c r="D39" s="285">
        <v>10963401.5</v>
      </c>
      <c r="E39" s="285">
        <v>10963401.5</v>
      </c>
      <c r="F39" s="284">
        <f t="shared" si="0"/>
        <v>0</v>
      </c>
      <c r="G39" s="285">
        <v>10028000</v>
      </c>
      <c r="H39" s="285">
        <v>10028000</v>
      </c>
      <c r="I39" s="284">
        <f t="shared" si="1"/>
        <v>0</v>
      </c>
      <c r="J39" s="285">
        <v>10495700.75</v>
      </c>
      <c r="K39" s="285">
        <v>10495700.75</v>
      </c>
      <c r="L39" s="284">
        <f t="shared" si="2"/>
        <v>0</v>
      </c>
      <c r="M39" s="285">
        <v>10721031.651637895</v>
      </c>
      <c r="N39" s="285">
        <v>10711790.389897851</v>
      </c>
      <c r="O39" s="284">
        <f t="shared" si="3"/>
        <v>-9241.2617400437593</v>
      </c>
      <c r="P39" s="285">
        <v>208935.67</v>
      </c>
      <c r="Q39" s="285">
        <v>208935.67</v>
      </c>
      <c r="R39" s="284">
        <f t="shared" si="4"/>
        <v>0</v>
      </c>
      <c r="S39" s="285">
        <v>230000</v>
      </c>
      <c r="T39" s="285">
        <v>230000</v>
      </c>
      <c r="U39" s="285">
        <v>219467.83500000002</v>
      </c>
      <c r="V39" s="285">
        <v>219467.83500000002</v>
      </c>
      <c r="W39" s="285">
        <v>226341.76217407535</v>
      </c>
      <c r="X39" s="285">
        <v>226031.73659173731</v>
      </c>
      <c r="Y39" s="285">
        <v>10947373.413811971</v>
      </c>
      <c r="Z39" s="285">
        <v>10937822.126489589</v>
      </c>
      <c r="AA39" s="284">
        <f t="shared" si="5"/>
        <v>-9551.2873223815113</v>
      </c>
      <c r="AB39" s="284">
        <f t="shared" si="10"/>
        <v>5137.200100334102</v>
      </c>
      <c r="AC39" s="284">
        <f t="shared" si="7"/>
        <v>5132.7180321396472</v>
      </c>
      <c r="AD39" s="285">
        <f t="shared" si="11"/>
        <v>-4.4820681944547687</v>
      </c>
      <c r="AE39" s="286">
        <f t="shared" si="12"/>
        <v>-8.7247296327103824E-4</v>
      </c>
      <c r="AF39" s="248">
        <v>10</v>
      </c>
    </row>
    <row r="40" spans="1:32">
      <c r="A40" s="280">
        <v>98</v>
      </c>
      <c r="B40" s="280" t="s">
        <v>71</v>
      </c>
      <c r="C40" s="285">
        <v>23090</v>
      </c>
      <c r="D40" s="285">
        <v>74742182.010000005</v>
      </c>
      <c r="E40" s="285">
        <v>74742182.010000005</v>
      </c>
      <c r="F40" s="284">
        <f t="shared" si="0"/>
        <v>0</v>
      </c>
      <c r="G40" s="285">
        <v>82984000</v>
      </c>
      <c r="H40" s="285">
        <v>82984000</v>
      </c>
      <c r="I40" s="284">
        <f t="shared" si="1"/>
        <v>0</v>
      </c>
      <c r="J40" s="285">
        <v>78863091.004999995</v>
      </c>
      <c r="K40" s="285">
        <v>78863091.004999995</v>
      </c>
      <c r="L40" s="284">
        <f t="shared" si="2"/>
        <v>0</v>
      </c>
      <c r="M40" s="285">
        <v>80556192.954587102</v>
      </c>
      <c r="N40" s="285">
        <v>80486755.526542485</v>
      </c>
      <c r="O40" s="284">
        <f t="shared" si="3"/>
        <v>-69437.428044617176</v>
      </c>
      <c r="P40" s="285">
        <v>2365657.4</v>
      </c>
      <c r="Q40" s="285">
        <v>2365657.4</v>
      </c>
      <c r="R40" s="284">
        <f t="shared" si="4"/>
        <v>0</v>
      </c>
      <c r="S40" s="285">
        <v>2460000</v>
      </c>
      <c r="T40" s="285">
        <v>2460000</v>
      </c>
      <c r="U40" s="285">
        <v>2412828.7000000002</v>
      </c>
      <c r="V40" s="285">
        <v>2412828.7000000002</v>
      </c>
      <c r="W40" s="285">
        <v>2488400.6341165365</v>
      </c>
      <c r="X40" s="285">
        <v>2484992.2138220575</v>
      </c>
      <c r="Y40" s="285">
        <v>83044593.588703632</v>
      </c>
      <c r="Z40" s="285">
        <v>82971747.740364537</v>
      </c>
      <c r="AA40" s="284">
        <f t="shared" si="5"/>
        <v>-72845.848339095712</v>
      </c>
      <c r="AB40" s="284">
        <f t="shared" si="10"/>
        <v>3596.5610042747348</v>
      </c>
      <c r="AC40" s="284">
        <f t="shared" si="7"/>
        <v>3593.4061386039211</v>
      </c>
      <c r="AD40" s="285">
        <f t="shared" si="11"/>
        <v>-3.1548656708137059</v>
      </c>
      <c r="AE40" s="286">
        <f t="shared" si="12"/>
        <v>-8.771895338530205E-4</v>
      </c>
      <c r="AF40" s="248">
        <v>7</v>
      </c>
    </row>
    <row r="41" spans="1:32">
      <c r="A41" s="280">
        <v>102</v>
      </c>
      <c r="B41" s="280" t="s">
        <v>72</v>
      </c>
      <c r="C41" s="285">
        <v>9870</v>
      </c>
      <c r="D41" s="285">
        <v>36966321.56000001</v>
      </c>
      <c r="E41" s="285">
        <v>36966321.560000002</v>
      </c>
      <c r="F41" s="284">
        <f t="shared" si="0"/>
        <v>0</v>
      </c>
      <c r="G41" s="285">
        <v>38834000</v>
      </c>
      <c r="H41" s="285">
        <v>38834000</v>
      </c>
      <c r="I41" s="284">
        <f t="shared" si="1"/>
        <v>0</v>
      </c>
      <c r="J41" s="285">
        <v>37900160.780000001</v>
      </c>
      <c r="K41" s="285">
        <v>37900160.780000001</v>
      </c>
      <c r="L41" s="284">
        <f t="shared" si="2"/>
        <v>0</v>
      </c>
      <c r="M41" s="285">
        <v>38713834.645537615</v>
      </c>
      <c r="N41" s="285">
        <v>38680464.286178075</v>
      </c>
      <c r="O41" s="284">
        <f t="shared" si="3"/>
        <v>-33370.359359540045</v>
      </c>
      <c r="P41" s="285">
        <v>1147856.8700000001</v>
      </c>
      <c r="Q41" s="285">
        <v>1147856.8700000001</v>
      </c>
      <c r="R41" s="284">
        <f t="shared" si="4"/>
        <v>0</v>
      </c>
      <c r="S41" s="285">
        <v>1202000</v>
      </c>
      <c r="T41" s="285">
        <v>1202000</v>
      </c>
      <c r="U41" s="285">
        <v>1174928.4350000001</v>
      </c>
      <c r="V41" s="285">
        <v>1174928.4350000001</v>
      </c>
      <c r="W41" s="285">
        <v>1211728.235284813</v>
      </c>
      <c r="X41" s="285">
        <v>1210068.5029041371</v>
      </c>
      <c r="Y41" s="285">
        <v>39925562.880822428</v>
      </c>
      <c r="Z41" s="285">
        <v>39890532.789082214</v>
      </c>
      <c r="AA41" s="284">
        <f t="shared" si="5"/>
        <v>-35030.091740213335</v>
      </c>
      <c r="AB41" s="284">
        <f t="shared" si="10"/>
        <v>4045.1431490194964</v>
      </c>
      <c r="AC41" s="284">
        <f t="shared" si="7"/>
        <v>4041.5940009201836</v>
      </c>
      <c r="AD41" s="285">
        <f t="shared" si="11"/>
        <v>-3.549148099312788</v>
      </c>
      <c r="AE41" s="286">
        <f t="shared" si="12"/>
        <v>-8.7738504388233261E-4</v>
      </c>
      <c r="AF41" s="248">
        <v>4</v>
      </c>
    </row>
    <row r="42" spans="1:32">
      <c r="A42" s="280">
        <v>103</v>
      </c>
      <c r="B42" s="280" t="s">
        <v>73</v>
      </c>
      <c r="C42" s="285">
        <v>2166</v>
      </c>
      <c r="D42" s="285">
        <v>8151834.79</v>
      </c>
      <c r="E42" s="285">
        <v>8106752</v>
      </c>
      <c r="F42" s="284">
        <f t="shared" si="0"/>
        <v>-45082.790000000037</v>
      </c>
      <c r="G42" s="285">
        <v>8348000</v>
      </c>
      <c r="H42" s="285">
        <v>8348000</v>
      </c>
      <c r="I42" s="284">
        <f t="shared" si="1"/>
        <v>0</v>
      </c>
      <c r="J42" s="285">
        <v>8249917.3949999996</v>
      </c>
      <c r="K42" s="285">
        <v>8227376</v>
      </c>
      <c r="L42" s="284">
        <f t="shared" si="2"/>
        <v>-22541.394999999553</v>
      </c>
      <c r="M42" s="285">
        <v>8427033.8514741883</v>
      </c>
      <c r="N42" s="285">
        <v>8396764.4724318404</v>
      </c>
      <c r="O42" s="284">
        <f t="shared" si="3"/>
        <v>-30269.379042347893</v>
      </c>
      <c r="P42" s="285">
        <v>197647.31</v>
      </c>
      <c r="Q42" s="285">
        <v>197647.31</v>
      </c>
      <c r="R42" s="284">
        <f t="shared" si="4"/>
        <v>0</v>
      </c>
      <c r="S42" s="285">
        <v>197000</v>
      </c>
      <c r="T42" s="285">
        <v>197000</v>
      </c>
      <c r="U42" s="285">
        <v>197323.655</v>
      </c>
      <c r="V42" s="285">
        <v>197323.655</v>
      </c>
      <c r="W42" s="285">
        <v>203504.00682327454</v>
      </c>
      <c r="X42" s="285">
        <v>203225.26264624993</v>
      </c>
      <c r="Y42" s="285">
        <v>8630537.8582974635</v>
      </c>
      <c r="Z42" s="285">
        <v>8599989.7350780908</v>
      </c>
      <c r="AA42" s="284">
        <f t="shared" si="5"/>
        <v>-30548.123219372705</v>
      </c>
      <c r="AB42" s="284">
        <f t="shared" si="10"/>
        <v>3984.5511811160959</v>
      </c>
      <c r="AC42" s="284">
        <f t="shared" si="7"/>
        <v>3970.4477077922857</v>
      </c>
      <c r="AD42" s="285">
        <f t="shared" si="11"/>
        <v>-14.103473323810249</v>
      </c>
      <c r="AE42" s="286">
        <f t="shared" si="12"/>
        <v>-3.5395387542392627E-3</v>
      </c>
      <c r="AF42" s="248">
        <v>5</v>
      </c>
    </row>
    <row r="43" spans="1:32">
      <c r="A43" s="280">
        <v>105</v>
      </c>
      <c r="B43" s="280" t="s">
        <v>74</v>
      </c>
      <c r="C43" s="285">
        <v>2139</v>
      </c>
      <c r="D43" s="285">
        <v>12728564.75</v>
      </c>
      <c r="E43" s="285">
        <v>12728564.75</v>
      </c>
      <c r="F43" s="284">
        <f t="shared" si="0"/>
        <v>0</v>
      </c>
      <c r="G43" s="285">
        <v>13400000</v>
      </c>
      <c r="H43" s="285">
        <v>13400000</v>
      </c>
      <c r="I43" s="284">
        <f t="shared" si="1"/>
        <v>0</v>
      </c>
      <c r="J43" s="285">
        <v>13064282.375</v>
      </c>
      <c r="K43" s="285">
        <v>13064282.375</v>
      </c>
      <c r="L43" s="284">
        <f t="shared" si="2"/>
        <v>0</v>
      </c>
      <c r="M43" s="285">
        <v>13344757.837947132</v>
      </c>
      <c r="N43" s="285">
        <v>13333254.989709655</v>
      </c>
      <c r="O43" s="284">
        <f t="shared" si="3"/>
        <v>-11502.848237477243</v>
      </c>
      <c r="P43" s="285">
        <v>307997.19</v>
      </c>
      <c r="Q43" s="285">
        <v>307997.19</v>
      </c>
      <c r="R43" s="284">
        <f t="shared" si="4"/>
        <v>0</v>
      </c>
      <c r="S43" s="285">
        <v>323000</v>
      </c>
      <c r="T43" s="285">
        <v>323000</v>
      </c>
      <c r="U43" s="285">
        <v>315498.59499999997</v>
      </c>
      <c r="V43" s="285">
        <v>315498.59499999997</v>
      </c>
      <c r="W43" s="285">
        <v>325380.29071888787</v>
      </c>
      <c r="X43" s="285">
        <v>324934.60975774971</v>
      </c>
      <c r="Y43" s="285">
        <v>13670138.128666019</v>
      </c>
      <c r="Z43" s="285">
        <v>13658189.599467404</v>
      </c>
      <c r="AA43" s="284">
        <f t="shared" si="5"/>
        <v>-11948.52919861488</v>
      </c>
      <c r="AB43" s="284">
        <f t="shared" si="10"/>
        <v>6390.9014159261424</v>
      </c>
      <c r="AC43" s="284">
        <f t="shared" si="7"/>
        <v>6385.3153807701747</v>
      </c>
      <c r="AD43" s="285">
        <f t="shared" si="11"/>
        <v>-5.5860351559676928</v>
      </c>
      <c r="AE43" s="286">
        <f t="shared" si="12"/>
        <v>-8.7406060466639016E-4</v>
      </c>
      <c r="AF43" s="248">
        <v>18</v>
      </c>
    </row>
    <row r="44" spans="1:32">
      <c r="A44" s="280">
        <v>106</v>
      </c>
      <c r="B44" s="280" t="s">
        <v>75</v>
      </c>
      <c r="C44" s="285">
        <v>46880</v>
      </c>
      <c r="D44" s="285">
        <v>168671903.75999996</v>
      </c>
      <c r="E44" s="285">
        <v>168671903.75999996</v>
      </c>
      <c r="F44" s="284">
        <f t="shared" si="0"/>
        <v>0</v>
      </c>
      <c r="G44" s="285">
        <v>174210000</v>
      </c>
      <c r="H44" s="285">
        <v>174210000</v>
      </c>
      <c r="I44" s="284">
        <f t="shared" si="1"/>
        <v>0</v>
      </c>
      <c r="J44" s="285">
        <v>171440951.88</v>
      </c>
      <c r="K44" s="285">
        <v>171440951.88</v>
      </c>
      <c r="L44" s="284">
        <f t="shared" si="2"/>
        <v>0</v>
      </c>
      <c r="M44" s="285">
        <v>175121596.47772056</v>
      </c>
      <c r="N44" s="285">
        <v>174970646.0317215</v>
      </c>
      <c r="O44" s="284">
        <f t="shared" si="3"/>
        <v>-150950.4459990561</v>
      </c>
      <c r="P44" s="285">
        <v>3486302.3899999997</v>
      </c>
      <c r="Q44" s="285">
        <v>3486302.3899999997</v>
      </c>
      <c r="R44" s="284">
        <f t="shared" si="4"/>
        <v>0</v>
      </c>
      <c r="S44" s="285">
        <v>3455000</v>
      </c>
      <c r="T44" s="285">
        <v>3455000</v>
      </c>
      <c r="U44" s="285">
        <v>3470651.1949999998</v>
      </c>
      <c r="V44" s="285">
        <v>3470651.1949999998</v>
      </c>
      <c r="W44" s="285">
        <v>3579355.0675335196</v>
      </c>
      <c r="X44" s="285">
        <v>3574452.3415471716</v>
      </c>
      <c r="Y44" s="285">
        <v>178700951.54525408</v>
      </c>
      <c r="Z44" s="285">
        <v>178545098.37326866</v>
      </c>
      <c r="AA44" s="284">
        <f t="shared" si="5"/>
        <v>-155853.1719854176</v>
      </c>
      <c r="AB44" s="284">
        <f t="shared" si="10"/>
        <v>3811.8803657264098</v>
      </c>
      <c r="AC44" s="284">
        <f t="shared" si="7"/>
        <v>3808.5558526721134</v>
      </c>
      <c r="AD44" s="285">
        <f t="shared" si="11"/>
        <v>-3.3245130542964034</v>
      </c>
      <c r="AE44" s="286">
        <f t="shared" si="12"/>
        <v>-8.7214517123568455E-4</v>
      </c>
      <c r="AF44" s="248">
        <v>1</v>
      </c>
    </row>
    <row r="45" spans="1:32">
      <c r="A45" s="280">
        <v>108</v>
      </c>
      <c r="B45" s="280" t="s">
        <v>76</v>
      </c>
      <c r="C45" s="285">
        <v>10337</v>
      </c>
      <c r="D45" s="285">
        <v>36028907.240000002</v>
      </c>
      <c r="E45" s="285">
        <v>36028907.240000002</v>
      </c>
      <c r="F45" s="284">
        <f t="shared" si="0"/>
        <v>0</v>
      </c>
      <c r="G45" s="285">
        <v>37873000</v>
      </c>
      <c r="H45" s="285">
        <v>37873000</v>
      </c>
      <c r="I45" s="284">
        <f t="shared" si="1"/>
        <v>0</v>
      </c>
      <c r="J45" s="285">
        <v>36950953.620000005</v>
      </c>
      <c r="K45" s="285">
        <v>36950953.620000005</v>
      </c>
      <c r="L45" s="284">
        <f t="shared" si="2"/>
        <v>0</v>
      </c>
      <c r="M45" s="285">
        <v>37744249.074386373</v>
      </c>
      <c r="N45" s="285">
        <v>37711714.473593131</v>
      </c>
      <c r="O45" s="284">
        <f t="shared" si="3"/>
        <v>-32534.600793242455</v>
      </c>
      <c r="P45" s="285">
        <v>783768</v>
      </c>
      <c r="Q45" s="285">
        <v>783768</v>
      </c>
      <c r="R45" s="284">
        <f t="shared" si="4"/>
        <v>0</v>
      </c>
      <c r="S45" s="285">
        <v>795000</v>
      </c>
      <c r="T45" s="285">
        <v>795000</v>
      </c>
      <c r="U45" s="285">
        <v>789384</v>
      </c>
      <c r="V45" s="285">
        <v>789384</v>
      </c>
      <c r="W45" s="285">
        <v>814108.20675394312</v>
      </c>
      <c r="X45" s="285">
        <v>812993.10378549073</v>
      </c>
      <c r="Y45" s="285">
        <v>38558357.281140313</v>
      </c>
      <c r="Z45" s="285">
        <v>38524707.577378623</v>
      </c>
      <c r="AA45" s="284">
        <f t="shared" si="5"/>
        <v>-33649.703761689365</v>
      </c>
      <c r="AB45" s="284">
        <f t="shared" si="10"/>
        <v>3730.1303357976503</v>
      </c>
      <c r="AC45" s="284">
        <f t="shared" si="7"/>
        <v>3726.875067948014</v>
      </c>
      <c r="AD45" s="285">
        <f t="shared" si="11"/>
        <v>-3.2552678496363114</v>
      </c>
      <c r="AE45" s="286">
        <f t="shared" si="12"/>
        <v>-8.7269547082466912E-4</v>
      </c>
      <c r="AF45" s="248">
        <v>6</v>
      </c>
    </row>
    <row r="46" spans="1:32">
      <c r="A46" s="280">
        <v>109</v>
      </c>
      <c r="B46" s="280" t="s">
        <v>77</v>
      </c>
      <c r="C46" s="285">
        <v>67971</v>
      </c>
      <c r="D46" s="285">
        <v>254386419.87000006</v>
      </c>
      <c r="E46" s="285">
        <v>254386419.87000006</v>
      </c>
      <c r="F46" s="284">
        <f t="shared" si="0"/>
        <v>0</v>
      </c>
      <c r="G46" s="285">
        <v>267007000</v>
      </c>
      <c r="H46" s="285">
        <v>267007000</v>
      </c>
      <c r="I46" s="284">
        <f t="shared" si="1"/>
        <v>0</v>
      </c>
      <c r="J46" s="285">
        <v>260696709.93500003</v>
      </c>
      <c r="K46" s="285">
        <v>260696709.93500003</v>
      </c>
      <c r="L46" s="284">
        <f t="shared" si="2"/>
        <v>0</v>
      </c>
      <c r="M46" s="285">
        <v>266293575.36618015</v>
      </c>
      <c r="N46" s="285">
        <v>266064036.94957873</v>
      </c>
      <c r="O46" s="284">
        <f t="shared" si="3"/>
        <v>-229538.41660141945</v>
      </c>
      <c r="P46" s="285">
        <v>4940206.2900000028</v>
      </c>
      <c r="Q46" s="285">
        <v>4939575.7500000009</v>
      </c>
      <c r="R46" s="284">
        <f t="shared" si="4"/>
        <v>-630.5400000018999</v>
      </c>
      <c r="S46" s="285">
        <v>4838000</v>
      </c>
      <c r="T46" s="285">
        <v>4838000</v>
      </c>
      <c r="U46" s="285">
        <v>4889103.1450000014</v>
      </c>
      <c r="V46" s="285">
        <v>4888787.875</v>
      </c>
      <c r="W46" s="285">
        <v>5042234.1902179616</v>
      </c>
      <c r="X46" s="285">
        <v>5035003.0254541812</v>
      </c>
      <c r="Y46" s="285">
        <v>271335809.55639809</v>
      </c>
      <c r="Z46" s="285">
        <v>271099039.97503293</v>
      </c>
      <c r="AA46" s="284">
        <f t="shared" si="5"/>
        <v>-236769.58136516809</v>
      </c>
      <c r="AB46" s="284">
        <f t="shared" si="10"/>
        <v>3991.9349363169308</v>
      </c>
      <c r="AC46" s="284">
        <f t="shared" si="7"/>
        <v>3988.4515451447369</v>
      </c>
      <c r="AD46" s="285">
        <f t="shared" si="11"/>
        <v>-3.483391172193933</v>
      </c>
      <c r="AE46" s="286">
        <f t="shared" si="12"/>
        <v>-8.7260720121050015E-4</v>
      </c>
      <c r="AF46" s="248">
        <v>5</v>
      </c>
    </row>
    <row r="47" spans="1:32">
      <c r="A47" s="280">
        <v>111</v>
      </c>
      <c r="B47" s="280" t="s">
        <v>78</v>
      </c>
      <c r="C47" s="285">
        <v>18344</v>
      </c>
      <c r="D47" s="285">
        <v>76544263.310000017</v>
      </c>
      <c r="E47" s="285">
        <v>76544263.310000017</v>
      </c>
      <c r="F47" s="284">
        <f t="shared" si="0"/>
        <v>0</v>
      </c>
      <c r="G47" s="285">
        <v>79881000</v>
      </c>
      <c r="H47" s="285">
        <v>79881000</v>
      </c>
      <c r="I47" s="284">
        <f t="shared" si="1"/>
        <v>0</v>
      </c>
      <c r="J47" s="285">
        <v>78212631.655000001</v>
      </c>
      <c r="K47" s="285">
        <v>78212631.655000001</v>
      </c>
      <c r="L47" s="284">
        <f t="shared" si="2"/>
        <v>0</v>
      </c>
      <c r="M47" s="285">
        <v>79891768.973229438</v>
      </c>
      <c r="N47" s="285">
        <v>79822904.26207602</v>
      </c>
      <c r="O47" s="284">
        <f t="shared" si="3"/>
        <v>-68864.711153417826</v>
      </c>
      <c r="P47" s="285">
        <v>2253614.91</v>
      </c>
      <c r="Q47" s="285">
        <v>2253614.91</v>
      </c>
      <c r="R47" s="284">
        <f t="shared" si="4"/>
        <v>0</v>
      </c>
      <c r="S47" s="285">
        <v>2356000</v>
      </c>
      <c r="T47" s="285">
        <v>2356000</v>
      </c>
      <c r="U47" s="285">
        <v>2304807.4550000001</v>
      </c>
      <c r="V47" s="285">
        <v>2304807.4550000001</v>
      </c>
      <c r="W47" s="285">
        <v>2376996.0679506673</v>
      </c>
      <c r="X47" s="285">
        <v>2373740.2410846781</v>
      </c>
      <c r="Y47" s="285">
        <v>82268765.041180104</v>
      </c>
      <c r="Z47" s="285">
        <v>82196644.5031607</v>
      </c>
      <c r="AA47" s="284">
        <f t="shared" si="5"/>
        <v>-72120.538019403815</v>
      </c>
      <c r="AB47" s="284">
        <f t="shared" si="10"/>
        <v>4484.7778587647244</v>
      </c>
      <c r="AC47" s="284">
        <f t="shared" si="7"/>
        <v>4480.8462986895283</v>
      </c>
      <c r="AD47" s="285">
        <f t="shared" si="11"/>
        <v>-3.9315600751961028</v>
      </c>
      <c r="AE47" s="286">
        <f t="shared" si="12"/>
        <v>-8.7664544354466682E-4</v>
      </c>
      <c r="AF47" s="248">
        <v>7</v>
      </c>
    </row>
    <row r="48" spans="1:32">
      <c r="A48" s="280">
        <v>139</v>
      </c>
      <c r="B48" s="280" t="s">
        <v>79</v>
      </c>
      <c r="C48" s="285">
        <v>9912</v>
      </c>
      <c r="D48" s="285">
        <v>36410000</v>
      </c>
      <c r="E48" s="285">
        <v>36358037.780000009</v>
      </c>
      <c r="F48" s="284">
        <f t="shared" si="0"/>
        <v>-51962.219999991357</v>
      </c>
      <c r="G48" s="285">
        <v>36082000</v>
      </c>
      <c r="H48" s="285">
        <v>36082000</v>
      </c>
      <c r="I48" s="284">
        <f t="shared" si="1"/>
        <v>0</v>
      </c>
      <c r="J48" s="285">
        <v>36246000</v>
      </c>
      <c r="K48" s="285">
        <v>36220018.890000001</v>
      </c>
      <c r="L48" s="284">
        <f t="shared" si="2"/>
        <v>-25981.109999999404</v>
      </c>
      <c r="M48" s="285">
        <v>37024160.892284118</v>
      </c>
      <c r="N48" s="285">
        <v>36965730.970161341</v>
      </c>
      <c r="O48" s="284">
        <f t="shared" si="3"/>
        <v>-58429.922122776508</v>
      </c>
      <c r="P48" s="285">
        <v>699000</v>
      </c>
      <c r="Q48" s="285">
        <v>830678.24</v>
      </c>
      <c r="R48" s="284">
        <f t="shared" si="4"/>
        <v>131678.24</v>
      </c>
      <c r="S48" s="285">
        <v>709000</v>
      </c>
      <c r="T48" s="285">
        <v>709000</v>
      </c>
      <c r="U48" s="285">
        <v>704000</v>
      </c>
      <c r="V48" s="285">
        <v>769839.12</v>
      </c>
      <c r="W48" s="285">
        <v>726049.90417183016</v>
      </c>
      <c r="X48" s="285">
        <v>792863.67038639099</v>
      </c>
      <c r="Y48" s="285">
        <v>37750210.79645595</v>
      </c>
      <c r="Z48" s="285">
        <v>37758594.64054773</v>
      </c>
      <c r="AA48" s="284">
        <f t="shared" si="5"/>
        <v>8383.8440917804837</v>
      </c>
      <c r="AB48" s="284">
        <f t="shared" si="10"/>
        <v>3808.536198189664</v>
      </c>
      <c r="AC48" s="284">
        <f t="shared" si="7"/>
        <v>3809.3820258825394</v>
      </c>
      <c r="AD48" s="285">
        <f t="shared" si="11"/>
        <v>0.84582769287544579</v>
      </c>
      <c r="AE48" s="286">
        <f t="shared" si="12"/>
        <v>2.2208734507433552E-4</v>
      </c>
      <c r="AF48" s="248">
        <v>17</v>
      </c>
    </row>
    <row r="49" spans="1:32">
      <c r="A49" s="280">
        <v>140</v>
      </c>
      <c r="B49" s="280" t="s">
        <v>80</v>
      </c>
      <c r="C49" s="285">
        <v>20958</v>
      </c>
      <c r="D49" s="285">
        <v>80155126.450000003</v>
      </c>
      <c r="E49" s="285">
        <v>80155126.450000003</v>
      </c>
      <c r="F49" s="284">
        <f t="shared" si="0"/>
        <v>0</v>
      </c>
      <c r="G49" s="285">
        <v>85156000</v>
      </c>
      <c r="H49" s="285">
        <v>85156000</v>
      </c>
      <c r="I49" s="284">
        <f t="shared" si="1"/>
        <v>0</v>
      </c>
      <c r="J49" s="285">
        <v>82655563.224999994</v>
      </c>
      <c r="K49" s="285">
        <v>82655563.224999994</v>
      </c>
      <c r="L49" s="284">
        <f t="shared" si="2"/>
        <v>0</v>
      </c>
      <c r="M49" s="285">
        <v>84430085.291749761</v>
      </c>
      <c r="N49" s="285">
        <v>84357308.665183604</v>
      </c>
      <c r="O49" s="284">
        <f t="shared" si="3"/>
        <v>-72776.626566156745</v>
      </c>
      <c r="P49" s="285">
        <v>1975545</v>
      </c>
      <c r="Q49" s="285">
        <v>1975545</v>
      </c>
      <c r="R49" s="284">
        <f t="shared" si="4"/>
        <v>0</v>
      </c>
      <c r="S49" s="285">
        <v>2123000</v>
      </c>
      <c r="T49" s="285">
        <v>2123000</v>
      </c>
      <c r="U49" s="285">
        <v>2049272.5</v>
      </c>
      <c r="V49" s="285">
        <v>2049272.5</v>
      </c>
      <c r="W49" s="285">
        <v>2113457.531600805</v>
      </c>
      <c r="X49" s="285">
        <v>2110562.6796049224</v>
      </c>
      <c r="Y49" s="285">
        <v>86543542.823350564</v>
      </c>
      <c r="Z49" s="285">
        <v>86467871.344788522</v>
      </c>
      <c r="AA49" s="284">
        <f t="shared" si="5"/>
        <v>-75671.478562042117</v>
      </c>
      <c r="AB49" s="284">
        <f t="shared" si="10"/>
        <v>4129.3798465192558</v>
      </c>
      <c r="AC49" s="284">
        <f t="shared" si="7"/>
        <v>4125.7692215282241</v>
      </c>
      <c r="AD49" s="285">
        <f t="shared" si="11"/>
        <v>-3.6106249910317274</v>
      </c>
      <c r="AE49" s="286">
        <f t="shared" si="12"/>
        <v>-8.743746337782904E-4</v>
      </c>
      <c r="AF49" s="248">
        <v>11</v>
      </c>
    </row>
    <row r="50" spans="1:32">
      <c r="A50" s="280">
        <v>142</v>
      </c>
      <c r="B50" s="280" t="s">
        <v>81</v>
      </c>
      <c r="C50" s="285">
        <v>6559</v>
      </c>
      <c r="D50" s="285">
        <v>26033994.470000003</v>
      </c>
      <c r="E50" s="285">
        <v>26033994.470000003</v>
      </c>
      <c r="F50" s="284">
        <f t="shared" si="0"/>
        <v>0</v>
      </c>
      <c r="G50" s="285">
        <v>28699000</v>
      </c>
      <c r="H50" s="285">
        <v>28699000</v>
      </c>
      <c r="I50" s="284">
        <f t="shared" si="1"/>
        <v>0</v>
      </c>
      <c r="J50" s="285">
        <v>27366497.234999999</v>
      </c>
      <c r="K50" s="285">
        <v>27366497.234999999</v>
      </c>
      <c r="L50" s="284">
        <f t="shared" si="2"/>
        <v>0</v>
      </c>
      <c r="M50" s="285">
        <v>27954025.18034786</v>
      </c>
      <c r="N50" s="285">
        <v>27929929.508235943</v>
      </c>
      <c r="O50" s="284">
        <f t="shared" si="3"/>
        <v>-24095.672111917287</v>
      </c>
      <c r="P50" s="285">
        <v>666428.07999999996</v>
      </c>
      <c r="Q50" s="285">
        <v>666428.07999999996</v>
      </c>
      <c r="R50" s="284">
        <f t="shared" si="4"/>
        <v>0</v>
      </c>
      <c r="S50" s="285">
        <v>684000</v>
      </c>
      <c r="T50" s="285">
        <v>684000</v>
      </c>
      <c r="U50" s="285">
        <v>675214.04</v>
      </c>
      <c r="V50" s="285">
        <v>675214.04</v>
      </c>
      <c r="W50" s="285">
        <v>696362.34238277609</v>
      </c>
      <c r="X50" s="285">
        <v>695408.51866663189</v>
      </c>
      <c r="Y50" s="285">
        <v>28650387.522730637</v>
      </c>
      <c r="Z50" s="285">
        <v>28625338.026902575</v>
      </c>
      <c r="AA50" s="284">
        <f t="shared" si="5"/>
        <v>-25049.495828062296</v>
      </c>
      <c r="AB50" s="284">
        <f t="shared" si="10"/>
        <v>4368.1029917259702</v>
      </c>
      <c r="AC50" s="284">
        <f t="shared" si="7"/>
        <v>4364.2838888401548</v>
      </c>
      <c r="AD50" s="285">
        <f t="shared" si="11"/>
        <v>-3.8191028858154823</v>
      </c>
      <c r="AE50" s="286">
        <f t="shared" si="12"/>
        <v>-8.7431612602761422E-4</v>
      </c>
      <c r="AF50" s="248">
        <v>7</v>
      </c>
    </row>
    <row r="51" spans="1:32">
      <c r="A51" s="280">
        <v>143</v>
      </c>
      <c r="B51" s="280" t="s">
        <v>82</v>
      </c>
      <c r="C51" s="285">
        <v>6877</v>
      </c>
      <c r="D51" s="285">
        <v>28996624.760000005</v>
      </c>
      <c r="E51" s="285">
        <v>28996624.760000005</v>
      </c>
      <c r="F51" s="284">
        <f t="shared" si="0"/>
        <v>0</v>
      </c>
      <c r="G51" s="285">
        <v>28746000</v>
      </c>
      <c r="H51" s="285">
        <v>28746000</v>
      </c>
      <c r="I51" s="284">
        <f t="shared" si="1"/>
        <v>0</v>
      </c>
      <c r="J51" s="285">
        <v>28871312.380000003</v>
      </c>
      <c r="K51" s="285">
        <v>28871312.380000003</v>
      </c>
      <c r="L51" s="284">
        <f t="shared" si="2"/>
        <v>0</v>
      </c>
      <c r="M51" s="285">
        <v>29491147.015629709</v>
      </c>
      <c r="N51" s="285">
        <v>29465726.3828547</v>
      </c>
      <c r="O51" s="284">
        <f t="shared" si="3"/>
        <v>-25420.632775008678</v>
      </c>
      <c r="P51" s="285">
        <v>545821.68000000005</v>
      </c>
      <c r="Q51" s="285">
        <v>545821.68000000005</v>
      </c>
      <c r="R51" s="284">
        <f t="shared" si="4"/>
        <v>0</v>
      </c>
      <c r="S51" s="285">
        <v>566000</v>
      </c>
      <c r="T51" s="285">
        <v>566000</v>
      </c>
      <c r="U51" s="285">
        <v>555910.84000000008</v>
      </c>
      <c r="V51" s="285">
        <v>555910.84000000008</v>
      </c>
      <c r="W51" s="285">
        <v>573322.46038363874</v>
      </c>
      <c r="X51" s="285">
        <v>572537.16725902655</v>
      </c>
      <c r="Y51" s="285">
        <v>30064469.476013348</v>
      </c>
      <c r="Z51" s="285">
        <v>30038263.550113726</v>
      </c>
      <c r="AA51" s="284">
        <f t="shared" si="5"/>
        <v>-26205.925899621099</v>
      </c>
      <c r="AB51" s="284">
        <f t="shared" si="10"/>
        <v>4371.741962485582</v>
      </c>
      <c r="AC51" s="284">
        <f t="shared" si="7"/>
        <v>4367.9313000019956</v>
      </c>
      <c r="AD51" s="285">
        <f t="shared" si="11"/>
        <v>-3.810662483586384</v>
      </c>
      <c r="AE51" s="286">
        <f t="shared" si="12"/>
        <v>-8.7165768617775586E-4</v>
      </c>
      <c r="AF51" s="248">
        <v>6</v>
      </c>
    </row>
    <row r="52" spans="1:32">
      <c r="A52" s="280">
        <v>145</v>
      </c>
      <c r="B52" s="280" t="s">
        <v>83</v>
      </c>
      <c r="C52" s="285">
        <v>12366</v>
      </c>
      <c r="D52" s="285">
        <v>43036258.850000009</v>
      </c>
      <c r="E52" s="285">
        <v>42890037.710000001</v>
      </c>
      <c r="F52" s="284">
        <f t="shared" si="0"/>
        <v>-146221.14000000805</v>
      </c>
      <c r="G52" s="285">
        <v>43076000</v>
      </c>
      <c r="H52" s="285">
        <v>43076000</v>
      </c>
      <c r="I52" s="284">
        <f t="shared" si="1"/>
        <v>0</v>
      </c>
      <c r="J52" s="285">
        <v>43056129.425000004</v>
      </c>
      <c r="K52" s="285">
        <v>42983018.855000004</v>
      </c>
      <c r="L52" s="284">
        <f t="shared" si="2"/>
        <v>-73110.570000000298</v>
      </c>
      <c r="M52" s="285">
        <v>43980496.143856108</v>
      </c>
      <c r="N52" s="285">
        <v>43867970.254371732</v>
      </c>
      <c r="O52" s="284">
        <f t="shared" si="3"/>
        <v>-112525.88948437572</v>
      </c>
      <c r="P52" s="285">
        <v>1204840.1599999999</v>
      </c>
      <c r="Q52" s="285">
        <v>1204840.1599999999</v>
      </c>
      <c r="R52" s="284">
        <f t="shared" si="4"/>
        <v>0</v>
      </c>
      <c r="S52" s="285">
        <v>1266000</v>
      </c>
      <c r="T52" s="285">
        <v>1266000</v>
      </c>
      <c r="U52" s="285">
        <v>1235420.08</v>
      </c>
      <c r="V52" s="285">
        <v>1235420.08</v>
      </c>
      <c r="W52" s="285">
        <v>1274114.5322385721</v>
      </c>
      <c r="X52" s="285">
        <v>1272369.3478942052</v>
      </c>
      <c r="Y52" s="285">
        <v>45254610.676094681</v>
      </c>
      <c r="Z52" s="285">
        <v>45140339.602265939</v>
      </c>
      <c r="AA52" s="284">
        <f t="shared" si="5"/>
        <v>-114271.07382874191</v>
      </c>
      <c r="AB52" s="284">
        <f t="shared" si="10"/>
        <v>3659.5997635528611</v>
      </c>
      <c r="AC52" s="284">
        <f t="shared" si="7"/>
        <v>3650.3590168418195</v>
      </c>
      <c r="AD52" s="285">
        <f t="shared" si="11"/>
        <v>-9.2407467110415382</v>
      </c>
      <c r="AE52" s="286">
        <f t="shared" si="12"/>
        <v>-2.5250703104402637E-3</v>
      </c>
      <c r="AF52" s="248">
        <v>14</v>
      </c>
    </row>
    <row r="53" spans="1:32">
      <c r="A53" s="280">
        <v>146</v>
      </c>
      <c r="B53" s="280" t="s">
        <v>84</v>
      </c>
      <c r="C53" s="285">
        <v>4643</v>
      </c>
      <c r="D53" s="285">
        <v>25888502.290000003</v>
      </c>
      <c r="E53" s="285">
        <v>25888502.290000003</v>
      </c>
      <c r="F53" s="284">
        <f t="shared" si="0"/>
        <v>0</v>
      </c>
      <c r="G53" s="285">
        <v>25560000</v>
      </c>
      <c r="H53" s="285">
        <v>25560000</v>
      </c>
      <c r="I53" s="284">
        <f t="shared" si="1"/>
        <v>0</v>
      </c>
      <c r="J53" s="285">
        <v>25724251.145000003</v>
      </c>
      <c r="K53" s="285">
        <v>25724251.145000003</v>
      </c>
      <c r="L53" s="284">
        <f t="shared" si="2"/>
        <v>0</v>
      </c>
      <c r="M53" s="285">
        <v>26276521.912100758</v>
      </c>
      <c r="N53" s="285">
        <v>26253872.205943927</v>
      </c>
      <c r="O53" s="284">
        <f t="shared" si="3"/>
        <v>-22649.706156831235</v>
      </c>
      <c r="P53" s="285">
        <v>574016.12</v>
      </c>
      <c r="Q53" s="285">
        <v>574016.12</v>
      </c>
      <c r="R53" s="284">
        <f t="shared" si="4"/>
        <v>0</v>
      </c>
      <c r="S53" s="285">
        <v>438000</v>
      </c>
      <c r="T53" s="285">
        <v>438000</v>
      </c>
      <c r="U53" s="285">
        <v>506008.06</v>
      </c>
      <c r="V53" s="285">
        <v>506008.06</v>
      </c>
      <c r="W53" s="285">
        <v>521856.68106984894</v>
      </c>
      <c r="X53" s="285">
        <v>521141.88182161632</v>
      </c>
      <c r="Y53" s="285">
        <v>26798378.593170606</v>
      </c>
      <c r="Z53" s="285">
        <v>26775014.087765545</v>
      </c>
      <c r="AA53" s="284">
        <f t="shared" si="5"/>
        <v>-23364.505405060947</v>
      </c>
      <c r="AB53" s="284">
        <f t="shared" si="10"/>
        <v>5771.7808729637318</v>
      </c>
      <c r="AC53" s="284">
        <f t="shared" si="7"/>
        <v>5766.7486727903388</v>
      </c>
      <c r="AD53" s="285">
        <f t="shared" si="11"/>
        <v>-5.0322001733929937</v>
      </c>
      <c r="AE53" s="286">
        <f t="shared" si="12"/>
        <v>-8.7186265108658335E-4</v>
      </c>
      <c r="AF53" s="248">
        <v>12</v>
      </c>
    </row>
    <row r="54" spans="1:32">
      <c r="A54" s="280">
        <v>148</v>
      </c>
      <c r="B54" s="280" t="s">
        <v>85</v>
      </c>
      <c r="C54" s="285">
        <v>7008</v>
      </c>
      <c r="D54" s="285">
        <v>30492550.34</v>
      </c>
      <c r="E54" s="285">
        <v>30416608.870000001</v>
      </c>
      <c r="F54" s="284">
        <f t="shared" si="0"/>
        <v>-75941.469999998808</v>
      </c>
      <c r="G54" s="285">
        <v>32582000</v>
      </c>
      <c r="H54" s="285">
        <v>32582000</v>
      </c>
      <c r="I54" s="284">
        <f t="shared" si="1"/>
        <v>0</v>
      </c>
      <c r="J54" s="285">
        <v>31537275.170000002</v>
      </c>
      <c r="K54" s="285">
        <v>31499304.435000002</v>
      </c>
      <c r="L54" s="284">
        <f t="shared" si="2"/>
        <v>-37970.734999999404</v>
      </c>
      <c r="M54" s="285">
        <v>32214345.031129424</v>
      </c>
      <c r="N54" s="285">
        <v>32147824.5781064</v>
      </c>
      <c r="O54" s="284">
        <f t="shared" si="3"/>
        <v>-66520.453023023903</v>
      </c>
      <c r="P54" s="285">
        <v>845096.33000000007</v>
      </c>
      <c r="Q54" s="285">
        <v>845096.33000000007</v>
      </c>
      <c r="R54" s="284">
        <f t="shared" si="4"/>
        <v>0</v>
      </c>
      <c r="S54" s="285">
        <v>870000</v>
      </c>
      <c r="T54" s="285">
        <v>870000</v>
      </c>
      <c r="U54" s="285">
        <v>857548.16500000004</v>
      </c>
      <c r="V54" s="285">
        <v>857548.16500000004</v>
      </c>
      <c r="W54" s="285">
        <v>884407.33383661765</v>
      </c>
      <c r="X54" s="285">
        <v>883195.94051678549</v>
      </c>
      <c r="Y54" s="285">
        <v>33098752.364966042</v>
      </c>
      <c r="Z54" s="285">
        <v>33031020.518623184</v>
      </c>
      <c r="AA54" s="284">
        <f t="shared" si="5"/>
        <v>-67731.846342857927</v>
      </c>
      <c r="AB54" s="284">
        <f t="shared" si="10"/>
        <v>4722.9954858684423</v>
      </c>
      <c r="AC54" s="284">
        <f t="shared" si="7"/>
        <v>4713.3305534565043</v>
      </c>
      <c r="AD54" s="285">
        <f t="shared" si="11"/>
        <v>-9.6649324119380253</v>
      </c>
      <c r="AE54" s="286">
        <f t="shared" si="12"/>
        <v>-2.0463564788186289E-3</v>
      </c>
      <c r="AF54" s="248">
        <v>19</v>
      </c>
    </row>
    <row r="55" spans="1:32">
      <c r="A55" s="280">
        <v>149</v>
      </c>
      <c r="B55" s="280" t="s">
        <v>86</v>
      </c>
      <c r="C55" s="285">
        <v>5353</v>
      </c>
      <c r="D55" s="285">
        <v>18349401.940000005</v>
      </c>
      <c r="E55" s="285">
        <v>18349401.940000005</v>
      </c>
      <c r="F55" s="284">
        <f t="shared" si="0"/>
        <v>0</v>
      </c>
      <c r="G55" s="285">
        <v>21068000</v>
      </c>
      <c r="H55" s="285">
        <v>21068000</v>
      </c>
      <c r="I55" s="284">
        <f t="shared" si="1"/>
        <v>0</v>
      </c>
      <c r="J55" s="285">
        <v>19708700.970000003</v>
      </c>
      <c r="K55" s="285">
        <v>19708700.970000003</v>
      </c>
      <c r="L55" s="284">
        <f t="shared" si="2"/>
        <v>0</v>
      </c>
      <c r="M55" s="285">
        <v>20131824.63419953</v>
      </c>
      <c r="N55" s="285">
        <v>20114471.503755145</v>
      </c>
      <c r="O55" s="284">
        <f t="shared" si="3"/>
        <v>-17353.130444385111</v>
      </c>
      <c r="P55" s="285">
        <v>372452.32</v>
      </c>
      <c r="Q55" s="285">
        <v>372452.32</v>
      </c>
      <c r="R55" s="284">
        <f t="shared" si="4"/>
        <v>0</v>
      </c>
      <c r="S55" s="285">
        <v>381000</v>
      </c>
      <c r="T55" s="285">
        <v>381000</v>
      </c>
      <c r="U55" s="285">
        <v>376726.16000000003</v>
      </c>
      <c r="V55" s="285">
        <v>376726.16000000003</v>
      </c>
      <c r="W55" s="285">
        <v>388525.55733951926</v>
      </c>
      <c r="X55" s="285">
        <v>387993.38483626401</v>
      </c>
      <c r="Y55" s="285">
        <v>20520350.191539049</v>
      </c>
      <c r="Z55" s="285">
        <v>20502464.888591409</v>
      </c>
      <c r="AA55" s="284">
        <f t="shared" si="5"/>
        <v>-17885.302947640419</v>
      </c>
      <c r="AB55" s="284">
        <f t="shared" si="10"/>
        <v>3833.4298882008311</v>
      </c>
      <c r="AC55" s="284">
        <f t="shared" si="7"/>
        <v>3830.0887144762578</v>
      </c>
      <c r="AD55" s="285">
        <f t="shared" si="11"/>
        <v>-3.3411737245733093</v>
      </c>
      <c r="AE55" s="286">
        <f t="shared" si="12"/>
        <v>-8.7158858307473689E-4</v>
      </c>
      <c r="AF55" s="248">
        <v>1</v>
      </c>
    </row>
    <row r="56" spans="1:32">
      <c r="A56" s="280">
        <v>151</v>
      </c>
      <c r="B56" s="280" t="s">
        <v>87</v>
      </c>
      <c r="C56" s="285">
        <v>1891</v>
      </c>
      <c r="D56" s="285">
        <v>10209238.52</v>
      </c>
      <c r="E56" s="285">
        <v>10209238.52</v>
      </c>
      <c r="F56" s="284">
        <f t="shared" si="0"/>
        <v>0</v>
      </c>
      <c r="G56" s="285">
        <v>10026000</v>
      </c>
      <c r="H56" s="285">
        <v>10026000</v>
      </c>
      <c r="I56" s="284">
        <f t="shared" si="1"/>
        <v>0</v>
      </c>
      <c r="J56" s="285">
        <v>10117619.26</v>
      </c>
      <c r="K56" s="285">
        <v>10117619.26</v>
      </c>
      <c r="L56" s="284">
        <f t="shared" si="2"/>
        <v>0</v>
      </c>
      <c r="M56" s="285">
        <v>10334833.176877795</v>
      </c>
      <c r="N56" s="285">
        <v>10325924.808585402</v>
      </c>
      <c r="O56" s="284">
        <f t="shared" si="3"/>
        <v>-8908.3682923931628</v>
      </c>
      <c r="P56" s="285">
        <v>193577.11</v>
      </c>
      <c r="Q56" s="285">
        <v>193577.11</v>
      </c>
      <c r="R56" s="284">
        <f t="shared" si="4"/>
        <v>0</v>
      </c>
      <c r="S56" s="285">
        <v>198000</v>
      </c>
      <c r="T56" s="285">
        <v>198000</v>
      </c>
      <c r="U56" s="285">
        <v>195788.55499999999</v>
      </c>
      <c r="V56" s="285">
        <v>195788.55499999999</v>
      </c>
      <c r="W56" s="285">
        <v>201920.82613024302</v>
      </c>
      <c r="X56" s="285">
        <v>201644.25047268032</v>
      </c>
      <c r="Y56" s="285">
        <v>10536754.003008038</v>
      </c>
      <c r="Z56" s="285">
        <v>10527569.059058081</v>
      </c>
      <c r="AA56" s="284">
        <f t="shared" si="5"/>
        <v>-9184.9439499564469</v>
      </c>
      <c r="AB56" s="284">
        <f t="shared" si="10"/>
        <v>5572.0539413051492</v>
      </c>
      <c r="AC56" s="284">
        <f t="shared" si="7"/>
        <v>5567.1967525426135</v>
      </c>
      <c r="AD56" s="285">
        <f t="shared" si="11"/>
        <v>-4.8571887625357704</v>
      </c>
      <c r="AE56" s="286">
        <f t="shared" si="12"/>
        <v>-8.717052659038087E-4</v>
      </c>
      <c r="AF56" s="248">
        <v>14</v>
      </c>
    </row>
    <row r="57" spans="1:32">
      <c r="A57" s="280">
        <v>152</v>
      </c>
      <c r="B57" s="280" t="s">
        <v>88</v>
      </c>
      <c r="C57" s="285">
        <v>4480</v>
      </c>
      <c r="D57" s="285">
        <v>18572902.149999999</v>
      </c>
      <c r="E57" s="285">
        <v>18572902.149999999</v>
      </c>
      <c r="F57" s="284">
        <f t="shared" si="0"/>
        <v>0</v>
      </c>
      <c r="G57" s="285">
        <v>17434000</v>
      </c>
      <c r="H57" s="285">
        <v>17434000</v>
      </c>
      <c r="I57" s="284">
        <f t="shared" si="1"/>
        <v>0</v>
      </c>
      <c r="J57" s="285">
        <v>18003451.074999999</v>
      </c>
      <c r="K57" s="285">
        <v>18003451.074999999</v>
      </c>
      <c r="L57" s="284">
        <f t="shared" si="2"/>
        <v>0</v>
      </c>
      <c r="M57" s="285">
        <v>18389964.94005312</v>
      </c>
      <c r="N57" s="285">
        <v>18374113.249196928</v>
      </c>
      <c r="O57" s="284">
        <f t="shared" si="3"/>
        <v>-15851.690856192261</v>
      </c>
      <c r="P57" s="285">
        <v>510370.22000000003</v>
      </c>
      <c r="Q57" s="285">
        <v>510370.22000000003</v>
      </c>
      <c r="R57" s="284">
        <f t="shared" si="4"/>
        <v>0</v>
      </c>
      <c r="S57" s="285">
        <v>475000</v>
      </c>
      <c r="T57" s="285">
        <v>475000</v>
      </c>
      <c r="U57" s="285">
        <v>492685.11</v>
      </c>
      <c r="V57" s="285">
        <v>492685.11</v>
      </c>
      <c r="W57" s="285">
        <v>508116.44446361874</v>
      </c>
      <c r="X57" s="285">
        <v>507420.46553742659</v>
      </c>
      <c r="Y57" s="285">
        <v>18898081.384516738</v>
      </c>
      <c r="Z57" s="285">
        <v>18881533.714734353</v>
      </c>
      <c r="AA57" s="284">
        <f t="shared" si="5"/>
        <v>-16547.66978238523</v>
      </c>
      <c r="AB57" s="284">
        <f t="shared" si="10"/>
        <v>4218.3217376153434</v>
      </c>
      <c r="AC57" s="284">
        <f t="shared" si="7"/>
        <v>4214.6280613246327</v>
      </c>
      <c r="AD57" s="285">
        <f t="shared" si="11"/>
        <v>-3.693676290710755</v>
      </c>
      <c r="AE57" s="286">
        <f t="shared" si="12"/>
        <v>-8.756269721614038E-4</v>
      </c>
      <c r="AF57" s="248">
        <v>14</v>
      </c>
    </row>
    <row r="58" spans="1:32">
      <c r="A58" s="280">
        <v>153</v>
      </c>
      <c r="B58" s="280" t="s">
        <v>89</v>
      </c>
      <c r="C58" s="285">
        <v>25655</v>
      </c>
      <c r="D58" s="285">
        <v>101521755.85999998</v>
      </c>
      <c r="E58" s="285">
        <v>101521755.85999998</v>
      </c>
      <c r="F58" s="284">
        <f t="shared" si="0"/>
        <v>0</v>
      </c>
      <c r="G58" s="285">
        <v>107089000</v>
      </c>
      <c r="H58" s="285">
        <v>107089000</v>
      </c>
      <c r="I58" s="284">
        <f t="shared" si="1"/>
        <v>0</v>
      </c>
      <c r="J58" s="285">
        <v>104305377.92999999</v>
      </c>
      <c r="K58" s="285">
        <v>104305377.92999999</v>
      </c>
      <c r="L58" s="284">
        <f t="shared" si="2"/>
        <v>0</v>
      </c>
      <c r="M58" s="285">
        <v>106544697.19171277</v>
      </c>
      <c r="N58" s="285">
        <v>106452858.32155964</v>
      </c>
      <c r="O58" s="284">
        <f t="shared" si="3"/>
        <v>-91838.870153129101</v>
      </c>
      <c r="P58" s="285">
        <v>2794349.26</v>
      </c>
      <c r="Q58" s="285">
        <v>2794349.26</v>
      </c>
      <c r="R58" s="284">
        <f t="shared" si="4"/>
        <v>0</v>
      </c>
      <c r="S58" s="285">
        <v>2684000</v>
      </c>
      <c r="T58" s="285">
        <v>2684000</v>
      </c>
      <c r="U58" s="285">
        <v>2739174.63</v>
      </c>
      <c r="V58" s="285">
        <v>2739174.63</v>
      </c>
      <c r="W58" s="285">
        <v>2824968.0079849549</v>
      </c>
      <c r="X58" s="285">
        <v>2821098.5835210406</v>
      </c>
      <c r="Y58" s="285">
        <v>109369665.19969772</v>
      </c>
      <c r="Z58" s="285">
        <v>109273956.90508068</v>
      </c>
      <c r="AA58" s="284">
        <f t="shared" si="5"/>
        <v>-95708.294617041945</v>
      </c>
      <c r="AB58" s="284">
        <f t="shared" si="10"/>
        <v>4263.0935567997549</v>
      </c>
      <c r="AC58" s="284">
        <f t="shared" si="7"/>
        <v>4259.3629664814143</v>
      </c>
      <c r="AD58" s="285">
        <f t="shared" si="11"/>
        <v>-3.7305903183405462</v>
      </c>
      <c r="AE58" s="286">
        <f t="shared" si="12"/>
        <v>-8.7508994785961221E-4</v>
      </c>
      <c r="AF58" s="248">
        <v>9</v>
      </c>
    </row>
    <row r="59" spans="1:32">
      <c r="A59" s="280">
        <v>165</v>
      </c>
      <c r="B59" s="280" t="s">
        <v>90</v>
      </c>
      <c r="C59" s="285">
        <v>16340</v>
      </c>
      <c r="D59" s="285">
        <v>54502976.390000001</v>
      </c>
      <c r="E59" s="285">
        <v>54502976.390000001</v>
      </c>
      <c r="F59" s="284">
        <f t="shared" si="0"/>
        <v>0</v>
      </c>
      <c r="G59" s="285">
        <v>57239000</v>
      </c>
      <c r="H59" s="285">
        <v>57239000</v>
      </c>
      <c r="I59" s="284">
        <f t="shared" si="1"/>
        <v>0</v>
      </c>
      <c r="J59" s="285">
        <v>55870988.195</v>
      </c>
      <c r="K59" s="285">
        <v>55870988.195</v>
      </c>
      <c r="L59" s="284">
        <f t="shared" si="2"/>
        <v>0</v>
      </c>
      <c r="M59" s="285">
        <v>57070475.532268018</v>
      </c>
      <c r="N59" s="285">
        <v>57021282.206554651</v>
      </c>
      <c r="O59" s="284">
        <f t="shared" si="3"/>
        <v>-49193.32571336627</v>
      </c>
      <c r="P59" s="285">
        <v>1255633.79</v>
      </c>
      <c r="Q59" s="285">
        <v>1255633.79</v>
      </c>
      <c r="R59" s="284">
        <f t="shared" si="4"/>
        <v>0</v>
      </c>
      <c r="S59" s="285">
        <v>1362000</v>
      </c>
      <c r="T59" s="285">
        <v>1362000</v>
      </c>
      <c r="U59" s="285">
        <v>1308816.895</v>
      </c>
      <c r="V59" s="285">
        <v>1308816.895</v>
      </c>
      <c r="W59" s="285">
        <v>1349810.2005585544</v>
      </c>
      <c r="X59" s="285">
        <v>1347961.3340946089</v>
      </c>
      <c r="Y59" s="285">
        <v>58420285.732826576</v>
      </c>
      <c r="Z59" s="285">
        <v>58369243.540649258</v>
      </c>
      <c r="AA59" s="284">
        <f t="shared" si="5"/>
        <v>-51042.192177318037</v>
      </c>
      <c r="AB59" s="284">
        <f t="shared" si="10"/>
        <v>3575.2928845059105</v>
      </c>
      <c r="AC59" s="284">
        <f t="shared" si="7"/>
        <v>3572.169127334716</v>
      </c>
      <c r="AD59" s="285">
        <f t="shared" si="11"/>
        <v>-3.1237571711944838</v>
      </c>
      <c r="AE59" s="286">
        <f t="shared" si="12"/>
        <v>-8.7370665064441934E-4</v>
      </c>
      <c r="AF59" s="248">
        <v>5</v>
      </c>
    </row>
    <row r="60" spans="1:32">
      <c r="A60" s="280">
        <v>167</v>
      </c>
      <c r="B60" s="280" t="s">
        <v>91</v>
      </c>
      <c r="C60" s="285">
        <v>77261</v>
      </c>
      <c r="D60" s="285">
        <v>264507078.97000003</v>
      </c>
      <c r="E60" s="285">
        <v>264507078.97000003</v>
      </c>
      <c r="F60" s="284">
        <f t="shared" si="0"/>
        <v>0</v>
      </c>
      <c r="G60" s="285">
        <v>267844000</v>
      </c>
      <c r="H60" s="285">
        <v>267844000</v>
      </c>
      <c r="I60" s="284">
        <f t="shared" si="1"/>
        <v>0</v>
      </c>
      <c r="J60" s="285">
        <v>266175539.48500001</v>
      </c>
      <c r="K60" s="285">
        <v>266175539.48500001</v>
      </c>
      <c r="L60" s="284">
        <f t="shared" si="2"/>
        <v>0</v>
      </c>
      <c r="M60" s="285">
        <v>271890029.23034722</v>
      </c>
      <c r="N60" s="285">
        <v>271655666.81017452</v>
      </c>
      <c r="O60" s="284">
        <f t="shared" si="3"/>
        <v>-234362.42017269135</v>
      </c>
      <c r="P60" s="285">
        <v>6674728.9199999999</v>
      </c>
      <c r="Q60" s="285">
        <v>6674728.9199999999</v>
      </c>
      <c r="R60" s="284">
        <f t="shared" si="4"/>
        <v>0</v>
      </c>
      <c r="S60" s="285">
        <v>7255000</v>
      </c>
      <c r="T60" s="285">
        <v>7255000</v>
      </c>
      <c r="U60" s="285">
        <v>6964864.46</v>
      </c>
      <c r="V60" s="285">
        <v>6964864.46</v>
      </c>
      <c r="W60" s="285">
        <v>7183010.1899897521</v>
      </c>
      <c r="X60" s="285">
        <v>7173171.4536659671</v>
      </c>
      <c r="Y60" s="285">
        <v>279073039.42033696</v>
      </c>
      <c r="Z60" s="285">
        <v>278828838.2638405</v>
      </c>
      <c r="AA60" s="284">
        <f t="shared" si="5"/>
        <v>-244201.15649646521</v>
      </c>
      <c r="AB60" s="284">
        <f t="shared" si="10"/>
        <v>3612.0816378293962</v>
      </c>
      <c r="AC60" s="284">
        <f t="shared" si="7"/>
        <v>3608.9209078816025</v>
      </c>
      <c r="AD60" s="285">
        <f t="shared" si="11"/>
        <v>-3.1607299477936976</v>
      </c>
      <c r="AE60" s="286">
        <f t="shared" si="12"/>
        <v>-8.7504388458204156E-4</v>
      </c>
      <c r="AF60" s="248">
        <v>12</v>
      </c>
    </row>
    <row r="61" spans="1:32">
      <c r="A61" s="280">
        <v>169</v>
      </c>
      <c r="B61" s="280" t="s">
        <v>92</v>
      </c>
      <c r="C61" s="285">
        <v>5046</v>
      </c>
      <c r="D61" s="285">
        <v>17689983</v>
      </c>
      <c r="E61" s="285">
        <v>17689982.870000001</v>
      </c>
      <c r="F61" s="284">
        <f t="shared" si="0"/>
        <v>-0.12999999895691872</v>
      </c>
      <c r="G61" s="285">
        <v>18869000</v>
      </c>
      <c r="H61" s="285">
        <v>18869000</v>
      </c>
      <c r="I61" s="284">
        <f t="shared" si="1"/>
        <v>0</v>
      </c>
      <c r="J61" s="285">
        <v>18279491.5</v>
      </c>
      <c r="K61" s="285">
        <v>18279491.435000002</v>
      </c>
      <c r="L61" s="284">
        <f t="shared" si="2"/>
        <v>-6.4999997615814209E-2</v>
      </c>
      <c r="M61" s="285">
        <v>18671931.642805826</v>
      </c>
      <c r="N61" s="285">
        <v>18655836.8373501</v>
      </c>
      <c r="O61" s="284">
        <f t="shared" si="3"/>
        <v>-16094.80545572564</v>
      </c>
      <c r="P61" s="285">
        <v>413712.64000000001</v>
      </c>
      <c r="Q61" s="285">
        <v>413712.64000000001</v>
      </c>
      <c r="R61" s="284">
        <f t="shared" si="4"/>
        <v>0</v>
      </c>
      <c r="S61" s="285">
        <v>449000</v>
      </c>
      <c r="T61" s="285">
        <v>449000</v>
      </c>
      <c r="U61" s="285">
        <v>431356.32</v>
      </c>
      <c r="V61" s="285">
        <v>431356.32</v>
      </c>
      <c r="W61" s="285">
        <v>444866.78238624049</v>
      </c>
      <c r="X61" s="285">
        <v>444257.43799505354</v>
      </c>
      <c r="Y61" s="285">
        <v>19116798.425192066</v>
      </c>
      <c r="Z61" s="285">
        <v>19100094.275345154</v>
      </c>
      <c r="AA61" s="284">
        <f t="shared" si="5"/>
        <v>-16704.14984691143</v>
      </c>
      <c r="AB61" s="284">
        <f t="shared" si="10"/>
        <v>3788.5054350360811</v>
      </c>
      <c r="AC61" s="284">
        <f t="shared" si="7"/>
        <v>3785.1950605123175</v>
      </c>
      <c r="AD61" s="285">
        <f t="shared" si="11"/>
        <v>-3.3103745237635849</v>
      </c>
      <c r="AE61" s="286">
        <f t="shared" si="12"/>
        <v>-8.7379431824203191E-4</v>
      </c>
      <c r="AF61" s="248">
        <v>5</v>
      </c>
    </row>
    <row r="62" spans="1:32">
      <c r="A62" s="280">
        <v>171</v>
      </c>
      <c r="B62" s="280" t="s">
        <v>93</v>
      </c>
      <c r="C62" s="285">
        <v>4624</v>
      </c>
      <c r="D62" s="285">
        <v>19666818.629999999</v>
      </c>
      <c r="E62" s="285">
        <v>19666818.629999999</v>
      </c>
      <c r="F62" s="284">
        <f t="shared" si="0"/>
        <v>0</v>
      </c>
      <c r="G62" s="285">
        <v>19424000</v>
      </c>
      <c r="H62" s="285">
        <v>19424000</v>
      </c>
      <c r="I62" s="284">
        <f t="shared" si="1"/>
        <v>0</v>
      </c>
      <c r="J62" s="285">
        <v>19545409.314999998</v>
      </c>
      <c r="K62" s="285">
        <v>19545409.314999998</v>
      </c>
      <c r="L62" s="284">
        <f t="shared" si="2"/>
        <v>0</v>
      </c>
      <c r="M62" s="285">
        <v>19965027.290848885</v>
      </c>
      <c r="N62" s="285">
        <v>19947817.935552031</v>
      </c>
      <c r="O62" s="284">
        <f t="shared" si="3"/>
        <v>-17209.35529685393</v>
      </c>
      <c r="P62" s="285">
        <v>414887.49</v>
      </c>
      <c r="Q62" s="285">
        <v>414887.49</v>
      </c>
      <c r="R62" s="284">
        <f t="shared" si="4"/>
        <v>0</v>
      </c>
      <c r="S62" s="285">
        <v>476000</v>
      </c>
      <c r="T62" s="285">
        <v>476000</v>
      </c>
      <c r="U62" s="285">
        <v>445443.745</v>
      </c>
      <c r="V62" s="285">
        <v>445443.745</v>
      </c>
      <c r="W62" s="285">
        <v>459395.43802726013</v>
      </c>
      <c r="X62" s="285">
        <v>458766.1933981214</v>
      </c>
      <c r="Y62" s="285">
        <v>20424422.728876144</v>
      </c>
      <c r="Z62" s="285">
        <v>20406584.128950153</v>
      </c>
      <c r="AA62" s="284">
        <f t="shared" si="5"/>
        <v>-17838.599925991148</v>
      </c>
      <c r="AB62" s="284">
        <f t="shared" si="10"/>
        <v>4417.0464379057403</v>
      </c>
      <c r="AC62" s="284">
        <f t="shared" si="7"/>
        <v>4413.1886092020222</v>
      </c>
      <c r="AD62" s="285">
        <f t="shared" si="11"/>
        <v>-3.8578287037180417</v>
      </c>
      <c r="AE62" s="286">
        <f t="shared" si="12"/>
        <v>-8.7339555016024658E-4</v>
      </c>
      <c r="AF62" s="248">
        <v>11</v>
      </c>
    </row>
    <row r="63" spans="1:32">
      <c r="A63" s="280">
        <v>172</v>
      </c>
      <c r="B63" s="280" t="s">
        <v>94</v>
      </c>
      <c r="C63" s="285">
        <v>4263</v>
      </c>
      <c r="D63" s="285">
        <v>20940515.600000001</v>
      </c>
      <c r="E63" s="285">
        <v>20845494.48</v>
      </c>
      <c r="F63" s="284">
        <f t="shared" si="0"/>
        <v>-95021.120000001043</v>
      </c>
      <c r="G63" s="285">
        <v>23189000</v>
      </c>
      <c r="H63" s="285">
        <v>23189000</v>
      </c>
      <c r="I63" s="284">
        <f t="shared" si="1"/>
        <v>0</v>
      </c>
      <c r="J63" s="285">
        <v>22064757.800000001</v>
      </c>
      <c r="K63" s="285">
        <v>22017247.240000002</v>
      </c>
      <c r="L63" s="284">
        <f t="shared" si="2"/>
        <v>-47510.559999998659</v>
      </c>
      <c r="M63" s="285">
        <v>22538463.356963005</v>
      </c>
      <c r="N63" s="285">
        <v>22470547.037789449</v>
      </c>
      <c r="O63" s="284">
        <f t="shared" si="3"/>
        <v>-67916.319173555821</v>
      </c>
      <c r="P63" s="285">
        <v>365386.59</v>
      </c>
      <c r="Q63" s="285">
        <v>365386.59</v>
      </c>
      <c r="R63" s="284">
        <f t="shared" si="4"/>
        <v>0</v>
      </c>
      <c r="S63" s="285">
        <v>420000</v>
      </c>
      <c r="T63" s="285">
        <v>420000</v>
      </c>
      <c r="U63" s="285">
        <v>392693.29500000004</v>
      </c>
      <c r="V63" s="285">
        <v>392693.29500000004</v>
      </c>
      <c r="W63" s="285">
        <v>404992.79716430436</v>
      </c>
      <c r="X63" s="285">
        <v>404438.06909919804</v>
      </c>
      <c r="Y63" s="285">
        <v>22943456.154127311</v>
      </c>
      <c r="Z63" s="285">
        <v>22874985.106888648</v>
      </c>
      <c r="AA63" s="284">
        <f t="shared" si="5"/>
        <v>-68471.047238662839</v>
      </c>
      <c r="AB63" s="284">
        <f t="shared" si="10"/>
        <v>5381.9976903887664</v>
      </c>
      <c r="AC63" s="284">
        <f t="shared" si="7"/>
        <v>5365.9359856647079</v>
      </c>
      <c r="AD63" s="285">
        <f t="shared" si="11"/>
        <v>-16.061704724058472</v>
      </c>
      <c r="AE63" s="286">
        <f t="shared" si="12"/>
        <v>-2.9843388362543613E-3</v>
      </c>
      <c r="AF63" s="248">
        <v>13</v>
      </c>
    </row>
    <row r="64" spans="1:32">
      <c r="A64" s="280">
        <v>176</v>
      </c>
      <c r="B64" s="280" t="s">
        <v>95</v>
      </c>
      <c r="C64" s="285">
        <v>4444</v>
      </c>
      <c r="D64" s="285">
        <v>25260332.240000006</v>
      </c>
      <c r="E64" s="285">
        <v>25260332.240000006</v>
      </c>
      <c r="F64" s="284">
        <f t="shared" si="0"/>
        <v>0</v>
      </c>
      <c r="G64" s="285">
        <v>24806000</v>
      </c>
      <c r="H64" s="285">
        <v>24806000</v>
      </c>
      <c r="I64" s="284">
        <f t="shared" si="1"/>
        <v>0</v>
      </c>
      <c r="J64" s="285">
        <v>25033166.120000005</v>
      </c>
      <c r="K64" s="285">
        <v>25033166.120000005</v>
      </c>
      <c r="L64" s="284">
        <f t="shared" si="2"/>
        <v>0</v>
      </c>
      <c r="M64" s="285">
        <v>25570600.068149753</v>
      </c>
      <c r="N64" s="285">
        <v>25548558.849006105</v>
      </c>
      <c r="O64" s="284">
        <f t="shared" si="3"/>
        <v>-22041.219143647701</v>
      </c>
      <c r="P64" s="285">
        <v>392760.96</v>
      </c>
      <c r="Q64" s="285">
        <v>392760.96</v>
      </c>
      <c r="R64" s="284">
        <f t="shared" si="4"/>
        <v>0</v>
      </c>
      <c r="S64" s="285">
        <v>518000</v>
      </c>
      <c r="T64" s="285">
        <v>518000</v>
      </c>
      <c r="U64" s="285">
        <v>455380.47999999998</v>
      </c>
      <c r="V64" s="285">
        <v>455380.47999999998</v>
      </c>
      <c r="W64" s="285">
        <v>469643.40037744603</v>
      </c>
      <c r="X64" s="285">
        <v>469000.11887563794</v>
      </c>
      <c r="Y64" s="285">
        <v>26040243.468527198</v>
      </c>
      <c r="Z64" s="285">
        <v>26017558.967881743</v>
      </c>
      <c r="AA64" s="284">
        <f t="shared" si="5"/>
        <v>-22684.500645454973</v>
      </c>
      <c r="AB64" s="284">
        <f t="shared" si="10"/>
        <v>5859.6407444930692</v>
      </c>
      <c r="AC64" s="284">
        <f t="shared" si="7"/>
        <v>5854.5362213955314</v>
      </c>
      <c r="AD64" s="285">
        <f t="shared" si="11"/>
        <v>-5.1045230975378217</v>
      </c>
      <c r="AE64" s="286">
        <f t="shared" si="12"/>
        <v>-8.7113243287740595E-4</v>
      </c>
      <c r="AF64" s="248">
        <v>12</v>
      </c>
    </row>
    <row r="65" spans="1:32">
      <c r="A65" s="280">
        <v>177</v>
      </c>
      <c r="B65" s="280" t="s">
        <v>96</v>
      </c>
      <c r="C65" s="285">
        <v>1786</v>
      </c>
      <c r="D65" s="285">
        <v>7051326.9399999995</v>
      </c>
      <c r="E65" s="285">
        <v>7118446.2699999996</v>
      </c>
      <c r="F65" s="284">
        <f t="shared" si="0"/>
        <v>67119.330000000075</v>
      </c>
      <c r="G65" s="285">
        <v>7337000</v>
      </c>
      <c r="H65" s="285">
        <v>7337000</v>
      </c>
      <c r="I65" s="284">
        <f t="shared" si="1"/>
        <v>0</v>
      </c>
      <c r="J65" s="285">
        <v>7194163.4699999997</v>
      </c>
      <c r="K65" s="285">
        <v>7227723.1349999998</v>
      </c>
      <c r="L65" s="284">
        <f t="shared" si="2"/>
        <v>33559.665000000037</v>
      </c>
      <c r="M65" s="285">
        <v>7348614.0759993661</v>
      </c>
      <c r="N65" s="285">
        <v>7376530.3587123863</v>
      </c>
      <c r="O65" s="284">
        <f t="shared" si="3"/>
        <v>27916.28271302022</v>
      </c>
      <c r="P65" s="285">
        <v>129508.9</v>
      </c>
      <c r="Q65" s="285">
        <v>129508.9</v>
      </c>
      <c r="R65" s="284">
        <f t="shared" si="4"/>
        <v>0</v>
      </c>
      <c r="S65" s="285">
        <v>141000</v>
      </c>
      <c r="T65" s="285">
        <v>141000</v>
      </c>
      <c r="U65" s="285">
        <v>135254.45000000001</v>
      </c>
      <c r="V65" s="285">
        <v>135254.45000000001</v>
      </c>
      <c r="W65" s="285">
        <v>139490.73929163866</v>
      </c>
      <c r="X65" s="285">
        <v>139299.67557779164</v>
      </c>
      <c r="Y65" s="285">
        <v>7488104.8152910052</v>
      </c>
      <c r="Z65" s="285">
        <v>7515830.0342901777</v>
      </c>
      <c r="AA65" s="284">
        <f t="shared" si="5"/>
        <v>27725.218999172561</v>
      </c>
      <c r="AB65" s="284">
        <f t="shared" si="10"/>
        <v>4192.6678697038105</v>
      </c>
      <c r="AC65" s="284">
        <f t="shared" si="7"/>
        <v>4208.1915085611299</v>
      </c>
      <c r="AD65" s="285">
        <f t="shared" si="11"/>
        <v>15.523638857319384</v>
      </c>
      <c r="AE65" s="286">
        <f t="shared" si="12"/>
        <v>3.7025682309569743E-3</v>
      </c>
      <c r="AF65" s="248">
        <v>6</v>
      </c>
    </row>
    <row r="66" spans="1:32">
      <c r="A66" s="280">
        <v>178</v>
      </c>
      <c r="B66" s="280" t="s">
        <v>97</v>
      </c>
      <c r="C66" s="285">
        <v>5887</v>
      </c>
      <c r="D66" s="285">
        <v>28759443.810000002</v>
      </c>
      <c r="E66" s="285">
        <v>29471645.350000001</v>
      </c>
      <c r="F66" s="284">
        <f t="shared" si="0"/>
        <v>712201.53999999911</v>
      </c>
      <c r="G66" s="285">
        <v>29474000</v>
      </c>
      <c r="H66" s="285">
        <v>29474000</v>
      </c>
      <c r="I66" s="284">
        <f t="shared" si="1"/>
        <v>0</v>
      </c>
      <c r="J66" s="285">
        <v>29116721.905000001</v>
      </c>
      <c r="K66" s="285">
        <v>29472822.675000001</v>
      </c>
      <c r="L66" s="284">
        <f t="shared" si="2"/>
        <v>356100.76999999955</v>
      </c>
      <c r="M66" s="285">
        <v>29741825.207377736</v>
      </c>
      <c r="N66" s="285">
        <v>30079620.809809051</v>
      </c>
      <c r="O66" s="284">
        <f t="shared" si="3"/>
        <v>337795.60243131593</v>
      </c>
      <c r="P66" s="285">
        <v>508091.5</v>
      </c>
      <c r="Q66" s="285">
        <v>516303.65</v>
      </c>
      <c r="R66" s="284">
        <f t="shared" si="4"/>
        <v>8212.1500000000233</v>
      </c>
      <c r="S66" s="285">
        <v>554000</v>
      </c>
      <c r="T66" s="285">
        <v>554000</v>
      </c>
      <c r="U66" s="285">
        <v>531045.75</v>
      </c>
      <c r="V66" s="285">
        <v>535151.82499999995</v>
      </c>
      <c r="W66" s="285">
        <v>547678.57371925807</v>
      </c>
      <c r="X66" s="285">
        <v>551157.28619178967</v>
      </c>
      <c r="Y66" s="285">
        <v>30289503.781096995</v>
      </c>
      <c r="Z66" s="285">
        <v>30630778.096000843</v>
      </c>
      <c r="AA66" s="284">
        <f t="shared" si="5"/>
        <v>341274.31490384787</v>
      </c>
      <c r="AB66" s="284">
        <f t="shared" si="10"/>
        <v>5145.1509735174104</v>
      </c>
      <c r="AC66" s="284">
        <f t="shared" si="7"/>
        <v>5203.1218100901724</v>
      </c>
      <c r="AD66" s="285">
        <f t="shared" si="11"/>
        <v>57.970836572761982</v>
      </c>
      <c r="AE66" s="286">
        <f t="shared" si="12"/>
        <v>1.1267081737959388E-2</v>
      </c>
      <c r="AF66" s="248">
        <v>10</v>
      </c>
    </row>
    <row r="67" spans="1:32">
      <c r="A67" s="280">
        <v>179</v>
      </c>
      <c r="B67" s="280" t="s">
        <v>98</v>
      </c>
      <c r="C67" s="285">
        <v>144473</v>
      </c>
      <c r="D67" s="285">
        <v>470642281.5399999</v>
      </c>
      <c r="E67" s="285">
        <v>470642281.53999996</v>
      </c>
      <c r="F67" s="284">
        <f t="shared" si="0"/>
        <v>0</v>
      </c>
      <c r="G67" s="285">
        <v>469021000</v>
      </c>
      <c r="H67" s="285">
        <v>469021000</v>
      </c>
      <c r="I67" s="284">
        <f t="shared" si="1"/>
        <v>0</v>
      </c>
      <c r="J67" s="285">
        <v>469831640.76999998</v>
      </c>
      <c r="K67" s="285">
        <v>469831640.76999998</v>
      </c>
      <c r="L67" s="284">
        <f t="shared" si="2"/>
        <v>0</v>
      </c>
      <c r="M67" s="285">
        <v>479918398.17233115</v>
      </c>
      <c r="N67" s="285">
        <v>479504720.48948467</v>
      </c>
      <c r="O67" s="284">
        <f t="shared" si="3"/>
        <v>-413677.68284648657</v>
      </c>
      <c r="P67" s="285">
        <v>13283139.609999996</v>
      </c>
      <c r="Q67" s="285">
        <v>13283139.610000001</v>
      </c>
      <c r="R67" s="284">
        <f t="shared" si="4"/>
        <v>0</v>
      </c>
      <c r="S67" s="285">
        <v>13469000</v>
      </c>
      <c r="T67" s="285">
        <v>13469000</v>
      </c>
      <c r="U67" s="285">
        <v>13376069.804999998</v>
      </c>
      <c r="V67" s="285">
        <v>13376069.805</v>
      </c>
      <c r="W67" s="285">
        <v>13795020.170619261</v>
      </c>
      <c r="X67" s="285">
        <v>13776124.810255002</v>
      </c>
      <c r="Y67" s="285">
        <v>493713418.3429504</v>
      </c>
      <c r="Z67" s="285">
        <v>493280845.29973966</v>
      </c>
      <c r="AA67" s="284">
        <f t="shared" si="5"/>
        <v>-432573.04321074486</v>
      </c>
      <c r="AB67" s="284">
        <f t="shared" si="10"/>
        <v>3417.3403912353892</v>
      </c>
      <c r="AC67" s="284">
        <f t="shared" si="7"/>
        <v>3414.3462467017343</v>
      </c>
      <c r="AD67" s="285">
        <f t="shared" si="11"/>
        <v>-2.9941445336548895</v>
      </c>
      <c r="AE67" s="286">
        <f t="shared" si="12"/>
        <v>-8.7616221706626307E-4</v>
      </c>
      <c r="AF67" s="248">
        <v>13</v>
      </c>
    </row>
    <row r="68" spans="1:32">
      <c r="A68" s="280">
        <v>181</v>
      </c>
      <c r="B68" s="280" t="s">
        <v>99</v>
      </c>
      <c r="C68" s="285">
        <v>1685</v>
      </c>
      <c r="D68" s="285">
        <v>5186953</v>
      </c>
      <c r="E68" s="285">
        <v>6319918.3000000007</v>
      </c>
      <c r="F68" s="284">
        <f t="shared" si="0"/>
        <v>1132965.3000000007</v>
      </c>
      <c r="G68" s="285">
        <v>6737000</v>
      </c>
      <c r="H68" s="285">
        <v>6737000</v>
      </c>
      <c r="I68" s="284">
        <f t="shared" si="1"/>
        <v>0</v>
      </c>
      <c r="J68" s="285">
        <v>5961976.5</v>
      </c>
      <c r="K68" s="285">
        <v>6528459.1500000004</v>
      </c>
      <c r="L68" s="284">
        <f t="shared" si="2"/>
        <v>566482.65000000037</v>
      </c>
      <c r="M68" s="285">
        <v>6089973.4362968868</v>
      </c>
      <c r="N68" s="285">
        <v>6662869.6501098974</v>
      </c>
      <c r="O68" s="284">
        <f t="shared" si="3"/>
        <v>572896.2138130106</v>
      </c>
      <c r="P68" s="285">
        <v>141056.12</v>
      </c>
      <c r="Q68" s="285">
        <v>146287.51</v>
      </c>
      <c r="R68" s="284">
        <f t="shared" si="4"/>
        <v>5231.390000000014</v>
      </c>
      <c r="S68" s="285">
        <v>166000</v>
      </c>
      <c r="T68" s="285">
        <v>166000</v>
      </c>
      <c r="U68" s="285">
        <v>153528.06</v>
      </c>
      <c r="V68" s="285">
        <v>156143.755</v>
      </c>
      <c r="W68" s="285">
        <v>158336.69495836218</v>
      </c>
      <c r="X68" s="285">
        <v>160813.74339253295</v>
      </c>
      <c r="Y68" s="285">
        <v>6248310.1312552486</v>
      </c>
      <c r="Z68" s="285">
        <v>6823683.3935024301</v>
      </c>
      <c r="AA68" s="284">
        <f t="shared" si="5"/>
        <v>575373.2622471815</v>
      </c>
      <c r="AB68" s="284">
        <f t="shared" si="10"/>
        <v>3708.1959235936192</v>
      </c>
      <c r="AC68" s="284">
        <f t="shared" si="7"/>
        <v>4049.6637350162791</v>
      </c>
      <c r="AD68" s="285">
        <f t="shared" si="11"/>
        <v>341.46781142265991</v>
      </c>
      <c r="AE68" s="286">
        <f t="shared" si="12"/>
        <v>9.2084619706863505E-2</v>
      </c>
      <c r="AF68" s="248">
        <v>4</v>
      </c>
    </row>
    <row r="69" spans="1:32">
      <c r="A69" s="280">
        <v>182</v>
      </c>
      <c r="B69" s="280" t="s">
        <v>100</v>
      </c>
      <c r="C69" s="285">
        <v>19767</v>
      </c>
      <c r="D69" s="285">
        <v>84479508.560000002</v>
      </c>
      <c r="E69" s="285">
        <v>84479508.560000002</v>
      </c>
      <c r="F69" s="284">
        <f t="shared" si="0"/>
        <v>0</v>
      </c>
      <c r="G69" s="285">
        <v>85589000</v>
      </c>
      <c r="H69" s="285">
        <v>85589000</v>
      </c>
      <c r="I69" s="284">
        <f t="shared" si="1"/>
        <v>0</v>
      </c>
      <c r="J69" s="285">
        <v>85034254.280000001</v>
      </c>
      <c r="K69" s="285">
        <v>85034254.280000001</v>
      </c>
      <c r="L69" s="284">
        <f t="shared" si="2"/>
        <v>0</v>
      </c>
      <c r="M69" s="285">
        <v>86859844.170891121</v>
      </c>
      <c r="N69" s="285">
        <v>86784973.15280585</v>
      </c>
      <c r="O69" s="284">
        <f t="shared" si="3"/>
        <v>-74871.01808527112</v>
      </c>
      <c r="P69" s="285">
        <v>1849896.03</v>
      </c>
      <c r="Q69" s="285">
        <v>1849896.03</v>
      </c>
      <c r="R69" s="284">
        <f t="shared" si="4"/>
        <v>0</v>
      </c>
      <c r="S69" s="285">
        <v>1871000</v>
      </c>
      <c r="T69" s="285">
        <v>1871000</v>
      </c>
      <c r="U69" s="285">
        <v>1860448.0150000001</v>
      </c>
      <c r="V69" s="285">
        <v>1860448.0150000001</v>
      </c>
      <c r="W69" s="285">
        <v>1918718.8963173605</v>
      </c>
      <c r="X69" s="285">
        <v>1916090.7823649899</v>
      </c>
      <c r="Y69" s="285">
        <v>88778563.067208484</v>
      </c>
      <c r="Z69" s="285">
        <v>88701063.935170844</v>
      </c>
      <c r="AA69" s="284">
        <f t="shared" si="5"/>
        <v>-77499.132037639618</v>
      </c>
      <c r="AB69" s="284">
        <f t="shared" si="10"/>
        <v>4491.2512301921624</v>
      </c>
      <c r="AC69" s="284">
        <f t="shared" si="7"/>
        <v>4487.3305982278971</v>
      </c>
      <c r="AD69" s="285">
        <f t="shared" si="11"/>
        <v>-3.9206319642653398</v>
      </c>
      <c r="AE69" s="286">
        <f t="shared" si="12"/>
        <v>-8.7294870923922726E-4</v>
      </c>
      <c r="AF69" s="248">
        <v>13</v>
      </c>
    </row>
    <row r="70" spans="1:32">
      <c r="A70" s="280">
        <v>186</v>
      </c>
      <c r="B70" s="280" t="s">
        <v>101</v>
      </c>
      <c r="C70" s="285">
        <v>45226</v>
      </c>
      <c r="D70" s="285">
        <v>146251828.43000001</v>
      </c>
      <c r="E70" s="285">
        <v>146251828.43000001</v>
      </c>
      <c r="F70" s="284">
        <f t="shared" si="0"/>
        <v>0</v>
      </c>
      <c r="G70" s="285">
        <v>150918000</v>
      </c>
      <c r="H70" s="285">
        <v>150918000</v>
      </c>
      <c r="I70" s="284">
        <f t="shared" si="1"/>
        <v>0</v>
      </c>
      <c r="J70" s="285">
        <v>148584914.215</v>
      </c>
      <c r="K70" s="285">
        <v>148584914.215</v>
      </c>
      <c r="L70" s="284">
        <f t="shared" si="2"/>
        <v>0</v>
      </c>
      <c r="M70" s="285">
        <v>151774865.36617541</v>
      </c>
      <c r="N70" s="285">
        <v>151644039.21977612</v>
      </c>
      <c r="O70" s="284">
        <f t="shared" si="3"/>
        <v>-130826.14639928937</v>
      </c>
      <c r="P70" s="285">
        <v>3062387.64</v>
      </c>
      <c r="Q70" s="285">
        <v>3062387.64</v>
      </c>
      <c r="R70" s="284">
        <f t="shared" si="4"/>
        <v>0</v>
      </c>
      <c r="S70" s="285">
        <v>3042000</v>
      </c>
      <c r="T70" s="285">
        <v>3042000</v>
      </c>
      <c r="U70" s="285">
        <v>3052193.8200000003</v>
      </c>
      <c r="V70" s="285">
        <v>3052193.8200000003</v>
      </c>
      <c r="W70" s="285">
        <v>3147791.2365409834</v>
      </c>
      <c r="X70" s="285">
        <v>3143479.6335835205</v>
      </c>
      <c r="Y70" s="285">
        <v>154922656.60271639</v>
      </c>
      <c r="Z70" s="285">
        <v>154787518.85335964</v>
      </c>
      <c r="AA70" s="284">
        <f t="shared" si="5"/>
        <v>-135137.74935674667</v>
      </c>
      <c r="AB70" s="284">
        <f t="shared" si="10"/>
        <v>3425.5219697235302</v>
      </c>
      <c r="AC70" s="284">
        <f t="shared" si="7"/>
        <v>3422.5339153000405</v>
      </c>
      <c r="AD70" s="285">
        <f t="shared" si="11"/>
        <v>-2.988054423489757</v>
      </c>
      <c r="AE70" s="286">
        <f t="shared" si="12"/>
        <v>-8.7229171200759207E-4</v>
      </c>
      <c r="AF70" s="248">
        <v>1</v>
      </c>
    </row>
    <row r="71" spans="1:32">
      <c r="A71" s="280">
        <v>202</v>
      </c>
      <c r="B71" s="280" t="s">
        <v>102</v>
      </c>
      <c r="C71" s="285">
        <v>35497</v>
      </c>
      <c r="D71" s="285">
        <v>110608661.74999994</v>
      </c>
      <c r="E71" s="285">
        <v>105372642.83</v>
      </c>
      <c r="F71" s="284">
        <f t="shared" si="0"/>
        <v>-5236018.9199999422</v>
      </c>
      <c r="G71" s="285">
        <v>112973000</v>
      </c>
      <c r="H71" s="285">
        <v>112973000</v>
      </c>
      <c r="I71" s="284">
        <f t="shared" si="1"/>
        <v>0</v>
      </c>
      <c r="J71" s="285">
        <v>111790830.87499997</v>
      </c>
      <c r="K71" s="285">
        <v>109172821.41499999</v>
      </c>
      <c r="L71" s="284">
        <f t="shared" si="2"/>
        <v>-2618009.4599999785</v>
      </c>
      <c r="M71" s="285">
        <v>114190854.40043375</v>
      </c>
      <c r="N71" s="285">
        <v>111420514.65894082</v>
      </c>
      <c r="O71" s="284">
        <f t="shared" si="3"/>
        <v>-2770339.7414929271</v>
      </c>
      <c r="P71" s="285">
        <v>2535895.7200000002</v>
      </c>
      <c r="Q71" s="285">
        <v>2535895.7200000002</v>
      </c>
      <c r="R71" s="284">
        <f t="shared" si="4"/>
        <v>0</v>
      </c>
      <c r="S71" s="285">
        <v>2647000</v>
      </c>
      <c r="T71" s="285">
        <v>2647000</v>
      </c>
      <c r="U71" s="285">
        <v>2591447.8600000003</v>
      </c>
      <c r="V71" s="285">
        <v>2591447.8600000003</v>
      </c>
      <c r="W71" s="285">
        <v>2672614.3045728616</v>
      </c>
      <c r="X71" s="285">
        <v>2668953.5625242824</v>
      </c>
      <c r="Y71" s="285">
        <v>116863468.70500661</v>
      </c>
      <c r="Z71" s="285">
        <v>114089468.22146511</v>
      </c>
      <c r="AA71" s="284">
        <f t="shared" si="5"/>
        <v>-2774000.4835415035</v>
      </c>
      <c r="AB71" s="284">
        <f t="shared" si="10"/>
        <v>3292.2069105841792</v>
      </c>
      <c r="AC71" s="284">
        <f t="shared" si="7"/>
        <v>3214.0594478819366</v>
      </c>
      <c r="AD71" s="285">
        <f t="shared" si="11"/>
        <v>-78.147462702242592</v>
      </c>
      <c r="AE71" s="286">
        <f t="shared" si="12"/>
        <v>-2.3737105481130245E-2</v>
      </c>
      <c r="AF71" s="248">
        <v>2</v>
      </c>
    </row>
    <row r="72" spans="1:32">
      <c r="A72" s="280">
        <v>204</v>
      </c>
      <c r="B72" s="280" t="s">
        <v>103</v>
      </c>
      <c r="C72" s="285">
        <v>2778</v>
      </c>
      <c r="D72" s="285">
        <v>16310915.449999996</v>
      </c>
      <c r="E72" s="285">
        <v>16310915.449999996</v>
      </c>
      <c r="F72" s="284">
        <f t="shared" si="0"/>
        <v>0</v>
      </c>
      <c r="G72" s="285">
        <v>16203000</v>
      </c>
      <c r="H72" s="285">
        <v>16203000</v>
      </c>
      <c r="I72" s="284">
        <f t="shared" si="1"/>
        <v>0</v>
      </c>
      <c r="J72" s="285">
        <v>16256957.724999998</v>
      </c>
      <c r="K72" s="285">
        <v>16256957.724999998</v>
      </c>
      <c r="L72" s="284">
        <f t="shared" si="2"/>
        <v>0</v>
      </c>
      <c r="M72" s="285">
        <v>16605976.340270957</v>
      </c>
      <c r="N72" s="285">
        <v>16591662.403068285</v>
      </c>
      <c r="O72" s="284">
        <f t="shared" si="3"/>
        <v>-14313.937202671543</v>
      </c>
      <c r="P72" s="285">
        <v>300325.15999999997</v>
      </c>
      <c r="Q72" s="285">
        <v>300325.15999999997</v>
      </c>
      <c r="R72" s="284">
        <f t="shared" si="4"/>
        <v>0</v>
      </c>
      <c r="S72" s="285">
        <v>359000</v>
      </c>
      <c r="T72" s="285">
        <v>359000</v>
      </c>
      <c r="U72" s="285">
        <v>329662.57999999996</v>
      </c>
      <c r="V72" s="285">
        <v>329662.57999999996</v>
      </c>
      <c r="W72" s="285">
        <v>339987.90428698616</v>
      </c>
      <c r="X72" s="285">
        <v>339522.21493738488</v>
      </c>
      <c r="Y72" s="285">
        <v>16945964.244557943</v>
      </c>
      <c r="Z72" s="285">
        <v>16931184.618005671</v>
      </c>
      <c r="AA72" s="284">
        <f t="shared" si="5"/>
        <v>-14779.626552272588</v>
      </c>
      <c r="AB72" s="284">
        <f t="shared" si="10"/>
        <v>6100.0591233109944</v>
      </c>
      <c r="AC72" s="284">
        <f t="shared" si="7"/>
        <v>6094.7388833713721</v>
      </c>
      <c r="AD72" s="285">
        <f t="shared" si="11"/>
        <v>-5.3202399396222972</v>
      </c>
      <c r="AE72" s="286">
        <f t="shared" si="12"/>
        <v>-8.7216202860908884E-4</v>
      </c>
      <c r="AF72" s="248">
        <v>11</v>
      </c>
    </row>
    <row r="73" spans="1:32">
      <c r="A73" s="280">
        <v>205</v>
      </c>
      <c r="B73" s="280" t="s">
        <v>104</v>
      </c>
      <c r="C73" s="285">
        <v>36493</v>
      </c>
      <c r="D73" s="285">
        <v>150135032.34</v>
      </c>
      <c r="E73" s="285">
        <v>150135032.31999999</v>
      </c>
      <c r="F73" s="284">
        <f t="shared" si="0"/>
        <v>-2.000001072883606E-2</v>
      </c>
      <c r="G73" s="285">
        <v>159023000</v>
      </c>
      <c r="H73" s="285">
        <v>159023000</v>
      </c>
      <c r="I73" s="284">
        <f t="shared" si="1"/>
        <v>0</v>
      </c>
      <c r="J73" s="285">
        <v>154579016.17000002</v>
      </c>
      <c r="K73" s="285">
        <v>154579016.16</v>
      </c>
      <c r="L73" s="284">
        <f t="shared" si="2"/>
        <v>-1.0000020265579224E-2</v>
      </c>
      <c r="M73" s="285">
        <v>157897653.95489347</v>
      </c>
      <c r="N73" s="285">
        <v>157761550.10731921</v>
      </c>
      <c r="O73" s="284">
        <f t="shared" si="3"/>
        <v>-136103.84757426381</v>
      </c>
      <c r="P73" s="285">
        <v>5071921.26</v>
      </c>
      <c r="Q73" s="285">
        <v>5071921.26</v>
      </c>
      <c r="R73" s="284">
        <f t="shared" si="4"/>
        <v>0</v>
      </c>
      <c r="S73" s="285">
        <v>5244000</v>
      </c>
      <c r="T73" s="285">
        <v>5244000</v>
      </c>
      <c r="U73" s="285">
        <v>5157960.63</v>
      </c>
      <c r="V73" s="285">
        <v>5157960.63</v>
      </c>
      <c r="W73" s="285">
        <v>5319512.5300192786</v>
      </c>
      <c r="X73" s="285">
        <v>5312226.2698345352</v>
      </c>
      <c r="Y73" s="285">
        <v>163217166.48491275</v>
      </c>
      <c r="Z73" s="285">
        <v>163073776.37715375</v>
      </c>
      <c r="AA73" s="284">
        <f t="shared" si="5"/>
        <v>-143390.10775899887</v>
      </c>
      <c r="AB73" s="284">
        <f t="shared" si="10"/>
        <v>4472.5609427811569</v>
      </c>
      <c r="AC73" s="284">
        <f t="shared" si="7"/>
        <v>4468.6316931234414</v>
      </c>
      <c r="AD73" s="285">
        <f t="shared" si="11"/>
        <v>-3.9292496577154452</v>
      </c>
      <c r="AE73" s="286">
        <f t="shared" si="12"/>
        <v>-8.7852344730089552E-4</v>
      </c>
      <c r="AF73" s="248">
        <v>18</v>
      </c>
    </row>
    <row r="74" spans="1:32">
      <c r="A74" s="280">
        <v>208</v>
      </c>
      <c r="B74" s="280" t="s">
        <v>105</v>
      </c>
      <c r="C74" s="285">
        <v>12412</v>
      </c>
      <c r="D74" s="285">
        <v>44597210.019999996</v>
      </c>
      <c r="E74" s="285">
        <v>44597210.019999996</v>
      </c>
      <c r="F74" s="284">
        <f t="shared" ref="F74:F137" si="13">E74-D74</f>
        <v>0</v>
      </c>
      <c r="G74" s="285">
        <v>43286000</v>
      </c>
      <c r="H74" s="285">
        <v>43286000</v>
      </c>
      <c r="I74" s="284">
        <f t="shared" ref="I74:I137" si="14">H74-G74</f>
        <v>0</v>
      </c>
      <c r="J74" s="285">
        <v>43941605.009999998</v>
      </c>
      <c r="K74" s="285">
        <v>43941605.009999998</v>
      </c>
      <c r="L74" s="284">
        <f t="shared" ref="L74:L137" si="15">K74-J74</f>
        <v>0</v>
      </c>
      <c r="M74" s="285">
        <v>44884981.89470391</v>
      </c>
      <c r="N74" s="285">
        <v>44846292.160416745</v>
      </c>
      <c r="O74" s="284">
        <f t="shared" ref="O74:O137" si="16">N74-M74</f>
        <v>-38689.734287165105</v>
      </c>
      <c r="P74" s="285">
        <v>1461022.52</v>
      </c>
      <c r="Q74" s="285">
        <v>1461022.52</v>
      </c>
      <c r="R74" s="284">
        <f t="shared" ref="R74:R137" si="17">Q74-P74</f>
        <v>0</v>
      </c>
      <c r="S74" s="285">
        <v>1464000</v>
      </c>
      <c r="T74" s="285">
        <v>1464000</v>
      </c>
      <c r="U74" s="285">
        <v>1462511.26</v>
      </c>
      <c r="V74" s="285">
        <v>1462511.26</v>
      </c>
      <c r="W74" s="285">
        <v>1508318.4093369639</v>
      </c>
      <c r="X74" s="285">
        <v>1506252.4304883666</v>
      </c>
      <c r="Y74" s="285">
        <v>46393300.304040872</v>
      </c>
      <c r="Z74" s="285">
        <v>46352544.590905115</v>
      </c>
      <c r="AA74" s="284">
        <f t="shared" ref="AA74:AA137" si="18">Z74-Y74</f>
        <v>-40755.713135756552</v>
      </c>
      <c r="AB74" s="284">
        <f t="shared" si="10"/>
        <v>3737.777981311704</v>
      </c>
      <c r="AC74" s="284">
        <f t="shared" ref="AC74:AC137" si="19">Z74/C74</f>
        <v>3734.4944079040538</v>
      </c>
      <c r="AD74" s="285">
        <f t="shared" si="11"/>
        <v>-3.2835734076502376</v>
      </c>
      <c r="AE74" s="286">
        <f t="shared" si="12"/>
        <v>-8.784827306671458E-4</v>
      </c>
      <c r="AF74" s="248">
        <v>17</v>
      </c>
    </row>
    <row r="75" spans="1:32">
      <c r="A75" s="280">
        <v>211</v>
      </c>
      <c r="B75" s="280" t="s">
        <v>106</v>
      </c>
      <c r="C75" s="285">
        <v>32622</v>
      </c>
      <c r="D75" s="285">
        <v>97219792.510000035</v>
      </c>
      <c r="E75" s="285">
        <v>102878824.84999999</v>
      </c>
      <c r="F75" s="284">
        <f t="shared" si="13"/>
        <v>5659032.3399999589</v>
      </c>
      <c r="G75" s="285">
        <v>104405000</v>
      </c>
      <c r="H75" s="285">
        <v>104405000</v>
      </c>
      <c r="I75" s="284">
        <f t="shared" si="14"/>
        <v>0</v>
      </c>
      <c r="J75" s="285">
        <v>100812396.25500003</v>
      </c>
      <c r="K75" s="285">
        <v>103641912.425</v>
      </c>
      <c r="L75" s="284">
        <f t="shared" si="15"/>
        <v>2829516.169999972</v>
      </c>
      <c r="M75" s="285">
        <v>102976725.12502958</v>
      </c>
      <c r="N75" s="285">
        <v>105775733.12622787</v>
      </c>
      <c r="O75" s="284">
        <f t="shared" si="16"/>
        <v>2799008.0011982918</v>
      </c>
      <c r="P75" s="285">
        <v>2400794.21</v>
      </c>
      <c r="Q75" s="285">
        <v>2400794.21</v>
      </c>
      <c r="R75" s="284">
        <f t="shared" si="17"/>
        <v>0</v>
      </c>
      <c r="S75" s="285">
        <v>2400000</v>
      </c>
      <c r="T75" s="285">
        <v>2400000</v>
      </c>
      <c r="U75" s="285">
        <v>2400397.105</v>
      </c>
      <c r="V75" s="285">
        <v>2400397.105</v>
      </c>
      <c r="W75" s="285">
        <v>2475579.6705391887</v>
      </c>
      <c r="X75" s="285">
        <v>2472188.8114170753</v>
      </c>
      <c r="Y75" s="285">
        <v>105452304.79556876</v>
      </c>
      <c r="Z75" s="285">
        <v>108247921.93764494</v>
      </c>
      <c r="AA75" s="284">
        <f t="shared" si="18"/>
        <v>2795617.1420761794</v>
      </c>
      <c r="AB75" s="284">
        <f t="shared" ref="AB75:AB138" si="20">Y75/C75</f>
        <v>3232.5517992633427</v>
      </c>
      <c r="AC75" s="284">
        <f t="shared" si="19"/>
        <v>3318.2490937908451</v>
      </c>
      <c r="AD75" s="285">
        <f t="shared" ref="AD75:AD138" si="21">AC75-AB75</f>
        <v>85.697294527502436</v>
      </c>
      <c r="AE75" s="286">
        <f t="shared" ref="AE75:AE138" si="22">AD75/AB75</f>
        <v>2.6510725844217486E-2</v>
      </c>
      <c r="AF75" s="248">
        <v>6</v>
      </c>
    </row>
    <row r="76" spans="1:32">
      <c r="A76" s="280">
        <v>213</v>
      </c>
      <c r="B76" s="280" t="s">
        <v>107</v>
      </c>
      <c r="C76" s="285">
        <v>5230</v>
      </c>
      <c r="D76" s="285">
        <v>26648979.419999998</v>
      </c>
      <c r="E76" s="285">
        <v>26901952.239999998</v>
      </c>
      <c r="F76" s="284">
        <f t="shared" si="13"/>
        <v>252972.8200000003</v>
      </c>
      <c r="G76" s="285">
        <v>26235000</v>
      </c>
      <c r="H76" s="285">
        <v>26235000</v>
      </c>
      <c r="I76" s="284">
        <f t="shared" si="14"/>
        <v>0</v>
      </c>
      <c r="J76" s="285">
        <v>26441989.710000001</v>
      </c>
      <c r="K76" s="285">
        <v>26568476.119999997</v>
      </c>
      <c r="L76" s="284">
        <f t="shared" si="15"/>
        <v>126486.40999999642</v>
      </c>
      <c r="M76" s="285">
        <v>27009669.517606389</v>
      </c>
      <c r="N76" s="285">
        <v>27115478.418765564</v>
      </c>
      <c r="O76" s="284">
        <f t="shared" si="16"/>
        <v>105808.90115917474</v>
      </c>
      <c r="P76" s="285">
        <v>436495.08</v>
      </c>
      <c r="Q76" s="285">
        <v>452791.08</v>
      </c>
      <c r="R76" s="284">
        <f t="shared" si="17"/>
        <v>16296</v>
      </c>
      <c r="S76" s="285">
        <v>468000</v>
      </c>
      <c r="T76" s="285">
        <v>468000</v>
      </c>
      <c r="U76" s="285">
        <v>452247.54000000004</v>
      </c>
      <c r="V76" s="285">
        <v>460395.54000000004</v>
      </c>
      <c r="W76" s="285">
        <v>466412.33391895733</v>
      </c>
      <c r="X76" s="285">
        <v>474165.17060593708</v>
      </c>
      <c r="Y76" s="285">
        <v>27476081.851525348</v>
      </c>
      <c r="Z76" s="285">
        <v>27589643.589371502</v>
      </c>
      <c r="AA76" s="284">
        <f t="shared" si="18"/>
        <v>113561.73784615472</v>
      </c>
      <c r="AB76" s="284">
        <f t="shared" si="20"/>
        <v>5253.5529352820931</v>
      </c>
      <c r="AC76" s="284">
        <f t="shared" si="19"/>
        <v>5275.2664606828876</v>
      </c>
      <c r="AD76" s="285">
        <f t="shared" si="21"/>
        <v>21.713525400794424</v>
      </c>
      <c r="AE76" s="286">
        <f t="shared" si="22"/>
        <v>4.1331125180008301E-3</v>
      </c>
      <c r="AF76" s="248">
        <v>10</v>
      </c>
    </row>
    <row r="77" spans="1:32">
      <c r="A77" s="280">
        <v>214</v>
      </c>
      <c r="B77" s="280" t="s">
        <v>108</v>
      </c>
      <c r="C77" s="285">
        <v>12662</v>
      </c>
      <c r="D77" s="285">
        <v>48245841.620000005</v>
      </c>
      <c r="E77" s="285">
        <v>48130184.700000003</v>
      </c>
      <c r="F77" s="284">
        <f t="shared" si="13"/>
        <v>-115656.92000000179</v>
      </c>
      <c r="G77" s="285">
        <v>50667000</v>
      </c>
      <c r="H77" s="285">
        <v>50667000</v>
      </c>
      <c r="I77" s="284">
        <f t="shared" si="14"/>
        <v>0</v>
      </c>
      <c r="J77" s="285">
        <v>49456420.810000002</v>
      </c>
      <c r="K77" s="285">
        <v>49398592.350000001</v>
      </c>
      <c r="L77" s="284">
        <f t="shared" si="15"/>
        <v>-57828.460000000894</v>
      </c>
      <c r="M77" s="285">
        <v>50518194.593222663</v>
      </c>
      <c r="N77" s="285">
        <v>50415630.114950776</v>
      </c>
      <c r="O77" s="284">
        <f t="shared" si="16"/>
        <v>-102564.47827188671</v>
      </c>
      <c r="P77" s="285">
        <v>1339671.5</v>
      </c>
      <c r="Q77" s="285">
        <v>1339671.5</v>
      </c>
      <c r="R77" s="284">
        <f t="shared" si="17"/>
        <v>0</v>
      </c>
      <c r="S77" s="285">
        <v>1365000</v>
      </c>
      <c r="T77" s="285">
        <v>1365000</v>
      </c>
      <c r="U77" s="285">
        <v>1352335.75</v>
      </c>
      <c r="V77" s="285">
        <v>1352335.75</v>
      </c>
      <c r="W77" s="285">
        <v>1394692.104681307</v>
      </c>
      <c r="X77" s="285">
        <v>1392781.7624281459</v>
      </c>
      <c r="Y77" s="285">
        <v>51912886.697903968</v>
      </c>
      <c r="Z77" s="285">
        <v>51808411.877378926</v>
      </c>
      <c r="AA77" s="284">
        <f t="shared" si="18"/>
        <v>-104474.82052504271</v>
      </c>
      <c r="AB77" s="284">
        <f t="shared" si="20"/>
        <v>4099.8962800429608</v>
      </c>
      <c r="AC77" s="284">
        <f t="shared" si="19"/>
        <v>4091.6452280349808</v>
      </c>
      <c r="AD77" s="285">
        <f t="shared" si="21"/>
        <v>-8.251052007979979</v>
      </c>
      <c r="AE77" s="286">
        <f t="shared" si="22"/>
        <v>-2.0125026206500815E-3</v>
      </c>
      <c r="AF77" s="248">
        <v>4</v>
      </c>
    </row>
    <row r="78" spans="1:32">
      <c r="A78" s="280">
        <v>216</v>
      </c>
      <c r="B78" s="280" t="s">
        <v>109</v>
      </c>
      <c r="C78" s="285">
        <v>1311</v>
      </c>
      <c r="D78" s="285">
        <v>6964310.2799999993</v>
      </c>
      <c r="E78" s="285">
        <v>6964310.2799999993</v>
      </c>
      <c r="F78" s="284">
        <f t="shared" si="13"/>
        <v>0</v>
      </c>
      <c r="G78" s="285">
        <v>7397000</v>
      </c>
      <c r="H78" s="285">
        <v>7397000</v>
      </c>
      <c r="I78" s="284">
        <f t="shared" si="14"/>
        <v>0</v>
      </c>
      <c r="J78" s="285">
        <v>7180655.1399999997</v>
      </c>
      <c r="K78" s="285">
        <v>7180655.1399999997</v>
      </c>
      <c r="L78" s="284">
        <f t="shared" si="15"/>
        <v>0</v>
      </c>
      <c r="M78" s="285">
        <v>7334815.7373328628</v>
      </c>
      <c r="N78" s="285">
        <v>7328493.3092078306</v>
      </c>
      <c r="O78" s="284">
        <f t="shared" si="16"/>
        <v>-6322.4281250322238</v>
      </c>
      <c r="P78" s="285">
        <v>127616.04</v>
      </c>
      <c r="Q78" s="285">
        <v>127616.04</v>
      </c>
      <c r="R78" s="284">
        <f t="shared" si="17"/>
        <v>0</v>
      </c>
      <c r="S78" s="285">
        <v>129000</v>
      </c>
      <c r="T78" s="285">
        <v>129000</v>
      </c>
      <c r="U78" s="285">
        <v>128308.01999999999</v>
      </c>
      <c r="V78" s="285">
        <v>128308.01999999999</v>
      </c>
      <c r="W78" s="285">
        <v>132326.74094528018</v>
      </c>
      <c r="X78" s="285">
        <v>132145.48992679204</v>
      </c>
      <c r="Y78" s="285">
        <v>7467142.4782781433</v>
      </c>
      <c r="Z78" s="285">
        <v>7460638.7991346223</v>
      </c>
      <c r="AA78" s="284">
        <f t="shared" si="18"/>
        <v>-6503.6791435210034</v>
      </c>
      <c r="AB78" s="284">
        <f t="shared" si="20"/>
        <v>5695.7608529962954</v>
      </c>
      <c r="AC78" s="284">
        <f t="shared" si="19"/>
        <v>5690.7999993399098</v>
      </c>
      <c r="AD78" s="285">
        <f t="shared" si="21"/>
        <v>-4.9608536563855523</v>
      </c>
      <c r="AE78" s="286">
        <f t="shared" si="22"/>
        <v>-8.7097295417097088E-4</v>
      </c>
      <c r="AF78" s="248">
        <v>13</v>
      </c>
    </row>
    <row r="79" spans="1:32">
      <c r="A79" s="280">
        <v>217</v>
      </c>
      <c r="B79" s="280" t="s">
        <v>110</v>
      </c>
      <c r="C79" s="285">
        <v>5390</v>
      </c>
      <c r="D79" s="285">
        <v>20587816.41</v>
      </c>
      <c r="E79" s="285">
        <v>20815597.100000001</v>
      </c>
      <c r="F79" s="284">
        <f t="shared" si="13"/>
        <v>227780.69000000134</v>
      </c>
      <c r="G79" s="285">
        <v>21594000</v>
      </c>
      <c r="H79" s="285">
        <v>21594000</v>
      </c>
      <c r="I79" s="284">
        <f t="shared" si="14"/>
        <v>0</v>
      </c>
      <c r="J79" s="285">
        <v>21090908.204999998</v>
      </c>
      <c r="K79" s="285">
        <v>21204798.550000001</v>
      </c>
      <c r="L79" s="284">
        <f t="shared" si="15"/>
        <v>113890.34500000253</v>
      </c>
      <c r="M79" s="285">
        <v>21543706.305421706</v>
      </c>
      <c r="N79" s="285">
        <v>21641371.332696378</v>
      </c>
      <c r="O79" s="284">
        <f t="shared" si="16"/>
        <v>97665.027274671942</v>
      </c>
      <c r="P79" s="285">
        <v>611343</v>
      </c>
      <c r="Q79" s="285">
        <v>611343</v>
      </c>
      <c r="R79" s="284">
        <f t="shared" si="17"/>
        <v>0</v>
      </c>
      <c r="S79" s="285">
        <v>645000</v>
      </c>
      <c r="T79" s="285">
        <v>645000</v>
      </c>
      <c r="U79" s="285">
        <v>628171.5</v>
      </c>
      <c r="V79" s="285">
        <v>628171.5</v>
      </c>
      <c r="W79" s="285">
        <v>647846.38832169713</v>
      </c>
      <c r="X79" s="285">
        <v>646959.01803759311</v>
      </c>
      <c r="Y79" s="285">
        <v>22191552.693743404</v>
      </c>
      <c r="Z79" s="285">
        <v>22288330.350733973</v>
      </c>
      <c r="AA79" s="284">
        <f t="shared" si="18"/>
        <v>96777.656990569085</v>
      </c>
      <c r="AB79" s="284">
        <f t="shared" si="20"/>
        <v>4117.171186223266</v>
      </c>
      <c r="AC79" s="284">
        <f t="shared" si="19"/>
        <v>4135.1262246259694</v>
      </c>
      <c r="AD79" s="285">
        <f t="shared" si="21"/>
        <v>17.955038402703394</v>
      </c>
      <c r="AE79" s="286">
        <f t="shared" si="22"/>
        <v>4.3610133245816727E-3</v>
      </c>
      <c r="AF79" s="248">
        <v>16</v>
      </c>
    </row>
    <row r="80" spans="1:32">
      <c r="A80" s="280">
        <v>218</v>
      </c>
      <c r="B80" s="280" t="s">
        <v>111</v>
      </c>
      <c r="C80" s="285">
        <v>1192</v>
      </c>
      <c r="D80" s="285">
        <v>6081003.21</v>
      </c>
      <c r="E80" s="285">
        <v>6081003.209999999</v>
      </c>
      <c r="F80" s="284">
        <f t="shared" si="13"/>
        <v>0</v>
      </c>
      <c r="G80" s="285">
        <v>6280000</v>
      </c>
      <c r="H80" s="285">
        <v>6280000</v>
      </c>
      <c r="I80" s="284">
        <f t="shared" si="14"/>
        <v>0</v>
      </c>
      <c r="J80" s="285">
        <v>6180501.6050000004</v>
      </c>
      <c r="K80" s="285">
        <v>6180501.6049999995</v>
      </c>
      <c r="L80" s="284">
        <f t="shared" si="15"/>
        <v>0</v>
      </c>
      <c r="M80" s="285">
        <v>6313190.0297561176</v>
      </c>
      <c r="N80" s="285">
        <v>6307748.217496315</v>
      </c>
      <c r="O80" s="284">
        <f t="shared" si="16"/>
        <v>-5441.8122598025948</v>
      </c>
      <c r="P80" s="285">
        <v>125115.29</v>
      </c>
      <c r="Q80" s="285">
        <v>125115.29</v>
      </c>
      <c r="R80" s="284">
        <f t="shared" si="17"/>
        <v>0</v>
      </c>
      <c r="S80" s="285">
        <v>128000</v>
      </c>
      <c r="T80" s="285">
        <v>128000</v>
      </c>
      <c r="U80" s="285">
        <v>126557.64499999999</v>
      </c>
      <c r="V80" s="285">
        <v>126557.64499999999</v>
      </c>
      <c r="W80" s="285">
        <v>130521.54264838423</v>
      </c>
      <c r="X80" s="285">
        <v>130342.76425203992</v>
      </c>
      <c r="Y80" s="285">
        <v>6443711.572404502</v>
      </c>
      <c r="Z80" s="285">
        <v>6438090.9817483546</v>
      </c>
      <c r="AA80" s="284">
        <f t="shared" si="18"/>
        <v>-5620.5906561473384</v>
      </c>
      <c r="AB80" s="284">
        <f t="shared" si="20"/>
        <v>5405.7982989970651</v>
      </c>
      <c r="AC80" s="284">
        <f t="shared" si="19"/>
        <v>5401.0830383794919</v>
      </c>
      <c r="AD80" s="285">
        <f t="shared" si="21"/>
        <v>-4.7152606175732217</v>
      </c>
      <c r="AE80" s="286">
        <f t="shared" si="22"/>
        <v>-8.7225981377219374E-4</v>
      </c>
      <c r="AF80" s="248">
        <v>14</v>
      </c>
    </row>
    <row r="81" spans="1:32">
      <c r="A81" s="280">
        <v>224</v>
      </c>
      <c r="B81" s="280" t="s">
        <v>112</v>
      </c>
      <c r="C81" s="285">
        <v>8717</v>
      </c>
      <c r="D81" s="285">
        <v>32061425.370000001</v>
      </c>
      <c r="E81" s="285">
        <v>32576100.220000006</v>
      </c>
      <c r="F81" s="284">
        <f t="shared" si="13"/>
        <v>514674.85000000522</v>
      </c>
      <c r="G81" s="285">
        <v>35705000</v>
      </c>
      <c r="H81" s="285">
        <v>35705000</v>
      </c>
      <c r="I81" s="284">
        <f t="shared" si="14"/>
        <v>0</v>
      </c>
      <c r="J81" s="285">
        <v>33883212.685000002</v>
      </c>
      <c r="K81" s="285">
        <v>34140550.109999999</v>
      </c>
      <c r="L81" s="284">
        <f t="shared" si="15"/>
        <v>257337.42499999702</v>
      </c>
      <c r="M81" s="285">
        <v>34610647.188570388</v>
      </c>
      <c r="N81" s="285">
        <v>34843449.264130749</v>
      </c>
      <c r="O81" s="284">
        <f t="shared" si="16"/>
        <v>232802.07556036115</v>
      </c>
      <c r="P81" s="285">
        <v>566869.80999999994</v>
      </c>
      <c r="Q81" s="285">
        <v>628476.1100000001</v>
      </c>
      <c r="R81" s="284">
        <f t="shared" si="17"/>
        <v>61606.300000000163</v>
      </c>
      <c r="S81" s="285">
        <v>602000</v>
      </c>
      <c r="T81" s="285">
        <v>602000</v>
      </c>
      <c r="U81" s="285">
        <v>584434.90500000003</v>
      </c>
      <c r="V81" s="285">
        <v>615238.05500000005</v>
      </c>
      <c r="W81" s="285">
        <v>602739.9243890947</v>
      </c>
      <c r="X81" s="285">
        <v>633638.75617113907</v>
      </c>
      <c r="Y81" s="285">
        <v>35213387.112959482</v>
      </c>
      <c r="Z81" s="285">
        <v>35477088.020301886</v>
      </c>
      <c r="AA81" s="284">
        <f t="shared" si="18"/>
        <v>263700.90734240413</v>
      </c>
      <c r="AB81" s="284">
        <f t="shared" si="20"/>
        <v>4039.6222453779374</v>
      </c>
      <c r="AC81" s="284">
        <f t="shared" si="19"/>
        <v>4069.8735826892148</v>
      </c>
      <c r="AD81" s="285">
        <f t="shared" si="21"/>
        <v>30.251337311277439</v>
      </c>
      <c r="AE81" s="286">
        <f t="shared" si="22"/>
        <v>7.4886549963651856E-3</v>
      </c>
      <c r="AF81" s="248">
        <v>1</v>
      </c>
    </row>
    <row r="82" spans="1:32">
      <c r="A82" s="280">
        <v>226</v>
      </c>
      <c r="B82" s="280" t="s">
        <v>113</v>
      </c>
      <c r="C82" s="285">
        <v>3774</v>
      </c>
      <c r="D82" s="285">
        <v>17669504.649999999</v>
      </c>
      <c r="E82" s="285">
        <v>17669504.649999999</v>
      </c>
      <c r="F82" s="284">
        <f t="shared" si="13"/>
        <v>0</v>
      </c>
      <c r="G82" s="285">
        <v>18414000</v>
      </c>
      <c r="H82" s="285">
        <v>18414000</v>
      </c>
      <c r="I82" s="284">
        <f t="shared" si="14"/>
        <v>0</v>
      </c>
      <c r="J82" s="285">
        <v>18041752.324999999</v>
      </c>
      <c r="K82" s="285">
        <v>18041752.324999999</v>
      </c>
      <c r="L82" s="284">
        <f t="shared" si="15"/>
        <v>0</v>
      </c>
      <c r="M82" s="285">
        <v>18429088.474853531</v>
      </c>
      <c r="N82" s="285">
        <v>18413203.060486667</v>
      </c>
      <c r="O82" s="284">
        <f t="shared" si="16"/>
        <v>-15885.414366863668</v>
      </c>
      <c r="P82" s="285">
        <v>361041</v>
      </c>
      <c r="Q82" s="285">
        <v>361041</v>
      </c>
      <c r="R82" s="284">
        <f t="shared" si="17"/>
        <v>0</v>
      </c>
      <c r="S82" s="285">
        <v>362000</v>
      </c>
      <c r="T82" s="285">
        <v>362000</v>
      </c>
      <c r="U82" s="285">
        <v>361520.5</v>
      </c>
      <c r="V82" s="285">
        <v>361520.5</v>
      </c>
      <c r="W82" s="285">
        <v>372843.64258686377</v>
      </c>
      <c r="X82" s="285">
        <v>372332.94996742078</v>
      </c>
      <c r="Y82" s="285">
        <v>18801932.117440395</v>
      </c>
      <c r="Z82" s="285">
        <v>18785536.010454088</v>
      </c>
      <c r="AA82" s="284">
        <f t="shared" si="18"/>
        <v>-16396.106986306608</v>
      </c>
      <c r="AB82" s="284">
        <f t="shared" si="20"/>
        <v>4981.9639950822457</v>
      </c>
      <c r="AC82" s="284">
        <f t="shared" si="19"/>
        <v>4977.6195046248249</v>
      </c>
      <c r="AD82" s="285">
        <f t="shared" si="21"/>
        <v>-4.3444904574207612</v>
      </c>
      <c r="AE82" s="286">
        <f t="shared" si="22"/>
        <v>-8.720437284792219E-4</v>
      </c>
      <c r="AF82" s="248">
        <v>13</v>
      </c>
    </row>
    <row r="83" spans="1:32">
      <c r="A83" s="280">
        <v>230</v>
      </c>
      <c r="B83" s="280" t="s">
        <v>114</v>
      </c>
      <c r="C83" s="285">
        <v>2290</v>
      </c>
      <c r="D83" s="285">
        <v>9669712.2400000002</v>
      </c>
      <c r="E83" s="285">
        <v>9650265.1400000006</v>
      </c>
      <c r="F83" s="284">
        <f t="shared" si="13"/>
        <v>-19447.099999999627</v>
      </c>
      <c r="G83" s="285">
        <v>10839000</v>
      </c>
      <c r="H83" s="285">
        <v>10839000</v>
      </c>
      <c r="I83" s="284">
        <f t="shared" si="14"/>
        <v>0</v>
      </c>
      <c r="J83" s="285">
        <v>10254356.120000001</v>
      </c>
      <c r="K83" s="285">
        <v>10244632.57</v>
      </c>
      <c r="L83" s="284">
        <f t="shared" si="15"/>
        <v>-9723.5500000007451</v>
      </c>
      <c r="M83" s="285">
        <v>10474505.623618009</v>
      </c>
      <c r="N83" s="285">
        <v>10455553.118867317</v>
      </c>
      <c r="O83" s="284">
        <f t="shared" si="16"/>
        <v>-18952.504750691354</v>
      </c>
      <c r="P83" s="285">
        <v>350595.69</v>
      </c>
      <c r="Q83" s="285">
        <v>350595.69</v>
      </c>
      <c r="R83" s="284">
        <f t="shared" si="17"/>
        <v>0</v>
      </c>
      <c r="S83" s="285">
        <v>335000</v>
      </c>
      <c r="T83" s="285">
        <v>335000</v>
      </c>
      <c r="U83" s="285">
        <v>342797.84499999997</v>
      </c>
      <c r="V83" s="285">
        <v>342797.84499999997</v>
      </c>
      <c r="W83" s="285">
        <v>353534.57743261341</v>
      </c>
      <c r="X83" s="285">
        <v>353050.33288935112</v>
      </c>
      <c r="Y83" s="285">
        <v>10828040.201050622</v>
      </c>
      <c r="Z83" s="285">
        <v>10808603.451756669</v>
      </c>
      <c r="AA83" s="284">
        <f t="shared" si="18"/>
        <v>-19436.74929395318</v>
      </c>
      <c r="AB83" s="284">
        <f t="shared" si="20"/>
        <v>4728.4018345199229</v>
      </c>
      <c r="AC83" s="284">
        <f t="shared" si="19"/>
        <v>4719.9141710727818</v>
      </c>
      <c r="AD83" s="285">
        <f t="shared" si="21"/>
        <v>-8.4876634471411307</v>
      </c>
      <c r="AE83" s="286">
        <f t="shared" si="22"/>
        <v>-1.7950385234132471E-3</v>
      </c>
      <c r="AF83" s="248">
        <v>4</v>
      </c>
    </row>
    <row r="84" spans="1:32">
      <c r="A84" s="280">
        <v>231</v>
      </c>
      <c r="B84" s="280" t="s">
        <v>115</v>
      </c>
      <c r="C84" s="285">
        <v>1289</v>
      </c>
      <c r="D84" s="285">
        <v>7035728.4799999986</v>
      </c>
      <c r="E84" s="285">
        <v>7013673.6799999997</v>
      </c>
      <c r="F84" s="284">
        <f t="shared" si="13"/>
        <v>-22054.799999998882</v>
      </c>
      <c r="G84" s="285">
        <v>7118000</v>
      </c>
      <c r="H84" s="285">
        <v>7118000</v>
      </c>
      <c r="I84" s="284">
        <f t="shared" si="14"/>
        <v>0</v>
      </c>
      <c r="J84" s="285">
        <v>7076864.2399999993</v>
      </c>
      <c r="K84" s="285">
        <v>7065836.8399999999</v>
      </c>
      <c r="L84" s="284">
        <f t="shared" si="15"/>
        <v>-11027.399999999441</v>
      </c>
      <c r="M84" s="285">
        <v>7228796.5633342145</v>
      </c>
      <c r="N84" s="285">
        <v>7211311.0846170224</v>
      </c>
      <c r="O84" s="284">
        <f t="shared" si="16"/>
        <v>-17485.478717192076</v>
      </c>
      <c r="P84" s="285">
        <v>124759.43</v>
      </c>
      <c r="Q84" s="285">
        <v>124759.43</v>
      </c>
      <c r="R84" s="284">
        <f t="shared" si="17"/>
        <v>0</v>
      </c>
      <c r="S84" s="285">
        <v>75000</v>
      </c>
      <c r="T84" s="285">
        <v>75000</v>
      </c>
      <c r="U84" s="285">
        <v>99879.714999999997</v>
      </c>
      <c r="V84" s="285">
        <v>99879.714999999997</v>
      </c>
      <c r="W84" s="285">
        <v>103008.03622792572</v>
      </c>
      <c r="X84" s="285">
        <v>102866.94372201645</v>
      </c>
      <c r="Y84" s="285">
        <v>7331804.5995621402</v>
      </c>
      <c r="Z84" s="285">
        <v>7314178.0283390386</v>
      </c>
      <c r="AA84" s="284">
        <f t="shared" si="18"/>
        <v>-17626.571223101579</v>
      </c>
      <c r="AB84" s="284">
        <f t="shared" si="20"/>
        <v>5687.9787428721029</v>
      </c>
      <c r="AC84" s="284">
        <f t="shared" si="19"/>
        <v>5674.3041336997976</v>
      </c>
      <c r="AD84" s="285">
        <f t="shared" si="21"/>
        <v>-13.674609172305281</v>
      </c>
      <c r="AE84" s="286">
        <f t="shared" si="22"/>
        <v>-2.4041245212882757E-3</v>
      </c>
      <c r="AF84" s="248">
        <v>15</v>
      </c>
    </row>
    <row r="85" spans="1:32">
      <c r="A85" s="280">
        <v>232</v>
      </c>
      <c r="B85" s="280" t="s">
        <v>116</v>
      </c>
      <c r="C85" s="285">
        <v>12890</v>
      </c>
      <c r="D85" s="285">
        <v>56336001.239999995</v>
      </c>
      <c r="E85" s="285">
        <v>56336001.239999995</v>
      </c>
      <c r="F85" s="284">
        <f t="shared" si="13"/>
        <v>0</v>
      </c>
      <c r="G85" s="285">
        <v>57658000</v>
      </c>
      <c r="H85" s="285">
        <v>57658000</v>
      </c>
      <c r="I85" s="284">
        <f t="shared" si="14"/>
        <v>0</v>
      </c>
      <c r="J85" s="285">
        <v>56997000.619999997</v>
      </c>
      <c r="K85" s="285">
        <v>56997000.619999997</v>
      </c>
      <c r="L85" s="284">
        <f t="shared" si="15"/>
        <v>0</v>
      </c>
      <c r="M85" s="285">
        <v>58220662.178792082</v>
      </c>
      <c r="N85" s="285">
        <v>58170477.420892343</v>
      </c>
      <c r="O85" s="284">
        <f t="shared" si="16"/>
        <v>-50184.757899738848</v>
      </c>
      <c r="P85" s="285">
        <v>1345572.14</v>
      </c>
      <c r="Q85" s="285">
        <v>1345572.14</v>
      </c>
      <c r="R85" s="284">
        <f t="shared" si="17"/>
        <v>0</v>
      </c>
      <c r="S85" s="285">
        <v>1345000</v>
      </c>
      <c r="T85" s="285">
        <v>1345000</v>
      </c>
      <c r="U85" s="285">
        <v>1345286.0699999998</v>
      </c>
      <c r="V85" s="285">
        <v>1345286.0699999998</v>
      </c>
      <c r="W85" s="285">
        <v>1387421.622453406</v>
      </c>
      <c r="X85" s="285">
        <v>1385521.2387490561</v>
      </c>
      <c r="Y85" s="285">
        <v>59608083.801245488</v>
      </c>
      <c r="Z85" s="285">
        <v>59555998.6596414</v>
      </c>
      <c r="AA85" s="284">
        <f t="shared" si="18"/>
        <v>-52085.141604088247</v>
      </c>
      <c r="AB85" s="284">
        <f t="shared" si="20"/>
        <v>4624.3664702285096</v>
      </c>
      <c r="AC85" s="284">
        <f t="shared" si="19"/>
        <v>4620.3257299954539</v>
      </c>
      <c r="AD85" s="285">
        <f t="shared" si="21"/>
        <v>-4.0407402330556579</v>
      </c>
      <c r="AE85" s="286">
        <f t="shared" si="22"/>
        <v>-8.7379325558858392E-4</v>
      </c>
      <c r="AF85" s="248">
        <v>14</v>
      </c>
    </row>
    <row r="86" spans="1:32">
      <c r="A86" s="280">
        <v>233</v>
      </c>
      <c r="B86" s="280" t="s">
        <v>117</v>
      </c>
      <c r="C86" s="285">
        <v>15312</v>
      </c>
      <c r="D86" s="285">
        <v>55291131.109999992</v>
      </c>
      <c r="E86" s="285">
        <v>64621660.729999989</v>
      </c>
      <c r="F86" s="284">
        <f t="shared" si="13"/>
        <v>9330529.6199999973</v>
      </c>
      <c r="G86" s="285">
        <v>67502000</v>
      </c>
      <c r="H86" s="285">
        <v>67502000</v>
      </c>
      <c r="I86" s="284">
        <f t="shared" si="14"/>
        <v>0</v>
      </c>
      <c r="J86" s="285">
        <v>61396565.554999992</v>
      </c>
      <c r="K86" s="285">
        <v>66061830.364999995</v>
      </c>
      <c r="L86" s="284">
        <f t="shared" si="15"/>
        <v>4665264.8100000024</v>
      </c>
      <c r="M86" s="285">
        <v>62714680.829387762</v>
      </c>
      <c r="N86" s="285">
        <v>67421937.467383385</v>
      </c>
      <c r="O86" s="284">
        <f t="shared" si="16"/>
        <v>4707256.6379956231</v>
      </c>
      <c r="P86" s="285">
        <v>1548437.96</v>
      </c>
      <c r="Q86" s="285">
        <v>1548437.96</v>
      </c>
      <c r="R86" s="284">
        <f t="shared" si="17"/>
        <v>0</v>
      </c>
      <c r="S86" s="285">
        <v>1617000</v>
      </c>
      <c r="T86" s="285">
        <v>1617000</v>
      </c>
      <c r="U86" s="285">
        <v>1582718.98</v>
      </c>
      <c r="V86" s="285">
        <v>1582718.98</v>
      </c>
      <c r="W86" s="285">
        <v>1632291.1417044555</v>
      </c>
      <c r="X86" s="285">
        <v>1630055.3545174543</v>
      </c>
      <c r="Y86" s="285">
        <v>64346971.971092217</v>
      </c>
      <c r="Z86" s="285">
        <v>69051992.821900845</v>
      </c>
      <c r="AA86" s="284">
        <f t="shared" si="18"/>
        <v>4705020.8508086279</v>
      </c>
      <c r="AB86" s="284">
        <f t="shared" si="20"/>
        <v>4202.3884516126054</v>
      </c>
      <c r="AC86" s="284">
        <f t="shared" si="19"/>
        <v>4509.6651529454575</v>
      </c>
      <c r="AD86" s="285">
        <f t="shared" si="21"/>
        <v>307.2767013328521</v>
      </c>
      <c r="AE86" s="286">
        <f t="shared" si="22"/>
        <v>7.311953782257781E-2</v>
      </c>
      <c r="AF86" s="248">
        <v>14</v>
      </c>
    </row>
    <row r="87" spans="1:32">
      <c r="A87" s="280">
        <v>235</v>
      </c>
      <c r="B87" s="280" t="s">
        <v>118</v>
      </c>
      <c r="C87" s="285">
        <v>10396</v>
      </c>
      <c r="D87" s="285">
        <v>36571861.420000002</v>
      </c>
      <c r="E87" s="285">
        <v>36571861.420000002</v>
      </c>
      <c r="F87" s="284">
        <f t="shared" si="13"/>
        <v>0</v>
      </c>
      <c r="G87" s="285">
        <v>35462000</v>
      </c>
      <c r="H87" s="285">
        <v>35462000</v>
      </c>
      <c r="I87" s="284">
        <f t="shared" si="14"/>
        <v>0</v>
      </c>
      <c r="J87" s="285">
        <v>36016930.710000001</v>
      </c>
      <c r="K87" s="285">
        <v>36016930.710000001</v>
      </c>
      <c r="L87" s="284">
        <f t="shared" si="15"/>
        <v>0</v>
      </c>
      <c r="M87" s="285">
        <v>36790173.742020883</v>
      </c>
      <c r="N87" s="285">
        <v>36758461.530355155</v>
      </c>
      <c r="O87" s="284">
        <f t="shared" si="16"/>
        <v>-31712.211665727198</v>
      </c>
      <c r="P87" s="285">
        <v>1009181.22</v>
      </c>
      <c r="Q87" s="285">
        <v>1009181.22</v>
      </c>
      <c r="R87" s="284">
        <f t="shared" si="17"/>
        <v>0</v>
      </c>
      <c r="S87" s="285">
        <v>750000</v>
      </c>
      <c r="T87" s="285">
        <v>750000</v>
      </c>
      <c r="U87" s="285">
        <v>879590.61</v>
      </c>
      <c r="V87" s="285">
        <v>879590.61</v>
      </c>
      <c r="W87" s="285">
        <v>907140.1677570194</v>
      </c>
      <c r="X87" s="285">
        <v>905897.63674520026</v>
      </c>
      <c r="Y87" s="285">
        <v>37697313.909777902</v>
      </c>
      <c r="Z87" s="285">
        <v>37664359.167100355</v>
      </c>
      <c r="AA87" s="284">
        <f t="shared" si="18"/>
        <v>-32954.742677547038</v>
      </c>
      <c r="AB87" s="284">
        <f t="shared" si="20"/>
        <v>3626.1363899363123</v>
      </c>
      <c r="AC87" s="284">
        <f t="shared" si="19"/>
        <v>3622.9664454694453</v>
      </c>
      <c r="AD87" s="285">
        <f t="shared" si="21"/>
        <v>-3.1699444668670367</v>
      </c>
      <c r="AE87" s="286">
        <f t="shared" si="22"/>
        <v>-8.7419339097796929E-4</v>
      </c>
      <c r="AF87" s="248">
        <v>1</v>
      </c>
    </row>
    <row r="88" spans="1:32">
      <c r="A88" s="280">
        <v>236</v>
      </c>
      <c r="B88" s="280" t="s">
        <v>119</v>
      </c>
      <c r="C88" s="285">
        <v>4196</v>
      </c>
      <c r="D88" s="285">
        <v>15315128.030000001</v>
      </c>
      <c r="E88" s="285">
        <v>15315128.029999999</v>
      </c>
      <c r="F88" s="284">
        <f t="shared" si="13"/>
        <v>0</v>
      </c>
      <c r="G88" s="285">
        <v>16192000</v>
      </c>
      <c r="H88" s="285">
        <v>16192000</v>
      </c>
      <c r="I88" s="284">
        <f t="shared" si="14"/>
        <v>0</v>
      </c>
      <c r="J88" s="285">
        <v>15753564.015000001</v>
      </c>
      <c r="K88" s="285">
        <v>15753564.015000001</v>
      </c>
      <c r="L88" s="284">
        <f t="shared" si="15"/>
        <v>0</v>
      </c>
      <c r="M88" s="285">
        <v>16091775.332954185</v>
      </c>
      <c r="N88" s="285">
        <v>16077904.624187918</v>
      </c>
      <c r="O88" s="284">
        <f t="shared" si="16"/>
        <v>-13870.708766266704</v>
      </c>
      <c r="P88" s="285">
        <v>333754.44</v>
      </c>
      <c r="Q88" s="285">
        <v>333754.44</v>
      </c>
      <c r="R88" s="284">
        <f t="shared" si="17"/>
        <v>0</v>
      </c>
      <c r="S88" s="285">
        <v>478000</v>
      </c>
      <c r="T88" s="285">
        <v>478000</v>
      </c>
      <c r="U88" s="285">
        <v>405877.22</v>
      </c>
      <c r="V88" s="285">
        <v>405877.22</v>
      </c>
      <c r="W88" s="285">
        <v>418589.65438427386</v>
      </c>
      <c r="X88" s="285">
        <v>418016.30238721136</v>
      </c>
      <c r="Y88" s="285">
        <v>16510364.987338459</v>
      </c>
      <c r="Z88" s="285">
        <v>16495920.92657513</v>
      </c>
      <c r="AA88" s="284">
        <f t="shared" si="18"/>
        <v>-14444.060763329268</v>
      </c>
      <c r="AB88" s="284">
        <f t="shared" si="20"/>
        <v>3934.7866986030645</v>
      </c>
      <c r="AC88" s="284">
        <f t="shared" si="19"/>
        <v>3931.3443580970279</v>
      </c>
      <c r="AD88" s="285">
        <f t="shared" si="21"/>
        <v>-3.442340506036544</v>
      </c>
      <c r="AE88" s="286">
        <f t="shared" si="22"/>
        <v>-8.7484805904692372E-4</v>
      </c>
      <c r="AF88" s="248">
        <v>16</v>
      </c>
    </row>
    <row r="89" spans="1:32">
      <c r="A89" s="280">
        <v>239</v>
      </c>
      <c r="B89" s="280" t="s">
        <v>120</v>
      </c>
      <c r="C89" s="285">
        <v>2095</v>
      </c>
      <c r="D89" s="285">
        <v>10925001.429999996</v>
      </c>
      <c r="E89" s="285">
        <v>10925001.429999996</v>
      </c>
      <c r="F89" s="284">
        <f t="shared" si="13"/>
        <v>0</v>
      </c>
      <c r="G89" s="285">
        <v>11167000</v>
      </c>
      <c r="H89" s="285">
        <v>11167000</v>
      </c>
      <c r="I89" s="284">
        <f t="shared" si="14"/>
        <v>0</v>
      </c>
      <c r="J89" s="285">
        <v>11046000.714999998</v>
      </c>
      <c r="K89" s="285">
        <v>11046000.714999998</v>
      </c>
      <c r="L89" s="284">
        <f t="shared" si="15"/>
        <v>0</v>
      </c>
      <c r="M89" s="285">
        <v>11283145.938543433</v>
      </c>
      <c r="N89" s="285">
        <v>11273420.148315657</v>
      </c>
      <c r="O89" s="284">
        <f t="shared" si="16"/>
        <v>-9725.7902277763933</v>
      </c>
      <c r="P89" s="285">
        <v>237310.58000000002</v>
      </c>
      <c r="Q89" s="285">
        <v>237310.58000000002</v>
      </c>
      <c r="R89" s="284">
        <f t="shared" si="17"/>
        <v>0</v>
      </c>
      <c r="S89" s="285">
        <v>259000</v>
      </c>
      <c r="T89" s="285">
        <v>259000</v>
      </c>
      <c r="U89" s="285">
        <v>248155.29</v>
      </c>
      <c r="V89" s="285">
        <v>248155.29</v>
      </c>
      <c r="W89" s="285">
        <v>255927.73369919418</v>
      </c>
      <c r="X89" s="285">
        <v>255577.18352270706</v>
      </c>
      <c r="Y89" s="285">
        <v>11539073.672242628</v>
      </c>
      <c r="Z89" s="285">
        <v>11528997.331838364</v>
      </c>
      <c r="AA89" s="284">
        <f t="shared" si="18"/>
        <v>-10076.340404264629</v>
      </c>
      <c r="AB89" s="284">
        <f t="shared" si="20"/>
        <v>5507.9110607363382</v>
      </c>
      <c r="AC89" s="284">
        <f t="shared" si="19"/>
        <v>5503.1013517128231</v>
      </c>
      <c r="AD89" s="285">
        <f t="shared" si="21"/>
        <v>-4.8097090235150972</v>
      </c>
      <c r="AE89" s="286">
        <f t="shared" si="22"/>
        <v>-8.73236508447197E-4</v>
      </c>
      <c r="AF89" s="248">
        <v>11</v>
      </c>
    </row>
    <row r="90" spans="1:32">
      <c r="A90" s="280">
        <v>240</v>
      </c>
      <c r="B90" s="280" t="s">
        <v>121</v>
      </c>
      <c r="C90" s="285">
        <v>19982</v>
      </c>
      <c r="D90" s="285">
        <v>97060864.01000002</v>
      </c>
      <c r="E90" s="285">
        <v>97060864.01000002</v>
      </c>
      <c r="F90" s="284">
        <f t="shared" si="13"/>
        <v>0</v>
      </c>
      <c r="G90" s="285">
        <v>97869000</v>
      </c>
      <c r="H90" s="285">
        <v>97869000</v>
      </c>
      <c r="I90" s="284">
        <f t="shared" si="14"/>
        <v>0</v>
      </c>
      <c r="J90" s="285">
        <v>97464932.00500001</v>
      </c>
      <c r="K90" s="285">
        <v>97464932.00500001</v>
      </c>
      <c r="L90" s="284">
        <f t="shared" si="15"/>
        <v>0</v>
      </c>
      <c r="M90" s="285">
        <v>99557394.578950852</v>
      </c>
      <c r="N90" s="285">
        <v>99471578.589281574</v>
      </c>
      <c r="O90" s="284">
        <f t="shared" si="16"/>
        <v>-85815.989669278264</v>
      </c>
      <c r="P90" s="285">
        <v>2379614.2400000002</v>
      </c>
      <c r="Q90" s="285">
        <v>2379614.2400000002</v>
      </c>
      <c r="R90" s="284">
        <f t="shared" si="17"/>
        <v>0</v>
      </c>
      <c r="S90" s="285">
        <v>2383000</v>
      </c>
      <c r="T90" s="285">
        <v>2383000</v>
      </c>
      <c r="U90" s="285">
        <v>2381307.12</v>
      </c>
      <c r="V90" s="285">
        <v>2381307.12</v>
      </c>
      <c r="W90" s="285">
        <v>2455891.7702836604</v>
      </c>
      <c r="X90" s="285">
        <v>2452527.8781369883</v>
      </c>
      <c r="Y90" s="285">
        <v>102013286.34923451</v>
      </c>
      <c r="Z90" s="285">
        <v>101924106.46741857</v>
      </c>
      <c r="AA90" s="284">
        <f t="shared" si="18"/>
        <v>-89179.881815940142</v>
      </c>
      <c r="AB90" s="284">
        <f t="shared" si="20"/>
        <v>5105.259050607272</v>
      </c>
      <c r="AC90" s="284">
        <f t="shared" si="19"/>
        <v>5100.7960398067544</v>
      </c>
      <c r="AD90" s="285">
        <f t="shared" si="21"/>
        <v>-4.4630108005176226</v>
      </c>
      <c r="AE90" s="286">
        <f t="shared" si="22"/>
        <v>-8.7419869516449831E-4</v>
      </c>
      <c r="AF90" s="248">
        <v>19</v>
      </c>
    </row>
    <row r="91" spans="1:32">
      <c r="A91" s="280">
        <v>241</v>
      </c>
      <c r="B91" s="280" t="s">
        <v>122</v>
      </c>
      <c r="C91" s="285">
        <v>7904</v>
      </c>
      <c r="D91" s="285">
        <v>31878960.259999998</v>
      </c>
      <c r="E91" s="285">
        <v>31878960.259999998</v>
      </c>
      <c r="F91" s="284">
        <f t="shared" si="13"/>
        <v>0</v>
      </c>
      <c r="G91" s="285">
        <v>32841000</v>
      </c>
      <c r="H91" s="285">
        <v>32841000</v>
      </c>
      <c r="I91" s="284">
        <f t="shared" si="14"/>
        <v>0</v>
      </c>
      <c r="J91" s="285">
        <v>32359980.129999999</v>
      </c>
      <c r="K91" s="285">
        <v>32359980.129999999</v>
      </c>
      <c r="L91" s="284">
        <f t="shared" si="15"/>
        <v>0</v>
      </c>
      <c r="M91" s="285">
        <v>33054712.542190507</v>
      </c>
      <c r="N91" s="285">
        <v>33026220.204860486</v>
      </c>
      <c r="O91" s="284">
        <f t="shared" si="16"/>
        <v>-28492.337330020964</v>
      </c>
      <c r="P91" s="285">
        <v>552809.84</v>
      </c>
      <c r="Q91" s="285">
        <v>552809.84</v>
      </c>
      <c r="R91" s="284">
        <f t="shared" si="17"/>
        <v>0</v>
      </c>
      <c r="S91" s="285">
        <v>570000</v>
      </c>
      <c r="T91" s="285">
        <v>570000</v>
      </c>
      <c r="U91" s="285">
        <v>561404.91999999993</v>
      </c>
      <c r="V91" s="285">
        <v>561404.91999999993</v>
      </c>
      <c r="W91" s="285">
        <v>578988.61984033231</v>
      </c>
      <c r="X91" s="285">
        <v>578195.56564516772</v>
      </c>
      <c r="Y91" s="285">
        <v>33633701.162030838</v>
      </c>
      <c r="Z91" s="285">
        <v>33604415.770505652</v>
      </c>
      <c r="AA91" s="284">
        <f t="shared" si="18"/>
        <v>-29285.391525186598</v>
      </c>
      <c r="AB91" s="284">
        <f t="shared" si="20"/>
        <v>4255.2759567346711</v>
      </c>
      <c r="AC91" s="284">
        <f t="shared" si="19"/>
        <v>4251.5708211672127</v>
      </c>
      <c r="AD91" s="285">
        <f t="shared" si="21"/>
        <v>-3.7051355674584556</v>
      </c>
      <c r="AE91" s="286">
        <f t="shared" si="22"/>
        <v>-8.7071569626277041E-4</v>
      </c>
      <c r="AF91" s="248">
        <v>19</v>
      </c>
    </row>
    <row r="92" spans="1:32">
      <c r="A92" s="280">
        <v>244</v>
      </c>
      <c r="B92" s="280" t="s">
        <v>123</v>
      </c>
      <c r="C92" s="285">
        <v>19116</v>
      </c>
      <c r="D92" s="285">
        <v>52304594.769999981</v>
      </c>
      <c r="E92" s="285">
        <v>55175107.440000005</v>
      </c>
      <c r="F92" s="284">
        <f t="shared" si="13"/>
        <v>2870512.6700000241</v>
      </c>
      <c r="G92" s="285">
        <v>57712000</v>
      </c>
      <c r="H92" s="285">
        <v>57712000</v>
      </c>
      <c r="I92" s="284">
        <f t="shared" si="14"/>
        <v>0</v>
      </c>
      <c r="J92" s="285">
        <v>55008297.38499999</v>
      </c>
      <c r="K92" s="285">
        <v>56443553.719999999</v>
      </c>
      <c r="L92" s="284">
        <f t="shared" si="15"/>
        <v>1435256.3350000083</v>
      </c>
      <c r="M92" s="285">
        <v>56189263.719937406</v>
      </c>
      <c r="N92" s="285">
        <v>57605635.937131599</v>
      </c>
      <c r="O92" s="284">
        <f t="shared" si="16"/>
        <v>1416372.2171941921</v>
      </c>
      <c r="P92" s="285">
        <v>1342661.97</v>
      </c>
      <c r="Q92" s="285">
        <v>1348777.77</v>
      </c>
      <c r="R92" s="284">
        <f t="shared" si="17"/>
        <v>6115.8000000000466</v>
      </c>
      <c r="S92" s="285">
        <v>1326000</v>
      </c>
      <c r="T92" s="285">
        <v>1326000</v>
      </c>
      <c r="U92" s="285">
        <v>1334330.9849999999</v>
      </c>
      <c r="V92" s="285">
        <v>1337388.885</v>
      </c>
      <c r="W92" s="285">
        <v>1376123.4144783432</v>
      </c>
      <c r="X92" s="285">
        <v>1377387.8626680637</v>
      </c>
      <c r="Y92" s="285">
        <v>57565387.134415753</v>
      </c>
      <c r="Z92" s="285">
        <v>58983023.799799666</v>
      </c>
      <c r="AA92" s="284">
        <f t="shared" si="18"/>
        <v>1417636.6653839126</v>
      </c>
      <c r="AB92" s="284">
        <f t="shared" si="20"/>
        <v>3011.3719990801292</v>
      </c>
      <c r="AC92" s="284">
        <f t="shared" si="19"/>
        <v>3085.5316907197985</v>
      </c>
      <c r="AD92" s="285">
        <f t="shared" si="21"/>
        <v>74.15969163966929</v>
      </c>
      <c r="AE92" s="286">
        <f t="shared" si="22"/>
        <v>2.4626546193005226E-2</v>
      </c>
      <c r="AF92" s="248">
        <v>17</v>
      </c>
    </row>
    <row r="93" spans="1:32">
      <c r="A93" s="280">
        <v>245</v>
      </c>
      <c r="B93" s="280" t="s">
        <v>124</v>
      </c>
      <c r="C93" s="285">
        <v>37232</v>
      </c>
      <c r="D93" s="285">
        <v>121120344.00999999</v>
      </c>
      <c r="E93" s="285">
        <v>121120344.00999999</v>
      </c>
      <c r="F93" s="284">
        <f t="shared" si="13"/>
        <v>0</v>
      </c>
      <c r="G93" s="285">
        <v>124822000</v>
      </c>
      <c r="H93" s="285">
        <v>124822000</v>
      </c>
      <c r="I93" s="284">
        <f t="shared" si="14"/>
        <v>0</v>
      </c>
      <c r="J93" s="285">
        <v>122971172.005</v>
      </c>
      <c r="K93" s="285">
        <v>122971172.005</v>
      </c>
      <c r="L93" s="284">
        <f t="shared" si="15"/>
        <v>0</v>
      </c>
      <c r="M93" s="285">
        <v>125611224.89173603</v>
      </c>
      <c r="N93" s="285">
        <v>125502951.15051128</v>
      </c>
      <c r="O93" s="284">
        <f t="shared" si="16"/>
        <v>-108273.74122475088</v>
      </c>
      <c r="P93" s="285">
        <v>2842036.89</v>
      </c>
      <c r="Q93" s="285">
        <v>2842036.89</v>
      </c>
      <c r="R93" s="284">
        <f t="shared" si="17"/>
        <v>0</v>
      </c>
      <c r="S93" s="285">
        <v>2811000</v>
      </c>
      <c r="T93" s="285">
        <v>2811000</v>
      </c>
      <c r="U93" s="285">
        <v>2826518.4450000003</v>
      </c>
      <c r="V93" s="285">
        <v>2826518.4450000003</v>
      </c>
      <c r="W93" s="285">
        <v>2915047.5087104551</v>
      </c>
      <c r="X93" s="285">
        <v>2911054.7002567686</v>
      </c>
      <c r="Y93" s="285">
        <v>128526272.40044649</v>
      </c>
      <c r="Z93" s="285">
        <v>128414005.85076804</v>
      </c>
      <c r="AA93" s="284">
        <f t="shared" si="18"/>
        <v>-112266.54967844486</v>
      </c>
      <c r="AB93" s="284">
        <f t="shared" si="20"/>
        <v>3452.0378276871102</v>
      </c>
      <c r="AC93" s="284">
        <f t="shared" si="19"/>
        <v>3449.0225035122489</v>
      </c>
      <c r="AD93" s="285">
        <f t="shared" si="21"/>
        <v>-3.0153241748612345</v>
      </c>
      <c r="AE93" s="286">
        <f t="shared" si="22"/>
        <v>-8.734910581444941E-4</v>
      </c>
      <c r="AF93" s="248">
        <v>1</v>
      </c>
    </row>
    <row r="94" spans="1:32">
      <c r="A94" s="280">
        <v>249</v>
      </c>
      <c r="B94" s="280" t="s">
        <v>125</v>
      </c>
      <c r="C94" s="285">
        <v>9443</v>
      </c>
      <c r="D94" s="285">
        <v>41768287.379999995</v>
      </c>
      <c r="E94" s="285">
        <v>41768287.379999995</v>
      </c>
      <c r="F94" s="284">
        <f t="shared" si="13"/>
        <v>0</v>
      </c>
      <c r="G94" s="285">
        <v>41662000</v>
      </c>
      <c r="H94" s="285">
        <v>41662000</v>
      </c>
      <c r="I94" s="284">
        <f t="shared" si="14"/>
        <v>0</v>
      </c>
      <c r="J94" s="285">
        <v>41715143.689999998</v>
      </c>
      <c r="K94" s="285">
        <v>41715143.689999998</v>
      </c>
      <c r="L94" s="284">
        <f t="shared" si="15"/>
        <v>0</v>
      </c>
      <c r="M94" s="285">
        <v>42610720.951920502</v>
      </c>
      <c r="N94" s="285">
        <v>42573991.573811777</v>
      </c>
      <c r="O94" s="284">
        <f t="shared" si="16"/>
        <v>-36729.378108724952</v>
      </c>
      <c r="P94" s="285">
        <v>836362.46</v>
      </c>
      <c r="Q94" s="285">
        <v>836362.46</v>
      </c>
      <c r="R94" s="284">
        <f t="shared" si="17"/>
        <v>0</v>
      </c>
      <c r="S94" s="285">
        <v>911000</v>
      </c>
      <c r="T94" s="285">
        <v>911000</v>
      </c>
      <c r="U94" s="285">
        <v>873681.23</v>
      </c>
      <c r="V94" s="285">
        <v>873681.23</v>
      </c>
      <c r="W94" s="285">
        <v>901045.70073611755</v>
      </c>
      <c r="X94" s="285">
        <v>899811.5174576951</v>
      </c>
      <c r="Y94" s="285">
        <v>43511766.652656622</v>
      </c>
      <c r="Z94" s="285">
        <v>43473803.091269471</v>
      </c>
      <c r="AA94" s="284">
        <f t="shared" si="18"/>
        <v>-37963.56138715148</v>
      </c>
      <c r="AB94" s="284">
        <f t="shared" si="20"/>
        <v>4607.8329612047673</v>
      </c>
      <c r="AC94" s="284">
        <f t="shared" si="19"/>
        <v>4603.8126751317877</v>
      </c>
      <c r="AD94" s="285">
        <f t="shared" si="21"/>
        <v>-4.0202860729796157</v>
      </c>
      <c r="AE94" s="286">
        <f t="shared" si="22"/>
        <v>-8.7248954266095377E-4</v>
      </c>
      <c r="AF94" s="248">
        <v>13</v>
      </c>
    </row>
    <row r="95" spans="1:32">
      <c r="A95" s="280">
        <v>250</v>
      </c>
      <c r="B95" s="280" t="s">
        <v>126</v>
      </c>
      <c r="C95" s="285">
        <v>1808</v>
      </c>
      <c r="D95" s="285">
        <v>8696723.0600000005</v>
      </c>
      <c r="E95" s="285">
        <v>8696723.0600000005</v>
      </c>
      <c r="F95" s="284">
        <f t="shared" si="13"/>
        <v>0</v>
      </c>
      <c r="G95" s="285">
        <v>8694000</v>
      </c>
      <c r="H95" s="285">
        <v>8694000</v>
      </c>
      <c r="I95" s="284">
        <f t="shared" si="14"/>
        <v>0</v>
      </c>
      <c r="J95" s="285">
        <v>8695361.5300000012</v>
      </c>
      <c r="K95" s="285">
        <v>8695361.5300000012</v>
      </c>
      <c r="L95" s="284">
        <f t="shared" si="15"/>
        <v>0</v>
      </c>
      <c r="M95" s="285">
        <v>8882041.1715305913</v>
      </c>
      <c r="N95" s="285">
        <v>8874385.0736923385</v>
      </c>
      <c r="O95" s="284">
        <f t="shared" si="16"/>
        <v>-7656.0978382527828</v>
      </c>
      <c r="P95" s="285">
        <v>158553.48000000001</v>
      </c>
      <c r="Q95" s="285">
        <v>158553.48000000001</v>
      </c>
      <c r="R95" s="284">
        <f t="shared" si="17"/>
        <v>0</v>
      </c>
      <c r="S95" s="285">
        <v>157000</v>
      </c>
      <c r="T95" s="285">
        <v>157000</v>
      </c>
      <c r="U95" s="285">
        <v>157776.74</v>
      </c>
      <c r="V95" s="285">
        <v>157776.74</v>
      </c>
      <c r="W95" s="285">
        <v>162718.44738287464</v>
      </c>
      <c r="X95" s="285">
        <v>162495.56813636504</v>
      </c>
      <c r="Y95" s="285">
        <v>9044759.6189134661</v>
      </c>
      <c r="Z95" s="285">
        <v>9036880.6418287028</v>
      </c>
      <c r="AA95" s="284">
        <f t="shared" si="18"/>
        <v>-7878.9770847633481</v>
      </c>
      <c r="AB95" s="284">
        <f t="shared" si="20"/>
        <v>5002.632532584882</v>
      </c>
      <c r="AC95" s="284">
        <f t="shared" si="19"/>
        <v>4998.2746912769371</v>
      </c>
      <c r="AD95" s="285">
        <f t="shared" si="21"/>
        <v>-4.3578413079449092</v>
      </c>
      <c r="AE95" s="286">
        <f t="shared" si="22"/>
        <v>-8.7110961669878916E-4</v>
      </c>
      <c r="AF95" s="248">
        <v>6</v>
      </c>
    </row>
    <row r="96" spans="1:32">
      <c r="A96" s="280">
        <v>256</v>
      </c>
      <c r="B96" s="280" t="s">
        <v>127</v>
      </c>
      <c r="C96" s="285">
        <v>1581</v>
      </c>
      <c r="D96" s="285">
        <v>7887708.7200000016</v>
      </c>
      <c r="E96" s="285">
        <v>8063609.5299999993</v>
      </c>
      <c r="F96" s="284">
        <f t="shared" si="13"/>
        <v>175900.80999999773</v>
      </c>
      <c r="G96" s="285">
        <v>8067000</v>
      </c>
      <c r="H96" s="285">
        <v>8067000</v>
      </c>
      <c r="I96" s="284">
        <f t="shared" si="14"/>
        <v>0</v>
      </c>
      <c r="J96" s="285">
        <v>7977354.3600000013</v>
      </c>
      <c r="K96" s="285">
        <v>8065304.7649999997</v>
      </c>
      <c r="L96" s="284">
        <f t="shared" si="15"/>
        <v>87950.404999998398</v>
      </c>
      <c r="M96" s="285">
        <v>8148619.1943774279</v>
      </c>
      <c r="N96" s="285">
        <v>8231356.4507185807</v>
      </c>
      <c r="O96" s="284">
        <f t="shared" si="16"/>
        <v>82737.256341152824</v>
      </c>
      <c r="P96" s="285">
        <v>158000</v>
      </c>
      <c r="Q96" s="285">
        <v>143823.82</v>
      </c>
      <c r="R96" s="284">
        <f t="shared" si="17"/>
        <v>-14176.179999999993</v>
      </c>
      <c r="S96" s="285">
        <v>143000</v>
      </c>
      <c r="T96" s="285">
        <v>143000</v>
      </c>
      <c r="U96" s="285">
        <v>150500</v>
      </c>
      <c r="V96" s="285">
        <v>143411.91</v>
      </c>
      <c r="W96" s="285">
        <v>155213.79343446085</v>
      </c>
      <c r="X96" s="285">
        <v>147701.11103177347</v>
      </c>
      <c r="Y96" s="285">
        <v>8303832.9878118886</v>
      </c>
      <c r="Z96" s="285">
        <v>8379057.5617503542</v>
      </c>
      <c r="AA96" s="284">
        <f t="shared" si="18"/>
        <v>75224.573938465677</v>
      </c>
      <c r="AB96" s="284">
        <f t="shared" si="20"/>
        <v>5252.2662794509097</v>
      </c>
      <c r="AC96" s="284">
        <f t="shared" si="19"/>
        <v>5299.8466551235633</v>
      </c>
      <c r="AD96" s="285">
        <f t="shared" si="21"/>
        <v>47.580375672653645</v>
      </c>
      <c r="AE96" s="286">
        <f t="shared" si="22"/>
        <v>9.0590181725569065E-3</v>
      </c>
      <c r="AF96" s="248">
        <v>13</v>
      </c>
    </row>
    <row r="97" spans="1:32">
      <c r="A97" s="280">
        <v>257</v>
      </c>
      <c r="B97" s="280" t="s">
        <v>128</v>
      </c>
      <c r="C97" s="285">
        <v>40433</v>
      </c>
      <c r="D97" s="285">
        <v>114788727.48999999</v>
      </c>
      <c r="E97" s="285">
        <v>114788727.48999999</v>
      </c>
      <c r="F97" s="284">
        <f t="shared" si="13"/>
        <v>0</v>
      </c>
      <c r="G97" s="285">
        <v>122823000</v>
      </c>
      <c r="H97" s="285">
        <v>122823000</v>
      </c>
      <c r="I97" s="284">
        <f t="shared" si="14"/>
        <v>0</v>
      </c>
      <c r="J97" s="285">
        <v>118805863.745</v>
      </c>
      <c r="K97" s="285">
        <v>118805863.745</v>
      </c>
      <c r="L97" s="284">
        <f t="shared" si="15"/>
        <v>0</v>
      </c>
      <c r="M97" s="285">
        <v>121356492.14373076</v>
      </c>
      <c r="N97" s="285">
        <v>121251885.87595779</v>
      </c>
      <c r="O97" s="284">
        <f t="shared" si="16"/>
        <v>-104606.26777297258</v>
      </c>
      <c r="P97" s="285">
        <v>2815934.69</v>
      </c>
      <c r="Q97" s="285">
        <v>2815934.6900000004</v>
      </c>
      <c r="R97" s="284">
        <f t="shared" si="17"/>
        <v>0</v>
      </c>
      <c r="S97" s="285">
        <v>2867000</v>
      </c>
      <c r="T97" s="285">
        <v>2867000</v>
      </c>
      <c r="U97" s="285">
        <v>2841467.3449999997</v>
      </c>
      <c r="V97" s="285">
        <v>2841467.3450000002</v>
      </c>
      <c r="W97" s="285">
        <v>2930464.6215122649</v>
      </c>
      <c r="X97" s="285">
        <v>2926450.6958801649</v>
      </c>
      <c r="Y97" s="285">
        <v>124286956.76524302</v>
      </c>
      <c r="Z97" s="285">
        <v>124178336.57183795</v>
      </c>
      <c r="AA97" s="284">
        <f t="shared" si="18"/>
        <v>-108620.19340507686</v>
      </c>
      <c r="AB97" s="284">
        <f t="shared" si="20"/>
        <v>3073.8989628581362</v>
      </c>
      <c r="AC97" s="284">
        <f t="shared" si="19"/>
        <v>3071.212538565972</v>
      </c>
      <c r="AD97" s="285">
        <f t="shared" si="21"/>
        <v>-2.6864242921642472</v>
      </c>
      <c r="AE97" s="286">
        <f t="shared" si="22"/>
        <v>-8.7394684230817656E-4</v>
      </c>
      <c r="AF97" s="248">
        <v>1</v>
      </c>
    </row>
    <row r="98" spans="1:32">
      <c r="A98" s="280">
        <v>260</v>
      </c>
      <c r="B98" s="280" t="s">
        <v>129</v>
      </c>
      <c r="C98" s="285">
        <v>9877</v>
      </c>
      <c r="D98" s="285">
        <v>45290754.420000002</v>
      </c>
      <c r="E98" s="285">
        <v>45290754.420000002</v>
      </c>
      <c r="F98" s="284">
        <f t="shared" si="13"/>
        <v>0</v>
      </c>
      <c r="G98" s="285">
        <v>45607000</v>
      </c>
      <c r="H98" s="285">
        <v>45607000</v>
      </c>
      <c r="I98" s="284">
        <f t="shared" si="14"/>
        <v>0</v>
      </c>
      <c r="J98" s="285">
        <v>45448877.210000001</v>
      </c>
      <c r="K98" s="285">
        <v>45448877.210000001</v>
      </c>
      <c r="L98" s="284">
        <f t="shared" si="15"/>
        <v>0</v>
      </c>
      <c r="M98" s="285">
        <v>46424613.535195746</v>
      </c>
      <c r="N98" s="285">
        <v>46384596.676856041</v>
      </c>
      <c r="O98" s="284">
        <f t="shared" si="16"/>
        <v>-40016.858339704573</v>
      </c>
      <c r="P98" s="285">
        <v>892542.94</v>
      </c>
      <c r="Q98" s="285">
        <v>892542.94</v>
      </c>
      <c r="R98" s="284">
        <f t="shared" si="17"/>
        <v>0</v>
      </c>
      <c r="S98" s="285">
        <v>931000</v>
      </c>
      <c r="T98" s="285">
        <v>931000</v>
      </c>
      <c r="U98" s="285">
        <v>911771.47</v>
      </c>
      <c r="V98" s="285">
        <v>911771.47</v>
      </c>
      <c r="W98" s="285">
        <v>940328.96082401811</v>
      </c>
      <c r="X98" s="285">
        <v>939040.97034948703</v>
      </c>
      <c r="Y98" s="285">
        <v>47364942.496019766</v>
      </c>
      <c r="Z98" s="285">
        <v>47323637.647205532</v>
      </c>
      <c r="AA98" s="284">
        <f t="shared" si="18"/>
        <v>-41304.848814234138</v>
      </c>
      <c r="AB98" s="284">
        <f t="shared" si="20"/>
        <v>4795.4786368350478</v>
      </c>
      <c r="AC98" s="284">
        <f t="shared" si="19"/>
        <v>4791.2967143065234</v>
      </c>
      <c r="AD98" s="285">
        <f t="shared" si="21"/>
        <v>-4.1819225285244102</v>
      </c>
      <c r="AE98" s="286">
        <f t="shared" si="22"/>
        <v>-8.7205529316765416E-4</v>
      </c>
      <c r="AF98" s="248">
        <v>12</v>
      </c>
    </row>
    <row r="99" spans="1:32">
      <c r="A99" s="280">
        <v>261</v>
      </c>
      <c r="B99" s="280" t="s">
        <v>130</v>
      </c>
      <c r="C99" s="285">
        <v>6523</v>
      </c>
      <c r="D99" s="285">
        <v>28000759.470000003</v>
      </c>
      <c r="E99" s="285">
        <v>28000759.470000006</v>
      </c>
      <c r="F99" s="284">
        <f t="shared" si="13"/>
        <v>0</v>
      </c>
      <c r="G99" s="285">
        <v>29501000</v>
      </c>
      <c r="H99" s="285">
        <v>29501000</v>
      </c>
      <c r="I99" s="284">
        <f t="shared" si="14"/>
        <v>0</v>
      </c>
      <c r="J99" s="285">
        <v>28750879.734999999</v>
      </c>
      <c r="K99" s="285">
        <v>28750879.735000003</v>
      </c>
      <c r="L99" s="284">
        <f t="shared" si="15"/>
        <v>0</v>
      </c>
      <c r="M99" s="285">
        <v>29368128.817065362</v>
      </c>
      <c r="N99" s="285">
        <v>29342814.222907595</v>
      </c>
      <c r="O99" s="284">
        <f t="shared" si="16"/>
        <v>-25314.594157766551</v>
      </c>
      <c r="P99" s="285">
        <v>949663.56</v>
      </c>
      <c r="Q99" s="285">
        <v>949663.56</v>
      </c>
      <c r="R99" s="284">
        <f t="shared" si="17"/>
        <v>0</v>
      </c>
      <c r="S99" s="285">
        <v>984000</v>
      </c>
      <c r="T99" s="285">
        <v>984000</v>
      </c>
      <c r="U99" s="285">
        <v>966831.78</v>
      </c>
      <c r="V99" s="285">
        <v>966831.78</v>
      </c>
      <c r="W99" s="285">
        <v>997113.80855011358</v>
      </c>
      <c r="X99" s="285">
        <v>995748.03854733671</v>
      </c>
      <c r="Y99" s="285">
        <v>30365242.625615474</v>
      </c>
      <c r="Z99" s="285">
        <v>30338562.261454932</v>
      </c>
      <c r="AA99" s="284">
        <f t="shared" si="18"/>
        <v>-26680.364160541445</v>
      </c>
      <c r="AB99" s="284">
        <f t="shared" si="20"/>
        <v>4655.1038825104206</v>
      </c>
      <c r="AC99" s="284">
        <f t="shared" si="19"/>
        <v>4651.0136841108279</v>
      </c>
      <c r="AD99" s="285">
        <f t="shared" si="21"/>
        <v>-4.0901983995927367</v>
      </c>
      <c r="AE99" s="286">
        <f t="shared" si="22"/>
        <v>-8.7864814681363459E-4</v>
      </c>
      <c r="AF99" s="248">
        <v>19</v>
      </c>
    </row>
    <row r="100" spans="1:32">
      <c r="A100" s="280">
        <v>263</v>
      </c>
      <c r="B100" s="280" t="s">
        <v>131</v>
      </c>
      <c r="C100" s="285">
        <v>7759</v>
      </c>
      <c r="D100" s="285">
        <v>35412997.599999994</v>
      </c>
      <c r="E100" s="285">
        <v>35412997.599999994</v>
      </c>
      <c r="F100" s="284">
        <f t="shared" si="13"/>
        <v>0</v>
      </c>
      <c r="G100" s="285">
        <v>36496000</v>
      </c>
      <c r="H100" s="285">
        <v>36496000</v>
      </c>
      <c r="I100" s="284">
        <f t="shared" si="14"/>
        <v>0</v>
      </c>
      <c r="J100" s="285">
        <v>35954498.799999997</v>
      </c>
      <c r="K100" s="285">
        <v>35954498.799999997</v>
      </c>
      <c r="L100" s="284">
        <f t="shared" si="15"/>
        <v>0</v>
      </c>
      <c r="M100" s="285">
        <v>36726401.489064619</v>
      </c>
      <c r="N100" s="285">
        <v>36694744.247489505</v>
      </c>
      <c r="O100" s="284">
        <f t="shared" si="16"/>
        <v>-31657.241575114429</v>
      </c>
      <c r="P100" s="285">
        <v>856335.54999999993</v>
      </c>
      <c r="Q100" s="285">
        <v>856335.54999999993</v>
      </c>
      <c r="R100" s="284">
        <f t="shared" si="17"/>
        <v>0</v>
      </c>
      <c r="S100" s="285">
        <v>918000</v>
      </c>
      <c r="T100" s="285">
        <v>918000</v>
      </c>
      <c r="U100" s="285">
        <v>887167.77499999991</v>
      </c>
      <c r="V100" s="285">
        <v>887167.77499999991</v>
      </c>
      <c r="W100" s="285">
        <v>914954.65628279222</v>
      </c>
      <c r="X100" s="285">
        <v>913701.42158406787</v>
      </c>
      <c r="Y100" s="285">
        <v>37641356.145347409</v>
      </c>
      <c r="Z100" s="285">
        <v>37608445.669073574</v>
      </c>
      <c r="AA100" s="284">
        <f t="shared" si="18"/>
        <v>-32910.476273834705</v>
      </c>
      <c r="AB100" s="284">
        <f t="shared" si="20"/>
        <v>4851.3153944254946</v>
      </c>
      <c r="AC100" s="284">
        <f t="shared" si="19"/>
        <v>4847.0738070722482</v>
      </c>
      <c r="AD100" s="285">
        <f t="shared" si="21"/>
        <v>-4.2415873532463593</v>
      </c>
      <c r="AE100" s="286">
        <f t="shared" si="22"/>
        <v>-8.7431696527507654E-4</v>
      </c>
      <c r="AF100" s="248">
        <v>11</v>
      </c>
    </row>
    <row r="101" spans="1:32">
      <c r="A101" s="280">
        <v>265</v>
      </c>
      <c r="B101" s="280" t="s">
        <v>132</v>
      </c>
      <c r="C101" s="285">
        <v>1088</v>
      </c>
      <c r="D101" s="285">
        <v>5337597.05</v>
      </c>
      <c r="E101" s="285">
        <v>5394736.7599999998</v>
      </c>
      <c r="F101" s="284">
        <f t="shared" si="13"/>
        <v>57139.709999999963</v>
      </c>
      <c r="G101" s="285">
        <v>5501000</v>
      </c>
      <c r="H101" s="285">
        <v>5501000</v>
      </c>
      <c r="I101" s="284">
        <f t="shared" si="14"/>
        <v>0</v>
      </c>
      <c r="J101" s="285">
        <v>5419298.5250000004</v>
      </c>
      <c r="K101" s="285">
        <v>5447868.3799999999</v>
      </c>
      <c r="L101" s="284">
        <f t="shared" si="15"/>
        <v>28569.854999999516</v>
      </c>
      <c r="M101" s="285">
        <v>5535644.7749522161</v>
      </c>
      <c r="N101" s="285">
        <v>5560031.2497774269</v>
      </c>
      <c r="O101" s="284">
        <f t="shared" si="16"/>
        <v>24386.474825210869</v>
      </c>
      <c r="P101" s="285">
        <v>98779.950000000012</v>
      </c>
      <c r="Q101" s="285">
        <v>98779.950000000012</v>
      </c>
      <c r="R101" s="284">
        <f t="shared" si="17"/>
        <v>0</v>
      </c>
      <c r="S101" s="285">
        <v>108000</v>
      </c>
      <c r="T101" s="285">
        <v>108000</v>
      </c>
      <c r="U101" s="285">
        <v>103389.97500000001</v>
      </c>
      <c r="V101" s="285">
        <v>103389.97500000001</v>
      </c>
      <c r="W101" s="285">
        <v>106628.24068334932</v>
      </c>
      <c r="X101" s="285">
        <v>106482.18949909588</v>
      </c>
      <c r="Y101" s="285">
        <v>5642273.0156355649</v>
      </c>
      <c r="Z101" s="285">
        <v>5666513.439276523</v>
      </c>
      <c r="AA101" s="284">
        <f t="shared" si="18"/>
        <v>24240.423640958034</v>
      </c>
      <c r="AB101" s="284">
        <f t="shared" si="20"/>
        <v>5185.9126981944528</v>
      </c>
      <c r="AC101" s="284">
        <f t="shared" si="19"/>
        <v>5208.1924993350394</v>
      </c>
      <c r="AD101" s="285">
        <f t="shared" si="21"/>
        <v>22.279801140586642</v>
      </c>
      <c r="AE101" s="286">
        <f t="shared" si="22"/>
        <v>4.2962160061706519E-3</v>
      </c>
      <c r="AF101" s="248">
        <v>13</v>
      </c>
    </row>
    <row r="102" spans="1:32">
      <c r="A102" s="280">
        <v>271</v>
      </c>
      <c r="B102" s="280" t="s">
        <v>133</v>
      </c>
      <c r="C102" s="285">
        <v>6951</v>
      </c>
      <c r="D102" s="285">
        <v>29920069.139999997</v>
      </c>
      <c r="E102" s="285">
        <v>29920069.139999997</v>
      </c>
      <c r="F102" s="284">
        <f t="shared" si="13"/>
        <v>0</v>
      </c>
      <c r="G102" s="285">
        <v>30102000</v>
      </c>
      <c r="H102" s="285">
        <v>30102000</v>
      </c>
      <c r="I102" s="284">
        <f t="shared" si="14"/>
        <v>0</v>
      </c>
      <c r="J102" s="285">
        <v>30011034.57</v>
      </c>
      <c r="K102" s="285">
        <v>30011034.57</v>
      </c>
      <c r="L102" s="284">
        <f t="shared" si="15"/>
        <v>0</v>
      </c>
      <c r="M102" s="285">
        <v>30655337.760403376</v>
      </c>
      <c r="N102" s="285">
        <v>30628913.624258786</v>
      </c>
      <c r="O102" s="284">
        <f t="shared" si="16"/>
        <v>-26424.136144589633</v>
      </c>
      <c r="P102" s="285">
        <v>840797.79</v>
      </c>
      <c r="Q102" s="285">
        <v>840797.79</v>
      </c>
      <c r="R102" s="284">
        <f t="shared" si="17"/>
        <v>0</v>
      </c>
      <c r="S102" s="285">
        <v>689000</v>
      </c>
      <c r="T102" s="285">
        <v>689000</v>
      </c>
      <c r="U102" s="285">
        <v>764898.89500000002</v>
      </c>
      <c r="V102" s="285">
        <v>764898.89500000002</v>
      </c>
      <c r="W102" s="285">
        <v>788856.20655666024</v>
      </c>
      <c r="X102" s="285">
        <v>787775.69184090663</v>
      </c>
      <c r="Y102" s="285">
        <v>31444193.966960035</v>
      </c>
      <c r="Z102" s="285">
        <v>31416689.316099692</v>
      </c>
      <c r="AA102" s="284">
        <f t="shared" si="18"/>
        <v>-27504.650860343128</v>
      </c>
      <c r="AB102" s="284">
        <f t="shared" si="20"/>
        <v>4523.6935645173407</v>
      </c>
      <c r="AC102" s="284">
        <f t="shared" si="19"/>
        <v>4519.7366301395041</v>
      </c>
      <c r="AD102" s="285">
        <f t="shared" si="21"/>
        <v>-3.9569343778366601</v>
      </c>
      <c r="AE102" s="286">
        <f t="shared" si="22"/>
        <v>-8.7471317882223713E-4</v>
      </c>
      <c r="AF102" s="248">
        <v>4</v>
      </c>
    </row>
    <row r="103" spans="1:32">
      <c r="A103" s="280">
        <v>272</v>
      </c>
      <c r="B103" s="280" t="s">
        <v>134</v>
      </c>
      <c r="C103" s="285">
        <v>47909</v>
      </c>
      <c r="D103" s="285">
        <v>179925931.28</v>
      </c>
      <c r="E103" s="285">
        <v>179925931.28</v>
      </c>
      <c r="F103" s="284">
        <f t="shared" si="13"/>
        <v>0</v>
      </c>
      <c r="G103" s="285">
        <v>178388000</v>
      </c>
      <c r="H103" s="285">
        <v>178388000</v>
      </c>
      <c r="I103" s="284">
        <f t="shared" si="14"/>
        <v>0</v>
      </c>
      <c r="J103" s="285">
        <v>179156965.63999999</v>
      </c>
      <c r="K103" s="285">
        <v>179156965.63999999</v>
      </c>
      <c r="L103" s="284">
        <f t="shared" si="15"/>
        <v>0</v>
      </c>
      <c r="M103" s="285">
        <v>183003264.38307062</v>
      </c>
      <c r="N103" s="285">
        <v>182845520.13602442</v>
      </c>
      <c r="O103" s="284">
        <f t="shared" si="16"/>
        <v>-157744.24704620242</v>
      </c>
      <c r="P103" s="285">
        <v>4139248.4399999995</v>
      </c>
      <c r="Q103" s="285">
        <v>4139248.4399999985</v>
      </c>
      <c r="R103" s="284">
        <f t="shared" si="17"/>
        <v>0</v>
      </c>
      <c r="S103" s="285">
        <v>6051000</v>
      </c>
      <c r="T103" s="285">
        <v>6051000</v>
      </c>
      <c r="U103" s="285">
        <v>5095124.22</v>
      </c>
      <c r="V103" s="285">
        <v>5095124.2199999988</v>
      </c>
      <c r="W103" s="285">
        <v>5254708.0279468335</v>
      </c>
      <c r="X103" s="285">
        <v>5247510.5319976415</v>
      </c>
      <c r="Y103" s="285">
        <v>188257972.41101745</v>
      </c>
      <c r="Z103" s="285">
        <v>188093030.66802207</v>
      </c>
      <c r="AA103" s="284">
        <f t="shared" si="18"/>
        <v>-164941.74299538136</v>
      </c>
      <c r="AB103" s="284">
        <f t="shared" si="20"/>
        <v>3929.4907514458127</v>
      </c>
      <c r="AC103" s="284">
        <f t="shared" si="19"/>
        <v>3926.0479381331706</v>
      </c>
      <c r="AD103" s="285">
        <f t="shared" si="21"/>
        <v>-3.4428133126421017</v>
      </c>
      <c r="AE103" s="286">
        <f t="shared" si="22"/>
        <v>-8.7614745279025188E-4</v>
      </c>
      <c r="AF103" s="248">
        <v>16</v>
      </c>
    </row>
    <row r="104" spans="1:32">
      <c r="A104" s="280">
        <v>273</v>
      </c>
      <c r="B104" s="280" t="s">
        <v>135</v>
      </c>
      <c r="C104" s="285">
        <v>3989</v>
      </c>
      <c r="D104" s="285">
        <v>19766453.859999996</v>
      </c>
      <c r="E104" s="285">
        <v>19522007.749999996</v>
      </c>
      <c r="F104" s="284">
        <f t="shared" si="13"/>
        <v>-244446.1099999994</v>
      </c>
      <c r="G104" s="285">
        <v>18523000</v>
      </c>
      <c r="H104" s="285">
        <v>18523000</v>
      </c>
      <c r="I104" s="284">
        <f t="shared" si="14"/>
        <v>0</v>
      </c>
      <c r="J104" s="285">
        <v>19144726.93</v>
      </c>
      <c r="K104" s="285">
        <v>19022503.875</v>
      </c>
      <c r="L104" s="284">
        <f t="shared" si="15"/>
        <v>-122223.0549999997</v>
      </c>
      <c r="M104" s="285">
        <v>19555742.705268569</v>
      </c>
      <c r="N104" s="285">
        <v>19414146.711454175</v>
      </c>
      <c r="O104" s="284">
        <f t="shared" si="16"/>
        <v>-141595.99381439388</v>
      </c>
      <c r="P104" s="285">
        <v>523191</v>
      </c>
      <c r="Q104" s="285">
        <v>523191</v>
      </c>
      <c r="R104" s="284">
        <f t="shared" si="17"/>
        <v>0</v>
      </c>
      <c r="S104" s="285">
        <v>531000</v>
      </c>
      <c r="T104" s="285">
        <v>531000</v>
      </c>
      <c r="U104" s="285">
        <v>527095.5</v>
      </c>
      <c r="V104" s="285">
        <v>527095.5</v>
      </c>
      <c r="W104" s="285">
        <v>543604.59838693589</v>
      </c>
      <c r="X104" s="285">
        <v>542860.0105099231</v>
      </c>
      <c r="Y104" s="285">
        <v>20099347.303655505</v>
      </c>
      <c r="Z104" s="285">
        <v>19957006.721964099</v>
      </c>
      <c r="AA104" s="284">
        <f t="shared" si="18"/>
        <v>-142340.58169140667</v>
      </c>
      <c r="AB104" s="284">
        <f t="shared" si="20"/>
        <v>5038.6932323027086</v>
      </c>
      <c r="AC104" s="284">
        <f t="shared" si="19"/>
        <v>5003.0099578751815</v>
      </c>
      <c r="AD104" s="285">
        <f t="shared" si="21"/>
        <v>-35.683274427527067</v>
      </c>
      <c r="AE104" s="286">
        <f t="shared" si="22"/>
        <v>-7.0818509447576807E-3</v>
      </c>
      <c r="AF104" s="248">
        <v>19</v>
      </c>
    </row>
    <row r="105" spans="1:32">
      <c r="A105" s="280">
        <v>275</v>
      </c>
      <c r="B105" s="280" t="s">
        <v>136</v>
      </c>
      <c r="C105" s="285">
        <v>2586</v>
      </c>
      <c r="D105" s="285">
        <v>11216959.479999999</v>
      </c>
      <c r="E105" s="285">
        <v>11288831.539999999</v>
      </c>
      <c r="F105" s="284">
        <f t="shared" si="13"/>
        <v>71872.060000000522</v>
      </c>
      <c r="G105" s="285">
        <v>11566000</v>
      </c>
      <c r="H105" s="285">
        <v>11566000</v>
      </c>
      <c r="I105" s="284">
        <f t="shared" si="14"/>
        <v>0</v>
      </c>
      <c r="J105" s="285">
        <v>11391479.739999998</v>
      </c>
      <c r="K105" s="285">
        <v>11427415.77</v>
      </c>
      <c r="L105" s="284">
        <f t="shared" si="15"/>
        <v>35936.030000001192</v>
      </c>
      <c r="M105" s="285">
        <v>11636042.010013651</v>
      </c>
      <c r="N105" s="285">
        <v>11662687.927383328</v>
      </c>
      <c r="O105" s="284">
        <f t="shared" si="16"/>
        <v>26645.917369676754</v>
      </c>
      <c r="P105" s="285">
        <v>242696.94999999998</v>
      </c>
      <c r="Q105" s="285">
        <v>242696.94999999998</v>
      </c>
      <c r="R105" s="284">
        <f t="shared" si="17"/>
        <v>0</v>
      </c>
      <c r="S105" s="285">
        <v>243000</v>
      </c>
      <c r="T105" s="285">
        <v>243000</v>
      </c>
      <c r="U105" s="285">
        <v>242848.47499999998</v>
      </c>
      <c r="V105" s="285">
        <v>242848.47499999998</v>
      </c>
      <c r="W105" s="285">
        <v>250454.70454833106</v>
      </c>
      <c r="X105" s="285">
        <v>250111.65090731904</v>
      </c>
      <c r="Y105" s="285">
        <v>11886496.714561982</v>
      </c>
      <c r="Z105" s="285">
        <v>11912799.578290647</v>
      </c>
      <c r="AA105" s="284">
        <f t="shared" si="18"/>
        <v>26302.863728664815</v>
      </c>
      <c r="AB105" s="284">
        <f t="shared" si="20"/>
        <v>4596.4797813464738</v>
      </c>
      <c r="AC105" s="284">
        <f t="shared" si="19"/>
        <v>4606.6510356885719</v>
      </c>
      <c r="AD105" s="285">
        <f t="shared" si="21"/>
        <v>10.171254342098109</v>
      </c>
      <c r="AE105" s="286">
        <f t="shared" si="22"/>
        <v>2.2128356537921253E-3</v>
      </c>
      <c r="AF105" s="248">
        <v>13</v>
      </c>
    </row>
    <row r="106" spans="1:32">
      <c r="A106" s="280">
        <v>276</v>
      </c>
      <c r="B106" s="280" t="s">
        <v>137</v>
      </c>
      <c r="C106" s="285">
        <v>15035</v>
      </c>
      <c r="D106" s="285">
        <v>39743661.489999995</v>
      </c>
      <c r="E106" s="285">
        <v>39743661.489999995</v>
      </c>
      <c r="F106" s="284">
        <f t="shared" si="13"/>
        <v>0</v>
      </c>
      <c r="G106" s="285">
        <v>40087000</v>
      </c>
      <c r="H106" s="285">
        <v>40087000</v>
      </c>
      <c r="I106" s="284">
        <f t="shared" si="14"/>
        <v>0</v>
      </c>
      <c r="J106" s="285">
        <v>39915330.744999997</v>
      </c>
      <c r="K106" s="285">
        <v>39915330.744999997</v>
      </c>
      <c r="L106" s="284">
        <f t="shared" si="15"/>
        <v>0</v>
      </c>
      <c r="M106" s="285">
        <v>40772268.045346096</v>
      </c>
      <c r="N106" s="285">
        <v>40737123.367764197</v>
      </c>
      <c r="O106" s="284">
        <f t="shared" si="16"/>
        <v>-35144.677581898868</v>
      </c>
      <c r="P106" s="285">
        <v>1263124</v>
      </c>
      <c r="Q106" s="285">
        <v>1263124</v>
      </c>
      <c r="R106" s="284">
        <f t="shared" si="17"/>
        <v>0</v>
      </c>
      <c r="S106" s="285">
        <v>1478000</v>
      </c>
      <c r="T106" s="285">
        <v>1478000</v>
      </c>
      <c r="U106" s="285">
        <v>1370562</v>
      </c>
      <c r="V106" s="285">
        <v>1370562</v>
      </c>
      <c r="W106" s="285">
        <v>1413489.2169908406</v>
      </c>
      <c r="X106" s="285">
        <v>1411553.1278952321</v>
      </c>
      <c r="Y106" s="285">
        <v>42185757.26233694</v>
      </c>
      <c r="Z106" s="285">
        <v>42148676.495659426</v>
      </c>
      <c r="AA106" s="284">
        <f t="shared" si="18"/>
        <v>-37080.766677513719</v>
      </c>
      <c r="AB106" s="284">
        <f t="shared" si="20"/>
        <v>2805.8368648045853</v>
      </c>
      <c r="AC106" s="284">
        <f t="shared" si="19"/>
        <v>2803.3705683843982</v>
      </c>
      <c r="AD106" s="285">
        <f t="shared" si="21"/>
        <v>-2.4662964201870636</v>
      </c>
      <c r="AE106" s="286">
        <f t="shared" si="22"/>
        <v>-8.7898781683404487E-4</v>
      </c>
      <c r="AF106" s="248">
        <v>12</v>
      </c>
    </row>
    <row r="107" spans="1:32">
      <c r="A107" s="280">
        <v>280</v>
      </c>
      <c r="B107" s="280" t="s">
        <v>138</v>
      </c>
      <c r="C107" s="285">
        <v>2050</v>
      </c>
      <c r="D107" s="285">
        <v>9032080.790000001</v>
      </c>
      <c r="E107" s="285">
        <v>7892900.7199999997</v>
      </c>
      <c r="F107" s="284">
        <f t="shared" si="13"/>
        <v>-1139180.0700000012</v>
      </c>
      <c r="G107" s="285">
        <v>8607000</v>
      </c>
      <c r="H107" s="285">
        <v>8607000</v>
      </c>
      <c r="I107" s="284">
        <f t="shared" si="14"/>
        <v>0</v>
      </c>
      <c r="J107" s="285">
        <v>8819540.3949999996</v>
      </c>
      <c r="K107" s="285">
        <v>8249950.3599999994</v>
      </c>
      <c r="L107" s="284">
        <f t="shared" si="15"/>
        <v>-569590.03500000015</v>
      </c>
      <c r="M107" s="285">
        <v>9008886.0172289088</v>
      </c>
      <c r="N107" s="285">
        <v>8419803.6022875663</v>
      </c>
      <c r="O107" s="284">
        <f t="shared" si="16"/>
        <v>-589082.41494134255</v>
      </c>
      <c r="P107" s="285">
        <v>164503.62</v>
      </c>
      <c r="Q107" s="285">
        <v>164503.62</v>
      </c>
      <c r="R107" s="284">
        <f t="shared" si="17"/>
        <v>0</v>
      </c>
      <c r="S107" s="285">
        <v>170000</v>
      </c>
      <c r="T107" s="285">
        <v>170000</v>
      </c>
      <c r="U107" s="285">
        <v>167251.81</v>
      </c>
      <c r="V107" s="285">
        <v>167251.81</v>
      </c>
      <c r="W107" s="285">
        <v>172490.28497594481</v>
      </c>
      <c r="X107" s="285">
        <v>172254.0210159329</v>
      </c>
      <c r="Y107" s="285">
        <v>9181376.3022048529</v>
      </c>
      <c r="Z107" s="285">
        <v>8592057.6233034991</v>
      </c>
      <c r="AA107" s="284">
        <f t="shared" si="18"/>
        <v>-589318.67890135385</v>
      </c>
      <c r="AB107" s="284">
        <f t="shared" si="20"/>
        <v>4478.7201474170015</v>
      </c>
      <c r="AC107" s="284">
        <f t="shared" si="19"/>
        <v>4191.2476211236581</v>
      </c>
      <c r="AD107" s="285">
        <f t="shared" si="21"/>
        <v>-287.47252629334344</v>
      </c>
      <c r="AE107" s="286">
        <f t="shared" si="22"/>
        <v>-6.4186311453091477E-2</v>
      </c>
      <c r="AF107" s="248">
        <v>15</v>
      </c>
    </row>
    <row r="108" spans="1:32">
      <c r="A108" s="280">
        <v>284</v>
      </c>
      <c r="B108" s="280" t="s">
        <v>374</v>
      </c>
      <c r="C108" s="285">
        <v>2271</v>
      </c>
      <c r="D108" s="285">
        <v>8892999.0200000014</v>
      </c>
      <c r="E108" s="285">
        <v>8892999.0199999996</v>
      </c>
      <c r="F108" s="284">
        <f t="shared" si="13"/>
        <v>0</v>
      </c>
      <c r="G108" s="285">
        <v>8895000</v>
      </c>
      <c r="H108" s="285">
        <v>8895000</v>
      </c>
      <c r="I108" s="284">
        <f t="shared" si="14"/>
        <v>0</v>
      </c>
      <c r="J108" s="285">
        <v>8893999.5100000016</v>
      </c>
      <c r="K108" s="285">
        <v>8893999.5099999998</v>
      </c>
      <c r="L108" s="284">
        <f t="shared" si="15"/>
        <v>0</v>
      </c>
      <c r="M108" s="285">
        <v>9084943.6857621856</v>
      </c>
      <c r="N108" s="285">
        <v>9077112.6910201013</v>
      </c>
      <c r="O108" s="284">
        <f t="shared" si="16"/>
        <v>-7830.9947420842946</v>
      </c>
      <c r="P108" s="285">
        <v>157714.73000000001</v>
      </c>
      <c r="Q108" s="285">
        <v>157714.73000000001</v>
      </c>
      <c r="R108" s="284">
        <f t="shared" si="17"/>
        <v>0</v>
      </c>
      <c r="S108" s="285">
        <v>173000</v>
      </c>
      <c r="T108" s="285">
        <v>173000</v>
      </c>
      <c r="U108" s="285">
        <v>165357.36499999999</v>
      </c>
      <c r="V108" s="285">
        <v>165357.36499999999</v>
      </c>
      <c r="W108" s="285">
        <v>170536.50427891526</v>
      </c>
      <c r="X108" s="285">
        <v>170302.91645782063</v>
      </c>
      <c r="Y108" s="285">
        <v>9255480.1900411006</v>
      </c>
      <c r="Z108" s="285">
        <v>9247415.607477922</v>
      </c>
      <c r="AA108" s="284">
        <f t="shared" si="18"/>
        <v>-8064.5825631786138</v>
      </c>
      <c r="AB108" s="284">
        <f t="shared" si="20"/>
        <v>4075.5086702074418</v>
      </c>
      <c r="AC108" s="284">
        <f t="shared" si="19"/>
        <v>4071.9575550321101</v>
      </c>
      <c r="AD108" s="285">
        <f t="shared" si="21"/>
        <v>-3.5511151753316881</v>
      </c>
      <c r="AE108" s="286">
        <f t="shared" si="22"/>
        <v>-8.713305412133837E-4</v>
      </c>
      <c r="AF108" s="248">
        <v>2</v>
      </c>
    </row>
    <row r="109" spans="1:32">
      <c r="A109" s="280">
        <v>285</v>
      </c>
      <c r="B109" s="280" t="s">
        <v>140</v>
      </c>
      <c r="C109" s="285">
        <v>51241</v>
      </c>
      <c r="D109" s="285">
        <v>226607710.72000006</v>
      </c>
      <c r="E109" s="285">
        <v>227031570.18000004</v>
      </c>
      <c r="F109" s="284">
        <f t="shared" si="13"/>
        <v>423859.45999997854</v>
      </c>
      <c r="G109" s="285">
        <v>226179000</v>
      </c>
      <c r="H109" s="285">
        <v>226179000</v>
      </c>
      <c r="I109" s="284">
        <f t="shared" si="14"/>
        <v>0</v>
      </c>
      <c r="J109" s="285">
        <v>226393355.36000001</v>
      </c>
      <c r="K109" s="285">
        <v>226605285.09000003</v>
      </c>
      <c r="L109" s="284">
        <f t="shared" si="15"/>
        <v>211929.73000001907</v>
      </c>
      <c r="M109" s="285">
        <v>231253766.31332266</v>
      </c>
      <c r="N109" s="285">
        <v>231270724.3608413</v>
      </c>
      <c r="O109" s="284">
        <f t="shared" si="16"/>
        <v>16958.047518640757</v>
      </c>
      <c r="P109" s="285">
        <v>6227941.7999999989</v>
      </c>
      <c r="Q109" s="285">
        <v>6227941.7999999989</v>
      </c>
      <c r="R109" s="284">
        <f t="shared" si="17"/>
        <v>0</v>
      </c>
      <c r="S109" s="285">
        <v>4429000</v>
      </c>
      <c r="T109" s="285">
        <v>4429000</v>
      </c>
      <c r="U109" s="285">
        <v>5328470.8999999994</v>
      </c>
      <c r="V109" s="285">
        <v>5328470.8999999994</v>
      </c>
      <c r="W109" s="285">
        <v>5495363.3328513997</v>
      </c>
      <c r="X109" s="285">
        <v>5487836.2057270817</v>
      </c>
      <c r="Y109" s="285">
        <v>236749129.64617407</v>
      </c>
      <c r="Z109" s="285">
        <v>236758560.56656837</v>
      </c>
      <c r="AA109" s="284">
        <f t="shared" si="18"/>
        <v>9430.9203943014145</v>
      </c>
      <c r="AB109" s="284">
        <f t="shared" si="20"/>
        <v>4620.3065835205025</v>
      </c>
      <c r="AC109" s="284">
        <f t="shared" si="19"/>
        <v>4620.4906338004403</v>
      </c>
      <c r="AD109" s="285">
        <f t="shared" si="21"/>
        <v>0.18405027993776457</v>
      </c>
      <c r="AE109" s="286">
        <f t="shared" si="22"/>
        <v>3.9835079471614863E-5</v>
      </c>
      <c r="AF109" s="248">
        <v>8</v>
      </c>
    </row>
    <row r="110" spans="1:32">
      <c r="A110" s="280">
        <v>286</v>
      </c>
      <c r="B110" s="280" t="s">
        <v>141</v>
      </c>
      <c r="C110" s="285">
        <v>80454</v>
      </c>
      <c r="D110" s="285">
        <v>341676618.13999999</v>
      </c>
      <c r="E110" s="285">
        <v>341676618.13999999</v>
      </c>
      <c r="F110" s="284">
        <f t="shared" si="13"/>
        <v>0</v>
      </c>
      <c r="G110" s="285">
        <v>341292000</v>
      </c>
      <c r="H110" s="285">
        <v>341292000</v>
      </c>
      <c r="I110" s="284">
        <f t="shared" si="14"/>
        <v>0</v>
      </c>
      <c r="J110" s="285">
        <v>341484309.06999999</v>
      </c>
      <c r="K110" s="285">
        <v>341484309.06999999</v>
      </c>
      <c r="L110" s="284">
        <f t="shared" si="15"/>
        <v>0</v>
      </c>
      <c r="M110" s="285">
        <v>348815593.47785014</v>
      </c>
      <c r="N110" s="285">
        <v>348514923.14097589</v>
      </c>
      <c r="O110" s="284">
        <f t="shared" si="16"/>
        <v>-300670.3368742466</v>
      </c>
      <c r="P110" s="285">
        <v>7852496.4499999993</v>
      </c>
      <c r="Q110" s="285">
        <v>7852496.4499999993</v>
      </c>
      <c r="R110" s="284">
        <f t="shared" si="17"/>
        <v>0</v>
      </c>
      <c r="S110" s="285">
        <v>8557000</v>
      </c>
      <c r="T110" s="285">
        <v>8557000</v>
      </c>
      <c r="U110" s="285">
        <v>8204748.2249999996</v>
      </c>
      <c r="V110" s="285">
        <v>8204748.2249999996</v>
      </c>
      <c r="W110" s="285">
        <v>8461728.2138000615</v>
      </c>
      <c r="X110" s="285">
        <v>8450137.9876223058</v>
      </c>
      <c r="Y110" s="285">
        <v>357277321.69165021</v>
      </c>
      <c r="Z110" s="285">
        <v>356965061.12859821</v>
      </c>
      <c r="AA110" s="284">
        <f t="shared" si="18"/>
        <v>-312260.56305199862</v>
      </c>
      <c r="AB110" s="284">
        <f t="shared" si="20"/>
        <v>4440.7651787561863</v>
      </c>
      <c r="AC110" s="284">
        <f t="shared" si="19"/>
        <v>4436.8839477042557</v>
      </c>
      <c r="AD110" s="285">
        <f t="shared" si="21"/>
        <v>-3.8812310519306266</v>
      </c>
      <c r="AE110" s="286">
        <f t="shared" si="22"/>
        <v>-8.7400051470808019E-4</v>
      </c>
      <c r="AF110" s="248">
        <v>8</v>
      </c>
    </row>
    <row r="111" spans="1:32">
      <c r="A111" s="280">
        <v>287</v>
      </c>
      <c r="B111" s="280" t="s">
        <v>375</v>
      </c>
      <c r="C111" s="285">
        <v>6380</v>
      </c>
      <c r="D111" s="285">
        <v>27455534.759999998</v>
      </c>
      <c r="E111" s="285">
        <v>27455534.759999998</v>
      </c>
      <c r="F111" s="284">
        <f t="shared" si="13"/>
        <v>0</v>
      </c>
      <c r="G111" s="285">
        <v>29373000</v>
      </c>
      <c r="H111" s="285">
        <v>29373000</v>
      </c>
      <c r="I111" s="284">
        <f t="shared" si="14"/>
        <v>0</v>
      </c>
      <c r="J111" s="285">
        <v>28414267.379999999</v>
      </c>
      <c r="K111" s="285">
        <v>28414267.379999999</v>
      </c>
      <c r="L111" s="284">
        <f t="shared" si="15"/>
        <v>0</v>
      </c>
      <c r="M111" s="285">
        <v>29024289.773037035</v>
      </c>
      <c r="N111" s="285">
        <v>28999271.559554704</v>
      </c>
      <c r="O111" s="284">
        <f t="shared" si="16"/>
        <v>-25018.213482331485</v>
      </c>
      <c r="P111" s="285">
        <v>498762.48000000004</v>
      </c>
      <c r="Q111" s="285">
        <v>498762.48000000004</v>
      </c>
      <c r="R111" s="284">
        <f t="shared" si="17"/>
        <v>0</v>
      </c>
      <c r="S111" s="285">
        <v>490000</v>
      </c>
      <c r="T111" s="285">
        <v>490000</v>
      </c>
      <c r="U111" s="285">
        <v>494381.24</v>
      </c>
      <c r="V111" s="285">
        <v>494381.24</v>
      </c>
      <c r="W111" s="285">
        <v>509865.69875902066</v>
      </c>
      <c r="X111" s="285">
        <v>509167.32383848628</v>
      </c>
      <c r="Y111" s="285">
        <v>29534155.471796054</v>
      </c>
      <c r="Z111" s="285">
        <v>29508438.883393191</v>
      </c>
      <c r="AA111" s="284">
        <f t="shared" si="18"/>
        <v>-25716.588402863592</v>
      </c>
      <c r="AB111" s="284">
        <f t="shared" si="20"/>
        <v>4629.1779736357448</v>
      </c>
      <c r="AC111" s="284">
        <f t="shared" si="19"/>
        <v>4625.1471604064564</v>
      </c>
      <c r="AD111" s="285">
        <f t="shared" si="21"/>
        <v>-4.0308132292884693</v>
      </c>
      <c r="AE111" s="286">
        <f t="shared" si="22"/>
        <v>-8.7074060497239396E-4</v>
      </c>
      <c r="AF111" s="248">
        <v>15</v>
      </c>
    </row>
    <row r="112" spans="1:32">
      <c r="A112" s="280">
        <v>288</v>
      </c>
      <c r="B112" s="280" t="s">
        <v>143</v>
      </c>
      <c r="C112" s="285">
        <v>6442</v>
      </c>
      <c r="D112" s="285">
        <v>24331347.98</v>
      </c>
      <c r="E112" s="285">
        <v>24386480.390000001</v>
      </c>
      <c r="F112" s="284">
        <f t="shared" si="13"/>
        <v>55132.410000000149</v>
      </c>
      <c r="G112" s="285">
        <v>25505000</v>
      </c>
      <c r="H112" s="285">
        <v>25505000</v>
      </c>
      <c r="I112" s="284">
        <f t="shared" si="14"/>
        <v>0</v>
      </c>
      <c r="J112" s="285">
        <v>24918173.990000002</v>
      </c>
      <c r="K112" s="285">
        <v>24945740.195</v>
      </c>
      <c r="L112" s="284">
        <f t="shared" si="15"/>
        <v>27566.204999998212</v>
      </c>
      <c r="M112" s="285">
        <v>25453139.186329234</v>
      </c>
      <c r="N112" s="285">
        <v>25459332.964470197</v>
      </c>
      <c r="O112" s="284">
        <f t="shared" si="16"/>
        <v>6193.7781409621239</v>
      </c>
      <c r="P112" s="285">
        <v>923000</v>
      </c>
      <c r="Q112" s="285">
        <v>595101.54</v>
      </c>
      <c r="R112" s="284">
        <f t="shared" si="17"/>
        <v>-327898.45999999996</v>
      </c>
      <c r="S112" s="285">
        <v>980000</v>
      </c>
      <c r="T112" s="285">
        <v>980000</v>
      </c>
      <c r="U112" s="285">
        <v>951500</v>
      </c>
      <c r="V112" s="285">
        <v>787550.77</v>
      </c>
      <c r="W112" s="285">
        <v>981301.82360723917</v>
      </c>
      <c r="X112" s="285">
        <v>811105.04506165977</v>
      </c>
      <c r="Y112" s="285">
        <v>26434441.009936474</v>
      </c>
      <c r="Z112" s="285">
        <v>26270438.009531856</v>
      </c>
      <c r="AA112" s="284">
        <f t="shared" si="18"/>
        <v>-164003.00040461868</v>
      </c>
      <c r="AB112" s="284">
        <f t="shared" si="20"/>
        <v>4103.4525007662951</v>
      </c>
      <c r="AC112" s="284">
        <f t="shared" si="19"/>
        <v>4077.9941026904462</v>
      </c>
      <c r="AD112" s="285">
        <f t="shared" si="21"/>
        <v>-25.458398075848891</v>
      </c>
      <c r="AE112" s="286">
        <f t="shared" si="22"/>
        <v>-6.2041410424745229E-3</v>
      </c>
      <c r="AF112" s="248">
        <v>15</v>
      </c>
    </row>
    <row r="113" spans="1:32">
      <c r="A113" s="280">
        <v>290</v>
      </c>
      <c r="B113" s="280" t="s">
        <v>144</v>
      </c>
      <c r="C113" s="285">
        <v>7928</v>
      </c>
      <c r="D113" s="285">
        <v>40808538.090000004</v>
      </c>
      <c r="E113" s="285">
        <v>40808538.090000004</v>
      </c>
      <c r="F113" s="284">
        <f t="shared" si="13"/>
        <v>0</v>
      </c>
      <c r="G113" s="285">
        <v>43363000</v>
      </c>
      <c r="H113" s="285">
        <v>43363000</v>
      </c>
      <c r="I113" s="284">
        <f t="shared" si="14"/>
        <v>0</v>
      </c>
      <c r="J113" s="285">
        <v>42085769.045000002</v>
      </c>
      <c r="K113" s="285">
        <v>42085769.045000002</v>
      </c>
      <c r="L113" s="284">
        <f t="shared" si="15"/>
        <v>0</v>
      </c>
      <c r="M113" s="285">
        <v>42989303.216840222</v>
      </c>
      <c r="N113" s="285">
        <v>42952247.510266669</v>
      </c>
      <c r="O113" s="284">
        <f t="shared" si="16"/>
        <v>-37055.706573553383</v>
      </c>
      <c r="P113" s="285">
        <v>1094942.52</v>
      </c>
      <c r="Q113" s="285">
        <v>1094942.52</v>
      </c>
      <c r="R113" s="284">
        <f t="shared" si="17"/>
        <v>0</v>
      </c>
      <c r="S113" s="285">
        <v>1183000</v>
      </c>
      <c r="T113" s="285">
        <v>1183000</v>
      </c>
      <c r="U113" s="285">
        <v>1138971.26</v>
      </c>
      <c r="V113" s="285">
        <v>1138971.26</v>
      </c>
      <c r="W113" s="285">
        <v>1174644.8496839043</v>
      </c>
      <c r="X113" s="285">
        <v>1173035.911280025</v>
      </c>
      <c r="Y113" s="285">
        <v>44163948.066524126</v>
      </c>
      <c r="Z113" s="285">
        <v>44125283.421546698</v>
      </c>
      <c r="AA113" s="284">
        <f t="shared" si="18"/>
        <v>-38664.644977428019</v>
      </c>
      <c r="AB113" s="284">
        <f t="shared" si="20"/>
        <v>5570.6291708531944</v>
      </c>
      <c r="AC113" s="284">
        <f t="shared" si="19"/>
        <v>5565.7521974705724</v>
      </c>
      <c r="AD113" s="285">
        <f t="shared" si="21"/>
        <v>-4.8769733826220545</v>
      </c>
      <c r="AE113" s="286">
        <f t="shared" si="22"/>
        <v>-8.7547981261066428E-4</v>
      </c>
      <c r="AF113" s="248">
        <v>18</v>
      </c>
    </row>
    <row r="114" spans="1:32">
      <c r="A114" s="280">
        <v>291</v>
      </c>
      <c r="B114" s="280" t="s">
        <v>145</v>
      </c>
      <c r="C114" s="285">
        <v>2158</v>
      </c>
      <c r="D114" s="285">
        <v>10498785.789999999</v>
      </c>
      <c r="E114" s="285">
        <v>10498785.790000001</v>
      </c>
      <c r="F114" s="284">
        <f t="shared" si="13"/>
        <v>0</v>
      </c>
      <c r="G114" s="285">
        <v>11119000</v>
      </c>
      <c r="H114" s="285">
        <v>11119000</v>
      </c>
      <c r="I114" s="284">
        <f t="shared" si="14"/>
        <v>0</v>
      </c>
      <c r="J114" s="285">
        <v>10808892.895</v>
      </c>
      <c r="K114" s="285">
        <v>10808892.895</v>
      </c>
      <c r="L114" s="284">
        <f t="shared" si="15"/>
        <v>0</v>
      </c>
      <c r="M114" s="285">
        <v>11040947.68007357</v>
      </c>
      <c r="N114" s="285">
        <v>11031430.658700529</v>
      </c>
      <c r="O114" s="284">
        <f t="shared" si="16"/>
        <v>-9517.0213730409741</v>
      </c>
      <c r="P114" s="285">
        <v>170479.2</v>
      </c>
      <c r="Q114" s="285">
        <v>170479.2</v>
      </c>
      <c r="R114" s="284">
        <f t="shared" si="17"/>
        <v>0</v>
      </c>
      <c r="S114" s="285">
        <v>230000</v>
      </c>
      <c r="T114" s="285">
        <v>230000</v>
      </c>
      <c r="U114" s="285">
        <v>200239.6</v>
      </c>
      <c r="V114" s="285">
        <v>200239.6</v>
      </c>
      <c r="W114" s="285">
        <v>206511.28180597388</v>
      </c>
      <c r="X114" s="285">
        <v>206228.41849437682</v>
      </c>
      <c r="Y114" s="285">
        <v>11247458.961879544</v>
      </c>
      <c r="Z114" s="285">
        <v>11237659.077194907</v>
      </c>
      <c r="AA114" s="284">
        <f t="shared" si="18"/>
        <v>-9799.8846846371889</v>
      </c>
      <c r="AB114" s="284">
        <f t="shared" si="20"/>
        <v>5211.9828368301869</v>
      </c>
      <c r="AC114" s="284">
        <f t="shared" si="19"/>
        <v>5207.4416483757677</v>
      </c>
      <c r="AD114" s="285">
        <f t="shared" si="21"/>
        <v>-4.5411884544191707</v>
      </c>
      <c r="AE114" s="286">
        <f t="shared" si="22"/>
        <v>-8.7129766090730668E-4</v>
      </c>
      <c r="AF114" s="248">
        <v>6</v>
      </c>
    </row>
    <row r="115" spans="1:32">
      <c r="A115" s="280">
        <v>297</v>
      </c>
      <c r="B115" s="280" t="s">
        <v>146</v>
      </c>
      <c r="C115" s="285">
        <v>121543</v>
      </c>
      <c r="D115" s="285">
        <v>439043761.73000002</v>
      </c>
      <c r="E115" s="285">
        <v>456573870.26999998</v>
      </c>
      <c r="F115" s="284">
        <f t="shared" si="13"/>
        <v>17530108.539999962</v>
      </c>
      <c r="G115" s="285">
        <v>479672000</v>
      </c>
      <c r="H115" s="285">
        <v>479672000</v>
      </c>
      <c r="I115" s="284">
        <f t="shared" si="14"/>
        <v>0</v>
      </c>
      <c r="J115" s="285">
        <v>459357880.86500001</v>
      </c>
      <c r="K115" s="285">
        <v>468122935.13499999</v>
      </c>
      <c r="L115" s="284">
        <f t="shared" si="15"/>
        <v>8765054.2699999809</v>
      </c>
      <c r="M115" s="285">
        <v>469219778.41098166</v>
      </c>
      <c r="N115" s="285">
        <v>477760835.34678406</v>
      </c>
      <c r="O115" s="284">
        <f t="shared" si="16"/>
        <v>8541056.9358024001</v>
      </c>
      <c r="P115" s="285">
        <v>6106061.1699999981</v>
      </c>
      <c r="Q115" s="285">
        <v>7630322.379999999</v>
      </c>
      <c r="R115" s="284">
        <f t="shared" si="17"/>
        <v>1524261.2100000009</v>
      </c>
      <c r="S115" s="285">
        <v>9508000</v>
      </c>
      <c r="T115" s="285">
        <v>9508000</v>
      </c>
      <c r="U115" s="285">
        <v>7807030.584999999</v>
      </c>
      <c r="V115" s="285">
        <v>8569161.1899999995</v>
      </c>
      <c r="W115" s="285">
        <v>8051553.7046957333</v>
      </c>
      <c r="X115" s="285">
        <v>8825449.9111918528</v>
      </c>
      <c r="Y115" s="285">
        <v>477271332.11567742</v>
      </c>
      <c r="Z115" s="285">
        <v>486586285.25797594</v>
      </c>
      <c r="AA115" s="284">
        <f t="shared" si="18"/>
        <v>9314953.1422985196</v>
      </c>
      <c r="AB115" s="284">
        <f t="shared" si="20"/>
        <v>3926.7693912086866</v>
      </c>
      <c r="AC115" s="284">
        <f t="shared" si="19"/>
        <v>4003.4085488919636</v>
      </c>
      <c r="AD115" s="285">
        <f t="shared" si="21"/>
        <v>76.639157683277062</v>
      </c>
      <c r="AE115" s="286">
        <f t="shared" si="22"/>
        <v>1.9517101731224153E-2</v>
      </c>
      <c r="AF115" s="248">
        <v>11</v>
      </c>
    </row>
    <row r="116" spans="1:32">
      <c r="A116" s="280">
        <v>300</v>
      </c>
      <c r="B116" s="280" t="s">
        <v>147</v>
      </c>
      <c r="C116" s="285">
        <v>3528</v>
      </c>
      <c r="D116" s="285">
        <v>15284192.66</v>
      </c>
      <c r="E116" s="285">
        <v>15284192.66</v>
      </c>
      <c r="F116" s="284">
        <f t="shared" si="13"/>
        <v>0</v>
      </c>
      <c r="G116" s="285">
        <v>15553000</v>
      </c>
      <c r="H116" s="285">
        <v>15553000</v>
      </c>
      <c r="I116" s="284">
        <f t="shared" si="14"/>
        <v>0</v>
      </c>
      <c r="J116" s="285">
        <v>15418596.33</v>
      </c>
      <c r="K116" s="285">
        <v>15418596.33</v>
      </c>
      <c r="L116" s="284">
        <f t="shared" si="15"/>
        <v>0</v>
      </c>
      <c r="M116" s="285">
        <v>15749616.26814273</v>
      </c>
      <c r="N116" s="285">
        <v>15736040.491951741</v>
      </c>
      <c r="O116" s="284">
        <f t="shared" si="16"/>
        <v>-13575.776190988719</v>
      </c>
      <c r="P116" s="285">
        <v>295625.82999999996</v>
      </c>
      <c r="Q116" s="285">
        <v>295625.83</v>
      </c>
      <c r="R116" s="284">
        <f t="shared" si="17"/>
        <v>0</v>
      </c>
      <c r="S116" s="285">
        <v>356000</v>
      </c>
      <c r="T116" s="285">
        <v>356000</v>
      </c>
      <c r="U116" s="285">
        <v>325812.91499999998</v>
      </c>
      <c r="V116" s="285">
        <v>325812.91500000004</v>
      </c>
      <c r="W116" s="285">
        <v>336017.66436604352</v>
      </c>
      <c r="X116" s="285">
        <v>335557.41314651462</v>
      </c>
      <c r="Y116" s="285">
        <v>16085633.932508774</v>
      </c>
      <c r="Z116" s="285">
        <v>16071597.905098256</v>
      </c>
      <c r="AA116" s="284">
        <f t="shared" si="18"/>
        <v>-14036.027410518378</v>
      </c>
      <c r="AB116" s="284">
        <f t="shared" si="20"/>
        <v>4559.4200488970446</v>
      </c>
      <c r="AC116" s="284">
        <f t="shared" si="19"/>
        <v>4555.4415830777371</v>
      </c>
      <c r="AD116" s="285">
        <f t="shared" si="21"/>
        <v>-3.9784658193075302</v>
      </c>
      <c r="AE116" s="286">
        <f t="shared" si="22"/>
        <v>-8.7258155130276905E-4</v>
      </c>
      <c r="AF116" s="248">
        <v>14</v>
      </c>
    </row>
    <row r="117" spans="1:32">
      <c r="A117" s="280">
        <v>301</v>
      </c>
      <c r="B117" s="280" t="s">
        <v>148</v>
      </c>
      <c r="C117" s="285">
        <v>20197</v>
      </c>
      <c r="D117" s="285">
        <v>93171000</v>
      </c>
      <c r="E117" s="285">
        <v>93382236.939999998</v>
      </c>
      <c r="F117" s="284">
        <f t="shared" si="13"/>
        <v>211236.93999999762</v>
      </c>
      <c r="G117" s="285">
        <v>88078000</v>
      </c>
      <c r="H117" s="285">
        <v>88078000</v>
      </c>
      <c r="I117" s="284">
        <f t="shared" si="14"/>
        <v>0</v>
      </c>
      <c r="J117" s="285">
        <v>90624500</v>
      </c>
      <c r="K117" s="285">
        <v>90730118.469999999</v>
      </c>
      <c r="L117" s="284">
        <f t="shared" si="15"/>
        <v>105618.46999999881</v>
      </c>
      <c r="M117" s="285">
        <v>92570106.185035661</v>
      </c>
      <c r="N117" s="285">
        <v>92598106.048444599</v>
      </c>
      <c r="O117" s="284">
        <f t="shared" si="16"/>
        <v>27999.86340893805</v>
      </c>
      <c r="P117" s="285">
        <v>2004915.38</v>
      </c>
      <c r="Q117" s="285">
        <v>2058262.51</v>
      </c>
      <c r="R117" s="284">
        <f t="shared" si="17"/>
        <v>53347.130000000121</v>
      </c>
      <c r="S117" s="285">
        <v>2089000</v>
      </c>
      <c r="T117" s="285">
        <v>2089000</v>
      </c>
      <c r="U117" s="285">
        <v>2046957.69</v>
      </c>
      <c r="V117" s="285">
        <v>2073631.2549999999</v>
      </c>
      <c r="W117" s="285">
        <v>2111070.2196992766</v>
      </c>
      <c r="X117" s="285">
        <v>2135649.9626405556</v>
      </c>
      <c r="Y117" s="285">
        <v>94681176.404734939</v>
      </c>
      <c r="Z117" s="285">
        <v>94733756.011085153</v>
      </c>
      <c r="AA117" s="284">
        <f t="shared" si="18"/>
        <v>52579.606350213289</v>
      </c>
      <c r="AB117" s="284">
        <f t="shared" si="20"/>
        <v>4687.8831710023733</v>
      </c>
      <c r="AC117" s="284">
        <f t="shared" si="19"/>
        <v>4690.4865084460635</v>
      </c>
      <c r="AD117" s="285">
        <f t="shared" si="21"/>
        <v>2.6033374436901795</v>
      </c>
      <c r="AE117" s="286">
        <f t="shared" si="22"/>
        <v>5.5533325996550559E-4</v>
      </c>
      <c r="AF117" s="248">
        <v>14</v>
      </c>
    </row>
    <row r="118" spans="1:32">
      <c r="A118" s="280">
        <v>304</v>
      </c>
      <c r="B118" s="280" t="s">
        <v>149</v>
      </c>
      <c r="C118" s="285">
        <v>971</v>
      </c>
      <c r="D118" s="285">
        <v>3308121.1799999997</v>
      </c>
      <c r="E118" s="285">
        <v>4767375.83</v>
      </c>
      <c r="F118" s="284">
        <f t="shared" si="13"/>
        <v>1459254.6500000004</v>
      </c>
      <c r="G118" s="285">
        <v>4706000</v>
      </c>
      <c r="H118" s="285">
        <v>4706000</v>
      </c>
      <c r="I118" s="284">
        <f t="shared" si="14"/>
        <v>0</v>
      </c>
      <c r="J118" s="285">
        <v>4007060.59</v>
      </c>
      <c r="K118" s="285">
        <v>4736687.915</v>
      </c>
      <c r="L118" s="284">
        <f t="shared" si="15"/>
        <v>729627.32500000019</v>
      </c>
      <c r="M118" s="285">
        <v>4093087.6783449464</v>
      </c>
      <c r="N118" s="285">
        <v>4834208.7199696777</v>
      </c>
      <c r="O118" s="284">
        <f t="shared" si="16"/>
        <v>741121.04162473138</v>
      </c>
      <c r="P118" s="285">
        <v>96069.300000000017</v>
      </c>
      <c r="Q118" s="285">
        <v>96069.3</v>
      </c>
      <c r="R118" s="284">
        <f t="shared" si="17"/>
        <v>0</v>
      </c>
      <c r="S118" s="285">
        <v>85000</v>
      </c>
      <c r="T118" s="285">
        <v>85000</v>
      </c>
      <c r="U118" s="285">
        <v>90534.650000000009</v>
      </c>
      <c r="V118" s="285">
        <v>90534.65</v>
      </c>
      <c r="W118" s="285">
        <v>93370.275506719016</v>
      </c>
      <c r="X118" s="285">
        <v>93242.384066098472</v>
      </c>
      <c r="Y118" s="285">
        <v>4186457.9538516654</v>
      </c>
      <c r="Z118" s="285">
        <v>4927451.1040357761</v>
      </c>
      <c r="AA118" s="284">
        <f t="shared" si="18"/>
        <v>740993.15018411074</v>
      </c>
      <c r="AB118" s="284">
        <f t="shared" si="20"/>
        <v>4311.4911986113957</v>
      </c>
      <c r="AC118" s="284">
        <f t="shared" si="19"/>
        <v>5074.6149372150112</v>
      </c>
      <c r="AD118" s="285">
        <f t="shared" si="21"/>
        <v>763.12373860361549</v>
      </c>
      <c r="AE118" s="286">
        <f t="shared" si="22"/>
        <v>0.17699763340567531</v>
      </c>
      <c r="AF118" s="248">
        <v>2</v>
      </c>
    </row>
    <row r="119" spans="1:32">
      <c r="A119" s="280">
        <v>305</v>
      </c>
      <c r="B119" s="280" t="s">
        <v>150</v>
      </c>
      <c r="C119" s="285">
        <v>15165</v>
      </c>
      <c r="D119" s="285">
        <v>62404061.860000014</v>
      </c>
      <c r="E119" s="285">
        <v>63471362.550000034</v>
      </c>
      <c r="F119" s="284">
        <f t="shared" si="13"/>
        <v>1067300.69000002</v>
      </c>
      <c r="G119" s="285">
        <v>64136000</v>
      </c>
      <c r="H119" s="285">
        <v>64136000</v>
      </c>
      <c r="I119" s="284">
        <f t="shared" si="14"/>
        <v>0</v>
      </c>
      <c r="J119" s="285">
        <v>63270030.930000007</v>
      </c>
      <c r="K119" s="285">
        <v>63803681.275000021</v>
      </c>
      <c r="L119" s="284">
        <f t="shared" si="15"/>
        <v>533650.34500001371</v>
      </c>
      <c r="M119" s="285">
        <v>64628367.400874935</v>
      </c>
      <c r="N119" s="285">
        <v>65117296.710431717</v>
      </c>
      <c r="O119" s="284">
        <f t="shared" si="16"/>
        <v>488929.30955678225</v>
      </c>
      <c r="P119" s="285">
        <v>1054700.1599999999</v>
      </c>
      <c r="Q119" s="285">
        <v>1054700.1599999999</v>
      </c>
      <c r="R119" s="284">
        <f t="shared" si="17"/>
        <v>0</v>
      </c>
      <c r="S119" s="285">
        <v>1160000</v>
      </c>
      <c r="T119" s="285">
        <v>1160000</v>
      </c>
      <c r="U119" s="285">
        <v>1107350.08</v>
      </c>
      <c r="V119" s="285">
        <v>1107350.08</v>
      </c>
      <c r="W119" s="285">
        <v>1142033.2662907222</v>
      </c>
      <c r="X119" s="285">
        <v>1140468.9967320235</v>
      </c>
      <c r="Y119" s="285">
        <v>65770400.667165659</v>
      </c>
      <c r="Z119" s="285">
        <v>66257765.707163744</v>
      </c>
      <c r="AA119" s="284">
        <f t="shared" si="18"/>
        <v>487365.03999808431</v>
      </c>
      <c r="AB119" s="284">
        <f t="shared" si="20"/>
        <v>4336.9865260247716</v>
      </c>
      <c r="AC119" s="284">
        <f t="shared" si="19"/>
        <v>4369.1240162983013</v>
      </c>
      <c r="AD119" s="285">
        <f t="shared" si="21"/>
        <v>32.137490273529693</v>
      </c>
      <c r="AE119" s="286">
        <f t="shared" si="22"/>
        <v>7.4100968681095995E-3</v>
      </c>
      <c r="AF119" s="248">
        <v>17</v>
      </c>
    </row>
    <row r="120" spans="1:32">
      <c r="A120" s="280">
        <v>309</v>
      </c>
      <c r="B120" s="280" t="s">
        <v>151</v>
      </c>
      <c r="C120" s="285">
        <v>6506</v>
      </c>
      <c r="D120" s="285">
        <v>30033413.589999996</v>
      </c>
      <c r="E120" s="285">
        <v>30033413.589999996</v>
      </c>
      <c r="F120" s="284">
        <f t="shared" si="13"/>
        <v>0</v>
      </c>
      <c r="G120" s="285">
        <v>30800000</v>
      </c>
      <c r="H120" s="285">
        <v>30800000</v>
      </c>
      <c r="I120" s="284">
        <f t="shared" si="14"/>
        <v>0</v>
      </c>
      <c r="J120" s="285">
        <v>30416706.794999998</v>
      </c>
      <c r="K120" s="285">
        <v>30416706.794999998</v>
      </c>
      <c r="L120" s="284">
        <f t="shared" si="15"/>
        <v>0</v>
      </c>
      <c r="M120" s="285">
        <v>31069719.31224167</v>
      </c>
      <c r="N120" s="285">
        <v>31042937.989540301</v>
      </c>
      <c r="O120" s="284">
        <f t="shared" si="16"/>
        <v>-26781.322701368481</v>
      </c>
      <c r="P120" s="285">
        <v>579952</v>
      </c>
      <c r="Q120" s="285">
        <v>579952</v>
      </c>
      <c r="R120" s="284">
        <f t="shared" si="17"/>
        <v>0</v>
      </c>
      <c r="S120" s="285">
        <v>609000</v>
      </c>
      <c r="T120" s="285">
        <v>609000</v>
      </c>
      <c r="U120" s="285">
        <v>594476</v>
      </c>
      <c r="V120" s="285">
        <v>594476</v>
      </c>
      <c r="W120" s="285">
        <v>613095.51538700692</v>
      </c>
      <c r="X120" s="285">
        <v>612255.74418278481</v>
      </c>
      <c r="Y120" s="285">
        <v>31682814.827628676</v>
      </c>
      <c r="Z120" s="285">
        <v>31655193.733723085</v>
      </c>
      <c r="AA120" s="284">
        <f t="shared" si="18"/>
        <v>-27621.093905590475</v>
      </c>
      <c r="AB120" s="284">
        <f t="shared" si="20"/>
        <v>4869.7840190022562</v>
      </c>
      <c r="AC120" s="284">
        <f t="shared" si="19"/>
        <v>4865.5385388446184</v>
      </c>
      <c r="AD120" s="285">
        <f t="shared" si="21"/>
        <v>-4.2454801576377577</v>
      </c>
      <c r="AE120" s="286">
        <f t="shared" si="22"/>
        <v>-8.7180050307602576E-4</v>
      </c>
      <c r="AF120" s="248">
        <v>12</v>
      </c>
    </row>
    <row r="121" spans="1:32">
      <c r="A121" s="280">
        <v>312</v>
      </c>
      <c r="B121" s="280" t="s">
        <v>152</v>
      </c>
      <c r="C121" s="285">
        <v>1232</v>
      </c>
      <c r="D121" s="285">
        <v>5929820.0500000007</v>
      </c>
      <c r="E121" s="285">
        <v>5929820.0500000007</v>
      </c>
      <c r="F121" s="284">
        <f t="shared" si="13"/>
        <v>0</v>
      </c>
      <c r="G121" s="285">
        <v>5922000</v>
      </c>
      <c r="H121" s="285">
        <v>5922000</v>
      </c>
      <c r="I121" s="284">
        <f t="shared" si="14"/>
        <v>0</v>
      </c>
      <c r="J121" s="285">
        <v>5925910.0250000004</v>
      </c>
      <c r="K121" s="285">
        <v>5925910.0250000004</v>
      </c>
      <c r="L121" s="284">
        <f t="shared" si="15"/>
        <v>0</v>
      </c>
      <c r="M121" s="285">
        <v>6053132.6546046296</v>
      </c>
      <c r="N121" s="285">
        <v>6047915.0053124689</v>
      </c>
      <c r="O121" s="284">
        <f t="shared" si="16"/>
        <v>-5217.6492921607569</v>
      </c>
      <c r="P121" s="285">
        <v>120960.4</v>
      </c>
      <c r="Q121" s="285">
        <v>120960.4</v>
      </c>
      <c r="R121" s="284">
        <f t="shared" si="17"/>
        <v>0</v>
      </c>
      <c r="S121" s="285">
        <v>123000</v>
      </c>
      <c r="T121" s="285">
        <v>123000</v>
      </c>
      <c r="U121" s="285">
        <v>121980.2</v>
      </c>
      <c r="V121" s="285">
        <v>121980.2</v>
      </c>
      <c r="W121" s="285">
        <v>125800.72801258619</v>
      </c>
      <c r="X121" s="285">
        <v>125628.41582597938</v>
      </c>
      <c r="Y121" s="285">
        <v>6178933.3826172156</v>
      </c>
      <c r="Z121" s="285">
        <v>6173543.4211384486</v>
      </c>
      <c r="AA121" s="284">
        <f t="shared" si="18"/>
        <v>-5389.9614787669852</v>
      </c>
      <c r="AB121" s="284">
        <f t="shared" si="20"/>
        <v>5015.3680053711169</v>
      </c>
      <c r="AC121" s="284">
        <f t="shared" si="19"/>
        <v>5010.9930366383514</v>
      </c>
      <c r="AD121" s="285">
        <f t="shared" si="21"/>
        <v>-4.3749687327654101</v>
      </c>
      <c r="AE121" s="286">
        <f t="shared" si="22"/>
        <v>-8.7231260559147744E-4</v>
      </c>
      <c r="AF121" s="248">
        <v>13</v>
      </c>
    </row>
    <row r="122" spans="1:32">
      <c r="A122" s="280">
        <v>316</v>
      </c>
      <c r="B122" s="280" t="s">
        <v>153</v>
      </c>
      <c r="C122" s="285">
        <v>4245</v>
      </c>
      <c r="D122" s="285">
        <v>15452455.620000003</v>
      </c>
      <c r="E122" s="285">
        <v>15452455.620000003</v>
      </c>
      <c r="F122" s="284">
        <f t="shared" si="13"/>
        <v>0</v>
      </c>
      <c r="G122" s="285">
        <v>16293000</v>
      </c>
      <c r="H122" s="285">
        <v>16293000</v>
      </c>
      <c r="I122" s="284">
        <f t="shared" si="14"/>
        <v>0</v>
      </c>
      <c r="J122" s="285">
        <v>15872727.810000002</v>
      </c>
      <c r="K122" s="285">
        <v>15872727.810000002</v>
      </c>
      <c r="L122" s="284">
        <f t="shared" si="15"/>
        <v>0</v>
      </c>
      <c r="M122" s="285">
        <v>16213497.440734776</v>
      </c>
      <c r="N122" s="285">
        <v>16199521.810549179</v>
      </c>
      <c r="O122" s="284">
        <f t="shared" si="16"/>
        <v>-13975.630185596645</v>
      </c>
      <c r="P122" s="285">
        <v>432491</v>
      </c>
      <c r="Q122" s="285">
        <v>432491</v>
      </c>
      <c r="R122" s="284">
        <f t="shared" si="17"/>
        <v>0</v>
      </c>
      <c r="S122" s="285">
        <v>445000</v>
      </c>
      <c r="T122" s="285">
        <v>445000</v>
      </c>
      <c r="U122" s="285">
        <v>438745.5</v>
      </c>
      <c r="V122" s="285">
        <v>438745.5</v>
      </c>
      <c r="W122" s="285">
        <v>452487.39805514447</v>
      </c>
      <c r="X122" s="285">
        <v>451867.61552921898</v>
      </c>
      <c r="Y122" s="285">
        <v>16665984.838789919</v>
      </c>
      <c r="Z122" s="285">
        <v>16651389.426078398</v>
      </c>
      <c r="AA122" s="284">
        <f t="shared" si="18"/>
        <v>-14595.412711521611</v>
      </c>
      <c r="AB122" s="284">
        <f t="shared" si="20"/>
        <v>3926.0270527184734</v>
      </c>
      <c r="AC122" s="284">
        <f t="shared" si="19"/>
        <v>3922.5887929513306</v>
      </c>
      <c r="AD122" s="285">
        <f t="shared" si="21"/>
        <v>-3.4382597671428812</v>
      </c>
      <c r="AE122" s="286">
        <f t="shared" si="22"/>
        <v>-8.757605897702995E-4</v>
      </c>
      <c r="AF122" s="248">
        <v>7</v>
      </c>
    </row>
    <row r="123" spans="1:32">
      <c r="A123" s="280">
        <v>317</v>
      </c>
      <c r="B123" s="280" t="s">
        <v>154</v>
      </c>
      <c r="C123" s="285">
        <v>2533</v>
      </c>
      <c r="D123" s="285">
        <v>11009956.590000002</v>
      </c>
      <c r="E123" s="285">
        <v>10998137.220000003</v>
      </c>
      <c r="F123" s="284">
        <f t="shared" si="13"/>
        <v>-11819.36999999918</v>
      </c>
      <c r="G123" s="285">
        <v>10562000</v>
      </c>
      <c r="H123" s="285">
        <v>10562000</v>
      </c>
      <c r="I123" s="284">
        <f t="shared" si="14"/>
        <v>0</v>
      </c>
      <c r="J123" s="285">
        <v>10785978.295000002</v>
      </c>
      <c r="K123" s="285">
        <v>10780068.610000001</v>
      </c>
      <c r="L123" s="284">
        <f t="shared" si="15"/>
        <v>-5909.6850000005215</v>
      </c>
      <c r="M123" s="285">
        <v>11017541.1293595</v>
      </c>
      <c r="N123" s="285">
        <v>11002012.927915983</v>
      </c>
      <c r="O123" s="284">
        <f t="shared" si="16"/>
        <v>-15528.201443517581</v>
      </c>
      <c r="P123" s="285">
        <v>269635.57</v>
      </c>
      <c r="Q123" s="285">
        <v>269635.57</v>
      </c>
      <c r="R123" s="284">
        <f t="shared" si="17"/>
        <v>0</v>
      </c>
      <c r="S123" s="285">
        <v>312000</v>
      </c>
      <c r="T123" s="285">
        <v>312000</v>
      </c>
      <c r="U123" s="285">
        <v>290817.78500000003</v>
      </c>
      <c r="V123" s="285">
        <v>290817.78500000003</v>
      </c>
      <c r="W123" s="285">
        <v>299926.45586749137</v>
      </c>
      <c r="X123" s="285">
        <v>299515.63961667777</v>
      </c>
      <c r="Y123" s="285">
        <v>11317467.585226992</v>
      </c>
      <c r="Z123" s="285">
        <v>11301528.56753266</v>
      </c>
      <c r="AA123" s="284">
        <f t="shared" si="18"/>
        <v>-15939.017694331706</v>
      </c>
      <c r="AB123" s="284">
        <f t="shared" si="20"/>
        <v>4468.0093111831793</v>
      </c>
      <c r="AC123" s="284">
        <f t="shared" si="19"/>
        <v>4461.716765705748</v>
      </c>
      <c r="AD123" s="285">
        <f t="shared" si="21"/>
        <v>-6.2925454774313039</v>
      </c>
      <c r="AE123" s="286">
        <f t="shared" si="22"/>
        <v>-1.4083554977563301E-3</v>
      </c>
      <c r="AF123" s="248">
        <v>17</v>
      </c>
    </row>
    <row r="124" spans="1:32">
      <c r="A124" s="280">
        <v>320</v>
      </c>
      <c r="B124" s="280" t="s">
        <v>155</v>
      </c>
      <c r="C124" s="285">
        <v>7105</v>
      </c>
      <c r="D124" s="285">
        <v>33726933.050000004</v>
      </c>
      <c r="E124" s="285">
        <v>33726933.050000004</v>
      </c>
      <c r="F124" s="284">
        <f t="shared" si="13"/>
        <v>0</v>
      </c>
      <c r="G124" s="285">
        <v>39398000</v>
      </c>
      <c r="H124" s="285">
        <v>39398000</v>
      </c>
      <c r="I124" s="284">
        <f t="shared" si="14"/>
        <v>0</v>
      </c>
      <c r="J124" s="285">
        <v>36562466.525000006</v>
      </c>
      <c r="K124" s="285">
        <v>36562466.525000006</v>
      </c>
      <c r="L124" s="284">
        <f t="shared" si="15"/>
        <v>0</v>
      </c>
      <c r="M124" s="285">
        <v>37347421.597979158</v>
      </c>
      <c r="N124" s="285">
        <v>37315229.052567735</v>
      </c>
      <c r="O124" s="284">
        <f t="shared" si="16"/>
        <v>-32192.545411422849</v>
      </c>
      <c r="P124" s="285">
        <v>732877</v>
      </c>
      <c r="Q124" s="285">
        <v>732877</v>
      </c>
      <c r="R124" s="284">
        <f t="shared" si="17"/>
        <v>0</v>
      </c>
      <c r="S124" s="285">
        <v>795000</v>
      </c>
      <c r="T124" s="285">
        <v>795000</v>
      </c>
      <c r="U124" s="285">
        <v>763938.5</v>
      </c>
      <c r="V124" s="285">
        <v>763938.5</v>
      </c>
      <c r="W124" s="285">
        <v>787865.73113376659</v>
      </c>
      <c r="X124" s="285">
        <v>786786.57309526438</v>
      </c>
      <c r="Y124" s="285">
        <v>38135287.329112925</v>
      </c>
      <c r="Z124" s="285">
        <v>38102015.625662997</v>
      </c>
      <c r="AA124" s="284">
        <f t="shared" si="18"/>
        <v>-33271.70344992727</v>
      </c>
      <c r="AB124" s="284">
        <f t="shared" si="20"/>
        <v>5367.3873791854921</v>
      </c>
      <c r="AC124" s="284">
        <f t="shared" si="19"/>
        <v>5362.7045215570724</v>
      </c>
      <c r="AD124" s="285">
        <f t="shared" si="21"/>
        <v>-4.682857628419697</v>
      </c>
      <c r="AE124" s="286">
        <f t="shared" si="22"/>
        <v>-8.7246499974636196E-4</v>
      </c>
      <c r="AF124" s="248">
        <v>19</v>
      </c>
    </row>
    <row r="125" spans="1:32">
      <c r="A125" s="280">
        <v>322</v>
      </c>
      <c r="B125" s="280" t="s">
        <v>156</v>
      </c>
      <c r="C125" s="285">
        <v>6614</v>
      </c>
      <c r="D125" s="285">
        <v>26039096.390000001</v>
      </c>
      <c r="E125" s="285">
        <v>26039096.390000004</v>
      </c>
      <c r="F125" s="284">
        <f t="shared" si="13"/>
        <v>0</v>
      </c>
      <c r="G125" s="285">
        <v>28195000</v>
      </c>
      <c r="H125" s="285">
        <v>28195000</v>
      </c>
      <c r="I125" s="284">
        <f t="shared" si="14"/>
        <v>0</v>
      </c>
      <c r="J125" s="285">
        <v>27117048.195</v>
      </c>
      <c r="K125" s="285">
        <v>27117048.195</v>
      </c>
      <c r="L125" s="284">
        <f t="shared" si="15"/>
        <v>0</v>
      </c>
      <c r="M125" s="285">
        <v>27699220.749751773</v>
      </c>
      <c r="N125" s="285">
        <v>27675344.712700374</v>
      </c>
      <c r="O125" s="284">
        <f t="shared" si="16"/>
        <v>-23876.037051398307</v>
      </c>
      <c r="P125" s="285">
        <v>499483.69</v>
      </c>
      <c r="Q125" s="285">
        <v>499483.69</v>
      </c>
      <c r="R125" s="284">
        <f t="shared" si="17"/>
        <v>0</v>
      </c>
      <c r="S125" s="285">
        <v>526000</v>
      </c>
      <c r="T125" s="285">
        <v>526000</v>
      </c>
      <c r="U125" s="285">
        <v>512741.84499999997</v>
      </c>
      <c r="V125" s="285">
        <v>512741.84499999997</v>
      </c>
      <c r="W125" s="285">
        <v>528801.3741862746</v>
      </c>
      <c r="X125" s="285">
        <v>528077.06263016351</v>
      </c>
      <c r="Y125" s="285">
        <v>28228022.123938046</v>
      </c>
      <c r="Z125" s="285">
        <v>28203421.775330536</v>
      </c>
      <c r="AA125" s="284">
        <f t="shared" si="18"/>
        <v>-24600.348607510328</v>
      </c>
      <c r="AB125" s="284">
        <f t="shared" si="20"/>
        <v>4267.9198856876392</v>
      </c>
      <c r="AC125" s="284">
        <f t="shared" si="19"/>
        <v>4264.2004498534225</v>
      </c>
      <c r="AD125" s="285">
        <f t="shared" si="21"/>
        <v>-3.7194358342167106</v>
      </c>
      <c r="AE125" s="286">
        <f t="shared" si="22"/>
        <v>-8.7148679774654253E-4</v>
      </c>
      <c r="AF125" s="248">
        <v>2</v>
      </c>
    </row>
    <row r="126" spans="1:32">
      <c r="A126" s="280">
        <v>398</v>
      </c>
      <c r="B126" s="280" t="s">
        <v>157</v>
      </c>
      <c r="C126" s="285">
        <v>120027</v>
      </c>
      <c r="D126" s="285">
        <v>410464330.68000007</v>
      </c>
      <c r="E126" s="285">
        <v>410464330.68000007</v>
      </c>
      <c r="F126" s="284">
        <f t="shared" si="13"/>
        <v>0</v>
      </c>
      <c r="G126" s="285">
        <v>430331000</v>
      </c>
      <c r="H126" s="285">
        <v>430331000</v>
      </c>
      <c r="I126" s="284">
        <f t="shared" si="14"/>
        <v>0</v>
      </c>
      <c r="J126" s="285">
        <v>420397665.34000003</v>
      </c>
      <c r="K126" s="285">
        <v>420397665.34000003</v>
      </c>
      <c r="L126" s="284">
        <f t="shared" si="15"/>
        <v>0</v>
      </c>
      <c r="M126" s="285">
        <v>429423130.83619642</v>
      </c>
      <c r="N126" s="285">
        <v>429052978.81368285</v>
      </c>
      <c r="O126" s="284">
        <f t="shared" si="16"/>
        <v>-370152.0225135684</v>
      </c>
      <c r="P126" s="285">
        <v>11284373.85</v>
      </c>
      <c r="Q126" s="285">
        <v>11284373.85</v>
      </c>
      <c r="R126" s="284">
        <f t="shared" si="17"/>
        <v>0</v>
      </c>
      <c r="S126" s="285">
        <v>11520000</v>
      </c>
      <c r="T126" s="285">
        <v>11520000</v>
      </c>
      <c r="U126" s="285">
        <v>11402186.925000001</v>
      </c>
      <c r="V126" s="285">
        <v>11402186.925000001</v>
      </c>
      <c r="W126" s="285">
        <v>11759313.528757876</v>
      </c>
      <c r="X126" s="285">
        <v>11743206.523185283</v>
      </c>
      <c r="Y126" s="285">
        <v>441182444.36495429</v>
      </c>
      <c r="Z126" s="285">
        <v>440796185.33686817</v>
      </c>
      <c r="AA126" s="284">
        <f t="shared" si="18"/>
        <v>-386259.02808612585</v>
      </c>
      <c r="AB126" s="284">
        <f t="shared" si="20"/>
        <v>3675.6933387067434</v>
      </c>
      <c r="AC126" s="284">
        <f t="shared" si="19"/>
        <v>3672.4752375454536</v>
      </c>
      <c r="AD126" s="285">
        <f t="shared" si="21"/>
        <v>-3.2181011612897237</v>
      </c>
      <c r="AE126" s="286">
        <f t="shared" si="22"/>
        <v>-8.7550860878453504E-4</v>
      </c>
      <c r="AF126" s="248">
        <v>7</v>
      </c>
    </row>
    <row r="127" spans="1:32">
      <c r="A127" s="280">
        <v>399</v>
      </c>
      <c r="B127" s="280" t="s">
        <v>158</v>
      </c>
      <c r="C127" s="285">
        <v>7916</v>
      </c>
      <c r="D127" s="285">
        <v>29809070.79999999</v>
      </c>
      <c r="E127" s="285">
        <v>29809070.79999999</v>
      </c>
      <c r="F127" s="284">
        <f t="shared" si="13"/>
        <v>0</v>
      </c>
      <c r="G127" s="285">
        <v>31050000</v>
      </c>
      <c r="H127" s="285">
        <v>31050000</v>
      </c>
      <c r="I127" s="284">
        <f t="shared" si="14"/>
        <v>0</v>
      </c>
      <c r="J127" s="285">
        <v>30429535.399999995</v>
      </c>
      <c r="K127" s="285">
        <v>30429535.399999995</v>
      </c>
      <c r="L127" s="284">
        <f t="shared" si="15"/>
        <v>0</v>
      </c>
      <c r="M127" s="285">
        <v>31082823.332976189</v>
      </c>
      <c r="N127" s="285">
        <v>31056030.714935958</v>
      </c>
      <c r="O127" s="284">
        <f t="shared" si="16"/>
        <v>-26792.618040230125</v>
      </c>
      <c r="P127" s="285">
        <v>625735.32000000007</v>
      </c>
      <c r="Q127" s="285">
        <v>625735.32000000007</v>
      </c>
      <c r="R127" s="284">
        <f t="shared" si="17"/>
        <v>0</v>
      </c>
      <c r="S127" s="285">
        <v>619000</v>
      </c>
      <c r="T127" s="285">
        <v>619000</v>
      </c>
      <c r="U127" s="285">
        <v>622367.66</v>
      </c>
      <c r="V127" s="285">
        <v>622367.66</v>
      </c>
      <c r="W127" s="285">
        <v>641860.76690716797</v>
      </c>
      <c r="X127" s="285">
        <v>640981.59526809899</v>
      </c>
      <c r="Y127" s="285">
        <v>31724684.099883355</v>
      </c>
      <c r="Z127" s="285">
        <v>31697012.310204059</v>
      </c>
      <c r="AA127" s="284">
        <f t="shared" si="18"/>
        <v>-27671.789679296315</v>
      </c>
      <c r="AB127" s="284">
        <f t="shared" si="20"/>
        <v>4007.6660055436273</v>
      </c>
      <c r="AC127" s="284">
        <f t="shared" si="19"/>
        <v>4004.1703272112254</v>
      </c>
      <c r="AD127" s="285">
        <f t="shared" si="21"/>
        <v>-3.4956783324018943</v>
      </c>
      <c r="AE127" s="286">
        <f t="shared" si="22"/>
        <v>-8.7224791875532468E-4</v>
      </c>
      <c r="AF127" s="248">
        <v>15</v>
      </c>
    </row>
    <row r="128" spans="1:32">
      <c r="A128" s="280">
        <v>400</v>
      </c>
      <c r="B128" s="280" t="s">
        <v>159</v>
      </c>
      <c r="C128" s="285">
        <v>8456</v>
      </c>
      <c r="D128" s="285">
        <v>27144593.890000001</v>
      </c>
      <c r="E128" s="285">
        <v>27173457.190000001</v>
      </c>
      <c r="F128" s="284">
        <f t="shared" si="13"/>
        <v>28863.300000000745</v>
      </c>
      <c r="G128" s="285">
        <v>31605000</v>
      </c>
      <c r="H128" s="285">
        <v>31605000</v>
      </c>
      <c r="I128" s="284">
        <f t="shared" si="14"/>
        <v>0</v>
      </c>
      <c r="J128" s="285">
        <v>29374796.945</v>
      </c>
      <c r="K128" s="285">
        <v>29389228.594999999</v>
      </c>
      <c r="L128" s="284">
        <f t="shared" si="15"/>
        <v>14431.64999999851</v>
      </c>
      <c r="M128" s="285">
        <v>30005440.828501243</v>
      </c>
      <c r="N128" s="285">
        <v>29994305.661814157</v>
      </c>
      <c r="O128" s="284">
        <f t="shared" si="16"/>
        <v>-11135.166687086225</v>
      </c>
      <c r="P128" s="285">
        <v>633094.41</v>
      </c>
      <c r="Q128" s="285">
        <v>633094.41</v>
      </c>
      <c r="R128" s="284">
        <f t="shared" si="17"/>
        <v>0</v>
      </c>
      <c r="S128" s="285">
        <v>793000</v>
      </c>
      <c r="T128" s="285">
        <v>793000</v>
      </c>
      <c r="U128" s="285">
        <v>713047.20500000007</v>
      </c>
      <c r="V128" s="285">
        <v>713047.20500000007</v>
      </c>
      <c r="W128" s="285">
        <v>735380.47565375199</v>
      </c>
      <c r="X128" s="285">
        <v>734373.20789187413</v>
      </c>
      <c r="Y128" s="285">
        <v>30740821.304154996</v>
      </c>
      <c r="Z128" s="285">
        <v>30728678.869706031</v>
      </c>
      <c r="AA128" s="284">
        <f t="shared" si="18"/>
        <v>-12142.434448964894</v>
      </c>
      <c r="AB128" s="284">
        <f t="shared" si="20"/>
        <v>3635.3856792993138</v>
      </c>
      <c r="AC128" s="284">
        <f t="shared" si="19"/>
        <v>3633.949724421243</v>
      </c>
      <c r="AD128" s="285">
        <f t="shared" si="21"/>
        <v>-1.4359548780707883</v>
      </c>
      <c r="AE128" s="286">
        <f t="shared" si="22"/>
        <v>-3.9499382039364663E-4</v>
      </c>
      <c r="AF128" s="248">
        <v>2</v>
      </c>
    </row>
    <row r="129" spans="1:32">
      <c r="A129" s="280">
        <v>402</v>
      </c>
      <c r="B129" s="280" t="s">
        <v>160</v>
      </c>
      <c r="C129" s="285">
        <v>9247</v>
      </c>
      <c r="D129" s="285">
        <v>42895918.989999995</v>
      </c>
      <c r="E129" s="285">
        <v>42895918.989999995</v>
      </c>
      <c r="F129" s="284">
        <f t="shared" si="13"/>
        <v>0</v>
      </c>
      <c r="G129" s="285">
        <v>41140000</v>
      </c>
      <c r="H129" s="285">
        <v>41140000</v>
      </c>
      <c r="I129" s="284">
        <f t="shared" si="14"/>
        <v>0</v>
      </c>
      <c r="J129" s="285">
        <v>42017959.494999997</v>
      </c>
      <c r="K129" s="285">
        <v>42017959.494999997</v>
      </c>
      <c r="L129" s="284">
        <f t="shared" si="15"/>
        <v>0</v>
      </c>
      <c r="M129" s="285">
        <v>42920037.871995725</v>
      </c>
      <c r="N129" s="285">
        <v>42883041.87042091</v>
      </c>
      <c r="O129" s="284">
        <f t="shared" si="16"/>
        <v>-36996.00157481432</v>
      </c>
      <c r="P129" s="285">
        <v>711350.19</v>
      </c>
      <c r="Q129" s="285">
        <v>711350.19</v>
      </c>
      <c r="R129" s="284">
        <f t="shared" si="17"/>
        <v>0</v>
      </c>
      <c r="S129" s="285">
        <v>738000</v>
      </c>
      <c r="T129" s="285">
        <v>738000</v>
      </c>
      <c r="U129" s="285">
        <v>724675.09499999997</v>
      </c>
      <c r="V129" s="285">
        <v>724675.09499999997</v>
      </c>
      <c r="W129" s="285">
        <v>747372.56147792877</v>
      </c>
      <c r="X129" s="285">
        <v>746348.86787684495</v>
      </c>
      <c r="Y129" s="285">
        <v>43667410.433473654</v>
      </c>
      <c r="Z129" s="285">
        <v>43629390.738297753</v>
      </c>
      <c r="AA129" s="284">
        <f t="shared" si="18"/>
        <v>-38019.695175901055</v>
      </c>
      <c r="AB129" s="284">
        <f t="shared" si="20"/>
        <v>4722.3326953037367</v>
      </c>
      <c r="AC129" s="284">
        <f t="shared" si="19"/>
        <v>4718.2211245050021</v>
      </c>
      <c r="AD129" s="285">
        <f t="shared" si="21"/>
        <v>-4.1115707987346468</v>
      </c>
      <c r="AE129" s="286">
        <f t="shared" si="22"/>
        <v>-8.7066521230567257E-4</v>
      </c>
      <c r="AF129" s="248">
        <v>11</v>
      </c>
    </row>
    <row r="130" spans="1:32">
      <c r="A130" s="280">
        <v>403</v>
      </c>
      <c r="B130" s="280" t="s">
        <v>161</v>
      </c>
      <c r="C130" s="285">
        <v>2866</v>
      </c>
      <c r="D130" s="285">
        <v>13861806.789999999</v>
      </c>
      <c r="E130" s="285">
        <v>13847612.27</v>
      </c>
      <c r="F130" s="284">
        <f t="shared" si="13"/>
        <v>-14194.519999999553</v>
      </c>
      <c r="G130" s="285">
        <v>13656000</v>
      </c>
      <c r="H130" s="285">
        <v>13656000</v>
      </c>
      <c r="I130" s="284">
        <f t="shared" si="14"/>
        <v>0</v>
      </c>
      <c r="J130" s="285">
        <v>13758903.395</v>
      </c>
      <c r="K130" s="285">
        <v>13751806.135</v>
      </c>
      <c r="L130" s="284">
        <f t="shared" si="15"/>
        <v>-7097.2599999997765</v>
      </c>
      <c r="M130" s="285">
        <v>14054291.590737578</v>
      </c>
      <c r="N130" s="285">
        <v>14034933.760914564</v>
      </c>
      <c r="O130" s="284">
        <f t="shared" si="16"/>
        <v>-19357.829823013395</v>
      </c>
      <c r="P130" s="285">
        <v>287030.72000000003</v>
      </c>
      <c r="Q130" s="285">
        <v>289195</v>
      </c>
      <c r="R130" s="284">
        <f t="shared" si="17"/>
        <v>2164.2799999999697</v>
      </c>
      <c r="S130" s="285">
        <v>301000</v>
      </c>
      <c r="T130" s="285">
        <v>301000</v>
      </c>
      <c r="U130" s="285">
        <v>294015.35999999999</v>
      </c>
      <c r="V130" s="285">
        <v>295097.5</v>
      </c>
      <c r="W130" s="285">
        <v>303224.18175148597</v>
      </c>
      <c r="X130" s="285">
        <v>303923.35345578182</v>
      </c>
      <c r="Y130" s="285">
        <v>14357515.772489063</v>
      </c>
      <c r="Z130" s="285">
        <v>14338857.114370346</v>
      </c>
      <c r="AA130" s="284">
        <f t="shared" si="18"/>
        <v>-18658.658118717372</v>
      </c>
      <c r="AB130" s="284">
        <f t="shared" si="20"/>
        <v>5009.6007580213063</v>
      </c>
      <c r="AC130" s="284">
        <f t="shared" si="19"/>
        <v>5003.0904097593675</v>
      </c>
      <c r="AD130" s="285">
        <f t="shared" si="21"/>
        <v>-6.510348261938816</v>
      </c>
      <c r="AE130" s="286">
        <f t="shared" si="22"/>
        <v>-1.2995742727630606E-3</v>
      </c>
      <c r="AF130" s="248">
        <v>14</v>
      </c>
    </row>
    <row r="131" spans="1:32">
      <c r="A131" s="280">
        <v>405</v>
      </c>
      <c r="B131" s="280" t="s">
        <v>162</v>
      </c>
      <c r="C131" s="285">
        <v>72634</v>
      </c>
      <c r="D131" s="285">
        <v>257376785.22999996</v>
      </c>
      <c r="E131" s="285">
        <v>257376785.22999996</v>
      </c>
      <c r="F131" s="284">
        <f t="shared" si="13"/>
        <v>0</v>
      </c>
      <c r="G131" s="285">
        <v>268129000</v>
      </c>
      <c r="H131" s="285">
        <v>268129000</v>
      </c>
      <c r="I131" s="284">
        <f t="shared" si="14"/>
        <v>0</v>
      </c>
      <c r="J131" s="285">
        <v>262752892.61499998</v>
      </c>
      <c r="K131" s="285">
        <v>262752892.61499998</v>
      </c>
      <c r="L131" s="284">
        <f t="shared" si="15"/>
        <v>0</v>
      </c>
      <c r="M131" s="285">
        <v>268393901.9778958</v>
      </c>
      <c r="N131" s="285">
        <v>268162553.1321688</v>
      </c>
      <c r="O131" s="284">
        <f t="shared" si="16"/>
        <v>-231348.84572699666</v>
      </c>
      <c r="P131" s="285">
        <v>7318736.2199999997</v>
      </c>
      <c r="Q131" s="285">
        <v>7318736.2199999997</v>
      </c>
      <c r="R131" s="284">
        <f t="shared" si="17"/>
        <v>0</v>
      </c>
      <c r="S131" s="285">
        <v>7803000</v>
      </c>
      <c r="T131" s="285">
        <v>7803000</v>
      </c>
      <c r="U131" s="285">
        <v>7560868.1099999994</v>
      </c>
      <c r="V131" s="285">
        <v>7560868.1099999994</v>
      </c>
      <c r="W131" s="285">
        <v>7797681.2027291851</v>
      </c>
      <c r="X131" s="285">
        <v>7787000.5372057669</v>
      </c>
      <c r="Y131" s="285">
        <v>276191583.18062496</v>
      </c>
      <c r="Z131" s="285">
        <v>275949553.66937459</v>
      </c>
      <c r="AA131" s="284">
        <f t="shared" si="18"/>
        <v>-242029.5112503767</v>
      </c>
      <c r="AB131" s="284">
        <f t="shared" si="20"/>
        <v>3802.5109890770846</v>
      </c>
      <c r="AC131" s="284">
        <f t="shared" si="19"/>
        <v>3799.1788097774402</v>
      </c>
      <c r="AD131" s="285">
        <f t="shared" si="21"/>
        <v>-3.3321792996443946</v>
      </c>
      <c r="AE131" s="286">
        <f t="shared" si="22"/>
        <v>-8.7631023531983398E-4</v>
      </c>
      <c r="AF131" s="248">
        <v>9</v>
      </c>
    </row>
    <row r="132" spans="1:32">
      <c r="A132" s="280">
        <v>407</v>
      </c>
      <c r="B132" s="280" t="s">
        <v>163</v>
      </c>
      <c r="C132" s="285">
        <v>2580</v>
      </c>
      <c r="D132" s="285">
        <v>10336099.230000002</v>
      </c>
      <c r="E132" s="285">
        <v>10336099.23</v>
      </c>
      <c r="F132" s="284">
        <f t="shared" si="13"/>
        <v>0</v>
      </c>
      <c r="G132" s="285">
        <v>10645000</v>
      </c>
      <c r="H132" s="285">
        <v>10645000</v>
      </c>
      <c r="I132" s="284">
        <f t="shared" si="14"/>
        <v>0</v>
      </c>
      <c r="J132" s="285">
        <v>10490549.615000002</v>
      </c>
      <c r="K132" s="285">
        <v>10490549.615</v>
      </c>
      <c r="L132" s="284">
        <f t="shared" si="15"/>
        <v>0</v>
      </c>
      <c r="M132" s="285">
        <v>10715769.927557504</v>
      </c>
      <c r="N132" s="285">
        <v>10706533.201292312</v>
      </c>
      <c r="O132" s="284">
        <f t="shared" si="16"/>
        <v>-9236.7262651920319</v>
      </c>
      <c r="P132" s="285">
        <v>282183.06</v>
      </c>
      <c r="Q132" s="285">
        <v>282183.06</v>
      </c>
      <c r="R132" s="284">
        <f t="shared" si="17"/>
        <v>0</v>
      </c>
      <c r="S132" s="285">
        <v>318000</v>
      </c>
      <c r="T132" s="285">
        <v>318000</v>
      </c>
      <c r="U132" s="285">
        <v>300091.53000000003</v>
      </c>
      <c r="V132" s="285">
        <v>300091.53000000003</v>
      </c>
      <c r="W132" s="285">
        <v>309490.66278306523</v>
      </c>
      <c r="X132" s="285">
        <v>309066.74621532328</v>
      </c>
      <c r="Y132" s="285">
        <v>11025260.59034057</v>
      </c>
      <c r="Z132" s="285">
        <v>11015599.947507635</v>
      </c>
      <c r="AA132" s="284">
        <f t="shared" si="18"/>
        <v>-9660.6428329348564</v>
      </c>
      <c r="AB132" s="284">
        <f t="shared" si="20"/>
        <v>4273.3568179614613</v>
      </c>
      <c r="AC132" s="284">
        <f t="shared" si="19"/>
        <v>4269.6123827548972</v>
      </c>
      <c r="AD132" s="285">
        <f t="shared" si="21"/>
        <v>-3.7444352065640487</v>
      </c>
      <c r="AE132" s="286">
        <f t="shared" si="22"/>
        <v>-8.762280722325157E-4</v>
      </c>
      <c r="AF132" s="248">
        <v>1</v>
      </c>
    </row>
    <row r="133" spans="1:32">
      <c r="A133" s="280">
        <v>408</v>
      </c>
      <c r="B133" s="280" t="s">
        <v>164</v>
      </c>
      <c r="C133" s="285">
        <v>14203</v>
      </c>
      <c r="D133" s="285">
        <v>48208620.929999985</v>
      </c>
      <c r="E133" s="285">
        <v>53196960.129999988</v>
      </c>
      <c r="F133" s="284">
        <f t="shared" si="13"/>
        <v>4988339.200000003</v>
      </c>
      <c r="G133" s="285">
        <v>54310000</v>
      </c>
      <c r="H133" s="285">
        <v>54310000</v>
      </c>
      <c r="I133" s="284">
        <f t="shared" si="14"/>
        <v>0</v>
      </c>
      <c r="J133" s="285">
        <v>51259310.464999989</v>
      </c>
      <c r="K133" s="285">
        <v>53753480.064999998</v>
      </c>
      <c r="L133" s="284">
        <f t="shared" si="15"/>
        <v>2494169.6000000089</v>
      </c>
      <c r="M133" s="285">
        <v>52359790.263303608</v>
      </c>
      <c r="N133" s="285">
        <v>54860177.981335133</v>
      </c>
      <c r="O133" s="284">
        <f t="shared" si="16"/>
        <v>2500387.7180315256</v>
      </c>
      <c r="P133" s="285">
        <v>1378582.6099999999</v>
      </c>
      <c r="Q133" s="285">
        <v>1378582.6099999999</v>
      </c>
      <c r="R133" s="284">
        <f t="shared" si="17"/>
        <v>0</v>
      </c>
      <c r="S133" s="285">
        <v>1426000</v>
      </c>
      <c r="T133" s="285">
        <v>1426000</v>
      </c>
      <c r="U133" s="285">
        <v>1402291.3049999999</v>
      </c>
      <c r="V133" s="285">
        <v>1402291.3049999999</v>
      </c>
      <c r="W133" s="285">
        <v>1446212.3119548871</v>
      </c>
      <c r="X133" s="285">
        <v>1444231.4012741025</v>
      </c>
      <c r="Y133" s="285">
        <v>53806002.575258493</v>
      </c>
      <c r="Z133" s="285">
        <v>56304409.382609233</v>
      </c>
      <c r="AA133" s="284">
        <f t="shared" si="18"/>
        <v>2498406.8073507398</v>
      </c>
      <c r="AB133" s="284">
        <f t="shared" si="20"/>
        <v>3788.3547542954652</v>
      </c>
      <c r="AC133" s="284">
        <f t="shared" si="19"/>
        <v>3964.2617322121546</v>
      </c>
      <c r="AD133" s="285">
        <f t="shared" si="21"/>
        <v>175.90697791668936</v>
      </c>
      <c r="AE133" s="286">
        <f t="shared" si="22"/>
        <v>4.6433607548827208E-2</v>
      </c>
      <c r="AF133" s="248">
        <v>14</v>
      </c>
    </row>
    <row r="134" spans="1:32">
      <c r="A134" s="280">
        <v>410</v>
      </c>
      <c r="B134" s="280" t="s">
        <v>165</v>
      </c>
      <c r="C134" s="285">
        <v>18788</v>
      </c>
      <c r="D134" s="285">
        <v>63602871.340000004</v>
      </c>
      <c r="E134" s="285">
        <v>63602871.339999989</v>
      </c>
      <c r="F134" s="284">
        <f t="shared" si="13"/>
        <v>0</v>
      </c>
      <c r="G134" s="285">
        <v>63530000</v>
      </c>
      <c r="H134" s="285">
        <v>63530000</v>
      </c>
      <c r="I134" s="284">
        <f t="shared" si="14"/>
        <v>0</v>
      </c>
      <c r="J134" s="285">
        <v>63566435.670000002</v>
      </c>
      <c r="K134" s="285">
        <v>63566435.669999994</v>
      </c>
      <c r="L134" s="284">
        <f t="shared" si="15"/>
        <v>0</v>
      </c>
      <c r="M134" s="285">
        <v>64931135.617588378</v>
      </c>
      <c r="N134" s="285">
        <v>64875166.599044457</v>
      </c>
      <c r="O134" s="284">
        <f t="shared" si="16"/>
        <v>-55969.018543921411</v>
      </c>
      <c r="P134" s="285">
        <v>1799044.2399999998</v>
      </c>
      <c r="Q134" s="285">
        <v>1799044.2399999998</v>
      </c>
      <c r="R134" s="284">
        <f t="shared" si="17"/>
        <v>0</v>
      </c>
      <c r="S134" s="285">
        <v>1799000</v>
      </c>
      <c r="T134" s="285">
        <v>1799000</v>
      </c>
      <c r="U134" s="285">
        <v>1799022.1199999999</v>
      </c>
      <c r="V134" s="285">
        <v>1799022.1199999999</v>
      </c>
      <c r="W134" s="285">
        <v>1855369.0878252878</v>
      </c>
      <c r="X134" s="285">
        <v>1852827.7455807989</v>
      </c>
      <c r="Y134" s="285">
        <v>66786504.705413669</v>
      </c>
      <c r="Z134" s="285">
        <v>66727994.344625257</v>
      </c>
      <c r="AA134" s="284">
        <f t="shared" si="18"/>
        <v>-58510.360788412392</v>
      </c>
      <c r="AB134" s="284">
        <f t="shared" si="20"/>
        <v>3554.7426392066036</v>
      </c>
      <c r="AC134" s="284">
        <f t="shared" si="19"/>
        <v>3551.6283981597435</v>
      </c>
      <c r="AD134" s="285">
        <f t="shared" si="21"/>
        <v>-3.1142410468601156</v>
      </c>
      <c r="AE134" s="286">
        <f t="shared" si="22"/>
        <v>-8.7608059512156271E-4</v>
      </c>
      <c r="AF134" s="248">
        <v>13</v>
      </c>
    </row>
    <row r="135" spans="1:32">
      <c r="A135" s="280">
        <v>416</v>
      </c>
      <c r="B135" s="280" t="s">
        <v>166</v>
      </c>
      <c r="C135" s="285">
        <v>2917</v>
      </c>
      <c r="D135" s="285">
        <v>10934508.879999997</v>
      </c>
      <c r="E135" s="285">
        <v>10934508.879999997</v>
      </c>
      <c r="F135" s="284">
        <f t="shared" si="13"/>
        <v>0</v>
      </c>
      <c r="G135" s="285">
        <v>11512000</v>
      </c>
      <c r="H135" s="285">
        <v>11512000</v>
      </c>
      <c r="I135" s="284">
        <f t="shared" si="14"/>
        <v>0</v>
      </c>
      <c r="J135" s="285">
        <v>11223254.439999998</v>
      </c>
      <c r="K135" s="285">
        <v>11223254.439999998</v>
      </c>
      <c r="L135" s="284">
        <f t="shared" si="15"/>
        <v>0</v>
      </c>
      <c r="M135" s="285">
        <v>11464205.101848537</v>
      </c>
      <c r="N135" s="285">
        <v>11454323.243140327</v>
      </c>
      <c r="O135" s="284">
        <f t="shared" si="16"/>
        <v>-9881.8587082102895</v>
      </c>
      <c r="P135" s="285">
        <v>320267.49</v>
      </c>
      <c r="Q135" s="285">
        <v>320267.49</v>
      </c>
      <c r="R135" s="284">
        <f t="shared" si="17"/>
        <v>0</v>
      </c>
      <c r="S135" s="285">
        <v>317000</v>
      </c>
      <c r="T135" s="285">
        <v>317000</v>
      </c>
      <c r="U135" s="285">
        <v>318633.745</v>
      </c>
      <c r="V135" s="285">
        <v>318633.745</v>
      </c>
      <c r="W135" s="285">
        <v>328613.63639653602</v>
      </c>
      <c r="X135" s="285">
        <v>328163.5266465302</v>
      </c>
      <c r="Y135" s="285">
        <v>11792818.738245074</v>
      </c>
      <c r="Z135" s="285">
        <v>11782486.769786857</v>
      </c>
      <c r="AA135" s="284">
        <f t="shared" si="18"/>
        <v>-10331.968458216637</v>
      </c>
      <c r="AB135" s="284">
        <f t="shared" si="20"/>
        <v>4042.7901056719484</v>
      </c>
      <c r="AC135" s="284">
        <f t="shared" si="19"/>
        <v>4039.24812128449</v>
      </c>
      <c r="AD135" s="285">
        <f t="shared" si="21"/>
        <v>-3.5419843874583421</v>
      </c>
      <c r="AE135" s="286">
        <f t="shared" si="22"/>
        <v>-8.7612374001039858E-4</v>
      </c>
      <c r="AF135" s="248">
        <v>9</v>
      </c>
    </row>
    <row r="136" spans="1:32">
      <c r="A136" s="280">
        <v>418</v>
      </c>
      <c r="B136" s="280" t="s">
        <v>167</v>
      </c>
      <c r="C136" s="285">
        <v>24164</v>
      </c>
      <c r="D136" s="285">
        <v>68733657.350000009</v>
      </c>
      <c r="E136" s="285">
        <v>68733657.349999994</v>
      </c>
      <c r="F136" s="284">
        <f t="shared" si="13"/>
        <v>0</v>
      </c>
      <c r="G136" s="285">
        <v>67275000</v>
      </c>
      <c r="H136" s="285">
        <v>67275000</v>
      </c>
      <c r="I136" s="284">
        <f t="shared" si="14"/>
        <v>0</v>
      </c>
      <c r="J136" s="285">
        <v>68004328.675000012</v>
      </c>
      <c r="K136" s="285">
        <v>68004328.674999997</v>
      </c>
      <c r="L136" s="284">
        <f t="shared" si="15"/>
        <v>0</v>
      </c>
      <c r="M136" s="285">
        <v>69464305.198779762</v>
      </c>
      <c r="N136" s="285">
        <v>69404428.701182231</v>
      </c>
      <c r="O136" s="284">
        <f t="shared" si="16"/>
        <v>-59876.497597530484</v>
      </c>
      <c r="P136" s="285">
        <v>1941409</v>
      </c>
      <c r="Q136" s="285">
        <v>1941409</v>
      </c>
      <c r="R136" s="284">
        <f t="shared" si="17"/>
        <v>0</v>
      </c>
      <c r="S136" s="285">
        <v>1961000</v>
      </c>
      <c r="T136" s="285">
        <v>1961000</v>
      </c>
      <c r="U136" s="285">
        <v>1951204.5</v>
      </c>
      <c r="V136" s="285">
        <v>1951204.5</v>
      </c>
      <c r="W136" s="285">
        <v>2012317.9548929599</v>
      </c>
      <c r="X136" s="285">
        <v>2009561.6361304719</v>
      </c>
      <c r="Y136" s="285">
        <v>71476623.153672725</v>
      </c>
      <c r="Z136" s="285">
        <v>71413990.337312698</v>
      </c>
      <c r="AA136" s="284">
        <f t="shared" si="18"/>
        <v>-62632.816360026598</v>
      </c>
      <c r="AB136" s="284">
        <f t="shared" si="20"/>
        <v>2957.9797696437977</v>
      </c>
      <c r="AC136" s="284">
        <f t="shared" si="19"/>
        <v>2955.3877808853126</v>
      </c>
      <c r="AD136" s="285">
        <f t="shared" si="21"/>
        <v>-2.5919887584850585</v>
      </c>
      <c r="AE136" s="286">
        <f t="shared" si="22"/>
        <v>-8.7626994108792975E-4</v>
      </c>
      <c r="AF136" s="248">
        <v>6</v>
      </c>
    </row>
    <row r="137" spans="1:32">
      <c r="A137" s="280">
        <v>420</v>
      </c>
      <c r="B137" s="280" t="s">
        <v>168</v>
      </c>
      <c r="C137" s="285">
        <v>9280</v>
      </c>
      <c r="D137" s="285">
        <v>41050243.210000001</v>
      </c>
      <c r="E137" s="285">
        <v>48541780.510000013</v>
      </c>
      <c r="F137" s="284">
        <f t="shared" si="13"/>
        <v>7491537.3000000119</v>
      </c>
      <c r="G137" s="285">
        <v>42026000</v>
      </c>
      <c r="H137" s="285">
        <v>42026000</v>
      </c>
      <c r="I137" s="284">
        <f t="shared" si="14"/>
        <v>0</v>
      </c>
      <c r="J137" s="285">
        <v>41538121.605000004</v>
      </c>
      <c r="K137" s="285">
        <v>45283890.25500001</v>
      </c>
      <c r="L137" s="284">
        <f t="shared" si="15"/>
        <v>3745768.650000006</v>
      </c>
      <c r="M137" s="285">
        <v>42429898.401665933</v>
      </c>
      <c r="N137" s="285">
        <v>46216212.905145757</v>
      </c>
      <c r="O137" s="284">
        <f t="shared" si="16"/>
        <v>3786314.5034798235</v>
      </c>
      <c r="P137" s="285">
        <v>594485.29999999993</v>
      </c>
      <c r="Q137" s="285">
        <v>596636.08000000007</v>
      </c>
      <c r="R137" s="284">
        <f t="shared" si="17"/>
        <v>2150.7800000001444</v>
      </c>
      <c r="S137" s="285">
        <v>705000</v>
      </c>
      <c r="T137" s="285">
        <v>705000</v>
      </c>
      <c r="U137" s="285">
        <v>649742.64999999991</v>
      </c>
      <c r="V137" s="285">
        <v>650818.04</v>
      </c>
      <c r="W137" s="285">
        <v>670093.16586484504</v>
      </c>
      <c r="X137" s="285">
        <v>670282.87669776648</v>
      </c>
      <c r="Y137" s="285">
        <v>43099991.567530781</v>
      </c>
      <c r="Z137" s="285">
        <v>46886495.781843521</v>
      </c>
      <c r="AA137" s="284">
        <f t="shared" si="18"/>
        <v>3786504.2143127397</v>
      </c>
      <c r="AB137" s="284">
        <f t="shared" si="20"/>
        <v>4644.395643052886</v>
      </c>
      <c r="AC137" s="284">
        <f t="shared" si="19"/>
        <v>5052.4241144227935</v>
      </c>
      <c r="AD137" s="285">
        <f t="shared" si="21"/>
        <v>408.02847136990749</v>
      </c>
      <c r="AE137" s="286">
        <f t="shared" si="22"/>
        <v>8.7853943274673177E-2</v>
      </c>
      <c r="AF137" s="248">
        <v>11</v>
      </c>
    </row>
    <row r="138" spans="1:32">
      <c r="A138" s="280">
        <v>421</v>
      </c>
      <c r="B138" s="280" t="s">
        <v>169</v>
      </c>
      <c r="C138" s="285">
        <v>719</v>
      </c>
      <c r="D138" s="285">
        <v>3274471.3700000006</v>
      </c>
      <c r="E138" s="285">
        <v>3274471.3700000006</v>
      </c>
      <c r="F138" s="284">
        <f t="shared" ref="F138:F201" si="23">E138-D138</f>
        <v>0</v>
      </c>
      <c r="G138" s="285">
        <v>2905000</v>
      </c>
      <c r="H138" s="285">
        <v>2905000</v>
      </c>
      <c r="I138" s="284">
        <f t="shared" ref="I138:I201" si="24">H138-G138</f>
        <v>0</v>
      </c>
      <c r="J138" s="285">
        <v>3089735.6850000005</v>
      </c>
      <c r="K138" s="285">
        <v>3089735.6850000005</v>
      </c>
      <c r="L138" s="284">
        <f t="shared" ref="L138:L201" si="25">K138-J138</f>
        <v>0</v>
      </c>
      <c r="M138" s="285">
        <v>3156068.8383841449</v>
      </c>
      <c r="N138" s="285">
        <v>3153348.3858052506</v>
      </c>
      <c r="O138" s="284">
        <f t="shared" ref="O138:O201" si="26">N138-M138</f>
        <v>-2720.4525788943283</v>
      </c>
      <c r="P138" s="285">
        <v>159380.51</v>
      </c>
      <c r="Q138" s="285">
        <v>159380.51</v>
      </c>
      <c r="R138" s="284">
        <f t="shared" ref="R138:R201" si="27">Q138-P138</f>
        <v>0</v>
      </c>
      <c r="S138" s="285">
        <v>219000</v>
      </c>
      <c r="T138" s="285">
        <v>219000</v>
      </c>
      <c r="U138" s="285">
        <v>189190.255</v>
      </c>
      <c r="V138" s="285">
        <v>189190.255</v>
      </c>
      <c r="W138" s="285">
        <v>195115.86152413939</v>
      </c>
      <c r="X138" s="285">
        <v>194848.60678506084</v>
      </c>
      <c r="Y138" s="285">
        <v>3351184.6999082845</v>
      </c>
      <c r="Z138" s="285">
        <v>3348196.9925903114</v>
      </c>
      <c r="AA138" s="284">
        <f t="shared" ref="AA138:AA201" si="28">Z138-Y138</f>
        <v>-2987.7073179730214</v>
      </c>
      <c r="AB138" s="284">
        <f t="shared" si="20"/>
        <v>4660.896661903038</v>
      </c>
      <c r="AC138" s="284">
        <f t="shared" ref="AC138:AC201" si="29">Z138/C138</f>
        <v>4656.7412970658015</v>
      </c>
      <c r="AD138" s="285">
        <f t="shared" si="21"/>
        <v>-4.1553648372364478</v>
      </c>
      <c r="AE138" s="286">
        <f t="shared" si="22"/>
        <v>-8.9153764579277708E-4</v>
      </c>
      <c r="AF138" s="248">
        <v>16</v>
      </c>
    </row>
    <row r="139" spans="1:32">
      <c r="A139" s="280">
        <v>422</v>
      </c>
      <c r="B139" s="280" t="s">
        <v>170</v>
      </c>
      <c r="C139" s="285">
        <v>10543</v>
      </c>
      <c r="D139" s="285">
        <v>52626929.759999998</v>
      </c>
      <c r="E139" s="285">
        <v>52626929.759999998</v>
      </c>
      <c r="F139" s="284">
        <f t="shared" si="23"/>
        <v>0</v>
      </c>
      <c r="G139" s="285">
        <v>52592000</v>
      </c>
      <c r="H139" s="285">
        <v>52592000</v>
      </c>
      <c r="I139" s="284">
        <f t="shared" si="24"/>
        <v>0</v>
      </c>
      <c r="J139" s="285">
        <v>52609464.879999995</v>
      </c>
      <c r="K139" s="285">
        <v>52609464.879999995</v>
      </c>
      <c r="L139" s="284">
        <f t="shared" si="25"/>
        <v>0</v>
      </c>
      <c r="M139" s="285">
        <v>53738930.976496458</v>
      </c>
      <c r="N139" s="285">
        <v>53692609.359051362</v>
      </c>
      <c r="O139" s="284">
        <f t="shared" si="26"/>
        <v>-46321.617445096374</v>
      </c>
      <c r="P139" s="285">
        <v>1081647.08</v>
      </c>
      <c r="Q139" s="285">
        <v>1081647.08</v>
      </c>
      <c r="R139" s="284">
        <f t="shared" si="27"/>
        <v>0</v>
      </c>
      <c r="S139" s="285">
        <v>1142000</v>
      </c>
      <c r="T139" s="285">
        <v>1142000</v>
      </c>
      <c r="U139" s="285">
        <v>1111823.54</v>
      </c>
      <c r="V139" s="285">
        <v>1111823.54</v>
      </c>
      <c r="W139" s="285">
        <v>1146646.8390241263</v>
      </c>
      <c r="X139" s="285">
        <v>1145076.2501474209</v>
      </c>
      <c r="Y139" s="285">
        <v>54885577.815520585</v>
      </c>
      <c r="Z139" s="285">
        <v>54837685.609198779</v>
      </c>
      <c r="AA139" s="284">
        <f t="shared" si="28"/>
        <v>-47892.206321805716</v>
      </c>
      <c r="AB139" s="284">
        <f t="shared" ref="AB139:AB202" si="30">Y139/C139</f>
        <v>5205.8785749331864</v>
      </c>
      <c r="AC139" s="284">
        <f t="shared" si="29"/>
        <v>5201.3360152896503</v>
      </c>
      <c r="AD139" s="285">
        <f t="shared" ref="AD139:AD202" si="31">AC139-AB139</f>
        <v>-4.5425596435361513</v>
      </c>
      <c r="AE139" s="286">
        <f t="shared" ref="AE139:AE202" si="32">AD139/AB139</f>
        <v>-8.7258271166926931E-4</v>
      </c>
      <c r="AF139" s="248">
        <v>12</v>
      </c>
    </row>
    <row r="140" spans="1:32">
      <c r="A140" s="280">
        <v>423</v>
      </c>
      <c r="B140" s="280" t="s">
        <v>171</v>
      </c>
      <c r="C140" s="285">
        <v>20291</v>
      </c>
      <c r="D140" s="285">
        <v>54877659.219999999</v>
      </c>
      <c r="E140" s="285">
        <v>58039767.820000015</v>
      </c>
      <c r="F140" s="284">
        <f t="shared" si="23"/>
        <v>3162108.6000000164</v>
      </c>
      <c r="G140" s="285">
        <v>63150000</v>
      </c>
      <c r="H140" s="285">
        <v>63150000</v>
      </c>
      <c r="I140" s="284">
        <f t="shared" si="24"/>
        <v>0</v>
      </c>
      <c r="J140" s="285">
        <v>59013829.609999999</v>
      </c>
      <c r="K140" s="285">
        <v>60594883.910000011</v>
      </c>
      <c r="L140" s="284">
        <f t="shared" si="25"/>
        <v>1581054.3000000119</v>
      </c>
      <c r="M140" s="285">
        <v>60280790.221003167</v>
      </c>
      <c r="N140" s="285">
        <v>61842435.355649218</v>
      </c>
      <c r="O140" s="284">
        <f t="shared" si="26"/>
        <v>1561645.1346460506</v>
      </c>
      <c r="P140" s="285">
        <v>1499908.9700000002</v>
      </c>
      <c r="Q140" s="285">
        <v>1499908.97</v>
      </c>
      <c r="R140" s="284">
        <f t="shared" si="27"/>
        <v>0</v>
      </c>
      <c r="S140" s="285">
        <v>1528000</v>
      </c>
      <c r="T140" s="285">
        <v>1528000</v>
      </c>
      <c r="U140" s="285">
        <v>1513954.4850000001</v>
      </c>
      <c r="V140" s="285">
        <v>1513954.4849999999</v>
      </c>
      <c r="W140" s="285">
        <v>1561372.8817539241</v>
      </c>
      <c r="X140" s="285">
        <v>1559234.2329590085</v>
      </c>
      <c r="Y140" s="285">
        <v>61842163.102757089</v>
      </c>
      <c r="Z140" s="285">
        <v>63401669.588608228</v>
      </c>
      <c r="AA140" s="284">
        <f t="shared" si="28"/>
        <v>1559506.4858511388</v>
      </c>
      <c r="AB140" s="284">
        <f t="shared" si="30"/>
        <v>3047.7632005695673</v>
      </c>
      <c r="AC140" s="284">
        <f t="shared" si="29"/>
        <v>3124.6202547241746</v>
      </c>
      <c r="AD140" s="285">
        <f t="shared" si="31"/>
        <v>76.85705415460734</v>
      </c>
      <c r="AE140" s="286">
        <f t="shared" si="32"/>
        <v>2.5217528100688485E-2</v>
      </c>
      <c r="AF140" s="248">
        <v>2</v>
      </c>
    </row>
    <row r="141" spans="1:32">
      <c r="A141" s="280">
        <v>425</v>
      </c>
      <c r="B141" s="280" t="s">
        <v>172</v>
      </c>
      <c r="C141" s="285">
        <v>10218</v>
      </c>
      <c r="D141" s="285">
        <v>27224070.440000005</v>
      </c>
      <c r="E141" s="285">
        <v>27224070.440000005</v>
      </c>
      <c r="F141" s="284">
        <f t="shared" si="23"/>
        <v>0</v>
      </c>
      <c r="G141" s="285">
        <v>29619000</v>
      </c>
      <c r="H141" s="285">
        <v>29619000</v>
      </c>
      <c r="I141" s="284">
        <f t="shared" si="24"/>
        <v>0</v>
      </c>
      <c r="J141" s="285">
        <v>28421535.220000003</v>
      </c>
      <c r="K141" s="285">
        <v>28421535.220000003</v>
      </c>
      <c r="L141" s="284">
        <f t="shared" si="25"/>
        <v>0</v>
      </c>
      <c r="M141" s="285">
        <v>29031713.64539535</v>
      </c>
      <c r="N141" s="285">
        <v>29006689.032720309</v>
      </c>
      <c r="O141" s="284">
        <f t="shared" si="26"/>
        <v>-25024.61267504096</v>
      </c>
      <c r="P141" s="285">
        <v>772566.7</v>
      </c>
      <c r="Q141" s="285">
        <v>772566.7</v>
      </c>
      <c r="R141" s="284">
        <f t="shared" si="27"/>
        <v>0</v>
      </c>
      <c r="S141" s="285">
        <v>721000</v>
      </c>
      <c r="T141" s="285">
        <v>721000</v>
      </c>
      <c r="U141" s="285">
        <v>746783.35</v>
      </c>
      <c r="V141" s="285">
        <v>746783.35</v>
      </c>
      <c r="W141" s="285">
        <v>770173.26662587817</v>
      </c>
      <c r="X141" s="285">
        <v>769118.34236800647</v>
      </c>
      <c r="Y141" s="285">
        <v>29801886.912021227</v>
      </c>
      <c r="Z141" s="285">
        <v>29775807.375088315</v>
      </c>
      <c r="AA141" s="284">
        <f t="shared" si="28"/>
        <v>-26079.536932911724</v>
      </c>
      <c r="AB141" s="284">
        <f t="shared" si="30"/>
        <v>2916.6066658858122</v>
      </c>
      <c r="AC141" s="284">
        <f t="shared" si="29"/>
        <v>2914.0543526216788</v>
      </c>
      <c r="AD141" s="285">
        <f t="shared" si="31"/>
        <v>-2.5523132641333177</v>
      </c>
      <c r="AE141" s="286">
        <f t="shared" si="32"/>
        <v>-8.750968356434673E-4</v>
      </c>
      <c r="AF141" s="248">
        <v>17</v>
      </c>
    </row>
    <row r="142" spans="1:32">
      <c r="A142" s="280">
        <v>426</v>
      </c>
      <c r="B142" s="280" t="s">
        <v>173</v>
      </c>
      <c r="C142" s="285">
        <v>11979</v>
      </c>
      <c r="D142" s="285">
        <v>42935200.019999996</v>
      </c>
      <c r="E142" s="285">
        <v>42935200.019999996</v>
      </c>
      <c r="F142" s="284">
        <f t="shared" si="23"/>
        <v>0</v>
      </c>
      <c r="G142" s="285">
        <v>43455000</v>
      </c>
      <c r="H142" s="285">
        <v>43455000</v>
      </c>
      <c r="I142" s="284">
        <f t="shared" si="24"/>
        <v>0</v>
      </c>
      <c r="J142" s="285">
        <v>43195100.009999998</v>
      </c>
      <c r="K142" s="285">
        <v>43195100.009999998</v>
      </c>
      <c r="L142" s="284">
        <f t="shared" si="25"/>
        <v>0</v>
      </c>
      <c r="M142" s="285">
        <v>44122450.271162152</v>
      </c>
      <c r="N142" s="285">
        <v>44084417.820105486</v>
      </c>
      <c r="O142" s="284">
        <f t="shared" si="26"/>
        <v>-38032.451056666672</v>
      </c>
      <c r="P142" s="285">
        <v>1030425.2</v>
      </c>
      <c r="Q142" s="285">
        <v>1030425.2</v>
      </c>
      <c r="R142" s="284">
        <f t="shared" si="27"/>
        <v>0</v>
      </c>
      <c r="S142" s="285">
        <v>1130000</v>
      </c>
      <c r="T142" s="285">
        <v>1130000</v>
      </c>
      <c r="U142" s="285">
        <v>1080212.6000000001</v>
      </c>
      <c r="V142" s="285">
        <v>1080212.6000000001</v>
      </c>
      <c r="W142" s="285">
        <v>1114045.8163568233</v>
      </c>
      <c r="X142" s="285">
        <v>1112519.8818600262</v>
      </c>
      <c r="Y142" s="285">
        <v>45236496.087518975</v>
      </c>
      <c r="Z142" s="285">
        <v>45196937.701965511</v>
      </c>
      <c r="AA142" s="284">
        <f t="shared" si="28"/>
        <v>-39558.385553464293</v>
      </c>
      <c r="AB142" s="284">
        <f t="shared" si="30"/>
        <v>3776.3165612754801</v>
      </c>
      <c r="AC142" s="284">
        <f t="shared" si="29"/>
        <v>3773.0142501014702</v>
      </c>
      <c r="AD142" s="285">
        <f t="shared" si="31"/>
        <v>-3.3023111740099012</v>
      </c>
      <c r="AE142" s="286">
        <f t="shared" si="32"/>
        <v>-8.7447943529779721E-4</v>
      </c>
      <c r="AF142" s="248">
        <v>12</v>
      </c>
    </row>
    <row r="143" spans="1:32">
      <c r="A143" s="280">
        <v>430</v>
      </c>
      <c r="B143" s="280" t="s">
        <v>174</v>
      </c>
      <c r="C143" s="285">
        <v>15628</v>
      </c>
      <c r="D143" s="285">
        <v>65635287.29999999</v>
      </c>
      <c r="E143" s="285">
        <v>65635287.299999997</v>
      </c>
      <c r="F143" s="284">
        <f t="shared" si="23"/>
        <v>0</v>
      </c>
      <c r="G143" s="285">
        <v>70260000</v>
      </c>
      <c r="H143" s="285">
        <v>70260000</v>
      </c>
      <c r="I143" s="284">
        <f t="shared" si="24"/>
        <v>0</v>
      </c>
      <c r="J143" s="285">
        <v>67947643.649999991</v>
      </c>
      <c r="K143" s="285">
        <v>67947643.650000006</v>
      </c>
      <c r="L143" s="284">
        <f t="shared" si="25"/>
        <v>0</v>
      </c>
      <c r="M143" s="285">
        <v>69406403.209986955</v>
      </c>
      <c r="N143" s="285">
        <v>69346576.622458845</v>
      </c>
      <c r="O143" s="284">
        <f t="shared" si="26"/>
        <v>-59826.58752810955</v>
      </c>
      <c r="P143" s="285">
        <v>1200326.47</v>
      </c>
      <c r="Q143" s="285">
        <v>1200326.47</v>
      </c>
      <c r="R143" s="284">
        <f t="shared" si="27"/>
        <v>0</v>
      </c>
      <c r="S143" s="285">
        <v>1222000</v>
      </c>
      <c r="T143" s="285">
        <v>1222000</v>
      </c>
      <c r="U143" s="285">
        <v>1211163.2349999999</v>
      </c>
      <c r="V143" s="285">
        <v>1211163.2349999999</v>
      </c>
      <c r="W143" s="285">
        <v>1249097.9413468661</v>
      </c>
      <c r="X143" s="285">
        <v>1247387.0228095902</v>
      </c>
      <c r="Y143" s="285">
        <v>70655501.151333824</v>
      </c>
      <c r="Z143" s="285">
        <v>70593963.64526844</v>
      </c>
      <c r="AA143" s="284">
        <f t="shared" si="28"/>
        <v>-61537.506065383554</v>
      </c>
      <c r="AB143" s="284">
        <f t="shared" si="30"/>
        <v>4521.084025552459</v>
      </c>
      <c r="AC143" s="284">
        <f t="shared" si="29"/>
        <v>4517.1463811919912</v>
      </c>
      <c r="AD143" s="285">
        <f t="shared" si="31"/>
        <v>-3.937644360467857</v>
      </c>
      <c r="AE143" s="286">
        <f t="shared" si="32"/>
        <v>-8.7095137763706833E-4</v>
      </c>
      <c r="AF143" s="248">
        <v>2</v>
      </c>
    </row>
    <row r="144" spans="1:32">
      <c r="A144" s="280">
        <v>433</v>
      </c>
      <c r="B144" s="280" t="s">
        <v>175</v>
      </c>
      <c r="C144" s="285">
        <v>7799</v>
      </c>
      <c r="D144" s="285">
        <v>26352788.93</v>
      </c>
      <c r="E144" s="285">
        <v>27268583.149999999</v>
      </c>
      <c r="F144" s="284">
        <f t="shared" si="23"/>
        <v>915794.21999999881</v>
      </c>
      <c r="G144" s="285">
        <v>27943000</v>
      </c>
      <c r="H144" s="285">
        <v>27943000</v>
      </c>
      <c r="I144" s="284">
        <f t="shared" si="24"/>
        <v>0</v>
      </c>
      <c r="J144" s="285">
        <v>27147894.465</v>
      </c>
      <c r="K144" s="285">
        <v>27605791.574999999</v>
      </c>
      <c r="L144" s="284">
        <f t="shared" si="25"/>
        <v>457897.1099999994</v>
      </c>
      <c r="M144" s="285">
        <v>27730729.254508346</v>
      </c>
      <c r="N144" s="285">
        <v>28174150.534789976</v>
      </c>
      <c r="O144" s="284">
        <f t="shared" si="26"/>
        <v>443421.28028162941</v>
      </c>
      <c r="P144" s="285">
        <v>470812.62</v>
      </c>
      <c r="Q144" s="285">
        <v>472769.06</v>
      </c>
      <c r="R144" s="284">
        <f t="shared" si="27"/>
        <v>1956.4400000000023</v>
      </c>
      <c r="S144" s="285">
        <v>516000</v>
      </c>
      <c r="T144" s="285">
        <v>516000</v>
      </c>
      <c r="U144" s="285">
        <v>493406.31</v>
      </c>
      <c r="V144" s="285">
        <v>494384.53</v>
      </c>
      <c r="W144" s="285">
        <v>508860.23308704025</v>
      </c>
      <c r="X144" s="285">
        <v>509170.71223666944</v>
      </c>
      <c r="Y144" s="285">
        <v>28239589.487595387</v>
      </c>
      <c r="Z144" s="285">
        <v>28683321.247026645</v>
      </c>
      <c r="AA144" s="284">
        <f t="shared" si="28"/>
        <v>443731.75943125784</v>
      </c>
      <c r="AB144" s="284">
        <f t="shared" si="30"/>
        <v>3620.9244117957928</v>
      </c>
      <c r="AC144" s="284">
        <f t="shared" si="29"/>
        <v>3677.8203932589622</v>
      </c>
      <c r="AD144" s="285">
        <f t="shared" si="31"/>
        <v>56.895981463169392</v>
      </c>
      <c r="AE144" s="286">
        <f t="shared" si="32"/>
        <v>1.5713109414220525E-2</v>
      </c>
      <c r="AF144" s="248">
        <v>5</v>
      </c>
    </row>
    <row r="145" spans="1:32">
      <c r="A145" s="280">
        <v>434</v>
      </c>
      <c r="B145" s="280" t="s">
        <v>176</v>
      </c>
      <c r="C145" s="285">
        <v>14643</v>
      </c>
      <c r="D145" s="285">
        <v>53249940.019999996</v>
      </c>
      <c r="E145" s="285">
        <v>53249940.019999996</v>
      </c>
      <c r="F145" s="284">
        <f t="shared" si="23"/>
        <v>0</v>
      </c>
      <c r="G145" s="285">
        <v>56041000</v>
      </c>
      <c r="H145" s="285">
        <v>56041000</v>
      </c>
      <c r="I145" s="284">
        <f t="shared" si="24"/>
        <v>0</v>
      </c>
      <c r="J145" s="285">
        <v>54645470.009999998</v>
      </c>
      <c r="K145" s="285">
        <v>54645470.009999998</v>
      </c>
      <c r="L145" s="284">
        <f t="shared" si="25"/>
        <v>0</v>
      </c>
      <c r="M145" s="285">
        <v>55818646.848886125</v>
      </c>
      <c r="N145" s="285">
        <v>55770532.568258412</v>
      </c>
      <c r="O145" s="284">
        <f t="shared" si="26"/>
        <v>-48114.280627712607</v>
      </c>
      <c r="P145" s="285">
        <v>2279000</v>
      </c>
      <c r="Q145" s="285">
        <v>1994615.73</v>
      </c>
      <c r="R145" s="284">
        <f t="shared" si="27"/>
        <v>-284384.27</v>
      </c>
      <c r="S145" s="285">
        <v>2425000</v>
      </c>
      <c r="T145" s="285">
        <v>2425000</v>
      </c>
      <c r="U145" s="285">
        <v>2352000</v>
      </c>
      <c r="V145" s="285">
        <v>2209807.8650000002</v>
      </c>
      <c r="W145" s="285">
        <v>2425666.7253013416</v>
      </c>
      <c r="X145" s="285">
        <v>2275899.3784215781</v>
      </c>
      <c r="Y145" s="285">
        <v>58244313.574187465</v>
      </c>
      <c r="Z145" s="285">
        <v>58046431.946679987</v>
      </c>
      <c r="AA145" s="284">
        <f t="shared" si="28"/>
        <v>-197881.627507478</v>
      </c>
      <c r="AB145" s="284">
        <f t="shared" si="30"/>
        <v>3977.6216331480887</v>
      </c>
      <c r="AC145" s="284">
        <f t="shared" si="29"/>
        <v>3964.1078977449965</v>
      </c>
      <c r="AD145" s="285">
        <f t="shared" si="31"/>
        <v>-13.513735403092141</v>
      </c>
      <c r="AE145" s="286">
        <f t="shared" si="32"/>
        <v>-3.3974411468585802E-3</v>
      </c>
      <c r="AF145" s="248">
        <v>1</v>
      </c>
    </row>
    <row r="146" spans="1:32">
      <c r="A146" s="280">
        <v>435</v>
      </c>
      <c r="B146" s="280" t="s">
        <v>177</v>
      </c>
      <c r="C146" s="285">
        <v>703</v>
      </c>
      <c r="D146" s="285">
        <v>2973703.69</v>
      </c>
      <c r="E146" s="285">
        <v>2929825.7</v>
      </c>
      <c r="F146" s="284">
        <f t="shared" si="23"/>
        <v>-43877.989999999758</v>
      </c>
      <c r="G146" s="285">
        <v>3187000</v>
      </c>
      <c r="H146" s="285">
        <v>3187000</v>
      </c>
      <c r="I146" s="284">
        <f t="shared" si="24"/>
        <v>0</v>
      </c>
      <c r="J146" s="285">
        <v>3080351.8449999997</v>
      </c>
      <c r="K146" s="285">
        <v>3058412.85</v>
      </c>
      <c r="L146" s="284">
        <f t="shared" si="25"/>
        <v>-21938.994999999646</v>
      </c>
      <c r="M146" s="285">
        <v>3146483.5378834694</v>
      </c>
      <c r="N146" s="285">
        <v>3121380.6638846952</v>
      </c>
      <c r="O146" s="284">
        <f t="shared" si="26"/>
        <v>-25102.873998774216</v>
      </c>
      <c r="P146" s="285">
        <v>63004.38</v>
      </c>
      <c r="Q146" s="285">
        <v>63004.38</v>
      </c>
      <c r="R146" s="284">
        <f t="shared" si="27"/>
        <v>0</v>
      </c>
      <c r="S146" s="285">
        <v>67000</v>
      </c>
      <c r="T146" s="285">
        <v>67000</v>
      </c>
      <c r="U146" s="285">
        <v>65002.19</v>
      </c>
      <c r="V146" s="285">
        <v>65002.19</v>
      </c>
      <c r="W146" s="285">
        <v>67038.116222243043</v>
      </c>
      <c r="X146" s="285">
        <v>66946.292553376028</v>
      </c>
      <c r="Y146" s="285">
        <v>3213521.6541057122</v>
      </c>
      <c r="Z146" s="285">
        <v>3188326.9564380711</v>
      </c>
      <c r="AA146" s="284">
        <f t="shared" si="28"/>
        <v>-25194.6976676411</v>
      </c>
      <c r="AB146" s="284">
        <f t="shared" si="30"/>
        <v>4571.1545577606148</v>
      </c>
      <c r="AC146" s="284">
        <f t="shared" si="29"/>
        <v>4535.3157275079247</v>
      </c>
      <c r="AD146" s="285">
        <f t="shared" si="31"/>
        <v>-35.838830252690059</v>
      </c>
      <c r="AE146" s="286">
        <f t="shared" si="32"/>
        <v>-7.8402140640476004E-3</v>
      </c>
      <c r="AF146" s="248">
        <v>13</v>
      </c>
    </row>
    <row r="147" spans="1:32">
      <c r="A147" s="280">
        <v>436</v>
      </c>
      <c r="B147" s="280" t="s">
        <v>178</v>
      </c>
      <c r="C147" s="285">
        <v>2018</v>
      </c>
      <c r="D147" s="285">
        <v>5526733.950000002</v>
      </c>
      <c r="E147" s="285">
        <v>5886749.2199999988</v>
      </c>
      <c r="F147" s="284">
        <f t="shared" si="23"/>
        <v>360015.26999999676</v>
      </c>
      <c r="G147" s="285">
        <v>6090000</v>
      </c>
      <c r="H147" s="285">
        <v>6090000</v>
      </c>
      <c r="I147" s="284">
        <f t="shared" si="24"/>
        <v>0</v>
      </c>
      <c r="J147" s="285">
        <v>5808366.9750000015</v>
      </c>
      <c r="K147" s="285">
        <v>5988374.6099999994</v>
      </c>
      <c r="L147" s="284">
        <f t="shared" si="25"/>
        <v>180007.63499999791</v>
      </c>
      <c r="M147" s="285">
        <v>5933066.0873980476</v>
      </c>
      <c r="N147" s="285">
        <v>6111665.6359039471</v>
      </c>
      <c r="O147" s="284">
        <f t="shared" si="26"/>
        <v>178599.5485058995</v>
      </c>
      <c r="P147" s="285">
        <v>140577.12</v>
      </c>
      <c r="Q147" s="285">
        <v>140577.12</v>
      </c>
      <c r="R147" s="284">
        <f t="shared" si="27"/>
        <v>0</v>
      </c>
      <c r="S147" s="285">
        <v>141000</v>
      </c>
      <c r="T147" s="285">
        <v>141000</v>
      </c>
      <c r="U147" s="285">
        <v>140788.56</v>
      </c>
      <c r="V147" s="285">
        <v>140788.56</v>
      </c>
      <c r="W147" s="285">
        <v>145198.18252342325</v>
      </c>
      <c r="X147" s="285">
        <v>144999.30119167577</v>
      </c>
      <c r="Y147" s="285">
        <v>6078264.2699214704</v>
      </c>
      <c r="Z147" s="285">
        <v>6256664.9370956225</v>
      </c>
      <c r="AA147" s="284">
        <f t="shared" si="28"/>
        <v>178400.6671741521</v>
      </c>
      <c r="AB147" s="284">
        <f t="shared" si="30"/>
        <v>3012.0239196835828</v>
      </c>
      <c r="AC147" s="284">
        <f t="shared" si="29"/>
        <v>3100.4286110483758</v>
      </c>
      <c r="AD147" s="285">
        <f t="shared" si="31"/>
        <v>88.404691364793052</v>
      </c>
      <c r="AE147" s="286">
        <f t="shared" si="32"/>
        <v>2.9350594059717853E-2</v>
      </c>
      <c r="AF147" s="248">
        <v>17</v>
      </c>
    </row>
    <row r="148" spans="1:32">
      <c r="A148" s="280">
        <v>440</v>
      </c>
      <c r="B148" s="280" t="s">
        <v>179</v>
      </c>
      <c r="C148" s="285">
        <v>5622</v>
      </c>
      <c r="D148" s="285">
        <v>17583627.780000001</v>
      </c>
      <c r="E148" s="285">
        <v>16950266.989999998</v>
      </c>
      <c r="F148" s="284">
        <f t="shared" si="23"/>
        <v>-633360.79000000283</v>
      </c>
      <c r="G148" s="285">
        <v>17738000</v>
      </c>
      <c r="H148" s="285">
        <v>17738000</v>
      </c>
      <c r="I148" s="284">
        <f t="shared" si="24"/>
        <v>0</v>
      </c>
      <c r="J148" s="285">
        <v>17660813.890000001</v>
      </c>
      <c r="K148" s="285">
        <v>17344133.494999997</v>
      </c>
      <c r="L148" s="284">
        <f t="shared" si="25"/>
        <v>-316680.39500000328</v>
      </c>
      <c r="M148" s="285">
        <v>18039971.71969448</v>
      </c>
      <c r="N148" s="285">
        <v>17701221.37798626</v>
      </c>
      <c r="O148" s="284">
        <f t="shared" si="26"/>
        <v>-338750.34170822054</v>
      </c>
      <c r="P148" s="285">
        <v>368495.46</v>
      </c>
      <c r="Q148" s="285">
        <v>368495.46</v>
      </c>
      <c r="R148" s="284">
        <f t="shared" si="27"/>
        <v>0</v>
      </c>
      <c r="S148" s="285">
        <v>405000</v>
      </c>
      <c r="T148" s="285">
        <v>405000</v>
      </c>
      <c r="U148" s="285">
        <v>386747.73</v>
      </c>
      <c r="V148" s="285">
        <v>386747.73</v>
      </c>
      <c r="W148" s="285">
        <v>398861.0117971205</v>
      </c>
      <c r="X148" s="285">
        <v>398314.68258121895</v>
      </c>
      <c r="Y148" s="285">
        <v>18438832.731491599</v>
      </c>
      <c r="Z148" s="285">
        <v>18099536.06056748</v>
      </c>
      <c r="AA148" s="284">
        <f t="shared" si="28"/>
        <v>-339296.67092411965</v>
      </c>
      <c r="AB148" s="284">
        <f t="shared" si="30"/>
        <v>3279.7639152421912</v>
      </c>
      <c r="AC148" s="284">
        <f t="shared" si="29"/>
        <v>3219.4123195602065</v>
      </c>
      <c r="AD148" s="285">
        <f t="shared" si="31"/>
        <v>-60.351595681984691</v>
      </c>
      <c r="AE148" s="286">
        <f t="shared" si="32"/>
        <v>-1.8401201196680671E-2</v>
      </c>
      <c r="AF148" s="248">
        <v>15</v>
      </c>
    </row>
    <row r="149" spans="1:32">
      <c r="A149" s="280">
        <v>441</v>
      </c>
      <c r="B149" s="280" t="s">
        <v>180</v>
      </c>
      <c r="C149" s="285">
        <v>4473</v>
      </c>
      <c r="D149" s="285">
        <v>20720122.270000003</v>
      </c>
      <c r="E149" s="285">
        <v>20720122.270000003</v>
      </c>
      <c r="F149" s="284">
        <f t="shared" si="23"/>
        <v>0</v>
      </c>
      <c r="G149" s="285">
        <v>22468000</v>
      </c>
      <c r="H149" s="285">
        <v>22468000</v>
      </c>
      <c r="I149" s="284">
        <f t="shared" si="24"/>
        <v>0</v>
      </c>
      <c r="J149" s="285">
        <v>21594061.135000002</v>
      </c>
      <c r="K149" s="285">
        <v>21594061.135000002</v>
      </c>
      <c r="L149" s="284">
        <f t="shared" si="25"/>
        <v>0</v>
      </c>
      <c r="M149" s="285">
        <v>22057661.363462437</v>
      </c>
      <c r="N149" s="285">
        <v>22038648.209816735</v>
      </c>
      <c r="O149" s="284">
        <f t="shared" si="26"/>
        <v>-19013.153645701706</v>
      </c>
      <c r="P149" s="285">
        <v>524495.97</v>
      </c>
      <c r="Q149" s="285">
        <v>524495.97</v>
      </c>
      <c r="R149" s="284">
        <f t="shared" si="27"/>
        <v>0</v>
      </c>
      <c r="S149" s="285">
        <v>549000</v>
      </c>
      <c r="T149" s="285">
        <v>549000</v>
      </c>
      <c r="U149" s="285">
        <v>536747.98499999999</v>
      </c>
      <c r="V149" s="285">
        <v>536747.98499999999</v>
      </c>
      <c r="W149" s="285">
        <v>553559.40777510358</v>
      </c>
      <c r="X149" s="285">
        <v>552801.18456385995</v>
      </c>
      <c r="Y149" s="285">
        <v>22611220.771237541</v>
      </c>
      <c r="Z149" s="285">
        <v>22591449.394380596</v>
      </c>
      <c r="AA149" s="284">
        <f t="shared" si="28"/>
        <v>-19771.376856945455</v>
      </c>
      <c r="AB149" s="284">
        <f t="shared" si="30"/>
        <v>5055.0460029594324</v>
      </c>
      <c r="AC149" s="284">
        <f t="shared" si="29"/>
        <v>5050.6258426963104</v>
      </c>
      <c r="AD149" s="285">
        <f t="shared" si="31"/>
        <v>-4.420160263121943</v>
      </c>
      <c r="AE149" s="286">
        <f t="shared" si="32"/>
        <v>-8.7440554656361162E-4</v>
      </c>
      <c r="AF149" s="248">
        <v>9</v>
      </c>
    </row>
    <row r="150" spans="1:32">
      <c r="A150" s="280">
        <v>444</v>
      </c>
      <c r="B150" s="280" t="s">
        <v>181</v>
      </c>
      <c r="C150" s="285">
        <v>45988</v>
      </c>
      <c r="D150" s="285">
        <v>161120640.93999997</v>
      </c>
      <c r="E150" s="285">
        <v>161120640.93999997</v>
      </c>
      <c r="F150" s="284">
        <f t="shared" si="23"/>
        <v>0</v>
      </c>
      <c r="G150" s="285">
        <v>172322000</v>
      </c>
      <c r="H150" s="285">
        <v>172322000</v>
      </c>
      <c r="I150" s="284">
        <f t="shared" si="24"/>
        <v>0</v>
      </c>
      <c r="J150" s="285">
        <v>166721320.46999997</v>
      </c>
      <c r="K150" s="285">
        <v>166721320.46999997</v>
      </c>
      <c r="L150" s="284">
        <f t="shared" si="25"/>
        <v>0</v>
      </c>
      <c r="M150" s="285">
        <v>170300639.88454837</v>
      </c>
      <c r="N150" s="285">
        <v>170153844.98282549</v>
      </c>
      <c r="O150" s="284">
        <f t="shared" si="26"/>
        <v>-146794.90172287822</v>
      </c>
      <c r="P150" s="285">
        <v>3059303.92</v>
      </c>
      <c r="Q150" s="285">
        <v>3059303.92</v>
      </c>
      <c r="R150" s="284">
        <f t="shared" si="27"/>
        <v>0</v>
      </c>
      <c r="S150" s="285">
        <v>3213000</v>
      </c>
      <c r="T150" s="285">
        <v>3213000</v>
      </c>
      <c r="U150" s="285">
        <v>3136151.96</v>
      </c>
      <c r="V150" s="285">
        <v>3136151.96</v>
      </c>
      <c r="W150" s="285">
        <v>3234379.0199237177</v>
      </c>
      <c r="X150" s="285">
        <v>3229948.8156630364</v>
      </c>
      <c r="Y150" s="285">
        <v>173535018.90447208</v>
      </c>
      <c r="Z150" s="285">
        <v>173383793.79848853</v>
      </c>
      <c r="AA150" s="284">
        <f t="shared" si="28"/>
        <v>-151225.10598355532</v>
      </c>
      <c r="AB150" s="284">
        <f t="shared" si="30"/>
        <v>3773.4847983054729</v>
      </c>
      <c r="AC150" s="284">
        <f t="shared" si="29"/>
        <v>3770.1964381684033</v>
      </c>
      <c r="AD150" s="285">
        <f t="shared" si="31"/>
        <v>-3.2883601370695033</v>
      </c>
      <c r="AE150" s="286">
        <f t="shared" si="32"/>
        <v>-8.7143855423670437E-4</v>
      </c>
      <c r="AF150" s="248">
        <v>1</v>
      </c>
    </row>
    <row r="151" spans="1:32">
      <c r="A151" s="280">
        <v>445</v>
      </c>
      <c r="B151" s="280" t="s">
        <v>182</v>
      </c>
      <c r="C151" s="285">
        <v>15086</v>
      </c>
      <c r="D151" s="285">
        <v>59738078.740000002</v>
      </c>
      <c r="E151" s="285">
        <v>59738078.740000002</v>
      </c>
      <c r="F151" s="284">
        <f t="shared" si="23"/>
        <v>0</v>
      </c>
      <c r="G151" s="285">
        <v>62959000</v>
      </c>
      <c r="H151" s="285">
        <v>62959000</v>
      </c>
      <c r="I151" s="284">
        <f t="shared" si="24"/>
        <v>0</v>
      </c>
      <c r="J151" s="285">
        <v>61348539.370000005</v>
      </c>
      <c r="K151" s="285">
        <v>61348539.370000005</v>
      </c>
      <c r="L151" s="284">
        <f t="shared" si="25"/>
        <v>0</v>
      </c>
      <c r="M151" s="285">
        <v>62665623.576160312</v>
      </c>
      <c r="N151" s="285">
        <v>62611607.372460194</v>
      </c>
      <c r="O151" s="284">
        <f t="shared" si="26"/>
        <v>-54016.203700117767</v>
      </c>
      <c r="P151" s="285">
        <v>1350056.4100000001</v>
      </c>
      <c r="Q151" s="285">
        <v>1350056.4100000001</v>
      </c>
      <c r="R151" s="284">
        <f t="shared" si="27"/>
        <v>0</v>
      </c>
      <c r="S151" s="285">
        <v>1391000</v>
      </c>
      <c r="T151" s="285">
        <v>1391000</v>
      </c>
      <c r="U151" s="285">
        <v>1370528.2050000001</v>
      </c>
      <c r="V151" s="285">
        <v>1370528.2050000001</v>
      </c>
      <c r="W151" s="285">
        <v>1413454.363501478</v>
      </c>
      <c r="X151" s="285">
        <v>1411518.3221455051</v>
      </c>
      <c r="Y151" s="285">
        <v>64079077.939661786</v>
      </c>
      <c r="Z151" s="285">
        <v>64023125.694605701</v>
      </c>
      <c r="AA151" s="284">
        <f t="shared" si="28"/>
        <v>-55952.245056085289</v>
      </c>
      <c r="AB151" s="284">
        <f t="shared" si="30"/>
        <v>4247.5857046043875</v>
      </c>
      <c r="AC151" s="284">
        <f t="shared" si="29"/>
        <v>4243.8768192102416</v>
      </c>
      <c r="AD151" s="285">
        <f t="shared" si="31"/>
        <v>-3.7088853941459092</v>
      </c>
      <c r="AE151" s="286">
        <f t="shared" si="32"/>
        <v>-8.731749403256239E-4</v>
      </c>
      <c r="AF151" s="248">
        <v>2</v>
      </c>
    </row>
    <row r="152" spans="1:32">
      <c r="A152" s="280">
        <v>475</v>
      </c>
      <c r="B152" s="280" t="s">
        <v>183</v>
      </c>
      <c r="C152" s="285">
        <v>5487</v>
      </c>
      <c r="D152" s="285">
        <v>24089508.52</v>
      </c>
      <c r="E152" s="285">
        <v>23697425.999999996</v>
      </c>
      <c r="F152" s="284">
        <f t="shared" si="23"/>
        <v>-392082.52000000328</v>
      </c>
      <c r="G152" s="285">
        <v>24698000</v>
      </c>
      <c r="H152" s="285">
        <v>24698000</v>
      </c>
      <c r="I152" s="284">
        <f t="shared" si="24"/>
        <v>0</v>
      </c>
      <c r="J152" s="285">
        <v>24393754.259999998</v>
      </c>
      <c r="K152" s="285">
        <v>24197713</v>
      </c>
      <c r="L152" s="284">
        <f t="shared" si="25"/>
        <v>-196041.25999999791</v>
      </c>
      <c r="M152" s="285">
        <v>24917460.753988884</v>
      </c>
      <c r="N152" s="285">
        <v>24695905.08960598</v>
      </c>
      <c r="O152" s="284">
        <f t="shared" si="26"/>
        <v>-221555.66438290477</v>
      </c>
      <c r="P152" s="285">
        <v>446053.97</v>
      </c>
      <c r="Q152" s="285">
        <v>446053.97</v>
      </c>
      <c r="R152" s="284">
        <f t="shared" si="27"/>
        <v>0</v>
      </c>
      <c r="S152" s="285">
        <v>429000</v>
      </c>
      <c r="T152" s="285">
        <v>429000</v>
      </c>
      <c r="U152" s="285">
        <v>437526.98499999999</v>
      </c>
      <c r="V152" s="285">
        <v>437526.98499999999</v>
      </c>
      <c r="W152" s="285">
        <v>451230.71808499965</v>
      </c>
      <c r="X152" s="285">
        <v>450612.65686289291</v>
      </c>
      <c r="Y152" s="285">
        <v>25368691.472073883</v>
      </c>
      <c r="Z152" s="285">
        <v>25146517.746468872</v>
      </c>
      <c r="AA152" s="284">
        <f t="shared" si="28"/>
        <v>-222173.72560501099</v>
      </c>
      <c r="AB152" s="284">
        <f t="shared" si="30"/>
        <v>4623.417436135207</v>
      </c>
      <c r="AC152" s="284">
        <f t="shared" si="29"/>
        <v>4582.9265074665336</v>
      </c>
      <c r="AD152" s="285">
        <f t="shared" si="31"/>
        <v>-40.490928668673405</v>
      </c>
      <c r="AE152" s="286">
        <f t="shared" si="32"/>
        <v>-8.757792093832751E-3</v>
      </c>
      <c r="AF152" s="248">
        <v>15</v>
      </c>
    </row>
    <row r="153" spans="1:32">
      <c r="A153" s="280">
        <v>480</v>
      </c>
      <c r="B153" s="280" t="s">
        <v>184</v>
      </c>
      <c r="C153" s="285">
        <v>1990</v>
      </c>
      <c r="D153" s="285">
        <v>7074087.7300000004</v>
      </c>
      <c r="E153" s="285">
        <v>7074087.7300000004</v>
      </c>
      <c r="F153" s="284">
        <f t="shared" si="23"/>
        <v>0</v>
      </c>
      <c r="G153" s="285">
        <v>7472000</v>
      </c>
      <c r="H153" s="285">
        <v>7472000</v>
      </c>
      <c r="I153" s="284">
        <f t="shared" si="24"/>
        <v>0</v>
      </c>
      <c r="J153" s="285">
        <v>7273043.8650000002</v>
      </c>
      <c r="K153" s="285">
        <v>7273043.8650000002</v>
      </c>
      <c r="L153" s="284">
        <f t="shared" si="25"/>
        <v>0</v>
      </c>
      <c r="M153" s="285">
        <v>7429187.9444462825</v>
      </c>
      <c r="N153" s="285">
        <v>7422784.1698337793</v>
      </c>
      <c r="O153" s="284">
        <f t="shared" si="26"/>
        <v>-6403.7746125031263</v>
      </c>
      <c r="P153" s="285">
        <v>149930.16999999998</v>
      </c>
      <c r="Q153" s="285">
        <v>149930.16999999998</v>
      </c>
      <c r="R153" s="284">
        <f t="shared" si="27"/>
        <v>0</v>
      </c>
      <c r="S153" s="285">
        <v>156000</v>
      </c>
      <c r="T153" s="285">
        <v>156000</v>
      </c>
      <c r="U153" s="285">
        <v>152965.08499999999</v>
      </c>
      <c r="V153" s="285">
        <v>152965.08499999999</v>
      </c>
      <c r="W153" s="285">
        <v>157756.08708222423</v>
      </c>
      <c r="X153" s="285">
        <v>157540.00489617398</v>
      </c>
      <c r="Y153" s="285">
        <v>7586944.0315285064</v>
      </c>
      <c r="Z153" s="285">
        <v>7580324.1747299535</v>
      </c>
      <c r="AA153" s="284">
        <f t="shared" si="28"/>
        <v>-6619.856798552908</v>
      </c>
      <c r="AB153" s="284">
        <f t="shared" si="30"/>
        <v>3812.5346892103048</v>
      </c>
      <c r="AC153" s="284">
        <f t="shared" si="29"/>
        <v>3809.208128005002</v>
      </c>
      <c r="AD153" s="285">
        <f t="shared" si="31"/>
        <v>-3.3265612053028235</v>
      </c>
      <c r="AE153" s="286">
        <f t="shared" si="32"/>
        <v>-8.7253270500519916E-4</v>
      </c>
      <c r="AF153" s="248">
        <v>2</v>
      </c>
    </row>
    <row r="154" spans="1:32">
      <c r="A154" s="280">
        <v>481</v>
      </c>
      <c r="B154" s="280" t="s">
        <v>185</v>
      </c>
      <c r="C154" s="285">
        <v>9612</v>
      </c>
      <c r="D154" s="285">
        <v>28116310.180000003</v>
      </c>
      <c r="E154" s="285">
        <v>27993367.719999995</v>
      </c>
      <c r="F154" s="284">
        <f t="shared" si="23"/>
        <v>-122942.46000000834</v>
      </c>
      <c r="G154" s="285">
        <v>28431000</v>
      </c>
      <c r="H154" s="285">
        <v>28431000</v>
      </c>
      <c r="I154" s="284">
        <f t="shared" si="24"/>
        <v>0</v>
      </c>
      <c r="J154" s="285">
        <v>28273655.090000004</v>
      </c>
      <c r="K154" s="285">
        <v>28212183.859999999</v>
      </c>
      <c r="L154" s="284">
        <f t="shared" si="25"/>
        <v>-61471.230000004172</v>
      </c>
      <c r="M154" s="285">
        <v>28880658.695169341</v>
      </c>
      <c r="N154" s="285">
        <v>28793027.464086115</v>
      </c>
      <c r="O154" s="284">
        <f t="shared" si="26"/>
        <v>-87631.231083225459</v>
      </c>
      <c r="P154" s="285">
        <v>707832.52</v>
      </c>
      <c r="Q154" s="285">
        <v>707867.58</v>
      </c>
      <c r="R154" s="284">
        <f t="shared" si="27"/>
        <v>35.059999999939464</v>
      </c>
      <c r="S154" s="285">
        <v>735000</v>
      </c>
      <c r="T154" s="285">
        <v>735000</v>
      </c>
      <c r="U154" s="285">
        <v>721416.26</v>
      </c>
      <c r="V154" s="285">
        <v>721433.79</v>
      </c>
      <c r="W154" s="285">
        <v>744011.6568764206</v>
      </c>
      <c r="X154" s="285">
        <v>743010.62107647222</v>
      </c>
      <c r="Y154" s="285">
        <v>29624670.35204576</v>
      </c>
      <c r="Z154" s="285">
        <v>29536038.085162587</v>
      </c>
      <c r="AA154" s="284">
        <f t="shared" si="28"/>
        <v>-88632.266883172095</v>
      </c>
      <c r="AB154" s="284">
        <f t="shared" si="30"/>
        <v>3082.0505984234042</v>
      </c>
      <c r="AC154" s="284">
        <f t="shared" si="29"/>
        <v>3072.829596875009</v>
      </c>
      <c r="AD154" s="285">
        <f t="shared" si="31"/>
        <v>-9.2210015483951793</v>
      </c>
      <c r="AE154" s="286">
        <f t="shared" si="32"/>
        <v>-2.991839768338684E-3</v>
      </c>
      <c r="AF154" s="248">
        <v>2</v>
      </c>
    </row>
    <row r="155" spans="1:32">
      <c r="A155" s="280">
        <v>483</v>
      </c>
      <c r="B155" s="280" t="s">
        <v>186</v>
      </c>
      <c r="C155" s="285">
        <v>1076</v>
      </c>
      <c r="D155" s="285">
        <v>3948000</v>
      </c>
      <c r="E155" s="285">
        <v>4056514.65</v>
      </c>
      <c r="F155" s="284">
        <f t="shared" si="23"/>
        <v>108514.64999999991</v>
      </c>
      <c r="G155" s="285">
        <v>4134000</v>
      </c>
      <c r="H155" s="285">
        <v>4134000</v>
      </c>
      <c r="I155" s="284">
        <f t="shared" si="24"/>
        <v>0</v>
      </c>
      <c r="J155" s="285">
        <v>4041000</v>
      </c>
      <c r="K155" s="285">
        <v>4095257.3250000002</v>
      </c>
      <c r="L155" s="284">
        <f t="shared" si="25"/>
        <v>54257.325000000186</v>
      </c>
      <c r="M155" s="285">
        <v>4127755.7293417244</v>
      </c>
      <c r="N155" s="285">
        <v>4179572.1031865147</v>
      </c>
      <c r="O155" s="284">
        <f t="shared" si="26"/>
        <v>51816.373844790272</v>
      </c>
      <c r="P155" s="285">
        <v>85000</v>
      </c>
      <c r="Q155" s="285">
        <v>93826</v>
      </c>
      <c r="R155" s="284">
        <f t="shared" si="27"/>
        <v>8826</v>
      </c>
      <c r="S155" s="285">
        <v>108000</v>
      </c>
      <c r="T155" s="285">
        <v>108000</v>
      </c>
      <c r="U155" s="285">
        <v>96500</v>
      </c>
      <c r="V155" s="285">
        <v>100913</v>
      </c>
      <c r="W155" s="285">
        <v>99522.465557644333</v>
      </c>
      <c r="X155" s="285">
        <v>103931.13248090312</v>
      </c>
      <c r="Y155" s="285">
        <v>4227278.194899369</v>
      </c>
      <c r="Z155" s="285">
        <v>4283503.2356674178</v>
      </c>
      <c r="AA155" s="284">
        <f t="shared" si="28"/>
        <v>56225.040768048726</v>
      </c>
      <c r="AB155" s="284">
        <f t="shared" si="30"/>
        <v>3928.6972071555474</v>
      </c>
      <c r="AC155" s="284">
        <f t="shared" si="29"/>
        <v>3980.9509625161877</v>
      </c>
      <c r="AD155" s="285">
        <f t="shared" si="31"/>
        <v>52.253755360640298</v>
      </c>
      <c r="AE155" s="286">
        <f t="shared" si="32"/>
        <v>1.3300530075330755E-2</v>
      </c>
      <c r="AF155" s="248">
        <v>17</v>
      </c>
    </row>
    <row r="156" spans="1:32">
      <c r="A156" s="280">
        <v>484</v>
      </c>
      <c r="B156" s="280" t="s">
        <v>187</v>
      </c>
      <c r="C156" s="285">
        <v>3055</v>
      </c>
      <c r="D156" s="285">
        <v>14539588.550000001</v>
      </c>
      <c r="E156" s="285">
        <v>14539588.550000001</v>
      </c>
      <c r="F156" s="284">
        <f t="shared" si="23"/>
        <v>0</v>
      </c>
      <c r="G156" s="285">
        <v>15012000</v>
      </c>
      <c r="H156" s="285">
        <v>15012000</v>
      </c>
      <c r="I156" s="284">
        <f t="shared" si="24"/>
        <v>0</v>
      </c>
      <c r="J156" s="285">
        <v>14775794.275</v>
      </c>
      <c r="K156" s="285">
        <v>14775794.275</v>
      </c>
      <c r="L156" s="284">
        <f t="shared" si="25"/>
        <v>0</v>
      </c>
      <c r="M156" s="285">
        <v>15093013.975304602</v>
      </c>
      <c r="N156" s="285">
        <v>15080004.17390451</v>
      </c>
      <c r="O156" s="284">
        <f t="shared" si="26"/>
        <v>-13009.801400091499</v>
      </c>
      <c r="P156" s="285">
        <v>349566.1</v>
      </c>
      <c r="Q156" s="285">
        <v>349566.1</v>
      </c>
      <c r="R156" s="284">
        <f t="shared" si="27"/>
        <v>0</v>
      </c>
      <c r="S156" s="285">
        <v>368000</v>
      </c>
      <c r="T156" s="285">
        <v>368000</v>
      </c>
      <c r="U156" s="285">
        <v>358783.05</v>
      </c>
      <c r="V156" s="285">
        <v>358783.05</v>
      </c>
      <c r="W156" s="285">
        <v>370020.45322581951</v>
      </c>
      <c r="X156" s="285">
        <v>369513.62759458635</v>
      </c>
      <c r="Y156" s="285">
        <v>15463034.428530421</v>
      </c>
      <c r="Z156" s="285">
        <v>15449517.801499097</v>
      </c>
      <c r="AA156" s="284">
        <f t="shared" si="28"/>
        <v>-13516.627031324431</v>
      </c>
      <c r="AB156" s="284">
        <f t="shared" si="30"/>
        <v>5061.549731106521</v>
      </c>
      <c r="AC156" s="284">
        <f t="shared" si="29"/>
        <v>5057.1253032730265</v>
      </c>
      <c r="AD156" s="285">
        <f t="shared" si="31"/>
        <v>-4.4244278334945193</v>
      </c>
      <c r="AE156" s="286">
        <f t="shared" si="32"/>
        <v>-8.7412513331708026E-4</v>
      </c>
      <c r="AF156" s="248">
        <v>4</v>
      </c>
    </row>
    <row r="157" spans="1:32">
      <c r="A157" s="280">
        <v>489</v>
      </c>
      <c r="B157" s="280" t="s">
        <v>188</v>
      </c>
      <c r="C157" s="285">
        <v>1835</v>
      </c>
      <c r="D157" s="285">
        <v>8484335.2899999972</v>
      </c>
      <c r="E157" s="285">
        <v>8484335.2899999972</v>
      </c>
      <c r="F157" s="284">
        <f t="shared" si="23"/>
        <v>0</v>
      </c>
      <c r="G157" s="285">
        <v>8730000</v>
      </c>
      <c r="H157" s="285">
        <v>8730000</v>
      </c>
      <c r="I157" s="284">
        <f t="shared" si="24"/>
        <v>0</v>
      </c>
      <c r="J157" s="285">
        <v>8607167.6449999996</v>
      </c>
      <c r="K157" s="285">
        <v>8607167.6449999996</v>
      </c>
      <c r="L157" s="284">
        <f t="shared" si="25"/>
        <v>0</v>
      </c>
      <c r="M157" s="285">
        <v>8791953.8629184514</v>
      </c>
      <c r="N157" s="285">
        <v>8784375.4180920906</v>
      </c>
      <c r="O157" s="284">
        <f t="shared" si="26"/>
        <v>-7578.4448263607919</v>
      </c>
      <c r="P157" s="285">
        <v>303365.7</v>
      </c>
      <c r="Q157" s="285">
        <v>303365.7</v>
      </c>
      <c r="R157" s="284">
        <f t="shared" si="27"/>
        <v>0</v>
      </c>
      <c r="S157" s="285">
        <v>329000</v>
      </c>
      <c r="T157" s="285">
        <v>329000</v>
      </c>
      <c r="U157" s="285">
        <v>316182.84999999998</v>
      </c>
      <c r="V157" s="285">
        <v>316182.84999999998</v>
      </c>
      <c r="W157" s="285">
        <v>326085.97719215357</v>
      </c>
      <c r="X157" s="285">
        <v>325639.32963582012</v>
      </c>
      <c r="Y157" s="285">
        <v>9118039.8401106056</v>
      </c>
      <c r="Z157" s="285">
        <v>9110014.7477279101</v>
      </c>
      <c r="AA157" s="284">
        <f t="shared" si="28"/>
        <v>-8025.0923826955259</v>
      </c>
      <c r="AB157" s="284">
        <f t="shared" si="30"/>
        <v>4968.95904093221</v>
      </c>
      <c r="AC157" s="284">
        <f t="shared" si="29"/>
        <v>4964.5856935846923</v>
      </c>
      <c r="AD157" s="285">
        <f t="shared" si="31"/>
        <v>-4.3733473475176652</v>
      </c>
      <c r="AE157" s="286">
        <f t="shared" si="32"/>
        <v>-8.8013350713738142E-4</v>
      </c>
      <c r="AF157" s="248">
        <v>8</v>
      </c>
    </row>
    <row r="158" spans="1:32">
      <c r="A158" s="280">
        <v>491</v>
      </c>
      <c r="B158" s="280" t="s">
        <v>189</v>
      </c>
      <c r="C158" s="285">
        <v>52122</v>
      </c>
      <c r="D158" s="285">
        <v>231040780.40000001</v>
      </c>
      <c r="E158" s="285">
        <v>232053839.09999999</v>
      </c>
      <c r="F158" s="284">
        <f t="shared" si="23"/>
        <v>1013058.6999999881</v>
      </c>
      <c r="G158" s="285">
        <v>226662000</v>
      </c>
      <c r="H158" s="285">
        <v>226662000</v>
      </c>
      <c r="I158" s="284">
        <f t="shared" si="24"/>
        <v>0</v>
      </c>
      <c r="J158" s="285">
        <v>228851390.19999999</v>
      </c>
      <c r="K158" s="285">
        <v>229357919.55000001</v>
      </c>
      <c r="L158" s="284">
        <f t="shared" si="25"/>
        <v>506529.35000002384</v>
      </c>
      <c r="M158" s="285">
        <v>233764572.39937353</v>
      </c>
      <c r="N158" s="285">
        <v>234080031.14824462</v>
      </c>
      <c r="O158" s="284">
        <f t="shared" si="26"/>
        <v>315458.74887108803</v>
      </c>
      <c r="P158" s="285">
        <v>5429783.129999999</v>
      </c>
      <c r="Q158" s="285">
        <v>5407718.049999997</v>
      </c>
      <c r="R158" s="284">
        <f t="shared" si="27"/>
        <v>-22065.080000001937</v>
      </c>
      <c r="S158" s="285">
        <v>5527000</v>
      </c>
      <c r="T158" s="285">
        <v>5527000</v>
      </c>
      <c r="U158" s="285">
        <v>5478391.5649999995</v>
      </c>
      <c r="V158" s="285">
        <v>5467359.0249999985</v>
      </c>
      <c r="W158" s="285">
        <v>5649979.6460000174</v>
      </c>
      <c r="X158" s="285">
        <v>5630878.2332101529</v>
      </c>
      <c r="Y158" s="285">
        <v>239414552.04537356</v>
      </c>
      <c r="Z158" s="285">
        <v>239710909.38145477</v>
      </c>
      <c r="AA158" s="284">
        <f t="shared" si="28"/>
        <v>296357.3360812068</v>
      </c>
      <c r="AB158" s="284">
        <f t="shared" si="30"/>
        <v>4593.3492967532629</v>
      </c>
      <c r="AC158" s="284">
        <f t="shared" si="29"/>
        <v>4599.0351364386397</v>
      </c>
      <c r="AD158" s="285">
        <f t="shared" si="31"/>
        <v>5.6858396853767772</v>
      </c>
      <c r="AE158" s="286">
        <f t="shared" si="32"/>
        <v>1.2378417834227682E-3</v>
      </c>
      <c r="AF158" s="248">
        <v>10</v>
      </c>
    </row>
    <row r="159" spans="1:32">
      <c r="A159" s="280">
        <v>494</v>
      </c>
      <c r="B159" s="280" t="s">
        <v>190</v>
      </c>
      <c r="C159" s="285">
        <v>8909</v>
      </c>
      <c r="D159" s="285">
        <v>32608017.799999997</v>
      </c>
      <c r="E159" s="285">
        <v>34292120.670000002</v>
      </c>
      <c r="F159" s="284">
        <f t="shared" si="23"/>
        <v>1684102.8700000048</v>
      </c>
      <c r="G159" s="285">
        <v>33392000</v>
      </c>
      <c r="H159" s="285">
        <v>33392000</v>
      </c>
      <c r="I159" s="284">
        <f t="shared" si="24"/>
        <v>0</v>
      </c>
      <c r="J159" s="285">
        <v>33000008.899999999</v>
      </c>
      <c r="K159" s="285">
        <v>33842060.335000001</v>
      </c>
      <c r="L159" s="284">
        <f t="shared" si="25"/>
        <v>842051.43500000238</v>
      </c>
      <c r="M159" s="285">
        <v>33708482.010715879</v>
      </c>
      <c r="N159" s="285">
        <v>34538814.063538946</v>
      </c>
      <c r="O159" s="284">
        <f t="shared" si="26"/>
        <v>830332.05282306671</v>
      </c>
      <c r="P159" s="285">
        <v>628493.27</v>
      </c>
      <c r="Q159" s="285">
        <v>628493.27</v>
      </c>
      <c r="R159" s="284">
        <f t="shared" si="27"/>
        <v>0</v>
      </c>
      <c r="S159" s="285">
        <v>646000</v>
      </c>
      <c r="T159" s="285">
        <v>646000</v>
      </c>
      <c r="U159" s="285">
        <v>637246.63500000001</v>
      </c>
      <c r="V159" s="285">
        <v>637246.63500000001</v>
      </c>
      <c r="W159" s="285">
        <v>657205.7645959818</v>
      </c>
      <c r="X159" s="285">
        <v>656305.57455624861</v>
      </c>
      <c r="Y159" s="285">
        <v>34365687.775311865</v>
      </c>
      <c r="Z159" s="285">
        <v>35195119.638095193</v>
      </c>
      <c r="AA159" s="284">
        <f t="shared" si="28"/>
        <v>829431.8627833277</v>
      </c>
      <c r="AB159" s="284">
        <f t="shared" si="30"/>
        <v>3857.4124789888724</v>
      </c>
      <c r="AC159" s="284">
        <f t="shared" si="29"/>
        <v>3950.5129237956216</v>
      </c>
      <c r="AD159" s="285">
        <f t="shared" si="31"/>
        <v>93.100444806749238</v>
      </c>
      <c r="AE159" s="286">
        <f t="shared" si="32"/>
        <v>2.4135465240977618E-2</v>
      </c>
      <c r="AF159" s="248">
        <v>17</v>
      </c>
    </row>
    <row r="160" spans="1:32">
      <c r="A160" s="280">
        <v>495</v>
      </c>
      <c r="B160" s="280" t="s">
        <v>191</v>
      </c>
      <c r="C160" s="285">
        <v>1488</v>
      </c>
      <c r="D160" s="285">
        <v>7230506.7899999991</v>
      </c>
      <c r="E160" s="285">
        <v>7230506.7899999991</v>
      </c>
      <c r="F160" s="284">
        <f t="shared" si="23"/>
        <v>0</v>
      </c>
      <c r="G160" s="285">
        <v>7305000</v>
      </c>
      <c r="H160" s="285">
        <v>7305000</v>
      </c>
      <c r="I160" s="284">
        <f t="shared" si="24"/>
        <v>0</v>
      </c>
      <c r="J160" s="285">
        <v>7267753.3949999996</v>
      </c>
      <c r="K160" s="285">
        <v>7267753.3949999996</v>
      </c>
      <c r="L160" s="284">
        <f t="shared" si="25"/>
        <v>0</v>
      </c>
      <c r="M160" s="285">
        <v>7423783.894000004</v>
      </c>
      <c r="N160" s="285">
        <v>7417384.7775441268</v>
      </c>
      <c r="O160" s="284">
        <f t="shared" si="26"/>
        <v>-6399.1164558771998</v>
      </c>
      <c r="P160" s="285">
        <v>141390.96</v>
      </c>
      <c r="Q160" s="285">
        <v>141390.96</v>
      </c>
      <c r="R160" s="284">
        <f t="shared" si="27"/>
        <v>0</v>
      </c>
      <c r="S160" s="285">
        <v>145000</v>
      </c>
      <c r="T160" s="285">
        <v>145000</v>
      </c>
      <c r="U160" s="285">
        <v>143195.47999999998</v>
      </c>
      <c r="V160" s="285">
        <v>143195.47999999998</v>
      </c>
      <c r="W160" s="285">
        <v>147680.48939181707</v>
      </c>
      <c r="X160" s="285">
        <v>147478.20798654793</v>
      </c>
      <c r="Y160" s="285">
        <v>7571464.3833918208</v>
      </c>
      <c r="Z160" s="285">
        <v>7564862.9855306745</v>
      </c>
      <c r="AA160" s="284">
        <f t="shared" si="28"/>
        <v>-6601.3978611463681</v>
      </c>
      <c r="AB160" s="284">
        <f t="shared" si="30"/>
        <v>5088.3497200213851</v>
      </c>
      <c r="AC160" s="284">
        <f t="shared" si="29"/>
        <v>5083.9132967276037</v>
      </c>
      <c r="AD160" s="285">
        <f t="shared" si="31"/>
        <v>-4.436423293781445</v>
      </c>
      <c r="AE160" s="286">
        <f t="shared" si="32"/>
        <v>-8.7187861249497605E-4</v>
      </c>
      <c r="AF160" s="248">
        <v>13</v>
      </c>
    </row>
    <row r="161" spans="1:32">
      <c r="A161" s="280">
        <v>498</v>
      </c>
      <c r="B161" s="280" t="s">
        <v>192</v>
      </c>
      <c r="C161" s="285">
        <v>2321</v>
      </c>
      <c r="D161" s="285">
        <v>10472295.809999999</v>
      </c>
      <c r="E161" s="285">
        <v>10605731.249999998</v>
      </c>
      <c r="F161" s="284">
        <f t="shared" si="23"/>
        <v>133435.43999999948</v>
      </c>
      <c r="G161" s="285">
        <v>11443000</v>
      </c>
      <c r="H161" s="285">
        <v>11443000</v>
      </c>
      <c r="I161" s="284">
        <f t="shared" si="24"/>
        <v>0</v>
      </c>
      <c r="J161" s="285">
        <v>10957647.904999999</v>
      </c>
      <c r="K161" s="285">
        <v>11024365.625</v>
      </c>
      <c r="L161" s="284">
        <f t="shared" si="25"/>
        <v>66717.720000000671</v>
      </c>
      <c r="M161" s="285">
        <v>11192896.292990122</v>
      </c>
      <c r="N161" s="285">
        <v>11251339.626522338</v>
      </c>
      <c r="O161" s="284">
        <f t="shared" si="26"/>
        <v>58443.333532216027</v>
      </c>
      <c r="P161" s="285">
        <v>312843</v>
      </c>
      <c r="Q161" s="285">
        <v>312843</v>
      </c>
      <c r="R161" s="284">
        <f t="shared" si="27"/>
        <v>0</v>
      </c>
      <c r="S161" s="285">
        <v>339000</v>
      </c>
      <c r="T161" s="285">
        <v>339000</v>
      </c>
      <c r="U161" s="285">
        <v>325921.5</v>
      </c>
      <c r="V161" s="285">
        <v>325921.5</v>
      </c>
      <c r="W161" s="285">
        <v>336129.65034451586</v>
      </c>
      <c r="X161" s="285">
        <v>335669.24573518441</v>
      </c>
      <c r="Y161" s="285">
        <v>11529025.943334637</v>
      </c>
      <c r="Z161" s="285">
        <v>11587008.872257523</v>
      </c>
      <c r="AA161" s="284">
        <f t="shared" si="28"/>
        <v>57982.928922886029</v>
      </c>
      <c r="AB161" s="284">
        <f t="shared" si="30"/>
        <v>4967.2666709757159</v>
      </c>
      <c r="AC161" s="284">
        <f t="shared" si="29"/>
        <v>4992.2485447038016</v>
      </c>
      <c r="AD161" s="285">
        <f t="shared" si="31"/>
        <v>24.981873728085702</v>
      </c>
      <c r="AE161" s="286">
        <f t="shared" si="32"/>
        <v>5.0292998912374745E-3</v>
      </c>
      <c r="AF161" s="248">
        <v>19</v>
      </c>
    </row>
    <row r="162" spans="1:32">
      <c r="A162" s="280">
        <v>499</v>
      </c>
      <c r="B162" s="280" t="s">
        <v>193</v>
      </c>
      <c r="C162" s="285">
        <v>19536</v>
      </c>
      <c r="D162" s="285">
        <v>62659359.340000018</v>
      </c>
      <c r="E162" s="285">
        <v>62659359.340000018</v>
      </c>
      <c r="F162" s="284">
        <f t="shared" si="23"/>
        <v>0</v>
      </c>
      <c r="G162" s="285">
        <v>64375000</v>
      </c>
      <c r="H162" s="285">
        <v>64375000</v>
      </c>
      <c r="I162" s="284">
        <f t="shared" si="24"/>
        <v>0</v>
      </c>
      <c r="J162" s="285">
        <v>63517179.670000009</v>
      </c>
      <c r="K162" s="285">
        <v>63517179.670000009</v>
      </c>
      <c r="L162" s="284">
        <f t="shared" si="25"/>
        <v>0</v>
      </c>
      <c r="M162" s="285">
        <v>64880822.146614745</v>
      </c>
      <c r="N162" s="285">
        <v>64824896.497027248</v>
      </c>
      <c r="O162" s="284">
        <f t="shared" si="26"/>
        <v>-55925.649587497115</v>
      </c>
      <c r="P162" s="285">
        <v>1489496.4</v>
      </c>
      <c r="Q162" s="285">
        <v>1489496.4</v>
      </c>
      <c r="R162" s="284">
        <f t="shared" si="27"/>
        <v>0</v>
      </c>
      <c r="S162" s="285">
        <v>1491000</v>
      </c>
      <c r="T162" s="285">
        <v>1491000</v>
      </c>
      <c r="U162" s="285">
        <v>1490248.2</v>
      </c>
      <c r="V162" s="285">
        <v>1490248.2</v>
      </c>
      <c r="W162" s="285">
        <v>1536924.0948895488</v>
      </c>
      <c r="X162" s="285">
        <v>1534818.9341673262</v>
      </c>
      <c r="Y162" s="285">
        <v>66417746.241504297</v>
      </c>
      <c r="Z162" s="285">
        <v>66359715.431194574</v>
      </c>
      <c r="AA162" s="284">
        <f t="shared" si="28"/>
        <v>-58030.81030972302</v>
      </c>
      <c r="AB162" s="284">
        <f t="shared" si="30"/>
        <v>3399.7617854987866</v>
      </c>
      <c r="AC162" s="284">
        <f t="shared" si="29"/>
        <v>3396.7913304256026</v>
      </c>
      <c r="AD162" s="285">
        <f t="shared" si="31"/>
        <v>-2.9704550731839845</v>
      </c>
      <c r="AE162" s="286">
        <f t="shared" si="32"/>
        <v>-8.7372447265395166E-4</v>
      </c>
      <c r="AF162" s="248">
        <v>15</v>
      </c>
    </row>
    <row r="163" spans="1:32">
      <c r="A163" s="280">
        <v>500</v>
      </c>
      <c r="B163" s="280" t="s">
        <v>194</v>
      </c>
      <c r="C163" s="285">
        <v>10426</v>
      </c>
      <c r="D163" s="285">
        <v>25595939.870000005</v>
      </c>
      <c r="E163" s="285">
        <v>25595939.870000005</v>
      </c>
      <c r="F163" s="284">
        <f t="shared" si="23"/>
        <v>0</v>
      </c>
      <c r="G163" s="285">
        <v>28622000</v>
      </c>
      <c r="H163" s="285">
        <v>28622000</v>
      </c>
      <c r="I163" s="284">
        <f t="shared" si="24"/>
        <v>0</v>
      </c>
      <c r="J163" s="285">
        <v>27108969.935000002</v>
      </c>
      <c r="K163" s="285">
        <v>27108969.935000002</v>
      </c>
      <c r="L163" s="284">
        <f t="shared" si="25"/>
        <v>0</v>
      </c>
      <c r="M163" s="285">
        <v>27690969.058586691</v>
      </c>
      <c r="N163" s="285">
        <v>27667100.134287152</v>
      </c>
      <c r="O163" s="284">
        <f t="shared" si="26"/>
        <v>-23868.924299538136</v>
      </c>
      <c r="P163" s="285">
        <v>999808.83</v>
      </c>
      <c r="Q163" s="285">
        <v>999808.83</v>
      </c>
      <c r="R163" s="284">
        <f t="shared" si="27"/>
        <v>0</v>
      </c>
      <c r="S163" s="285">
        <v>953000</v>
      </c>
      <c r="T163" s="285">
        <v>953000</v>
      </c>
      <c r="U163" s="285">
        <v>976404.41500000004</v>
      </c>
      <c r="V163" s="285">
        <v>976404.41500000004</v>
      </c>
      <c r="W163" s="285">
        <v>1006986.2669654855</v>
      </c>
      <c r="X163" s="285">
        <v>1005606.974426523</v>
      </c>
      <c r="Y163" s="285">
        <v>28697955.325552177</v>
      </c>
      <c r="Z163" s="285">
        <v>28672707.108713675</v>
      </c>
      <c r="AA163" s="284">
        <f t="shared" si="28"/>
        <v>-25248.216838501394</v>
      </c>
      <c r="AB163" s="284">
        <f t="shared" si="30"/>
        <v>2752.5374377088219</v>
      </c>
      <c r="AC163" s="284">
        <f t="shared" si="29"/>
        <v>2750.1157786987987</v>
      </c>
      <c r="AD163" s="285">
        <f t="shared" si="31"/>
        <v>-2.421659010023177</v>
      </c>
      <c r="AE163" s="286">
        <f t="shared" si="32"/>
        <v>-8.7979148869958188E-4</v>
      </c>
      <c r="AF163" s="248">
        <v>13</v>
      </c>
    </row>
    <row r="164" spans="1:32">
      <c r="A164" s="280">
        <v>503</v>
      </c>
      <c r="B164" s="280" t="s">
        <v>195</v>
      </c>
      <c r="C164" s="285">
        <v>7594</v>
      </c>
      <c r="D164" s="285">
        <v>30992566.890000001</v>
      </c>
      <c r="E164" s="285">
        <v>30992566.890000001</v>
      </c>
      <c r="F164" s="284">
        <f t="shared" si="23"/>
        <v>0</v>
      </c>
      <c r="G164" s="285">
        <v>31012000</v>
      </c>
      <c r="H164" s="285">
        <v>31012000</v>
      </c>
      <c r="I164" s="284">
        <f t="shared" si="24"/>
        <v>0</v>
      </c>
      <c r="J164" s="285">
        <v>31002283.445</v>
      </c>
      <c r="K164" s="285">
        <v>31002283.445</v>
      </c>
      <c r="L164" s="284">
        <f t="shared" si="25"/>
        <v>0</v>
      </c>
      <c r="M164" s="285">
        <v>31667867.634935621</v>
      </c>
      <c r="N164" s="285">
        <v>31640570.723306894</v>
      </c>
      <c r="O164" s="284">
        <f t="shared" si="26"/>
        <v>-27296.91162872687</v>
      </c>
      <c r="P164" s="285">
        <v>555911.76</v>
      </c>
      <c r="Q164" s="285">
        <v>555911.76</v>
      </c>
      <c r="R164" s="284">
        <f t="shared" si="27"/>
        <v>0</v>
      </c>
      <c r="S164" s="285">
        <v>582000</v>
      </c>
      <c r="T164" s="285">
        <v>582000</v>
      </c>
      <c r="U164" s="285">
        <v>568955.88</v>
      </c>
      <c r="V164" s="285">
        <v>568955.88</v>
      </c>
      <c r="W164" s="285">
        <v>586776.08260227181</v>
      </c>
      <c r="X164" s="285">
        <v>585972.36173801997</v>
      </c>
      <c r="Y164" s="285">
        <v>32254643.717537895</v>
      </c>
      <c r="Z164" s="285">
        <v>32226543.085044913</v>
      </c>
      <c r="AA164" s="284">
        <f t="shared" si="28"/>
        <v>-28100.632492981851</v>
      </c>
      <c r="AB164" s="284">
        <f t="shared" si="30"/>
        <v>4247.3852669920852</v>
      </c>
      <c r="AC164" s="284">
        <f t="shared" si="29"/>
        <v>4243.6848940011741</v>
      </c>
      <c r="AD164" s="285">
        <f t="shared" si="31"/>
        <v>-3.7003729909110916</v>
      </c>
      <c r="AE164" s="286">
        <f t="shared" si="32"/>
        <v>-8.7121199474603423E-4</v>
      </c>
      <c r="AF164" s="248">
        <v>2</v>
      </c>
    </row>
    <row r="165" spans="1:32">
      <c r="A165" s="280">
        <v>504</v>
      </c>
      <c r="B165" s="280" t="s">
        <v>196</v>
      </c>
      <c r="C165" s="285">
        <v>1816</v>
      </c>
      <c r="D165" s="285">
        <v>7849158.540000001</v>
      </c>
      <c r="E165" s="285">
        <v>7815337.540000001</v>
      </c>
      <c r="F165" s="284">
        <f t="shared" si="23"/>
        <v>-33821</v>
      </c>
      <c r="G165" s="285">
        <v>7268000</v>
      </c>
      <c r="H165" s="285">
        <v>7268000</v>
      </c>
      <c r="I165" s="284">
        <f t="shared" si="24"/>
        <v>0</v>
      </c>
      <c r="J165" s="285">
        <v>7558579.2700000005</v>
      </c>
      <c r="K165" s="285">
        <v>7541668.7700000005</v>
      </c>
      <c r="L165" s="284">
        <f t="shared" si="25"/>
        <v>-16910.5</v>
      </c>
      <c r="M165" s="285">
        <v>7720853.4737505792</v>
      </c>
      <c r="N165" s="285">
        <v>7696939.6306653228</v>
      </c>
      <c r="O165" s="284">
        <f t="shared" si="26"/>
        <v>-23913.843085256405</v>
      </c>
      <c r="P165" s="285">
        <v>188117.99999999994</v>
      </c>
      <c r="Q165" s="285">
        <v>187042</v>
      </c>
      <c r="R165" s="284">
        <f t="shared" si="27"/>
        <v>-1075.9999999999418</v>
      </c>
      <c r="S165" s="285">
        <v>249000</v>
      </c>
      <c r="T165" s="285">
        <v>249000</v>
      </c>
      <c r="U165" s="285">
        <v>218558.99999999997</v>
      </c>
      <c r="V165" s="285">
        <v>218021</v>
      </c>
      <c r="W165" s="285">
        <v>225404.4616560952</v>
      </c>
      <c r="X165" s="285">
        <v>224541.62927094605</v>
      </c>
      <c r="Y165" s="285">
        <v>7946257.9354066746</v>
      </c>
      <c r="Z165" s="285">
        <v>7921481.2599362684</v>
      </c>
      <c r="AA165" s="284">
        <f t="shared" si="28"/>
        <v>-24776.67547040619</v>
      </c>
      <c r="AB165" s="284">
        <f t="shared" si="30"/>
        <v>4375.6926957085216</v>
      </c>
      <c r="AC165" s="284">
        <f t="shared" si="29"/>
        <v>4362.0491519472844</v>
      </c>
      <c r="AD165" s="285">
        <f t="shared" si="31"/>
        <v>-13.643543761237197</v>
      </c>
      <c r="AE165" s="286">
        <f t="shared" si="32"/>
        <v>-3.1180306091006249E-3</v>
      </c>
      <c r="AF165" s="248">
        <v>1</v>
      </c>
    </row>
    <row r="166" spans="1:32">
      <c r="A166" s="280">
        <v>505</v>
      </c>
      <c r="B166" s="280" t="s">
        <v>197</v>
      </c>
      <c r="C166" s="285">
        <v>20837</v>
      </c>
      <c r="D166" s="285">
        <v>65197115.970000006</v>
      </c>
      <c r="E166" s="285">
        <v>65197115.970000006</v>
      </c>
      <c r="F166" s="284">
        <f t="shared" si="23"/>
        <v>0</v>
      </c>
      <c r="G166" s="285">
        <v>71494000</v>
      </c>
      <c r="H166" s="285">
        <v>71494000</v>
      </c>
      <c r="I166" s="284">
        <f t="shared" si="24"/>
        <v>0</v>
      </c>
      <c r="J166" s="285">
        <v>68345557.984999999</v>
      </c>
      <c r="K166" s="285">
        <v>68345557.984999999</v>
      </c>
      <c r="L166" s="284">
        <f t="shared" si="25"/>
        <v>0</v>
      </c>
      <c r="M166" s="285">
        <v>69812860.318644091</v>
      </c>
      <c r="N166" s="285">
        <v>69752683.37523146</v>
      </c>
      <c r="O166" s="284">
        <f t="shared" si="26"/>
        <v>-60176.94341263175</v>
      </c>
      <c r="P166" s="285">
        <v>1890260.6</v>
      </c>
      <c r="Q166" s="285">
        <v>1890260.6</v>
      </c>
      <c r="R166" s="284">
        <f t="shared" si="27"/>
        <v>0</v>
      </c>
      <c r="S166" s="285">
        <v>1878000</v>
      </c>
      <c r="T166" s="285">
        <v>1878000</v>
      </c>
      <c r="U166" s="285">
        <v>1884130.3</v>
      </c>
      <c r="V166" s="285">
        <v>1884130.3</v>
      </c>
      <c r="W166" s="285">
        <v>1943142.9314804571</v>
      </c>
      <c r="X166" s="285">
        <v>1940481.3633583754</v>
      </c>
      <c r="Y166" s="285">
        <v>71756003.250124544</v>
      </c>
      <c r="Z166" s="285">
        <v>71693164.738589838</v>
      </c>
      <c r="AA166" s="284">
        <f t="shared" si="28"/>
        <v>-62838.511534705758</v>
      </c>
      <c r="AB166" s="284">
        <f t="shared" si="30"/>
        <v>3443.6820679620168</v>
      </c>
      <c r="AC166" s="284">
        <f t="shared" si="29"/>
        <v>3440.6663501746816</v>
      </c>
      <c r="AD166" s="285">
        <f t="shared" si="31"/>
        <v>-3.0157177873352339</v>
      </c>
      <c r="AE166" s="286">
        <f t="shared" si="32"/>
        <v>-8.7572479915950727E-4</v>
      </c>
      <c r="AF166" s="248">
        <v>1</v>
      </c>
    </row>
    <row r="167" spans="1:32">
      <c r="A167" s="280">
        <v>507</v>
      </c>
      <c r="B167" s="280" t="s">
        <v>198</v>
      </c>
      <c r="C167" s="285">
        <v>5635</v>
      </c>
      <c r="D167" s="285">
        <v>29374864.810000006</v>
      </c>
      <c r="E167" s="285">
        <v>29374864.810000006</v>
      </c>
      <c r="F167" s="284">
        <f t="shared" si="23"/>
        <v>0</v>
      </c>
      <c r="G167" s="285">
        <v>26879000</v>
      </c>
      <c r="H167" s="285">
        <v>26879000</v>
      </c>
      <c r="I167" s="284">
        <f t="shared" si="24"/>
        <v>0</v>
      </c>
      <c r="J167" s="285">
        <v>28126932.405000001</v>
      </c>
      <c r="K167" s="285">
        <v>28126932.405000001</v>
      </c>
      <c r="L167" s="284">
        <f t="shared" si="25"/>
        <v>0</v>
      </c>
      <c r="M167" s="285">
        <v>28730786.038986925</v>
      </c>
      <c r="N167" s="285">
        <v>28706020.818398949</v>
      </c>
      <c r="O167" s="284">
        <f t="shared" si="26"/>
        <v>-24765.220587976277</v>
      </c>
      <c r="P167" s="285">
        <v>626145.61</v>
      </c>
      <c r="Q167" s="285">
        <v>626145.61</v>
      </c>
      <c r="R167" s="284">
        <f t="shared" si="27"/>
        <v>0</v>
      </c>
      <c r="S167" s="285">
        <v>532000</v>
      </c>
      <c r="T167" s="285">
        <v>532000</v>
      </c>
      <c r="U167" s="285">
        <v>579072.80499999993</v>
      </c>
      <c r="V167" s="285">
        <v>579072.80499999993</v>
      </c>
      <c r="W167" s="285">
        <v>597209.87866301544</v>
      </c>
      <c r="X167" s="285">
        <v>596391.86638533359</v>
      </c>
      <c r="Y167" s="285">
        <v>29327995.91764994</v>
      </c>
      <c r="Z167" s="285">
        <v>29302412.684784282</v>
      </c>
      <c r="AA167" s="284">
        <f t="shared" si="28"/>
        <v>-25583.232865657657</v>
      </c>
      <c r="AB167" s="284">
        <f t="shared" si="30"/>
        <v>5204.6132950576648</v>
      </c>
      <c r="AC167" s="284">
        <f t="shared" si="29"/>
        <v>5200.0732359865633</v>
      </c>
      <c r="AD167" s="285">
        <f t="shared" si="31"/>
        <v>-4.5400590711014956</v>
      </c>
      <c r="AE167" s="286">
        <f t="shared" si="32"/>
        <v>-8.7231438989189948E-4</v>
      </c>
      <c r="AF167" s="248">
        <v>10</v>
      </c>
    </row>
    <row r="168" spans="1:32">
      <c r="A168" s="280">
        <v>508</v>
      </c>
      <c r="B168" s="280" t="s">
        <v>199</v>
      </c>
      <c r="C168" s="285">
        <v>9563</v>
      </c>
      <c r="D168" s="285">
        <v>44616959.809999995</v>
      </c>
      <c r="E168" s="285">
        <v>44758129.619999997</v>
      </c>
      <c r="F168" s="284">
        <f t="shared" si="23"/>
        <v>141169.81000000238</v>
      </c>
      <c r="G168" s="285">
        <v>47109000</v>
      </c>
      <c r="H168" s="285">
        <v>47109000</v>
      </c>
      <c r="I168" s="284">
        <f t="shared" si="24"/>
        <v>0</v>
      </c>
      <c r="J168" s="285">
        <v>45862979.905000001</v>
      </c>
      <c r="K168" s="285">
        <v>45933564.810000002</v>
      </c>
      <c r="L168" s="284">
        <f t="shared" si="25"/>
        <v>70584.905000001192</v>
      </c>
      <c r="M168" s="285">
        <v>46847606.549752064</v>
      </c>
      <c r="N168" s="285">
        <v>46879263.216942243</v>
      </c>
      <c r="O168" s="284">
        <f t="shared" si="26"/>
        <v>31656.667190179229</v>
      </c>
      <c r="P168" s="285">
        <v>768211.7</v>
      </c>
      <c r="Q168" s="285">
        <v>768211.7</v>
      </c>
      <c r="R168" s="284">
        <f t="shared" si="27"/>
        <v>0</v>
      </c>
      <c r="S168" s="285">
        <v>795000</v>
      </c>
      <c r="T168" s="285">
        <v>795000</v>
      </c>
      <c r="U168" s="285">
        <v>781605.85</v>
      </c>
      <c r="V168" s="285">
        <v>781605.85</v>
      </c>
      <c r="W168" s="285">
        <v>806086.43819977529</v>
      </c>
      <c r="X168" s="285">
        <v>804982.32283450977</v>
      </c>
      <c r="Y168" s="285">
        <v>47653692.987951837</v>
      </c>
      <c r="Z168" s="285">
        <v>47684245.53977675</v>
      </c>
      <c r="AA168" s="284">
        <f t="shared" si="28"/>
        <v>30552.551824912429</v>
      </c>
      <c r="AB168" s="284">
        <f t="shared" si="30"/>
        <v>4983.1321748354949</v>
      </c>
      <c r="AC168" s="284">
        <f t="shared" si="29"/>
        <v>4986.327045882751</v>
      </c>
      <c r="AD168" s="285">
        <f t="shared" si="31"/>
        <v>3.1948710472561288</v>
      </c>
      <c r="AE168" s="286">
        <f t="shared" si="32"/>
        <v>6.4113712724499412E-4</v>
      </c>
      <c r="AF168" s="248">
        <v>6</v>
      </c>
    </row>
    <row r="169" spans="1:32">
      <c r="A169" s="280">
        <v>529</v>
      </c>
      <c r="B169" s="280" t="s">
        <v>200</v>
      </c>
      <c r="C169" s="285">
        <v>19579</v>
      </c>
      <c r="D169" s="285">
        <v>64561811.609999999</v>
      </c>
      <c r="E169" s="285">
        <v>64561811.609999999</v>
      </c>
      <c r="F169" s="284">
        <f t="shared" si="23"/>
        <v>0</v>
      </c>
      <c r="G169" s="285">
        <v>68515000</v>
      </c>
      <c r="H169" s="285">
        <v>68515000</v>
      </c>
      <c r="I169" s="284">
        <f t="shared" si="24"/>
        <v>0</v>
      </c>
      <c r="J169" s="285">
        <v>66538405.805</v>
      </c>
      <c r="K169" s="285">
        <v>66538405.805</v>
      </c>
      <c r="L169" s="284">
        <f t="shared" si="25"/>
        <v>0</v>
      </c>
      <c r="M169" s="285">
        <v>67966910.61194095</v>
      </c>
      <c r="N169" s="285">
        <v>67908324.831109762</v>
      </c>
      <c r="O169" s="284">
        <f t="shared" si="26"/>
        <v>-58585.780831187963</v>
      </c>
      <c r="P169" s="285">
        <v>1428389.98</v>
      </c>
      <c r="Q169" s="285">
        <v>1428389.98</v>
      </c>
      <c r="R169" s="284">
        <f t="shared" si="27"/>
        <v>0</v>
      </c>
      <c r="S169" s="285">
        <v>1544000</v>
      </c>
      <c r="T169" s="285">
        <v>1544000</v>
      </c>
      <c r="U169" s="285">
        <v>1486194.99</v>
      </c>
      <c r="V169" s="285">
        <v>1486194.99</v>
      </c>
      <c r="W169" s="285">
        <v>1532743.9347587414</v>
      </c>
      <c r="X169" s="285">
        <v>1530644.4996991914</v>
      </c>
      <c r="Y169" s="285">
        <v>69499654.546699688</v>
      </c>
      <c r="Z169" s="285">
        <v>69438969.330808952</v>
      </c>
      <c r="AA169" s="284">
        <f t="shared" si="28"/>
        <v>-60685.215890735388</v>
      </c>
      <c r="AB169" s="284">
        <f t="shared" si="30"/>
        <v>3549.7039964604774</v>
      </c>
      <c r="AC169" s="284">
        <f t="shared" si="29"/>
        <v>3546.6044910776318</v>
      </c>
      <c r="AD169" s="285">
        <f t="shared" si="31"/>
        <v>-3.0995053828455639</v>
      </c>
      <c r="AE169" s="286">
        <f t="shared" si="32"/>
        <v>-8.7317291411796001E-4</v>
      </c>
      <c r="AF169" s="248">
        <v>2</v>
      </c>
    </row>
    <row r="170" spans="1:32">
      <c r="A170" s="280">
        <v>531</v>
      </c>
      <c r="B170" s="280" t="s">
        <v>201</v>
      </c>
      <c r="C170" s="285">
        <v>5169</v>
      </c>
      <c r="D170" s="285">
        <v>21234175.390000001</v>
      </c>
      <c r="E170" s="285">
        <v>21234175.390000001</v>
      </c>
      <c r="F170" s="284">
        <f t="shared" si="23"/>
        <v>0</v>
      </c>
      <c r="G170" s="285">
        <v>21985000</v>
      </c>
      <c r="H170" s="285">
        <v>21985000</v>
      </c>
      <c r="I170" s="284">
        <f t="shared" si="24"/>
        <v>0</v>
      </c>
      <c r="J170" s="285">
        <v>21609587.695</v>
      </c>
      <c r="K170" s="285">
        <v>21609587.695</v>
      </c>
      <c r="L170" s="284">
        <f t="shared" si="25"/>
        <v>0</v>
      </c>
      <c r="M170" s="285">
        <v>22073521.261259258</v>
      </c>
      <c r="N170" s="285">
        <v>22054494.436777446</v>
      </c>
      <c r="O170" s="284">
        <f t="shared" si="26"/>
        <v>-19026.824481811374</v>
      </c>
      <c r="P170" s="285">
        <v>564204.93000000005</v>
      </c>
      <c r="Q170" s="285">
        <v>564204.93000000005</v>
      </c>
      <c r="R170" s="284">
        <f t="shared" si="27"/>
        <v>0</v>
      </c>
      <c r="S170" s="285">
        <v>588000</v>
      </c>
      <c r="T170" s="285">
        <v>588000</v>
      </c>
      <c r="U170" s="285">
        <v>576102.46500000008</v>
      </c>
      <c r="V170" s="285">
        <v>576102.46500000008</v>
      </c>
      <c r="W170" s="285">
        <v>594146.50498068915</v>
      </c>
      <c r="X170" s="285">
        <v>593332.68867727509</v>
      </c>
      <c r="Y170" s="285">
        <v>22667667.766239949</v>
      </c>
      <c r="Z170" s="285">
        <v>22647827.12545472</v>
      </c>
      <c r="AA170" s="284">
        <f t="shared" si="28"/>
        <v>-19840.640785228461</v>
      </c>
      <c r="AB170" s="284">
        <f t="shared" si="30"/>
        <v>4385.3100727877636</v>
      </c>
      <c r="AC170" s="284">
        <f t="shared" si="29"/>
        <v>4381.4716822315186</v>
      </c>
      <c r="AD170" s="285">
        <f t="shared" si="31"/>
        <v>-3.8383905562450309</v>
      </c>
      <c r="AE170" s="286">
        <f t="shared" si="32"/>
        <v>-8.7528372966451308E-4</v>
      </c>
      <c r="AF170" s="248">
        <v>4</v>
      </c>
    </row>
    <row r="171" spans="1:32">
      <c r="A171" s="280">
        <v>535</v>
      </c>
      <c r="B171" s="280" t="s">
        <v>202</v>
      </c>
      <c r="C171" s="285">
        <v>10396</v>
      </c>
      <c r="D171" s="285">
        <v>42724692.069999993</v>
      </c>
      <c r="E171" s="285">
        <v>42724692.069999993</v>
      </c>
      <c r="F171" s="284">
        <f t="shared" si="23"/>
        <v>0</v>
      </c>
      <c r="G171" s="285">
        <v>44673000</v>
      </c>
      <c r="H171" s="285">
        <v>44673000</v>
      </c>
      <c r="I171" s="284">
        <f t="shared" si="24"/>
        <v>0</v>
      </c>
      <c r="J171" s="285">
        <v>43698846.034999996</v>
      </c>
      <c r="K171" s="285">
        <v>43698846.034999996</v>
      </c>
      <c r="L171" s="284">
        <f t="shared" si="25"/>
        <v>0</v>
      </c>
      <c r="M171" s="285">
        <v>44637011.157286093</v>
      </c>
      <c r="N171" s="285">
        <v>44598535.167586476</v>
      </c>
      <c r="O171" s="284">
        <f t="shared" si="26"/>
        <v>-38475.989699617028</v>
      </c>
      <c r="P171" s="285">
        <v>1063616.8400000001</v>
      </c>
      <c r="Q171" s="285">
        <v>1063616.8400000001</v>
      </c>
      <c r="R171" s="284">
        <f t="shared" si="27"/>
        <v>0</v>
      </c>
      <c r="S171" s="285">
        <v>1261000</v>
      </c>
      <c r="T171" s="285">
        <v>1261000</v>
      </c>
      <c r="U171" s="285">
        <v>1162308.42</v>
      </c>
      <c r="V171" s="285">
        <v>1162308.42</v>
      </c>
      <c r="W171" s="285">
        <v>1198712.9502260103</v>
      </c>
      <c r="X171" s="285">
        <v>1197071.0451843585</v>
      </c>
      <c r="Y171" s="285">
        <v>45835724.107512102</v>
      </c>
      <c r="Z171" s="285">
        <v>45795606.212770835</v>
      </c>
      <c r="AA171" s="284">
        <f t="shared" si="28"/>
        <v>-40117.894741266966</v>
      </c>
      <c r="AB171" s="284">
        <f t="shared" si="30"/>
        <v>4408.9769245394482</v>
      </c>
      <c r="AC171" s="284">
        <f t="shared" si="29"/>
        <v>4405.1179504396723</v>
      </c>
      <c r="AD171" s="285">
        <f t="shared" si="31"/>
        <v>-3.8589740997758781</v>
      </c>
      <c r="AE171" s="286">
        <f t="shared" si="32"/>
        <v>-8.7525386633294255E-4</v>
      </c>
      <c r="AF171" s="248">
        <v>17</v>
      </c>
    </row>
    <row r="172" spans="1:32">
      <c r="A172" s="280">
        <v>536</v>
      </c>
      <c r="B172" s="280" t="s">
        <v>203</v>
      </c>
      <c r="C172" s="285">
        <v>34884</v>
      </c>
      <c r="D172" s="285">
        <v>111869562.01999998</v>
      </c>
      <c r="E172" s="285">
        <v>111869562.01999998</v>
      </c>
      <c r="F172" s="284">
        <f t="shared" si="23"/>
        <v>0</v>
      </c>
      <c r="G172" s="285">
        <v>113699000</v>
      </c>
      <c r="H172" s="285">
        <v>113699000</v>
      </c>
      <c r="I172" s="284">
        <f t="shared" si="24"/>
        <v>0</v>
      </c>
      <c r="J172" s="285">
        <v>112784281.00999999</v>
      </c>
      <c r="K172" s="285">
        <v>112784281.00999999</v>
      </c>
      <c r="L172" s="284">
        <f t="shared" si="25"/>
        <v>0</v>
      </c>
      <c r="M172" s="285">
        <v>115205632.79354478</v>
      </c>
      <c r="N172" s="285">
        <v>115106328.41303678</v>
      </c>
      <c r="O172" s="284">
        <f t="shared" si="26"/>
        <v>-99304.380508005619</v>
      </c>
      <c r="P172" s="285">
        <v>2647979</v>
      </c>
      <c r="Q172" s="285">
        <v>2647979</v>
      </c>
      <c r="R172" s="284">
        <f t="shared" si="27"/>
        <v>0</v>
      </c>
      <c r="S172" s="285">
        <v>2802000</v>
      </c>
      <c r="T172" s="285">
        <v>2802000</v>
      </c>
      <c r="U172" s="285">
        <v>2724989.5</v>
      </c>
      <c r="V172" s="285">
        <v>2724989.5</v>
      </c>
      <c r="W172" s="285">
        <v>2810338.5871367096</v>
      </c>
      <c r="X172" s="285">
        <v>2806489.200931198</v>
      </c>
      <c r="Y172" s="285">
        <v>118015971.3806815</v>
      </c>
      <c r="Z172" s="285">
        <v>117912817.61396797</v>
      </c>
      <c r="AA172" s="284">
        <f t="shared" si="28"/>
        <v>-103153.76671352983</v>
      </c>
      <c r="AB172" s="284">
        <f t="shared" si="30"/>
        <v>3383.0974481332846</v>
      </c>
      <c r="AC172" s="284">
        <f t="shared" si="29"/>
        <v>3380.1403971439045</v>
      </c>
      <c r="AD172" s="285">
        <f t="shared" si="31"/>
        <v>-2.95705098938015</v>
      </c>
      <c r="AE172" s="286">
        <f t="shared" si="32"/>
        <v>-8.74066158221893E-4</v>
      </c>
      <c r="AF172" s="248">
        <v>6</v>
      </c>
    </row>
    <row r="173" spans="1:32">
      <c r="A173" s="280">
        <v>538</v>
      </c>
      <c r="B173" s="280" t="s">
        <v>204</v>
      </c>
      <c r="C173" s="285">
        <v>4689</v>
      </c>
      <c r="D173" s="285">
        <v>15549436.510000002</v>
      </c>
      <c r="E173" s="285">
        <v>15549436.510000002</v>
      </c>
      <c r="F173" s="284">
        <f t="shared" si="23"/>
        <v>0</v>
      </c>
      <c r="G173" s="285">
        <v>15922000</v>
      </c>
      <c r="H173" s="285">
        <v>15922000</v>
      </c>
      <c r="I173" s="284">
        <f t="shared" si="24"/>
        <v>0</v>
      </c>
      <c r="J173" s="285">
        <v>15735718.255000001</v>
      </c>
      <c r="K173" s="285">
        <v>15735718.255000001</v>
      </c>
      <c r="L173" s="284">
        <f t="shared" si="25"/>
        <v>0</v>
      </c>
      <c r="M173" s="285">
        <v>16073546.444539325</v>
      </c>
      <c r="N173" s="285">
        <v>16059691.448619969</v>
      </c>
      <c r="O173" s="284">
        <f t="shared" si="26"/>
        <v>-13854.995919356123</v>
      </c>
      <c r="P173" s="285">
        <v>350691.44</v>
      </c>
      <c r="Q173" s="285">
        <v>350691.44</v>
      </c>
      <c r="R173" s="284">
        <f t="shared" si="27"/>
        <v>0</v>
      </c>
      <c r="S173" s="285">
        <v>361000</v>
      </c>
      <c r="T173" s="285">
        <v>361000</v>
      </c>
      <c r="U173" s="285">
        <v>355845.72</v>
      </c>
      <c r="V173" s="285">
        <v>355845.72</v>
      </c>
      <c r="W173" s="285">
        <v>366991.12344596011</v>
      </c>
      <c r="X173" s="285">
        <v>366488.44715826854</v>
      </c>
      <c r="Y173" s="285">
        <v>16440537.567985285</v>
      </c>
      <c r="Z173" s="285">
        <v>16426179.895778237</v>
      </c>
      <c r="AA173" s="284">
        <f t="shared" si="28"/>
        <v>-14357.672207048163</v>
      </c>
      <c r="AB173" s="284">
        <f t="shared" si="30"/>
        <v>3506.1926995063523</v>
      </c>
      <c r="AC173" s="284">
        <f t="shared" si="29"/>
        <v>3503.13070927239</v>
      </c>
      <c r="AD173" s="285">
        <f t="shared" si="31"/>
        <v>-3.0619902339622058</v>
      </c>
      <c r="AE173" s="286">
        <f t="shared" si="32"/>
        <v>-8.7330916934294934E-4</v>
      </c>
      <c r="AF173" s="248">
        <v>2</v>
      </c>
    </row>
    <row r="174" spans="1:32">
      <c r="A174" s="280">
        <v>541</v>
      </c>
      <c r="B174" s="280" t="s">
        <v>205</v>
      </c>
      <c r="C174" s="285">
        <v>9423</v>
      </c>
      <c r="D174" s="285">
        <v>45684758.609999977</v>
      </c>
      <c r="E174" s="285">
        <v>45684758.609999977</v>
      </c>
      <c r="F174" s="284">
        <f t="shared" si="23"/>
        <v>0</v>
      </c>
      <c r="G174" s="285">
        <v>44526000</v>
      </c>
      <c r="H174" s="285">
        <v>44526000</v>
      </c>
      <c r="I174" s="284">
        <f t="shared" si="24"/>
        <v>0</v>
      </c>
      <c r="J174" s="285">
        <v>45105379.304999992</v>
      </c>
      <c r="K174" s="285">
        <v>45105379.304999992</v>
      </c>
      <c r="L174" s="284">
        <f t="shared" si="25"/>
        <v>0</v>
      </c>
      <c r="M174" s="285">
        <v>46073741.116145842</v>
      </c>
      <c r="N174" s="285">
        <v>46034026.701075323</v>
      </c>
      <c r="O174" s="284">
        <f t="shared" si="26"/>
        <v>-39714.415070518851</v>
      </c>
      <c r="P174" s="285">
        <v>906919.95000000007</v>
      </c>
      <c r="Q174" s="285">
        <v>906919.95000000007</v>
      </c>
      <c r="R174" s="284">
        <f t="shared" si="27"/>
        <v>0</v>
      </c>
      <c r="S174" s="285">
        <v>1042000</v>
      </c>
      <c r="T174" s="285">
        <v>1042000</v>
      </c>
      <c r="U174" s="285">
        <v>974459.97500000009</v>
      </c>
      <c r="V174" s="285">
        <v>974459.97500000009</v>
      </c>
      <c r="W174" s="285">
        <v>1004980.9253807302</v>
      </c>
      <c r="X174" s="285">
        <v>1003604.3796048333</v>
      </c>
      <c r="Y174" s="285">
        <v>47078722.041526571</v>
      </c>
      <c r="Z174" s="285">
        <v>47037631.080680154</v>
      </c>
      <c r="AA174" s="284">
        <f t="shared" si="28"/>
        <v>-41090.960846416652</v>
      </c>
      <c r="AB174" s="284">
        <f t="shared" si="30"/>
        <v>4996.150062774761</v>
      </c>
      <c r="AC174" s="284">
        <f t="shared" si="29"/>
        <v>4991.7893537811897</v>
      </c>
      <c r="AD174" s="285">
        <f t="shared" si="31"/>
        <v>-4.3607089935712793</v>
      </c>
      <c r="AE174" s="286">
        <f t="shared" si="32"/>
        <v>-8.7281385442402617E-4</v>
      </c>
      <c r="AF174" s="248">
        <v>12</v>
      </c>
    </row>
    <row r="175" spans="1:32">
      <c r="A175" s="280">
        <v>543</v>
      </c>
      <c r="B175" s="280" t="s">
        <v>206</v>
      </c>
      <c r="C175" s="285">
        <v>44127</v>
      </c>
      <c r="D175" s="285">
        <v>125944979.75</v>
      </c>
      <c r="E175" s="285">
        <v>125944979.75</v>
      </c>
      <c r="F175" s="284">
        <f t="shared" si="23"/>
        <v>0</v>
      </c>
      <c r="G175" s="285">
        <v>137775000</v>
      </c>
      <c r="H175" s="285">
        <v>137775000</v>
      </c>
      <c r="I175" s="284">
        <f t="shared" si="24"/>
        <v>0</v>
      </c>
      <c r="J175" s="285">
        <v>131859989.875</v>
      </c>
      <c r="K175" s="285">
        <v>131859989.875</v>
      </c>
      <c r="L175" s="284">
        <f t="shared" si="25"/>
        <v>0</v>
      </c>
      <c r="M175" s="285">
        <v>134690875.69350979</v>
      </c>
      <c r="N175" s="285">
        <v>134574775.51987684</v>
      </c>
      <c r="O175" s="284">
        <f t="shared" si="26"/>
        <v>-116100.17363294959</v>
      </c>
      <c r="P175" s="285">
        <v>3513944.77</v>
      </c>
      <c r="Q175" s="285">
        <v>3513944.77</v>
      </c>
      <c r="R175" s="284">
        <f t="shared" si="27"/>
        <v>0</v>
      </c>
      <c r="S175" s="285">
        <v>3514000</v>
      </c>
      <c r="T175" s="285">
        <v>3514000</v>
      </c>
      <c r="U175" s="285">
        <v>3513972.3849999998</v>
      </c>
      <c r="V175" s="285">
        <v>3513972.3849999998</v>
      </c>
      <c r="W175" s="285">
        <v>3624033.1156132207</v>
      </c>
      <c r="X175" s="285">
        <v>3619069.1930640261</v>
      </c>
      <c r="Y175" s="285">
        <v>138314908.80912301</v>
      </c>
      <c r="Z175" s="285">
        <v>138193844.71294087</v>
      </c>
      <c r="AA175" s="284">
        <f t="shared" si="28"/>
        <v>-121064.09618213773</v>
      </c>
      <c r="AB175" s="284">
        <f t="shared" si="30"/>
        <v>3134.4734246407643</v>
      </c>
      <c r="AC175" s="284">
        <f t="shared" si="29"/>
        <v>3131.729886757334</v>
      </c>
      <c r="AD175" s="285">
        <f t="shared" si="31"/>
        <v>-2.7435378834302355</v>
      </c>
      <c r="AE175" s="286">
        <f t="shared" si="32"/>
        <v>-8.7527871886317456E-4</v>
      </c>
      <c r="AF175" s="248">
        <v>1</v>
      </c>
    </row>
    <row r="176" spans="1:32">
      <c r="A176" s="280">
        <v>545</v>
      </c>
      <c r="B176" s="280" t="s">
        <v>207</v>
      </c>
      <c r="C176" s="285">
        <v>9562</v>
      </c>
      <c r="D176" s="285">
        <v>36791059.900000006</v>
      </c>
      <c r="E176" s="285">
        <v>35433628.560000002</v>
      </c>
      <c r="F176" s="284">
        <f t="shared" si="23"/>
        <v>-1357431.3400000036</v>
      </c>
      <c r="G176" s="285">
        <v>42200000</v>
      </c>
      <c r="H176" s="285">
        <v>42200000</v>
      </c>
      <c r="I176" s="284">
        <f t="shared" si="24"/>
        <v>0</v>
      </c>
      <c r="J176" s="285">
        <v>39495529.950000003</v>
      </c>
      <c r="K176" s="285">
        <v>38816814.280000001</v>
      </c>
      <c r="L176" s="284">
        <f t="shared" si="25"/>
        <v>-678715.67000000179</v>
      </c>
      <c r="M176" s="285">
        <v>40343454.598985441</v>
      </c>
      <c r="N176" s="285">
        <v>39615990.211130366</v>
      </c>
      <c r="O176" s="284">
        <f t="shared" si="26"/>
        <v>-727464.3878550753</v>
      </c>
      <c r="P176" s="285">
        <v>735338.7</v>
      </c>
      <c r="Q176" s="285">
        <v>727098.62</v>
      </c>
      <c r="R176" s="284">
        <f t="shared" si="27"/>
        <v>-8240.0799999999581</v>
      </c>
      <c r="S176" s="285">
        <v>704000</v>
      </c>
      <c r="T176" s="285">
        <v>704000</v>
      </c>
      <c r="U176" s="285">
        <v>719669.35</v>
      </c>
      <c r="V176" s="285">
        <v>715549.31</v>
      </c>
      <c r="W176" s="285">
        <v>742210.03210639663</v>
      </c>
      <c r="X176" s="285">
        <v>736950.1465047003</v>
      </c>
      <c r="Y176" s="285">
        <v>41085664.631091841</v>
      </c>
      <c r="Z176" s="285">
        <v>40352940.357635066</v>
      </c>
      <c r="AA176" s="284">
        <f t="shared" si="28"/>
        <v>-732724.27345677465</v>
      </c>
      <c r="AB176" s="284">
        <f t="shared" si="30"/>
        <v>4296.764759578733</v>
      </c>
      <c r="AC176" s="284">
        <f t="shared" si="29"/>
        <v>4220.1359922228685</v>
      </c>
      <c r="AD176" s="285">
        <f t="shared" si="31"/>
        <v>-76.628767355864511</v>
      </c>
      <c r="AE176" s="286">
        <f t="shared" si="32"/>
        <v>-1.7834061589021552E-2</v>
      </c>
      <c r="AF176" s="248">
        <v>15</v>
      </c>
    </row>
    <row r="177" spans="1:32">
      <c r="A177" s="280">
        <v>560</v>
      </c>
      <c r="B177" s="280" t="s">
        <v>208</v>
      </c>
      <c r="C177" s="285">
        <v>15808</v>
      </c>
      <c r="D177" s="285">
        <v>53785811.720000006</v>
      </c>
      <c r="E177" s="285">
        <v>53785811.720000006</v>
      </c>
      <c r="F177" s="284">
        <f t="shared" si="23"/>
        <v>0</v>
      </c>
      <c r="G177" s="285">
        <v>57827000</v>
      </c>
      <c r="H177" s="285">
        <v>57827000</v>
      </c>
      <c r="I177" s="284">
        <f t="shared" si="24"/>
        <v>0</v>
      </c>
      <c r="J177" s="285">
        <v>55806405.859999999</v>
      </c>
      <c r="K177" s="285">
        <v>55806405.859999999</v>
      </c>
      <c r="L177" s="284">
        <f t="shared" si="25"/>
        <v>0</v>
      </c>
      <c r="M177" s="285">
        <v>57004506.687103331</v>
      </c>
      <c r="N177" s="285">
        <v>56955370.224888235</v>
      </c>
      <c r="O177" s="284">
        <f t="shared" si="26"/>
        <v>-49136.462215095758</v>
      </c>
      <c r="P177" s="285">
        <v>1952940.6700000002</v>
      </c>
      <c r="Q177" s="285">
        <v>1952940.6700000002</v>
      </c>
      <c r="R177" s="284">
        <f t="shared" si="27"/>
        <v>0</v>
      </c>
      <c r="S177" s="285">
        <v>1773000</v>
      </c>
      <c r="T177" s="285">
        <v>1773000</v>
      </c>
      <c r="U177" s="285">
        <v>1862970.335</v>
      </c>
      <c r="V177" s="285">
        <v>1862970.335</v>
      </c>
      <c r="W177" s="285">
        <v>1921320.2176160684</v>
      </c>
      <c r="X177" s="285">
        <v>1918688.5405733401</v>
      </c>
      <c r="Y177" s="285">
        <v>58925826.904719397</v>
      </c>
      <c r="Z177" s="285">
        <v>58874058.765461579</v>
      </c>
      <c r="AA177" s="284">
        <f t="shared" si="28"/>
        <v>-51768.13925781846</v>
      </c>
      <c r="AB177" s="284">
        <f t="shared" si="30"/>
        <v>3727.5953254503665</v>
      </c>
      <c r="AC177" s="284">
        <f t="shared" si="29"/>
        <v>3724.320519070191</v>
      </c>
      <c r="AD177" s="285">
        <f t="shared" si="31"/>
        <v>-3.2748063801755052</v>
      </c>
      <c r="AE177" s="286">
        <f t="shared" si="32"/>
        <v>-8.7853055234203689E-4</v>
      </c>
      <c r="AF177" s="248">
        <v>7</v>
      </c>
    </row>
    <row r="178" spans="1:32">
      <c r="A178" s="280">
        <v>561</v>
      </c>
      <c r="B178" s="280" t="s">
        <v>209</v>
      </c>
      <c r="C178" s="285">
        <v>1337</v>
      </c>
      <c r="D178" s="285">
        <v>4736326.8599999994</v>
      </c>
      <c r="E178" s="285">
        <v>4736326.8599999994</v>
      </c>
      <c r="F178" s="284">
        <f t="shared" si="23"/>
        <v>0</v>
      </c>
      <c r="G178" s="285">
        <v>5061000</v>
      </c>
      <c r="H178" s="285">
        <v>5061000</v>
      </c>
      <c r="I178" s="284">
        <f t="shared" si="24"/>
        <v>0</v>
      </c>
      <c r="J178" s="285">
        <v>4898663.43</v>
      </c>
      <c r="K178" s="285">
        <v>4898663.43</v>
      </c>
      <c r="L178" s="284">
        <f t="shared" si="25"/>
        <v>0</v>
      </c>
      <c r="M178" s="285">
        <v>5003832.2294727247</v>
      </c>
      <c r="N178" s="285">
        <v>4999519.0509617031</v>
      </c>
      <c r="O178" s="284">
        <f t="shared" si="26"/>
        <v>-4313.1785110216588</v>
      </c>
      <c r="P178" s="285">
        <v>94238.66</v>
      </c>
      <c r="Q178" s="285">
        <v>94238.66</v>
      </c>
      <c r="R178" s="284">
        <f t="shared" si="27"/>
        <v>0</v>
      </c>
      <c r="S178" s="285">
        <v>102000</v>
      </c>
      <c r="T178" s="285">
        <v>102000</v>
      </c>
      <c r="U178" s="285">
        <v>98119.33</v>
      </c>
      <c r="V178" s="285">
        <v>98119.33</v>
      </c>
      <c r="W178" s="285">
        <v>101192.5144089548</v>
      </c>
      <c r="X178" s="285">
        <v>101053.90866555797</v>
      </c>
      <c r="Y178" s="285">
        <v>5105024.7438816791</v>
      </c>
      <c r="Z178" s="285">
        <v>5100572.9596272614</v>
      </c>
      <c r="AA178" s="284">
        <f t="shared" si="28"/>
        <v>-4451.7842544177547</v>
      </c>
      <c r="AB178" s="284">
        <f t="shared" si="30"/>
        <v>3818.2683200311735</v>
      </c>
      <c r="AC178" s="284">
        <f t="shared" si="29"/>
        <v>3814.9386384646682</v>
      </c>
      <c r="AD178" s="285">
        <f t="shared" si="31"/>
        <v>-3.3296815665053145</v>
      </c>
      <c r="AE178" s="286">
        <f t="shared" si="32"/>
        <v>-8.7203970162006057E-4</v>
      </c>
      <c r="AF178" s="248">
        <v>2</v>
      </c>
    </row>
    <row r="179" spans="1:32">
      <c r="A179" s="280">
        <v>562</v>
      </c>
      <c r="B179" s="280" t="s">
        <v>210</v>
      </c>
      <c r="C179" s="285">
        <v>8978</v>
      </c>
      <c r="D179" s="285">
        <v>37832026.650000006</v>
      </c>
      <c r="E179" s="285">
        <v>37832026.57</v>
      </c>
      <c r="F179" s="284">
        <f t="shared" si="23"/>
        <v>-8.0000005662441254E-2</v>
      </c>
      <c r="G179" s="285">
        <v>38889000</v>
      </c>
      <c r="H179" s="285">
        <v>38889000</v>
      </c>
      <c r="I179" s="284">
        <f t="shared" si="24"/>
        <v>0</v>
      </c>
      <c r="J179" s="285">
        <v>38360513.325000003</v>
      </c>
      <c r="K179" s="285">
        <v>38360513.284999996</v>
      </c>
      <c r="L179" s="284">
        <f t="shared" si="25"/>
        <v>-4.0000006556510925E-2</v>
      </c>
      <c r="M179" s="285">
        <v>39184070.442404926</v>
      </c>
      <c r="N179" s="285">
        <v>39150294.710699692</v>
      </c>
      <c r="O179" s="284">
        <f t="shared" si="26"/>
        <v>-33775.731705233455</v>
      </c>
      <c r="P179" s="285">
        <v>706539.4</v>
      </c>
      <c r="Q179" s="285">
        <v>706539.4</v>
      </c>
      <c r="R179" s="284">
        <f t="shared" si="27"/>
        <v>0</v>
      </c>
      <c r="S179" s="285">
        <v>732000</v>
      </c>
      <c r="T179" s="285">
        <v>732000</v>
      </c>
      <c r="U179" s="285">
        <v>719269.7</v>
      </c>
      <c r="V179" s="285">
        <v>719269.7</v>
      </c>
      <c r="W179" s="285">
        <v>741797.86471406394</v>
      </c>
      <c r="X179" s="285">
        <v>740781.80690495216</v>
      </c>
      <c r="Y179" s="285">
        <v>39925868.30711899</v>
      </c>
      <c r="Z179" s="285">
        <v>39891076.517604642</v>
      </c>
      <c r="AA179" s="284">
        <f t="shared" si="28"/>
        <v>-34791.789514347911</v>
      </c>
      <c r="AB179" s="284">
        <f t="shared" si="30"/>
        <v>4447.0782253418347</v>
      </c>
      <c r="AC179" s="284">
        <f t="shared" si="29"/>
        <v>4443.2029981738297</v>
      </c>
      <c r="AD179" s="285">
        <f t="shared" si="31"/>
        <v>-3.8752271680050399</v>
      </c>
      <c r="AE179" s="286">
        <f t="shared" si="32"/>
        <v>-8.7140971479249426E-4</v>
      </c>
      <c r="AF179" s="248">
        <v>6</v>
      </c>
    </row>
    <row r="180" spans="1:32">
      <c r="A180" s="280">
        <v>563</v>
      </c>
      <c r="B180" s="280" t="s">
        <v>211</v>
      </c>
      <c r="C180" s="285">
        <v>7102</v>
      </c>
      <c r="D180" s="285">
        <v>33839844.240000002</v>
      </c>
      <c r="E180" s="285">
        <v>33839844.240000002</v>
      </c>
      <c r="F180" s="284">
        <f t="shared" si="23"/>
        <v>0</v>
      </c>
      <c r="G180" s="285">
        <v>33877000</v>
      </c>
      <c r="H180" s="285">
        <v>33877000</v>
      </c>
      <c r="I180" s="284">
        <f t="shared" si="24"/>
        <v>0</v>
      </c>
      <c r="J180" s="285">
        <v>33858422.120000005</v>
      </c>
      <c r="K180" s="285">
        <v>33858422.120000005</v>
      </c>
      <c r="L180" s="284">
        <f t="shared" si="25"/>
        <v>0</v>
      </c>
      <c r="M180" s="285">
        <v>34585324.397995688</v>
      </c>
      <c r="N180" s="285">
        <v>34555512.711442433</v>
      </c>
      <c r="O180" s="284">
        <f t="shared" si="26"/>
        <v>-29811.686553254724</v>
      </c>
      <c r="P180" s="285">
        <v>975166.02</v>
      </c>
      <c r="Q180" s="285">
        <v>975166.02</v>
      </c>
      <c r="R180" s="284">
        <f t="shared" si="27"/>
        <v>0</v>
      </c>
      <c r="S180" s="285">
        <v>997000</v>
      </c>
      <c r="T180" s="285">
        <v>997000</v>
      </c>
      <c r="U180" s="285">
        <v>986083.01</v>
      </c>
      <c r="V180" s="285">
        <v>986083.01</v>
      </c>
      <c r="W180" s="285">
        <v>1016968.0041420026</v>
      </c>
      <c r="X180" s="285">
        <v>1015575.0393851902</v>
      </c>
      <c r="Y180" s="285">
        <v>35602292.402137689</v>
      </c>
      <c r="Z180" s="285">
        <v>35571087.750827625</v>
      </c>
      <c r="AA180" s="284">
        <f t="shared" si="28"/>
        <v>-31204.651310063899</v>
      </c>
      <c r="AB180" s="284">
        <f t="shared" si="30"/>
        <v>5012.9952692393254</v>
      </c>
      <c r="AC180" s="284">
        <f t="shared" si="29"/>
        <v>5008.6014856135771</v>
      </c>
      <c r="AD180" s="285">
        <f t="shared" si="31"/>
        <v>-4.3937836257482559</v>
      </c>
      <c r="AE180" s="286">
        <f t="shared" si="32"/>
        <v>-8.7647870978640899E-4</v>
      </c>
      <c r="AF180" s="248">
        <v>17</v>
      </c>
    </row>
    <row r="181" spans="1:32">
      <c r="A181" s="280">
        <v>564</v>
      </c>
      <c r="B181" s="280" t="s">
        <v>212</v>
      </c>
      <c r="C181" s="285">
        <v>209551</v>
      </c>
      <c r="D181" s="285">
        <v>681105197.30999982</v>
      </c>
      <c r="E181" s="285">
        <v>683329529.27999973</v>
      </c>
      <c r="F181" s="284">
        <f t="shared" si="23"/>
        <v>2224331.9699999094</v>
      </c>
      <c r="G181" s="285">
        <v>720714000</v>
      </c>
      <c r="H181" s="285">
        <v>720714000</v>
      </c>
      <c r="I181" s="284">
        <f t="shared" si="24"/>
        <v>0</v>
      </c>
      <c r="J181" s="285">
        <v>700909598.65499997</v>
      </c>
      <c r="K181" s="285">
        <v>702021764.63999987</v>
      </c>
      <c r="L181" s="284">
        <f t="shared" si="25"/>
        <v>1112165.9849998951</v>
      </c>
      <c r="M181" s="285">
        <v>715957340.16302514</v>
      </c>
      <c r="N181" s="285">
        <v>716475266.50089383</v>
      </c>
      <c r="O181" s="284">
        <f t="shared" si="26"/>
        <v>517926.33786869049</v>
      </c>
      <c r="P181" s="285">
        <v>13676401.079999996</v>
      </c>
      <c r="Q181" s="285">
        <v>13676401.08</v>
      </c>
      <c r="R181" s="284">
        <f t="shared" si="27"/>
        <v>0</v>
      </c>
      <c r="S181" s="285">
        <v>15452000</v>
      </c>
      <c r="T181" s="285">
        <v>15452000</v>
      </c>
      <c r="U181" s="285">
        <v>14564200.539999999</v>
      </c>
      <c r="V181" s="285">
        <v>14564200.539999999</v>
      </c>
      <c r="W181" s="285">
        <v>15020364.213645337</v>
      </c>
      <c r="X181" s="285">
        <v>14999790.471011471</v>
      </c>
      <c r="Y181" s="285">
        <v>730977704.37667048</v>
      </c>
      <c r="Z181" s="285">
        <v>731475056.97190535</v>
      </c>
      <c r="AA181" s="284">
        <f t="shared" si="28"/>
        <v>497352.59523487091</v>
      </c>
      <c r="AB181" s="284">
        <f t="shared" si="30"/>
        <v>3488.304538640572</v>
      </c>
      <c r="AC181" s="284">
        <f t="shared" si="29"/>
        <v>3490.6779589307871</v>
      </c>
      <c r="AD181" s="285">
        <f t="shared" si="31"/>
        <v>2.3734202902151083</v>
      </c>
      <c r="AE181" s="286">
        <f t="shared" si="32"/>
        <v>6.8039365941944228E-4</v>
      </c>
      <c r="AF181" s="248">
        <v>17</v>
      </c>
    </row>
    <row r="182" spans="1:32">
      <c r="A182" s="280">
        <v>576</v>
      </c>
      <c r="B182" s="280" t="s">
        <v>213</v>
      </c>
      <c r="C182" s="285">
        <v>2813</v>
      </c>
      <c r="D182" s="285">
        <v>13852080.75</v>
      </c>
      <c r="E182" s="285">
        <v>13852080.759999998</v>
      </c>
      <c r="F182" s="284">
        <f t="shared" si="23"/>
        <v>9.9999979138374329E-3</v>
      </c>
      <c r="G182" s="285">
        <v>13853000</v>
      </c>
      <c r="H182" s="285">
        <v>13853000</v>
      </c>
      <c r="I182" s="284">
        <f t="shared" si="24"/>
        <v>0</v>
      </c>
      <c r="J182" s="285">
        <v>13852540.375</v>
      </c>
      <c r="K182" s="285">
        <v>13852540.379999999</v>
      </c>
      <c r="L182" s="284">
        <f t="shared" si="25"/>
        <v>4.9999989569187164E-3</v>
      </c>
      <c r="M182" s="285">
        <v>14149938.851483248</v>
      </c>
      <c r="N182" s="285">
        <v>14137741.96240836</v>
      </c>
      <c r="O182" s="284">
        <f t="shared" si="26"/>
        <v>-12196.88907488808</v>
      </c>
      <c r="P182" s="285">
        <v>286943</v>
      </c>
      <c r="Q182" s="285">
        <v>286943</v>
      </c>
      <c r="R182" s="284">
        <f t="shared" si="27"/>
        <v>0</v>
      </c>
      <c r="S182" s="285">
        <v>300000</v>
      </c>
      <c r="T182" s="285">
        <v>300000</v>
      </c>
      <c r="U182" s="285">
        <v>293471.5</v>
      </c>
      <c r="V182" s="285">
        <v>293471.5</v>
      </c>
      <c r="W182" s="285">
        <v>302663.28757409554</v>
      </c>
      <c r="X182" s="285">
        <v>302248.72262116242</v>
      </c>
      <c r="Y182" s="285">
        <v>14452602.139057344</v>
      </c>
      <c r="Z182" s="285">
        <v>14439990.685029522</v>
      </c>
      <c r="AA182" s="284">
        <f t="shared" si="28"/>
        <v>-12611.454027822241</v>
      </c>
      <c r="AB182" s="284">
        <f t="shared" si="30"/>
        <v>5137.7895979585301</v>
      </c>
      <c r="AC182" s="284">
        <f t="shared" si="29"/>
        <v>5133.3063224420621</v>
      </c>
      <c r="AD182" s="285">
        <f t="shared" si="31"/>
        <v>-4.4832755164679838</v>
      </c>
      <c r="AE182" s="286">
        <f t="shared" si="32"/>
        <v>-8.726078464266786E-4</v>
      </c>
      <c r="AF182" s="248">
        <v>7</v>
      </c>
    </row>
    <row r="183" spans="1:32">
      <c r="A183" s="280">
        <v>577</v>
      </c>
      <c r="B183" s="280" t="s">
        <v>214</v>
      </c>
      <c r="C183" s="285">
        <v>11041</v>
      </c>
      <c r="D183" s="285">
        <v>35473709.5</v>
      </c>
      <c r="E183" s="285">
        <v>34202810.450000003</v>
      </c>
      <c r="F183" s="284">
        <f t="shared" si="23"/>
        <v>-1270899.049999997</v>
      </c>
      <c r="G183" s="285">
        <v>37379000</v>
      </c>
      <c r="H183" s="285">
        <v>37379000</v>
      </c>
      <c r="I183" s="284">
        <f t="shared" si="24"/>
        <v>0</v>
      </c>
      <c r="J183" s="285">
        <v>36426354.75</v>
      </c>
      <c r="K183" s="285">
        <v>35790905.225000001</v>
      </c>
      <c r="L183" s="284">
        <f t="shared" si="25"/>
        <v>-635449.52499999851</v>
      </c>
      <c r="M183" s="285">
        <v>37208387.656111509</v>
      </c>
      <c r="N183" s="285">
        <v>36527782.543237977</v>
      </c>
      <c r="O183" s="284">
        <f t="shared" si="26"/>
        <v>-680605.11287353188</v>
      </c>
      <c r="P183" s="285">
        <v>810087.14999999991</v>
      </c>
      <c r="Q183" s="285">
        <v>810087.14999999991</v>
      </c>
      <c r="R183" s="284">
        <f t="shared" si="27"/>
        <v>0</v>
      </c>
      <c r="S183" s="285">
        <v>825000</v>
      </c>
      <c r="T183" s="285">
        <v>825000</v>
      </c>
      <c r="U183" s="285">
        <v>817543.57499999995</v>
      </c>
      <c r="V183" s="285">
        <v>817543.57499999995</v>
      </c>
      <c r="W183" s="285">
        <v>843149.76460943941</v>
      </c>
      <c r="X183" s="285">
        <v>841994.88274291868</v>
      </c>
      <c r="Y183" s="285">
        <v>38051537.42072095</v>
      </c>
      <c r="Z183" s="285">
        <v>37369777.425980896</v>
      </c>
      <c r="AA183" s="284">
        <f t="shared" si="28"/>
        <v>-681759.99474005401</v>
      </c>
      <c r="AB183" s="284">
        <f t="shared" si="30"/>
        <v>3446.3850575782039</v>
      </c>
      <c r="AC183" s="284">
        <f t="shared" si="29"/>
        <v>3384.6370279848652</v>
      </c>
      <c r="AD183" s="285">
        <f t="shared" si="31"/>
        <v>-61.748029593338742</v>
      </c>
      <c r="AE183" s="286">
        <f t="shared" si="32"/>
        <v>-1.7916752934371605E-2</v>
      </c>
      <c r="AF183" s="248">
        <v>2</v>
      </c>
    </row>
    <row r="184" spans="1:32">
      <c r="A184" s="280">
        <v>578</v>
      </c>
      <c r="B184" s="280" t="s">
        <v>215</v>
      </c>
      <c r="C184" s="285">
        <v>3183</v>
      </c>
      <c r="D184" s="285">
        <v>16496766.309999997</v>
      </c>
      <c r="E184" s="285">
        <v>16496766.309999997</v>
      </c>
      <c r="F184" s="284">
        <f t="shared" si="23"/>
        <v>0</v>
      </c>
      <c r="G184" s="285">
        <v>16568000</v>
      </c>
      <c r="H184" s="285">
        <v>16568000</v>
      </c>
      <c r="I184" s="284">
        <f t="shared" si="24"/>
        <v>0</v>
      </c>
      <c r="J184" s="285">
        <v>16532383.154999997</v>
      </c>
      <c r="K184" s="285">
        <v>16532383.154999997</v>
      </c>
      <c r="L184" s="284">
        <f t="shared" si="25"/>
        <v>0</v>
      </c>
      <c r="M184" s="285">
        <v>16887314.844772048</v>
      </c>
      <c r="N184" s="285">
        <v>16872758.400799308</v>
      </c>
      <c r="O184" s="284">
        <f t="shared" si="26"/>
        <v>-14556.443972740322</v>
      </c>
      <c r="P184" s="285">
        <v>504979.10000000003</v>
      </c>
      <c r="Q184" s="285">
        <v>504979.1</v>
      </c>
      <c r="R184" s="284">
        <f t="shared" si="27"/>
        <v>0</v>
      </c>
      <c r="S184" s="285">
        <v>474000</v>
      </c>
      <c r="T184" s="285">
        <v>474000</v>
      </c>
      <c r="U184" s="285">
        <v>489489.55000000005</v>
      </c>
      <c r="V184" s="285">
        <v>489489.55</v>
      </c>
      <c r="W184" s="285">
        <v>504820.79669121065</v>
      </c>
      <c r="X184" s="285">
        <v>504129.3318905161</v>
      </c>
      <c r="Y184" s="285">
        <v>17392135.641463257</v>
      </c>
      <c r="Z184" s="285">
        <v>17376887.732689824</v>
      </c>
      <c r="AA184" s="284">
        <f t="shared" si="28"/>
        <v>-15247.908773433417</v>
      </c>
      <c r="AB184" s="284">
        <f t="shared" si="30"/>
        <v>5464.0702612199993</v>
      </c>
      <c r="AC184" s="284">
        <f t="shared" si="29"/>
        <v>5459.2798406188576</v>
      </c>
      <c r="AD184" s="285">
        <f t="shared" si="31"/>
        <v>-4.7904206011417045</v>
      </c>
      <c r="AE184" s="286">
        <f t="shared" si="32"/>
        <v>-8.7671284813825134E-4</v>
      </c>
      <c r="AF184" s="248">
        <v>18</v>
      </c>
    </row>
    <row r="185" spans="1:32">
      <c r="A185" s="280">
        <v>580</v>
      </c>
      <c r="B185" s="280" t="s">
        <v>216</v>
      </c>
      <c r="C185" s="285">
        <v>4567</v>
      </c>
      <c r="D185" s="285">
        <v>23709416</v>
      </c>
      <c r="E185" s="285">
        <v>23325813.080000002</v>
      </c>
      <c r="F185" s="284">
        <f t="shared" si="23"/>
        <v>-383602.91999999806</v>
      </c>
      <c r="G185" s="285">
        <v>24888000</v>
      </c>
      <c r="H185" s="285">
        <v>24888000</v>
      </c>
      <c r="I185" s="284">
        <f t="shared" si="24"/>
        <v>0</v>
      </c>
      <c r="J185" s="285">
        <v>24298708</v>
      </c>
      <c r="K185" s="285">
        <v>24106906.539999999</v>
      </c>
      <c r="L185" s="284">
        <f t="shared" si="25"/>
        <v>-191801.46000000089</v>
      </c>
      <c r="M185" s="285">
        <v>24820373.957585149</v>
      </c>
      <c r="N185" s="285">
        <v>24603229.070277907</v>
      </c>
      <c r="O185" s="284">
        <f t="shared" si="26"/>
        <v>-217144.88730724156</v>
      </c>
      <c r="P185" s="285">
        <v>413175.11</v>
      </c>
      <c r="Q185" s="285">
        <v>535557.91</v>
      </c>
      <c r="R185" s="284">
        <f t="shared" si="27"/>
        <v>122382.80000000005</v>
      </c>
      <c r="S185" s="285">
        <v>535000</v>
      </c>
      <c r="T185" s="285">
        <v>535000</v>
      </c>
      <c r="U185" s="285">
        <v>474087.55499999999</v>
      </c>
      <c r="V185" s="285">
        <v>535278.95500000007</v>
      </c>
      <c r="W185" s="285">
        <v>488936.39755228302</v>
      </c>
      <c r="X185" s="285">
        <v>551288.21842918533</v>
      </c>
      <c r="Y185" s="285">
        <v>25309310.35513743</v>
      </c>
      <c r="Z185" s="285">
        <v>25154517.288707092</v>
      </c>
      <c r="AA185" s="284">
        <f t="shared" si="28"/>
        <v>-154793.06643033773</v>
      </c>
      <c r="AB185" s="284">
        <f t="shared" si="30"/>
        <v>5541.780239793613</v>
      </c>
      <c r="AC185" s="284">
        <f t="shared" si="29"/>
        <v>5507.886421875869</v>
      </c>
      <c r="AD185" s="285">
        <f t="shared" si="31"/>
        <v>-33.893817917743945</v>
      </c>
      <c r="AE185" s="286">
        <f t="shared" si="32"/>
        <v>-6.1160523245516168E-3</v>
      </c>
      <c r="AF185" s="248">
        <v>9</v>
      </c>
    </row>
    <row r="186" spans="1:32">
      <c r="A186" s="280">
        <v>581</v>
      </c>
      <c r="B186" s="280" t="s">
        <v>217</v>
      </c>
      <c r="C186" s="285">
        <v>6286</v>
      </c>
      <c r="D186" s="285">
        <v>30265942.480000004</v>
      </c>
      <c r="E186" s="285">
        <v>27896959.150000006</v>
      </c>
      <c r="F186" s="284">
        <f t="shared" si="23"/>
        <v>-2368983.3299999982</v>
      </c>
      <c r="G186" s="285">
        <v>28070000</v>
      </c>
      <c r="H186" s="285">
        <v>28070000</v>
      </c>
      <c r="I186" s="284">
        <f t="shared" si="24"/>
        <v>0</v>
      </c>
      <c r="J186" s="285">
        <v>29167971.240000002</v>
      </c>
      <c r="K186" s="285">
        <v>27983479.575000003</v>
      </c>
      <c r="L186" s="284">
        <f t="shared" si="25"/>
        <v>-1184491.6649999991</v>
      </c>
      <c r="M186" s="285">
        <v>29794174.808014017</v>
      </c>
      <c r="N186" s="285">
        <v>28559614.524774618</v>
      </c>
      <c r="O186" s="284">
        <f t="shared" si="26"/>
        <v>-1234560.2832393982</v>
      </c>
      <c r="P186" s="285">
        <v>482928.54</v>
      </c>
      <c r="Q186" s="285">
        <v>493632.54</v>
      </c>
      <c r="R186" s="284">
        <f t="shared" si="27"/>
        <v>10704</v>
      </c>
      <c r="S186" s="285">
        <v>500000</v>
      </c>
      <c r="T186" s="285">
        <v>500000</v>
      </c>
      <c r="U186" s="285">
        <v>491464.27</v>
      </c>
      <c r="V186" s="285">
        <v>496816.27</v>
      </c>
      <c r="W186" s="285">
        <v>506857.36667241267</v>
      </c>
      <c r="X186" s="285">
        <v>511675.18135461368</v>
      </c>
      <c r="Y186" s="285">
        <v>30301032.174686428</v>
      </c>
      <c r="Z186" s="285">
        <v>29071289.706129231</v>
      </c>
      <c r="AA186" s="284">
        <f t="shared" si="28"/>
        <v>-1229742.4685571976</v>
      </c>
      <c r="AB186" s="284">
        <f t="shared" si="30"/>
        <v>4820.3996459889322</v>
      </c>
      <c r="AC186" s="284">
        <f t="shared" si="29"/>
        <v>4624.7676910800556</v>
      </c>
      <c r="AD186" s="285">
        <f t="shared" si="31"/>
        <v>-195.63195490887665</v>
      </c>
      <c r="AE186" s="286">
        <f t="shared" si="32"/>
        <v>-4.0584177511435705E-2</v>
      </c>
      <c r="AF186" s="248">
        <v>6</v>
      </c>
    </row>
    <row r="187" spans="1:32">
      <c r="A187" s="280">
        <v>583</v>
      </c>
      <c r="B187" s="280" t="s">
        <v>218</v>
      </c>
      <c r="C187" s="285">
        <v>924</v>
      </c>
      <c r="D187" s="285">
        <v>4027035.0500000003</v>
      </c>
      <c r="E187" s="285">
        <v>5988599</v>
      </c>
      <c r="F187" s="284">
        <f t="shared" si="23"/>
        <v>1961563.9499999997</v>
      </c>
      <c r="G187" s="285">
        <v>6722000</v>
      </c>
      <c r="H187" s="285">
        <v>6722000</v>
      </c>
      <c r="I187" s="284">
        <f t="shared" si="24"/>
        <v>0</v>
      </c>
      <c r="J187" s="285">
        <v>5374517.5250000004</v>
      </c>
      <c r="K187" s="285">
        <v>6355299.5</v>
      </c>
      <c r="L187" s="284">
        <f t="shared" si="25"/>
        <v>980781.97499999963</v>
      </c>
      <c r="M187" s="285">
        <v>5489902.3772002608</v>
      </c>
      <c r="N187" s="285">
        <v>6486144.9207212403</v>
      </c>
      <c r="O187" s="284">
        <f t="shared" si="26"/>
        <v>996242.54352097958</v>
      </c>
      <c r="P187" s="285">
        <v>205000</v>
      </c>
      <c r="Q187" s="285">
        <v>202971</v>
      </c>
      <c r="R187" s="284">
        <f t="shared" si="27"/>
        <v>-2029</v>
      </c>
      <c r="S187" s="285">
        <v>310000</v>
      </c>
      <c r="T187" s="285">
        <v>310000</v>
      </c>
      <c r="U187" s="285">
        <v>257500</v>
      </c>
      <c r="V187" s="285">
        <v>256485.5</v>
      </c>
      <c r="W187" s="285">
        <v>265565.12830148614</v>
      </c>
      <c r="X187" s="285">
        <v>264156.53562901384</v>
      </c>
      <c r="Y187" s="285">
        <v>5755467.5055017471</v>
      </c>
      <c r="Z187" s="285">
        <v>6750301.4563502539</v>
      </c>
      <c r="AA187" s="284">
        <f t="shared" si="28"/>
        <v>994833.95084850676</v>
      </c>
      <c r="AB187" s="284">
        <f t="shared" si="30"/>
        <v>6228.8609366902028</v>
      </c>
      <c r="AC187" s="284">
        <f t="shared" si="29"/>
        <v>7305.5210566561191</v>
      </c>
      <c r="AD187" s="285">
        <f t="shared" si="31"/>
        <v>1076.6601199659162</v>
      </c>
      <c r="AE187" s="286">
        <f t="shared" si="32"/>
        <v>0.17285024194777024</v>
      </c>
      <c r="AF187" s="248">
        <v>19</v>
      </c>
    </row>
    <row r="188" spans="1:32">
      <c r="A188" s="280">
        <v>584</v>
      </c>
      <c r="B188" s="280" t="s">
        <v>219</v>
      </c>
      <c r="C188" s="285">
        <v>2676</v>
      </c>
      <c r="D188" s="285">
        <v>11260131.07</v>
      </c>
      <c r="E188" s="285">
        <v>11260131.07</v>
      </c>
      <c r="F188" s="284">
        <f t="shared" si="23"/>
        <v>0</v>
      </c>
      <c r="G188" s="285">
        <v>11760000</v>
      </c>
      <c r="H188" s="285">
        <v>11760000</v>
      </c>
      <c r="I188" s="284">
        <f t="shared" si="24"/>
        <v>0</v>
      </c>
      <c r="J188" s="285">
        <v>11510065.535</v>
      </c>
      <c r="K188" s="285">
        <v>11510065.535</v>
      </c>
      <c r="L188" s="284">
        <f t="shared" si="25"/>
        <v>0</v>
      </c>
      <c r="M188" s="285">
        <v>11757173.708783707</v>
      </c>
      <c r="N188" s="285">
        <v>11747039.318447361</v>
      </c>
      <c r="O188" s="284">
        <f t="shared" si="26"/>
        <v>-10134.390336345881</v>
      </c>
      <c r="P188" s="285">
        <v>346170.32999999996</v>
      </c>
      <c r="Q188" s="285">
        <v>346170.32999999996</v>
      </c>
      <c r="R188" s="284">
        <f t="shared" si="27"/>
        <v>0</v>
      </c>
      <c r="S188" s="285">
        <v>457000</v>
      </c>
      <c r="T188" s="285">
        <v>457000</v>
      </c>
      <c r="U188" s="285">
        <v>401585.16499999998</v>
      </c>
      <c r="V188" s="285">
        <v>401585.16499999998</v>
      </c>
      <c r="W188" s="285">
        <v>414163.1684163048</v>
      </c>
      <c r="X188" s="285">
        <v>413595.8794801496</v>
      </c>
      <c r="Y188" s="285">
        <v>12171336.877200011</v>
      </c>
      <c r="Z188" s="285">
        <v>12160635.19792751</v>
      </c>
      <c r="AA188" s="284">
        <f t="shared" si="28"/>
        <v>-10701.679272500798</v>
      </c>
      <c r="AB188" s="284">
        <f t="shared" si="30"/>
        <v>4548.332166367717</v>
      </c>
      <c r="AC188" s="284">
        <f t="shared" si="29"/>
        <v>4544.3330336051986</v>
      </c>
      <c r="AD188" s="285">
        <f t="shared" si="31"/>
        <v>-3.9991327625184567</v>
      </c>
      <c r="AE188" s="286">
        <f t="shared" si="32"/>
        <v>-8.7925257352348366E-4</v>
      </c>
      <c r="AF188" s="248">
        <v>16</v>
      </c>
    </row>
    <row r="189" spans="1:32">
      <c r="A189" s="280">
        <v>588</v>
      </c>
      <c r="B189" s="280" t="s">
        <v>220</v>
      </c>
      <c r="C189" s="285">
        <v>1644</v>
      </c>
      <c r="D189" s="285">
        <v>9319979.0800000001</v>
      </c>
      <c r="E189" s="285">
        <v>9319979.0800000001</v>
      </c>
      <c r="F189" s="284">
        <f t="shared" si="23"/>
        <v>0</v>
      </c>
      <c r="G189" s="285">
        <v>8913000</v>
      </c>
      <c r="H189" s="285">
        <v>8913000</v>
      </c>
      <c r="I189" s="284">
        <f t="shared" si="24"/>
        <v>0</v>
      </c>
      <c r="J189" s="285">
        <v>9116489.5399999991</v>
      </c>
      <c r="K189" s="285">
        <v>9116489.5399999991</v>
      </c>
      <c r="L189" s="284">
        <f t="shared" si="25"/>
        <v>0</v>
      </c>
      <c r="M189" s="285">
        <v>9312210.3267059866</v>
      </c>
      <c r="N189" s="285">
        <v>9304183.433790857</v>
      </c>
      <c r="O189" s="284">
        <f t="shared" si="26"/>
        <v>-8026.8929151296616</v>
      </c>
      <c r="P189" s="285">
        <v>155084.85</v>
      </c>
      <c r="Q189" s="285">
        <v>155084.85</v>
      </c>
      <c r="R189" s="284">
        <f t="shared" si="27"/>
        <v>0</v>
      </c>
      <c r="S189" s="285">
        <v>166000</v>
      </c>
      <c r="T189" s="285">
        <v>166000</v>
      </c>
      <c r="U189" s="285">
        <v>160542.42499999999</v>
      </c>
      <c r="V189" s="285">
        <v>160542.42499999999</v>
      </c>
      <c r="W189" s="285">
        <v>165570.7560891523</v>
      </c>
      <c r="X189" s="285">
        <v>165343.96996898766</v>
      </c>
      <c r="Y189" s="285">
        <v>9477781.0827951394</v>
      </c>
      <c r="Z189" s="285">
        <v>9469527.4037598446</v>
      </c>
      <c r="AA189" s="284">
        <f t="shared" si="28"/>
        <v>-8253.679035294801</v>
      </c>
      <c r="AB189" s="284">
        <f t="shared" si="30"/>
        <v>5765.0736513352431</v>
      </c>
      <c r="AC189" s="284">
        <f t="shared" si="29"/>
        <v>5760.0531653040416</v>
      </c>
      <c r="AD189" s="285">
        <f t="shared" si="31"/>
        <v>-5.0204860312014716</v>
      </c>
      <c r="AE189" s="286">
        <f t="shared" si="32"/>
        <v>-8.7084508105784249E-4</v>
      </c>
      <c r="AF189" s="248">
        <v>10</v>
      </c>
    </row>
    <row r="190" spans="1:32">
      <c r="A190" s="280">
        <v>592</v>
      </c>
      <c r="B190" s="280" t="s">
        <v>221</v>
      </c>
      <c r="C190" s="285">
        <v>3678</v>
      </c>
      <c r="D190" s="285">
        <v>13769693.66</v>
      </c>
      <c r="E190" s="285">
        <v>13666920.51</v>
      </c>
      <c r="F190" s="284">
        <f t="shared" si="23"/>
        <v>-102773.15000000037</v>
      </c>
      <c r="G190" s="285">
        <v>12771000</v>
      </c>
      <c r="H190" s="285">
        <v>12771000</v>
      </c>
      <c r="I190" s="284">
        <f t="shared" si="24"/>
        <v>0</v>
      </c>
      <c r="J190" s="285">
        <v>13270346.83</v>
      </c>
      <c r="K190" s="285">
        <v>13218960.254999999</v>
      </c>
      <c r="L190" s="284">
        <f t="shared" si="25"/>
        <v>-51386.575000001118</v>
      </c>
      <c r="M190" s="285">
        <v>13555246.265252234</v>
      </c>
      <c r="N190" s="285">
        <v>13491117.439104829</v>
      </c>
      <c r="O190" s="284">
        <f t="shared" si="26"/>
        <v>-64128.826147405431</v>
      </c>
      <c r="P190" s="285">
        <v>347000</v>
      </c>
      <c r="Q190" s="285">
        <v>346796.04</v>
      </c>
      <c r="R190" s="284">
        <f t="shared" si="27"/>
        <v>-203.96000000002095</v>
      </c>
      <c r="S190" s="285">
        <v>351000</v>
      </c>
      <c r="T190" s="285">
        <v>351000</v>
      </c>
      <c r="U190" s="285">
        <v>349000</v>
      </c>
      <c r="V190" s="285">
        <v>348898.02</v>
      </c>
      <c r="W190" s="285">
        <v>359930.9894260919</v>
      </c>
      <c r="X190" s="285">
        <v>359332.9535237758</v>
      </c>
      <c r="Y190" s="285">
        <v>13915177.254678326</v>
      </c>
      <c r="Z190" s="285">
        <v>13850450.392628605</v>
      </c>
      <c r="AA190" s="284">
        <f t="shared" si="28"/>
        <v>-64726.862049721181</v>
      </c>
      <c r="AB190" s="284">
        <f t="shared" si="30"/>
        <v>3783.3543378679515</v>
      </c>
      <c r="AC190" s="284">
        <f t="shared" si="29"/>
        <v>3765.7559523188156</v>
      </c>
      <c r="AD190" s="285">
        <f t="shared" si="31"/>
        <v>-17.598385549135855</v>
      </c>
      <c r="AE190" s="286">
        <f t="shared" si="32"/>
        <v>-4.6515298271145129E-3</v>
      </c>
      <c r="AF190" s="248">
        <v>13</v>
      </c>
    </row>
    <row r="191" spans="1:32">
      <c r="A191" s="280">
        <v>593</v>
      </c>
      <c r="B191" s="280" t="s">
        <v>222</v>
      </c>
      <c r="C191" s="285">
        <v>17253</v>
      </c>
      <c r="D191" s="285">
        <v>80195188.690000013</v>
      </c>
      <c r="E191" s="285">
        <v>80195188.690000013</v>
      </c>
      <c r="F191" s="284">
        <f t="shared" si="23"/>
        <v>0</v>
      </c>
      <c r="G191" s="285">
        <v>85596000</v>
      </c>
      <c r="H191" s="285">
        <v>85596000</v>
      </c>
      <c r="I191" s="284">
        <f t="shared" si="24"/>
        <v>0</v>
      </c>
      <c r="J191" s="285">
        <v>82895594.344999999</v>
      </c>
      <c r="K191" s="285">
        <v>82895594.344999999</v>
      </c>
      <c r="L191" s="284">
        <f t="shared" si="25"/>
        <v>0</v>
      </c>
      <c r="M191" s="285">
        <v>84675269.610185891</v>
      </c>
      <c r="N191" s="285">
        <v>84602281.640855819</v>
      </c>
      <c r="O191" s="284">
        <f t="shared" si="26"/>
        <v>-72987.969330072403</v>
      </c>
      <c r="P191" s="285">
        <v>1536632.29</v>
      </c>
      <c r="Q191" s="285">
        <v>1536632.29</v>
      </c>
      <c r="R191" s="284">
        <f t="shared" si="27"/>
        <v>0</v>
      </c>
      <c r="S191" s="285">
        <v>1605000</v>
      </c>
      <c r="T191" s="285">
        <v>1605000</v>
      </c>
      <c r="U191" s="285">
        <v>1570816.145</v>
      </c>
      <c r="V191" s="285">
        <v>1570816.145</v>
      </c>
      <c r="W191" s="285">
        <v>1620015.4993591101</v>
      </c>
      <c r="X191" s="285">
        <v>1617796.5264052851</v>
      </c>
      <c r="Y191" s="285">
        <v>86295285.109545007</v>
      </c>
      <c r="Z191" s="285">
        <v>86220078.167261109</v>
      </c>
      <c r="AA191" s="284">
        <f t="shared" si="28"/>
        <v>-75206.942283898592</v>
      </c>
      <c r="AB191" s="284">
        <f t="shared" si="30"/>
        <v>5001.7553532455231</v>
      </c>
      <c r="AC191" s="284">
        <f t="shared" si="29"/>
        <v>4997.3962886026266</v>
      </c>
      <c r="AD191" s="285">
        <f t="shared" si="31"/>
        <v>-4.3590646428965556</v>
      </c>
      <c r="AE191" s="286">
        <f t="shared" si="32"/>
        <v>-8.7150696806233426E-4</v>
      </c>
      <c r="AF191" s="248">
        <v>10</v>
      </c>
    </row>
    <row r="192" spans="1:32">
      <c r="A192" s="280">
        <v>595</v>
      </c>
      <c r="B192" s="280" t="s">
        <v>223</v>
      </c>
      <c r="C192" s="285">
        <v>4269</v>
      </c>
      <c r="D192" s="285">
        <v>22000183.199999992</v>
      </c>
      <c r="E192" s="285">
        <v>22012982.809999999</v>
      </c>
      <c r="F192" s="284">
        <f t="shared" si="23"/>
        <v>12799.610000006855</v>
      </c>
      <c r="G192" s="285">
        <v>24185000</v>
      </c>
      <c r="H192" s="285">
        <v>24185000</v>
      </c>
      <c r="I192" s="284">
        <f t="shared" si="24"/>
        <v>0</v>
      </c>
      <c r="J192" s="285">
        <v>23092591.599999994</v>
      </c>
      <c r="K192" s="285">
        <v>23098991.405000001</v>
      </c>
      <c r="L192" s="284">
        <f t="shared" si="25"/>
        <v>6399.8050000071526</v>
      </c>
      <c r="M192" s="285">
        <v>23588363.593726438</v>
      </c>
      <c r="N192" s="285">
        <v>23574562.579674546</v>
      </c>
      <c r="O192" s="284">
        <f t="shared" si="26"/>
        <v>-13801.014051891863</v>
      </c>
      <c r="P192" s="285">
        <v>426731.29</v>
      </c>
      <c r="Q192" s="285">
        <v>426731.29</v>
      </c>
      <c r="R192" s="284">
        <f t="shared" si="27"/>
        <v>0</v>
      </c>
      <c r="S192" s="285">
        <v>479000</v>
      </c>
      <c r="T192" s="285">
        <v>479000</v>
      </c>
      <c r="U192" s="285">
        <v>452865.64500000002</v>
      </c>
      <c r="V192" s="285">
        <v>452865.64500000002</v>
      </c>
      <c r="W192" s="285">
        <v>467049.79851557396</v>
      </c>
      <c r="X192" s="285">
        <v>466410.06953063176</v>
      </c>
      <c r="Y192" s="285">
        <v>24055413.392242011</v>
      </c>
      <c r="Z192" s="285">
        <v>24040972.649205178</v>
      </c>
      <c r="AA192" s="284">
        <f t="shared" si="28"/>
        <v>-14440.74303683266</v>
      </c>
      <c r="AB192" s="284">
        <f t="shared" si="30"/>
        <v>5634.9059246291899</v>
      </c>
      <c r="AC192" s="284">
        <f t="shared" si="29"/>
        <v>5631.5232253935765</v>
      </c>
      <c r="AD192" s="285">
        <f t="shared" si="31"/>
        <v>-3.3826992356134724</v>
      </c>
      <c r="AE192" s="286">
        <f t="shared" si="32"/>
        <v>-6.0031157234201283E-4</v>
      </c>
      <c r="AF192" s="248">
        <v>11</v>
      </c>
    </row>
    <row r="193" spans="1:32">
      <c r="A193" s="280">
        <v>598</v>
      </c>
      <c r="B193" s="280" t="s">
        <v>224</v>
      </c>
      <c r="C193" s="285">
        <v>19097</v>
      </c>
      <c r="D193" s="285">
        <v>85443295</v>
      </c>
      <c r="E193" s="285">
        <v>85418443</v>
      </c>
      <c r="F193" s="284">
        <f t="shared" si="23"/>
        <v>-24852</v>
      </c>
      <c r="G193" s="285">
        <v>80995000</v>
      </c>
      <c r="H193" s="285">
        <v>80995000</v>
      </c>
      <c r="I193" s="284">
        <f t="shared" si="24"/>
        <v>0</v>
      </c>
      <c r="J193" s="285">
        <v>83219147.5</v>
      </c>
      <c r="K193" s="285">
        <v>83206721.5</v>
      </c>
      <c r="L193" s="284">
        <f t="shared" si="25"/>
        <v>-12426</v>
      </c>
      <c r="M193" s="285">
        <v>85005769.087864146</v>
      </c>
      <c r="N193" s="285">
        <v>84919814.404827327</v>
      </c>
      <c r="O193" s="284">
        <f t="shared" si="26"/>
        <v>-85954.6830368191</v>
      </c>
      <c r="P193" s="285">
        <v>2489919</v>
      </c>
      <c r="Q193" s="285">
        <v>2489919</v>
      </c>
      <c r="R193" s="284">
        <f t="shared" si="27"/>
        <v>0</v>
      </c>
      <c r="S193" s="285">
        <v>2800000</v>
      </c>
      <c r="T193" s="285">
        <v>2800000</v>
      </c>
      <c r="U193" s="285">
        <v>2644959.5</v>
      </c>
      <c r="V193" s="285">
        <v>2644959.5</v>
      </c>
      <c r="W193" s="285">
        <v>2727801.9765814943</v>
      </c>
      <c r="X193" s="285">
        <v>2724065.6426934414</v>
      </c>
      <c r="Y193" s="285">
        <v>87733571.064445645</v>
      </c>
      <c r="Z193" s="285">
        <v>87643880.047520772</v>
      </c>
      <c r="AA193" s="284">
        <f t="shared" si="28"/>
        <v>-89691.016924872994</v>
      </c>
      <c r="AB193" s="284">
        <f t="shared" si="30"/>
        <v>4594.1022707464863</v>
      </c>
      <c r="AC193" s="284">
        <f t="shared" si="29"/>
        <v>4589.4056682997734</v>
      </c>
      <c r="AD193" s="285">
        <f t="shared" si="31"/>
        <v>-4.6966024467128591</v>
      </c>
      <c r="AE193" s="286">
        <f t="shared" si="32"/>
        <v>-1.022311252541994E-3</v>
      </c>
      <c r="AF193" s="248">
        <v>15</v>
      </c>
    </row>
    <row r="194" spans="1:32">
      <c r="A194" s="280">
        <v>599</v>
      </c>
      <c r="B194" s="280" t="s">
        <v>376</v>
      </c>
      <c r="C194" s="285">
        <v>11172</v>
      </c>
      <c r="D194" s="285">
        <v>37294534.840000004</v>
      </c>
      <c r="E194" s="285">
        <v>36195760.909999996</v>
      </c>
      <c r="F194" s="284">
        <f t="shared" si="23"/>
        <v>-1098773.9300000072</v>
      </c>
      <c r="G194" s="285">
        <v>38546000</v>
      </c>
      <c r="H194" s="285">
        <v>38546000</v>
      </c>
      <c r="I194" s="284">
        <f t="shared" si="24"/>
        <v>0</v>
      </c>
      <c r="J194" s="285">
        <v>37920267.420000002</v>
      </c>
      <c r="K194" s="285">
        <v>37370880.454999998</v>
      </c>
      <c r="L194" s="284">
        <f t="shared" si="25"/>
        <v>-549386.96500000358</v>
      </c>
      <c r="M194" s="285">
        <v>38734372.952505648</v>
      </c>
      <c r="N194" s="285">
        <v>38140286.928425469</v>
      </c>
      <c r="O194" s="284">
        <f t="shared" si="26"/>
        <v>-594086.02408017963</v>
      </c>
      <c r="P194" s="285">
        <v>848722.88</v>
      </c>
      <c r="Q194" s="285">
        <v>850662.87</v>
      </c>
      <c r="R194" s="284">
        <f t="shared" si="27"/>
        <v>1939.9899999999907</v>
      </c>
      <c r="S194" s="285">
        <v>879000</v>
      </c>
      <c r="T194" s="285">
        <v>879000</v>
      </c>
      <c r="U194" s="285">
        <v>863861.44</v>
      </c>
      <c r="V194" s="285">
        <v>864831.43500000006</v>
      </c>
      <c r="W194" s="285">
        <v>890918.34620701591</v>
      </c>
      <c r="X194" s="285">
        <v>890697.04046688299</v>
      </c>
      <c r="Y194" s="285">
        <v>39625291.298712663</v>
      </c>
      <c r="Z194" s="285">
        <v>39030983.968892351</v>
      </c>
      <c r="AA194" s="284">
        <f t="shared" si="28"/>
        <v>-594307.32982031256</v>
      </c>
      <c r="AB194" s="284">
        <f t="shared" si="30"/>
        <v>3546.8395362256233</v>
      </c>
      <c r="AC194" s="284">
        <f t="shared" si="29"/>
        <v>3493.6433914153554</v>
      </c>
      <c r="AD194" s="285">
        <f t="shared" si="31"/>
        <v>-53.196144810267924</v>
      </c>
      <c r="AE194" s="286">
        <f t="shared" si="32"/>
        <v>-1.4998181977771882E-2</v>
      </c>
      <c r="AF194" s="248">
        <v>15</v>
      </c>
    </row>
    <row r="195" spans="1:32">
      <c r="A195" s="280">
        <v>601</v>
      </c>
      <c r="B195" s="280" t="s">
        <v>226</v>
      </c>
      <c r="C195" s="285">
        <v>3873</v>
      </c>
      <c r="D195" s="285">
        <v>18590649.809999999</v>
      </c>
      <c r="E195" s="285">
        <v>18305290.16</v>
      </c>
      <c r="F195" s="284">
        <f t="shared" si="23"/>
        <v>-285359.64999999851</v>
      </c>
      <c r="G195" s="285">
        <v>18870000</v>
      </c>
      <c r="H195" s="285">
        <v>18870000</v>
      </c>
      <c r="I195" s="284">
        <f t="shared" si="24"/>
        <v>0</v>
      </c>
      <c r="J195" s="285">
        <v>18730324.905000001</v>
      </c>
      <c r="K195" s="285">
        <v>18587645.079999998</v>
      </c>
      <c r="L195" s="284">
        <f t="shared" si="25"/>
        <v>-142679.82500000298</v>
      </c>
      <c r="M195" s="285">
        <v>19132443.93443349</v>
      </c>
      <c r="N195" s="285">
        <v>18970334.871521186</v>
      </c>
      <c r="O195" s="284">
        <f t="shared" si="26"/>
        <v>-162109.06291230395</v>
      </c>
      <c r="P195" s="285">
        <v>430830.69999999995</v>
      </c>
      <c r="Q195" s="285">
        <v>430830.69999999995</v>
      </c>
      <c r="R195" s="284">
        <f t="shared" si="27"/>
        <v>0</v>
      </c>
      <c r="S195" s="285">
        <v>364000</v>
      </c>
      <c r="T195" s="285">
        <v>364000</v>
      </c>
      <c r="U195" s="285">
        <v>397415.35</v>
      </c>
      <c r="V195" s="285">
        <v>397415.35</v>
      </c>
      <c r="W195" s="285">
        <v>409862.75111351465</v>
      </c>
      <c r="X195" s="285">
        <v>409301.35255908041</v>
      </c>
      <c r="Y195" s="285">
        <v>19542306.685547005</v>
      </c>
      <c r="Z195" s="285">
        <v>19379636.224080268</v>
      </c>
      <c r="AA195" s="284">
        <f t="shared" si="28"/>
        <v>-162670.46146673709</v>
      </c>
      <c r="AB195" s="284">
        <f t="shared" si="30"/>
        <v>5045.7801924985815</v>
      </c>
      <c r="AC195" s="284">
        <f t="shared" si="29"/>
        <v>5003.7790405577762</v>
      </c>
      <c r="AD195" s="285">
        <f t="shared" si="31"/>
        <v>-42.001151940805357</v>
      </c>
      <c r="AE195" s="286">
        <f t="shared" si="32"/>
        <v>-8.3240153828435248E-3</v>
      </c>
      <c r="AF195" s="248">
        <v>13</v>
      </c>
    </row>
    <row r="196" spans="1:32">
      <c r="A196" s="280">
        <v>604</v>
      </c>
      <c r="B196" s="280" t="s">
        <v>227</v>
      </c>
      <c r="C196" s="285">
        <v>20206</v>
      </c>
      <c r="D196" s="285">
        <v>58370941.330000013</v>
      </c>
      <c r="E196" s="285">
        <v>58370941.330000013</v>
      </c>
      <c r="F196" s="284">
        <f t="shared" si="23"/>
        <v>0</v>
      </c>
      <c r="G196" s="285">
        <v>58686000</v>
      </c>
      <c r="H196" s="285">
        <v>58686000</v>
      </c>
      <c r="I196" s="284">
        <f t="shared" si="24"/>
        <v>0</v>
      </c>
      <c r="J196" s="285">
        <v>58528470.665000007</v>
      </c>
      <c r="K196" s="285">
        <v>58528470.665000007</v>
      </c>
      <c r="L196" s="284">
        <f t="shared" si="25"/>
        <v>0</v>
      </c>
      <c r="M196" s="285">
        <v>59785011.164826229</v>
      </c>
      <c r="N196" s="285">
        <v>59733477.977138914</v>
      </c>
      <c r="O196" s="284">
        <f t="shared" si="26"/>
        <v>-51533.187687315047</v>
      </c>
      <c r="P196" s="285">
        <v>1520813.85</v>
      </c>
      <c r="Q196" s="285">
        <v>1520813.85</v>
      </c>
      <c r="R196" s="284">
        <f t="shared" si="27"/>
        <v>0</v>
      </c>
      <c r="S196" s="285">
        <v>1561000</v>
      </c>
      <c r="T196" s="285">
        <v>1561000</v>
      </c>
      <c r="U196" s="285">
        <v>1540906.925</v>
      </c>
      <c r="V196" s="285">
        <v>1540906.925</v>
      </c>
      <c r="W196" s="285">
        <v>1589169.4960709652</v>
      </c>
      <c r="X196" s="285">
        <v>1586992.7736061364</v>
      </c>
      <c r="Y196" s="285">
        <v>61374180.660897195</v>
      </c>
      <c r="Z196" s="285">
        <v>61320470.750745051</v>
      </c>
      <c r="AA196" s="284">
        <f t="shared" si="28"/>
        <v>-53709.91015214473</v>
      </c>
      <c r="AB196" s="284">
        <f t="shared" si="30"/>
        <v>3037.4235702710675</v>
      </c>
      <c r="AC196" s="284">
        <f t="shared" si="29"/>
        <v>3034.7654533675668</v>
      </c>
      <c r="AD196" s="285">
        <f t="shared" si="31"/>
        <v>-2.6581169035007406</v>
      </c>
      <c r="AE196" s="286">
        <f t="shared" si="32"/>
        <v>-8.7512223501430304E-4</v>
      </c>
      <c r="AF196" s="248">
        <v>6</v>
      </c>
    </row>
    <row r="197" spans="1:32">
      <c r="A197" s="280">
        <v>607</v>
      </c>
      <c r="B197" s="280" t="s">
        <v>228</v>
      </c>
      <c r="C197" s="285">
        <v>4161</v>
      </c>
      <c r="D197" s="285">
        <v>18998753.369999997</v>
      </c>
      <c r="E197" s="285">
        <v>18998753.550000001</v>
      </c>
      <c r="F197" s="284">
        <f t="shared" si="23"/>
        <v>0.18000000342726707</v>
      </c>
      <c r="G197" s="285">
        <v>19120000</v>
      </c>
      <c r="H197" s="285">
        <v>19120000</v>
      </c>
      <c r="I197" s="284">
        <f t="shared" si="24"/>
        <v>0</v>
      </c>
      <c r="J197" s="285">
        <v>19059376.684999999</v>
      </c>
      <c r="K197" s="285">
        <v>19059376.774999999</v>
      </c>
      <c r="L197" s="284">
        <f t="shared" si="25"/>
        <v>8.9999999850988388E-2</v>
      </c>
      <c r="M197" s="285">
        <v>19468560.086411983</v>
      </c>
      <c r="N197" s="285">
        <v>19451778.765308954</v>
      </c>
      <c r="O197" s="284">
        <f t="shared" si="26"/>
        <v>-16781.321103028953</v>
      </c>
      <c r="P197" s="285">
        <v>361848</v>
      </c>
      <c r="Q197" s="285">
        <v>361848</v>
      </c>
      <c r="R197" s="284">
        <f t="shared" si="27"/>
        <v>0</v>
      </c>
      <c r="S197" s="285">
        <v>425000</v>
      </c>
      <c r="T197" s="285">
        <v>425000</v>
      </c>
      <c r="U197" s="285">
        <v>393424</v>
      </c>
      <c r="V197" s="285">
        <v>393424</v>
      </c>
      <c r="W197" s="285">
        <v>405746.38849275297</v>
      </c>
      <c r="X197" s="285">
        <v>405190.62821605569</v>
      </c>
      <c r="Y197" s="285">
        <v>19874306.474904735</v>
      </c>
      <c r="Z197" s="285">
        <v>19856969.393525008</v>
      </c>
      <c r="AA197" s="284">
        <f t="shared" si="28"/>
        <v>-17337.081379726529</v>
      </c>
      <c r="AB197" s="284">
        <f t="shared" si="30"/>
        <v>4776.3293619093329</v>
      </c>
      <c r="AC197" s="284">
        <f t="shared" si="29"/>
        <v>4772.1627958483559</v>
      </c>
      <c r="AD197" s="285">
        <f t="shared" si="31"/>
        <v>-4.1665660609769475</v>
      </c>
      <c r="AE197" s="286">
        <f t="shared" si="32"/>
        <v>-8.7233642097733538E-4</v>
      </c>
      <c r="AF197" s="248">
        <v>12</v>
      </c>
    </row>
    <row r="198" spans="1:32">
      <c r="A198" s="280">
        <v>608</v>
      </c>
      <c r="B198" s="280" t="s">
        <v>229</v>
      </c>
      <c r="C198" s="285">
        <v>2013</v>
      </c>
      <c r="D198" s="285">
        <v>8856820.5399999991</v>
      </c>
      <c r="E198" s="285">
        <v>8888689.4699999988</v>
      </c>
      <c r="F198" s="284">
        <f t="shared" si="23"/>
        <v>31868.929999999702</v>
      </c>
      <c r="G198" s="285">
        <v>9011000</v>
      </c>
      <c r="H198" s="285">
        <v>9011000</v>
      </c>
      <c r="I198" s="284">
        <f t="shared" si="24"/>
        <v>0</v>
      </c>
      <c r="J198" s="285">
        <v>8933910.2699999996</v>
      </c>
      <c r="K198" s="285">
        <v>8949844.7349999994</v>
      </c>
      <c r="L198" s="284">
        <f t="shared" si="25"/>
        <v>15934.464999999851</v>
      </c>
      <c r="M198" s="285">
        <v>9125711.2849337701</v>
      </c>
      <c r="N198" s="285">
        <v>9134107.6796088032</v>
      </c>
      <c r="O198" s="284">
        <f t="shared" si="26"/>
        <v>8396.394675033167</v>
      </c>
      <c r="P198" s="285">
        <v>286000</v>
      </c>
      <c r="Q198" s="285">
        <v>276977.82</v>
      </c>
      <c r="R198" s="284">
        <f t="shared" si="27"/>
        <v>-9022.179999999993</v>
      </c>
      <c r="S198" s="285">
        <v>282000</v>
      </c>
      <c r="T198" s="285">
        <v>282000</v>
      </c>
      <c r="U198" s="285">
        <v>284000</v>
      </c>
      <c r="V198" s="285">
        <v>279488.91000000003</v>
      </c>
      <c r="W198" s="285">
        <v>292895.13179659058</v>
      </c>
      <c r="X198" s="285">
        <v>287847.93765078048</v>
      </c>
      <c r="Y198" s="285">
        <v>9418606.4167303611</v>
      </c>
      <c r="Z198" s="285">
        <v>9421955.6172595844</v>
      </c>
      <c r="AA198" s="284">
        <f t="shared" si="28"/>
        <v>3349.200529223308</v>
      </c>
      <c r="AB198" s="284">
        <f t="shared" si="30"/>
        <v>4678.8904206310781</v>
      </c>
      <c r="AC198" s="284">
        <f t="shared" si="29"/>
        <v>4680.5542062889144</v>
      </c>
      <c r="AD198" s="285">
        <f t="shared" si="31"/>
        <v>1.6637856578363426</v>
      </c>
      <c r="AE198" s="286">
        <f t="shared" si="32"/>
        <v>3.5559406360534835E-4</v>
      </c>
      <c r="AF198" s="248">
        <v>4</v>
      </c>
    </row>
    <row r="199" spans="1:32">
      <c r="A199" s="280">
        <v>609</v>
      </c>
      <c r="B199" s="280" t="s">
        <v>230</v>
      </c>
      <c r="C199" s="285">
        <v>83482</v>
      </c>
      <c r="D199" s="285">
        <v>329747649.07999998</v>
      </c>
      <c r="E199" s="285">
        <v>328670061.59999996</v>
      </c>
      <c r="F199" s="284">
        <f t="shared" si="23"/>
        <v>-1077587.4800000191</v>
      </c>
      <c r="G199" s="285">
        <v>344258000</v>
      </c>
      <c r="H199" s="285">
        <v>344258000</v>
      </c>
      <c r="I199" s="284">
        <f t="shared" si="24"/>
        <v>0</v>
      </c>
      <c r="J199" s="285">
        <v>337002824.53999996</v>
      </c>
      <c r="K199" s="285">
        <v>336464030.79999995</v>
      </c>
      <c r="L199" s="284">
        <f t="shared" si="25"/>
        <v>-538793.74000000954</v>
      </c>
      <c r="M199" s="285">
        <v>344237896.51059854</v>
      </c>
      <c r="N199" s="285">
        <v>343391285.39556861</v>
      </c>
      <c r="O199" s="284">
        <f t="shared" si="26"/>
        <v>-846611.11502993107</v>
      </c>
      <c r="P199" s="285">
        <v>7418344.7999999998</v>
      </c>
      <c r="Q199" s="285">
        <v>7418344.8100000024</v>
      </c>
      <c r="R199" s="284">
        <f t="shared" si="27"/>
        <v>1.0000002570450306E-2</v>
      </c>
      <c r="S199" s="285">
        <v>7997000</v>
      </c>
      <c r="T199" s="285">
        <v>7997000</v>
      </c>
      <c r="U199" s="285">
        <v>7707672.4000000004</v>
      </c>
      <c r="V199" s="285">
        <v>7707672.4050000012</v>
      </c>
      <c r="W199" s="285">
        <v>7949083.533249802</v>
      </c>
      <c r="X199" s="285">
        <v>7938195.4935781937</v>
      </c>
      <c r="Y199" s="285">
        <v>352186980.04384834</v>
      </c>
      <c r="Z199" s="285">
        <v>351329480.8891468</v>
      </c>
      <c r="AA199" s="284">
        <f t="shared" si="28"/>
        <v>-857499.15470153093</v>
      </c>
      <c r="AB199" s="284">
        <f t="shared" si="30"/>
        <v>4218.7175683841824</v>
      </c>
      <c r="AC199" s="284">
        <f t="shared" si="29"/>
        <v>4208.4459031784909</v>
      </c>
      <c r="AD199" s="285">
        <f t="shared" si="31"/>
        <v>-10.271665205691534</v>
      </c>
      <c r="AE199" s="286">
        <f t="shared" si="32"/>
        <v>-2.4347838031797183E-3</v>
      </c>
      <c r="AF199" s="248">
        <v>4</v>
      </c>
    </row>
    <row r="200" spans="1:32">
      <c r="A200" s="280">
        <v>611</v>
      </c>
      <c r="B200" s="280" t="s">
        <v>231</v>
      </c>
      <c r="C200" s="285">
        <v>5066</v>
      </c>
      <c r="D200" s="285">
        <v>13451202.870000001</v>
      </c>
      <c r="E200" s="285">
        <v>13451202.870000001</v>
      </c>
      <c r="F200" s="284">
        <f t="shared" si="23"/>
        <v>0</v>
      </c>
      <c r="G200" s="285">
        <v>14474000</v>
      </c>
      <c r="H200" s="285">
        <v>14474000</v>
      </c>
      <c r="I200" s="284">
        <f t="shared" si="24"/>
        <v>0</v>
      </c>
      <c r="J200" s="285">
        <v>13962601.435000001</v>
      </c>
      <c r="K200" s="285">
        <v>13962601.435000001</v>
      </c>
      <c r="L200" s="284">
        <f t="shared" si="25"/>
        <v>0</v>
      </c>
      <c r="M200" s="285">
        <v>14262362.798771646</v>
      </c>
      <c r="N200" s="285">
        <v>14250068.997956801</v>
      </c>
      <c r="O200" s="284">
        <f t="shared" si="26"/>
        <v>-12293.800814844668</v>
      </c>
      <c r="P200" s="285">
        <v>406350.26</v>
      </c>
      <c r="Q200" s="285">
        <v>406350.26</v>
      </c>
      <c r="R200" s="284">
        <f t="shared" si="27"/>
        <v>0</v>
      </c>
      <c r="S200" s="285">
        <v>411000</v>
      </c>
      <c r="T200" s="285">
        <v>411000</v>
      </c>
      <c r="U200" s="285">
        <v>408675.13</v>
      </c>
      <c r="V200" s="285">
        <v>408675.13</v>
      </c>
      <c r="W200" s="285">
        <v>421475.19740612252</v>
      </c>
      <c r="X200" s="285">
        <v>420897.89301358903</v>
      </c>
      <c r="Y200" s="285">
        <v>14683837.996177768</v>
      </c>
      <c r="Z200" s="285">
        <v>14670966.89097039</v>
      </c>
      <c r="AA200" s="284">
        <f t="shared" si="28"/>
        <v>-12871.105207378045</v>
      </c>
      <c r="AB200" s="284">
        <f t="shared" si="30"/>
        <v>2898.5073028380907</v>
      </c>
      <c r="AC200" s="284">
        <f t="shared" si="29"/>
        <v>2895.9666188255806</v>
      </c>
      <c r="AD200" s="285">
        <f t="shared" si="31"/>
        <v>-2.5406840125101553</v>
      </c>
      <c r="AE200" s="286">
        <f t="shared" si="32"/>
        <v>-8.7654911547831171E-4</v>
      </c>
      <c r="AF200" s="248">
        <v>1</v>
      </c>
    </row>
    <row r="201" spans="1:32">
      <c r="A201" s="280">
        <v>614</v>
      </c>
      <c r="B201" s="280" t="s">
        <v>232</v>
      </c>
      <c r="C201" s="285">
        <v>3066</v>
      </c>
      <c r="D201" s="285">
        <v>18645273.419999994</v>
      </c>
      <c r="E201" s="285">
        <v>19093403.779999997</v>
      </c>
      <c r="F201" s="284">
        <f t="shared" si="23"/>
        <v>448130.36000000313</v>
      </c>
      <c r="G201" s="285">
        <v>19821000</v>
      </c>
      <c r="H201" s="285">
        <v>19821000</v>
      </c>
      <c r="I201" s="284">
        <f t="shared" si="24"/>
        <v>0</v>
      </c>
      <c r="J201" s="285">
        <v>19233136.709999997</v>
      </c>
      <c r="K201" s="285">
        <v>19457201.890000001</v>
      </c>
      <c r="L201" s="284">
        <f t="shared" si="25"/>
        <v>224065.18000000343</v>
      </c>
      <c r="M201" s="285">
        <v>19646050.543903768</v>
      </c>
      <c r="N201" s="285">
        <v>19857794.461184911</v>
      </c>
      <c r="O201" s="284">
        <f t="shared" si="26"/>
        <v>211743.91728114337</v>
      </c>
      <c r="P201" s="285">
        <v>379263</v>
      </c>
      <c r="Q201" s="285">
        <v>379263</v>
      </c>
      <c r="R201" s="284">
        <f t="shared" si="27"/>
        <v>0</v>
      </c>
      <c r="S201" s="285">
        <v>390000</v>
      </c>
      <c r="T201" s="285">
        <v>390000</v>
      </c>
      <c r="U201" s="285">
        <v>384631.5</v>
      </c>
      <c r="V201" s="285">
        <v>384631.5</v>
      </c>
      <c r="W201" s="285">
        <v>396678.49959725467</v>
      </c>
      <c r="X201" s="285">
        <v>396135.1598191362</v>
      </c>
      <c r="Y201" s="285">
        <v>20042729.043501023</v>
      </c>
      <c r="Z201" s="285">
        <v>20253929.621004049</v>
      </c>
      <c r="AA201" s="284">
        <f t="shared" si="28"/>
        <v>211200.57750302553</v>
      </c>
      <c r="AB201" s="284">
        <f t="shared" si="30"/>
        <v>6537.0936214941366</v>
      </c>
      <c r="AC201" s="284">
        <f t="shared" si="29"/>
        <v>6605.9783499687046</v>
      </c>
      <c r="AD201" s="285">
        <f t="shared" si="31"/>
        <v>68.884728474567964</v>
      </c>
      <c r="AE201" s="286">
        <f t="shared" si="32"/>
        <v>1.0537515976224229E-2</v>
      </c>
      <c r="AF201" s="248">
        <v>19</v>
      </c>
    </row>
    <row r="202" spans="1:32">
      <c r="A202" s="280">
        <v>615</v>
      </c>
      <c r="B202" s="280" t="s">
        <v>233</v>
      </c>
      <c r="C202" s="285">
        <v>7702</v>
      </c>
      <c r="D202" s="285">
        <v>36125352.840000011</v>
      </c>
      <c r="E202" s="285">
        <v>35734355.090000011</v>
      </c>
      <c r="F202" s="284">
        <f t="shared" ref="F202:F265" si="33">E202-D202</f>
        <v>-390997.75</v>
      </c>
      <c r="G202" s="285">
        <v>36900000</v>
      </c>
      <c r="H202" s="285">
        <v>36900000</v>
      </c>
      <c r="I202" s="284">
        <f t="shared" ref="I202:I265" si="34">H202-G202</f>
        <v>0</v>
      </c>
      <c r="J202" s="285">
        <v>36512676.420000002</v>
      </c>
      <c r="K202" s="285">
        <v>36317177.545000002</v>
      </c>
      <c r="L202" s="284">
        <f t="shared" ref="L202:L265" si="35">K202-J202</f>
        <v>-195498.875</v>
      </c>
      <c r="M202" s="285">
        <v>37296562.555371314</v>
      </c>
      <c r="N202" s="285">
        <v>37064889.965993464</v>
      </c>
      <c r="O202" s="284">
        <f t="shared" ref="O202:O265" si="36">N202-M202</f>
        <v>-231672.58937785029</v>
      </c>
      <c r="P202" s="285">
        <v>553065.31000000006</v>
      </c>
      <c r="Q202" s="285">
        <v>553065.31000000006</v>
      </c>
      <c r="R202" s="284">
        <f t="shared" ref="R202:R265" si="37">Q202-P202</f>
        <v>0</v>
      </c>
      <c r="S202" s="285">
        <v>555000</v>
      </c>
      <c r="T202" s="285">
        <v>555000</v>
      </c>
      <c r="U202" s="285">
        <v>554032.65500000003</v>
      </c>
      <c r="V202" s="285">
        <v>554032.65500000003</v>
      </c>
      <c r="W202" s="285">
        <v>571385.44896422536</v>
      </c>
      <c r="X202" s="285">
        <v>570602.80900926038</v>
      </c>
      <c r="Y202" s="285">
        <v>37867948.004335538</v>
      </c>
      <c r="Z202" s="285">
        <v>37635492.775002725</v>
      </c>
      <c r="AA202" s="284">
        <f t="shared" ref="AA202:AA265" si="38">Z202-Y202</f>
        <v>-232455.22933281213</v>
      </c>
      <c r="AB202" s="284">
        <f t="shared" si="30"/>
        <v>4916.6382763354368</v>
      </c>
      <c r="AC202" s="284">
        <f t="shared" ref="AC202:AC265" si="39">Z202/C202</f>
        <v>4886.4571247731401</v>
      </c>
      <c r="AD202" s="285">
        <f t="shared" si="31"/>
        <v>-30.181151562296691</v>
      </c>
      <c r="AE202" s="286">
        <f t="shared" si="32"/>
        <v>-6.1385747468068541E-3</v>
      </c>
      <c r="AF202" s="248">
        <v>17</v>
      </c>
    </row>
    <row r="203" spans="1:32">
      <c r="A203" s="280">
        <v>616</v>
      </c>
      <c r="B203" s="280" t="s">
        <v>234</v>
      </c>
      <c r="C203" s="285">
        <v>1848</v>
      </c>
      <c r="D203" s="285">
        <v>6314799.3599999994</v>
      </c>
      <c r="E203" s="285">
        <v>6314799.3599999994</v>
      </c>
      <c r="F203" s="284">
        <f t="shared" si="33"/>
        <v>0</v>
      </c>
      <c r="G203" s="285">
        <v>6751000</v>
      </c>
      <c r="H203" s="285">
        <v>6751000</v>
      </c>
      <c r="I203" s="284">
        <f t="shared" si="34"/>
        <v>0</v>
      </c>
      <c r="J203" s="285">
        <v>6532899.6799999997</v>
      </c>
      <c r="K203" s="285">
        <v>6532899.6799999997</v>
      </c>
      <c r="L203" s="284">
        <f t="shared" si="35"/>
        <v>0</v>
      </c>
      <c r="M203" s="285">
        <v>6673153.6954552615</v>
      </c>
      <c r="N203" s="285">
        <v>6667401.6034985315</v>
      </c>
      <c r="O203" s="284">
        <f t="shared" si="36"/>
        <v>-5752.0919567300007</v>
      </c>
      <c r="P203" s="285">
        <v>221228.05000000002</v>
      </c>
      <c r="Q203" s="285">
        <v>221228.05000000002</v>
      </c>
      <c r="R203" s="284">
        <f t="shared" si="37"/>
        <v>0</v>
      </c>
      <c r="S203" s="285">
        <v>213000</v>
      </c>
      <c r="T203" s="285">
        <v>213000</v>
      </c>
      <c r="U203" s="285">
        <v>217114.02500000002</v>
      </c>
      <c r="V203" s="285">
        <v>217114.02500000002</v>
      </c>
      <c r="W203" s="285">
        <v>223914.22875796925</v>
      </c>
      <c r="X203" s="285">
        <v>223607.52822467982</v>
      </c>
      <c r="Y203" s="285">
        <v>6897067.9242132306</v>
      </c>
      <c r="Z203" s="285">
        <v>6891009.1317232111</v>
      </c>
      <c r="AA203" s="284">
        <f t="shared" si="38"/>
        <v>-6058.792490019463</v>
      </c>
      <c r="AB203" s="284">
        <f t="shared" ref="AB203:AB266" si="40">Y203/C203</f>
        <v>3732.1796126694971</v>
      </c>
      <c r="AC203" s="284">
        <f t="shared" si="39"/>
        <v>3728.9010453047681</v>
      </c>
      <c r="AD203" s="285">
        <f t="shared" ref="AD203:AD266" si="41">AC203-AB203</f>
        <v>-3.2785673647290423</v>
      </c>
      <c r="AE203" s="286">
        <f t="shared" ref="AE203:AE266" si="42">AD203/AB203</f>
        <v>-8.7845915925359181E-4</v>
      </c>
      <c r="AF203" s="248">
        <v>1</v>
      </c>
    </row>
    <row r="204" spans="1:32">
      <c r="A204" s="280">
        <v>619</v>
      </c>
      <c r="B204" s="280" t="s">
        <v>235</v>
      </c>
      <c r="C204" s="285">
        <v>2721</v>
      </c>
      <c r="D204" s="285">
        <v>12538273.890000001</v>
      </c>
      <c r="E204" s="285">
        <v>12668056.77</v>
      </c>
      <c r="F204" s="284">
        <f t="shared" si="33"/>
        <v>129782.87999999896</v>
      </c>
      <c r="G204" s="285">
        <v>12688000</v>
      </c>
      <c r="H204" s="285">
        <v>12688000</v>
      </c>
      <c r="I204" s="284">
        <f t="shared" si="34"/>
        <v>0</v>
      </c>
      <c r="J204" s="285">
        <v>12613136.945</v>
      </c>
      <c r="K204" s="285">
        <v>12678028.385</v>
      </c>
      <c r="L204" s="284">
        <f t="shared" si="35"/>
        <v>64891.439999999478</v>
      </c>
      <c r="M204" s="285">
        <v>12883926.822493324</v>
      </c>
      <c r="N204" s="285">
        <v>12939048.649733573</v>
      </c>
      <c r="O204" s="284">
        <f t="shared" si="36"/>
        <v>55121.827240249142</v>
      </c>
      <c r="P204" s="285">
        <v>213164.54</v>
      </c>
      <c r="Q204" s="285">
        <v>217505.45</v>
      </c>
      <c r="R204" s="284">
        <f t="shared" si="37"/>
        <v>4340.9100000000035</v>
      </c>
      <c r="S204" s="285">
        <v>216000</v>
      </c>
      <c r="T204" s="285">
        <v>216000</v>
      </c>
      <c r="U204" s="285">
        <v>214582.27000000002</v>
      </c>
      <c r="V204" s="285">
        <v>216752.72500000001</v>
      </c>
      <c r="W204" s="285">
        <v>221303.17694669572</v>
      </c>
      <c r="X204" s="285">
        <v>223235.42236948421</v>
      </c>
      <c r="Y204" s="285">
        <v>13105229.99944002</v>
      </c>
      <c r="Z204" s="285">
        <v>13162284.072103057</v>
      </c>
      <c r="AA204" s="284">
        <f t="shared" si="38"/>
        <v>57054.072663037106</v>
      </c>
      <c r="AB204" s="284">
        <f t="shared" si="40"/>
        <v>4816.3285554722606</v>
      </c>
      <c r="AC204" s="284">
        <f t="shared" si="39"/>
        <v>4837.2966086376546</v>
      </c>
      <c r="AD204" s="285">
        <f t="shared" si="41"/>
        <v>20.96805316539394</v>
      </c>
      <c r="AE204" s="286">
        <f t="shared" si="42"/>
        <v>4.3535346320114025E-3</v>
      </c>
      <c r="AF204" s="248">
        <v>6</v>
      </c>
    </row>
    <row r="205" spans="1:32">
      <c r="A205" s="280">
        <v>620</v>
      </c>
      <c r="B205" s="280" t="s">
        <v>236</v>
      </c>
      <c r="C205" s="285">
        <v>2446</v>
      </c>
      <c r="D205" s="285">
        <v>14987594.100000001</v>
      </c>
      <c r="E205" s="285">
        <v>15189925.350000001</v>
      </c>
      <c r="F205" s="284">
        <f t="shared" si="33"/>
        <v>202331.25</v>
      </c>
      <c r="G205" s="285">
        <v>15141000</v>
      </c>
      <c r="H205" s="285">
        <v>15141000</v>
      </c>
      <c r="I205" s="284">
        <f t="shared" si="34"/>
        <v>0</v>
      </c>
      <c r="J205" s="285">
        <v>15064297.050000001</v>
      </c>
      <c r="K205" s="285">
        <v>15165462.675000001</v>
      </c>
      <c r="L205" s="284">
        <f t="shared" si="35"/>
        <v>101165.625</v>
      </c>
      <c r="M205" s="285">
        <v>15387710.58070852</v>
      </c>
      <c r="N205" s="285">
        <v>15477695.221104655</v>
      </c>
      <c r="O205" s="284">
        <f t="shared" si="36"/>
        <v>89984.640396134928</v>
      </c>
      <c r="P205" s="285">
        <v>345872.8</v>
      </c>
      <c r="Q205" s="285">
        <v>345872.8</v>
      </c>
      <c r="R205" s="284">
        <f t="shared" si="37"/>
        <v>0</v>
      </c>
      <c r="S205" s="285">
        <v>362000</v>
      </c>
      <c r="T205" s="285">
        <v>362000</v>
      </c>
      <c r="U205" s="285">
        <v>353936.4</v>
      </c>
      <c r="V205" s="285">
        <v>353936.4</v>
      </c>
      <c r="W205" s="285">
        <v>365022.00185074226</v>
      </c>
      <c r="X205" s="285">
        <v>364522.02271475352</v>
      </c>
      <c r="Y205" s="285">
        <v>15752732.582559263</v>
      </c>
      <c r="Z205" s="285">
        <v>15842217.243819408</v>
      </c>
      <c r="AA205" s="284">
        <f t="shared" si="38"/>
        <v>89484.661260144785</v>
      </c>
      <c r="AB205" s="284">
        <f t="shared" si="40"/>
        <v>6440.2013828942208</v>
      </c>
      <c r="AC205" s="284">
        <f t="shared" si="39"/>
        <v>6476.7854635402318</v>
      </c>
      <c r="AD205" s="285">
        <f t="shared" si="41"/>
        <v>36.584080646010989</v>
      </c>
      <c r="AE205" s="286">
        <f t="shared" si="42"/>
        <v>5.6805802289322414E-3</v>
      </c>
      <c r="AF205" s="248">
        <v>18</v>
      </c>
    </row>
    <row r="206" spans="1:32">
      <c r="A206" s="280">
        <v>623</v>
      </c>
      <c r="B206" s="280" t="s">
        <v>237</v>
      </c>
      <c r="C206" s="285">
        <v>2117</v>
      </c>
      <c r="D206" s="285">
        <v>11287002.660000002</v>
      </c>
      <c r="E206" s="285">
        <v>11037413.539999997</v>
      </c>
      <c r="F206" s="284">
        <f t="shared" si="33"/>
        <v>-249589.12000000477</v>
      </c>
      <c r="G206" s="285">
        <v>10861000</v>
      </c>
      <c r="H206" s="285">
        <v>10861000</v>
      </c>
      <c r="I206" s="284">
        <f t="shared" si="34"/>
        <v>0</v>
      </c>
      <c r="J206" s="285">
        <v>11074001.330000002</v>
      </c>
      <c r="K206" s="285">
        <v>10949206.77</v>
      </c>
      <c r="L206" s="284">
        <f t="shared" si="35"/>
        <v>-124794.56000000238</v>
      </c>
      <c r="M206" s="285">
        <v>11311747.695284676</v>
      </c>
      <c r="N206" s="285">
        <v>11174633.371277327</v>
      </c>
      <c r="O206" s="284">
        <f t="shared" si="36"/>
        <v>-137114.32400734909</v>
      </c>
      <c r="P206" s="285">
        <v>170796.41</v>
      </c>
      <c r="Q206" s="285">
        <v>218785.4</v>
      </c>
      <c r="R206" s="284">
        <f t="shared" si="37"/>
        <v>47988.989999999991</v>
      </c>
      <c r="S206" s="285">
        <v>223000</v>
      </c>
      <c r="T206" s="285">
        <v>223000</v>
      </c>
      <c r="U206" s="285">
        <v>196898.20500000002</v>
      </c>
      <c r="V206" s="285">
        <v>220892.7</v>
      </c>
      <c r="W206" s="285">
        <v>203065.23135206729</v>
      </c>
      <c r="X206" s="285">
        <v>227499.2168280042</v>
      </c>
      <c r="Y206" s="285">
        <v>11514812.926636742</v>
      </c>
      <c r="Z206" s="285">
        <v>11402132.58810533</v>
      </c>
      <c r="AA206" s="284">
        <f t="shared" si="38"/>
        <v>-112680.33853141218</v>
      </c>
      <c r="AB206" s="284">
        <f t="shared" si="40"/>
        <v>5439.2125302960521</v>
      </c>
      <c r="AC206" s="284">
        <f t="shared" si="39"/>
        <v>5385.9861068045966</v>
      </c>
      <c r="AD206" s="285">
        <f t="shared" si="41"/>
        <v>-53.226423491455535</v>
      </c>
      <c r="AE206" s="286">
        <f t="shared" si="42"/>
        <v>-9.7856855555814182E-3</v>
      </c>
      <c r="AF206" s="248">
        <v>10</v>
      </c>
    </row>
    <row r="207" spans="1:32">
      <c r="A207" s="280">
        <v>624</v>
      </c>
      <c r="B207" s="280" t="s">
        <v>238</v>
      </c>
      <c r="C207" s="285">
        <v>5119</v>
      </c>
      <c r="D207" s="285">
        <v>17049542.119999997</v>
      </c>
      <c r="E207" s="285">
        <v>17049542.119999997</v>
      </c>
      <c r="F207" s="284">
        <f t="shared" si="33"/>
        <v>0</v>
      </c>
      <c r="G207" s="285">
        <v>16926000</v>
      </c>
      <c r="H207" s="285">
        <v>16926000</v>
      </c>
      <c r="I207" s="284">
        <f t="shared" si="34"/>
        <v>0</v>
      </c>
      <c r="J207" s="285">
        <v>16987771.059999999</v>
      </c>
      <c r="K207" s="285">
        <v>16987771.059999999</v>
      </c>
      <c r="L207" s="284">
        <f t="shared" si="35"/>
        <v>0</v>
      </c>
      <c r="M207" s="285">
        <v>17352479.416397061</v>
      </c>
      <c r="N207" s="285">
        <v>17337522.012171775</v>
      </c>
      <c r="O207" s="284">
        <f t="shared" si="36"/>
        <v>-14957.404225286096</v>
      </c>
      <c r="P207" s="285">
        <v>377775.58</v>
      </c>
      <c r="Q207" s="285">
        <v>377775.58</v>
      </c>
      <c r="R207" s="284">
        <f t="shared" si="37"/>
        <v>0</v>
      </c>
      <c r="S207" s="285">
        <v>382000</v>
      </c>
      <c r="T207" s="285">
        <v>382000</v>
      </c>
      <c r="U207" s="285">
        <v>379887.79000000004</v>
      </c>
      <c r="V207" s="285">
        <v>379887.79000000004</v>
      </c>
      <c r="W207" s="285">
        <v>391786.21239424485</v>
      </c>
      <c r="X207" s="285">
        <v>391249.57369583211</v>
      </c>
      <c r="Y207" s="285">
        <v>17744265.628791306</v>
      </c>
      <c r="Z207" s="285">
        <v>17728771.585867606</v>
      </c>
      <c r="AA207" s="284">
        <f t="shared" si="38"/>
        <v>-15494.042923700064</v>
      </c>
      <c r="AB207" s="284">
        <f t="shared" si="40"/>
        <v>3466.3539028699561</v>
      </c>
      <c r="AC207" s="284">
        <f t="shared" si="39"/>
        <v>3463.3271314451272</v>
      </c>
      <c r="AD207" s="285">
        <f t="shared" si="41"/>
        <v>-3.0267714248288939</v>
      </c>
      <c r="AE207" s="286">
        <f t="shared" si="42"/>
        <v>-8.7318592089598486E-4</v>
      </c>
      <c r="AF207" s="248">
        <v>8</v>
      </c>
    </row>
    <row r="208" spans="1:32">
      <c r="A208" s="280">
        <v>625</v>
      </c>
      <c r="B208" s="280" t="s">
        <v>239</v>
      </c>
      <c r="C208" s="285">
        <v>3048</v>
      </c>
      <c r="D208" s="285">
        <v>12130000</v>
      </c>
      <c r="E208" s="285">
        <v>11595286.960000001</v>
      </c>
      <c r="F208" s="284">
        <f t="shared" si="33"/>
        <v>-534713.03999999911</v>
      </c>
      <c r="G208" s="285">
        <v>12497000</v>
      </c>
      <c r="H208" s="285">
        <v>12497000</v>
      </c>
      <c r="I208" s="284">
        <f t="shared" si="34"/>
        <v>0</v>
      </c>
      <c r="J208" s="285">
        <v>12313500</v>
      </c>
      <c r="K208" s="285">
        <v>12046143.48</v>
      </c>
      <c r="L208" s="284">
        <f t="shared" si="35"/>
        <v>-267356.51999999955</v>
      </c>
      <c r="M208" s="285">
        <v>12577857.008970382</v>
      </c>
      <c r="N208" s="285">
        <v>12294154.248290153</v>
      </c>
      <c r="O208" s="284">
        <f t="shared" si="36"/>
        <v>-283702.76068022847</v>
      </c>
      <c r="P208" s="285">
        <v>356000</v>
      </c>
      <c r="Q208" s="285">
        <v>399008.27999999997</v>
      </c>
      <c r="R208" s="284">
        <f t="shared" si="37"/>
        <v>43008.27999999997</v>
      </c>
      <c r="S208" s="285">
        <v>381000</v>
      </c>
      <c r="T208" s="285">
        <v>381000</v>
      </c>
      <c r="U208" s="285">
        <v>368500</v>
      </c>
      <c r="V208" s="285">
        <v>390004.14</v>
      </c>
      <c r="W208" s="285">
        <v>380041.74671494233</v>
      </c>
      <c r="X208" s="285">
        <v>401668.48614589486</v>
      </c>
      <c r="Y208" s="285">
        <v>12957898.755685324</v>
      </c>
      <c r="Z208" s="285">
        <v>12695822.734436048</v>
      </c>
      <c r="AA208" s="284">
        <f t="shared" si="38"/>
        <v>-262076.02124927565</v>
      </c>
      <c r="AB208" s="284">
        <f t="shared" si="40"/>
        <v>4251.2791193193316</v>
      </c>
      <c r="AC208" s="284">
        <f t="shared" si="39"/>
        <v>4165.2961727152388</v>
      </c>
      <c r="AD208" s="285">
        <f t="shared" si="41"/>
        <v>-85.982946604092831</v>
      </c>
      <c r="AE208" s="286">
        <f t="shared" si="42"/>
        <v>-2.0225194392284335E-2</v>
      </c>
      <c r="AF208" s="248">
        <v>17</v>
      </c>
    </row>
    <row r="209" spans="1:32">
      <c r="A209" s="280">
        <v>626</v>
      </c>
      <c r="B209" s="280" t="s">
        <v>240</v>
      </c>
      <c r="C209" s="285">
        <v>4964</v>
      </c>
      <c r="D209" s="285">
        <v>27222526.009999994</v>
      </c>
      <c r="E209" s="285">
        <v>27402101.249999993</v>
      </c>
      <c r="F209" s="284">
        <f t="shared" si="33"/>
        <v>179575.23999999836</v>
      </c>
      <c r="G209" s="285">
        <v>27201000</v>
      </c>
      <c r="H209" s="285">
        <v>27201000</v>
      </c>
      <c r="I209" s="284">
        <f t="shared" si="34"/>
        <v>0</v>
      </c>
      <c r="J209" s="285">
        <v>27211763.004999995</v>
      </c>
      <c r="K209" s="285">
        <v>27301550.624999996</v>
      </c>
      <c r="L209" s="284">
        <f t="shared" si="35"/>
        <v>89787.620000001043</v>
      </c>
      <c r="M209" s="285">
        <v>27795968.980296437</v>
      </c>
      <c r="N209" s="285">
        <v>27863645.75173169</v>
      </c>
      <c r="O209" s="284">
        <f t="shared" si="36"/>
        <v>67676.771435253322</v>
      </c>
      <c r="P209" s="285">
        <v>600151.98</v>
      </c>
      <c r="Q209" s="285">
        <v>600151.98</v>
      </c>
      <c r="R209" s="284">
        <f t="shared" si="37"/>
        <v>0</v>
      </c>
      <c r="S209" s="285">
        <v>582000</v>
      </c>
      <c r="T209" s="285">
        <v>582000</v>
      </c>
      <c r="U209" s="285">
        <v>591075.99</v>
      </c>
      <c r="V209" s="285">
        <v>591075.99</v>
      </c>
      <c r="W209" s="285">
        <v>609589.01405933185</v>
      </c>
      <c r="X209" s="285">
        <v>608754.04579163215</v>
      </c>
      <c r="Y209" s="285">
        <v>28405557.994355768</v>
      </c>
      <c r="Z209" s="285">
        <v>28472399.797523323</v>
      </c>
      <c r="AA209" s="284">
        <f t="shared" si="38"/>
        <v>66841.803167555481</v>
      </c>
      <c r="AB209" s="284">
        <f t="shared" si="40"/>
        <v>5722.3122470499129</v>
      </c>
      <c r="AC209" s="284">
        <f t="shared" si="39"/>
        <v>5735.7775579217014</v>
      </c>
      <c r="AD209" s="285">
        <f t="shared" si="41"/>
        <v>13.465310871788461</v>
      </c>
      <c r="AE209" s="286">
        <f t="shared" si="42"/>
        <v>2.3531241027139652E-3</v>
      </c>
      <c r="AF209" s="248">
        <v>17</v>
      </c>
    </row>
    <row r="210" spans="1:32">
      <c r="A210" s="280">
        <v>630</v>
      </c>
      <c r="B210" s="280" t="s">
        <v>241</v>
      </c>
      <c r="C210" s="285">
        <v>1631</v>
      </c>
      <c r="D210" s="285">
        <v>6678150.2700000005</v>
      </c>
      <c r="E210" s="285">
        <v>6788443.9299999997</v>
      </c>
      <c r="F210" s="284">
        <f t="shared" si="33"/>
        <v>110293.65999999922</v>
      </c>
      <c r="G210" s="285">
        <v>7220000</v>
      </c>
      <c r="H210" s="285">
        <v>7220000</v>
      </c>
      <c r="I210" s="284">
        <f t="shared" si="34"/>
        <v>0</v>
      </c>
      <c r="J210" s="285">
        <v>6949075.1349999998</v>
      </c>
      <c r="K210" s="285">
        <v>7004221.9649999999</v>
      </c>
      <c r="L210" s="284">
        <f t="shared" si="35"/>
        <v>55146.830000000075</v>
      </c>
      <c r="M210" s="285">
        <v>7098263.9698397331</v>
      </c>
      <c r="N210" s="285">
        <v>7148427.6581912301</v>
      </c>
      <c r="O210" s="284">
        <f t="shared" si="36"/>
        <v>50163.688351497054</v>
      </c>
      <c r="P210" s="285">
        <v>221869.27000000002</v>
      </c>
      <c r="Q210" s="285">
        <v>221869.27000000002</v>
      </c>
      <c r="R210" s="284">
        <f t="shared" si="37"/>
        <v>0</v>
      </c>
      <c r="S210" s="285">
        <v>245000</v>
      </c>
      <c r="T210" s="285">
        <v>245000</v>
      </c>
      <c r="U210" s="285">
        <v>233434.63500000001</v>
      </c>
      <c r="V210" s="285">
        <v>233434.63500000001</v>
      </c>
      <c r="W210" s="285">
        <v>240746.01473314795</v>
      </c>
      <c r="X210" s="285">
        <v>240416.25931065634</v>
      </c>
      <c r="Y210" s="285">
        <v>7339009.9845728809</v>
      </c>
      <c r="Z210" s="285">
        <v>7388843.9175018864</v>
      </c>
      <c r="AA210" s="284">
        <f t="shared" si="38"/>
        <v>49833.932929005474</v>
      </c>
      <c r="AB210" s="284">
        <f t="shared" si="40"/>
        <v>4499.6995613567633</v>
      </c>
      <c r="AC210" s="284">
        <f t="shared" si="39"/>
        <v>4530.2537814235966</v>
      </c>
      <c r="AD210" s="285">
        <f t="shared" si="41"/>
        <v>30.554220066833295</v>
      </c>
      <c r="AE210" s="286">
        <f t="shared" si="42"/>
        <v>6.7902800287449622E-3</v>
      </c>
      <c r="AF210" s="248">
        <v>17</v>
      </c>
    </row>
    <row r="211" spans="1:32">
      <c r="A211" s="280">
        <v>631</v>
      </c>
      <c r="B211" s="280" t="s">
        <v>242</v>
      </c>
      <c r="C211" s="285">
        <v>1985</v>
      </c>
      <c r="D211" s="285">
        <v>6859075.6699999999</v>
      </c>
      <c r="E211" s="285">
        <v>6859075.6699999999</v>
      </c>
      <c r="F211" s="284">
        <f t="shared" si="33"/>
        <v>0</v>
      </c>
      <c r="G211" s="285">
        <v>6368000</v>
      </c>
      <c r="H211" s="285">
        <v>6368000</v>
      </c>
      <c r="I211" s="284">
        <f t="shared" si="34"/>
        <v>0</v>
      </c>
      <c r="J211" s="285">
        <v>6613537.835</v>
      </c>
      <c r="K211" s="285">
        <v>6613537.835</v>
      </c>
      <c r="L211" s="284">
        <f t="shared" si="35"/>
        <v>0</v>
      </c>
      <c r="M211" s="285">
        <v>6755523.0610342762</v>
      </c>
      <c r="N211" s="285">
        <v>6749699.9687399473</v>
      </c>
      <c r="O211" s="284">
        <f t="shared" si="36"/>
        <v>-5823.092294328846</v>
      </c>
      <c r="P211" s="285">
        <v>164436.71</v>
      </c>
      <c r="Q211" s="285">
        <v>164436.71</v>
      </c>
      <c r="R211" s="284">
        <f t="shared" si="37"/>
        <v>0</v>
      </c>
      <c r="S211" s="285">
        <v>165000</v>
      </c>
      <c r="T211" s="285">
        <v>165000</v>
      </c>
      <c r="U211" s="285">
        <v>164718.35499999998</v>
      </c>
      <c r="V211" s="285">
        <v>164718.35499999998</v>
      </c>
      <c r="W211" s="285">
        <v>169877.47991916406</v>
      </c>
      <c r="X211" s="285">
        <v>169644.79477908128</v>
      </c>
      <c r="Y211" s="285">
        <v>6925400.5409534406</v>
      </c>
      <c r="Z211" s="285">
        <v>6919344.7635190282</v>
      </c>
      <c r="AA211" s="284">
        <f t="shared" si="38"/>
        <v>-6055.77743441239</v>
      </c>
      <c r="AB211" s="284">
        <f t="shared" si="40"/>
        <v>3488.8667712611791</v>
      </c>
      <c r="AC211" s="284">
        <f t="shared" si="39"/>
        <v>3485.8160017728101</v>
      </c>
      <c r="AD211" s="285">
        <f t="shared" si="41"/>
        <v>-3.0507694883690419</v>
      </c>
      <c r="AE211" s="286">
        <f t="shared" si="42"/>
        <v>-8.7442991904968306E-4</v>
      </c>
      <c r="AF211" s="248">
        <v>2</v>
      </c>
    </row>
    <row r="212" spans="1:32">
      <c r="A212" s="280">
        <v>635</v>
      </c>
      <c r="B212" s="280" t="s">
        <v>243</v>
      </c>
      <c r="C212" s="285">
        <v>6439</v>
      </c>
      <c r="D212" s="285">
        <v>26025162.359999999</v>
      </c>
      <c r="E212" s="285">
        <v>26025162.359999999</v>
      </c>
      <c r="F212" s="284">
        <f t="shared" si="33"/>
        <v>0</v>
      </c>
      <c r="G212" s="285">
        <v>27100000</v>
      </c>
      <c r="H212" s="285">
        <v>27100000</v>
      </c>
      <c r="I212" s="284">
        <f t="shared" si="34"/>
        <v>0</v>
      </c>
      <c r="J212" s="285">
        <v>26562581.18</v>
      </c>
      <c r="K212" s="285">
        <v>26562581.18</v>
      </c>
      <c r="L212" s="284">
        <f t="shared" si="35"/>
        <v>0</v>
      </c>
      <c r="M212" s="285">
        <v>27132849.950965021</v>
      </c>
      <c r="N212" s="285">
        <v>27109462.111408379</v>
      </c>
      <c r="O212" s="284">
        <f t="shared" si="36"/>
        <v>-23387.839556641877</v>
      </c>
      <c r="P212" s="285">
        <v>524529.68999999994</v>
      </c>
      <c r="Q212" s="285">
        <v>524529.68999999994</v>
      </c>
      <c r="R212" s="284">
        <f t="shared" si="37"/>
        <v>0</v>
      </c>
      <c r="S212" s="285">
        <v>503000</v>
      </c>
      <c r="T212" s="285">
        <v>503000</v>
      </c>
      <c r="U212" s="285">
        <v>513764.84499999997</v>
      </c>
      <c r="V212" s="285">
        <v>513764.84499999997</v>
      </c>
      <c r="W212" s="285">
        <v>529856.41545327427</v>
      </c>
      <c r="X212" s="285">
        <v>529130.65878257167</v>
      </c>
      <c r="Y212" s="285">
        <v>27662706.366418295</v>
      </c>
      <c r="Z212" s="285">
        <v>27638592.77019095</v>
      </c>
      <c r="AA212" s="284">
        <f t="shared" si="38"/>
        <v>-24113.596227344126</v>
      </c>
      <c r="AB212" s="284">
        <f t="shared" si="40"/>
        <v>4296.1183982634411</v>
      </c>
      <c r="AC212" s="284">
        <f t="shared" si="39"/>
        <v>4292.373469512494</v>
      </c>
      <c r="AD212" s="285">
        <f t="shared" si="41"/>
        <v>-3.7449287509471105</v>
      </c>
      <c r="AE212" s="286">
        <f t="shared" si="42"/>
        <v>-8.7170054541813133E-4</v>
      </c>
      <c r="AF212" s="248">
        <v>6</v>
      </c>
    </row>
    <row r="213" spans="1:32">
      <c r="A213" s="280">
        <v>636</v>
      </c>
      <c r="B213" s="280" t="s">
        <v>244</v>
      </c>
      <c r="C213" s="285">
        <v>8222</v>
      </c>
      <c r="D213" s="285">
        <v>28382499.600000001</v>
      </c>
      <c r="E213" s="285">
        <v>28382499.600000001</v>
      </c>
      <c r="F213" s="284">
        <f t="shared" si="33"/>
        <v>0</v>
      </c>
      <c r="G213" s="285">
        <v>30271000</v>
      </c>
      <c r="H213" s="285">
        <v>30271000</v>
      </c>
      <c r="I213" s="284">
        <f t="shared" si="34"/>
        <v>0</v>
      </c>
      <c r="J213" s="285">
        <v>29326749.800000001</v>
      </c>
      <c r="K213" s="285">
        <v>29326749.800000001</v>
      </c>
      <c r="L213" s="284">
        <f t="shared" si="35"/>
        <v>0</v>
      </c>
      <c r="M213" s="285">
        <v>29956362.165286135</v>
      </c>
      <c r="N213" s="285">
        <v>29930540.528661579</v>
      </c>
      <c r="O213" s="284">
        <f t="shared" si="36"/>
        <v>-25821.636624556035</v>
      </c>
      <c r="P213" s="285">
        <v>610213.77</v>
      </c>
      <c r="Q213" s="285">
        <v>610213.77</v>
      </c>
      <c r="R213" s="284">
        <f t="shared" si="37"/>
        <v>0</v>
      </c>
      <c r="S213" s="285">
        <v>639000</v>
      </c>
      <c r="T213" s="285">
        <v>639000</v>
      </c>
      <c r="U213" s="285">
        <v>624606.88500000001</v>
      </c>
      <c r="V213" s="285">
        <v>624606.88500000001</v>
      </c>
      <c r="W213" s="285">
        <v>644170.12641948205</v>
      </c>
      <c r="X213" s="285">
        <v>643287.79159691243</v>
      </c>
      <c r="Y213" s="285">
        <v>30600532.291705616</v>
      </c>
      <c r="Z213" s="285">
        <v>30573828.320258491</v>
      </c>
      <c r="AA213" s="284">
        <f t="shared" si="38"/>
        <v>-26703.971447125077</v>
      </c>
      <c r="AB213" s="284">
        <f t="shared" si="40"/>
        <v>3721.7869486384839</v>
      </c>
      <c r="AC213" s="284">
        <f t="shared" si="39"/>
        <v>3718.5390805471284</v>
      </c>
      <c r="AD213" s="285">
        <f t="shared" si="41"/>
        <v>-3.2478680913554854</v>
      </c>
      <c r="AE213" s="286">
        <f t="shared" si="42"/>
        <v>-8.7266362534363525E-4</v>
      </c>
      <c r="AF213" s="248">
        <v>2</v>
      </c>
    </row>
    <row r="214" spans="1:32">
      <c r="A214" s="280">
        <v>638</v>
      </c>
      <c r="B214" s="280" t="s">
        <v>245</v>
      </c>
      <c r="C214" s="285">
        <v>51149</v>
      </c>
      <c r="D214" s="285">
        <v>161422493.51000005</v>
      </c>
      <c r="E214" s="285">
        <v>161422493.49000001</v>
      </c>
      <c r="F214" s="284">
        <f t="shared" si="33"/>
        <v>-2.0000040531158447E-2</v>
      </c>
      <c r="G214" s="285">
        <v>167532000</v>
      </c>
      <c r="H214" s="285">
        <v>167532000</v>
      </c>
      <c r="I214" s="284">
        <f t="shared" si="34"/>
        <v>0</v>
      </c>
      <c r="J214" s="285">
        <v>164477246.75500003</v>
      </c>
      <c r="K214" s="285">
        <v>164477246.745</v>
      </c>
      <c r="L214" s="284">
        <f t="shared" si="35"/>
        <v>-1.0000020265579224E-2</v>
      </c>
      <c r="M214" s="285">
        <v>168008388.42843452</v>
      </c>
      <c r="N214" s="285">
        <v>167863569.38005769</v>
      </c>
      <c r="O214" s="284">
        <f t="shared" si="36"/>
        <v>-144819.04837682843</v>
      </c>
      <c r="P214" s="285">
        <v>4979534.3499999978</v>
      </c>
      <c r="Q214" s="285">
        <v>4979534.3500000006</v>
      </c>
      <c r="R214" s="284">
        <f t="shared" si="37"/>
        <v>0</v>
      </c>
      <c r="S214" s="285">
        <v>5246000</v>
      </c>
      <c r="T214" s="285">
        <v>5246000</v>
      </c>
      <c r="U214" s="285">
        <v>5112767.1749999989</v>
      </c>
      <c r="V214" s="285">
        <v>5112767.1750000007</v>
      </c>
      <c r="W214" s="285">
        <v>5272903.5759398118</v>
      </c>
      <c r="X214" s="285">
        <v>5265681.1571248285</v>
      </c>
      <c r="Y214" s="285">
        <v>173281292.00437433</v>
      </c>
      <c r="Z214" s="285">
        <v>173129250.53718251</v>
      </c>
      <c r="AA214" s="284">
        <f t="shared" si="38"/>
        <v>-152041.46719181538</v>
      </c>
      <c r="AB214" s="284">
        <f t="shared" si="40"/>
        <v>3387.7747757409593</v>
      </c>
      <c r="AC214" s="284">
        <f t="shared" si="39"/>
        <v>3384.8022549254629</v>
      </c>
      <c r="AD214" s="285">
        <f t="shared" si="41"/>
        <v>-2.9725208154964093</v>
      </c>
      <c r="AE214" s="286">
        <f t="shared" si="42"/>
        <v>-8.7742574765651963E-4</v>
      </c>
      <c r="AF214" s="248">
        <v>1</v>
      </c>
    </row>
    <row r="215" spans="1:32">
      <c r="A215" s="280">
        <v>678</v>
      </c>
      <c r="B215" s="280" t="s">
        <v>246</v>
      </c>
      <c r="C215" s="285">
        <v>24260</v>
      </c>
      <c r="D215" s="285">
        <v>91700676.909999996</v>
      </c>
      <c r="E215" s="285">
        <v>92296167.519999981</v>
      </c>
      <c r="F215" s="284">
        <f t="shared" si="33"/>
        <v>595490.6099999845</v>
      </c>
      <c r="G215" s="285">
        <v>98954000</v>
      </c>
      <c r="H215" s="285">
        <v>98954000</v>
      </c>
      <c r="I215" s="284">
        <f t="shared" si="34"/>
        <v>0</v>
      </c>
      <c r="J215" s="285">
        <v>95327338.454999998</v>
      </c>
      <c r="K215" s="285">
        <v>95625083.75999999</v>
      </c>
      <c r="L215" s="284">
        <f t="shared" si="35"/>
        <v>297745.30499999225</v>
      </c>
      <c r="M215" s="285">
        <v>97373909.2973333</v>
      </c>
      <c r="N215" s="285">
        <v>97593850.820636719</v>
      </c>
      <c r="O215" s="284">
        <f t="shared" si="36"/>
        <v>219941.52330341935</v>
      </c>
      <c r="P215" s="285">
        <v>3148922.02</v>
      </c>
      <c r="Q215" s="285">
        <v>3148922.02</v>
      </c>
      <c r="R215" s="284">
        <f t="shared" si="37"/>
        <v>0</v>
      </c>
      <c r="S215" s="285">
        <v>3088000</v>
      </c>
      <c r="T215" s="285">
        <v>3088000</v>
      </c>
      <c r="U215" s="285">
        <v>3118461.01</v>
      </c>
      <c r="V215" s="285">
        <v>3118461.01</v>
      </c>
      <c r="W215" s="285">
        <v>3216133.973684785</v>
      </c>
      <c r="X215" s="285">
        <v>3211728.7600887986</v>
      </c>
      <c r="Y215" s="285">
        <v>100590043.27101809</v>
      </c>
      <c r="Z215" s="285">
        <v>100805579.58072552</v>
      </c>
      <c r="AA215" s="284">
        <f t="shared" si="38"/>
        <v>215536.30970743299</v>
      </c>
      <c r="AB215" s="284">
        <f t="shared" si="40"/>
        <v>4146.3331933643067</v>
      </c>
      <c r="AC215" s="284">
        <f t="shared" si="39"/>
        <v>4155.2176249268559</v>
      </c>
      <c r="AD215" s="285">
        <f t="shared" si="41"/>
        <v>8.8844315625492527</v>
      </c>
      <c r="AE215" s="286">
        <f t="shared" si="42"/>
        <v>2.1427201211826601E-3</v>
      </c>
      <c r="AF215" s="248">
        <v>17</v>
      </c>
    </row>
    <row r="216" spans="1:32">
      <c r="A216" s="280">
        <v>680</v>
      </c>
      <c r="B216" s="280" t="s">
        <v>247</v>
      </c>
      <c r="C216" s="285">
        <v>24810</v>
      </c>
      <c r="D216" s="285">
        <v>90222385.429999977</v>
      </c>
      <c r="E216" s="285">
        <v>83348675.349999979</v>
      </c>
      <c r="F216" s="284">
        <f t="shared" si="33"/>
        <v>-6873710.0799999982</v>
      </c>
      <c r="G216" s="285">
        <v>89772000</v>
      </c>
      <c r="H216" s="285">
        <v>89772000</v>
      </c>
      <c r="I216" s="284">
        <f t="shared" si="34"/>
        <v>0</v>
      </c>
      <c r="J216" s="285">
        <v>89997192.714999989</v>
      </c>
      <c r="K216" s="285">
        <v>86560337.674999982</v>
      </c>
      <c r="L216" s="284">
        <f t="shared" si="35"/>
        <v>-3436855.0400000066</v>
      </c>
      <c r="M216" s="285">
        <v>91929331.317498744</v>
      </c>
      <c r="N216" s="285">
        <v>88342476.156570837</v>
      </c>
      <c r="O216" s="284">
        <f t="shared" si="36"/>
        <v>-3586855.1609279066</v>
      </c>
      <c r="P216" s="285">
        <v>1859809.93</v>
      </c>
      <c r="Q216" s="285">
        <v>1859809.93</v>
      </c>
      <c r="R216" s="284">
        <f t="shared" si="37"/>
        <v>0</v>
      </c>
      <c r="S216" s="285">
        <v>1857000</v>
      </c>
      <c r="T216" s="285">
        <v>1857000</v>
      </c>
      <c r="U216" s="285">
        <v>1858404.9649999999</v>
      </c>
      <c r="V216" s="285">
        <v>1858404.9649999999</v>
      </c>
      <c r="W216" s="285">
        <v>1916611.8561799761</v>
      </c>
      <c r="X216" s="285">
        <v>1913986.6282895475</v>
      </c>
      <c r="Y216" s="285">
        <v>93845943.173678726</v>
      </c>
      <c r="Z216" s="285">
        <v>90256462.784860387</v>
      </c>
      <c r="AA216" s="284">
        <f t="shared" si="38"/>
        <v>-3589480.3888183385</v>
      </c>
      <c r="AB216" s="284">
        <f t="shared" si="40"/>
        <v>3782.5853758032536</v>
      </c>
      <c r="AC216" s="284">
        <f t="shared" si="39"/>
        <v>3637.9066015663198</v>
      </c>
      <c r="AD216" s="285">
        <f t="shared" si="41"/>
        <v>-144.6787742369338</v>
      </c>
      <c r="AE216" s="286">
        <f t="shared" si="42"/>
        <v>-3.8248647383460697E-2</v>
      </c>
      <c r="AF216" s="248">
        <v>2</v>
      </c>
    </row>
    <row r="217" spans="1:32">
      <c r="A217" s="280">
        <v>681</v>
      </c>
      <c r="B217" s="280" t="s">
        <v>248</v>
      </c>
      <c r="C217" s="285">
        <v>3330</v>
      </c>
      <c r="D217" s="285">
        <v>14936082.079999998</v>
      </c>
      <c r="E217" s="285">
        <v>14963966.439999999</v>
      </c>
      <c r="F217" s="284">
        <f t="shared" si="33"/>
        <v>27884.360000001267</v>
      </c>
      <c r="G217" s="285">
        <v>15471000</v>
      </c>
      <c r="H217" s="285">
        <v>15471000</v>
      </c>
      <c r="I217" s="284">
        <f t="shared" si="34"/>
        <v>0</v>
      </c>
      <c r="J217" s="285">
        <v>15203541.039999999</v>
      </c>
      <c r="K217" s="285">
        <v>15217483.219999999</v>
      </c>
      <c r="L217" s="284">
        <f t="shared" si="35"/>
        <v>13942.179999999702</v>
      </c>
      <c r="M217" s="285">
        <v>15529943.982712703</v>
      </c>
      <c r="N217" s="285">
        <v>15530786.785668198</v>
      </c>
      <c r="O217" s="284">
        <f t="shared" si="36"/>
        <v>842.8029554951936</v>
      </c>
      <c r="P217" s="285">
        <v>300960.96999999997</v>
      </c>
      <c r="Q217" s="285">
        <v>304503.06</v>
      </c>
      <c r="R217" s="284">
        <f t="shared" si="37"/>
        <v>3542.0900000000256</v>
      </c>
      <c r="S217" s="285">
        <v>325000</v>
      </c>
      <c r="T217" s="285">
        <v>325000</v>
      </c>
      <c r="U217" s="285">
        <v>312980.48499999999</v>
      </c>
      <c r="V217" s="285">
        <v>314751.53000000003</v>
      </c>
      <c r="W217" s="285">
        <v>322783.31128111208</v>
      </c>
      <c r="X217" s="285">
        <v>324165.20134171966</v>
      </c>
      <c r="Y217" s="285">
        <v>15852727.293993816</v>
      </c>
      <c r="Z217" s="285">
        <v>15854951.987009918</v>
      </c>
      <c r="AA217" s="284">
        <f t="shared" si="38"/>
        <v>2224.6930161025375</v>
      </c>
      <c r="AB217" s="284">
        <f t="shared" si="40"/>
        <v>4760.5787669651099</v>
      </c>
      <c r="AC217" s="284">
        <f t="shared" si="39"/>
        <v>4761.2468429459213</v>
      </c>
      <c r="AD217" s="285">
        <f t="shared" si="41"/>
        <v>0.66807598081140895</v>
      </c>
      <c r="AE217" s="286">
        <f t="shared" si="42"/>
        <v>1.4033503351469813E-4</v>
      </c>
      <c r="AF217" s="248">
        <v>10</v>
      </c>
    </row>
    <row r="218" spans="1:32">
      <c r="A218" s="280">
        <v>683</v>
      </c>
      <c r="B218" s="280" t="s">
        <v>249</v>
      </c>
      <c r="C218" s="285">
        <v>3670</v>
      </c>
      <c r="D218" s="285">
        <v>17606006.050000001</v>
      </c>
      <c r="E218" s="285">
        <v>17606006.050000001</v>
      </c>
      <c r="F218" s="284">
        <f t="shared" si="33"/>
        <v>0</v>
      </c>
      <c r="G218" s="285">
        <v>19692000</v>
      </c>
      <c r="H218" s="285">
        <v>19692000</v>
      </c>
      <c r="I218" s="284">
        <f t="shared" si="34"/>
        <v>0</v>
      </c>
      <c r="J218" s="285">
        <v>18649003.024999999</v>
      </c>
      <c r="K218" s="285">
        <v>18649003.024999999</v>
      </c>
      <c r="L218" s="284">
        <f t="shared" si="35"/>
        <v>0</v>
      </c>
      <c r="M218" s="285">
        <v>19049376.16504699</v>
      </c>
      <c r="N218" s="285">
        <v>19032956.078170478</v>
      </c>
      <c r="O218" s="284">
        <f t="shared" si="36"/>
        <v>-16420.086876511574</v>
      </c>
      <c r="P218" s="285">
        <v>416791</v>
      </c>
      <c r="Q218" s="285">
        <v>416791</v>
      </c>
      <c r="R218" s="284">
        <f t="shared" si="37"/>
        <v>0</v>
      </c>
      <c r="S218" s="285">
        <v>415000</v>
      </c>
      <c r="T218" s="285">
        <v>415000</v>
      </c>
      <c r="U218" s="285">
        <v>415895.5</v>
      </c>
      <c r="V218" s="285">
        <v>415895.5</v>
      </c>
      <c r="W218" s="285">
        <v>428921.71579615824</v>
      </c>
      <c r="X218" s="285">
        <v>428334.21173398319</v>
      </c>
      <c r="Y218" s="285">
        <v>19478297.880843148</v>
      </c>
      <c r="Z218" s="285">
        <v>19461290.28990446</v>
      </c>
      <c r="AA218" s="284">
        <f t="shared" si="38"/>
        <v>-17007.590938687325</v>
      </c>
      <c r="AB218" s="284">
        <f t="shared" si="40"/>
        <v>5307.4381146711576</v>
      </c>
      <c r="AC218" s="284">
        <f t="shared" si="39"/>
        <v>5302.8038937069377</v>
      </c>
      <c r="AD218" s="285">
        <f t="shared" si="41"/>
        <v>-4.6342209642198213</v>
      </c>
      <c r="AE218" s="286">
        <f t="shared" si="42"/>
        <v>-8.7315591140094758E-4</v>
      </c>
      <c r="AF218" s="248">
        <v>19</v>
      </c>
    </row>
    <row r="219" spans="1:32">
      <c r="A219" s="280">
        <v>684</v>
      </c>
      <c r="B219" s="280" t="s">
        <v>250</v>
      </c>
      <c r="C219" s="285">
        <v>38959</v>
      </c>
      <c r="D219" s="285">
        <v>143790641</v>
      </c>
      <c r="E219" s="285">
        <v>143790641</v>
      </c>
      <c r="F219" s="284">
        <f t="shared" si="33"/>
        <v>0</v>
      </c>
      <c r="G219" s="285">
        <v>144974000</v>
      </c>
      <c r="H219" s="285">
        <v>144974000</v>
      </c>
      <c r="I219" s="284">
        <f t="shared" si="34"/>
        <v>0</v>
      </c>
      <c r="J219" s="285">
        <v>144382320.5</v>
      </c>
      <c r="K219" s="285">
        <v>144382320.5</v>
      </c>
      <c r="L219" s="284">
        <f t="shared" si="35"/>
        <v>0</v>
      </c>
      <c r="M219" s="285">
        <v>147482046.68634695</v>
      </c>
      <c r="N219" s="285">
        <v>147354920.84252226</v>
      </c>
      <c r="O219" s="284">
        <f t="shared" si="36"/>
        <v>-127125.84382468462</v>
      </c>
      <c r="P219" s="285">
        <v>3629000</v>
      </c>
      <c r="Q219" s="285">
        <v>3629000</v>
      </c>
      <c r="R219" s="284">
        <f t="shared" si="37"/>
        <v>0</v>
      </c>
      <c r="S219" s="285">
        <v>3850000</v>
      </c>
      <c r="T219" s="285">
        <v>3850000</v>
      </c>
      <c r="U219" s="285">
        <v>3739500</v>
      </c>
      <c r="V219" s="285">
        <v>3739500</v>
      </c>
      <c r="W219" s="285">
        <v>3856624.4554695436</v>
      </c>
      <c r="X219" s="285">
        <v>3851341.9471459296</v>
      </c>
      <c r="Y219" s="285">
        <v>151338671.1418165</v>
      </c>
      <c r="Z219" s="285">
        <v>151206262.7896682</v>
      </c>
      <c r="AA219" s="284">
        <f t="shared" si="38"/>
        <v>-132408.35214829445</v>
      </c>
      <c r="AB219" s="284">
        <f t="shared" si="40"/>
        <v>3884.5625180784027</v>
      </c>
      <c r="AC219" s="284">
        <f t="shared" si="39"/>
        <v>3881.163859176781</v>
      </c>
      <c r="AD219" s="285">
        <f t="shared" si="41"/>
        <v>-3.3986589016217295</v>
      </c>
      <c r="AE219" s="286">
        <f t="shared" si="42"/>
        <v>-8.7491419839548935E-4</v>
      </c>
      <c r="AF219" s="248">
        <v>4</v>
      </c>
    </row>
    <row r="220" spans="1:32">
      <c r="A220" s="280">
        <v>686</v>
      </c>
      <c r="B220" s="280" t="s">
        <v>251</v>
      </c>
      <c r="C220" s="285">
        <v>3033</v>
      </c>
      <c r="D220" s="285">
        <v>15063286.460000001</v>
      </c>
      <c r="E220" s="285">
        <v>15126022.730000004</v>
      </c>
      <c r="F220" s="284">
        <f t="shared" si="33"/>
        <v>62736.270000003278</v>
      </c>
      <c r="G220" s="285">
        <v>16941000</v>
      </c>
      <c r="H220" s="285">
        <v>16941000</v>
      </c>
      <c r="I220" s="284">
        <f t="shared" si="34"/>
        <v>0</v>
      </c>
      <c r="J220" s="285">
        <v>16002143.23</v>
      </c>
      <c r="K220" s="285">
        <v>16033511.365000002</v>
      </c>
      <c r="L220" s="284">
        <f t="shared" si="35"/>
        <v>31368.135000001639</v>
      </c>
      <c r="M220" s="285">
        <v>16345691.264384899</v>
      </c>
      <c r="N220" s="285">
        <v>16363615.640997101</v>
      </c>
      <c r="O220" s="284">
        <f t="shared" si="36"/>
        <v>17924.376612201333</v>
      </c>
      <c r="P220" s="285">
        <v>343875.33</v>
      </c>
      <c r="Q220" s="285">
        <v>343875.32999999996</v>
      </c>
      <c r="R220" s="284">
        <f t="shared" si="37"/>
        <v>0</v>
      </c>
      <c r="S220" s="285">
        <v>353000</v>
      </c>
      <c r="T220" s="285">
        <v>353000</v>
      </c>
      <c r="U220" s="285">
        <v>348437.66500000004</v>
      </c>
      <c r="V220" s="285">
        <v>348437.66499999998</v>
      </c>
      <c r="W220" s="285">
        <v>359351.04159532144</v>
      </c>
      <c r="X220" s="285">
        <v>358858.83010565082</v>
      </c>
      <c r="Y220" s="285">
        <v>16705042.30598022</v>
      </c>
      <c r="Z220" s="285">
        <v>16722474.471102752</v>
      </c>
      <c r="AA220" s="284">
        <f t="shared" si="38"/>
        <v>17432.165122531354</v>
      </c>
      <c r="AB220" s="284">
        <f t="shared" si="40"/>
        <v>5507.7620527465288</v>
      </c>
      <c r="AC220" s="284">
        <f t="shared" si="39"/>
        <v>5513.5095519626611</v>
      </c>
      <c r="AD220" s="285">
        <f t="shared" si="41"/>
        <v>5.7474992161323826</v>
      </c>
      <c r="AE220" s="286">
        <f t="shared" si="42"/>
        <v>1.0435271460694829E-3</v>
      </c>
      <c r="AF220" s="248">
        <v>11</v>
      </c>
    </row>
    <row r="221" spans="1:32">
      <c r="A221" s="280">
        <v>687</v>
      </c>
      <c r="B221" s="280" t="s">
        <v>252</v>
      </c>
      <c r="C221" s="285">
        <v>1513</v>
      </c>
      <c r="D221" s="285">
        <v>8843156.5300000012</v>
      </c>
      <c r="E221" s="285">
        <v>8843156.5300000012</v>
      </c>
      <c r="F221" s="284">
        <f t="shared" si="33"/>
        <v>0</v>
      </c>
      <c r="G221" s="285">
        <v>10298000</v>
      </c>
      <c r="H221" s="285">
        <v>10298000</v>
      </c>
      <c r="I221" s="284">
        <f t="shared" si="34"/>
        <v>0</v>
      </c>
      <c r="J221" s="285">
        <v>9570578.2650000006</v>
      </c>
      <c r="K221" s="285">
        <v>9570578.2650000006</v>
      </c>
      <c r="L221" s="284">
        <f t="shared" si="35"/>
        <v>0</v>
      </c>
      <c r="M221" s="285">
        <v>9776047.8263962213</v>
      </c>
      <c r="N221" s="285">
        <v>9767621.1171314362</v>
      </c>
      <c r="O221" s="284">
        <f t="shared" si="36"/>
        <v>-8426.7092647850513</v>
      </c>
      <c r="P221" s="285">
        <v>270077.55</v>
      </c>
      <c r="Q221" s="285">
        <v>270077.55</v>
      </c>
      <c r="R221" s="284">
        <f t="shared" si="37"/>
        <v>0</v>
      </c>
      <c r="S221" s="285">
        <v>282000</v>
      </c>
      <c r="T221" s="285">
        <v>282000</v>
      </c>
      <c r="U221" s="285">
        <v>276038.77500000002</v>
      </c>
      <c r="V221" s="285">
        <v>276038.77500000002</v>
      </c>
      <c r="W221" s="285">
        <v>284684.55417110713</v>
      </c>
      <c r="X221" s="285">
        <v>284294.61510797625</v>
      </c>
      <c r="Y221" s="285">
        <v>10060732.380567329</v>
      </c>
      <c r="Z221" s="285">
        <v>10051915.732239412</v>
      </c>
      <c r="AA221" s="284">
        <f t="shared" si="38"/>
        <v>-8816.6483279168606</v>
      </c>
      <c r="AB221" s="284">
        <f t="shared" si="40"/>
        <v>6649.5256976651217</v>
      </c>
      <c r="AC221" s="284">
        <f t="shared" si="39"/>
        <v>6643.6984350557914</v>
      </c>
      <c r="AD221" s="285">
        <f t="shared" si="41"/>
        <v>-5.8272626093303188</v>
      </c>
      <c r="AE221" s="286">
        <f t="shared" si="42"/>
        <v>-8.7634259558940755E-4</v>
      </c>
      <c r="AF221" s="248">
        <v>11</v>
      </c>
    </row>
    <row r="222" spans="1:32">
      <c r="A222" s="280">
        <v>689</v>
      </c>
      <c r="B222" s="280" t="s">
        <v>253</v>
      </c>
      <c r="C222" s="285">
        <v>3092</v>
      </c>
      <c r="D222" s="285">
        <v>14859848.540000003</v>
      </c>
      <c r="E222" s="285">
        <v>14859848.540000003</v>
      </c>
      <c r="F222" s="284">
        <f t="shared" si="33"/>
        <v>0</v>
      </c>
      <c r="G222" s="285">
        <v>16212000</v>
      </c>
      <c r="H222" s="285">
        <v>16212000</v>
      </c>
      <c r="I222" s="284">
        <f t="shared" si="34"/>
        <v>0</v>
      </c>
      <c r="J222" s="285">
        <v>15535924.270000001</v>
      </c>
      <c r="K222" s="285">
        <v>15535924.270000001</v>
      </c>
      <c r="L222" s="284">
        <f t="shared" si="35"/>
        <v>0</v>
      </c>
      <c r="M222" s="285">
        <v>15869463.107179323</v>
      </c>
      <c r="N222" s="285">
        <v>15855784.026003867</v>
      </c>
      <c r="O222" s="284">
        <f t="shared" si="36"/>
        <v>-13679.081175455824</v>
      </c>
      <c r="P222" s="285">
        <v>295226.86000000004</v>
      </c>
      <c r="Q222" s="285">
        <v>295226.86000000004</v>
      </c>
      <c r="R222" s="284">
        <f t="shared" si="37"/>
        <v>0</v>
      </c>
      <c r="S222" s="285">
        <v>330000</v>
      </c>
      <c r="T222" s="285">
        <v>330000</v>
      </c>
      <c r="U222" s="285">
        <v>312613.43000000005</v>
      </c>
      <c r="V222" s="285">
        <v>312613.43000000005</v>
      </c>
      <c r="W222" s="285">
        <v>322404.75979307835</v>
      </c>
      <c r="X222" s="285">
        <v>321963.15448593878</v>
      </c>
      <c r="Y222" s="285">
        <v>16191867.866972402</v>
      </c>
      <c r="Z222" s="285">
        <v>16177747.180489806</v>
      </c>
      <c r="AA222" s="284">
        <f t="shared" si="38"/>
        <v>-14120.68648259528</v>
      </c>
      <c r="AB222" s="284">
        <f t="shared" si="40"/>
        <v>5236.6972402886167</v>
      </c>
      <c r="AC222" s="284">
        <f t="shared" si="39"/>
        <v>5232.1303947250344</v>
      </c>
      <c r="AD222" s="285">
        <f t="shared" si="41"/>
        <v>-4.5668455635823193</v>
      </c>
      <c r="AE222" s="286">
        <f t="shared" si="42"/>
        <v>-8.7208508608197118E-4</v>
      </c>
      <c r="AF222" s="248">
        <v>9</v>
      </c>
    </row>
    <row r="223" spans="1:32">
      <c r="A223" s="280">
        <v>691</v>
      </c>
      <c r="B223" s="280" t="s">
        <v>254</v>
      </c>
      <c r="C223" s="285">
        <v>2690</v>
      </c>
      <c r="D223" s="285">
        <v>11656795.920000002</v>
      </c>
      <c r="E223" s="285">
        <v>11656795.920000002</v>
      </c>
      <c r="F223" s="284">
        <f t="shared" si="33"/>
        <v>0</v>
      </c>
      <c r="G223" s="285">
        <v>12301000</v>
      </c>
      <c r="H223" s="285">
        <v>12301000</v>
      </c>
      <c r="I223" s="284">
        <f t="shared" si="34"/>
        <v>0</v>
      </c>
      <c r="J223" s="285">
        <v>11978897.960000001</v>
      </c>
      <c r="K223" s="285">
        <v>11978897.960000001</v>
      </c>
      <c r="L223" s="284">
        <f t="shared" si="35"/>
        <v>0</v>
      </c>
      <c r="M223" s="285">
        <v>12236071.439146224</v>
      </c>
      <c r="N223" s="285">
        <v>12225524.250917213</v>
      </c>
      <c r="O223" s="284">
        <f t="shared" si="36"/>
        <v>-10547.188229011372</v>
      </c>
      <c r="P223" s="285">
        <v>274036.03999999998</v>
      </c>
      <c r="Q223" s="285">
        <v>274036.03999999998</v>
      </c>
      <c r="R223" s="284">
        <f t="shared" si="37"/>
        <v>0</v>
      </c>
      <c r="S223" s="285">
        <v>241000</v>
      </c>
      <c r="T223" s="285">
        <v>241000</v>
      </c>
      <c r="U223" s="285">
        <v>257518.02</v>
      </c>
      <c r="V223" s="285">
        <v>257518.02</v>
      </c>
      <c r="W223" s="285">
        <v>265583.71270386287</v>
      </c>
      <c r="X223" s="285">
        <v>265219.93650807976</v>
      </c>
      <c r="Y223" s="285">
        <v>12501655.151850088</v>
      </c>
      <c r="Z223" s="285">
        <v>12490744.187425293</v>
      </c>
      <c r="AA223" s="284">
        <f t="shared" si="38"/>
        <v>-10910.96442479454</v>
      </c>
      <c r="AB223" s="284">
        <f t="shared" si="40"/>
        <v>4647.4554467844191</v>
      </c>
      <c r="AC223" s="284">
        <f t="shared" si="39"/>
        <v>4643.3993261804062</v>
      </c>
      <c r="AD223" s="285">
        <f t="shared" si="41"/>
        <v>-4.0561206040129036</v>
      </c>
      <c r="AE223" s="286">
        <f t="shared" si="42"/>
        <v>-8.7276158974678049E-4</v>
      </c>
      <c r="AF223" s="248">
        <v>17</v>
      </c>
    </row>
    <row r="224" spans="1:32">
      <c r="A224" s="280">
        <v>694</v>
      </c>
      <c r="B224" s="280" t="s">
        <v>255</v>
      </c>
      <c r="C224" s="285">
        <v>28521</v>
      </c>
      <c r="D224" s="285">
        <v>100954602.28</v>
      </c>
      <c r="E224" s="285">
        <v>100954602.28</v>
      </c>
      <c r="F224" s="284">
        <f t="shared" si="33"/>
        <v>0</v>
      </c>
      <c r="G224" s="285">
        <v>105287000</v>
      </c>
      <c r="H224" s="285">
        <v>105287000</v>
      </c>
      <c r="I224" s="284">
        <f t="shared" si="34"/>
        <v>0</v>
      </c>
      <c r="J224" s="285">
        <v>103120801.14</v>
      </c>
      <c r="K224" s="285">
        <v>103120801.14</v>
      </c>
      <c r="L224" s="284">
        <f t="shared" si="35"/>
        <v>0</v>
      </c>
      <c r="M224" s="285">
        <v>105334688.86907785</v>
      </c>
      <c r="N224" s="285">
        <v>105243892.99590306</v>
      </c>
      <c r="O224" s="284">
        <f t="shared" si="36"/>
        <v>-90795.873174786568</v>
      </c>
      <c r="P224" s="285">
        <v>2327910.8200000003</v>
      </c>
      <c r="Q224" s="285">
        <v>2327910.8200000003</v>
      </c>
      <c r="R224" s="284">
        <f t="shared" si="37"/>
        <v>0</v>
      </c>
      <c r="S224" s="285">
        <v>2376000</v>
      </c>
      <c r="T224" s="285">
        <v>2376000</v>
      </c>
      <c r="U224" s="285">
        <v>2351955.41</v>
      </c>
      <c r="V224" s="285">
        <v>2351955.41</v>
      </c>
      <c r="W224" s="285">
        <v>2425620.7387030078</v>
      </c>
      <c r="X224" s="285">
        <v>2422298.3094931953</v>
      </c>
      <c r="Y224" s="285">
        <v>107760309.60778086</v>
      </c>
      <c r="Z224" s="285">
        <v>107666191.30539626</v>
      </c>
      <c r="AA224" s="284">
        <f t="shared" si="38"/>
        <v>-94118.302384600043</v>
      </c>
      <c r="AB224" s="284">
        <f t="shared" si="40"/>
        <v>3778.2794995891049</v>
      </c>
      <c r="AC224" s="284">
        <f t="shared" si="39"/>
        <v>3774.9795345673806</v>
      </c>
      <c r="AD224" s="285">
        <f t="shared" si="41"/>
        <v>-3.299965021724347</v>
      </c>
      <c r="AE224" s="286">
        <f t="shared" si="42"/>
        <v>-8.7340415712580937E-4</v>
      </c>
      <c r="AF224" s="248">
        <v>5</v>
      </c>
    </row>
    <row r="225" spans="1:32">
      <c r="A225" s="280">
        <v>697</v>
      </c>
      <c r="B225" s="280" t="s">
        <v>256</v>
      </c>
      <c r="C225" s="285">
        <v>1210</v>
      </c>
      <c r="D225" s="285">
        <v>7393137.830000001</v>
      </c>
      <c r="E225" s="285">
        <v>7522239.3100000015</v>
      </c>
      <c r="F225" s="284">
        <f t="shared" si="33"/>
        <v>129101.48000000045</v>
      </c>
      <c r="G225" s="285">
        <v>7655000</v>
      </c>
      <c r="H225" s="285">
        <v>7655000</v>
      </c>
      <c r="I225" s="284">
        <f t="shared" si="34"/>
        <v>0</v>
      </c>
      <c r="J225" s="285">
        <v>7524068.915000001</v>
      </c>
      <c r="K225" s="285">
        <v>7588619.6550000012</v>
      </c>
      <c r="L225" s="284">
        <f t="shared" si="35"/>
        <v>64550.740000000224</v>
      </c>
      <c r="M225" s="285">
        <v>7685602.2202061918</v>
      </c>
      <c r="N225" s="285">
        <v>7744857.1590628633</v>
      </c>
      <c r="O225" s="284">
        <f t="shared" si="36"/>
        <v>59254.938856671564</v>
      </c>
      <c r="P225" s="285">
        <v>174730.42</v>
      </c>
      <c r="Q225" s="285">
        <v>174730.42</v>
      </c>
      <c r="R225" s="284">
        <f t="shared" si="37"/>
        <v>0</v>
      </c>
      <c r="S225" s="285">
        <v>179000</v>
      </c>
      <c r="T225" s="285">
        <v>179000</v>
      </c>
      <c r="U225" s="285">
        <v>176865.21000000002</v>
      </c>
      <c r="V225" s="285">
        <v>176865.21000000002</v>
      </c>
      <c r="W225" s="285">
        <v>182404.78518725943</v>
      </c>
      <c r="X225" s="285">
        <v>182154.94110543493</v>
      </c>
      <c r="Y225" s="285">
        <v>7868007.0053934511</v>
      </c>
      <c r="Z225" s="285">
        <v>7927012.100168298</v>
      </c>
      <c r="AA225" s="284">
        <f t="shared" si="38"/>
        <v>59005.094774846919</v>
      </c>
      <c r="AB225" s="284">
        <f t="shared" si="40"/>
        <v>6502.4851284243396</v>
      </c>
      <c r="AC225" s="284">
        <f t="shared" si="39"/>
        <v>6551.2496695605769</v>
      </c>
      <c r="AD225" s="285">
        <f t="shared" si="41"/>
        <v>48.764541136237312</v>
      </c>
      <c r="AE225" s="286">
        <f t="shared" si="42"/>
        <v>7.499369882919482E-3</v>
      </c>
      <c r="AF225" s="248">
        <v>18</v>
      </c>
    </row>
    <row r="226" spans="1:32">
      <c r="A226" s="280">
        <v>698</v>
      </c>
      <c r="B226" s="280" t="s">
        <v>257</v>
      </c>
      <c r="C226" s="285">
        <v>64180</v>
      </c>
      <c r="D226" s="285">
        <v>228117816.81999999</v>
      </c>
      <c r="E226" s="285">
        <v>228117816.81999999</v>
      </c>
      <c r="F226" s="284">
        <f t="shared" si="33"/>
        <v>0</v>
      </c>
      <c r="G226" s="285">
        <v>256544000</v>
      </c>
      <c r="H226" s="285">
        <v>256544000</v>
      </c>
      <c r="I226" s="284">
        <f t="shared" si="34"/>
        <v>0</v>
      </c>
      <c r="J226" s="285">
        <v>242330908.41</v>
      </c>
      <c r="K226" s="285">
        <v>242330908.41</v>
      </c>
      <c r="L226" s="284">
        <f t="shared" si="35"/>
        <v>0</v>
      </c>
      <c r="M226" s="285">
        <v>247533480.71911952</v>
      </c>
      <c r="N226" s="285">
        <v>247320113.03594515</v>
      </c>
      <c r="O226" s="284">
        <f t="shared" si="36"/>
        <v>-213367.68317437172</v>
      </c>
      <c r="P226" s="285">
        <v>5062046</v>
      </c>
      <c r="Q226" s="285">
        <v>5062046</v>
      </c>
      <c r="R226" s="284">
        <f t="shared" si="37"/>
        <v>0</v>
      </c>
      <c r="S226" s="285">
        <v>5537000</v>
      </c>
      <c r="T226" s="285">
        <v>5537000</v>
      </c>
      <c r="U226" s="285">
        <v>5299523</v>
      </c>
      <c r="V226" s="285">
        <v>5299523</v>
      </c>
      <c r="W226" s="285">
        <v>5465508.758957969</v>
      </c>
      <c r="X226" s="285">
        <v>5458022.5243387194</v>
      </c>
      <c r="Y226" s="285">
        <v>252998989.4780775</v>
      </c>
      <c r="Z226" s="285">
        <v>252778135.56028387</v>
      </c>
      <c r="AA226" s="284">
        <f t="shared" si="38"/>
        <v>-220853.91779363155</v>
      </c>
      <c r="AB226" s="284">
        <f t="shared" si="40"/>
        <v>3942.0222729522825</v>
      </c>
      <c r="AC226" s="284">
        <f t="shared" si="39"/>
        <v>3938.581108761045</v>
      </c>
      <c r="AD226" s="285">
        <f t="shared" si="41"/>
        <v>-3.4411641912374762</v>
      </c>
      <c r="AE226" s="286">
        <f t="shared" si="42"/>
        <v>-8.7294387321162935E-4</v>
      </c>
      <c r="AF226" s="248">
        <v>19</v>
      </c>
    </row>
    <row r="227" spans="1:32">
      <c r="A227" s="280">
        <v>700</v>
      </c>
      <c r="B227" s="280" t="s">
        <v>258</v>
      </c>
      <c r="C227" s="285">
        <v>4913</v>
      </c>
      <c r="D227" s="285">
        <v>21714542.650000002</v>
      </c>
      <c r="E227" s="285">
        <v>21714542.650000002</v>
      </c>
      <c r="F227" s="284">
        <f t="shared" si="33"/>
        <v>0</v>
      </c>
      <c r="G227" s="285">
        <v>22542000</v>
      </c>
      <c r="H227" s="285">
        <v>22542000</v>
      </c>
      <c r="I227" s="284">
        <f t="shared" si="34"/>
        <v>0</v>
      </c>
      <c r="J227" s="285">
        <v>22128271.325000003</v>
      </c>
      <c r="K227" s="285">
        <v>22128271.325000003</v>
      </c>
      <c r="L227" s="284">
        <f t="shared" si="35"/>
        <v>0</v>
      </c>
      <c r="M227" s="285">
        <v>22603340.445977964</v>
      </c>
      <c r="N227" s="285">
        <v>22583856.930580575</v>
      </c>
      <c r="O227" s="284">
        <f t="shared" si="36"/>
        <v>-19483.515397388488</v>
      </c>
      <c r="P227" s="285">
        <v>417484.91</v>
      </c>
      <c r="Q227" s="285">
        <v>417484.91</v>
      </c>
      <c r="R227" s="284">
        <f t="shared" si="37"/>
        <v>0</v>
      </c>
      <c r="S227" s="285">
        <v>438000</v>
      </c>
      <c r="T227" s="285">
        <v>438000</v>
      </c>
      <c r="U227" s="285">
        <v>427742.45499999996</v>
      </c>
      <c r="V227" s="285">
        <v>427742.45499999996</v>
      </c>
      <c r="W227" s="285">
        <v>441139.72793035983</v>
      </c>
      <c r="X227" s="285">
        <v>440535.48857245088</v>
      </c>
      <c r="Y227" s="285">
        <v>23044480.173908323</v>
      </c>
      <c r="Z227" s="285">
        <v>23024392.419153027</v>
      </c>
      <c r="AA227" s="284">
        <f t="shared" si="38"/>
        <v>-20087.754755295813</v>
      </c>
      <c r="AB227" s="284">
        <f t="shared" si="40"/>
        <v>4690.5109248744802</v>
      </c>
      <c r="AC227" s="284">
        <f t="shared" si="39"/>
        <v>4686.4222306438078</v>
      </c>
      <c r="AD227" s="285">
        <f t="shared" si="41"/>
        <v>-4.088694230672445</v>
      </c>
      <c r="AE227" s="286">
        <f t="shared" si="42"/>
        <v>-8.7169485289747195E-4</v>
      </c>
      <c r="AF227" s="248">
        <v>9</v>
      </c>
    </row>
    <row r="228" spans="1:32">
      <c r="A228" s="280">
        <v>702</v>
      </c>
      <c r="B228" s="280" t="s">
        <v>259</v>
      </c>
      <c r="C228" s="285">
        <v>4155</v>
      </c>
      <c r="D228" s="285">
        <v>18590803.32</v>
      </c>
      <c r="E228" s="285">
        <v>18748998.02</v>
      </c>
      <c r="F228" s="284">
        <f t="shared" si="33"/>
        <v>158194.69999999925</v>
      </c>
      <c r="G228" s="285">
        <v>21773000</v>
      </c>
      <c r="H228" s="285">
        <v>21773000</v>
      </c>
      <c r="I228" s="284">
        <f t="shared" si="34"/>
        <v>0</v>
      </c>
      <c r="J228" s="285">
        <v>20181901.66</v>
      </c>
      <c r="K228" s="285">
        <v>20260999.009999998</v>
      </c>
      <c r="L228" s="284">
        <f t="shared" si="35"/>
        <v>79097.349999997765</v>
      </c>
      <c r="M228" s="285">
        <v>20615184.411303204</v>
      </c>
      <c r="N228" s="285">
        <v>20678140.474331629</v>
      </c>
      <c r="O228" s="284">
        <f t="shared" si="36"/>
        <v>62956.063028424978</v>
      </c>
      <c r="P228" s="285">
        <v>327252.96000000002</v>
      </c>
      <c r="Q228" s="285">
        <v>342714.24</v>
      </c>
      <c r="R228" s="284">
        <f t="shared" si="37"/>
        <v>15461.27999999997</v>
      </c>
      <c r="S228" s="285">
        <v>345000</v>
      </c>
      <c r="T228" s="285">
        <v>345000</v>
      </c>
      <c r="U228" s="285">
        <v>336126.48</v>
      </c>
      <c r="V228" s="285">
        <v>343857.12</v>
      </c>
      <c r="W228" s="285">
        <v>346654.25936592981</v>
      </c>
      <c r="X228" s="285">
        <v>354141.2889639769</v>
      </c>
      <c r="Y228" s="285">
        <v>20961838.670669135</v>
      </c>
      <c r="Z228" s="285">
        <v>21032281.763295606</v>
      </c>
      <c r="AA228" s="284">
        <f t="shared" si="38"/>
        <v>70443.092626471072</v>
      </c>
      <c r="AB228" s="284">
        <f t="shared" si="40"/>
        <v>5044.9671890900445</v>
      </c>
      <c r="AC228" s="284">
        <f t="shared" si="39"/>
        <v>5061.9210019965358</v>
      </c>
      <c r="AD228" s="285">
        <f t="shared" si="41"/>
        <v>16.953812906491294</v>
      </c>
      <c r="AE228" s="286">
        <f t="shared" si="42"/>
        <v>3.360539775789748E-3</v>
      </c>
      <c r="AF228" s="248">
        <v>6</v>
      </c>
    </row>
    <row r="229" spans="1:32">
      <c r="A229" s="280">
        <v>704</v>
      </c>
      <c r="B229" s="280" t="s">
        <v>260</v>
      </c>
      <c r="C229" s="285">
        <v>6379</v>
      </c>
      <c r="D229" s="285">
        <v>17503581.800000001</v>
      </c>
      <c r="E229" s="285">
        <v>17503581.800000001</v>
      </c>
      <c r="F229" s="284">
        <f t="shared" si="33"/>
        <v>0</v>
      </c>
      <c r="G229" s="285">
        <v>19324000</v>
      </c>
      <c r="H229" s="285">
        <v>19324000</v>
      </c>
      <c r="I229" s="284">
        <f t="shared" si="34"/>
        <v>0</v>
      </c>
      <c r="J229" s="285">
        <v>18413790.899999999</v>
      </c>
      <c r="K229" s="285">
        <v>18413790.899999999</v>
      </c>
      <c r="L229" s="284">
        <f t="shared" si="35"/>
        <v>0</v>
      </c>
      <c r="M229" s="285">
        <v>18809114.300018683</v>
      </c>
      <c r="N229" s="285">
        <v>18792901.312874082</v>
      </c>
      <c r="O229" s="284">
        <f t="shared" si="36"/>
        <v>-16212.9871446006</v>
      </c>
      <c r="P229" s="285">
        <v>473436.38</v>
      </c>
      <c r="Q229" s="285">
        <v>473436.38</v>
      </c>
      <c r="R229" s="284">
        <f t="shared" si="37"/>
        <v>0</v>
      </c>
      <c r="S229" s="285">
        <v>542000</v>
      </c>
      <c r="T229" s="285">
        <v>542000</v>
      </c>
      <c r="U229" s="285">
        <v>507718.19</v>
      </c>
      <c r="V229" s="285">
        <v>507718.19</v>
      </c>
      <c r="W229" s="285">
        <v>523620.37385766342</v>
      </c>
      <c r="X229" s="285">
        <v>522903.15883834928</v>
      </c>
      <c r="Y229" s="285">
        <v>19332734.673876345</v>
      </c>
      <c r="Z229" s="285">
        <v>19315804.471712433</v>
      </c>
      <c r="AA229" s="284">
        <f t="shared" si="38"/>
        <v>-16930.202163912356</v>
      </c>
      <c r="AB229" s="284">
        <f t="shared" si="40"/>
        <v>3030.6842254077983</v>
      </c>
      <c r="AC229" s="284">
        <f t="shared" si="39"/>
        <v>3028.0301727092701</v>
      </c>
      <c r="AD229" s="285">
        <f t="shared" si="41"/>
        <v>-2.6540526985281758</v>
      </c>
      <c r="AE229" s="286">
        <f t="shared" si="42"/>
        <v>-8.757272289464785E-4</v>
      </c>
      <c r="AF229" s="248">
        <v>2</v>
      </c>
    </row>
    <row r="230" spans="1:32">
      <c r="A230" s="280">
        <v>707</v>
      </c>
      <c r="B230" s="280" t="s">
        <v>261</v>
      </c>
      <c r="C230" s="285">
        <v>2032</v>
      </c>
      <c r="D230" s="285">
        <v>11448989.609999999</v>
      </c>
      <c r="E230" s="285">
        <v>11448989.66</v>
      </c>
      <c r="F230" s="284">
        <f t="shared" si="33"/>
        <v>5.000000074505806E-2</v>
      </c>
      <c r="G230" s="285">
        <v>10539000</v>
      </c>
      <c r="H230" s="285">
        <v>10539000</v>
      </c>
      <c r="I230" s="284">
        <f t="shared" si="34"/>
        <v>0</v>
      </c>
      <c r="J230" s="285">
        <v>10993994.805</v>
      </c>
      <c r="K230" s="285">
        <v>10993994.83</v>
      </c>
      <c r="L230" s="284">
        <f t="shared" si="35"/>
        <v>2.500000037252903E-2</v>
      </c>
      <c r="M230" s="285">
        <v>11230023.520092031</v>
      </c>
      <c r="N230" s="285">
        <v>11220343.545577997</v>
      </c>
      <c r="O230" s="284">
        <f t="shared" si="36"/>
        <v>-9679.9745140336454</v>
      </c>
      <c r="P230" s="285">
        <v>254891.85</v>
      </c>
      <c r="Q230" s="285">
        <v>254891.85000000006</v>
      </c>
      <c r="R230" s="284">
        <f t="shared" si="37"/>
        <v>0</v>
      </c>
      <c r="S230" s="285">
        <v>201000</v>
      </c>
      <c r="T230" s="285">
        <v>201000</v>
      </c>
      <c r="U230" s="285">
        <v>227945.92499999999</v>
      </c>
      <c r="V230" s="285">
        <v>227945.92500000005</v>
      </c>
      <c r="W230" s="285">
        <v>235085.39346961532</v>
      </c>
      <c r="X230" s="285">
        <v>234763.391531884</v>
      </c>
      <c r="Y230" s="285">
        <v>11465108.913561646</v>
      </c>
      <c r="Z230" s="285">
        <v>11455106.937109882</v>
      </c>
      <c r="AA230" s="284">
        <f t="shared" si="38"/>
        <v>-10001.976451763883</v>
      </c>
      <c r="AB230" s="284">
        <f t="shared" si="40"/>
        <v>5642.2780086425419</v>
      </c>
      <c r="AC230" s="284">
        <f t="shared" si="39"/>
        <v>5637.3557761367529</v>
      </c>
      <c r="AD230" s="285">
        <f t="shared" si="41"/>
        <v>-4.9222325057889975</v>
      </c>
      <c r="AE230" s="286">
        <f t="shared" si="42"/>
        <v>-8.7238390207809388E-4</v>
      </c>
      <c r="AF230" s="248">
        <v>12</v>
      </c>
    </row>
    <row r="231" spans="1:32">
      <c r="A231" s="280">
        <v>710</v>
      </c>
      <c r="B231" s="280" t="s">
        <v>262</v>
      </c>
      <c r="C231" s="285">
        <v>27484</v>
      </c>
      <c r="D231" s="285">
        <v>102090228.40000001</v>
      </c>
      <c r="E231" s="285">
        <v>102090228.40000001</v>
      </c>
      <c r="F231" s="284">
        <f t="shared" si="33"/>
        <v>0</v>
      </c>
      <c r="G231" s="285">
        <v>116019000</v>
      </c>
      <c r="H231" s="285">
        <v>116019000</v>
      </c>
      <c r="I231" s="284">
        <f t="shared" si="34"/>
        <v>0</v>
      </c>
      <c r="J231" s="285">
        <v>109054614.2</v>
      </c>
      <c r="K231" s="285">
        <v>109054614.2</v>
      </c>
      <c r="L231" s="284">
        <f t="shared" si="35"/>
        <v>0</v>
      </c>
      <c r="M231" s="285">
        <v>111395894.2279637</v>
      </c>
      <c r="N231" s="285">
        <v>111299873.74702711</v>
      </c>
      <c r="O231" s="284">
        <f t="shared" si="36"/>
        <v>-96020.480936586857</v>
      </c>
      <c r="P231" s="285">
        <v>1926987.31</v>
      </c>
      <c r="Q231" s="285">
        <v>1926987.31</v>
      </c>
      <c r="R231" s="284">
        <f t="shared" si="37"/>
        <v>0</v>
      </c>
      <c r="S231" s="285">
        <v>1937000</v>
      </c>
      <c r="T231" s="285">
        <v>1937000</v>
      </c>
      <c r="U231" s="285">
        <v>1931993.655</v>
      </c>
      <c r="V231" s="285">
        <v>1931993.655</v>
      </c>
      <c r="W231" s="285">
        <v>1992505.4091950767</v>
      </c>
      <c r="X231" s="285">
        <v>1989776.2281377942</v>
      </c>
      <c r="Y231" s="285">
        <v>113388399.63715878</v>
      </c>
      <c r="Z231" s="285">
        <v>113289649.97516491</v>
      </c>
      <c r="AA231" s="284">
        <f t="shared" si="38"/>
        <v>-98749.6619938761</v>
      </c>
      <c r="AB231" s="284">
        <f t="shared" si="40"/>
        <v>4125.6148900145099</v>
      </c>
      <c r="AC231" s="284">
        <f t="shared" si="39"/>
        <v>4122.021902749414</v>
      </c>
      <c r="AD231" s="285">
        <f t="shared" si="41"/>
        <v>-3.5929872650958714</v>
      </c>
      <c r="AE231" s="286">
        <f t="shared" si="42"/>
        <v>-8.7089739611717241E-4</v>
      </c>
      <c r="AF231" s="248">
        <v>1</v>
      </c>
    </row>
    <row r="232" spans="1:32">
      <c r="A232" s="280">
        <v>729</v>
      </c>
      <c r="B232" s="280" t="s">
        <v>263</v>
      </c>
      <c r="C232" s="285">
        <v>9117</v>
      </c>
      <c r="D232" s="285">
        <v>40986165.030000001</v>
      </c>
      <c r="E232" s="285">
        <v>40986165.030000001</v>
      </c>
      <c r="F232" s="284">
        <f t="shared" si="33"/>
        <v>0</v>
      </c>
      <c r="G232" s="285">
        <v>42413000</v>
      </c>
      <c r="H232" s="285">
        <v>42413000</v>
      </c>
      <c r="I232" s="284">
        <f t="shared" si="34"/>
        <v>0</v>
      </c>
      <c r="J232" s="285">
        <v>41699582.515000001</v>
      </c>
      <c r="K232" s="285">
        <v>41699582.515000001</v>
      </c>
      <c r="L232" s="284">
        <f t="shared" si="35"/>
        <v>0</v>
      </c>
      <c r="M232" s="285">
        <v>42594825.69597853</v>
      </c>
      <c r="N232" s="285">
        <v>42558110.019183755</v>
      </c>
      <c r="O232" s="284">
        <f t="shared" si="36"/>
        <v>-36715.67679477483</v>
      </c>
      <c r="P232" s="285">
        <v>864529.04</v>
      </c>
      <c r="Q232" s="285">
        <v>864529.04</v>
      </c>
      <c r="R232" s="284">
        <f t="shared" si="37"/>
        <v>0</v>
      </c>
      <c r="S232" s="285">
        <v>880000</v>
      </c>
      <c r="T232" s="285">
        <v>880000</v>
      </c>
      <c r="U232" s="285">
        <v>872264.52</v>
      </c>
      <c r="V232" s="285">
        <v>872264.52</v>
      </c>
      <c r="W232" s="285">
        <v>899584.61812285148</v>
      </c>
      <c r="X232" s="285">
        <v>898352.43612330791</v>
      </c>
      <c r="Y232" s="285">
        <v>43494410.314101383</v>
      </c>
      <c r="Z232" s="285">
        <v>43456462.455307066</v>
      </c>
      <c r="AA232" s="284">
        <f t="shared" si="38"/>
        <v>-37947.858794316649</v>
      </c>
      <c r="AB232" s="284">
        <f t="shared" si="40"/>
        <v>4770.6932449381793</v>
      </c>
      <c r="AC232" s="284">
        <f t="shared" si="39"/>
        <v>4766.5309263252238</v>
      </c>
      <c r="AD232" s="285">
        <f t="shared" si="41"/>
        <v>-4.1623186129554597</v>
      </c>
      <c r="AE232" s="286">
        <f t="shared" si="42"/>
        <v>-8.7247668195220484E-4</v>
      </c>
      <c r="AF232" s="248">
        <v>13</v>
      </c>
    </row>
    <row r="233" spans="1:32">
      <c r="A233" s="280">
        <v>732</v>
      </c>
      <c r="B233" s="280" t="s">
        <v>264</v>
      </c>
      <c r="C233" s="285">
        <v>3416</v>
      </c>
      <c r="D233" s="285">
        <v>22034571.77</v>
      </c>
      <c r="E233" s="285">
        <v>22034571.77</v>
      </c>
      <c r="F233" s="284">
        <f t="shared" si="33"/>
        <v>0</v>
      </c>
      <c r="G233" s="285">
        <v>22473000</v>
      </c>
      <c r="H233" s="285">
        <v>22473000</v>
      </c>
      <c r="I233" s="284">
        <f t="shared" si="34"/>
        <v>0</v>
      </c>
      <c r="J233" s="285">
        <v>22253785.884999998</v>
      </c>
      <c r="K233" s="285">
        <v>22253785.884999998</v>
      </c>
      <c r="L233" s="284">
        <f t="shared" si="35"/>
        <v>0</v>
      </c>
      <c r="M233" s="285">
        <v>22731549.662547074</v>
      </c>
      <c r="N233" s="285">
        <v>22711955.634004466</v>
      </c>
      <c r="O233" s="284">
        <f t="shared" si="36"/>
        <v>-19594.028542608023</v>
      </c>
      <c r="P233" s="285">
        <v>375854</v>
      </c>
      <c r="Q233" s="285">
        <v>375854</v>
      </c>
      <c r="R233" s="284">
        <f t="shared" si="37"/>
        <v>0</v>
      </c>
      <c r="S233" s="285">
        <v>414000</v>
      </c>
      <c r="T233" s="285">
        <v>414000</v>
      </c>
      <c r="U233" s="285">
        <v>394927</v>
      </c>
      <c r="V233" s="285">
        <v>394927</v>
      </c>
      <c r="W233" s="285">
        <v>407296.46378532436</v>
      </c>
      <c r="X233" s="285">
        <v>406738.58033440314</v>
      </c>
      <c r="Y233" s="285">
        <v>23138846.126332399</v>
      </c>
      <c r="Z233" s="285">
        <v>23118694.214338869</v>
      </c>
      <c r="AA233" s="284">
        <f t="shared" si="38"/>
        <v>-20151.911993529648</v>
      </c>
      <c r="AB233" s="284">
        <f t="shared" si="40"/>
        <v>6773.6668988092506</v>
      </c>
      <c r="AC233" s="284">
        <f t="shared" si="39"/>
        <v>6767.7676271483806</v>
      </c>
      <c r="AD233" s="285">
        <f t="shared" si="41"/>
        <v>-5.8992716608699993</v>
      </c>
      <c r="AE233" s="286">
        <f t="shared" si="42"/>
        <v>-8.7091257202314418E-4</v>
      </c>
      <c r="AF233" s="248">
        <v>19</v>
      </c>
    </row>
    <row r="234" spans="1:32">
      <c r="A234" s="280">
        <v>734</v>
      </c>
      <c r="B234" s="280" t="s">
        <v>265</v>
      </c>
      <c r="C234" s="285">
        <v>51400</v>
      </c>
      <c r="D234" s="285">
        <v>199211925.49000001</v>
      </c>
      <c r="E234" s="285">
        <v>199211925.49000001</v>
      </c>
      <c r="F234" s="284">
        <f t="shared" si="33"/>
        <v>0</v>
      </c>
      <c r="G234" s="285">
        <v>212771000</v>
      </c>
      <c r="H234" s="285">
        <v>212771000</v>
      </c>
      <c r="I234" s="284">
        <f t="shared" si="34"/>
        <v>0</v>
      </c>
      <c r="J234" s="285">
        <v>205991462.745</v>
      </c>
      <c r="K234" s="285">
        <v>205991462.745</v>
      </c>
      <c r="L234" s="284">
        <f t="shared" si="35"/>
        <v>0</v>
      </c>
      <c r="M234" s="285">
        <v>210413867.98840785</v>
      </c>
      <c r="N234" s="285">
        <v>210232496.48508623</v>
      </c>
      <c r="O234" s="284">
        <f t="shared" si="36"/>
        <v>-181371.50332161784</v>
      </c>
      <c r="P234" s="285">
        <v>3910534.2700000005</v>
      </c>
      <c r="Q234" s="285">
        <v>3910534.27</v>
      </c>
      <c r="R234" s="284">
        <f t="shared" si="37"/>
        <v>0</v>
      </c>
      <c r="S234" s="285">
        <v>3955000</v>
      </c>
      <c r="T234" s="285">
        <v>3955000</v>
      </c>
      <c r="U234" s="285">
        <v>3932767.1350000002</v>
      </c>
      <c r="V234" s="285">
        <v>3932767.1349999998</v>
      </c>
      <c r="W234" s="285">
        <v>4055944.8884898764</v>
      </c>
      <c r="X234" s="285">
        <v>4050389.366327696</v>
      </c>
      <c r="Y234" s="285">
        <v>214469812.87689772</v>
      </c>
      <c r="Z234" s="285">
        <v>214282885.85141394</v>
      </c>
      <c r="AA234" s="284">
        <f t="shared" si="38"/>
        <v>-186927.02548378706</v>
      </c>
      <c r="AB234" s="284">
        <f t="shared" si="40"/>
        <v>4172.5644528579323</v>
      </c>
      <c r="AC234" s="284">
        <f t="shared" si="39"/>
        <v>4168.9277402998823</v>
      </c>
      <c r="AD234" s="285">
        <f t="shared" si="41"/>
        <v>-3.6367125580500215</v>
      </c>
      <c r="AE234" s="286">
        <f t="shared" si="42"/>
        <v>-8.7157732352321419E-4</v>
      </c>
      <c r="AF234" s="248">
        <v>2</v>
      </c>
    </row>
    <row r="235" spans="1:32">
      <c r="A235" s="280">
        <v>738</v>
      </c>
      <c r="B235" s="280" t="s">
        <v>266</v>
      </c>
      <c r="C235" s="285">
        <v>2959</v>
      </c>
      <c r="D235" s="285">
        <v>10136938.25</v>
      </c>
      <c r="E235" s="285">
        <v>10136938.25</v>
      </c>
      <c r="F235" s="284">
        <f t="shared" si="33"/>
        <v>0</v>
      </c>
      <c r="G235" s="285">
        <v>9991000</v>
      </c>
      <c r="H235" s="285">
        <v>9991000</v>
      </c>
      <c r="I235" s="284">
        <f t="shared" si="34"/>
        <v>0</v>
      </c>
      <c r="J235" s="285">
        <v>10063969.125</v>
      </c>
      <c r="K235" s="285">
        <v>10063969.125</v>
      </c>
      <c r="L235" s="284">
        <f t="shared" si="35"/>
        <v>0</v>
      </c>
      <c r="M235" s="285">
        <v>10280031.233763169</v>
      </c>
      <c r="N235" s="285">
        <v>10271170.103378154</v>
      </c>
      <c r="O235" s="284">
        <f t="shared" si="36"/>
        <v>-8861.1303850151598</v>
      </c>
      <c r="P235" s="285">
        <v>217311.49000000002</v>
      </c>
      <c r="Q235" s="285">
        <v>217311.49000000002</v>
      </c>
      <c r="R235" s="284">
        <f t="shared" si="37"/>
        <v>0</v>
      </c>
      <c r="S235" s="285">
        <v>255000</v>
      </c>
      <c r="T235" s="285">
        <v>255000</v>
      </c>
      <c r="U235" s="285">
        <v>236155.745</v>
      </c>
      <c r="V235" s="285">
        <v>236155.745</v>
      </c>
      <c r="W235" s="285">
        <v>243552.35231090506</v>
      </c>
      <c r="X235" s="285">
        <v>243218.75298248368</v>
      </c>
      <c r="Y235" s="285">
        <v>10523583.586074075</v>
      </c>
      <c r="Z235" s="285">
        <v>10514388.856360639</v>
      </c>
      <c r="AA235" s="284">
        <f t="shared" si="38"/>
        <v>-9194.7297134362161</v>
      </c>
      <c r="AB235" s="284">
        <f t="shared" si="40"/>
        <v>3556.4662338878252</v>
      </c>
      <c r="AC235" s="284">
        <f t="shared" si="39"/>
        <v>3553.3588564922738</v>
      </c>
      <c r="AD235" s="285">
        <f t="shared" si="41"/>
        <v>-3.1073773955513389</v>
      </c>
      <c r="AE235" s="286">
        <f t="shared" si="42"/>
        <v>-8.7372610653312587E-4</v>
      </c>
      <c r="AF235" s="248">
        <v>2</v>
      </c>
    </row>
    <row r="236" spans="1:32">
      <c r="A236" s="280">
        <v>739</v>
      </c>
      <c r="B236" s="280" t="s">
        <v>267</v>
      </c>
      <c r="C236" s="285">
        <v>3261</v>
      </c>
      <c r="D236" s="285">
        <v>14909923.749999998</v>
      </c>
      <c r="E236" s="285">
        <v>14909923.749999998</v>
      </c>
      <c r="F236" s="284">
        <f t="shared" si="33"/>
        <v>0</v>
      </c>
      <c r="G236" s="285">
        <v>15852000</v>
      </c>
      <c r="H236" s="285">
        <v>15852000</v>
      </c>
      <c r="I236" s="284">
        <f t="shared" si="34"/>
        <v>0</v>
      </c>
      <c r="J236" s="285">
        <v>15380961.875</v>
      </c>
      <c r="K236" s="285">
        <v>15380961.875</v>
      </c>
      <c r="L236" s="284">
        <f t="shared" si="35"/>
        <v>0</v>
      </c>
      <c r="M236" s="285">
        <v>15711173.843681732</v>
      </c>
      <c r="N236" s="285">
        <v>15697631.203901296</v>
      </c>
      <c r="O236" s="284">
        <f t="shared" si="36"/>
        <v>-13542.639780435711</v>
      </c>
      <c r="P236" s="285">
        <v>292917.15999999997</v>
      </c>
      <c r="Q236" s="285">
        <v>292917.15999999997</v>
      </c>
      <c r="R236" s="284">
        <f t="shared" si="37"/>
        <v>0</v>
      </c>
      <c r="S236" s="285">
        <v>330000</v>
      </c>
      <c r="T236" s="285">
        <v>330000</v>
      </c>
      <c r="U236" s="285">
        <v>311458.57999999996</v>
      </c>
      <c r="V236" s="285">
        <v>311458.57999999996</v>
      </c>
      <c r="W236" s="285">
        <v>321213.73886717937</v>
      </c>
      <c r="X236" s="285">
        <v>320773.76492913655</v>
      </c>
      <c r="Y236" s="285">
        <v>16032387.582548911</v>
      </c>
      <c r="Z236" s="285">
        <v>16018404.968830433</v>
      </c>
      <c r="AA236" s="284">
        <f t="shared" si="38"/>
        <v>-13982.613718478009</v>
      </c>
      <c r="AB236" s="284">
        <f t="shared" si="40"/>
        <v>4916.4022025602299</v>
      </c>
      <c r="AC236" s="284">
        <f t="shared" si="39"/>
        <v>4912.1143725330985</v>
      </c>
      <c r="AD236" s="285">
        <f t="shared" si="41"/>
        <v>-4.2878300271313492</v>
      </c>
      <c r="AE236" s="286">
        <f t="shared" si="42"/>
        <v>-8.7214793470283009E-4</v>
      </c>
      <c r="AF236" s="248">
        <v>9</v>
      </c>
    </row>
    <row r="237" spans="1:32">
      <c r="A237" s="280">
        <v>740</v>
      </c>
      <c r="B237" s="280" t="s">
        <v>268</v>
      </c>
      <c r="C237" s="285">
        <v>32547</v>
      </c>
      <c r="D237" s="285">
        <v>153208000</v>
      </c>
      <c r="E237" s="285">
        <v>151709095.09000003</v>
      </c>
      <c r="F237" s="284">
        <f t="shared" si="33"/>
        <v>-1498904.9099999666</v>
      </c>
      <c r="G237" s="285">
        <v>148042000</v>
      </c>
      <c r="H237" s="285">
        <v>148042000</v>
      </c>
      <c r="I237" s="284">
        <f t="shared" si="34"/>
        <v>0</v>
      </c>
      <c r="J237" s="285">
        <v>150625000</v>
      </c>
      <c r="K237" s="285">
        <v>149875547.54500002</v>
      </c>
      <c r="L237" s="284">
        <f t="shared" si="35"/>
        <v>-749452.45499998331</v>
      </c>
      <c r="M237" s="285">
        <v>153858749.50064269</v>
      </c>
      <c r="N237" s="285">
        <v>152961244.61944187</v>
      </c>
      <c r="O237" s="284">
        <f t="shared" si="36"/>
        <v>-897504.88120082021</v>
      </c>
      <c r="P237" s="285">
        <v>3208000</v>
      </c>
      <c r="Q237" s="285">
        <v>3129611.34</v>
      </c>
      <c r="R237" s="284">
        <f t="shared" si="37"/>
        <v>-78388.660000000149</v>
      </c>
      <c r="S237" s="285">
        <v>3329000</v>
      </c>
      <c r="T237" s="285">
        <v>3329000</v>
      </c>
      <c r="U237" s="285">
        <v>3268500</v>
      </c>
      <c r="V237" s="285">
        <v>3229305.67</v>
      </c>
      <c r="W237" s="285">
        <v>3370872.3178773113</v>
      </c>
      <c r="X237" s="285">
        <v>3325888.5912627866</v>
      </c>
      <c r="Y237" s="285">
        <v>157229621.81852001</v>
      </c>
      <c r="Z237" s="285">
        <v>156287133.21070465</v>
      </c>
      <c r="AA237" s="284">
        <f t="shared" si="38"/>
        <v>-942488.60781535506</v>
      </c>
      <c r="AB237" s="284">
        <f t="shared" si="40"/>
        <v>4830.8483675460111</v>
      </c>
      <c r="AC237" s="284">
        <f t="shared" si="39"/>
        <v>4801.890595468235</v>
      </c>
      <c r="AD237" s="285">
        <f t="shared" si="41"/>
        <v>-28.957772077776099</v>
      </c>
      <c r="AE237" s="286">
        <f t="shared" si="42"/>
        <v>-5.9943450662447838E-3</v>
      </c>
      <c r="AF237" s="248">
        <v>10</v>
      </c>
    </row>
    <row r="238" spans="1:32">
      <c r="A238" s="280">
        <v>742</v>
      </c>
      <c r="B238" s="280" t="s">
        <v>269</v>
      </c>
      <c r="C238" s="285">
        <v>1009</v>
      </c>
      <c r="D238" s="285">
        <v>5704000</v>
      </c>
      <c r="E238" s="285">
        <v>5317514.1899999995</v>
      </c>
      <c r="F238" s="284">
        <f t="shared" si="33"/>
        <v>-386485.81000000052</v>
      </c>
      <c r="G238" s="285">
        <v>5462000</v>
      </c>
      <c r="H238" s="285">
        <v>5462000</v>
      </c>
      <c r="I238" s="284">
        <f t="shared" si="34"/>
        <v>0</v>
      </c>
      <c r="J238" s="285">
        <v>5583000</v>
      </c>
      <c r="K238" s="285">
        <v>5389757.0949999997</v>
      </c>
      <c r="L238" s="284">
        <f t="shared" si="35"/>
        <v>-193242.90500000026</v>
      </c>
      <c r="M238" s="285">
        <v>5702860.736677764</v>
      </c>
      <c r="N238" s="285">
        <v>5500723.5466488265</v>
      </c>
      <c r="O238" s="284">
        <f t="shared" si="36"/>
        <v>-202137.19002893753</v>
      </c>
      <c r="P238" s="285">
        <v>205000</v>
      </c>
      <c r="Q238" s="285">
        <v>201742.86</v>
      </c>
      <c r="R238" s="284">
        <f t="shared" si="37"/>
        <v>-3257.140000000014</v>
      </c>
      <c r="S238" s="285">
        <v>224000</v>
      </c>
      <c r="T238" s="285">
        <v>224000</v>
      </c>
      <c r="U238" s="285">
        <v>214500</v>
      </c>
      <c r="V238" s="285">
        <v>212871.43</v>
      </c>
      <c r="W238" s="285">
        <v>221218.33017735448</v>
      </c>
      <c r="X238" s="285">
        <v>219238.04458027502</v>
      </c>
      <c r="Y238" s="285">
        <v>5924079.0668551186</v>
      </c>
      <c r="Z238" s="285">
        <v>5719961.5912291016</v>
      </c>
      <c r="AA238" s="284">
        <f t="shared" si="38"/>
        <v>-204117.47562601697</v>
      </c>
      <c r="AB238" s="284">
        <f t="shared" si="40"/>
        <v>5871.23792552539</v>
      </c>
      <c r="AC238" s="284">
        <f t="shared" si="39"/>
        <v>5668.9411211388524</v>
      </c>
      <c r="AD238" s="285">
        <f t="shared" si="41"/>
        <v>-202.29680438653759</v>
      </c>
      <c r="AE238" s="286">
        <f t="shared" si="42"/>
        <v>-3.4455562345216149E-2</v>
      </c>
      <c r="AF238" s="248">
        <v>19</v>
      </c>
    </row>
    <row r="239" spans="1:32">
      <c r="A239" s="280">
        <v>743</v>
      </c>
      <c r="B239" s="280" t="s">
        <v>270</v>
      </c>
      <c r="C239" s="285">
        <v>64736</v>
      </c>
      <c r="D239" s="285">
        <v>231915259.69999996</v>
      </c>
      <c r="E239" s="285">
        <v>231968747.38999996</v>
      </c>
      <c r="F239" s="284">
        <f t="shared" si="33"/>
        <v>53487.689999997616</v>
      </c>
      <c r="G239" s="285">
        <v>226881000</v>
      </c>
      <c r="H239" s="285">
        <v>226881000</v>
      </c>
      <c r="I239" s="284">
        <f t="shared" si="34"/>
        <v>0</v>
      </c>
      <c r="J239" s="285">
        <v>229398129.84999996</v>
      </c>
      <c r="K239" s="285">
        <v>229424873.69499999</v>
      </c>
      <c r="L239" s="284">
        <f t="shared" si="35"/>
        <v>26743.84500002861</v>
      </c>
      <c r="M239" s="285">
        <v>234323049.93531653</v>
      </c>
      <c r="N239" s="285">
        <v>234148363.77167377</v>
      </c>
      <c r="O239" s="284">
        <f t="shared" si="36"/>
        <v>-174686.16364276409</v>
      </c>
      <c r="P239" s="285">
        <v>6204494.4199999906</v>
      </c>
      <c r="Q239" s="285">
        <v>6204494.4199999971</v>
      </c>
      <c r="R239" s="284">
        <f t="shared" si="37"/>
        <v>0</v>
      </c>
      <c r="S239" s="285">
        <v>6399000</v>
      </c>
      <c r="T239" s="285">
        <v>6399000</v>
      </c>
      <c r="U239" s="285">
        <v>6301747.2099999953</v>
      </c>
      <c r="V239" s="285">
        <v>6301747.209999999</v>
      </c>
      <c r="W239" s="285">
        <v>6499123.5197948785</v>
      </c>
      <c r="X239" s="285">
        <v>6490221.5189685319</v>
      </c>
      <c r="Y239" s="285">
        <v>240822173.45511141</v>
      </c>
      <c r="Z239" s="285">
        <v>240638585.29064229</v>
      </c>
      <c r="AA239" s="284">
        <f t="shared" si="38"/>
        <v>-183588.16446912289</v>
      </c>
      <c r="AB239" s="284">
        <f t="shared" si="40"/>
        <v>3720.0657046328383</v>
      </c>
      <c r="AC239" s="284">
        <f t="shared" si="39"/>
        <v>3717.2297530067085</v>
      </c>
      <c r="AD239" s="285">
        <f t="shared" si="41"/>
        <v>-2.8359516261298268</v>
      </c>
      <c r="AE239" s="286">
        <f t="shared" si="42"/>
        <v>-7.6233912282732883E-4</v>
      </c>
      <c r="AF239" s="248">
        <v>14</v>
      </c>
    </row>
    <row r="240" spans="1:32">
      <c r="A240" s="280">
        <v>746</v>
      </c>
      <c r="B240" s="280" t="s">
        <v>271</v>
      </c>
      <c r="C240" s="285">
        <v>4781</v>
      </c>
      <c r="D240" s="285">
        <v>19701780.120000001</v>
      </c>
      <c r="E240" s="285">
        <v>19999788.759999998</v>
      </c>
      <c r="F240" s="284">
        <f t="shared" si="33"/>
        <v>298008.63999999687</v>
      </c>
      <c r="G240" s="285">
        <v>20643000</v>
      </c>
      <c r="H240" s="285">
        <v>20643000</v>
      </c>
      <c r="I240" s="284">
        <f t="shared" si="34"/>
        <v>0</v>
      </c>
      <c r="J240" s="285">
        <v>20172390.060000002</v>
      </c>
      <c r="K240" s="285">
        <v>20321394.379999999</v>
      </c>
      <c r="L240" s="284">
        <f t="shared" si="35"/>
        <v>149004.31999999657</v>
      </c>
      <c r="M240" s="285">
        <v>20605468.607938889</v>
      </c>
      <c r="N240" s="285">
        <v>20739779.288105957</v>
      </c>
      <c r="O240" s="284">
        <f t="shared" si="36"/>
        <v>134310.6801670678</v>
      </c>
      <c r="P240" s="285">
        <v>574252.98</v>
      </c>
      <c r="Q240" s="285">
        <v>574252.98</v>
      </c>
      <c r="R240" s="284">
        <f t="shared" si="37"/>
        <v>0</v>
      </c>
      <c r="S240" s="285">
        <v>531000</v>
      </c>
      <c r="T240" s="285">
        <v>531000</v>
      </c>
      <c r="U240" s="285">
        <v>552626.49</v>
      </c>
      <c r="V240" s="285">
        <v>552626.49</v>
      </c>
      <c r="W240" s="285">
        <v>569935.24162970856</v>
      </c>
      <c r="X240" s="285">
        <v>569154.58805749984</v>
      </c>
      <c r="Y240" s="285">
        <v>21175403.849568598</v>
      </c>
      <c r="Z240" s="285">
        <v>21308933.876163457</v>
      </c>
      <c r="AA240" s="284">
        <f t="shared" si="38"/>
        <v>133530.02659485862</v>
      </c>
      <c r="AB240" s="284">
        <f t="shared" si="40"/>
        <v>4429.0742207840613</v>
      </c>
      <c r="AC240" s="284">
        <f t="shared" si="39"/>
        <v>4457.0035298396688</v>
      </c>
      <c r="AD240" s="285">
        <f t="shared" si="41"/>
        <v>27.929309055607519</v>
      </c>
      <c r="AE240" s="286">
        <f t="shared" si="42"/>
        <v>6.3059022412731902E-3</v>
      </c>
      <c r="AF240" s="248">
        <v>17</v>
      </c>
    </row>
    <row r="241" spans="1:32">
      <c r="A241" s="280">
        <v>747</v>
      </c>
      <c r="B241" s="280" t="s">
        <v>272</v>
      </c>
      <c r="C241" s="285">
        <v>1352</v>
      </c>
      <c r="D241" s="285">
        <v>8877004.5599999987</v>
      </c>
      <c r="E241" s="285">
        <v>5742077.8800000008</v>
      </c>
      <c r="F241" s="284">
        <f t="shared" si="33"/>
        <v>-3134926.6799999978</v>
      </c>
      <c r="G241" s="285">
        <v>6126000</v>
      </c>
      <c r="H241" s="285">
        <v>6126000</v>
      </c>
      <c r="I241" s="284">
        <f t="shared" si="34"/>
        <v>0</v>
      </c>
      <c r="J241" s="285">
        <v>7501502.2799999993</v>
      </c>
      <c r="K241" s="285">
        <v>5934038.9400000004</v>
      </c>
      <c r="L241" s="284">
        <f t="shared" si="35"/>
        <v>-1567463.3399999989</v>
      </c>
      <c r="M241" s="285">
        <v>7662551.1049096761</v>
      </c>
      <c r="N241" s="285">
        <v>6056211.2816308746</v>
      </c>
      <c r="O241" s="284">
        <f t="shared" si="36"/>
        <v>-1606339.8232788015</v>
      </c>
      <c r="P241" s="285">
        <v>163038.18</v>
      </c>
      <c r="Q241" s="285">
        <v>145015.81999999998</v>
      </c>
      <c r="R241" s="284">
        <f t="shared" si="37"/>
        <v>-18022.360000000015</v>
      </c>
      <c r="S241" s="285">
        <v>165000</v>
      </c>
      <c r="T241" s="285">
        <v>165000</v>
      </c>
      <c r="U241" s="285">
        <v>164019.09</v>
      </c>
      <c r="V241" s="285">
        <v>155007.90999999997</v>
      </c>
      <c r="W241" s="285">
        <v>169156.31331939032</v>
      </c>
      <c r="X241" s="285">
        <v>159643.92724225722</v>
      </c>
      <c r="Y241" s="285">
        <v>7831707.4182290668</v>
      </c>
      <c r="Z241" s="285">
        <v>6215855.2088731322</v>
      </c>
      <c r="AA241" s="284">
        <f t="shared" si="38"/>
        <v>-1615852.2093559345</v>
      </c>
      <c r="AB241" s="284">
        <f t="shared" si="40"/>
        <v>5792.6830016487183</v>
      </c>
      <c r="AC241" s="284">
        <f t="shared" si="39"/>
        <v>4597.526042065926</v>
      </c>
      <c r="AD241" s="285">
        <f t="shared" si="41"/>
        <v>-1195.1569595827923</v>
      </c>
      <c r="AE241" s="286">
        <f t="shared" si="42"/>
        <v>-0.20632183035781965</v>
      </c>
      <c r="AF241" s="248">
        <v>4</v>
      </c>
    </row>
    <row r="242" spans="1:32">
      <c r="A242" s="280">
        <v>748</v>
      </c>
      <c r="B242" s="280" t="s">
        <v>273</v>
      </c>
      <c r="C242" s="285">
        <v>5028</v>
      </c>
      <c r="D242" s="285">
        <v>19291000</v>
      </c>
      <c r="E242" s="285">
        <v>22995724.569999997</v>
      </c>
      <c r="F242" s="284">
        <f t="shared" si="33"/>
        <v>3704724.5699999966</v>
      </c>
      <c r="G242" s="285">
        <v>20257000</v>
      </c>
      <c r="H242" s="285">
        <v>20257000</v>
      </c>
      <c r="I242" s="284">
        <f t="shared" si="34"/>
        <v>0</v>
      </c>
      <c r="J242" s="285">
        <v>19774000</v>
      </c>
      <c r="K242" s="285">
        <v>21626362.284999996</v>
      </c>
      <c r="L242" s="284">
        <f t="shared" si="35"/>
        <v>1852362.2849999964</v>
      </c>
      <c r="M242" s="285">
        <v>20198525.561000556</v>
      </c>
      <c r="N242" s="285">
        <v>22071614.3886736</v>
      </c>
      <c r="O242" s="284">
        <f t="shared" si="36"/>
        <v>1873088.8276730441</v>
      </c>
      <c r="P242" s="285">
        <v>518000</v>
      </c>
      <c r="Q242" s="285">
        <v>549826.03</v>
      </c>
      <c r="R242" s="284">
        <f t="shared" si="37"/>
        <v>31826.030000000028</v>
      </c>
      <c r="S242" s="285">
        <v>635000</v>
      </c>
      <c r="T242" s="285">
        <v>635000</v>
      </c>
      <c r="U242" s="285">
        <v>576500</v>
      </c>
      <c r="V242" s="285">
        <v>592413.01500000001</v>
      </c>
      <c r="W242" s="285">
        <v>594556.49112934666</v>
      </c>
      <c r="X242" s="285">
        <v>610131.05888613209</v>
      </c>
      <c r="Y242" s="285">
        <v>20793082.052129902</v>
      </c>
      <c r="Z242" s="285">
        <v>22681745.447559733</v>
      </c>
      <c r="AA242" s="284">
        <f t="shared" si="38"/>
        <v>1888663.395429831</v>
      </c>
      <c r="AB242" s="284">
        <f t="shared" si="40"/>
        <v>4135.4578464856604</v>
      </c>
      <c r="AC242" s="284">
        <f t="shared" si="39"/>
        <v>4511.0870022990721</v>
      </c>
      <c r="AD242" s="285">
        <f t="shared" si="41"/>
        <v>375.62915581341167</v>
      </c>
      <c r="AE242" s="286">
        <f t="shared" si="42"/>
        <v>9.0831334705206546E-2</v>
      </c>
      <c r="AF242" s="248">
        <v>17</v>
      </c>
    </row>
    <row r="243" spans="1:32">
      <c r="A243" s="280">
        <v>749</v>
      </c>
      <c r="B243" s="280" t="s">
        <v>274</v>
      </c>
      <c r="C243" s="285">
        <v>21293</v>
      </c>
      <c r="D243" s="285">
        <v>75990931.269999951</v>
      </c>
      <c r="E243" s="285">
        <v>75990931.269999951</v>
      </c>
      <c r="F243" s="284">
        <f t="shared" si="33"/>
        <v>0</v>
      </c>
      <c r="G243" s="285">
        <v>83823000</v>
      </c>
      <c r="H243" s="285">
        <v>83823000</v>
      </c>
      <c r="I243" s="284">
        <f t="shared" si="34"/>
        <v>0</v>
      </c>
      <c r="J243" s="285">
        <v>79906965.634999976</v>
      </c>
      <c r="K243" s="285">
        <v>79906965.634999976</v>
      </c>
      <c r="L243" s="284">
        <f t="shared" si="35"/>
        <v>0</v>
      </c>
      <c r="M243" s="285">
        <v>81622478.399946406</v>
      </c>
      <c r="N243" s="285">
        <v>81552121.860457048</v>
      </c>
      <c r="O243" s="284">
        <f t="shared" si="36"/>
        <v>-70356.539489358664</v>
      </c>
      <c r="P243" s="285">
        <v>1688178.1800000002</v>
      </c>
      <c r="Q243" s="285">
        <v>1688178.1800000002</v>
      </c>
      <c r="R243" s="284">
        <f t="shared" si="37"/>
        <v>0</v>
      </c>
      <c r="S243" s="285">
        <v>2097000</v>
      </c>
      <c r="T243" s="285">
        <v>2097000</v>
      </c>
      <c r="U243" s="285">
        <v>1892589.09</v>
      </c>
      <c r="V243" s="285">
        <v>1892589.09</v>
      </c>
      <c r="W243" s="285">
        <v>1951866.6582828853</v>
      </c>
      <c r="X243" s="285">
        <v>1949193.1410690583</v>
      </c>
      <c r="Y243" s="285">
        <v>83574345.058229297</v>
      </c>
      <c r="Z243" s="285">
        <v>83501315.001526102</v>
      </c>
      <c r="AA243" s="284">
        <f t="shared" si="38"/>
        <v>-73030.056703194976</v>
      </c>
      <c r="AB243" s="284">
        <f t="shared" si="40"/>
        <v>3924.968067356845</v>
      </c>
      <c r="AC243" s="284">
        <f t="shared" si="39"/>
        <v>3921.5382990431644</v>
      </c>
      <c r="AD243" s="285">
        <f t="shared" si="41"/>
        <v>-3.4297683136805972</v>
      </c>
      <c r="AE243" s="286">
        <f t="shared" si="42"/>
        <v>-8.7383343120808483E-4</v>
      </c>
      <c r="AF243" s="248">
        <v>11</v>
      </c>
    </row>
    <row r="244" spans="1:32">
      <c r="A244" s="280">
        <v>751</v>
      </c>
      <c r="B244" s="280" t="s">
        <v>275</v>
      </c>
      <c r="C244" s="285">
        <v>2904</v>
      </c>
      <c r="D244" s="285">
        <v>10192098.239999998</v>
      </c>
      <c r="E244" s="285">
        <v>12528495.720000003</v>
      </c>
      <c r="F244" s="284">
        <f t="shared" si="33"/>
        <v>2336397.4800000042</v>
      </c>
      <c r="G244" s="285">
        <v>13226000</v>
      </c>
      <c r="H244" s="285">
        <v>13226000</v>
      </c>
      <c r="I244" s="284">
        <f t="shared" si="34"/>
        <v>0</v>
      </c>
      <c r="J244" s="285">
        <v>11709049.119999999</v>
      </c>
      <c r="K244" s="285">
        <v>12877247.860000001</v>
      </c>
      <c r="L244" s="284">
        <f t="shared" si="35"/>
        <v>1168198.7400000021</v>
      </c>
      <c r="M244" s="285">
        <v>11960429.247766312</v>
      </c>
      <c r="N244" s="285">
        <v>13142369.73411048</v>
      </c>
      <c r="O244" s="284">
        <f t="shared" si="36"/>
        <v>1181940.486344168</v>
      </c>
      <c r="P244" s="285">
        <v>222359.82</v>
      </c>
      <c r="Q244" s="285">
        <v>232562.91999999998</v>
      </c>
      <c r="R244" s="284">
        <f t="shared" si="37"/>
        <v>10203.099999999977</v>
      </c>
      <c r="S244" s="285">
        <v>272000</v>
      </c>
      <c r="T244" s="285">
        <v>272000</v>
      </c>
      <c r="U244" s="285">
        <v>247179.91</v>
      </c>
      <c r="V244" s="285">
        <v>252281.46</v>
      </c>
      <c r="W244" s="285">
        <v>254921.80393281477</v>
      </c>
      <c r="X244" s="285">
        <v>259826.76009766493</v>
      </c>
      <c r="Y244" s="285">
        <v>12215351.051699126</v>
      </c>
      <c r="Z244" s="285">
        <v>13402196.494208146</v>
      </c>
      <c r="AA244" s="284">
        <f t="shared" si="38"/>
        <v>1186845.4425090197</v>
      </c>
      <c r="AB244" s="284">
        <f t="shared" si="40"/>
        <v>4206.3881032021782</v>
      </c>
      <c r="AC244" s="284">
        <f t="shared" si="39"/>
        <v>4615.081437399499</v>
      </c>
      <c r="AD244" s="285">
        <f t="shared" si="41"/>
        <v>408.69333419732084</v>
      </c>
      <c r="AE244" s="286">
        <f t="shared" si="42"/>
        <v>9.7160158352054271E-2</v>
      </c>
      <c r="AF244" s="248">
        <v>19</v>
      </c>
    </row>
    <row r="245" spans="1:32">
      <c r="A245" s="280">
        <v>753</v>
      </c>
      <c r="B245" s="280" t="s">
        <v>276</v>
      </c>
      <c r="C245" s="285">
        <v>22190</v>
      </c>
      <c r="D245" s="285">
        <v>59890013.310000002</v>
      </c>
      <c r="E245" s="285">
        <v>59890013.310000002</v>
      </c>
      <c r="F245" s="284">
        <f t="shared" si="33"/>
        <v>0</v>
      </c>
      <c r="G245" s="285">
        <v>61719000</v>
      </c>
      <c r="H245" s="285">
        <v>61719000</v>
      </c>
      <c r="I245" s="284">
        <f t="shared" si="34"/>
        <v>0</v>
      </c>
      <c r="J245" s="285">
        <v>60804506.655000001</v>
      </c>
      <c r="K245" s="285">
        <v>60804506.655000001</v>
      </c>
      <c r="L245" s="284">
        <f t="shared" si="35"/>
        <v>0</v>
      </c>
      <c r="M245" s="285">
        <v>62109911.090070091</v>
      </c>
      <c r="N245" s="285">
        <v>62056373.896665163</v>
      </c>
      <c r="O245" s="284">
        <f t="shared" si="36"/>
        <v>-53537.19340492785</v>
      </c>
      <c r="P245" s="285">
        <v>2442219.66</v>
      </c>
      <c r="Q245" s="285">
        <v>2442219.66</v>
      </c>
      <c r="R245" s="284">
        <f t="shared" si="37"/>
        <v>0</v>
      </c>
      <c r="S245" s="285">
        <v>2490000</v>
      </c>
      <c r="T245" s="285">
        <v>2490000</v>
      </c>
      <c r="U245" s="285">
        <v>2466109.83</v>
      </c>
      <c r="V245" s="285">
        <v>2466109.83</v>
      </c>
      <c r="W245" s="285">
        <v>2543350.5763475969</v>
      </c>
      <c r="X245" s="285">
        <v>2539866.8898376571</v>
      </c>
      <c r="Y245" s="285">
        <v>64653261.666417688</v>
      </c>
      <c r="Z245" s="285">
        <v>64596240.786502823</v>
      </c>
      <c r="AA245" s="284">
        <f t="shared" si="38"/>
        <v>-57020.879914864898</v>
      </c>
      <c r="AB245" s="284">
        <f t="shared" si="40"/>
        <v>2913.6215262017886</v>
      </c>
      <c r="AC245" s="284">
        <f t="shared" si="39"/>
        <v>2911.0518605904831</v>
      </c>
      <c r="AD245" s="285">
        <f t="shared" si="41"/>
        <v>-2.5696656113054814</v>
      </c>
      <c r="AE245" s="286">
        <f t="shared" si="42"/>
        <v>-8.8194900682770228E-4</v>
      </c>
      <c r="AF245" s="248">
        <v>1</v>
      </c>
    </row>
    <row r="246" spans="1:32">
      <c r="A246" s="280">
        <v>755</v>
      </c>
      <c r="B246" s="280" t="s">
        <v>277</v>
      </c>
      <c r="C246" s="285">
        <v>6198</v>
      </c>
      <c r="D246" s="285">
        <v>18612330.360000003</v>
      </c>
      <c r="E246" s="285">
        <v>18612330.360000003</v>
      </c>
      <c r="F246" s="284">
        <f t="shared" si="33"/>
        <v>0</v>
      </c>
      <c r="G246" s="285">
        <v>19119000</v>
      </c>
      <c r="H246" s="285">
        <v>19119000</v>
      </c>
      <c r="I246" s="284">
        <f t="shared" si="34"/>
        <v>0</v>
      </c>
      <c r="J246" s="285">
        <v>18865665.18</v>
      </c>
      <c r="K246" s="285">
        <v>18865665.18</v>
      </c>
      <c r="L246" s="284">
        <f t="shared" si="35"/>
        <v>0</v>
      </c>
      <c r="M246" s="285">
        <v>19270689.813063022</v>
      </c>
      <c r="N246" s="285">
        <v>19254078.959344808</v>
      </c>
      <c r="O246" s="284">
        <f t="shared" si="36"/>
        <v>-16610.853718213737</v>
      </c>
      <c r="P246" s="285">
        <v>421439.44</v>
      </c>
      <c r="Q246" s="285">
        <v>421439.44</v>
      </c>
      <c r="R246" s="284">
        <f t="shared" si="37"/>
        <v>0</v>
      </c>
      <c r="S246" s="285">
        <v>464000</v>
      </c>
      <c r="T246" s="285">
        <v>464000</v>
      </c>
      <c r="U246" s="285">
        <v>442719.72</v>
      </c>
      <c r="V246" s="285">
        <v>442719.72</v>
      </c>
      <c r="W246" s="285">
        <v>456586.09414911852</v>
      </c>
      <c r="X246" s="285">
        <v>455960.69754370925</v>
      </c>
      <c r="Y246" s="285">
        <v>19727275.907212142</v>
      </c>
      <c r="Z246" s="285">
        <v>19710039.656888518</v>
      </c>
      <c r="AA246" s="284">
        <f t="shared" si="38"/>
        <v>-17236.250323623419</v>
      </c>
      <c r="AB246" s="284">
        <f t="shared" si="40"/>
        <v>3182.8454190403586</v>
      </c>
      <c r="AC246" s="284">
        <f t="shared" si="39"/>
        <v>3180.0644815889832</v>
      </c>
      <c r="AD246" s="285">
        <f t="shared" si="41"/>
        <v>-2.7809374513753937</v>
      </c>
      <c r="AE246" s="286">
        <f t="shared" si="42"/>
        <v>-8.737268340898121E-4</v>
      </c>
      <c r="AF246" s="248">
        <v>1</v>
      </c>
    </row>
    <row r="247" spans="1:32">
      <c r="A247" s="280">
        <v>758</v>
      </c>
      <c r="B247" s="280" t="s">
        <v>278</v>
      </c>
      <c r="C247" s="285">
        <v>8187</v>
      </c>
      <c r="D247" s="285">
        <v>49502999.520000003</v>
      </c>
      <c r="E247" s="285">
        <v>40900343.770000011</v>
      </c>
      <c r="F247" s="284">
        <f t="shared" si="33"/>
        <v>-8602655.7499999925</v>
      </c>
      <c r="G247" s="285">
        <v>43498000</v>
      </c>
      <c r="H247" s="285">
        <v>43498000</v>
      </c>
      <c r="I247" s="284">
        <f t="shared" si="34"/>
        <v>0</v>
      </c>
      <c r="J247" s="285">
        <v>46500499.760000005</v>
      </c>
      <c r="K247" s="285">
        <v>42199171.885000005</v>
      </c>
      <c r="L247" s="284">
        <f t="shared" si="35"/>
        <v>-4301327.875</v>
      </c>
      <c r="M247" s="285">
        <v>47498813.239691533</v>
      </c>
      <c r="N247" s="285">
        <v>43067985.132806934</v>
      </c>
      <c r="O247" s="284">
        <f t="shared" si="36"/>
        <v>-4430828.1068845987</v>
      </c>
      <c r="P247" s="285">
        <v>818708</v>
      </c>
      <c r="Q247" s="285">
        <v>818708</v>
      </c>
      <c r="R247" s="284">
        <f t="shared" si="37"/>
        <v>0</v>
      </c>
      <c r="S247" s="285">
        <v>1020000</v>
      </c>
      <c r="T247" s="285">
        <v>1020000</v>
      </c>
      <c r="U247" s="285">
        <v>919354</v>
      </c>
      <c r="V247" s="285">
        <v>919354</v>
      </c>
      <c r="W247" s="285">
        <v>948148.98238634772</v>
      </c>
      <c r="X247" s="285">
        <v>946850.28064618248</v>
      </c>
      <c r="Y247" s="285">
        <v>48446962.222077884</v>
      </c>
      <c r="Z247" s="285">
        <v>44014835.413453117</v>
      </c>
      <c r="AA247" s="284">
        <f t="shared" si="38"/>
        <v>-4432126.8086247668</v>
      </c>
      <c r="AB247" s="284">
        <f t="shared" si="40"/>
        <v>5917.5476025501266</v>
      </c>
      <c r="AC247" s="284">
        <f t="shared" si="39"/>
        <v>5376.1860771287547</v>
      </c>
      <c r="AD247" s="285">
        <f t="shared" si="41"/>
        <v>-541.36152542137188</v>
      </c>
      <c r="AE247" s="286">
        <f t="shared" si="42"/>
        <v>-9.1484101486243363E-2</v>
      </c>
      <c r="AF247" s="248">
        <v>19</v>
      </c>
    </row>
    <row r="248" spans="1:32">
      <c r="A248" s="280">
        <v>759</v>
      </c>
      <c r="B248" s="280" t="s">
        <v>279</v>
      </c>
      <c r="C248" s="285">
        <v>1997</v>
      </c>
      <c r="D248" s="285">
        <v>9225749.8400000017</v>
      </c>
      <c r="E248" s="285">
        <v>9225749.8400000017</v>
      </c>
      <c r="F248" s="284">
        <f t="shared" si="33"/>
        <v>0</v>
      </c>
      <c r="G248" s="285">
        <v>9172000</v>
      </c>
      <c r="H248" s="285">
        <v>9172000</v>
      </c>
      <c r="I248" s="284">
        <f t="shared" si="34"/>
        <v>0</v>
      </c>
      <c r="J248" s="285">
        <v>9198874.9200000018</v>
      </c>
      <c r="K248" s="285">
        <v>9198874.9200000018</v>
      </c>
      <c r="L248" s="284">
        <f t="shared" si="35"/>
        <v>0</v>
      </c>
      <c r="M248" s="285">
        <v>9396364.4282424897</v>
      </c>
      <c r="N248" s="285">
        <v>9388264.9965919014</v>
      </c>
      <c r="O248" s="284">
        <f t="shared" si="36"/>
        <v>-8099.4316505882889</v>
      </c>
      <c r="P248" s="285">
        <v>175606.18</v>
      </c>
      <c r="Q248" s="285">
        <v>179777.65</v>
      </c>
      <c r="R248" s="284">
        <f t="shared" si="37"/>
        <v>4171.4700000000012</v>
      </c>
      <c r="S248" s="285">
        <v>186000</v>
      </c>
      <c r="T248" s="285">
        <v>186000</v>
      </c>
      <c r="U248" s="285">
        <v>180803.09</v>
      </c>
      <c r="V248" s="285">
        <v>182888.82500000001</v>
      </c>
      <c r="W248" s="285">
        <v>186466.0030802142</v>
      </c>
      <c r="X248" s="285">
        <v>188358.71196329224</v>
      </c>
      <c r="Y248" s="285">
        <v>9582830.4313227031</v>
      </c>
      <c r="Z248" s="285">
        <v>9576623.7085551936</v>
      </c>
      <c r="AA248" s="284">
        <f t="shared" si="38"/>
        <v>-6206.7227675095201</v>
      </c>
      <c r="AB248" s="284">
        <f t="shared" si="40"/>
        <v>4798.6131353643977</v>
      </c>
      <c r="AC248" s="284">
        <f t="shared" si="39"/>
        <v>4795.5051119455147</v>
      </c>
      <c r="AD248" s="285">
        <f t="shared" si="41"/>
        <v>-3.1080234188830218</v>
      </c>
      <c r="AE248" s="286">
        <f t="shared" si="42"/>
        <v>-6.4769201667410606E-4</v>
      </c>
      <c r="AF248" s="248">
        <v>14</v>
      </c>
    </row>
    <row r="249" spans="1:32">
      <c r="A249" s="280">
        <v>761</v>
      </c>
      <c r="B249" s="280" t="s">
        <v>280</v>
      </c>
      <c r="C249" s="285">
        <v>8563</v>
      </c>
      <c r="D249" s="285">
        <v>35484373.149999999</v>
      </c>
      <c r="E249" s="285">
        <v>35484373.149999999</v>
      </c>
      <c r="F249" s="284">
        <f t="shared" si="33"/>
        <v>0</v>
      </c>
      <c r="G249" s="285">
        <v>34957000</v>
      </c>
      <c r="H249" s="285">
        <v>34957000</v>
      </c>
      <c r="I249" s="284">
        <f t="shared" si="34"/>
        <v>0</v>
      </c>
      <c r="J249" s="285">
        <v>35220686.575000003</v>
      </c>
      <c r="K249" s="285">
        <v>35220686.575000003</v>
      </c>
      <c r="L249" s="284">
        <f t="shared" si="35"/>
        <v>0</v>
      </c>
      <c r="M249" s="285">
        <v>35976835.140139915</v>
      </c>
      <c r="N249" s="285">
        <v>35945824.006052129</v>
      </c>
      <c r="O249" s="284">
        <f t="shared" si="36"/>
        <v>-31011.134087786078</v>
      </c>
      <c r="P249" s="285">
        <v>633550.12</v>
      </c>
      <c r="Q249" s="285">
        <v>633550.12</v>
      </c>
      <c r="R249" s="284">
        <f t="shared" si="37"/>
        <v>0</v>
      </c>
      <c r="S249" s="285">
        <v>658000</v>
      </c>
      <c r="T249" s="285">
        <v>658000</v>
      </c>
      <c r="U249" s="285">
        <v>645775.06000000006</v>
      </c>
      <c r="V249" s="285">
        <v>645775.06000000006</v>
      </c>
      <c r="W249" s="285">
        <v>666001.30742834928</v>
      </c>
      <c r="X249" s="285">
        <v>665089.06992878194</v>
      </c>
      <c r="Y249" s="285">
        <v>36642836.447568268</v>
      </c>
      <c r="Z249" s="285">
        <v>36610913.075980909</v>
      </c>
      <c r="AA249" s="284">
        <f t="shared" si="38"/>
        <v>-31923.371587358415</v>
      </c>
      <c r="AB249" s="284">
        <f t="shared" si="40"/>
        <v>4279.2054709293789</v>
      </c>
      <c r="AC249" s="284">
        <f t="shared" si="39"/>
        <v>4275.4774116525641</v>
      </c>
      <c r="AD249" s="285">
        <f t="shared" si="41"/>
        <v>-3.7280592768147471</v>
      </c>
      <c r="AE249" s="286">
        <f t="shared" si="42"/>
        <v>-8.7120361528353276E-4</v>
      </c>
      <c r="AF249" s="248">
        <v>2</v>
      </c>
    </row>
    <row r="250" spans="1:32">
      <c r="A250" s="280">
        <v>762</v>
      </c>
      <c r="B250" s="280" t="s">
        <v>281</v>
      </c>
      <c r="C250" s="285">
        <v>3777</v>
      </c>
      <c r="D250" s="285">
        <v>17075603.719999999</v>
      </c>
      <c r="E250" s="285">
        <v>17075603.719999999</v>
      </c>
      <c r="F250" s="284">
        <f t="shared" si="33"/>
        <v>0</v>
      </c>
      <c r="G250" s="285">
        <v>18236000</v>
      </c>
      <c r="H250" s="285">
        <v>18236000</v>
      </c>
      <c r="I250" s="284">
        <f t="shared" si="34"/>
        <v>0</v>
      </c>
      <c r="J250" s="285">
        <v>17655801.859999999</v>
      </c>
      <c r="K250" s="285">
        <v>17655801.859999999</v>
      </c>
      <c r="L250" s="284">
        <f t="shared" si="35"/>
        <v>0</v>
      </c>
      <c r="M250" s="285">
        <v>18034852.087042134</v>
      </c>
      <c r="N250" s="285">
        <v>18019306.494603381</v>
      </c>
      <c r="O250" s="284">
        <f t="shared" si="36"/>
        <v>-15545.592438753694</v>
      </c>
      <c r="P250" s="285">
        <v>408865.48</v>
      </c>
      <c r="Q250" s="285">
        <v>408865.48</v>
      </c>
      <c r="R250" s="284">
        <f t="shared" si="37"/>
        <v>0</v>
      </c>
      <c r="S250" s="285">
        <v>420000</v>
      </c>
      <c r="T250" s="285">
        <v>420000</v>
      </c>
      <c r="U250" s="285">
        <v>414432.74</v>
      </c>
      <c r="V250" s="285">
        <v>414432.74</v>
      </c>
      <c r="W250" s="285">
        <v>427413.14085606392</v>
      </c>
      <c r="X250" s="285">
        <v>426827.70312411361</v>
      </c>
      <c r="Y250" s="285">
        <v>18462265.227898199</v>
      </c>
      <c r="Z250" s="285">
        <v>18446134.197727494</v>
      </c>
      <c r="AA250" s="284">
        <f t="shared" si="38"/>
        <v>-16131.030170705169</v>
      </c>
      <c r="AB250" s="284">
        <f t="shared" si="40"/>
        <v>4888.0765760916602</v>
      </c>
      <c r="AC250" s="284">
        <f t="shared" si="39"/>
        <v>4883.805718222794</v>
      </c>
      <c r="AD250" s="285">
        <f t="shared" si="41"/>
        <v>-4.2708578688661873</v>
      </c>
      <c r="AE250" s="286">
        <f t="shared" si="42"/>
        <v>-8.7372973855516403E-4</v>
      </c>
      <c r="AF250" s="248">
        <v>11</v>
      </c>
    </row>
    <row r="251" spans="1:32">
      <c r="A251" s="280">
        <v>765</v>
      </c>
      <c r="B251" s="280" t="s">
        <v>282</v>
      </c>
      <c r="C251" s="285">
        <v>10348</v>
      </c>
      <c r="D251" s="285">
        <v>43681755.089999996</v>
      </c>
      <c r="E251" s="285">
        <v>43681755.089999996</v>
      </c>
      <c r="F251" s="284">
        <f t="shared" si="33"/>
        <v>0</v>
      </c>
      <c r="G251" s="285">
        <v>45155000</v>
      </c>
      <c r="H251" s="285">
        <v>45155000</v>
      </c>
      <c r="I251" s="284">
        <f t="shared" si="34"/>
        <v>0</v>
      </c>
      <c r="J251" s="285">
        <v>44418377.545000002</v>
      </c>
      <c r="K251" s="285">
        <v>44418377.545000002</v>
      </c>
      <c r="L251" s="284">
        <f t="shared" si="35"/>
        <v>0</v>
      </c>
      <c r="M251" s="285">
        <v>45371990.200306244</v>
      </c>
      <c r="N251" s="285">
        <v>45332880.677012965</v>
      </c>
      <c r="O251" s="284">
        <f t="shared" si="36"/>
        <v>-39109.523293279111</v>
      </c>
      <c r="P251" s="285">
        <v>1409257.45</v>
      </c>
      <c r="Q251" s="285">
        <v>1409257.45</v>
      </c>
      <c r="R251" s="284">
        <f t="shared" si="37"/>
        <v>0</v>
      </c>
      <c r="S251" s="285">
        <v>1538000</v>
      </c>
      <c r="T251" s="285">
        <v>1538000</v>
      </c>
      <c r="U251" s="285">
        <v>1473628.7250000001</v>
      </c>
      <c r="V251" s="285">
        <v>1473628.7250000001</v>
      </c>
      <c r="W251" s="285">
        <v>1519784.0831975942</v>
      </c>
      <c r="X251" s="285">
        <v>1517702.3995485154</v>
      </c>
      <c r="Y251" s="285">
        <v>46891774.283503838</v>
      </c>
      <c r="Z251" s="285">
        <v>46850583.076561481</v>
      </c>
      <c r="AA251" s="284">
        <f t="shared" si="38"/>
        <v>-41191.206942357123</v>
      </c>
      <c r="AB251" s="284">
        <f t="shared" si="40"/>
        <v>4531.4818596350833</v>
      </c>
      <c r="AC251" s="284">
        <f t="shared" si="39"/>
        <v>4527.5012636800811</v>
      </c>
      <c r="AD251" s="285">
        <f t="shared" si="41"/>
        <v>-3.9805959550021726</v>
      </c>
      <c r="AE251" s="286">
        <f t="shared" si="42"/>
        <v>-8.7843140021368787E-4</v>
      </c>
      <c r="AF251" s="248">
        <v>18</v>
      </c>
    </row>
    <row r="252" spans="1:32">
      <c r="A252" s="280">
        <v>768</v>
      </c>
      <c r="B252" s="280" t="s">
        <v>283</v>
      </c>
      <c r="C252" s="285">
        <v>2430</v>
      </c>
      <c r="D252" s="285">
        <v>12578411.130000001</v>
      </c>
      <c r="E252" s="285">
        <v>12414723.74</v>
      </c>
      <c r="F252" s="284">
        <f t="shared" si="33"/>
        <v>-163687.3900000006</v>
      </c>
      <c r="G252" s="285">
        <v>12500000</v>
      </c>
      <c r="H252" s="285">
        <v>12500000</v>
      </c>
      <c r="I252" s="284">
        <f t="shared" si="34"/>
        <v>0</v>
      </c>
      <c r="J252" s="285">
        <v>12539205.565000001</v>
      </c>
      <c r="K252" s="285">
        <v>12457361.870000001</v>
      </c>
      <c r="L252" s="284">
        <f t="shared" si="35"/>
        <v>-81843.695000000298</v>
      </c>
      <c r="M252" s="285">
        <v>12808408.218837511</v>
      </c>
      <c r="N252" s="285">
        <v>12713838.965211153</v>
      </c>
      <c r="O252" s="284">
        <f t="shared" si="36"/>
        <v>-94569.253626357764</v>
      </c>
      <c r="P252" s="285">
        <v>354531.39</v>
      </c>
      <c r="Q252" s="285">
        <v>354531.39</v>
      </c>
      <c r="R252" s="284">
        <f t="shared" si="37"/>
        <v>0</v>
      </c>
      <c r="S252" s="285">
        <v>316000</v>
      </c>
      <c r="T252" s="285">
        <v>316000</v>
      </c>
      <c r="U252" s="285">
        <v>335265.69500000001</v>
      </c>
      <c r="V252" s="285">
        <v>335265.69500000001</v>
      </c>
      <c r="W252" s="285">
        <v>345766.51381655119</v>
      </c>
      <c r="X252" s="285">
        <v>345292.90937091416</v>
      </c>
      <c r="Y252" s="285">
        <v>13154174.732654061</v>
      </c>
      <c r="Z252" s="285">
        <v>13059131.874582067</v>
      </c>
      <c r="AA252" s="284">
        <f t="shared" si="38"/>
        <v>-95042.858071994036</v>
      </c>
      <c r="AB252" s="284">
        <f t="shared" si="40"/>
        <v>5413.2406307218362</v>
      </c>
      <c r="AC252" s="284">
        <f t="shared" si="39"/>
        <v>5374.1283434494107</v>
      </c>
      <c r="AD252" s="285">
        <f t="shared" si="41"/>
        <v>-39.112287272425419</v>
      </c>
      <c r="AE252" s="286">
        <f t="shared" si="42"/>
        <v>-7.225299952573868E-3</v>
      </c>
      <c r="AF252" s="248">
        <v>10</v>
      </c>
    </row>
    <row r="253" spans="1:32">
      <c r="A253" s="280">
        <v>777</v>
      </c>
      <c r="B253" s="280" t="s">
        <v>284</v>
      </c>
      <c r="C253" s="285">
        <v>7508</v>
      </c>
      <c r="D253" s="285">
        <v>38636727.240000002</v>
      </c>
      <c r="E253" s="285">
        <v>38636727.240000002</v>
      </c>
      <c r="F253" s="284">
        <f t="shared" si="33"/>
        <v>0</v>
      </c>
      <c r="G253" s="285">
        <v>41300000</v>
      </c>
      <c r="H253" s="285">
        <v>41300000</v>
      </c>
      <c r="I253" s="284">
        <f t="shared" si="34"/>
        <v>0</v>
      </c>
      <c r="J253" s="285">
        <v>39968363.620000005</v>
      </c>
      <c r="K253" s="285">
        <v>39968363.620000005</v>
      </c>
      <c r="L253" s="284">
        <f t="shared" si="35"/>
        <v>0</v>
      </c>
      <c r="M253" s="285">
        <v>40826439.476582125</v>
      </c>
      <c r="N253" s="285">
        <v>40791248.104578339</v>
      </c>
      <c r="O253" s="284">
        <f t="shared" si="36"/>
        <v>-35191.372003786266</v>
      </c>
      <c r="P253" s="285">
        <v>1049563.73</v>
      </c>
      <c r="Q253" s="285">
        <v>1049563.73</v>
      </c>
      <c r="R253" s="284">
        <f t="shared" si="37"/>
        <v>0</v>
      </c>
      <c r="S253" s="285">
        <v>1103000</v>
      </c>
      <c r="T253" s="285">
        <v>1103000</v>
      </c>
      <c r="U253" s="285">
        <v>1076281.865</v>
      </c>
      <c r="V253" s="285">
        <v>1076281.865</v>
      </c>
      <c r="W253" s="285">
        <v>1109991.967251603</v>
      </c>
      <c r="X253" s="285">
        <v>1108471.5854063251</v>
      </c>
      <c r="Y253" s="285">
        <v>41936431.443833731</v>
      </c>
      <c r="Z253" s="285">
        <v>41899719.689984664</v>
      </c>
      <c r="AA253" s="284">
        <f t="shared" si="38"/>
        <v>-36711.753849066794</v>
      </c>
      <c r="AB253" s="284">
        <f t="shared" si="40"/>
        <v>5585.5662551723135</v>
      </c>
      <c r="AC253" s="284">
        <f t="shared" si="39"/>
        <v>5580.6765703229439</v>
      </c>
      <c r="AD253" s="285">
        <f t="shared" si="41"/>
        <v>-4.889684849369587</v>
      </c>
      <c r="AE253" s="286">
        <f t="shared" si="42"/>
        <v>-8.7541434941205282E-4</v>
      </c>
      <c r="AF253" s="248">
        <v>18</v>
      </c>
    </row>
    <row r="254" spans="1:32">
      <c r="A254" s="280">
        <v>778</v>
      </c>
      <c r="B254" s="280" t="s">
        <v>285</v>
      </c>
      <c r="C254" s="285">
        <v>6891</v>
      </c>
      <c r="D254" s="285">
        <v>33404704.339999996</v>
      </c>
      <c r="E254" s="285">
        <v>33404704.340000004</v>
      </c>
      <c r="F254" s="284">
        <f t="shared" si="33"/>
        <v>0</v>
      </c>
      <c r="G254" s="285">
        <v>36036000</v>
      </c>
      <c r="H254" s="285">
        <v>36036000</v>
      </c>
      <c r="I254" s="284">
        <f t="shared" si="34"/>
        <v>0</v>
      </c>
      <c r="J254" s="285">
        <v>34720352.170000002</v>
      </c>
      <c r="K254" s="285">
        <v>34720352.170000002</v>
      </c>
      <c r="L254" s="284">
        <f t="shared" si="35"/>
        <v>0</v>
      </c>
      <c r="M254" s="285">
        <v>35465759.117663912</v>
      </c>
      <c r="N254" s="285">
        <v>35435188.518353574</v>
      </c>
      <c r="O254" s="284">
        <f t="shared" si="36"/>
        <v>-30570.599310338497</v>
      </c>
      <c r="P254" s="285">
        <v>630950.09</v>
      </c>
      <c r="Q254" s="285">
        <v>630950.09</v>
      </c>
      <c r="R254" s="284">
        <f t="shared" si="37"/>
        <v>0</v>
      </c>
      <c r="S254" s="285">
        <v>651000</v>
      </c>
      <c r="T254" s="285">
        <v>651000</v>
      </c>
      <c r="U254" s="285">
        <v>640975.04499999993</v>
      </c>
      <c r="V254" s="285">
        <v>640975.04499999993</v>
      </c>
      <c r="W254" s="285">
        <v>661050.95170281886</v>
      </c>
      <c r="X254" s="285">
        <v>660145.49482076475</v>
      </c>
      <c r="Y254" s="285">
        <v>36126810.069366731</v>
      </c>
      <c r="Z254" s="285">
        <v>36095334.01317434</v>
      </c>
      <c r="AA254" s="284">
        <f t="shared" si="38"/>
        <v>-31476.056192390621</v>
      </c>
      <c r="AB254" s="284">
        <f t="shared" si="40"/>
        <v>5242.6077593044156</v>
      </c>
      <c r="AC254" s="284">
        <f t="shared" si="39"/>
        <v>5238.0400541538729</v>
      </c>
      <c r="AD254" s="285">
        <f t="shared" si="41"/>
        <v>-4.5677051505426789</v>
      </c>
      <c r="AE254" s="286">
        <f t="shared" si="42"/>
        <v>-8.7126585856743891E-4</v>
      </c>
      <c r="AF254" s="248">
        <v>11</v>
      </c>
    </row>
    <row r="255" spans="1:32">
      <c r="A255" s="280">
        <v>781</v>
      </c>
      <c r="B255" s="280" t="s">
        <v>286</v>
      </c>
      <c r="C255" s="285">
        <v>3584</v>
      </c>
      <c r="D255" s="285">
        <v>16826641.870000005</v>
      </c>
      <c r="E255" s="285">
        <v>16826641.870000001</v>
      </c>
      <c r="F255" s="284">
        <f t="shared" si="33"/>
        <v>0</v>
      </c>
      <c r="G255" s="285">
        <v>18466000</v>
      </c>
      <c r="H255" s="285">
        <v>18466000</v>
      </c>
      <c r="I255" s="284">
        <f t="shared" si="34"/>
        <v>0</v>
      </c>
      <c r="J255" s="285">
        <v>17646320.935000002</v>
      </c>
      <c r="K255" s="285">
        <v>17646320.935000002</v>
      </c>
      <c r="L255" s="284">
        <f t="shared" si="35"/>
        <v>0</v>
      </c>
      <c r="M255" s="285">
        <v>18025167.617235601</v>
      </c>
      <c r="N255" s="285">
        <v>18009630.372568145</v>
      </c>
      <c r="O255" s="284">
        <f t="shared" si="36"/>
        <v>-15537.244667455554</v>
      </c>
      <c r="P255" s="285">
        <v>277000</v>
      </c>
      <c r="Q255" s="285">
        <v>339051.53</v>
      </c>
      <c r="R255" s="284">
        <f t="shared" si="37"/>
        <v>62051.530000000028</v>
      </c>
      <c r="S255" s="285">
        <v>275000</v>
      </c>
      <c r="T255" s="285">
        <v>275000</v>
      </c>
      <c r="U255" s="285">
        <v>276000</v>
      </c>
      <c r="V255" s="285">
        <v>307025.76500000001</v>
      </c>
      <c r="W255" s="285">
        <v>284644.56470372883</v>
      </c>
      <c r="X255" s="285">
        <v>316208.37213506317</v>
      </c>
      <c r="Y255" s="285">
        <v>18309812.18193933</v>
      </c>
      <c r="Z255" s="285">
        <v>18325838.744703207</v>
      </c>
      <c r="AA255" s="284">
        <f t="shared" si="38"/>
        <v>16026.562763877213</v>
      </c>
      <c r="AB255" s="284">
        <f t="shared" si="40"/>
        <v>5108.7645596928933</v>
      </c>
      <c r="AC255" s="284">
        <f t="shared" si="39"/>
        <v>5113.2362568926355</v>
      </c>
      <c r="AD255" s="285">
        <f t="shared" si="41"/>
        <v>4.4716971997422661</v>
      </c>
      <c r="AE255" s="286">
        <f t="shared" si="42"/>
        <v>8.7529913494605754E-4</v>
      </c>
      <c r="AF255" s="248">
        <v>7</v>
      </c>
    </row>
    <row r="256" spans="1:32">
      <c r="A256" s="280">
        <v>783</v>
      </c>
      <c r="B256" s="280" t="s">
        <v>287</v>
      </c>
      <c r="C256" s="285">
        <v>6588</v>
      </c>
      <c r="D256" s="285">
        <v>26133491.690000001</v>
      </c>
      <c r="E256" s="285">
        <v>26133491.690000001</v>
      </c>
      <c r="F256" s="284">
        <f t="shared" si="33"/>
        <v>0</v>
      </c>
      <c r="G256" s="285">
        <v>27480000</v>
      </c>
      <c r="H256" s="285">
        <v>27480000</v>
      </c>
      <c r="I256" s="284">
        <f t="shared" si="34"/>
        <v>0</v>
      </c>
      <c r="J256" s="285">
        <v>26806745.844999999</v>
      </c>
      <c r="K256" s="285">
        <v>26806745.844999999</v>
      </c>
      <c r="L256" s="284">
        <f t="shared" si="35"/>
        <v>0</v>
      </c>
      <c r="M256" s="285">
        <v>27382256.556967631</v>
      </c>
      <c r="N256" s="285">
        <v>27358653.735140566</v>
      </c>
      <c r="O256" s="284">
        <f t="shared" si="36"/>
        <v>-23602.8218270652</v>
      </c>
      <c r="P256" s="285">
        <v>728867.45000000007</v>
      </c>
      <c r="Q256" s="285">
        <v>728867.45000000007</v>
      </c>
      <c r="R256" s="284">
        <f t="shared" si="37"/>
        <v>0</v>
      </c>
      <c r="S256" s="285">
        <v>742000</v>
      </c>
      <c r="T256" s="285">
        <v>742000</v>
      </c>
      <c r="U256" s="285">
        <v>735433.72500000009</v>
      </c>
      <c r="V256" s="285">
        <v>735433.72500000009</v>
      </c>
      <c r="W256" s="285">
        <v>758468.16130821337</v>
      </c>
      <c r="X256" s="285">
        <v>757429.26980566513</v>
      </c>
      <c r="Y256" s="285">
        <v>28140724.718275845</v>
      </c>
      <c r="Z256" s="285">
        <v>28116083.004946232</v>
      </c>
      <c r="AA256" s="284">
        <f t="shared" si="38"/>
        <v>-24641.713329613209</v>
      </c>
      <c r="AB256" s="284">
        <f t="shared" si="40"/>
        <v>4271.5125559010085</v>
      </c>
      <c r="AC256" s="284">
        <f t="shared" si="39"/>
        <v>4267.7721622565623</v>
      </c>
      <c r="AD256" s="285">
        <f t="shared" si="41"/>
        <v>-3.7403936444461579</v>
      </c>
      <c r="AE256" s="286">
        <f t="shared" si="42"/>
        <v>-8.7566022468525337E-4</v>
      </c>
      <c r="AF256" s="248">
        <v>4</v>
      </c>
    </row>
    <row r="257" spans="1:32">
      <c r="A257" s="280">
        <v>785</v>
      </c>
      <c r="B257" s="280" t="s">
        <v>288</v>
      </c>
      <c r="C257" s="285">
        <v>2673</v>
      </c>
      <c r="D257" s="285">
        <v>13920310.110000001</v>
      </c>
      <c r="E257" s="285">
        <v>13787945.070000002</v>
      </c>
      <c r="F257" s="284">
        <f t="shared" si="33"/>
        <v>-132365.03999999911</v>
      </c>
      <c r="G257" s="285">
        <v>15032000</v>
      </c>
      <c r="H257" s="285">
        <v>15032000</v>
      </c>
      <c r="I257" s="284">
        <f t="shared" si="34"/>
        <v>0</v>
      </c>
      <c r="J257" s="285">
        <v>14476155.055</v>
      </c>
      <c r="K257" s="285">
        <v>14409972.535</v>
      </c>
      <c r="L257" s="284">
        <f t="shared" si="35"/>
        <v>-66182.519999999553</v>
      </c>
      <c r="M257" s="285">
        <v>14786941.837939966</v>
      </c>
      <c r="N257" s="285">
        <v>14706650.751175901</v>
      </c>
      <c r="O257" s="284">
        <f t="shared" si="36"/>
        <v>-80291.086764065549</v>
      </c>
      <c r="P257" s="285">
        <v>250892.07</v>
      </c>
      <c r="Q257" s="285">
        <v>250892.07</v>
      </c>
      <c r="R257" s="284">
        <f t="shared" si="37"/>
        <v>0</v>
      </c>
      <c r="S257" s="285">
        <v>215000</v>
      </c>
      <c r="T257" s="285">
        <v>215000</v>
      </c>
      <c r="U257" s="285">
        <v>232946.035</v>
      </c>
      <c r="V257" s="285">
        <v>232946.035</v>
      </c>
      <c r="W257" s="285">
        <v>240242.1113479514</v>
      </c>
      <c r="X257" s="285">
        <v>239913.04613366062</v>
      </c>
      <c r="Y257" s="285">
        <v>15027183.949287917</v>
      </c>
      <c r="Z257" s="285">
        <v>14946563.797309561</v>
      </c>
      <c r="AA257" s="284">
        <f t="shared" si="38"/>
        <v>-80620.151978356764</v>
      </c>
      <c r="AB257" s="284">
        <f t="shared" si="40"/>
        <v>5621.8421059812636</v>
      </c>
      <c r="AC257" s="284">
        <f t="shared" si="39"/>
        <v>5591.6811811857688</v>
      </c>
      <c r="AD257" s="285">
        <f t="shared" si="41"/>
        <v>-30.160924795494793</v>
      </c>
      <c r="AE257" s="286">
        <f t="shared" si="42"/>
        <v>-5.3649540892309281E-3</v>
      </c>
      <c r="AF257" s="248">
        <v>17</v>
      </c>
    </row>
    <row r="258" spans="1:32">
      <c r="A258" s="280">
        <v>790</v>
      </c>
      <c r="B258" s="280" t="s">
        <v>289</v>
      </c>
      <c r="C258" s="285">
        <v>23998</v>
      </c>
      <c r="D258" s="285">
        <v>99011418.749999985</v>
      </c>
      <c r="E258" s="285">
        <v>98904935.749999985</v>
      </c>
      <c r="F258" s="284">
        <f t="shared" si="33"/>
        <v>-106483</v>
      </c>
      <c r="G258" s="285">
        <v>102980000</v>
      </c>
      <c r="H258" s="285">
        <v>102980000</v>
      </c>
      <c r="I258" s="284">
        <f t="shared" si="34"/>
        <v>0</v>
      </c>
      <c r="J258" s="285">
        <v>100995709.375</v>
      </c>
      <c r="K258" s="285">
        <v>100942467.875</v>
      </c>
      <c r="L258" s="284">
        <f t="shared" si="35"/>
        <v>-53241.5</v>
      </c>
      <c r="M258" s="285">
        <v>103163973.77173667</v>
      </c>
      <c r="N258" s="285">
        <v>103020711.34373733</v>
      </c>
      <c r="O258" s="284">
        <f t="shared" si="36"/>
        <v>-143262.42799933255</v>
      </c>
      <c r="P258" s="285">
        <v>1831416.33</v>
      </c>
      <c r="Q258" s="285">
        <v>1911723.24</v>
      </c>
      <c r="R258" s="284">
        <f t="shared" si="37"/>
        <v>80306.909999999916</v>
      </c>
      <c r="S258" s="285">
        <v>1973000</v>
      </c>
      <c r="T258" s="285">
        <v>1973000</v>
      </c>
      <c r="U258" s="285">
        <v>1902208.165</v>
      </c>
      <c r="V258" s="285">
        <v>1942361.62</v>
      </c>
      <c r="W258" s="285">
        <v>1961787.0112402313</v>
      </c>
      <c r="X258" s="285">
        <v>2000454.2809552941</v>
      </c>
      <c r="Y258" s="285">
        <v>105125760.7829769</v>
      </c>
      <c r="Z258" s="285">
        <v>105021165.62469263</v>
      </c>
      <c r="AA258" s="284">
        <f t="shared" si="38"/>
        <v>-104595.15828426182</v>
      </c>
      <c r="AB258" s="284">
        <f t="shared" si="40"/>
        <v>4380.6050830476242</v>
      </c>
      <c r="AC258" s="284">
        <f t="shared" si="39"/>
        <v>4376.2465882445467</v>
      </c>
      <c r="AD258" s="285">
        <f t="shared" si="41"/>
        <v>-4.3584948030775195</v>
      </c>
      <c r="AE258" s="286">
        <f t="shared" si="42"/>
        <v>-9.9495268814446015E-4</v>
      </c>
      <c r="AF258" s="248">
        <v>6</v>
      </c>
    </row>
    <row r="259" spans="1:32">
      <c r="A259" s="280">
        <v>791</v>
      </c>
      <c r="B259" s="280" t="s">
        <v>290</v>
      </c>
      <c r="C259" s="285">
        <v>5131</v>
      </c>
      <c r="D259" s="285">
        <v>24218960.560000002</v>
      </c>
      <c r="E259" s="285">
        <v>24218960.560000002</v>
      </c>
      <c r="F259" s="284">
        <f t="shared" si="33"/>
        <v>0</v>
      </c>
      <c r="G259" s="285">
        <v>24134000</v>
      </c>
      <c r="H259" s="285">
        <v>24134000</v>
      </c>
      <c r="I259" s="284">
        <f t="shared" si="34"/>
        <v>0</v>
      </c>
      <c r="J259" s="285">
        <v>24176480.280000001</v>
      </c>
      <c r="K259" s="285">
        <v>24176480.280000001</v>
      </c>
      <c r="L259" s="284">
        <f t="shared" si="35"/>
        <v>0</v>
      </c>
      <c r="M259" s="285">
        <v>24695522.145777583</v>
      </c>
      <c r="N259" s="285">
        <v>24674235.221965421</v>
      </c>
      <c r="O259" s="284">
        <f t="shared" si="36"/>
        <v>-21286.923812162131</v>
      </c>
      <c r="P259" s="285">
        <v>802392.89</v>
      </c>
      <c r="Q259" s="285">
        <v>802392.89</v>
      </c>
      <c r="R259" s="284">
        <f t="shared" si="37"/>
        <v>0</v>
      </c>
      <c r="S259" s="285">
        <v>800000</v>
      </c>
      <c r="T259" s="285">
        <v>800000</v>
      </c>
      <c r="U259" s="285">
        <v>801196.44500000007</v>
      </c>
      <c r="V259" s="285">
        <v>801196.44500000007</v>
      </c>
      <c r="W259" s="285">
        <v>826290.62800434802</v>
      </c>
      <c r="X259" s="285">
        <v>825158.83848982397</v>
      </c>
      <c r="Y259" s="285">
        <v>25521812.773781933</v>
      </c>
      <c r="Z259" s="285">
        <v>25499394.060455244</v>
      </c>
      <c r="AA259" s="284">
        <f t="shared" si="38"/>
        <v>-22418.713326688856</v>
      </c>
      <c r="AB259" s="284">
        <f t="shared" si="40"/>
        <v>4974.0426376499581</v>
      </c>
      <c r="AC259" s="284">
        <f t="shared" si="39"/>
        <v>4969.6733698022308</v>
      </c>
      <c r="AD259" s="285">
        <f t="shared" si="41"/>
        <v>-4.3692678477273148</v>
      </c>
      <c r="AE259" s="286">
        <f t="shared" si="42"/>
        <v>-8.7841383076515489E-4</v>
      </c>
      <c r="AF259" s="248">
        <v>17</v>
      </c>
    </row>
    <row r="260" spans="1:32">
      <c r="A260" s="280">
        <v>831</v>
      </c>
      <c r="B260" s="280" t="s">
        <v>291</v>
      </c>
      <c r="C260" s="285">
        <v>4595</v>
      </c>
      <c r="D260" s="285">
        <v>14803316.339999998</v>
      </c>
      <c r="E260" s="285">
        <v>14803316.339999998</v>
      </c>
      <c r="F260" s="284">
        <f t="shared" si="33"/>
        <v>0</v>
      </c>
      <c r="G260" s="285">
        <v>15622000</v>
      </c>
      <c r="H260" s="285">
        <v>15622000</v>
      </c>
      <c r="I260" s="284">
        <f t="shared" si="34"/>
        <v>0</v>
      </c>
      <c r="J260" s="285">
        <v>15212658.169999998</v>
      </c>
      <c r="K260" s="285">
        <v>15212658.169999998</v>
      </c>
      <c r="L260" s="284">
        <f t="shared" si="35"/>
        <v>0</v>
      </c>
      <c r="M260" s="285">
        <v>15539256.847249363</v>
      </c>
      <c r="N260" s="285">
        <v>15525862.395629659</v>
      </c>
      <c r="O260" s="284">
        <f t="shared" si="36"/>
        <v>-13394.451619703323</v>
      </c>
      <c r="P260" s="285">
        <v>412294.46</v>
      </c>
      <c r="Q260" s="285">
        <v>412294.46</v>
      </c>
      <c r="R260" s="284">
        <f t="shared" si="37"/>
        <v>0</v>
      </c>
      <c r="S260" s="285">
        <v>439000</v>
      </c>
      <c r="T260" s="285">
        <v>439000</v>
      </c>
      <c r="U260" s="285">
        <v>425647.23</v>
      </c>
      <c r="V260" s="285">
        <v>425647.23</v>
      </c>
      <c r="W260" s="285">
        <v>438978.87862571719</v>
      </c>
      <c r="X260" s="285">
        <v>438377.59903341928</v>
      </c>
      <c r="Y260" s="285">
        <v>15978235.72587508</v>
      </c>
      <c r="Z260" s="285">
        <v>15964239.994663078</v>
      </c>
      <c r="AA260" s="284">
        <f t="shared" si="38"/>
        <v>-13995.731212001294</v>
      </c>
      <c r="AB260" s="284">
        <f t="shared" si="40"/>
        <v>3477.3091895266766</v>
      </c>
      <c r="AC260" s="284">
        <f t="shared" si="39"/>
        <v>3474.2633285447396</v>
      </c>
      <c r="AD260" s="285">
        <f t="shared" si="41"/>
        <v>-3.0458609819370395</v>
      </c>
      <c r="AE260" s="286">
        <f t="shared" si="42"/>
        <v>-8.7592469231982076E-4</v>
      </c>
      <c r="AF260" s="248">
        <v>9</v>
      </c>
    </row>
    <row r="261" spans="1:32">
      <c r="A261" s="280">
        <v>832</v>
      </c>
      <c r="B261" s="280" t="s">
        <v>292</v>
      </c>
      <c r="C261" s="285">
        <v>3913</v>
      </c>
      <c r="D261" s="285">
        <v>17487809.460000008</v>
      </c>
      <c r="E261" s="285">
        <v>17499985.040000007</v>
      </c>
      <c r="F261" s="284">
        <f t="shared" si="33"/>
        <v>12175.579999998212</v>
      </c>
      <c r="G261" s="285">
        <v>18351000</v>
      </c>
      <c r="H261" s="285">
        <v>18351000</v>
      </c>
      <c r="I261" s="284">
        <f t="shared" si="34"/>
        <v>0</v>
      </c>
      <c r="J261" s="285">
        <v>17919404.730000004</v>
      </c>
      <c r="K261" s="285">
        <v>17925492.520000003</v>
      </c>
      <c r="L261" s="284">
        <f t="shared" si="35"/>
        <v>6087.7899999991059</v>
      </c>
      <c r="M261" s="285">
        <v>18304114.214464415</v>
      </c>
      <c r="N261" s="285">
        <v>18294549.652620558</v>
      </c>
      <c r="O261" s="284">
        <f t="shared" si="36"/>
        <v>-9564.5618438571692</v>
      </c>
      <c r="P261" s="285">
        <v>278000</v>
      </c>
      <c r="Q261" s="285">
        <v>320908.11000000004</v>
      </c>
      <c r="R261" s="284">
        <f t="shared" si="37"/>
        <v>42908.110000000044</v>
      </c>
      <c r="S261" s="285">
        <v>277000</v>
      </c>
      <c r="T261" s="285">
        <v>277000</v>
      </c>
      <c r="U261" s="285">
        <v>277500</v>
      </c>
      <c r="V261" s="285">
        <v>298954.05500000005</v>
      </c>
      <c r="W261" s="285">
        <v>286191.54603364045</v>
      </c>
      <c r="X261" s="285">
        <v>307895.25131457992</v>
      </c>
      <c r="Y261" s="285">
        <v>18590305.760498054</v>
      </c>
      <c r="Z261" s="285">
        <v>18602444.903935138</v>
      </c>
      <c r="AA261" s="284">
        <f t="shared" si="38"/>
        <v>12139.143437083811</v>
      </c>
      <c r="AB261" s="284">
        <f t="shared" si="40"/>
        <v>4750.9087044462185</v>
      </c>
      <c r="AC261" s="284">
        <f t="shared" si="39"/>
        <v>4754.0109644608074</v>
      </c>
      <c r="AD261" s="285">
        <f t="shared" si="41"/>
        <v>3.1022600145888646</v>
      </c>
      <c r="AE261" s="286">
        <f t="shared" si="42"/>
        <v>6.5298245190137242E-4</v>
      </c>
      <c r="AF261" s="248">
        <v>17</v>
      </c>
    </row>
    <row r="262" spans="1:32">
      <c r="A262" s="280">
        <v>833</v>
      </c>
      <c r="B262" s="280" t="s">
        <v>293</v>
      </c>
      <c r="C262" s="285">
        <v>1677</v>
      </c>
      <c r="D262" s="285">
        <v>6484386.1399999997</v>
      </c>
      <c r="E262" s="285">
        <v>6484386.1399999997</v>
      </c>
      <c r="F262" s="284">
        <f t="shared" si="33"/>
        <v>0</v>
      </c>
      <c r="G262" s="285">
        <v>7056000</v>
      </c>
      <c r="H262" s="285">
        <v>7056000</v>
      </c>
      <c r="I262" s="284">
        <f t="shared" si="34"/>
        <v>0</v>
      </c>
      <c r="J262" s="285">
        <v>6770193.0700000003</v>
      </c>
      <c r="K262" s="285">
        <v>6770193.0700000003</v>
      </c>
      <c r="L262" s="284">
        <f t="shared" si="35"/>
        <v>0</v>
      </c>
      <c r="M262" s="285">
        <v>6915541.5079045128</v>
      </c>
      <c r="N262" s="285">
        <v>6909580.483702247</v>
      </c>
      <c r="O262" s="284">
        <f t="shared" si="36"/>
        <v>-5961.0242022657767</v>
      </c>
      <c r="P262" s="285">
        <v>133687.44</v>
      </c>
      <c r="Q262" s="285">
        <v>133687.44</v>
      </c>
      <c r="R262" s="284">
        <f t="shared" si="37"/>
        <v>0</v>
      </c>
      <c r="S262" s="285">
        <v>130000</v>
      </c>
      <c r="T262" s="285">
        <v>130000</v>
      </c>
      <c r="U262" s="285">
        <v>131843.72</v>
      </c>
      <c r="V262" s="285">
        <v>131843.72</v>
      </c>
      <c r="W262" s="285">
        <v>135973.18220405909</v>
      </c>
      <c r="X262" s="285">
        <v>135786.93657006626</v>
      </c>
      <c r="Y262" s="285">
        <v>7051514.6901085721</v>
      </c>
      <c r="Z262" s="285">
        <v>7045367.4202723131</v>
      </c>
      <c r="AA262" s="284">
        <f t="shared" si="38"/>
        <v>-6147.2698362590745</v>
      </c>
      <c r="AB262" s="284">
        <f t="shared" si="40"/>
        <v>4204.8388134219276</v>
      </c>
      <c r="AC262" s="284">
        <f t="shared" si="39"/>
        <v>4201.1731784569547</v>
      </c>
      <c r="AD262" s="285">
        <f t="shared" si="41"/>
        <v>-3.6656349649729236</v>
      </c>
      <c r="AE262" s="286">
        <f t="shared" si="42"/>
        <v>-8.7176586966238642E-4</v>
      </c>
      <c r="AF262" s="248">
        <v>2</v>
      </c>
    </row>
    <row r="263" spans="1:32">
      <c r="A263" s="280">
        <v>834</v>
      </c>
      <c r="B263" s="280" t="s">
        <v>294</v>
      </c>
      <c r="C263" s="285">
        <v>5967</v>
      </c>
      <c r="D263" s="285">
        <v>21047000</v>
      </c>
      <c r="E263" s="285">
        <v>21097125.270000003</v>
      </c>
      <c r="F263" s="284">
        <f t="shared" si="33"/>
        <v>50125.270000003278</v>
      </c>
      <c r="G263" s="285">
        <v>22264000</v>
      </c>
      <c r="H263" s="285">
        <v>22264000</v>
      </c>
      <c r="I263" s="284">
        <f t="shared" si="34"/>
        <v>0</v>
      </c>
      <c r="J263" s="285">
        <v>21655500</v>
      </c>
      <c r="K263" s="285">
        <v>21680562.635000002</v>
      </c>
      <c r="L263" s="284">
        <f t="shared" si="35"/>
        <v>25062.635000001639</v>
      </c>
      <c r="M263" s="285">
        <v>22120419.25185838</v>
      </c>
      <c r="N263" s="285">
        <v>22126930.636924978</v>
      </c>
      <c r="O263" s="284">
        <f t="shared" si="36"/>
        <v>6511.3850665986538</v>
      </c>
      <c r="P263" s="285">
        <v>430000</v>
      </c>
      <c r="Q263" s="285">
        <v>403849.15</v>
      </c>
      <c r="R263" s="284">
        <f t="shared" si="37"/>
        <v>-26150.849999999977</v>
      </c>
      <c r="S263" s="285">
        <v>444000</v>
      </c>
      <c r="T263" s="285">
        <v>444000</v>
      </c>
      <c r="U263" s="285">
        <v>437000</v>
      </c>
      <c r="V263" s="285">
        <v>423924.57500000001</v>
      </c>
      <c r="W263" s="285">
        <v>450687.22744757071</v>
      </c>
      <c r="X263" s="285">
        <v>436603.42241570016</v>
      </c>
      <c r="Y263" s="285">
        <v>22571106.479305949</v>
      </c>
      <c r="Z263" s="285">
        <v>22563534.059340678</v>
      </c>
      <c r="AA263" s="284">
        <f t="shared" si="38"/>
        <v>-7572.4199652709067</v>
      </c>
      <c r="AB263" s="284">
        <f t="shared" si="40"/>
        <v>3782.6556861581948</v>
      </c>
      <c r="AC263" s="284">
        <f t="shared" si="39"/>
        <v>3781.3866363902594</v>
      </c>
      <c r="AD263" s="285">
        <f t="shared" si="41"/>
        <v>-1.2690497679354849</v>
      </c>
      <c r="AE263" s="286">
        <f t="shared" si="42"/>
        <v>-3.3549174792178314E-4</v>
      </c>
      <c r="AF263" s="248">
        <v>5</v>
      </c>
    </row>
    <row r="264" spans="1:32">
      <c r="A264" s="280">
        <v>837</v>
      </c>
      <c r="B264" s="280" t="s">
        <v>295</v>
      </c>
      <c r="C264" s="285">
        <v>244223</v>
      </c>
      <c r="D264" s="285">
        <v>820538631.5200001</v>
      </c>
      <c r="E264" s="285">
        <v>856262242.88999999</v>
      </c>
      <c r="F264" s="284">
        <f t="shared" si="33"/>
        <v>35723611.369999886</v>
      </c>
      <c r="G264" s="285">
        <v>894563000</v>
      </c>
      <c r="H264" s="285">
        <v>894563000</v>
      </c>
      <c r="I264" s="284">
        <f t="shared" si="34"/>
        <v>0</v>
      </c>
      <c r="J264" s="285">
        <v>857550815.75999999</v>
      </c>
      <c r="K264" s="285">
        <v>875412621.44499993</v>
      </c>
      <c r="L264" s="284">
        <f t="shared" si="35"/>
        <v>17861805.684999943</v>
      </c>
      <c r="M264" s="285">
        <v>875961468.18980682</v>
      </c>
      <c r="N264" s="285">
        <v>893435962.87173438</v>
      </c>
      <c r="O264" s="284">
        <f t="shared" si="36"/>
        <v>17474494.681927562</v>
      </c>
      <c r="P264" s="285">
        <v>17929545.18</v>
      </c>
      <c r="Q264" s="285">
        <v>17853891.139999993</v>
      </c>
      <c r="R264" s="284">
        <f t="shared" si="37"/>
        <v>-75654.040000006557</v>
      </c>
      <c r="S264" s="285">
        <v>20329000</v>
      </c>
      <c r="T264" s="285">
        <v>20329000</v>
      </c>
      <c r="U264" s="285">
        <v>19129272.59</v>
      </c>
      <c r="V264" s="285">
        <v>19091445.569999997</v>
      </c>
      <c r="W264" s="285">
        <v>19728418.367679428</v>
      </c>
      <c r="X264" s="285">
        <v>19662437.533198107</v>
      </c>
      <c r="Y264" s="285">
        <v>895689886.5574863</v>
      </c>
      <c r="Z264" s="285">
        <v>913098400.4049325</v>
      </c>
      <c r="AA264" s="284">
        <f t="shared" si="38"/>
        <v>17408513.847446203</v>
      </c>
      <c r="AB264" s="284">
        <f t="shared" si="40"/>
        <v>3667.5083286892973</v>
      </c>
      <c r="AC264" s="284">
        <f t="shared" si="39"/>
        <v>3738.7895505539304</v>
      </c>
      <c r="AD264" s="285">
        <f t="shared" si="41"/>
        <v>71.281221864633153</v>
      </c>
      <c r="AE264" s="286">
        <f t="shared" si="42"/>
        <v>1.9435871844388639E-2</v>
      </c>
      <c r="AF264" s="248">
        <v>6</v>
      </c>
    </row>
    <row r="265" spans="1:32">
      <c r="A265" s="280">
        <v>844</v>
      </c>
      <c r="B265" s="280" t="s">
        <v>296</v>
      </c>
      <c r="C265" s="285">
        <v>1479</v>
      </c>
      <c r="D265" s="285">
        <v>7990345.8099999996</v>
      </c>
      <c r="E265" s="285">
        <v>8220122.4199999999</v>
      </c>
      <c r="F265" s="284">
        <f t="shared" si="33"/>
        <v>229776.61000000034</v>
      </c>
      <c r="G265" s="285">
        <v>8719000</v>
      </c>
      <c r="H265" s="285">
        <v>8719000</v>
      </c>
      <c r="I265" s="284">
        <f t="shared" si="34"/>
        <v>0</v>
      </c>
      <c r="J265" s="285">
        <v>8354672.9049999993</v>
      </c>
      <c r="K265" s="285">
        <v>8469561.2100000009</v>
      </c>
      <c r="L265" s="284">
        <f t="shared" si="35"/>
        <v>114888.30500000156</v>
      </c>
      <c r="M265" s="285">
        <v>8534038.3445656542</v>
      </c>
      <c r="N265" s="285">
        <v>8643935.8873612732</v>
      </c>
      <c r="O265" s="284">
        <f t="shared" si="36"/>
        <v>109897.542795619</v>
      </c>
      <c r="P265" s="285">
        <v>159143.99</v>
      </c>
      <c r="Q265" s="285">
        <v>169450.07</v>
      </c>
      <c r="R265" s="284">
        <f t="shared" si="37"/>
        <v>10306.080000000016</v>
      </c>
      <c r="S265" s="285">
        <v>167000</v>
      </c>
      <c r="T265" s="285">
        <v>167000</v>
      </c>
      <c r="U265" s="285">
        <v>163071.995</v>
      </c>
      <c r="V265" s="285">
        <v>168225.035</v>
      </c>
      <c r="W265" s="285">
        <v>168179.55446428858</v>
      </c>
      <c r="X265" s="285">
        <v>173256.35348458143</v>
      </c>
      <c r="Y265" s="285">
        <v>8702217.8990299422</v>
      </c>
      <c r="Z265" s="285">
        <v>8817192.2408458553</v>
      </c>
      <c r="AA265" s="284">
        <f t="shared" si="38"/>
        <v>114974.3418159131</v>
      </c>
      <c r="AB265" s="284">
        <f t="shared" si="40"/>
        <v>5883.8525348410694</v>
      </c>
      <c r="AC265" s="284">
        <f t="shared" si="39"/>
        <v>5961.5904265353993</v>
      </c>
      <c r="AD265" s="285">
        <f t="shared" si="41"/>
        <v>77.737891694329846</v>
      </c>
      <c r="AE265" s="286">
        <f t="shared" si="42"/>
        <v>1.3212073421964109E-2</v>
      </c>
      <c r="AF265" s="248">
        <v>11</v>
      </c>
    </row>
    <row r="266" spans="1:32">
      <c r="A266" s="280">
        <v>845</v>
      </c>
      <c r="B266" s="280" t="s">
        <v>297</v>
      </c>
      <c r="C266" s="285">
        <v>2882</v>
      </c>
      <c r="D266" s="285">
        <v>13139993.48</v>
      </c>
      <c r="E266" s="285">
        <v>13139993.48</v>
      </c>
      <c r="F266" s="284">
        <f t="shared" ref="F266:F303" si="43">E266-D266</f>
        <v>0</v>
      </c>
      <c r="G266" s="285">
        <v>13484000</v>
      </c>
      <c r="H266" s="285">
        <v>13484000</v>
      </c>
      <c r="I266" s="284">
        <f t="shared" ref="I266:I303" si="44">H266-G266</f>
        <v>0</v>
      </c>
      <c r="J266" s="285">
        <v>13311996.74</v>
      </c>
      <c r="K266" s="285">
        <v>13311996.74</v>
      </c>
      <c r="L266" s="284">
        <f t="shared" ref="L266:L303" si="45">K266-J266</f>
        <v>0</v>
      </c>
      <c r="M266" s="285">
        <v>13597790.352020131</v>
      </c>
      <c r="N266" s="285">
        <v>13586069.396069959</v>
      </c>
      <c r="O266" s="284">
        <f t="shared" ref="O266:O303" si="46">N266-M266</f>
        <v>-11720.955950172618</v>
      </c>
      <c r="P266" s="285">
        <v>308016.02</v>
      </c>
      <c r="Q266" s="285">
        <v>308016.02</v>
      </c>
      <c r="R266" s="284">
        <f t="shared" ref="R266:R303" si="47">Q266-P266</f>
        <v>0</v>
      </c>
      <c r="S266" s="285">
        <v>331000</v>
      </c>
      <c r="T266" s="285">
        <v>331000</v>
      </c>
      <c r="U266" s="285">
        <v>319508.01</v>
      </c>
      <c r="V266" s="285">
        <v>319508.01</v>
      </c>
      <c r="W266" s="285">
        <v>329515.28415146616</v>
      </c>
      <c r="X266" s="285">
        <v>329063.93939353421</v>
      </c>
      <c r="Y266" s="285">
        <v>13927305.636171598</v>
      </c>
      <c r="Z266" s="285">
        <v>13915133.335463492</v>
      </c>
      <c r="AA266" s="284">
        <f t="shared" ref="AA266:AA303" si="48">Z266-Y266</f>
        <v>-12172.300708105788</v>
      </c>
      <c r="AB266" s="284">
        <f t="shared" si="40"/>
        <v>4832.514099990145</v>
      </c>
      <c r="AC266" s="284">
        <f t="shared" ref="AC266:AC303" si="49">Z266/C266</f>
        <v>4828.2905397166869</v>
      </c>
      <c r="AD266" s="285">
        <f t="shared" si="41"/>
        <v>-4.2235602734581335</v>
      </c>
      <c r="AE266" s="286">
        <f t="shared" si="42"/>
        <v>-8.7398819456455318E-4</v>
      </c>
      <c r="AF266" s="248">
        <v>19</v>
      </c>
    </row>
    <row r="267" spans="1:32">
      <c r="A267" s="280">
        <v>846</v>
      </c>
      <c r="B267" s="280" t="s">
        <v>298</v>
      </c>
      <c r="C267" s="285">
        <v>4952</v>
      </c>
      <c r="D267" s="285">
        <v>22026439.100000001</v>
      </c>
      <c r="E267" s="285">
        <v>22026439.100000001</v>
      </c>
      <c r="F267" s="284">
        <f t="shared" si="43"/>
        <v>0</v>
      </c>
      <c r="G267" s="285">
        <v>22186000</v>
      </c>
      <c r="H267" s="285">
        <v>22186000</v>
      </c>
      <c r="I267" s="284">
        <f t="shared" si="44"/>
        <v>0</v>
      </c>
      <c r="J267" s="285">
        <v>22106219.550000001</v>
      </c>
      <c r="K267" s="285">
        <v>22106219.550000001</v>
      </c>
      <c r="L267" s="284">
        <f t="shared" si="45"/>
        <v>0</v>
      </c>
      <c r="M267" s="285">
        <v>22580815.244147122</v>
      </c>
      <c r="N267" s="285">
        <v>22561351.144911595</v>
      </c>
      <c r="O267" s="284">
        <f t="shared" si="46"/>
        <v>-19464.099235527217</v>
      </c>
      <c r="P267" s="285">
        <v>514522.26</v>
      </c>
      <c r="Q267" s="285">
        <v>514522.26</v>
      </c>
      <c r="R267" s="284">
        <f t="shared" si="47"/>
        <v>0</v>
      </c>
      <c r="S267" s="285">
        <v>509000</v>
      </c>
      <c r="T267" s="285">
        <v>509000</v>
      </c>
      <c r="U267" s="285">
        <v>511761.13</v>
      </c>
      <c r="V267" s="285">
        <v>511761.13</v>
      </c>
      <c r="W267" s="285">
        <v>527789.94232296525</v>
      </c>
      <c r="X267" s="285">
        <v>527067.01614862983</v>
      </c>
      <c r="Y267" s="285">
        <v>23108605.186470088</v>
      </c>
      <c r="Z267" s="285">
        <v>23088418.161060225</v>
      </c>
      <c r="AA267" s="284">
        <f t="shared" si="48"/>
        <v>-20187.025409862399</v>
      </c>
      <c r="AB267" s="284">
        <f t="shared" ref="AB267:AB303" si="50">Y267/C267</f>
        <v>4666.5196257007447</v>
      </c>
      <c r="AC267" s="284">
        <f t="shared" si="49"/>
        <v>4662.4430858360711</v>
      </c>
      <c r="AD267" s="285">
        <f t="shared" ref="AD267:AD303" si="51">AC267-AB267</f>
        <v>-4.0765398646735775</v>
      </c>
      <c r="AE267" s="286">
        <f t="shared" ref="AE267:AE303" si="52">AD267/AB267</f>
        <v>-8.7357178189546923E-4</v>
      </c>
      <c r="AF267" s="248">
        <v>14</v>
      </c>
    </row>
    <row r="268" spans="1:32">
      <c r="A268" s="280">
        <v>848</v>
      </c>
      <c r="B268" s="280" t="s">
        <v>299</v>
      </c>
      <c r="C268" s="285">
        <v>4241</v>
      </c>
      <c r="D268" s="285">
        <v>19349244.449999999</v>
      </c>
      <c r="E268" s="285">
        <v>19349244.449999999</v>
      </c>
      <c r="F268" s="284">
        <f t="shared" si="43"/>
        <v>0</v>
      </c>
      <c r="G268" s="285">
        <v>18934000</v>
      </c>
      <c r="H268" s="285">
        <v>18934000</v>
      </c>
      <c r="I268" s="284">
        <f t="shared" si="44"/>
        <v>0</v>
      </c>
      <c r="J268" s="285">
        <v>19141622.225000001</v>
      </c>
      <c r="K268" s="285">
        <v>19141622.225000001</v>
      </c>
      <c r="L268" s="284">
        <f t="shared" si="45"/>
        <v>0</v>
      </c>
      <c r="M268" s="285">
        <v>19552571.345740814</v>
      </c>
      <c r="N268" s="285">
        <v>19535717.517175797</v>
      </c>
      <c r="O268" s="284">
        <f t="shared" si="46"/>
        <v>-16853.828565016389</v>
      </c>
      <c r="P268" s="285">
        <v>544083.11</v>
      </c>
      <c r="Q268" s="285">
        <v>544083.11</v>
      </c>
      <c r="R268" s="284">
        <f t="shared" si="47"/>
        <v>0</v>
      </c>
      <c r="S268" s="285">
        <v>425000</v>
      </c>
      <c r="T268" s="285">
        <v>425000</v>
      </c>
      <c r="U268" s="285">
        <v>484541.55499999999</v>
      </c>
      <c r="V268" s="285">
        <v>484541.55499999999</v>
      </c>
      <c r="W268" s="285">
        <v>499717.82610088011</v>
      </c>
      <c r="X268" s="285">
        <v>499033.35095783306</v>
      </c>
      <c r="Y268" s="285">
        <v>20052289.171841692</v>
      </c>
      <c r="Z268" s="285">
        <v>20034750.868133631</v>
      </c>
      <c r="AA268" s="284">
        <f t="shared" si="48"/>
        <v>-17538.303708061576</v>
      </c>
      <c r="AB268" s="284">
        <f t="shared" si="50"/>
        <v>4728.1983428063413</v>
      </c>
      <c r="AC268" s="284">
        <f t="shared" si="49"/>
        <v>4724.0629257565743</v>
      </c>
      <c r="AD268" s="285">
        <f t="shared" si="51"/>
        <v>-4.1354170497670566</v>
      </c>
      <c r="AE268" s="286">
        <f t="shared" si="52"/>
        <v>-8.7462850539229932E-4</v>
      </c>
      <c r="AF268" s="248">
        <v>12</v>
      </c>
    </row>
    <row r="269" spans="1:32">
      <c r="A269" s="280">
        <v>849</v>
      </c>
      <c r="B269" s="280" t="s">
        <v>300</v>
      </c>
      <c r="C269" s="285">
        <v>2938</v>
      </c>
      <c r="D269" s="285">
        <v>11021515.300000001</v>
      </c>
      <c r="E269" s="285">
        <v>11140445.66</v>
      </c>
      <c r="F269" s="284">
        <f t="shared" si="43"/>
        <v>118930.3599999994</v>
      </c>
      <c r="G269" s="285">
        <v>11423000</v>
      </c>
      <c r="H269" s="285">
        <v>11423000</v>
      </c>
      <c r="I269" s="284">
        <f t="shared" si="44"/>
        <v>0</v>
      </c>
      <c r="J269" s="285">
        <v>11222257.65</v>
      </c>
      <c r="K269" s="285">
        <v>11281722.83</v>
      </c>
      <c r="L269" s="284">
        <f t="shared" si="45"/>
        <v>59465.179999999702</v>
      </c>
      <c r="M269" s="285">
        <v>11463186.911887279</v>
      </c>
      <c r="N269" s="285">
        <v>11513995.403487965</v>
      </c>
      <c r="O269" s="284">
        <f t="shared" si="46"/>
        <v>50808.491600686684</v>
      </c>
      <c r="P269" s="285">
        <v>267872.94999999995</v>
      </c>
      <c r="Q269" s="285">
        <v>299273.38999999996</v>
      </c>
      <c r="R269" s="284">
        <f t="shared" si="47"/>
        <v>31400.440000000002</v>
      </c>
      <c r="S269" s="285">
        <v>385000</v>
      </c>
      <c r="T269" s="285">
        <v>385000</v>
      </c>
      <c r="U269" s="285">
        <v>326436.47499999998</v>
      </c>
      <c r="V269" s="285">
        <v>342136.69499999995</v>
      </c>
      <c r="W269" s="285">
        <v>336660.75481809664</v>
      </c>
      <c r="X269" s="285">
        <v>352369.40904168284</v>
      </c>
      <c r="Y269" s="285">
        <v>11799847.666705376</v>
      </c>
      <c r="Z269" s="285">
        <v>11866364.812529648</v>
      </c>
      <c r="AA269" s="284">
        <f t="shared" si="48"/>
        <v>66517.145824272186</v>
      </c>
      <c r="AB269" s="284">
        <f t="shared" si="50"/>
        <v>4016.2857953387934</v>
      </c>
      <c r="AC269" s="284">
        <f t="shared" si="49"/>
        <v>4038.9260764226165</v>
      </c>
      <c r="AD269" s="285">
        <f t="shared" si="51"/>
        <v>22.640281083823083</v>
      </c>
      <c r="AE269" s="286">
        <f t="shared" si="52"/>
        <v>5.637119029253063E-3</v>
      </c>
      <c r="AF269" s="248">
        <v>16</v>
      </c>
    </row>
    <row r="270" spans="1:32">
      <c r="A270" s="280">
        <v>850</v>
      </c>
      <c r="B270" s="280" t="s">
        <v>301</v>
      </c>
      <c r="C270" s="285">
        <v>2387</v>
      </c>
      <c r="D270" s="285">
        <v>8451123.7800000012</v>
      </c>
      <c r="E270" s="285">
        <v>8501989.4499999993</v>
      </c>
      <c r="F270" s="284">
        <f t="shared" si="43"/>
        <v>50865.669999998063</v>
      </c>
      <c r="G270" s="285">
        <v>8948000</v>
      </c>
      <c r="H270" s="285">
        <v>8948000</v>
      </c>
      <c r="I270" s="284">
        <f t="shared" si="44"/>
        <v>0</v>
      </c>
      <c r="J270" s="285">
        <v>8699561.8900000006</v>
      </c>
      <c r="K270" s="285">
        <v>8724994.7249999996</v>
      </c>
      <c r="L270" s="284">
        <f t="shared" si="45"/>
        <v>25432.834999999031</v>
      </c>
      <c r="M270" s="285">
        <v>8886331.7085400689</v>
      </c>
      <c r="N270" s="285">
        <v>8904628.3686360288</v>
      </c>
      <c r="O270" s="284">
        <f t="shared" si="46"/>
        <v>18296.660095959902</v>
      </c>
      <c r="P270" s="285">
        <v>217743.78999999998</v>
      </c>
      <c r="Q270" s="285">
        <v>217743.78999999998</v>
      </c>
      <c r="R270" s="284">
        <f t="shared" si="47"/>
        <v>0</v>
      </c>
      <c r="S270" s="285">
        <v>225000</v>
      </c>
      <c r="T270" s="285">
        <v>225000</v>
      </c>
      <c r="U270" s="285">
        <v>221371.89499999999</v>
      </c>
      <c r="V270" s="285">
        <v>221371.89499999999</v>
      </c>
      <c r="W270" s="285">
        <v>228305.45902142959</v>
      </c>
      <c r="X270" s="285">
        <v>227992.7437177923</v>
      </c>
      <c r="Y270" s="285">
        <v>9114637.1675614994</v>
      </c>
      <c r="Z270" s="285">
        <v>9132621.1123538204</v>
      </c>
      <c r="AA270" s="284">
        <f t="shared" si="48"/>
        <v>17983.944792320952</v>
      </c>
      <c r="AB270" s="284">
        <f t="shared" si="50"/>
        <v>3818.4487505494344</v>
      </c>
      <c r="AC270" s="284">
        <f t="shared" si="49"/>
        <v>3825.9828706970343</v>
      </c>
      <c r="AD270" s="285">
        <f t="shared" si="51"/>
        <v>7.5341201475998787</v>
      </c>
      <c r="AE270" s="286">
        <f t="shared" si="52"/>
        <v>1.9730840034230652E-3</v>
      </c>
      <c r="AF270" s="248">
        <v>13</v>
      </c>
    </row>
    <row r="271" spans="1:32">
      <c r="A271" s="280">
        <v>851</v>
      </c>
      <c r="B271" s="280" t="s">
        <v>302</v>
      </c>
      <c r="C271" s="285">
        <v>21333</v>
      </c>
      <c r="D271" s="285">
        <v>93694066.25</v>
      </c>
      <c r="E271" s="285">
        <v>76485556.909999996</v>
      </c>
      <c r="F271" s="284">
        <f t="shared" si="43"/>
        <v>-17208509.340000004</v>
      </c>
      <c r="G271" s="285">
        <v>79563000</v>
      </c>
      <c r="H271" s="285">
        <v>79563000</v>
      </c>
      <c r="I271" s="284">
        <f t="shared" si="44"/>
        <v>0</v>
      </c>
      <c r="J271" s="285">
        <v>86628533.125</v>
      </c>
      <c r="K271" s="285">
        <v>78024278.454999998</v>
      </c>
      <c r="L271" s="284">
        <f t="shared" si="45"/>
        <v>-8604254.6700000018</v>
      </c>
      <c r="M271" s="285">
        <v>88488350.391286328</v>
      </c>
      <c r="N271" s="285">
        <v>79630673.171868294</v>
      </c>
      <c r="O271" s="284">
        <f t="shared" si="46"/>
        <v>-8857677.219418034</v>
      </c>
      <c r="P271" s="285">
        <v>2235557</v>
      </c>
      <c r="Q271" s="285">
        <v>2235557</v>
      </c>
      <c r="R271" s="284">
        <f t="shared" si="47"/>
        <v>0</v>
      </c>
      <c r="S271" s="285">
        <v>2528000</v>
      </c>
      <c r="T271" s="285">
        <v>2528000</v>
      </c>
      <c r="U271" s="285">
        <v>2381778.5</v>
      </c>
      <c r="V271" s="285">
        <v>2381778.5</v>
      </c>
      <c r="W271" s="285">
        <v>2456377.9143231893</v>
      </c>
      <c r="X271" s="285">
        <v>2453013.3562937053</v>
      </c>
      <c r="Y271" s="285">
        <v>90944728.305609524</v>
      </c>
      <c r="Z271" s="285">
        <v>82083686.528162003</v>
      </c>
      <c r="AA271" s="284">
        <f t="shared" si="48"/>
        <v>-8861041.7774475217</v>
      </c>
      <c r="AB271" s="284">
        <f t="shared" si="50"/>
        <v>4263.1007502746697</v>
      </c>
      <c r="AC271" s="284">
        <f t="shared" si="49"/>
        <v>3847.7329268345757</v>
      </c>
      <c r="AD271" s="285">
        <f t="shared" si="51"/>
        <v>-415.36782344009407</v>
      </c>
      <c r="AE271" s="286">
        <f t="shared" si="52"/>
        <v>-9.7433264605189571E-2</v>
      </c>
      <c r="AF271" s="248">
        <v>19</v>
      </c>
    </row>
    <row r="272" spans="1:32">
      <c r="A272" s="280">
        <v>853</v>
      </c>
      <c r="B272" s="280" t="s">
        <v>303</v>
      </c>
      <c r="C272" s="285">
        <v>195137</v>
      </c>
      <c r="D272" s="285">
        <v>689174288.6700002</v>
      </c>
      <c r="E272" s="285">
        <v>689174288.6700002</v>
      </c>
      <c r="F272" s="284">
        <f t="shared" si="43"/>
        <v>0</v>
      </c>
      <c r="G272" s="285">
        <v>698950000</v>
      </c>
      <c r="H272" s="285">
        <v>698950000</v>
      </c>
      <c r="I272" s="284">
        <f t="shared" si="44"/>
        <v>0</v>
      </c>
      <c r="J272" s="285">
        <v>694062144.33500004</v>
      </c>
      <c r="K272" s="285">
        <v>694062144.33500004</v>
      </c>
      <c r="L272" s="284">
        <f t="shared" si="45"/>
        <v>0</v>
      </c>
      <c r="M272" s="285">
        <v>708962878.69289756</v>
      </c>
      <c r="N272" s="285">
        <v>708351770.38365424</v>
      </c>
      <c r="O272" s="284">
        <f t="shared" si="46"/>
        <v>-611108.30924332142</v>
      </c>
      <c r="P272" s="285">
        <v>13783533.289999999</v>
      </c>
      <c r="Q272" s="285">
        <v>13783533.289999999</v>
      </c>
      <c r="R272" s="284">
        <f t="shared" si="47"/>
        <v>0</v>
      </c>
      <c r="S272" s="285">
        <v>15348000</v>
      </c>
      <c r="T272" s="285">
        <v>15348000</v>
      </c>
      <c r="U272" s="285">
        <v>14565766.645</v>
      </c>
      <c r="V272" s="285">
        <v>14565766.645</v>
      </c>
      <c r="W272" s="285">
        <v>15021979.370442457</v>
      </c>
      <c r="X272" s="285">
        <v>15001403.415490717</v>
      </c>
      <c r="Y272" s="285">
        <v>723984858.06334007</v>
      </c>
      <c r="Z272" s="285">
        <v>723353173.79914498</v>
      </c>
      <c r="AA272" s="284">
        <f t="shared" si="48"/>
        <v>-631684.26419508457</v>
      </c>
      <c r="AB272" s="284">
        <f t="shared" si="50"/>
        <v>3710.1362533160809</v>
      </c>
      <c r="AC272" s="284">
        <f t="shared" si="49"/>
        <v>3706.8991211259013</v>
      </c>
      <c r="AD272" s="285">
        <f t="shared" si="51"/>
        <v>-3.2371321901796364</v>
      </c>
      <c r="AE272" s="286">
        <f t="shared" si="52"/>
        <v>-8.725103255402875E-4</v>
      </c>
      <c r="AF272" s="248">
        <v>2</v>
      </c>
    </row>
    <row r="273" spans="1:32">
      <c r="A273" s="280">
        <v>854</v>
      </c>
      <c r="B273" s="280" t="s">
        <v>304</v>
      </c>
      <c r="C273" s="285">
        <v>3296</v>
      </c>
      <c r="D273" s="285">
        <v>19275300.16</v>
      </c>
      <c r="E273" s="285">
        <v>19275300.16</v>
      </c>
      <c r="F273" s="284">
        <f t="shared" si="43"/>
        <v>0</v>
      </c>
      <c r="G273" s="285">
        <v>18805000</v>
      </c>
      <c r="H273" s="285">
        <v>18805000</v>
      </c>
      <c r="I273" s="284">
        <f t="shared" si="44"/>
        <v>0</v>
      </c>
      <c r="J273" s="285">
        <v>19040150.079999998</v>
      </c>
      <c r="K273" s="285">
        <v>19040150.079999998</v>
      </c>
      <c r="L273" s="284">
        <f t="shared" si="45"/>
        <v>0</v>
      </c>
      <c r="M273" s="285">
        <v>19448920.707806554</v>
      </c>
      <c r="N273" s="285">
        <v>19432156.223504826</v>
      </c>
      <c r="O273" s="284">
        <f t="shared" si="46"/>
        <v>-16764.484301727265</v>
      </c>
      <c r="P273" s="285">
        <v>379747.44</v>
      </c>
      <c r="Q273" s="285">
        <v>379747.44</v>
      </c>
      <c r="R273" s="284">
        <f t="shared" si="47"/>
        <v>0</v>
      </c>
      <c r="S273" s="285">
        <v>392000</v>
      </c>
      <c r="T273" s="285">
        <v>392000</v>
      </c>
      <c r="U273" s="285">
        <v>385873.72</v>
      </c>
      <c r="V273" s="285">
        <v>385873.72</v>
      </c>
      <c r="W273" s="285">
        <v>397959.6270290165</v>
      </c>
      <c r="X273" s="285">
        <v>397414.53246082179</v>
      </c>
      <c r="Y273" s="285">
        <v>19846880.33483557</v>
      </c>
      <c r="Z273" s="285">
        <v>19829570.75596565</v>
      </c>
      <c r="AA273" s="284">
        <f t="shared" si="48"/>
        <v>-17309.578869920224</v>
      </c>
      <c r="AB273" s="284">
        <f t="shared" si="50"/>
        <v>6021.5049559573936</v>
      </c>
      <c r="AC273" s="284">
        <f t="shared" si="49"/>
        <v>6016.2532633390929</v>
      </c>
      <c r="AD273" s="285">
        <f t="shared" si="51"/>
        <v>-5.2516926183006944</v>
      </c>
      <c r="AE273" s="286">
        <f t="shared" si="52"/>
        <v>-8.7215615642812297E-4</v>
      </c>
      <c r="AF273" s="248">
        <v>19</v>
      </c>
    </row>
    <row r="274" spans="1:32">
      <c r="A274" s="280">
        <v>857</v>
      </c>
      <c r="B274" s="280" t="s">
        <v>305</v>
      </c>
      <c r="C274" s="285">
        <v>2420</v>
      </c>
      <c r="D274" s="285">
        <v>14377508.159999996</v>
      </c>
      <c r="E274" s="285">
        <v>14377508.159999998</v>
      </c>
      <c r="F274" s="284">
        <f t="shared" si="43"/>
        <v>0</v>
      </c>
      <c r="G274" s="285">
        <v>15013000</v>
      </c>
      <c r="H274" s="285">
        <v>15013000</v>
      </c>
      <c r="I274" s="284">
        <f t="shared" si="44"/>
        <v>0</v>
      </c>
      <c r="J274" s="285">
        <v>14695254.079999998</v>
      </c>
      <c r="K274" s="285">
        <v>14695254.079999998</v>
      </c>
      <c r="L274" s="284">
        <f t="shared" si="45"/>
        <v>0</v>
      </c>
      <c r="M274" s="285">
        <v>15010744.672816712</v>
      </c>
      <c r="N274" s="285">
        <v>14997805.785502331</v>
      </c>
      <c r="O274" s="284">
        <f t="shared" si="46"/>
        <v>-12938.887314381078</v>
      </c>
      <c r="P274" s="285">
        <v>289333.70999999996</v>
      </c>
      <c r="Q274" s="285">
        <v>289333.70999999996</v>
      </c>
      <c r="R274" s="284">
        <f t="shared" si="47"/>
        <v>0</v>
      </c>
      <c r="S274" s="285">
        <v>320000</v>
      </c>
      <c r="T274" s="285">
        <v>320000</v>
      </c>
      <c r="U274" s="285">
        <v>304666.85499999998</v>
      </c>
      <c r="V274" s="285">
        <v>304666.85499999998</v>
      </c>
      <c r="W274" s="285">
        <v>314209.29101858358</v>
      </c>
      <c r="X274" s="285">
        <v>313778.91123586748</v>
      </c>
      <c r="Y274" s="285">
        <v>15324953.963835295</v>
      </c>
      <c r="Z274" s="285">
        <v>15311584.696738198</v>
      </c>
      <c r="AA274" s="284">
        <f t="shared" si="48"/>
        <v>-13369.26709709689</v>
      </c>
      <c r="AB274" s="284">
        <f t="shared" si="50"/>
        <v>6332.625604890618</v>
      </c>
      <c r="AC274" s="284">
        <f t="shared" si="49"/>
        <v>6327.1011143546275</v>
      </c>
      <c r="AD274" s="285">
        <f t="shared" si="51"/>
        <v>-5.5244905359904806</v>
      </c>
      <c r="AE274" s="286">
        <f t="shared" si="52"/>
        <v>-8.7238546547327488E-4</v>
      </c>
      <c r="AF274" s="248">
        <v>11</v>
      </c>
    </row>
    <row r="275" spans="1:32">
      <c r="A275" s="280">
        <v>858</v>
      </c>
      <c r="B275" s="280" t="s">
        <v>306</v>
      </c>
      <c r="C275" s="285">
        <v>39718</v>
      </c>
      <c r="D275" s="285">
        <v>125321000</v>
      </c>
      <c r="E275" s="285">
        <v>118848288.98999996</v>
      </c>
      <c r="F275" s="284">
        <f t="shared" si="43"/>
        <v>-6472711.0100000352</v>
      </c>
      <c r="G275" s="285">
        <v>128368000</v>
      </c>
      <c r="H275" s="285">
        <v>128368000</v>
      </c>
      <c r="I275" s="284">
        <f t="shared" si="44"/>
        <v>0</v>
      </c>
      <c r="J275" s="285">
        <v>126844500</v>
      </c>
      <c r="K275" s="285">
        <v>123608144.49499997</v>
      </c>
      <c r="L275" s="284">
        <f t="shared" si="45"/>
        <v>-3236355.505000025</v>
      </c>
      <c r="M275" s="285">
        <v>129567708.8865346</v>
      </c>
      <c r="N275" s="285">
        <v>126153037.88216767</v>
      </c>
      <c r="O275" s="284">
        <f t="shared" si="46"/>
        <v>-3414671.0043669343</v>
      </c>
      <c r="P275" s="285">
        <v>3099000</v>
      </c>
      <c r="Q275" s="285">
        <v>3099333</v>
      </c>
      <c r="R275" s="284">
        <f t="shared" si="47"/>
        <v>333</v>
      </c>
      <c r="S275" s="285">
        <v>3135000</v>
      </c>
      <c r="T275" s="285">
        <v>3135000</v>
      </c>
      <c r="U275" s="285">
        <v>3117000</v>
      </c>
      <c r="V275" s="285">
        <v>3117166.5</v>
      </c>
      <c r="W275" s="285">
        <v>3214627.2035562424</v>
      </c>
      <c r="X275" s="285">
        <v>3210395.5335440738</v>
      </c>
      <c r="Y275" s="285">
        <v>132782336.09009084</v>
      </c>
      <c r="Z275" s="285">
        <v>129363433.41571175</v>
      </c>
      <c r="AA275" s="284">
        <f t="shared" si="48"/>
        <v>-3418902.6743790954</v>
      </c>
      <c r="AB275" s="284">
        <f t="shared" si="50"/>
        <v>3343.1274507802718</v>
      </c>
      <c r="AC275" s="284">
        <f t="shared" si="49"/>
        <v>3257.0480239617236</v>
      </c>
      <c r="AD275" s="285">
        <f t="shared" si="51"/>
        <v>-86.0794268185482</v>
      </c>
      <c r="AE275" s="286">
        <f t="shared" si="52"/>
        <v>-2.5748173853933576E-2</v>
      </c>
      <c r="AF275" s="248">
        <v>1</v>
      </c>
    </row>
    <row r="276" spans="1:32">
      <c r="A276" s="280">
        <v>859</v>
      </c>
      <c r="B276" s="280" t="s">
        <v>307</v>
      </c>
      <c r="C276" s="285">
        <v>6593</v>
      </c>
      <c r="D276" s="285">
        <v>22015813.819999993</v>
      </c>
      <c r="E276" s="285">
        <v>21827964.809999991</v>
      </c>
      <c r="F276" s="284">
        <f t="shared" si="43"/>
        <v>-187849.01000000164</v>
      </c>
      <c r="G276" s="285">
        <v>21107000</v>
      </c>
      <c r="H276" s="285">
        <v>21107000</v>
      </c>
      <c r="I276" s="284">
        <f t="shared" si="44"/>
        <v>0</v>
      </c>
      <c r="J276" s="285">
        <v>21561406.909999996</v>
      </c>
      <c r="K276" s="285">
        <v>21467482.404999994</v>
      </c>
      <c r="L276" s="284">
        <f t="shared" si="45"/>
        <v>-93924.505000002682</v>
      </c>
      <c r="M276" s="285">
        <v>22024306.088943508</v>
      </c>
      <c r="N276" s="285">
        <v>21909463.426839806</v>
      </c>
      <c r="O276" s="284">
        <f t="shared" si="46"/>
        <v>-114842.66210370138</v>
      </c>
      <c r="P276" s="285">
        <v>468824</v>
      </c>
      <c r="Q276" s="285">
        <v>468824</v>
      </c>
      <c r="R276" s="284">
        <f t="shared" si="47"/>
        <v>0</v>
      </c>
      <c r="S276" s="285">
        <v>466000</v>
      </c>
      <c r="T276" s="285">
        <v>466000</v>
      </c>
      <c r="U276" s="285">
        <v>467412</v>
      </c>
      <c r="V276" s="285">
        <v>467412</v>
      </c>
      <c r="W276" s="285">
        <v>482051.75825108454</v>
      </c>
      <c r="X276" s="285">
        <v>481391.48073255067</v>
      </c>
      <c r="Y276" s="285">
        <v>22506357.847194593</v>
      </c>
      <c r="Z276" s="285">
        <v>22390854.907572355</v>
      </c>
      <c r="AA276" s="284">
        <f t="shared" si="48"/>
        <v>-115502.93962223828</v>
      </c>
      <c r="AB276" s="284">
        <f t="shared" si="50"/>
        <v>3413.6747834361586</v>
      </c>
      <c r="AC276" s="284">
        <f t="shared" si="49"/>
        <v>3396.1557572535044</v>
      </c>
      <c r="AD276" s="285">
        <f t="shared" si="51"/>
        <v>-17.519026182654216</v>
      </c>
      <c r="AE276" s="286">
        <f t="shared" si="52"/>
        <v>-5.1320138250017487E-3</v>
      </c>
      <c r="AF276" s="248">
        <v>17</v>
      </c>
    </row>
    <row r="277" spans="1:32">
      <c r="A277" s="280">
        <v>886</v>
      </c>
      <c r="B277" s="280" t="s">
        <v>308</v>
      </c>
      <c r="C277" s="285">
        <v>12669</v>
      </c>
      <c r="D277" s="285">
        <v>44050259.879999995</v>
      </c>
      <c r="E277" s="285">
        <v>44050259.879999995</v>
      </c>
      <c r="F277" s="284">
        <f t="shared" si="43"/>
        <v>0</v>
      </c>
      <c r="G277" s="285">
        <v>47387000</v>
      </c>
      <c r="H277" s="285">
        <v>47387000</v>
      </c>
      <c r="I277" s="284">
        <f t="shared" si="44"/>
        <v>0</v>
      </c>
      <c r="J277" s="285">
        <v>45718629.939999998</v>
      </c>
      <c r="K277" s="285">
        <v>45718629.939999998</v>
      </c>
      <c r="L277" s="284">
        <f t="shared" si="45"/>
        <v>0</v>
      </c>
      <c r="M277" s="285">
        <v>46700157.553201944</v>
      </c>
      <c r="N277" s="285">
        <v>46659903.182794936</v>
      </c>
      <c r="O277" s="284">
        <f t="shared" si="46"/>
        <v>-40254.370407007635</v>
      </c>
      <c r="P277" s="285">
        <v>1146603.9099999999</v>
      </c>
      <c r="Q277" s="285">
        <v>1146603.9099999999</v>
      </c>
      <c r="R277" s="284">
        <f t="shared" si="47"/>
        <v>0</v>
      </c>
      <c r="S277" s="285">
        <v>1431000</v>
      </c>
      <c r="T277" s="285">
        <v>1431000</v>
      </c>
      <c r="U277" s="285">
        <v>1288801.9550000001</v>
      </c>
      <c r="V277" s="285">
        <v>1288801.9550000001</v>
      </c>
      <c r="W277" s="285">
        <v>1329168.3748923542</v>
      </c>
      <c r="X277" s="285">
        <v>1327347.7820176978</v>
      </c>
      <c r="Y277" s="285">
        <v>48029325.928094298</v>
      </c>
      <c r="Z277" s="285">
        <v>47987250.964812636</v>
      </c>
      <c r="AA277" s="284">
        <f t="shared" si="48"/>
        <v>-42074.963281661272</v>
      </c>
      <c r="AB277" s="284">
        <f t="shared" si="50"/>
        <v>3791.090530278183</v>
      </c>
      <c r="AC277" s="284">
        <f t="shared" si="49"/>
        <v>3787.7694344314968</v>
      </c>
      <c r="AD277" s="285">
        <f t="shared" si="51"/>
        <v>-3.3210958466861484</v>
      </c>
      <c r="AE277" s="286">
        <f t="shared" si="52"/>
        <v>-8.7602652064403561E-4</v>
      </c>
      <c r="AF277" s="248">
        <v>4</v>
      </c>
    </row>
    <row r="278" spans="1:32">
      <c r="A278" s="280">
        <v>887</v>
      </c>
      <c r="B278" s="280" t="s">
        <v>309</v>
      </c>
      <c r="C278" s="285">
        <v>4669</v>
      </c>
      <c r="D278" s="285">
        <v>20853708.859999992</v>
      </c>
      <c r="E278" s="285">
        <v>20853708.859999992</v>
      </c>
      <c r="F278" s="284">
        <f t="shared" si="43"/>
        <v>0</v>
      </c>
      <c r="G278" s="285">
        <v>21262000</v>
      </c>
      <c r="H278" s="285">
        <v>21262000</v>
      </c>
      <c r="I278" s="284">
        <f t="shared" si="44"/>
        <v>0</v>
      </c>
      <c r="J278" s="285">
        <v>21057854.429999996</v>
      </c>
      <c r="K278" s="285">
        <v>21057854.429999996</v>
      </c>
      <c r="L278" s="284">
        <f t="shared" si="45"/>
        <v>0</v>
      </c>
      <c r="M278" s="285">
        <v>21509942.903013237</v>
      </c>
      <c r="N278" s="285">
        <v>21491401.869012114</v>
      </c>
      <c r="O278" s="284">
        <f t="shared" si="46"/>
        <v>-18541.03400112316</v>
      </c>
      <c r="P278" s="285">
        <v>355366.28</v>
      </c>
      <c r="Q278" s="285">
        <v>355366.28</v>
      </c>
      <c r="R278" s="284">
        <f t="shared" si="47"/>
        <v>0</v>
      </c>
      <c r="S278" s="285">
        <v>373000</v>
      </c>
      <c r="T278" s="285">
        <v>373000</v>
      </c>
      <c r="U278" s="285">
        <v>364183.14</v>
      </c>
      <c r="V278" s="285">
        <v>364183.14</v>
      </c>
      <c r="W278" s="285">
        <v>375589.67883238097</v>
      </c>
      <c r="X278" s="285">
        <v>375075.22490314714</v>
      </c>
      <c r="Y278" s="285">
        <v>21885532.581845619</v>
      </c>
      <c r="Z278" s="285">
        <v>21866477.093915261</v>
      </c>
      <c r="AA278" s="284">
        <f t="shared" si="48"/>
        <v>-19055.487930357456</v>
      </c>
      <c r="AB278" s="284">
        <f t="shared" si="50"/>
        <v>4687.4132751864681</v>
      </c>
      <c r="AC278" s="284">
        <f t="shared" si="49"/>
        <v>4683.3319969833501</v>
      </c>
      <c r="AD278" s="285">
        <f t="shared" si="51"/>
        <v>-4.0812782031180177</v>
      </c>
      <c r="AE278" s="286">
        <f t="shared" si="52"/>
        <v>-8.7068879220078197E-4</v>
      </c>
      <c r="AF278" s="248">
        <v>6</v>
      </c>
    </row>
    <row r="279" spans="1:32">
      <c r="A279" s="280">
        <v>889</v>
      </c>
      <c r="B279" s="280" t="s">
        <v>310</v>
      </c>
      <c r="C279" s="285">
        <v>2568</v>
      </c>
      <c r="D279" s="285">
        <v>10949386.1</v>
      </c>
      <c r="E279" s="285">
        <v>10816130.43</v>
      </c>
      <c r="F279" s="284">
        <f t="shared" si="43"/>
        <v>-133255.66999999993</v>
      </c>
      <c r="G279" s="285">
        <v>11988000</v>
      </c>
      <c r="H279" s="285">
        <v>11988000</v>
      </c>
      <c r="I279" s="284">
        <f t="shared" si="44"/>
        <v>0</v>
      </c>
      <c r="J279" s="285">
        <v>11468693.050000001</v>
      </c>
      <c r="K279" s="285">
        <v>11402065.215</v>
      </c>
      <c r="L279" s="284">
        <f t="shared" si="45"/>
        <v>-66627.835000000894</v>
      </c>
      <c r="M279" s="285">
        <v>11714913.003018834</v>
      </c>
      <c r="N279" s="285">
        <v>11636815.445126479</v>
      </c>
      <c r="O279" s="284">
        <f t="shared" si="46"/>
        <v>-78097.557892354205</v>
      </c>
      <c r="P279" s="285">
        <v>202179.64999999997</v>
      </c>
      <c r="Q279" s="285">
        <v>202179.65</v>
      </c>
      <c r="R279" s="284">
        <f t="shared" si="47"/>
        <v>0</v>
      </c>
      <c r="S279" s="285">
        <v>185000</v>
      </c>
      <c r="T279" s="285">
        <v>185000</v>
      </c>
      <c r="U279" s="285">
        <v>193589.82499999998</v>
      </c>
      <c r="V279" s="285">
        <v>193589.82500000001</v>
      </c>
      <c r="W279" s="285">
        <v>199653.22995723205</v>
      </c>
      <c r="X279" s="285">
        <v>199379.7602789517</v>
      </c>
      <c r="Y279" s="285">
        <v>11914566.232976066</v>
      </c>
      <c r="Z279" s="285">
        <v>11836195.205405431</v>
      </c>
      <c r="AA279" s="284">
        <f t="shared" si="48"/>
        <v>-78371.02757063508</v>
      </c>
      <c r="AB279" s="284">
        <f t="shared" si="50"/>
        <v>4639.628595395664</v>
      </c>
      <c r="AC279" s="284">
        <f t="shared" si="49"/>
        <v>4609.1102824787504</v>
      </c>
      <c r="AD279" s="285">
        <f t="shared" si="51"/>
        <v>-30.518312916913601</v>
      </c>
      <c r="AE279" s="286">
        <f t="shared" si="52"/>
        <v>-6.5777491213843643E-3</v>
      </c>
      <c r="AF279" s="248">
        <v>17</v>
      </c>
    </row>
    <row r="280" spans="1:32">
      <c r="A280" s="280">
        <v>890</v>
      </c>
      <c r="B280" s="280" t="s">
        <v>311</v>
      </c>
      <c r="C280" s="285">
        <v>1176</v>
      </c>
      <c r="D280" s="285">
        <v>6641046.6000000006</v>
      </c>
      <c r="E280" s="285">
        <v>6641046.5999999987</v>
      </c>
      <c r="F280" s="284">
        <f t="shared" si="43"/>
        <v>0</v>
      </c>
      <c r="G280" s="285">
        <v>6615000</v>
      </c>
      <c r="H280" s="285">
        <v>6615000</v>
      </c>
      <c r="I280" s="284">
        <f t="shared" si="44"/>
        <v>0</v>
      </c>
      <c r="J280" s="285">
        <v>6628023.3000000007</v>
      </c>
      <c r="K280" s="285">
        <v>6628023.2999999989</v>
      </c>
      <c r="L280" s="284">
        <f t="shared" si="45"/>
        <v>0</v>
      </c>
      <c r="M280" s="285">
        <v>6770319.5126912752</v>
      </c>
      <c r="N280" s="285">
        <v>6764483.6662248615</v>
      </c>
      <c r="O280" s="284">
        <f t="shared" si="46"/>
        <v>-5835.8464664136991</v>
      </c>
      <c r="P280" s="285">
        <v>184185</v>
      </c>
      <c r="Q280" s="285">
        <v>184185</v>
      </c>
      <c r="R280" s="284">
        <f t="shared" si="47"/>
        <v>0</v>
      </c>
      <c r="S280" s="285">
        <v>185000</v>
      </c>
      <c r="T280" s="285">
        <v>185000</v>
      </c>
      <c r="U280" s="285">
        <v>184592.5</v>
      </c>
      <c r="V280" s="285">
        <v>184592.5</v>
      </c>
      <c r="W280" s="285">
        <v>190374.10076113432</v>
      </c>
      <c r="X280" s="285">
        <v>190113.34092219148</v>
      </c>
      <c r="Y280" s="285">
        <v>6960693.6134524094</v>
      </c>
      <c r="Z280" s="285">
        <v>6954597.0071470533</v>
      </c>
      <c r="AA280" s="284">
        <f t="shared" si="48"/>
        <v>-6096.6063053561375</v>
      </c>
      <c r="AB280" s="284">
        <f t="shared" si="50"/>
        <v>5918.9571542962667</v>
      </c>
      <c r="AC280" s="284">
        <f t="shared" si="49"/>
        <v>5913.7729652610997</v>
      </c>
      <c r="AD280" s="285">
        <f t="shared" si="51"/>
        <v>-5.1841890351670372</v>
      </c>
      <c r="AE280" s="286">
        <f t="shared" si="52"/>
        <v>-8.7586189594295353E-4</v>
      </c>
      <c r="AF280" s="248">
        <v>19</v>
      </c>
    </row>
    <row r="281" spans="1:32">
      <c r="A281" s="280">
        <v>892</v>
      </c>
      <c r="B281" s="280" t="s">
        <v>312</v>
      </c>
      <c r="C281" s="285">
        <v>3634</v>
      </c>
      <c r="D281" s="285">
        <v>10113993.629999999</v>
      </c>
      <c r="E281" s="285">
        <v>9798950.6300000008</v>
      </c>
      <c r="F281" s="284">
        <f t="shared" si="43"/>
        <v>-315042.99999999814</v>
      </c>
      <c r="G281" s="285">
        <v>11230000</v>
      </c>
      <c r="H281" s="285">
        <v>11230000</v>
      </c>
      <c r="I281" s="284">
        <f t="shared" si="44"/>
        <v>0</v>
      </c>
      <c r="J281" s="285">
        <v>10671996.814999999</v>
      </c>
      <c r="K281" s="285">
        <v>10514475.315000001</v>
      </c>
      <c r="L281" s="284">
        <f t="shared" si="45"/>
        <v>-157521.49999999814</v>
      </c>
      <c r="M281" s="285">
        <v>10901112.595058866</v>
      </c>
      <c r="N281" s="285">
        <v>10730951.493070643</v>
      </c>
      <c r="O281" s="284">
        <f t="shared" si="46"/>
        <v>-170161.10198822245</v>
      </c>
      <c r="P281" s="285">
        <v>332349.96000000002</v>
      </c>
      <c r="Q281" s="285">
        <v>336122.96</v>
      </c>
      <c r="R281" s="284">
        <f t="shared" si="47"/>
        <v>3773</v>
      </c>
      <c r="S281" s="285">
        <v>342000</v>
      </c>
      <c r="T281" s="285">
        <v>342000</v>
      </c>
      <c r="U281" s="285">
        <v>337174.98</v>
      </c>
      <c r="V281" s="285">
        <v>339061.48</v>
      </c>
      <c r="W281" s="285">
        <v>347735.59931553795</v>
      </c>
      <c r="X281" s="285">
        <v>349202.21970460773</v>
      </c>
      <c r="Y281" s="285">
        <v>11248848.194374403</v>
      </c>
      <c r="Z281" s="285">
        <v>11080153.712775251</v>
      </c>
      <c r="AA281" s="284">
        <f t="shared" si="48"/>
        <v>-168694.48159915209</v>
      </c>
      <c r="AB281" s="284">
        <f t="shared" si="50"/>
        <v>3095.4452928933415</v>
      </c>
      <c r="AC281" s="284">
        <f t="shared" si="49"/>
        <v>3049.0241367020503</v>
      </c>
      <c r="AD281" s="285">
        <f t="shared" si="51"/>
        <v>-46.421156191291175</v>
      </c>
      <c r="AE281" s="286">
        <f t="shared" si="52"/>
        <v>-1.4996600423812009E-2</v>
      </c>
      <c r="AF281" s="248">
        <v>13</v>
      </c>
    </row>
    <row r="282" spans="1:32">
      <c r="A282" s="280">
        <v>893</v>
      </c>
      <c r="B282" s="280" t="s">
        <v>313</v>
      </c>
      <c r="C282" s="285">
        <v>7497</v>
      </c>
      <c r="D282" s="285">
        <v>28698662.730000004</v>
      </c>
      <c r="E282" s="285">
        <v>28218021.390000001</v>
      </c>
      <c r="F282" s="284">
        <f t="shared" si="43"/>
        <v>-480641.34000000358</v>
      </c>
      <c r="G282" s="285">
        <v>30290000</v>
      </c>
      <c r="H282" s="285">
        <v>30290000</v>
      </c>
      <c r="I282" s="284">
        <f t="shared" si="44"/>
        <v>0</v>
      </c>
      <c r="J282" s="285">
        <v>29494331.365000002</v>
      </c>
      <c r="K282" s="285">
        <v>29254010.695</v>
      </c>
      <c r="L282" s="284">
        <f t="shared" si="45"/>
        <v>-240320.67000000179</v>
      </c>
      <c r="M282" s="285">
        <v>30127541.518184129</v>
      </c>
      <c r="N282" s="285">
        <v>29856303.842186995</v>
      </c>
      <c r="O282" s="284">
        <f t="shared" si="46"/>
        <v>-271237.6759971343</v>
      </c>
      <c r="P282" s="285">
        <v>571657.16</v>
      </c>
      <c r="Q282" s="285">
        <v>571657.16</v>
      </c>
      <c r="R282" s="284">
        <f t="shared" si="47"/>
        <v>0</v>
      </c>
      <c r="S282" s="285">
        <v>610000</v>
      </c>
      <c r="T282" s="285">
        <v>610000</v>
      </c>
      <c r="U282" s="285">
        <v>590828.58000000007</v>
      </c>
      <c r="V282" s="285">
        <v>590828.58000000007</v>
      </c>
      <c r="W282" s="285">
        <v>609333.85495877638</v>
      </c>
      <c r="X282" s="285">
        <v>608499.23618843826</v>
      </c>
      <c r="Y282" s="285">
        <v>30736875.373142906</v>
      </c>
      <c r="Z282" s="285">
        <v>30464803.078375433</v>
      </c>
      <c r="AA282" s="284">
        <f t="shared" si="48"/>
        <v>-272072.29476747289</v>
      </c>
      <c r="AB282" s="284">
        <f t="shared" si="50"/>
        <v>4099.8900057546889</v>
      </c>
      <c r="AC282" s="284">
        <f t="shared" si="49"/>
        <v>4063.5991834567735</v>
      </c>
      <c r="AD282" s="285">
        <f t="shared" si="51"/>
        <v>-36.290822297915383</v>
      </c>
      <c r="AE282" s="286">
        <f t="shared" si="52"/>
        <v>-8.8516575437333316E-3</v>
      </c>
      <c r="AF282" s="248">
        <v>15</v>
      </c>
    </row>
    <row r="283" spans="1:32">
      <c r="A283" s="280">
        <v>895</v>
      </c>
      <c r="B283" s="280" t="s">
        <v>314</v>
      </c>
      <c r="C283" s="285">
        <v>15463</v>
      </c>
      <c r="D283" s="285">
        <v>59203445.930000007</v>
      </c>
      <c r="E283" s="285">
        <v>59203445.930000007</v>
      </c>
      <c r="F283" s="284">
        <f t="shared" si="43"/>
        <v>0</v>
      </c>
      <c r="G283" s="285">
        <v>62570000</v>
      </c>
      <c r="H283" s="285">
        <v>62570000</v>
      </c>
      <c r="I283" s="284">
        <f t="shared" si="44"/>
        <v>0</v>
      </c>
      <c r="J283" s="285">
        <v>60886722.965000004</v>
      </c>
      <c r="K283" s="285">
        <v>60886722.965000004</v>
      </c>
      <c r="L283" s="284">
        <f t="shared" si="45"/>
        <v>0</v>
      </c>
      <c r="M283" s="285">
        <v>62193892.491863661</v>
      </c>
      <c r="N283" s="285">
        <v>62140282.908586144</v>
      </c>
      <c r="O283" s="284">
        <f t="shared" si="46"/>
        <v>-53609.583277516067</v>
      </c>
      <c r="P283" s="285">
        <v>1140337.43</v>
      </c>
      <c r="Q283" s="285">
        <v>1140337.43</v>
      </c>
      <c r="R283" s="284">
        <f t="shared" si="47"/>
        <v>0</v>
      </c>
      <c r="S283" s="285">
        <v>1372000</v>
      </c>
      <c r="T283" s="285">
        <v>1372000</v>
      </c>
      <c r="U283" s="285">
        <v>1256168.7149999999</v>
      </c>
      <c r="V283" s="285">
        <v>1256168.7149999999</v>
      </c>
      <c r="W283" s="285">
        <v>1295513.0328826718</v>
      </c>
      <c r="X283" s="285">
        <v>1293738.5385136781</v>
      </c>
      <c r="Y283" s="285">
        <v>63489405.524746329</v>
      </c>
      <c r="Z283" s="285">
        <v>63434021.44709982</v>
      </c>
      <c r="AA283" s="284">
        <f t="shared" si="48"/>
        <v>-55384.077646508813</v>
      </c>
      <c r="AB283" s="284">
        <f t="shared" si="50"/>
        <v>4105.8918401827805</v>
      </c>
      <c r="AC283" s="284">
        <f t="shared" si="49"/>
        <v>4102.3101239798116</v>
      </c>
      <c r="AD283" s="285">
        <f t="shared" si="51"/>
        <v>-3.5817162029688916</v>
      </c>
      <c r="AE283" s="286">
        <f t="shared" si="52"/>
        <v>-8.723357415107763E-4</v>
      </c>
      <c r="AF283" s="248">
        <v>2</v>
      </c>
    </row>
    <row r="284" spans="1:32">
      <c r="A284" s="280">
        <v>905</v>
      </c>
      <c r="B284" s="280" t="s">
        <v>315</v>
      </c>
      <c r="C284" s="285">
        <v>67615</v>
      </c>
      <c r="D284" s="285">
        <v>256424017.34999955</v>
      </c>
      <c r="E284" s="285">
        <v>251311849.6500001</v>
      </c>
      <c r="F284" s="284">
        <f t="shared" si="43"/>
        <v>-5112167.6999994516</v>
      </c>
      <c r="G284" s="285">
        <v>241611000</v>
      </c>
      <c r="H284" s="285">
        <v>241611000</v>
      </c>
      <c r="I284" s="284">
        <f t="shared" si="44"/>
        <v>0</v>
      </c>
      <c r="J284" s="285">
        <v>249017508.67499977</v>
      </c>
      <c r="K284" s="285">
        <v>246461424.82500005</v>
      </c>
      <c r="L284" s="284">
        <f t="shared" si="45"/>
        <v>-2556083.8499997258</v>
      </c>
      <c r="M284" s="285">
        <v>254363634.77842927</v>
      </c>
      <c r="N284" s="285">
        <v>251535670.15722767</v>
      </c>
      <c r="O284" s="284">
        <f t="shared" si="46"/>
        <v>-2827964.6212016046</v>
      </c>
      <c r="P284" s="285">
        <v>7032902.4000000013</v>
      </c>
      <c r="Q284" s="285">
        <v>6840855</v>
      </c>
      <c r="R284" s="284">
        <f t="shared" si="47"/>
        <v>-192047.4000000013</v>
      </c>
      <c r="S284" s="285">
        <v>4919000</v>
      </c>
      <c r="T284" s="285">
        <v>4919000</v>
      </c>
      <c r="U284" s="285">
        <v>5975951.2000000011</v>
      </c>
      <c r="V284" s="285">
        <v>5879927.5</v>
      </c>
      <c r="W284" s="285">
        <v>6163123.2899084296</v>
      </c>
      <c r="X284" s="285">
        <v>6055785.914407514</v>
      </c>
      <c r="Y284" s="285">
        <v>260526758.06833771</v>
      </c>
      <c r="Z284" s="285">
        <v>257591456.07163519</v>
      </c>
      <c r="AA284" s="284">
        <f t="shared" si="48"/>
        <v>-2935301.996702522</v>
      </c>
      <c r="AB284" s="284">
        <f t="shared" si="50"/>
        <v>3853.091149424502</v>
      </c>
      <c r="AC284" s="284">
        <f t="shared" si="49"/>
        <v>3809.6791550933253</v>
      </c>
      <c r="AD284" s="285">
        <f t="shared" si="51"/>
        <v>-43.411994331176629</v>
      </c>
      <c r="AE284" s="286">
        <f t="shared" si="52"/>
        <v>-1.1266796617998681E-2</v>
      </c>
      <c r="AF284" s="248">
        <v>15</v>
      </c>
    </row>
    <row r="285" spans="1:32">
      <c r="A285" s="280">
        <v>908</v>
      </c>
      <c r="B285" s="280" t="s">
        <v>316</v>
      </c>
      <c r="C285" s="285">
        <v>20695</v>
      </c>
      <c r="D285" s="285">
        <v>81316835.64000003</v>
      </c>
      <c r="E285" s="285">
        <v>80792897.64000003</v>
      </c>
      <c r="F285" s="284">
        <f t="shared" si="43"/>
        <v>-523938</v>
      </c>
      <c r="G285" s="285">
        <v>82486000</v>
      </c>
      <c r="H285" s="285">
        <v>82486000</v>
      </c>
      <c r="I285" s="284">
        <f t="shared" si="44"/>
        <v>0</v>
      </c>
      <c r="J285" s="285">
        <v>81901417.820000023</v>
      </c>
      <c r="K285" s="285">
        <v>81639448.820000023</v>
      </c>
      <c r="L285" s="284">
        <f t="shared" si="45"/>
        <v>-261969</v>
      </c>
      <c r="M285" s="285">
        <v>83659749.232297808</v>
      </c>
      <c r="N285" s="285">
        <v>83320274.094765306</v>
      </c>
      <c r="O285" s="284">
        <f t="shared" si="46"/>
        <v>-339475.13753250241</v>
      </c>
      <c r="P285" s="285">
        <v>1631400.25</v>
      </c>
      <c r="Q285" s="285">
        <v>1631400.25</v>
      </c>
      <c r="R285" s="284">
        <f t="shared" si="47"/>
        <v>0</v>
      </c>
      <c r="S285" s="285">
        <v>1682000</v>
      </c>
      <c r="T285" s="285">
        <v>1682000</v>
      </c>
      <c r="U285" s="285">
        <v>1656700.125</v>
      </c>
      <c r="V285" s="285">
        <v>1656700.125</v>
      </c>
      <c r="W285" s="285">
        <v>1708589.4417581095</v>
      </c>
      <c r="X285" s="285">
        <v>1706249.1470128107</v>
      </c>
      <c r="Y285" s="285">
        <v>85368338.674055919</v>
      </c>
      <c r="Z285" s="285">
        <v>85026523.24177812</v>
      </c>
      <c r="AA285" s="284">
        <f t="shared" si="48"/>
        <v>-341815.43227779865</v>
      </c>
      <c r="AB285" s="284">
        <f t="shared" si="50"/>
        <v>4125.0707259751589</v>
      </c>
      <c r="AC285" s="284">
        <f t="shared" si="49"/>
        <v>4108.5539135915978</v>
      </c>
      <c r="AD285" s="285">
        <f t="shared" si="51"/>
        <v>-16.516812383561046</v>
      </c>
      <c r="AE285" s="286">
        <f t="shared" si="52"/>
        <v>-4.0040070778802226E-3</v>
      </c>
      <c r="AF285" s="248">
        <v>6</v>
      </c>
    </row>
    <row r="286" spans="1:32">
      <c r="A286" s="280">
        <v>915</v>
      </c>
      <c r="B286" s="280" t="s">
        <v>317</v>
      </c>
      <c r="C286" s="285">
        <v>19973</v>
      </c>
      <c r="D286" s="285">
        <v>90147666.799999967</v>
      </c>
      <c r="E286" s="285">
        <v>90147666.799999967</v>
      </c>
      <c r="F286" s="284">
        <f t="shared" si="43"/>
        <v>0</v>
      </c>
      <c r="G286" s="285">
        <v>96570000</v>
      </c>
      <c r="H286" s="285">
        <v>96570000</v>
      </c>
      <c r="I286" s="284">
        <f t="shared" si="44"/>
        <v>0</v>
      </c>
      <c r="J286" s="285">
        <v>93358833.399999976</v>
      </c>
      <c r="K286" s="285">
        <v>93358833.399999976</v>
      </c>
      <c r="L286" s="284">
        <f t="shared" si="45"/>
        <v>0</v>
      </c>
      <c r="M286" s="285">
        <v>95363142.650707588</v>
      </c>
      <c r="N286" s="285">
        <v>95280942.001532793</v>
      </c>
      <c r="O286" s="284">
        <f t="shared" si="46"/>
        <v>-82200.649174794555</v>
      </c>
      <c r="P286" s="285">
        <v>2780196.29</v>
      </c>
      <c r="Q286" s="285">
        <v>2780196.29</v>
      </c>
      <c r="R286" s="284">
        <f t="shared" si="47"/>
        <v>0</v>
      </c>
      <c r="S286" s="285">
        <v>2857000</v>
      </c>
      <c r="T286" s="285">
        <v>2857000</v>
      </c>
      <c r="U286" s="285">
        <v>2818598.145</v>
      </c>
      <c r="V286" s="285">
        <v>2818598.145</v>
      </c>
      <c r="W286" s="285">
        <v>2906879.137892256</v>
      </c>
      <c r="X286" s="285">
        <v>2902897.5178462914</v>
      </c>
      <c r="Y286" s="285">
        <v>98270021.788599849</v>
      </c>
      <c r="Z286" s="285">
        <v>98183839.519379079</v>
      </c>
      <c r="AA286" s="284">
        <f t="shared" si="48"/>
        <v>-86182.269220769405</v>
      </c>
      <c r="AB286" s="284">
        <f t="shared" si="50"/>
        <v>4920.1432828618563</v>
      </c>
      <c r="AC286" s="284">
        <f t="shared" si="49"/>
        <v>4915.8283442336697</v>
      </c>
      <c r="AD286" s="285">
        <f t="shared" si="51"/>
        <v>-4.31493862818661</v>
      </c>
      <c r="AE286" s="286">
        <f t="shared" si="52"/>
        <v>-8.7699450607803796E-4</v>
      </c>
      <c r="AF286" s="248">
        <v>11</v>
      </c>
    </row>
    <row r="287" spans="1:32">
      <c r="A287" s="280">
        <v>918</v>
      </c>
      <c r="B287" s="280" t="s">
        <v>318</v>
      </c>
      <c r="C287" s="285">
        <v>2271</v>
      </c>
      <c r="D287" s="285">
        <v>9252658.5399999991</v>
      </c>
      <c r="E287" s="285">
        <v>9252658.540000001</v>
      </c>
      <c r="F287" s="284">
        <f t="shared" si="43"/>
        <v>0</v>
      </c>
      <c r="G287" s="285">
        <v>9998000</v>
      </c>
      <c r="H287" s="285">
        <v>9998000</v>
      </c>
      <c r="I287" s="284">
        <f t="shared" si="44"/>
        <v>0</v>
      </c>
      <c r="J287" s="285">
        <v>9625329.2699999996</v>
      </c>
      <c r="K287" s="285">
        <v>9625329.2699999996</v>
      </c>
      <c r="L287" s="284">
        <f t="shared" si="45"/>
        <v>0</v>
      </c>
      <c r="M287" s="285">
        <v>9831974.2739527579</v>
      </c>
      <c r="N287" s="285">
        <v>9823499.3574858252</v>
      </c>
      <c r="O287" s="284">
        <f t="shared" si="46"/>
        <v>-8474.9164669327438</v>
      </c>
      <c r="P287" s="285">
        <v>161127.15</v>
      </c>
      <c r="Q287" s="285">
        <v>161127.15000000002</v>
      </c>
      <c r="R287" s="284">
        <f t="shared" si="47"/>
        <v>0</v>
      </c>
      <c r="S287" s="285">
        <v>164000</v>
      </c>
      <c r="T287" s="285">
        <v>164000</v>
      </c>
      <c r="U287" s="285">
        <v>162563.57500000001</v>
      </c>
      <c r="V287" s="285">
        <v>162563.57500000001</v>
      </c>
      <c r="W287" s="285">
        <v>167655.2102991195</v>
      </c>
      <c r="X287" s="285">
        <v>167425.56905348401</v>
      </c>
      <c r="Y287" s="285">
        <v>9999629.4842518773</v>
      </c>
      <c r="Z287" s="285">
        <v>9990924.9265393093</v>
      </c>
      <c r="AA287" s="284">
        <f t="shared" si="48"/>
        <v>-8704.5577125679702</v>
      </c>
      <c r="AB287" s="284">
        <f t="shared" si="50"/>
        <v>4403.1833924490875</v>
      </c>
      <c r="AC287" s="284">
        <f t="shared" si="49"/>
        <v>4399.3504740375647</v>
      </c>
      <c r="AD287" s="285">
        <f t="shared" si="51"/>
        <v>-3.832918411522769</v>
      </c>
      <c r="AE287" s="286">
        <f t="shared" si="52"/>
        <v>-8.7048802420897292E-4</v>
      </c>
      <c r="AF287" s="248">
        <v>2</v>
      </c>
    </row>
    <row r="288" spans="1:32">
      <c r="A288" s="280">
        <v>921</v>
      </c>
      <c r="B288" s="280" t="s">
        <v>319</v>
      </c>
      <c r="C288" s="285">
        <v>1941</v>
      </c>
      <c r="D288" s="285">
        <v>10967746.629999999</v>
      </c>
      <c r="E288" s="285">
        <v>10810945.599999998</v>
      </c>
      <c r="F288" s="284">
        <f t="shared" si="43"/>
        <v>-156801.03000000119</v>
      </c>
      <c r="G288" s="285">
        <v>12021000</v>
      </c>
      <c r="H288" s="285">
        <v>12021000</v>
      </c>
      <c r="I288" s="284">
        <f t="shared" si="44"/>
        <v>0</v>
      </c>
      <c r="J288" s="285">
        <v>11494373.314999999</v>
      </c>
      <c r="K288" s="285">
        <v>11415972.799999999</v>
      </c>
      <c r="L288" s="284">
        <f t="shared" si="45"/>
        <v>-78400.515000000596</v>
      </c>
      <c r="M288" s="285">
        <v>11741144.594452826</v>
      </c>
      <c r="N288" s="285">
        <v>11651009.364989303</v>
      </c>
      <c r="O288" s="284">
        <f t="shared" si="46"/>
        <v>-90135.229463523254</v>
      </c>
      <c r="P288" s="285">
        <v>256163.36</v>
      </c>
      <c r="Q288" s="285">
        <v>253217.44</v>
      </c>
      <c r="R288" s="284">
        <f t="shared" si="47"/>
        <v>-2945.9199999999837</v>
      </c>
      <c r="S288" s="285">
        <v>257000</v>
      </c>
      <c r="T288" s="285">
        <v>257000</v>
      </c>
      <c r="U288" s="285">
        <v>256581.68</v>
      </c>
      <c r="V288" s="285">
        <v>255108.72</v>
      </c>
      <c r="W288" s="285">
        <v>264618.04570489656</v>
      </c>
      <c r="X288" s="285">
        <v>262738.5785315432</v>
      </c>
      <c r="Y288" s="285">
        <v>12005762.640157722</v>
      </c>
      <c r="Z288" s="285">
        <v>11913747.943520846</v>
      </c>
      <c r="AA288" s="284">
        <f t="shared" si="48"/>
        <v>-92014.696636876091</v>
      </c>
      <c r="AB288" s="284">
        <f t="shared" si="50"/>
        <v>6185.3491190920777</v>
      </c>
      <c r="AC288" s="284">
        <f t="shared" si="49"/>
        <v>6137.943299083383</v>
      </c>
      <c r="AD288" s="285">
        <f t="shared" si="51"/>
        <v>-47.405820008694718</v>
      </c>
      <c r="AE288" s="286">
        <f t="shared" si="52"/>
        <v>-7.664210878957343E-3</v>
      </c>
      <c r="AF288" s="248">
        <v>11</v>
      </c>
    </row>
    <row r="289" spans="1:32">
      <c r="A289" s="280">
        <v>922</v>
      </c>
      <c r="B289" s="280" t="s">
        <v>320</v>
      </c>
      <c r="C289" s="285">
        <v>4444</v>
      </c>
      <c r="D289" s="285">
        <v>13541562.649999999</v>
      </c>
      <c r="E289" s="285">
        <v>13698854.449999997</v>
      </c>
      <c r="F289" s="284">
        <f t="shared" si="43"/>
        <v>157291.79999999888</v>
      </c>
      <c r="G289" s="285">
        <v>14725000</v>
      </c>
      <c r="H289" s="285">
        <v>14725000</v>
      </c>
      <c r="I289" s="284">
        <f t="shared" si="44"/>
        <v>0</v>
      </c>
      <c r="J289" s="285">
        <v>14133281.324999999</v>
      </c>
      <c r="K289" s="285">
        <v>14211927.224999998</v>
      </c>
      <c r="L289" s="284">
        <f t="shared" si="45"/>
        <v>78645.89999999851</v>
      </c>
      <c r="M289" s="285">
        <v>14436706.994225968</v>
      </c>
      <c r="N289" s="285">
        <v>14504528.005972598</v>
      </c>
      <c r="O289" s="284">
        <f t="shared" si="46"/>
        <v>67821.011746630073</v>
      </c>
      <c r="P289" s="285">
        <v>327567.95</v>
      </c>
      <c r="Q289" s="285">
        <v>327567.95</v>
      </c>
      <c r="R289" s="284">
        <f t="shared" si="47"/>
        <v>0</v>
      </c>
      <c r="S289" s="285">
        <v>344000</v>
      </c>
      <c r="T289" s="285">
        <v>344000</v>
      </c>
      <c r="U289" s="285">
        <v>335783.97499999998</v>
      </c>
      <c r="V289" s="285">
        <v>335783.97499999998</v>
      </c>
      <c r="W289" s="285">
        <v>346301.0268056622</v>
      </c>
      <c r="X289" s="285">
        <v>345826.69022513711</v>
      </c>
      <c r="Y289" s="285">
        <v>14783008.021031629</v>
      </c>
      <c r="Z289" s="285">
        <v>14850354.696197735</v>
      </c>
      <c r="AA289" s="284">
        <f t="shared" si="48"/>
        <v>67346.675166105852</v>
      </c>
      <c r="AB289" s="284">
        <f t="shared" si="50"/>
        <v>3326.5094556776844</v>
      </c>
      <c r="AC289" s="284">
        <f t="shared" si="49"/>
        <v>3341.6639730417946</v>
      </c>
      <c r="AD289" s="285">
        <f t="shared" si="51"/>
        <v>15.154517364110234</v>
      </c>
      <c r="AE289" s="286">
        <f t="shared" si="52"/>
        <v>4.555681433054252E-3</v>
      </c>
      <c r="AF289" s="248">
        <v>6</v>
      </c>
    </row>
    <row r="290" spans="1:32">
      <c r="A290" s="280">
        <v>924</v>
      </c>
      <c r="B290" s="280" t="s">
        <v>321</v>
      </c>
      <c r="C290" s="285">
        <v>3004</v>
      </c>
      <c r="D290" s="285">
        <v>13419057.41</v>
      </c>
      <c r="E290" s="285">
        <v>13419057.41</v>
      </c>
      <c r="F290" s="284">
        <f t="shared" si="43"/>
        <v>0</v>
      </c>
      <c r="G290" s="285">
        <v>14300000</v>
      </c>
      <c r="H290" s="285">
        <v>14300000</v>
      </c>
      <c r="I290" s="284">
        <f t="shared" si="44"/>
        <v>0</v>
      </c>
      <c r="J290" s="285">
        <v>13859528.705</v>
      </c>
      <c r="K290" s="285">
        <v>13859528.705</v>
      </c>
      <c r="L290" s="284">
        <f t="shared" si="45"/>
        <v>0</v>
      </c>
      <c r="M290" s="285">
        <v>14157077.21307593</v>
      </c>
      <c r="N290" s="285">
        <v>14144874.165808549</v>
      </c>
      <c r="O290" s="284">
        <f t="shared" si="46"/>
        <v>-12203.047267381102</v>
      </c>
      <c r="P290" s="285">
        <v>338870.25</v>
      </c>
      <c r="Q290" s="285">
        <v>338870.25</v>
      </c>
      <c r="R290" s="284">
        <f t="shared" si="47"/>
        <v>0</v>
      </c>
      <c r="S290" s="285">
        <v>423000</v>
      </c>
      <c r="T290" s="285">
        <v>423000</v>
      </c>
      <c r="U290" s="285">
        <v>380935.125</v>
      </c>
      <c r="V290" s="285">
        <v>380935.125</v>
      </c>
      <c r="W290" s="285">
        <v>392866.35085502005</v>
      </c>
      <c r="X290" s="285">
        <v>392328.23266580509</v>
      </c>
      <c r="Y290" s="285">
        <v>14549943.563930951</v>
      </c>
      <c r="Z290" s="285">
        <v>14537202.398474354</v>
      </c>
      <c r="AA290" s="284">
        <f t="shared" si="48"/>
        <v>-12741.165456596762</v>
      </c>
      <c r="AB290" s="284">
        <f t="shared" si="50"/>
        <v>4843.5231571008489</v>
      </c>
      <c r="AC290" s="284">
        <f t="shared" si="49"/>
        <v>4839.2817571485866</v>
      </c>
      <c r="AD290" s="285">
        <f t="shared" si="51"/>
        <v>-4.2413999522623271</v>
      </c>
      <c r="AE290" s="286">
        <f t="shared" si="52"/>
        <v>-8.7568487125827424E-4</v>
      </c>
      <c r="AF290" s="248">
        <v>16</v>
      </c>
    </row>
    <row r="291" spans="1:32">
      <c r="A291" s="280">
        <v>925</v>
      </c>
      <c r="B291" s="280" t="s">
        <v>322</v>
      </c>
      <c r="C291" s="285">
        <v>3490</v>
      </c>
      <c r="D291" s="285">
        <v>12943641.419999996</v>
      </c>
      <c r="E291" s="285">
        <v>12943641.399999997</v>
      </c>
      <c r="F291" s="284">
        <f t="shared" si="43"/>
        <v>-1.9999999552965164E-2</v>
      </c>
      <c r="G291" s="285">
        <v>13994000</v>
      </c>
      <c r="H291" s="285">
        <v>13994000</v>
      </c>
      <c r="I291" s="284">
        <f t="shared" si="44"/>
        <v>0</v>
      </c>
      <c r="J291" s="285">
        <v>13468820.709999997</v>
      </c>
      <c r="K291" s="285">
        <v>13468820.699999999</v>
      </c>
      <c r="L291" s="284">
        <f t="shared" si="45"/>
        <v>-9.9999979138374329E-3</v>
      </c>
      <c r="M291" s="285">
        <v>13757981.156441215</v>
      </c>
      <c r="N291" s="285">
        <v>13746122.109809317</v>
      </c>
      <c r="O291" s="284">
        <f t="shared" si="46"/>
        <v>-11859.046631898731</v>
      </c>
      <c r="P291" s="285">
        <v>486559.83</v>
      </c>
      <c r="Q291" s="285">
        <v>486559.83</v>
      </c>
      <c r="R291" s="284">
        <f t="shared" si="47"/>
        <v>0</v>
      </c>
      <c r="S291" s="285">
        <v>418000</v>
      </c>
      <c r="T291" s="285">
        <v>418000</v>
      </c>
      <c r="U291" s="285">
        <v>452279.91500000004</v>
      </c>
      <c r="V291" s="285">
        <v>452279.91500000004</v>
      </c>
      <c r="W291" s="285">
        <v>466445.72293266124</v>
      </c>
      <c r="X291" s="285">
        <v>465806.82136411167</v>
      </c>
      <c r="Y291" s="285">
        <v>14224426.879373876</v>
      </c>
      <c r="Z291" s="285">
        <v>14211928.931173429</v>
      </c>
      <c r="AA291" s="284">
        <f t="shared" si="48"/>
        <v>-12497.948200447485</v>
      </c>
      <c r="AB291" s="284">
        <f t="shared" si="50"/>
        <v>4075.7670141472427</v>
      </c>
      <c r="AC291" s="284">
        <f t="shared" si="49"/>
        <v>4072.1859401643064</v>
      </c>
      <c r="AD291" s="285">
        <f t="shared" si="51"/>
        <v>-3.5810739829362319</v>
      </c>
      <c r="AE291" s="286">
        <f t="shared" si="52"/>
        <v>-8.7862578270693579E-4</v>
      </c>
      <c r="AF291" s="248">
        <v>11</v>
      </c>
    </row>
    <row r="292" spans="1:32">
      <c r="A292" s="280">
        <v>927</v>
      </c>
      <c r="B292" s="280" t="s">
        <v>323</v>
      </c>
      <c r="C292" s="285">
        <v>29239</v>
      </c>
      <c r="D292" s="285">
        <v>90062436</v>
      </c>
      <c r="E292" s="285">
        <v>90062436</v>
      </c>
      <c r="F292" s="284">
        <f t="shared" si="43"/>
        <v>0</v>
      </c>
      <c r="G292" s="285">
        <v>94664000</v>
      </c>
      <c r="H292" s="285">
        <v>94664000</v>
      </c>
      <c r="I292" s="284">
        <f t="shared" si="44"/>
        <v>0</v>
      </c>
      <c r="J292" s="285">
        <v>92363218</v>
      </c>
      <c r="K292" s="285">
        <v>92363218</v>
      </c>
      <c r="L292" s="284">
        <f t="shared" si="45"/>
        <v>0</v>
      </c>
      <c r="M292" s="285">
        <v>94346152.506790057</v>
      </c>
      <c r="N292" s="285">
        <v>94264828.477740303</v>
      </c>
      <c r="O292" s="284">
        <f t="shared" si="46"/>
        <v>-81324.029049754143</v>
      </c>
      <c r="P292" s="285">
        <v>2041235.61</v>
      </c>
      <c r="Q292" s="285">
        <v>2041235.61</v>
      </c>
      <c r="R292" s="284">
        <f t="shared" si="47"/>
        <v>0</v>
      </c>
      <c r="S292" s="285">
        <v>2070000</v>
      </c>
      <c r="T292" s="285">
        <v>2070000</v>
      </c>
      <c r="U292" s="285">
        <v>2055617.8050000002</v>
      </c>
      <c r="V292" s="285">
        <v>2055617.8050000002</v>
      </c>
      <c r="W292" s="285">
        <v>2120001.5771792019</v>
      </c>
      <c r="X292" s="285">
        <v>2117097.7616517027</v>
      </c>
      <c r="Y292" s="285">
        <v>96466154.083969265</v>
      </c>
      <c r="Z292" s="285">
        <v>96381926.239392012</v>
      </c>
      <c r="AA292" s="284">
        <f t="shared" si="48"/>
        <v>-84227.844577252865</v>
      </c>
      <c r="AB292" s="284">
        <f t="shared" si="50"/>
        <v>3299.2289094691769</v>
      </c>
      <c r="AC292" s="284">
        <f t="shared" si="49"/>
        <v>3296.3482417111395</v>
      </c>
      <c r="AD292" s="285">
        <f t="shared" si="51"/>
        <v>-2.8806677580373616</v>
      </c>
      <c r="AE292" s="286">
        <f t="shared" si="52"/>
        <v>-8.7313364337027503E-4</v>
      </c>
      <c r="AF292" s="248">
        <v>1</v>
      </c>
    </row>
    <row r="293" spans="1:32">
      <c r="A293" s="280">
        <v>931</v>
      </c>
      <c r="B293" s="280" t="s">
        <v>324</v>
      </c>
      <c r="C293" s="285">
        <v>6070</v>
      </c>
      <c r="D293" s="285">
        <v>24713498.139999997</v>
      </c>
      <c r="E293" s="285">
        <v>25224205.469999995</v>
      </c>
      <c r="F293" s="284">
        <f t="shared" si="43"/>
        <v>510707.32999999821</v>
      </c>
      <c r="G293" s="285">
        <v>30318000</v>
      </c>
      <c r="H293" s="285">
        <v>30318000</v>
      </c>
      <c r="I293" s="284">
        <f t="shared" si="44"/>
        <v>0</v>
      </c>
      <c r="J293" s="285">
        <v>27515749.07</v>
      </c>
      <c r="K293" s="285">
        <v>27771102.734999999</v>
      </c>
      <c r="L293" s="284">
        <f t="shared" si="45"/>
        <v>255353.66499999911</v>
      </c>
      <c r="M293" s="285">
        <v>28106481.284538906</v>
      </c>
      <c r="N293" s="285">
        <v>28342865.186361086</v>
      </c>
      <c r="O293" s="284">
        <f t="shared" si="46"/>
        <v>236383.90182217956</v>
      </c>
      <c r="P293" s="285">
        <v>604719.84</v>
      </c>
      <c r="Q293" s="285">
        <v>604719.84</v>
      </c>
      <c r="R293" s="284">
        <f t="shared" si="47"/>
        <v>0</v>
      </c>
      <c r="S293" s="285">
        <v>565000</v>
      </c>
      <c r="T293" s="285">
        <v>565000</v>
      </c>
      <c r="U293" s="285">
        <v>584859.91999999993</v>
      </c>
      <c r="V293" s="285">
        <v>584859.91999999993</v>
      </c>
      <c r="W293" s="285">
        <v>603178.25123571628</v>
      </c>
      <c r="X293" s="285">
        <v>602352.0639391396</v>
      </c>
      <c r="Y293" s="285">
        <v>28709659.535774622</v>
      </c>
      <c r="Z293" s="285">
        <v>28945217.250300225</v>
      </c>
      <c r="AA293" s="284">
        <f t="shared" si="48"/>
        <v>235557.71452560276</v>
      </c>
      <c r="AB293" s="284">
        <f t="shared" si="50"/>
        <v>4729.7626912314036</v>
      </c>
      <c r="AC293" s="284">
        <f t="shared" si="49"/>
        <v>4768.5695634761487</v>
      </c>
      <c r="AD293" s="285">
        <f t="shared" si="51"/>
        <v>38.806872244745136</v>
      </c>
      <c r="AE293" s="286">
        <f t="shared" si="52"/>
        <v>8.2048243808700867E-3</v>
      </c>
      <c r="AF293" s="248">
        <v>13</v>
      </c>
    </row>
    <row r="294" spans="1:32">
      <c r="A294" s="280">
        <v>934</v>
      </c>
      <c r="B294" s="280" t="s">
        <v>325</v>
      </c>
      <c r="C294" s="285">
        <v>2756</v>
      </c>
      <c r="D294" s="285">
        <v>12203690.49</v>
      </c>
      <c r="E294" s="285">
        <v>12203690.49</v>
      </c>
      <c r="F294" s="284">
        <f t="shared" si="43"/>
        <v>0</v>
      </c>
      <c r="G294" s="285">
        <v>11900000</v>
      </c>
      <c r="H294" s="285">
        <v>11900000</v>
      </c>
      <c r="I294" s="284">
        <f t="shared" si="44"/>
        <v>0</v>
      </c>
      <c r="J294" s="285">
        <v>12051845.245000001</v>
      </c>
      <c r="K294" s="285">
        <v>12051845.245000001</v>
      </c>
      <c r="L294" s="284">
        <f t="shared" si="45"/>
        <v>0</v>
      </c>
      <c r="M294" s="285">
        <v>12310584.820388163</v>
      </c>
      <c r="N294" s="285">
        <v>12299973.403484004</v>
      </c>
      <c r="O294" s="284">
        <f t="shared" si="46"/>
        <v>-10611.41690415889</v>
      </c>
      <c r="P294" s="285">
        <v>283701.05</v>
      </c>
      <c r="Q294" s="285">
        <v>283701.05</v>
      </c>
      <c r="R294" s="284">
        <f t="shared" si="47"/>
        <v>0</v>
      </c>
      <c r="S294" s="285">
        <v>293000</v>
      </c>
      <c r="T294" s="285">
        <v>293000</v>
      </c>
      <c r="U294" s="285">
        <v>288350.52500000002</v>
      </c>
      <c r="V294" s="285">
        <v>288350.52500000002</v>
      </c>
      <c r="W294" s="285">
        <v>297381.91909679963</v>
      </c>
      <c r="X294" s="285">
        <v>296974.58815725398</v>
      </c>
      <c r="Y294" s="285">
        <v>12607966.739484962</v>
      </c>
      <c r="Z294" s="285">
        <v>12596947.991641257</v>
      </c>
      <c r="AA294" s="284">
        <f t="shared" si="48"/>
        <v>-11018.747843705118</v>
      </c>
      <c r="AB294" s="284">
        <f t="shared" si="50"/>
        <v>4574.7339403065898</v>
      </c>
      <c r="AC294" s="284">
        <f t="shared" si="49"/>
        <v>4570.7358460236783</v>
      </c>
      <c r="AD294" s="285">
        <f t="shared" si="51"/>
        <v>-3.998094282911552</v>
      </c>
      <c r="AE294" s="286">
        <f t="shared" si="52"/>
        <v>-8.7395121444890133E-4</v>
      </c>
      <c r="AF294" s="248">
        <v>14</v>
      </c>
    </row>
    <row r="295" spans="1:32">
      <c r="A295" s="280">
        <v>935</v>
      </c>
      <c r="B295" s="280" t="s">
        <v>326</v>
      </c>
      <c r="C295" s="285">
        <v>3040</v>
      </c>
      <c r="D295" s="285">
        <v>13118683.800000003</v>
      </c>
      <c r="E295" s="285">
        <v>13037882.500000002</v>
      </c>
      <c r="F295" s="284">
        <f t="shared" si="43"/>
        <v>-80801.300000000745</v>
      </c>
      <c r="G295" s="285">
        <v>13790000</v>
      </c>
      <c r="H295" s="285">
        <v>13790000</v>
      </c>
      <c r="I295" s="284">
        <f t="shared" si="44"/>
        <v>0</v>
      </c>
      <c r="J295" s="285">
        <v>13454341.900000002</v>
      </c>
      <c r="K295" s="285">
        <v>13413941.25</v>
      </c>
      <c r="L295" s="284">
        <f t="shared" si="45"/>
        <v>-40400.650000002235</v>
      </c>
      <c r="M295" s="285">
        <v>13743191.502659597</v>
      </c>
      <c r="N295" s="285">
        <v>13690112.779978447</v>
      </c>
      <c r="O295" s="284">
        <f t="shared" si="46"/>
        <v>-53078.72268114984</v>
      </c>
      <c r="P295" s="285">
        <v>376122.78</v>
      </c>
      <c r="Q295" s="285">
        <v>376122.78</v>
      </c>
      <c r="R295" s="284">
        <f t="shared" si="47"/>
        <v>0</v>
      </c>
      <c r="S295" s="285">
        <v>376000</v>
      </c>
      <c r="T295" s="285">
        <v>376000</v>
      </c>
      <c r="U295" s="285">
        <v>376061.39</v>
      </c>
      <c r="V295" s="285">
        <v>376061.39</v>
      </c>
      <c r="W295" s="285">
        <v>387839.96615372907</v>
      </c>
      <c r="X295" s="285">
        <v>387308.73272068589</v>
      </c>
      <c r="Y295" s="285">
        <v>14131031.468813326</v>
      </c>
      <c r="Z295" s="285">
        <v>14077421.512699133</v>
      </c>
      <c r="AA295" s="284">
        <f t="shared" si="48"/>
        <v>-53609.956114193425</v>
      </c>
      <c r="AB295" s="284">
        <f t="shared" si="50"/>
        <v>4648.3656147412257</v>
      </c>
      <c r="AC295" s="284">
        <f t="shared" si="49"/>
        <v>4630.7307607562934</v>
      </c>
      <c r="AD295" s="285">
        <f t="shared" si="51"/>
        <v>-17.634853984932306</v>
      </c>
      <c r="AE295" s="286">
        <f t="shared" si="52"/>
        <v>-3.7937751559402751E-3</v>
      </c>
      <c r="AF295" s="248">
        <v>8</v>
      </c>
    </row>
    <row r="296" spans="1:32">
      <c r="A296" s="280">
        <v>936</v>
      </c>
      <c r="B296" s="280" t="s">
        <v>327</v>
      </c>
      <c r="C296" s="285">
        <v>6465</v>
      </c>
      <c r="D296" s="285">
        <v>31161304.510000002</v>
      </c>
      <c r="E296" s="285">
        <v>31160234.469999999</v>
      </c>
      <c r="F296" s="284">
        <f t="shared" si="43"/>
        <v>-1070.0400000028312</v>
      </c>
      <c r="G296" s="285">
        <v>31741000</v>
      </c>
      <c r="H296" s="285">
        <v>31741000</v>
      </c>
      <c r="I296" s="284">
        <f t="shared" si="44"/>
        <v>0</v>
      </c>
      <c r="J296" s="285">
        <v>31451152.255000003</v>
      </c>
      <c r="K296" s="285">
        <v>31450617.234999999</v>
      </c>
      <c r="L296" s="284">
        <f t="shared" si="45"/>
        <v>-535.02000000327826</v>
      </c>
      <c r="M296" s="285">
        <v>32126373.153916143</v>
      </c>
      <c r="N296" s="285">
        <v>32098134.986768626</v>
      </c>
      <c r="O296" s="284">
        <f t="shared" si="46"/>
        <v>-28238.167147517204</v>
      </c>
      <c r="P296" s="285">
        <v>529446.40999999992</v>
      </c>
      <c r="Q296" s="285">
        <v>529446.41</v>
      </c>
      <c r="R296" s="284">
        <f t="shared" si="47"/>
        <v>0</v>
      </c>
      <c r="S296" s="285">
        <v>565000</v>
      </c>
      <c r="T296" s="285">
        <v>565000</v>
      </c>
      <c r="U296" s="285">
        <v>547223.20499999996</v>
      </c>
      <c r="V296" s="285">
        <v>547223.20500000007</v>
      </c>
      <c r="W296" s="285">
        <v>564362.72095291445</v>
      </c>
      <c r="X296" s="285">
        <v>563589.70019204076</v>
      </c>
      <c r="Y296" s="285">
        <v>32690735.874869056</v>
      </c>
      <c r="Z296" s="285">
        <v>32661724.686960667</v>
      </c>
      <c r="AA296" s="284">
        <f t="shared" si="48"/>
        <v>-29011.187908388674</v>
      </c>
      <c r="AB296" s="284">
        <f t="shared" si="50"/>
        <v>5056.5716743803641</v>
      </c>
      <c r="AC296" s="284">
        <f t="shared" si="49"/>
        <v>5052.0842516567154</v>
      </c>
      <c r="AD296" s="285">
        <f t="shared" si="51"/>
        <v>-4.4874227236487059</v>
      </c>
      <c r="AE296" s="286">
        <f t="shared" si="52"/>
        <v>-8.8744370941772478E-4</v>
      </c>
      <c r="AF296" s="248">
        <v>6</v>
      </c>
    </row>
    <row r="297" spans="1:32">
      <c r="A297" s="280">
        <v>946</v>
      </c>
      <c r="B297" s="280" t="s">
        <v>328</v>
      </c>
      <c r="C297" s="285">
        <v>6376</v>
      </c>
      <c r="D297" s="285">
        <v>21394506.810000002</v>
      </c>
      <c r="E297" s="285">
        <v>24492444.75</v>
      </c>
      <c r="F297" s="284">
        <f t="shared" si="43"/>
        <v>3097937.9399999976</v>
      </c>
      <c r="G297" s="285">
        <v>26578000</v>
      </c>
      <c r="H297" s="285">
        <v>26578000</v>
      </c>
      <c r="I297" s="284">
        <f t="shared" si="44"/>
        <v>0</v>
      </c>
      <c r="J297" s="285">
        <v>23986253.405000001</v>
      </c>
      <c r="K297" s="285">
        <v>25535222.375</v>
      </c>
      <c r="L297" s="284">
        <f t="shared" si="45"/>
        <v>1548968.9699999988</v>
      </c>
      <c r="M297" s="285">
        <v>24501211.313519225</v>
      </c>
      <c r="N297" s="285">
        <v>26060951.636833735</v>
      </c>
      <c r="O297" s="284">
        <f t="shared" si="46"/>
        <v>1559740.3233145103</v>
      </c>
      <c r="P297" s="285">
        <v>494839</v>
      </c>
      <c r="Q297" s="285">
        <v>494839.32</v>
      </c>
      <c r="R297" s="284">
        <f t="shared" si="47"/>
        <v>0.32000000000698492</v>
      </c>
      <c r="S297" s="285">
        <v>502000</v>
      </c>
      <c r="T297" s="285">
        <v>502000</v>
      </c>
      <c r="U297" s="285">
        <v>498419.5</v>
      </c>
      <c r="V297" s="285">
        <v>498419.66000000003</v>
      </c>
      <c r="W297" s="285">
        <v>514030.44064257317</v>
      </c>
      <c r="X297" s="285">
        <v>513326.52596342092</v>
      </c>
      <c r="Y297" s="285">
        <v>25015241.754161797</v>
      </c>
      <c r="Z297" s="285">
        <v>26574278.162797157</v>
      </c>
      <c r="AA297" s="284">
        <f t="shared" si="48"/>
        <v>1559036.4086353593</v>
      </c>
      <c r="AB297" s="284">
        <f t="shared" si="50"/>
        <v>3923.3440643290146</v>
      </c>
      <c r="AC297" s="284">
        <f t="shared" si="49"/>
        <v>4167.8604395855018</v>
      </c>
      <c r="AD297" s="285">
        <f t="shared" si="51"/>
        <v>244.51637525648721</v>
      </c>
      <c r="AE297" s="286">
        <f t="shared" si="52"/>
        <v>6.2323459591430284E-2</v>
      </c>
      <c r="AF297" s="248">
        <v>15</v>
      </c>
    </row>
    <row r="298" spans="1:32">
      <c r="A298" s="280">
        <v>976</v>
      </c>
      <c r="B298" s="280" t="s">
        <v>329</v>
      </c>
      <c r="C298" s="285">
        <v>3830</v>
      </c>
      <c r="D298" s="285">
        <v>21470017.099999998</v>
      </c>
      <c r="E298" s="285">
        <v>21699877.319999997</v>
      </c>
      <c r="F298" s="284">
        <f t="shared" si="43"/>
        <v>229860.21999999881</v>
      </c>
      <c r="G298" s="285">
        <v>22485000</v>
      </c>
      <c r="H298" s="285">
        <v>22485000</v>
      </c>
      <c r="I298" s="284">
        <f t="shared" si="44"/>
        <v>0</v>
      </c>
      <c r="J298" s="285">
        <v>21977508.549999997</v>
      </c>
      <c r="K298" s="285">
        <v>22092438.659999996</v>
      </c>
      <c r="L298" s="284">
        <f t="shared" si="45"/>
        <v>114930.1099999994</v>
      </c>
      <c r="M298" s="285">
        <v>22449340.963602874</v>
      </c>
      <c r="N298" s="285">
        <v>22547286.528495558</v>
      </c>
      <c r="O298" s="284">
        <f t="shared" si="46"/>
        <v>97945.564892683178</v>
      </c>
      <c r="P298" s="285">
        <v>446000</v>
      </c>
      <c r="Q298" s="285">
        <v>445924.78</v>
      </c>
      <c r="R298" s="284">
        <f t="shared" si="47"/>
        <v>-75.21999999997206</v>
      </c>
      <c r="S298" s="285">
        <v>437000</v>
      </c>
      <c r="T298" s="285">
        <v>437000</v>
      </c>
      <c r="U298" s="285">
        <v>441500</v>
      </c>
      <c r="V298" s="285">
        <v>441462.39</v>
      </c>
      <c r="W298" s="285">
        <v>455328.1714373054</v>
      </c>
      <c r="X298" s="285">
        <v>454665.76298817917</v>
      </c>
      <c r="Y298" s="285">
        <v>22904669.135040179</v>
      </c>
      <c r="Z298" s="285">
        <v>23001952.291483738</v>
      </c>
      <c r="AA298" s="284">
        <f t="shared" si="48"/>
        <v>97283.156443558633</v>
      </c>
      <c r="AB298" s="284">
        <f t="shared" si="50"/>
        <v>5980.3313668512219</v>
      </c>
      <c r="AC298" s="284">
        <f t="shared" si="49"/>
        <v>6005.7316687947095</v>
      </c>
      <c r="AD298" s="285">
        <f t="shared" si="51"/>
        <v>25.400301943487648</v>
      </c>
      <c r="AE298" s="286">
        <f t="shared" si="52"/>
        <v>4.2473067770593242E-3</v>
      </c>
      <c r="AF298" s="248">
        <v>19</v>
      </c>
    </row>
    <row r="299" spans="1:32">
      <c r="A299" s="280">
        <v>977</v>
      </c>
      <c r="B299" s="280" t="s">
        <v>330</v>
      </c>
      <c r="C299" s="285">
        <v>15357</v>
      </c>
      <c r="D299" s="285">
        <v>56038147.619999997</v>
      </c>
      <c r="E299" s="285">
        <v>55918012.919999994</v>
      </c>
      <c r="F299" s="284">
        <f t="shared" si="43"/>
        <v>-120134.70000000298</v>
      </c>
      <c r="G299" s="285">
        <v>57390000</v>
      </c>
      <c r="H299" s="285">
        <v>57390000</v>
      </c>
      <c r="I299" s="284">
        <f t="shared" si="44"/>
        <v>0</v>
      </c>
      <c r="J299" s="285">
        <v>56714073.810000002</v>
      </c>
      <c r="K299" s="285">
        <v>56654006.459999993</v>
      </c>
      <c r="L299" s="284">
        <f t="shared" si="45"/>
        <v>-60067.350000008941</v>
      </c>
      <c r="M299" s="285">
        <v>57931661.248091295</v>
      </c>
      <c r="N299" s="285">
        <v>57820421.561413005</v>
      </c>
      <c r="O299" s="284">
        <f t="shared" si="46"/>
        <v>-111239.68667829037</v>
      </c>
      <c r="P299" s="285">
        <v>2698259.7800000021</v>
      </c>
      <c r="Q299" s="285">
        <v>2625135.9700000002</v>
      </c>
      <c r="R299" s="284">
        <f t="shared" si="47"/>
        <v>-73123.810000001919</v>
      </c>
      <c r="S299" s="285">
        <v>2322000</v>
      </c>
      <c r="T299" s="285">
        <v>2322000</v>
      </c>
      <c r="U299" s="285">
        <v>2510129.8900000011</v>
      </c>
      <c r="V299" s="285">
        <v>2473567.9850000003</v>
      </c>
      <c r="W299" s="285">
        <v>2588749.3836553227</v>
      </c>
      <c r="X299" s="285">
        <v>2547548.1052942197</v>
      </c>
      <c r="Y299" s="285">
        <v>60520410.63174662</v>
      </c>
      <c r="Z299" s="285">
        <v>60367969.666707225</v>
      </c>
      <c r="AA299" s="284">
        <f t="shared" si="48"/>
        <v>-152440.9650393948</v>
      </c>
      <c r="AB299" s="284">
        <f t="shared" si="50"/>
        <v>3940.9006076542696</v>
      </c>
      <c r="AC299" s="284">
        <f t="shared" si="49"/>
        <v>3930.9741268937437</v>
      </c>
      <c r="AD299" s="285">
        <f t="shared" si="51"/>
        <v>-9.9264807605259193</v>
      </c>
      <c r="AE299" s="286">
        <f t="shared" si="52"/>
        <v>-2.5188356035283081E-3</v>
      </c>
      <c r="AF299" s="248">
        <v>17</v>
      </c>
    </row>
    <row r="300" spans="1:32">
      <c r="A300" s="280">
        <v>980</v>
      </c>
      <c r="B300" s="280" t="s">
        <v>331</v>
      </c>
      <c r="C300" s="285">
        <v>33533</v>
      </c>
      <c r="D300" s="285">
        <v>100355065.53999998</v>
      </c>
      <c r="E300" s="285">
        <v>100355065.53999998</v>
      </c>
      <c r="F300" s="284">
        <f t="shared" si="43"/>
        <v>0</v>
      </c>
      <c r="G300" s="285">
        <v>103400000</v>
      </c>
      <c r="H300" s="285">
        <v>103400000</v>
      </c>
      <c r="I300" s="284">
        <f t="shared" si="44"/>
        <v>0</v>
      </c>
      <c r="J300" s="285">
        <v>101877532.76999998</v>
      </c>
      <c r="K300" s="285">
        <v>101877532.76999998</v>
      </c>
      <c r="L300" s="284">
        <f t="shared" si="45"/>
        <v>0</v>
      </c>
      <c r="M300" s="285">
        <v>104064728.92416894</v>
      </c>
      <c r="N300" s="285">
        <v>103975027.72477475</v>
      </c>
      <c r="O300" s="284">
        <f t="shared" si="46"/>
        <v>-89701.199394196272</v>
      </c>
      <c r="P300" s="285">
        <v>2545803.9500000002</v>
      </c>
      <c r="Q300" s="285">
        <v>2545803.9500000002</v>
      </c>
      <c r="R300" s="284">
        <f t="shared" si="47"/>
        <v>0</v>
      </c>
      <c r="S300" s="285">
        <v>2668000</v>
      </c>
      <c r="T300" s="285">
        <v>2668000</v>
      </c>
      <c r="U300" s="285">
        <v>2606901.9750000001</v>
      </c>
      <c r="V300" s="285">
        <v>2606901.9750000001</v>
      </c>
      <c r="W300" s="285">
        <v>2688552.4561563991</v>
      </c>
      <c r="X300" s="285">
        <v>2684869.8832504535</v>
      </c>
      <c r="Y300" s="285">
        <v>106753281.38032535</v>
      </c>
      <c r="Z300" s="285">
        <v>106659897.60802521</v>
      </c>
      <c r="AA300" s="284">
        <f t="shared" si="48"/>
        <v>-93383.77230013907</v>
      </c>
      <c r="AB300" s="284">
        <f t="shared" si="50"/>
        <v>3183.5291020882519</v>
      </c>
      <c r="AC300" s="284">
        <f t="shared" si="49"/>
        <v>3180.7442700630786</v>
      </c>
      <c r="AD300" s="285">
        <f t="shared" si="51"/>
        <v>-2.784832025173273</v>
      </c>
      <c r="AE300" s="286">
        <f t="shared" si="52"/>
        <v>-8.7476254680585403E-4</v>
      </c>
      <c r="AF300" s="248">
        <v>6</v>
      </c>
    </row>
    <row r="301" spans="1:32">
      <c r="A301" s="280">
        <v>981</v>
      </c>
      <c r="B301" s="280" t="s">
        <v>332</v>
      </c>
      <c r="C301" s="285">
        <v>2282</v>
      </c>
      <c r="D301" s="285">
        <v>8299000</v>
      </c>
      <c r="E301" s="285">
        <v>7817930.1799999997</v>
      </c>
      <c r="F301" s="284">
        <f t="shared" si="43"/>
        <v>-481069.8200000003</v>
      </c>
      <c r="G301" s="285">
        <v>8524000</v>
      </c>
      <c r="H301" s="285">
        <v>8524000</v>
      </c>
      <c r="I301" s="284">
        <f t="shared" si="44"/>
        <v>0</v>
      </c>
      <c r="J301" s="285">
        <v>8411500</v>
      </c>
      <c r="K301" s="285">
        <v>8170965.0899999999</v>
      </c>
      <c r="L301" s="284">
        <f t="shared" si="45"/>
        <v>-240534.91000000015</v>
      </c>
      <c r="M301" s="285">
        <v>8592085.4534417</v>
      </c>
      <c r="N301" s="285">
        <v>8339192.1522965319</v>
      </c>
      <c r="O301" s="284">
        <f t="shared" si="46"/>
        <v>-252893.30114516802</v>
      </c>
      <c r="P301" s="285">
        <v>130738.73000000001</v>
      </c>
      <c r="Q301" s="285">
        <v>130738.73000000001</v>
      </c>
      <c r="R301" s="284">
        <f t="shared" si="47"/>
        <v>0</v>
      </c>
      <c r="S301" s="285">
        <v>157000</v>
      </c>
      <c r="T301" s="285">
        <v>157000</v>
      </c>
      <c r="U301" s="285">
        <v>143869.36499999999</v>
      </c>
      <c r="V301" s="285">
        <v>143869.36499999999</v>
      </c>
      <c r="W301" s="285">
        <v>148375.4810674887</v>
      </c>
      <c r="X301" s="285">
        <v>148172.24771593756</v>
      </c>
      <c r="Y301" s="285">
        <v>8740460.9345091879</v>
      </c>
      <c r="Z301" s="285">
        <v>8487364.4000124689</v>
      </c>
      <c r="AA301" s="284">
        <f t="shared" si="48"/>
        <v>-253096.53449671902</v>
      </c>
      <c r="AB301" s="284">
        <f t="shared" si="50"/>
        <v>3830.1756943510904</v>
      </c>
      <c r="AC301" s="284">
        <f t="shared" si="49"/>
        <v>3719.2657318196621</v>
      </c>
      <c r="AD301" s="285">
        <f t="shared" si="51"/>
        <v>-110.90996253142839</v>
      </c>
      <c r="AE301" s="286">
        <f t="shared" si="52"/>
        <v>-2.895688641515929E-2</v>
      </c>
      <c r="AF301" s="248">
        <v>5</v>
      </c>
    </row>
    <row r="302" spans="1:32">
      <c r="A302" s="280">
        <v>989</v>
      </c>
      <c r="B302" s="280" t="s">
        <v>333</v>
      </c>
      <c r="C302" s="285">
        <v>5484</v>
      </c>
      <c r="D302" s="285">
        <v>27342237.899999999</v>
      </c>
      <c r="E302" s="285">
        <v>27342237.899999999</v>
      </c>
      <c r="F302" s="284">
        <f t="shared" si="43"/>
        <v>0</v>
      </c>
      <c r="G302" s="285">
        <v>27565000</v>
      </c>
      <c r="H302" s="285">
        <v>27565000</v>
      </c>
      <c r="I302" s="284">
        <f t="shared" si="44"/>
        <v>0</v>
      </c>
      <c r="J302" s="285">
        <v>27453618.949999999</v>
      </c>
      <c r="K302" s="285">
        <v>27453618.949999999</v>
      </c>
      <c r="L302" s="284">
        <f t="shared" si="45"/>
        <v>0</v>
      </c>
      <c r="M302" s="285">
        <v>28043017.300674841</v>
      </c>
      <c r="N302" s="285">
        <v>28018844.919576</v>
      </c>
      <c r="O302" s="284">
        <f t="shared" si="46"/>
        <v>-24172.381098840386</v>
      </c>
      <c r="P302" s="285">
        <v>558733.03</v>
      </c>
      <c r="Q302" s="285">
        <v>558733.03</v>
      </c>
      <c r="R302" s="284">
        <f t="shared" si="47"/>
        <v>0</v>
      </c>
      <c r="S302" s="285">
        <v>577000</v>
      </c>
      <c r="T302" s="285">
        <v>577000</v>
      </c>
      <c r="U302" s="285">
        <v>567866.51500000001</v>
      </c>
      <c r="V302" s="285">
        <v>567866.51500000001</v>
      </c>
      <c r="W302" s="285">
        <v>585652.59772463236</v>
      </c>
      <c r="X302" s="285">
        <v>584850.41572377959</v>
      </c>
      <c r="Y302" s="285">
        <v>28628669.898399472</v>
      </c>
      <c r="Z302" s="285">
        <v>28603695.335299779</v>
      </c>
      <c r="AA302" s="284">
        <f t="shared" si="48"/>
        <v>-24974.563099693507</v>
      </c>
      <c r="AB302" s="284">
        <f t="shared" si="50"/>
        <v>5220.3993250181384</v>
      </c>
      <c r="AC302" s="284">
        <f t="shared" si="49"/>
        <v>5215.8452471370856</v>
      </c>
      <c r="AD302" s="285">
        <f t="shared" si="51"/>
        <v>-4.5540778810527627</v>
      </c>
      <c r="AE302" s="286">
        <f t="shared" si="52"/>
        <v>-8.7236197798660532E-4</v>
      </c>
      <c r="AF302" s="248">
        <v>14</v>
      </c>
    </row>
    <row r="303" spans="1:32">
      <c r="A303" s="280">
        <v>992</v>
      </c>
      <c r="B303" s="280" t="s">
        <v>334</v>
      </c>
      <c r="C303" s="285">
        <v>18318</v>
      </c>
      <c r="D303" s="285">
        <v>74483651.570000008</v>
      </c>
      <c r="E303" s="285">
        <v>74483651.570000008</v>
      </c>
      <c r="F303" s="284">
        <f t="shared" si="43"/>
        <v>0</v>
      </c>
      <c r="G303" s="285">
        <v>70341000</v>
      </c>
      <c r="H303" s="285">
        <v>70341000</v>
      </c>
      <c r="I303" s="284">
        <f t="shared" si="44"/>
        <v>0</v>
      </c>
      <c r="J303" s="285">
        <v>72412325.784999996</v>
      </c>
      <c r="K303" s="285">
        <v>72412325.784999996</v>
      </c>
      <c r="L303" s="284">
        <f t="shared" si="45"/>
        <v>0</v>
      </c>
      <c r="M303" s="285">
        <v>73966937.053697899</v>
      </c>
      <c r="N303" s="285">
        <v>73903179.399804756</v>
      </c>
      <c r="O303" s="284">
        <f t="shared" si="46"/>
        <v>-63757.653893142939</v>
      </c>
      <c r="P303" s="285">
        <v>1694255.04</v>
      </c>
      <c r="Q303" s="285">
        <v>1694255.04</v>
      </c>
      <c r="R303" s="284">
        <f t="shared" si="47"/>
        <v>0</v>
      </c>
      <c r="S303" s="285">
        <v>2231000</v>
      </c>
      <c r="T303" s="285">
        <v>2231000</v>
      </c>
      <c r="U303" s="285">
        <v>1962627.52</v>
      </c>
      <c r="V303" s="285">
        <v>1962627.52</v>
      </c>
      <c r="W303" s="285">
        <v>2024098.7540070978</v>
      </c>
      <c r="X303" s="285">
        <v>2021326.2988097304</v>
      </c>
      <c r="Y303" s="285">
        <v>75991035.807705</v>
      </c>
      <c r="Z303" s="285">
        <v>75924505.698614493</v>
      </c>
      <c r="AA303" s="284">
        <f t="shared" si="48"/>
        <v>-66530.10909050703</v>
      </c>
      <c r="AB303" s="284">
        <f t="shared" si="50"/>
        <v>4148.4351898517853</v>
      </c>
      <c r="AC303" s="284">
        <f t="shared" si="49"/>
        <v>4144.8032371773388</v>
      </c>
      <c r="AD303" s="285">
        <f t="shared" si="51"/>
        <v>-3.6319526744464383</v>
      </c>
      <c r="AE303" s="286">
        <f t="shared" si="52"/>
        <v>-8.7549943731342231E-4</v>
      </c>
      <c r="AF303" s="248">
        <v>13</v>
      </c>
    </row>
    <row r="304" spans="1:32">
      <c r="AF304" s="245"/>
    </row>
    <row r="305" spans="32:32">
      <c r="AF305" s="245"/>
    </row>
    <row r="306" spans="32:32">
      <c r="AF306" s="245"/>
    </row>
    <row r="307" spans="32:32">
      <c r="AF307" s="245"/>
    </row>
    <row r="308" spans="32:32">
      <c r="AF308" s="245"/>
    </row>
    <row r="309" spans="32:32">
      <c r="AF309" s="245"/>
    </row>
    <row r="310" spans="32:32">
      <c r="AF310" s="245"/>
    </row>
    <row r="311" spans="32:32">
      <c r="AF311" s="245"/>
    </row>
    <row r="312" spans="32:32">
      <c r="AF312" s="245"/>
    </row>
    <row r="313" spans="32:32">
      <c r="AF313" s="245"/>
    </row>
    <row r="314" spans="32:32">
      <c r="AF314" s="245"/>
    </row>
    <row r="315" spans="32:32">
      <c r="AF315" s="245"/>
    </row>
    <row r="316" spans="32:32">
      <c r="AF316" s="245"/>
    </row>
    <row r="317" spans="32:32">
      <c r="AF317" s="245"/>
    </row>
    <row r="318" spans="32:32">
      <c r="AF318" s="245"/>
    </row>
    <row r="319" spans="32:32">
      <c r="AF319" s="245"/>
    </row>
  </sheetData>
  <autoFilter ref="A10:AF10" xr:uid="{CA666A3E-77C3-41BC-8286-DC7689CF834C}"/>
  <hyperlinks>
    <hyperlink ref="B4" r:id="rId1" display="https://soteuudistus.fi/rahoituslaskelmat" xr:uid="{634E7324-48EC-4817-83CB-043AFC691C65}"/>
  </hyperlinks>
  <pageMargins left="0.7" right="0.7" top="0.75" bottom="0.75" header="0.3" footer="0.3"/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E87DC-BC76-463D-BA77-56A1B7CCB328}">
  <dimension ref="A1:Z332"/>
  <sheetViews>
    <sheetView zoomScaleNormal="100" workbookViewId="0">
      <pane xSplit="2" ySplit="10" topLeftCell="C11" activePane="bottomRight" state="frozen"/>
      <selection pane="topRight"/>
      <selection pane="bottomLeft"/>
      <selection pane="bottomRight"/>
    </sheetView>
  </sheetViews>
  <sheetFormatPr defaultColWidth="8.85546875" defaultRowHeight="15"/>
  <cols>
    <col min="1" max="1" width="6.140625" style="72" customWidth="1"/>
    <col min="2" max="2" width="17.42578125" style="63" customWidth="1"/>
    <col min="3" max="3" width="11.28515625" style="64" bestFit="1" customWidth="1"/>
    <col min="4" max="4" width="14.42578125" style="64" customWidth="1"/>
    <col min="5" max="5" width="15.7109375" style="64" customWidth="1"/>
    <col min="6" max="6" width="13" style="64" customWidth="1"/>
    <col min="7" max="7" width="11.5703125" style="91" customWidth="1"/>
    <col min="8" max="8" width="17.7109375" style="92" customWidth="1"/>
    <col min="9" max="9" width="14.42578125" style="92" bestFit="1" customWidth="1"/>
    <col min="10" max="10" width="10.7109375" style="68" customWidth="1"/>
    <col min="11" max="11" width="11.140625" style="70" bestFit="1" customWidth="1"/>
    <col min="12" max="12" width="8.5703125" style="70" bestFit="1" customWidth="1"/>
    <col min="13" max="13" width="11.7109375" style="70" bestFit="1" customWidth="1"/>
    <col min="14" max="14" width="11.28515625" style="70" bestFit="1" customWidth="1"/>
    <col min="15" max="15" width="11" style="70" bestFit="1" customWidth="1"/>
    <col min="16" max="16" width="14" style="70" customWidth="1"/>
    <col min="17" max="17" width="15.28515625" style="70" customWidth="1"/>
    <col min="18" max="18" width="17.42578125" style="70" customWidth="1"/>
    <col min="19" max="19" width="16" style="70" bestFit="1" customWidth="1"/>
    <col min="20" max="20" width="16.140625" style="71" customWidth="1"/>
    <col min="21" max="21" width="13.7109375" style="64" bestFit="1" customWidth="1"/>
    <col min="22" max="22" width="14.7109375" style="72" customWidth="1"/>
    <col min="23" max="23" width="13.5703125" style="72" customWidth="1"/>
    <col min="24" max="24" width="14" style="93" bestFit="1" customWidth="1"/>
    <col min="25" max="25" width="10.7109375" style="74" customWidth="1"/>
    <col min="26" max="26" width="8.85546875" style="246"/>
    <col min="27" max="16384" width="8.85546875" style="70"/>
  </cols>
  <sheetData>
    <row r="1" spans="1:26" ht="23.25">
      <c r="A1" s="330" t="s">
        <v>402</v>
      </c>
      <c r="F1" s="65"/>
      <c r="G1" s="65"/>
      <c r="H1" s="66"/>
      <c r="I1" s="67"/>
      <c r="K1" s="69"/>
      <c r="X1" s="73"/>
      <c r="Z1" s="245"/>
    </row>
    <row r="2" spans="1:26" s="268" customFormat="1" ht="23.25">
      <c r="A2" s="298" t="s">
        <v>486</v>
      </c>
      <c r="B2" s="299"/>
      <c r="C2" s="300"/>
      <c r="D2" s="301" t="s">
        <v>404</v>
      </c>
      <c r="E2" s="270"/>
      <c r="F2" s="271"/>
      <c r="G2" s="271"/>
      <c r="H2" s="272"/>
      <c r="I2" s="273"/>
      <c r="J2" s="273"/>
      <c r="K2" s="273"/>
      <c r="L2" s="273"/>
      <c r="M2" s="273"/>
      <c r="N2" s="273"/>
      <c r="O2" s="273"/>
      <c r="P2" s="273"/>
      <c r="Q2" s="273"/>
      <c r="R2" s="274"/>
      <c r="S2" s="269"/>
      <c r="T2" s="275"/>
      <c r="U2" s="275"/>
      <c r="V2" s="276"/>
      <c r="Z2" s="245"/>
    </row>
    <row r="3" spans="1:26" ht="15.75">
      <c r="A3" s="302" t="s">
        <v>487</v>
      </c>
      <c r="B3" s="303"/>
      <c r="C3" s="304"/>
      <c r="D3" s="304"/>
      <c r="E3" s="75"/>
      <c r="F3" s="75"/>
      <c r="G3" s="75"/>
      <c r="H3" s="75"/>
      <c r="I3" s="81"/>
      <c r="J3" s="82"/>
      <c r="K3" s="83"/>
      <c r="L3" s="83"/>
      <c r="M3" s="83"/>
      <c r="N3" s="83"/>
      <c r="O3" s="83"/>
      <c r="P3" s="84"/>
      <c r="Q3" s="83"/>
      <c r="R3" s="83"/>
      <c r="S3" s="83"/>
      <c r="T3" s="75"/>
      <c r="U3" s="75"/>
      <c r="V3" s="76"/>
      <c r="W3" s="76"/>
      <c r="X3" s="79"/>
      <c r="Y3" s="85"/>
      <c r="Z3" s="245"/>
    </row>
    <row r="4" spans="1:26" ht="15.75">
      <c r="A4" s="302" t="s">
        <v>406</v>
      </c>
      <c r="B4" s="305"/>
      <c r="C4" s="304"/>
      <c r="D4" s="304"/>
      <c r="E4" s="75"/>
      <c r="F4" s="75"/>
      <c r="G4" s="75"/>
      <c r="H4" s="76"/>
      <c r="I4" s="76"/>
      <c r="J4" s="77"/>
      <c r="K4" s="87"/>
      <c r="L4" s="87"/>
      <c r="M4" s="87"/>
      <c r="N4" s="87"/>
      <c r="O4" s="87"/>
      <c r="P4" s="87"/>
      <c r="Q4" s="87"/>
      <c r="R4" s="87"/>
      <c r="S4" s="87"/>
      <c r="T4" s="78"/>
      <c r="U4" s="88"/>
      <c r="V4" s="89"/>
      <c r="W4" s="89"/>
      <c r="X4" s="90"/>
    </row>
    <row r="5" spans="1:26" ht="15.75">
      <c r="A5" s="302" t="s">
        <v>407</v>
      </c>
      <c r="B5" s="305"/>
      <c r="C5" s="304"/>
      <c r="D5" s="304"/>
      <c r="E5" s="75"/>
      <c r="F5" s="75"/>
      <c r="G5" s="75"/>
      <c r="H5" s="76"/>
      <c r="I5" s="76"/>
      <c r="J5" s="77"/>
      <c r="K5" s="87"/>
      <c r="L5" s="87"/>
      <c r="M5" s="87"/>
      <c r="N5" s="87"/>
      <c r="O5" s="87"/>
      <c r="P5" s="87"/>
      <c r="Q5" s="87"/>
      <c r="R5" s="87"/>
      <c r="S5" s="87"/>
      <c r="T5" s="78"/>
      <c r="U5" s="88"/>
      <c r="V5" s="89"/>
      <c r="W5" s="89"/>
      <c r="X5" s="90"/>
    </row>
    <row r="6" spans="1:26" ht="15.75">
      <c r="A6" s="302" t="s">
        <v>408</v>
      </c>
      <c r="B6" s="305"/>
      <c r="C6" s="304"/>
      <c r="D6" s="304"/>
      <c r="E6" s="75"/>
      <c r="F6" s="75"/>
      <c r="G6" s="75"/>
      <c r="H6" s="76"/>
      <c r="I6" s="76"/>
      <c r="J6" s="77"/>
      <c r="K6" s="87"/>
      <c r="L6" s="87"/>
      <c r="M6" s="87"/>
      <c r="N6" s="87"/>
      <c r="O6" s="87"/>
      <c r="P6" s="87"/>
      <c r="Q6" s="87"/>
      <c r="R6" s="87"/>
      <c r="S6" s="87"/>
      <c r="T6" s="78"/>
      <c r="U6" s="88"/>
      <c r="V6" s="89"/>
      <c r="W6" s="89"/>
      <c r="X6" s="90"/>
      <c r="Z6" s="247"/>
    </row>
    <row r="7" spans="1:26" ht="15.75">
      <c r="A7" s="306" t="s">
        <v>488</v>
      </c>
      <c r="B7" s="307"/>
      <c r="C7" s="304"/>
      <c r="D7" s="304"/>
      <c r="Z7" s="247"/>
    </row>
    <row r="8" spans="1:26">
      <c r="A8" s="70"/>
      <c r="B8" s="94"/>
      <c r="C8" s="75"/>
      <c r="D8" s="80"/>
      <c r="E8" s="80"/>
      <c r="F8" s="80"/>
      <c r="G8" s="80"/>
      <c r="H8" s="80"/>
      <c r="I8" s="80"/>
      <c r="J8" s="95"/>
      <c r="K8" s="96" t="s">
        <v>410</v>
      </c>
      <c r="L8" s="97"/>
      <c r="M8" s="97"/>
      <c r="N8" s="97"/>
      <c r="O8" s="97"/>
      <c r="P8" s="98" t="s">
        <v>411</v>
      </c>
      <c r="Q8" s="98"/>
      <c r="R8" s="98"/>
      <c r="S8" s="98"/>
      <c r="T8" s="80"/>
      <c r="U8" s="80"/>
      <c r="V8" s="80"/>
      <c r="W8" s="80"/>
      <c r="X8" s="80"/>
    </row>
    <row r="9" spans="1:26" s="99" customFormat="1" ht="99">
      <c r="A9" s="99" t="s">
        <v>14</v>
      </c>
      <c r="B9" s="100" t="s">
        <v>15</v>
      </c>
      <c r="C9" s="129" t="s">
        <v>412</v>
      </c>
      <c r="D9" s="101" t="s">
        <v>413</v>
      </c>
      <c r="E9" s="101" t="s">
        <v>414</v>
      </c>
      <c r="F9" s="101" t="s">
        <v>415</v>
      </c>
      <c r="G9" s="102" t="s">
        <v>416</v>
      </c>
      <c r="H9" s="102" t="s">
        <v>417</v>
      </c>
      <c r="I9" s="102" t="s">
        <v>489</v>
      </c>
      <c r="J9" s="103" t="s">
        <v>419</v>
      </c>
      <c r="K9" s="104" t="s">
        <v>420</v>
      </c>
      <c r="L9" s="104" t="s">
        <v>421</v>
      </c>
      <c r="M9" s="104" t="s">
        <v>422</v>
      </c>
      <c r="N9" s="104" t="s">
        <v>490</v>
      </c>
      <c r="O9" s="104" t="s">
        <v>424</v>
      </c>
      <c r="P9" s="105" t="s">
        <v>425</v>
      </c>
      <c r="Q9" s="106" t="s">
        <v>354</v>
      </c>
      <c r="R9" s="106" t="s">
        <v>491</v>
      </c>
      <c r="S9" s="289" t="s">
        <v>492</v>
      </c>
      <c r="T9" s="291" t="s">
        <v>426</v>
      </c>
      <c r="U9" s="101" t="s">
        <v>427</v>
      </c>
      <c r="V9" s="291" t="s">
        <v>428</v>
      </c>
      <c r="W9" s="101" t="s">
        <v>429</v>
      </c>
      <c r="X9" s="100" t="s">
        <v>430</v>
      </c>
      <c r="Y9" s="100" t="s">
        <v>493</v>
      </c>
      <c r="Z9" s="334" t="s">
        <v>30</v>
      </c>
    </row>
    <row r="10" spans="1:26" s="324" customFormat="1" ht="34.15" customHeight="1" thickBot="1">
      <c r="A10" s="316"/>
      <c r="B10" s="316" t="s">
        <v>41</v>
      </c>
      <c r="C10" s="317">
        <v>5517897</v>
      </c>
      <c r="D10" s="318">
        <v>8011858135.8100004</v>
      </c>
      <c r="E10" s="318">
        <v>1619679649.7867155</v>
      </c>
      <c r="F10" s="318">
        <v>9631537785.5967197</v>
      </c>
      <c r="G10" s="325">
        <v>1359.93</v>
      </c>
      <c r="H10" s="318">
        <v>7503953667.210001</v>
      </c>
      <c r="I10" s="318">
        <v>2127584118.386718</v>
      </c>
      <c r="J10" s="319">
        <v>0.2208976557791601</v>
      </c>
      <c r="K10" s="320">
        <v>64819458.060766347</v>
      </c>
      <c r="L10" s="320">
        <v>1153313.8399999999</v>
      </c>
      <c r="M10" s="320">
        <v>70548668.754903674</v>
      </c>
      <c r="N10" s="320">
        <v>104233074.32999998</v>
      </c>
      <c r="O10" s="320">
        <v>29458868.540906638</v>
      </c>
      <c r="P10" s="321">
        <v>-501735582.19199967</v>
      </c>
      <c r="Q10" s="321">
        <v>-3590914.7967728116</v>
      </c>
      <c r="R10" s="321">
        <v>-9.3597918748855591E-8</v>
      </c>
      <c r="S10" s="321">
        <v>8000950.6499999976</v>
      </c>
      <c r="T10" s="318">
        <v>1900471955.574522</v>
      </c>
      <c r="U10" s="318">
        <v>819002397.76584291</v>
      </c>
      <c r="V10" s="318">
        <v>2719474353.3403649</v>
      </c>
      <c r="W10" s="318">
        <v>851000000.00000167</v>
      </c>
      <c r="X10" s="322">
        <v>3570474353.3403654</v>
      </c>
      <c r="Y10" s="323">
        <f>X10/C10</f>
        <v>647.0715842177492</v>
      </c>
      <c r="Z10" s="333">
        <v>0</v>
      </c>
    </row>
    <row r="11" spans="1:26" s="120" customFormat="1" ht="16.5">
      <c r="A11" s="20">
        <v>5</v>
      </c>
      <c r="B11" s="18" t="s">
        <v>42</v>
      </c>
      <c r="C11" s="21">
        <v>9311</v>
      </c>
      <c r="D11" s="21">
        <v>15108213.619999999</v>
      </c>
      <c r="E11" s="21">
        <v>1880541.3584038008</v>
      </c>
      <c r="F11" s="21">
        <v>16988754.978403799</v>
      </c>
      <c r="G11" s="114">
        <v>1359.93</v>
      </c>
      <c r="H11" s="32">
        <v>12662308.23</v>
      </c>
      <c r="I11" s="32">
        <v>4326446.7484037988</v>
      </c>
      <c r="J11" s="288">
        <f t="shared" ref="J11:J74" si="0">I11/F11</f>
        <v>0.25466532149669602</v>
      </c>
      <c r="K11" s="116">
        <v>342769.61705866666</v>
      </c>
      <c r="L11" s="116">
        <v>0</v>
      </c>
      <c r="M11" s="116">
        <v>119422.16444416794</v>
      </c>
      <c r="N11" s="116">
        <v>136451.17610249112</v>
      </c>
      <c r="O11" s="116">
        <v>0</v>
      </c>
      <c r="P11" s="117">
        <v>-529328.93999999994</v>
      </c>
      <c r="Q11" s="117">
        <v>1357610.106746292</v>
      </c>
      <c r="R11" s="117">
        <v>156590.91069951275</v>
      </c>
      <c r="S11" s="118">
        <v>13500.949999999999</v>
      </c>
      <c r="T11" s="290">
        <f t="shared" ref="T11:T74" si="1">SUM(K11:S11)+I11</f>
        <v>5923462.7334549297</v>
      </c>
      <c r="U11" s="36">
        <v>5450162.7626974173</v>
      </c>
      <c r="V11" s="22">
        <f>SUM(T11:U11)</f>
        <v>11373625.496152347</v>
      </c>
      <c r="W11" s="22">
        <v>1995400.0337450588</v>
      </c>
      <c r="X11" s="21">
        <f t="shared" ref="X11:X74" si="2">SUM(V11:W11)</f>
        <v>13369025.529897407</v>
      </c>
      <c r="Y11" s="20">
        <f>X11/C11</f>
        <v>1435.831331747117</v>
      </c>
      <c r="Z11" s="248">
        <v>14</v>
      </c>
    </row>
    <row r="12" spans="1:26" s="120" customFormat="1" ht="16.5">
      <c r="A12" s="20">
        <v>9</v>
      </c>
      <c r="B12" s="18" t="s">
        <v>43</v>
      </c>
      <c r="C12" s="21">
        <v>2491</v>
      </c>
      <c r="D12" s="21">
        <v>4536673.5</v>
      </c>
      <c r="E12" s="21">
        <v>399842.20192662196</v>
      </c>
      <c r="F12" s="21">
        <v>4936515.7019266216</v>
      </c>
      <c r="G12" s="114">
        <v>1359.93</v>
      </c>
      <c r="H12" s="32">
        <v>3387585.6300000004</v>
      </c>
      <c r="I12" s="32">
        <v>1548930.0719266213</v>
      </c>
      <c r="J12" s="288">
        <f t="shared" si="0"/>
        <v>0.31376990684383022</v>
      </c>
      <c r="K12" s="116">
        <v>4301.8772880000006</v>
      </c>
      <c r="L12" s="116">
        <v>0</v>
      </c>
      <c r="M12" s="116">
        <v>23038.470108528822</v>
      </c>
      <c r="N12" s="116">
        <v>36825.089896134945</v>
      </c>
      <c r="O12" s="116">
        <v>0</v>
      </c>
      <c r="P12" s="117">
        <v>-112812.815</v>
      </c>
      <c r="Q12" s="117">
        <v>413751.29628251819</v>
      </c>
      <c r="R12" s="117">
        <v>30410.714416795221</v>
      </c>
      <c r="S12" s="118">
        <v>3611.95</v>
      </c>
      <c r="T12" s="22">
        <f t="shared" si="1"/>
        <v>1948056.6549185985</v>
      </c>
      <c r="U12" s="36">
        <v>1700194.8384145007</v>
      </c>
      <c r="V12" s="22">
        <f t="shared" ref="V12:V75" si="3">SUM(T12:U12)</f>
        <v>3648251.4933330994</v>
      </c>
      <c r="W12" s="22">
        <v>527121.88997430366</v>
      </c>
      <c r="X12" s="21">
        <f t="shared" si="2"/>
        <v>4175373.383307403</v>
      </c>
      <c r="Y12" s="20">
        <f t="shared" ref="Y12:Y75" si="4">X12/C12</f>
        <v>1676.1836143345656</v>
      </c>
      <c r="Z12" s="248">
        <v>17</v>
      </c>
    </row>
    <row r="13" spans="1:26" s="120" customFormat="1" ht="16.5">
      <c r="A13" s="20">
        <v>10</v>
      </c>
      <c r="B13" s="18" t="s">
        <v>44</v>
      </c>
      <c r="C13" s="21">
        <v>11197</v>
      </c>
      <c r="D13" s="21">
        <v>17631860.969999999</v>
      </c>
      <c r="E13" s="21">
        <v>1868565.8044658268</v>
      </c>
      <c r="F13" s="21">
        <v>19500426.774465825</v>
      </c>
      <c r="G13" s="114">
        <v>1359.93</v>
      </c>
      <c r="H13" s="32">
        <v>15227136.210000001</v>
      </c>
      <c r="I13" s="32">
        <v>4273290.5644658245</v>
      </c>
      <c r="J13" s="288">
        <f t="shared" si="0"/>
        <v>0.21913830983747187</v>
      </c>
      <c r="K13" s="116">
        <v>373617.40536266664</v>
      </c>
      <c r="L13" s="116">
        <v>0</v>
      </c>
      <c r="M13" s="116">
        <v>138448.23487453433</v>
      </c>
      <c r="N13" s="116">
        <v>192790.89590887411</v>
      </c>
      <c r="O13" s="116">
        <v>0</v>
      </c>
      <c r="P13" s="117">
        <v>-707996.90500000003</v>
      </c>
      <c r="Q13" s="117">
        <v>449394.50858596608</v>
      </c>
      <c r="R13" s="117">
        <v>-604146.33963847859</v>
      </c>
      <c r="S13" s="118">
        <v>16235.65</v>
      </c>
      <c r="T13" s="22">
        <f t="shared" si="1"/>
        <v>4131634.0145593872</v>
      </c>
      <c r="U13" s="36">
        <v>6401532.5901591713</v>
      </c>
      <c r="V13" s="22">
        <f t="shared" si="3"/>
        <v>10533166.604718558</v>
      </c>
      <c r="W13" s="22">
        <v>2441205.4908443792</v>
      </c>
      <c r="X13" s="21">
        <f t="shared" si="2"/>
        <v>12974372.095562939</v>
      </c>
      <c r="Y13" s="20">
        <f t="shared" si="4"/>
        <v>1158.736455797351</v>
      </c>
      <c r="Z13" s="248">
        <v>14</v>
      </c>
    </row>
    <row r="14" spans="1:26" s="120" customFormat="1" ht="16.5">
      <c r="A14" s="20">
        <v>16</v>
      </c>
      <c r="B14" s="18" t="s">
        <v>45</v>
      </c>
      <c r="C14" s="21">
        <v>8033</v>
      </c>
      <c r="D14" s="21">
        <v>10450427.59</v>
      </c>
      <c r="E14" s="21">
        <v>1637009.8380438269</v>
      </c>
      <c r="F14" s="21">
        <v>12087437.428043827</v>
      </c>
      <c r="G14" s="114">
        <v>1359.93</v>
      </c>
      <c r="H14" s="32">
        <v>10924317.690000001</v>
      </c>
      <c r="I14" s="32">
        <v>1163119.7380438261</v>
      </c>
      <c r="J14" s="288">
        <f t="shared" si="0"/>
        <v>9.6225502300867738E-2</v>
      </c>
      <c r="K14" s="116">
        <v>0</v>
      </c>
      <c r="L14" s="116">
        <v>0</v>
      </c>
      <c r="M14" s="116">
        <v>81840.078718715929</v>
      </c>
      <c r="N14" s="116">
        <v>151490.93584624064</v>
      </c>
      <c r="O14" s="116">
        <v>0</v>
      </c>
      <c r="P14" s="117">
        <v>-494030.55499999999</v>
      </c>
      <c r="Q14" s="117">
        <v>3305207.0963274743</v>
      </c>
      <c r="R14" s="117">
        <v>2894068.920832519</v>
      </c>
      <c r="S14" s="118">
        <v>11647.85</v>
      </c>
      <c r="T14" s="22">
        <f t="shared" si="1"/>
        <v>7113344.0647687754</v>
      </c>
      <c r="U14" s="36">
        <v>2324527.9821508871</v>
      </c>
      <c r="V14" s="22">
        <f t="shared" si="3"/>
        <v>9437872.0469196625</v>
      </c>
      <c r="W14" s="22">
        <v>1409657.9092009973</v>
      </c>
      <c r="X14" s="21">
        <f t="shared" si="2"/>
        <v>10847529.956120661</v>
      </c>
      <c r="Y14" s="20">
        <f t="shared" si="4"/>
        <v>1350.3709642873971</v>
      </c>
      <c r="Z14" s="248">
        <v>7</v>
      </c>
    </row>
    <row r="15" spans="1:26" s="120" customFormat="1" ht="16.5">
      <c r="A15" s="20">
        <v>18</v>
      </c>
      <c r="B15" s="18" t="s">
        <v>46</v>
      </c>
      <c r="C15" s="21">
        <v>4847</v>
      </c>
      <c r="D15" s="21">
        <v>8289660.1200000001</v>
      </c>
      <c r="E15" s="21">
        <v>811248.9238840451</v>
      </c>
      <c r="F15" s="21">
        <v>9100909.0438840445</v>
      </c>
      <c r="G15" s="114">
        <v>1359.93</v>
      </c>
      <c r="H15" s="32">
        <v>6591580.71</v>
      </c>
      <c r="I15" s="32">
        <v>2509328.3338840446</v>
      </c>
      <c r="J15" s="288">
        <f t="shared" si="0"/>
        <v>0.27572282304813861</v>
      </c>
      <c r="K15" s="116">
        <v>0</v>
      </c>
      <c r="L15" s="116">
        <v>0</v>
      </c>
      <c r="M15" s="116">
        <v>39010.788694602939</v>
      </c>
      <c r="N15" s="116">
        <v>59363.153025517749</v>
      </c>
      <c r="O15" s="116">
        <v>0</v>
      </c>
      <c r="P15" s="117">
        <v>-249245.69999999998</v>
      </c>
      <c r="Q15" s="117">
        <v>-455199.6460995652</v>
      </c>
      <c r="R15" s="117">
        <v>-328307.6518825799</v>
      </c>
      <c r="S15" s="118">
        <v>7028.15</v>
      </c>
      <c r="T15" s="22">
        <f t="shared" si="1"/>
        <v>1581977.4276220202</v>
      </c>
      <c r="U15" s="36">
        <v>1264211.9978376583</v>
      </c>
      <c r="V15" s="22">
        <f t="shared" si="3"/>
        <v>2846189.4254596783</v>
      </c>
      <c r="W15" s="22">
        <v>844062.01572521508</v>
      </c>
      <c r="X15" s="21">
        <f t="shared" si="2"/>
        <v>3690251.4411848933</v>
      </c>
      <c r="Y15" s="20">
        <f t="shared" si="4"/>
        <v>761.34752242312629</v>
      </c>
      <c r="Z15" s="248">
        <v>1</v>
      </c>
    </row>
    <row r="16" spans="1:26" s="120" customFormat="1" ht="16.5">
      <c r="A16" s="20">
        <v>19</v>
      </c>
      <c r="B16" s="18" t="s">
        <v>47</v>
      </c>
      <c r="C16" s="21">
        <v>3955</v>
      </c>
      <c r="D16" s="21">
        <v>6957810.5499999998</v>
      </c>
      <c r="E16" s="21">
        <v>515102.2239600757</v>
      </c>
      <c r="F16" s="21">
        <v>7472912.7739600753</v>
      </c>
      <c r="G16" s="114">
        <v>1359.93</v>
      </c>
      <c r="H16" s="32">
        <v>5378523.1500000004</v>
      </c>
      <c r="I16" s="32">
        <v>2094389.623960075</v>
      </c>
      <c r="J16" s="288">
        <f t="shared" si="0"/>
        <v>0.28026416034964741</v>
      </c>
      <c r="K16" s="116">
        <v>0</v>
      </c>
      <c r="L16" s="116">
        <v>0</v>
      </c>
      <c r="M16" s="116">
        <v>33159.496576722122</v>
      </c>
      <c r="N16" s="116">
        <v>45417.020659937654</v>
      </c>
      <c r="O16" s="116">
        <v>0</v>
      </c>
      <c r="P16" s="117">
        <v>-206404.55</v>
      </c>
      <c r="Q16" s="117">
        <v>-90275.155369053187</v>
      </c>
      <c r="R16" s="117">
        <v>-365058.11083873111</v>
      </c>
      <c r="S16" s="118">
        <v>5734.75</v>
      </c>
      <c r="T16" s="22">
        <f t="shared" si="1"/>
        <v>1516963.0749889505</v>
      </c>
      <c r="U16" s="36">
        <v>1672274.6053625762</v>
      </c>
      <c r="V16" s="22">
        <f t="shared" si="3"/>
        <v>3189237.6803515265</v>
      </c>
      <c r="W16" s="22">
        <v>661630.39903514727</v>
      </c>
      <c r="X16" s="21">
        <f t="shared" si="2"/>
        <v>3850868.0793866739</v>
      </c>
      <c r="Y16" s="20">
        <f t="shared" si="4"/>
        <v>973.67081653266087</v>
      </c>
      <c r="Z16" s="248">
        <v>2</v>
      </c>
    </row>
    <row r="17" spans="1:26" s="120" customFormat="1" ht="16.5">
      <c r="A17" s="20">
        <v>20</v>
      </c>
      <c r="B17" s="18" t="s">
        <v>48</v>
      </c>
      <c r="C17" s="21">
        <v>16467</v>
      </c>
      <c r="D17" s="21">
        <v>25690328.099999998</v>
      </c>
      <c r="E17" s="21">
        <v>2282463.444117018</v>
      </c>
      <c r="F17" s="21">
        <v>27972791.544117015</v>
      </c>
      <c r="G17" s="114">
        <v>1359.93</v>
      </c>
      <c r="H17" s="32">
        <v>22393967.310000002</v>
      </c>
      <c r="I17" s="32">
        <v>5578824.2341170125</v>
      </c>
      <c r="J17" s="288">
        <f t="shared" si="0"/>
        <v>0.19943752218359845</v>
      </c>
      <c r="K17" s="116">
        <v>0</v>
      </c>
      <c r="L17" s="116">
        <v>0</v>
      </c>
      <c r="M17" s="116">
        <v>142409.78703914111</v>
      </c>
      <c r="N17" s="116">
        <v>180217.24568993325</v>
      </c>
      <c r="O17" s="116">
        <v>0</v>
      </c>
      <c r="P17" s="117">
        <v>-1383710.73</v>
      </c>
      <c r="Q17" s="117">
        <v>-1559634.2949535965</v>
      </c>
      <c r="R17" s="117">
        <v>-1707264.5085644324</v>
      </c>
      <c r="S17" s="118">
        <v>23877.149999999998</v>
      </c>
      <c r="T17" s="22">
        <f t="shared" si="1"/>
        <v>1274718.8833280588</v>
      </c>
      <c r="U17" s="36">
        <v>7582111.0112589402</v>
      </c>
      <c r="V17" s="22">
        <f t="shared" si="3"/>
        <v>8856829.894586999</v>
      </c>
      <c r="W17" s="22">
        <v>2774244.0656870781</v>
      </c>
      <c r="X17" s="21">
        <f t="shared" si="2"/>
        <v>11631073.960274078</v>
      </c>
      <c r="Y17" s="20">
        <f t="shared" si="4"/>
        <v>706.32622580154725</v>
      </c>
      <c r="Z17" s="248">
        <v>6</v>
      </c>
    </row>
    <row r="18" spans="1:26" s="120" customFormat="1" ht="16.5">
      <c r="A18" s="20">
        <v>46</v>
      </c>
      <c r="B18" s="18" t="s">
        <v>49</v>
      </c>
      <c r="C18" s="21">
        <v>1362</v>
      </c>
      <c r="D18" s="21">
        <v>1534759.14</v>
      </c>
      <c r="E18" s="21">
        <v>973965.499344329</v>
      </c>
      <c r="F18" s="21">
        <v>2508724.639344329</v>
      </c>
      <c r="G18" s="114">
        <v>1359.93</v>
      </c>
      <c r="H18" s="32">
        <v>1852224.6600000001</v>
      </c>
      <c r="I18" s="32">
        <v>656499.97934432887</v>
      </c>
      <c r="J18" s="288">
        <f t="shared" si="0"/>
        <v>0.26168674275703263</v>
      </c>
      <c r="K18" s="116">
        <v>161658.92077200001</v>
      </c>
      <c r="L18" s="116">
        <v>0</v>
      </c>
      <c r="M18" s="116">
        <v>14379.615768924381</v>
      </c>
      <c r="N18" s="116">
        <v>17985.481096364652</v>
      </c>
      <c r="O18" s="116">
        <v>0</v>
      </c>
      <c r="P18" s="117">
        <v>-92682.565000000002</v>
      </c>
      <c r="Q18" s="117">
        <v>423169.38777901919</v>
      </c>
      <c r="R18" s="117">
        <v>341345.80526720308</v>
      </c>
      <c r="S18" s="118">
        <v>1974.8999999999999</v>
      </c>
      <c r="T18" s="22">
        <f t="shared" si="1"/>
        <v>1524331.5250278404</v>
      </c>
      <c r="U18" s="36">
        <v>395478.38149849745</v>
      </c>
      <c r="V18" s="22">
        <f t="shared" si="3"/>
        <v>1919809.9065263378</v>
      </c>
      <c r="W18" s="22">
        <v>299258.74607450695</v>
      </c>
      <c r="X18" s="21">
        <f t="shared" si="2"/>
        <v>2219068.6526008449</v>
      </c>
      <c r="Y18" s="20">
        <f t="shared" si="4"/>
        <v>1629.2721384734543</v>
      </c>
      <c r="Z18" s="248">
        <v>10</v>
      </c>
    </row>
    <row r="19" spans="1:26" s="120" customFormat="1" ht="16.5">
      <c r="A19" s="20">
        <v>47</v>
      </c>
      <c r="B19" s="18" t="s">
        <v>50</v>
      </c>
      <c r="C19" s="21">
        <v>1789</v>
      </c>
      <c r="D19" s="21">
        <v>2032781.0899999999</v>
      </c>
      <c r="E19" s="21">
        <v>1762323.754312929</v>
      </c>
      <c r="F19" s="21">
        <v>3795104.8443129286</v>
      </c>
      <c r="G19" s="114">
        <v>1359.93</v>
      </c>
      <c r="H19" s="32">
        <v>2432914.77</v>
      </c>
      <c r="I19" s="32">
        <v>1362190.0743129286</v>
      </c>
      <c r="J19" s="288">
        <f t="shared" si="0"/>
        <v>0.35893344985032727</v>
      </c>
      <c r="K19" s="116">
        <v>640735.6347060001</v>
      </c>
      <c r="L19" s="116">
        <v>161177.4</v>
      </c>
      <c r="M19" s="116">
        <v>19138.143893097644</v>
      </c>
      <c r="N19" s="116">
        <v>22689.034740660005</v>
      </c>
      <c r="O19" s="116">
        <v>0</v>
      </c>
      <c r="P19" s="117">
        <v>-86734.12999999999</v>
      </c>
      <c r="Q19" s="117">
        <v>-40129.627860742439</v>
      </c>
      <c r="R19" s="117">
        <v>668980.33645591384</v>
      </c>
      <c r="S19" s="118">
        <v>2594.0499999999997</v>
      </c>
      <c r="T19" s="22">
        <f t="shared" si="1"/>
        <v>2750640.9162478577</v>
      </c>
      <c r="U19" s="36">
        <v>637622.2629026043</v>
      </c>
      <c r="V19" s="22">
        <f t="shared" si="3"/>
        <v>3388263.1791504622</v>
      </c>
      <c r="W19" s="22">
        <v>388613.91736976692</v>
      </c>
      <c r="X19" s="21">
        <f t="shared" si="2"/>
        <v>3776877.0965202292</v>
      </c>
      <c r="Y19" s="20">
        <f t="shared" si="4"/>
        <v>2111.1666274568079</v>
      </c>
      <c r="Z19" s="248">
        <v>19</v>
      </c>
    </row>
    <row r="20" spans="1:26" s="120" customFormat="1" ht="16.5">
      <c r="A20" s="20">
        <v>49</v>
      </c>
      <c r="B20" s="18" t="s">
        <v>51</v>
      </c>
      <c r="C20" s="21">
        <v>297132</v>
      </c>
      <c r="D20" s="21">
        <v>511008310.95000005</v>
      </c>
      <c r="E20" s="21">
        <v>141085851.21936321</v>
      </c>
      <c r="F20" s="21">
        <v>652094162.16936326</v>
      </c>
      <c r="G20" s="114">
        <v>1359.93</v>
      </c>
      <c r="H20" s="32">
        <v>404078720.75999999</v>
      </c>
      <c r="I20" s="32">
        <v>248015441.40936327</v>
      </c>
      <c r="J20" s="288">
        <f t="shared" si="0"/>
        <v>0.38033685286228369</v>
      </c>
      <c r="K20" s="116">
        <v>0</v>
      </c>
      <c r="L20" s="116">
        <v>0</v>
      </c>
      <c r="M20" s="116">
        <v>3505374.4782500011</v>
      </c>
      <c r="N20" s="116">
        <v>6235669.7794037703</v>
      </c>
      <c r="O20" s="116">
        <v>4653554.710272151</v>
      </c>
      <c r="P20" s="117">
        <v>-31170499.35565</v>
      </c>
      <c r="Q20" s="117">
        <v>85654835.328998104</v>
      </c>
      <c r="R20" s="117">
        <v>30661654.44133902</v>
      </c>
      <c r="S20" s="118">
        <v>430841.39999999997</v>
      </c>
      <c r="T20" s="22">
        <f t="shared" si="1"/>
        <v>347986872.19197631</v>
      </c>
      <c r="U20" s="36">
        <v>-23588332.759399064</v>
      </c>
      <c r="V20" s="22">
        <f t="shared" si="3"/>
        <v>324398539.43257725</v>
      </c>
      <c r="W20" s="22">
        <v>30593192.01680956</v>
      </c>
      <c r="X20" s="21">
        <f t="shared" si="2"/>
        <v>354991731.44938684</v>
      </c>
      <c r="Y20" s="20">
        <f t="shared" si="4"/>
        <v>1194.7273651083924</v>
      </c>
      <c r="Z20" s="248">
        <v>1</v>
      </c>
    </row>
    <row r="21" spans="1:26" s="120" customFormat="1" ht="16.5">
      <c r="A21" s="20">
        <v>50</v>
      </c>
      <c r="B21" s="18" t="s">
        <v>52</v>
      </c>
      <c r="C21" s="21">
        <v>11417</v>
      </c>
      <c r="D21" s="21">
        <v>16319564.880000001</v>
      </c>
      <c r="E21" s="21">
        <v>2004933.7603068068</v>
      </c>
      <c r="F21" s="21">
        <v>18324498.640306808</v>
      </c>
      <c r="G21" s="114">
        <v>1359.93</v>
      </c>
      <c r="H21" s="32">
        <v>15526320.810000001</v>
      </c>
      <c r="I21" s="32">
        <v>2798177.8303068075</v>
      </c>
      <c r="J21" s="288">
        <f t="shared" si="0"/>
        <v>0.15270146732156145</v>
      </c>
      <c r="K21" s="116">
        <v>0</v>
      </c>
      <c r="L21" s="116">
        <v>0</v>
      </c>
      <c r="M21" s="116">
        <v>123570.74827247433</v>
      </c>
      <c r="N21" s="116">
        <v>120663.23968408135</v>
      </c>
      <c r="O21" s="116">
        <v>0</v>
      </c>
      <c r="P21" s="117">
        <v>-601572.87750000006</v>
      </c>
      <c r="Q21" s="117">
        <v>92375.646514763721</v>
      </c>
      <c r="R21" s="117">
        <v>60286.297986327292</v>
      </c>
      <c r="S21" s="118">
        <v>16554.649999999998</v>
      </c>
      <c r="T21" s="22">
        <f t="shared" si="1"/>
        <v>2610055.5352644543</v>
      </c>
      <c r="U21" s="36">
        <v>3558724.2063398557</v>
      </c>
      <c r="V21" s="22">
        <f t="shared" si="3"/>
        <v>6168779.7416043095</v>
      </c>
      <c r="W21" s="22">
        <v>2090451.7902924221</v>
      </c>
      <c r="X21" s="21">
        <f t="shared" si="2"/>
        <v>8259231.5318967318</v>
      </c>
      <c r="Y21" s="20">
        <f t="shared" si="4"/>
        <v>723.415216948124</v>
      </c>
      <c r="Z21" s="248">
        <v>4</v>
      </c>
    </row>
    <row r="22" spans="1:26" s="120" customFormat="1" ht="16.5">
      <c r="A22" s="20">
        <v>51</v>
      </c>
      <c r="B22" s="18" t="s">
        <v>53</v>
      </c>
      <c r="C22" s="21">
        <v>9334</v>
      </c>
      <c r="D22" s="21">
        <v>14935805.92</v>
      </c>
      <c r="E22" s="21">
        <v>1544490.708029974</v>
      </c>
      <c r="F22" s="21">
        <v>16480296.628029974</v>
      </c>
      <c r="G22" s="114">
        <v>1359.93</v>
      </c>
      <c r="H22" s="32">
        <v>12693586.620000001</v>
      </c>
      <c r="I22" s="32">
        <v>3786710.0080299731</v>
      </c>
      <c r="J22" s="288">
        <f t="shared" si="0"/>
        <v>0.22977195699193126</v>
      </c>
      <c r="K22" s="116">
        <v>0</v>
      </c>
      <c r="L22" s="116">
        <v>0</v>
      </c>
      <c r="M22" s="116">
        <v>118374.61624666958</v>
      </c>
      <c r="N22" s="116">
        <v>187230.95399691132</v>
      </c>
      <c r="O22" s="116">
        <v>0</v>
      </c>
      <c r="P22" s="117">
        <v>-440098.90249999997</v>
      </c>
      <c r="Q22" s="117">
        <v>-3965481.1848943904</v>
      </c>
      <c r="R22" s="117">
        <v>-4472680.0518201273</v>
      </c>
      <c r="S22" s="117">
        <v>13534.3</v>
      </c>
      <c r="T22" s="22">
        <f t="shared" si="1"/>
        <v>-4772410.2609409634</v>
      </c>
      <c r="U22" s="36">
        <v>-161278.3590565139</v>
      </c>
      <c r="V22" s="22">
        <f t="shared" si="3"/>
        <v>-4933688.6199974772</v>
      </c>
      <c r="W22" s="22">
        <v>1803744.0505200343</v>
      </c>
      <c r="X22" s="21">
        <f t="shared" si="2"/>
        <v>-3129944.5694774427</v>
      </c>
      <c r="Y22" s="20">
        <f t="shared" si="4"/>
        <v>-335.32725192601697</v>
      </c>
      <c r="Z22" s="248">
        <v>4</v>
      </c>
    </row>
    <row r="23" spans="1:26" s="120" customFormat="1" ht="16.5">
      <c r="A23" s="20">
        <v>52</v>
      </c>
      <c r="B23" s="18" t="s">
        <v>54</v>
      </c>
      <c r="C23" s="21">
        <v>2404</v>
      </c>
      <c r="D23" s="21">
        <v>3729477.4299999997</v>
      </c>
      <c r="E23" s="21">
        <v>556384.22461047361</v>
      </c>
      <c r="F23" s="21">
        <v>4285861.6546104737</v>
      </c>
      <c r="G23" s="114">
        <v>1359.93</v>
      </c>
      <c r="H23" s="32">
        <v>3269271.72</v>
      </c>
      <c r="I23" s="32">
        <v>1016589.9346104735</v>
      </c>
      <c r="J23" s="288">
        <f t="shared" si="0"/>
        <v>0.23719616183058237</v>
      </c>
      <c r="K23" s="116">
        <v>113941.66199200001</v>
      </c>
      <c r="L23" s="116">
        <v>0</v>
      </c>
      <c r="M23" s="116">
        <v>26604.399097326423</v>
      </c>
      <c r="N23" s="116">
        <v>32847.294573283289</v>
      </c>
      <c r="O23" s="116">
        <v>0</v>
      </c>
      <c r="P23" s="117">
        <v>-103022.66500000001</v>
      </c>
      <c r="Q23" s="117">
        <v>586767.76662889076</v>
      </c>
      <c r="R23" s="117">
        <v>293419.35851192137</v>
      </c>
      <c r="S23" s="118">
        <v>3485.7999999999997</v>
      </c>
      <c r="T23" s="22">
        <f t="shared" si="1"/>
        <v>1970633.5504138954</v>
      </c>
      <c r="U23" s="36">
        <v>1161900.5448695265</v>
      </c>
      <c r="V23" s="22">
        <f t="shared" si="3"/>
        <v>3132534.0952834217</v>
      </c>
      <c r="W23" s="22">
        <v>548990.38673231227</v>
      </c>
      <c r="X23" s="21">
        <f t="shared" si="2"/>
        <v>3681524.4820157341</v>
      </c>
      <c r="Y23" s="20">
        <f t="shared" si="4"/>
        <v>1531.4161738834168</v>
      </c>
      <c r="Z23" s="248">
        <v>14</v>
      </c>
    </row>
    <row r="24" spans="1:26" s="120" customFormat="1" ht="16.5">
      <c r="A24" s="20">
        <v>61</v>
      </c>
      <c r="B24" s="18" t="s">
        <v>55</v>
      </c>
      <c r="C24" s="21">
        <v>16573</v>
      </c>
      <c r="D24" s="21">
        <v>19151057.830000002</v>
      </c>
      <c r="E24" s="21">
        <v>3650915.7718336629</v>
      </c>
      <c r="F24" s="21">
        <v>22801973.601833664</v>
      </c>
      <c r="G24" s="114">
        <v>1359.93</v>
      </c>
      <c r="H24" s="32">
        <v>22538119.890000001</v>
      </c>
      <c r="I24" s="32">
        <v>263853.71183366328</v>
      </c>
      <c r="J24" s="288">
        <f t="shared" si="0"/>
        <v>1.1571529572003582E-2</v>
      </c>
      <c r="K24" s="116">
        <v>0</v>
      </c>
      <c r="L24" s="116">
        <v>0</v>
      </c>
      <c r="M24" s="116">
        <v>269440.81979515002</v>
      </c>
      <c r="N24" s="116">
        <v>250335.49509176321</v>
      </c>
      <c r="O24" s="116">
        <v>0</v>
      </c>
      <c r="P24" s="117">
        <v>-1614018.0574999999</v>
      </c>
      <c r="Q24" s="117">
        <v>1336798.4277311836</v>
      </c>
      <c r="R24" s="117">
        <v>1992799.1365088173</v>
      </c>
      <c r="S24" s="118">
        <v>24030.85</v>
      </c>
      <c r="T24" s="22">
        <f t="shared" si="1"/>
        <v>2523240.3834605776</v>
      </c>
      <c r="U24" s="36">
        <v>5988693.3571983296</v>
      </c>
      <c r="V24" s="22">
        <f t="shared" si="3"/>
        <v>8511933.7406589072</v>
      </c>
      <c r="W24" s="22">
        <v>3033193.7414299296</v>
      </c>
      <c r="X24" s="21">
        <f t="shared" si="2"/>
        <v>11545127.482088838</v>
      </c>
      <c r="Y24" s="20">
        <f t="shared" si="4"/>
        <v>696.62266832129592</v>
      </c>
      <c r="Z24" s="248">
        <v>5</v>
      </c>
    </row>
    <row r="25" spans="1:26" s="120" customFormat="1" ht="16.5">
      <c r="A25" s="20">
        <v>69</v>
      </c>
      <c r="B25" s="18" t="s">
        <v>56</v>
      </c>
      <c r="C25" s="21">
        <v>6802</v>
      </c>
      <c r="D25" s="21">
        <v>11546990.84</v>
      </c>
      <c r="E25" s="21">
        <v>1294490.0825655174</v>
      </c>
      <c r="F25" s="21">
        <v>12841480.922565518</v>
      </c>
      <c r="G25" s="114">
        <v>1359.93</v>
      </c>
      <c r="H25" s="32">
        <v>9250243.8600000013</v>
      </c>
      <c r="I25" s="32">
        <v>3591237.0625655167</v>
      </c>
      <c r="J25" s="288">
        <f t="shared" si="0"/>
        <v>0.27965910506901615</v>
      </c>
      <c r="K25" s="116">
        <v>328723.96789200004</v>
      </c>
      <c r="L25" s="116">
        <v>0</v>
      </c>
      <c r="M25" s="116">
        <v>92537.242817501712</v>
      </c>
      <c r="N25" s="116">
        <v>109281.03431769395</v>
      </c>
      <c r="O25" s="116">
        <v>0</v>
      </c>
      <c r="P25" s="117">
        <v>-397090.90500000003</v>
      </c>
      <c r="Q25" s="117">
        <v>-1346132.7263176125</v>
      </c>
      <c r="R25" s="117">
        <v>-1618806.7812533176</v>
      </c>
      <c r="S25" s="118">
        <v>9862.9</v>
      </c>
      <c r="T25" s="22">
        <f t="shared" si="1"/>
        <v>769611.79502178216</v>
      </c>
      <c r="U25" s="36">
        <v>3717894.4496111902</v>
      </c>
      <c r="V25" s="22">
        <f t="shared" si="3"/>
        <v>4487506.2446329724</v>
      </c>
      <c r="W25" s="22">
        <v>1358836.9357966033</v>
      </c>
      <c r="X25" s="21">
        <f t="shared" si="2"/>
        <v>5846343.180429576</v>
      </c>
      <c r="Y25" s="20">
        <f t="shared" si="4"/>
        <v>859.50355489996707</v>
      </c>
      <c r="Z25" s="248">
        <v>17</v>
      </c>
    </row>
    <row r="26" spans="1:26" s="120" customFormat="1" ht="16.5">
      <c r="A26" s="20">
        <v>71</v>
      </c>
      <c r="B26" s="18" t="s">
        <v>57</v>
      </c>
      <c r="C26" s="21">
        <v>6613</v>
      </c>
      <c r="D26" s="21">
        <v>12191877.719999999</v>
      </c>
      <c r="E26" s="21">
        <v>1595801.5030193822</v>
      </c>
      <c r="F26" s="21">
        <v>13787679.22301938</v>
      </c>
      <c r="G26" s="114">
        <v>1359.93</v>
      </c>
      <c r="H26" s="32">
        <v>8993217.0899999999</v>
      </c>
      <c r="I26" s="32">
        <v>4794462.1330193803</v>
      </c>
      <c r="J26" s="288">
        <f t="shared" si="0"/>
        <v>0.34773525373398084</v>
      </c>
      <c r="K26" s="116">
        <v>272598.8684406667</v>
      </c>
      <c r="L26" s="116">
        <v>0</v>
      </c>
      <c r="M26" s="116">
        <v>90058.28917560511</v>
      </c>
      <c r="N26" s="116">
        <v>99763.673706570829</v>
      </c>
      <c r="O26" s="116">
        <v>0</v>
      </c>
      <c r="P26" s="117">
        <v>-384963.04</v>
      </c>
      <c r="Q26" s="117">
        <v>116196.85905073934</v>
      </c>
      <c r="R26" s="117">
        <v>-570776.7071980047</v>
      </c>
      <c r="S26" s="118">
        <v>9588.85</v>
      </c>
      <c r="T26" s="22">
        <f t="shared" si="1"/>
        <v>4426928.9261949575</v>
      </c>
      <c r="U26" s="36">
        <v>3923936.3797591394</v>
      </c>
      <c r="V26" s="22">
        <f t="shared" si="3"/>
        <v>8350865.3059540968</v>
      </c>
      <c r="W26" s="22">
        <v>1381039.5184965217</v>
      </c>
      <c r="X26" s="21">
        <f t="shared" si="2"/>
        <v>9731904.8244506195</v>
      </c>
      <c r="Y26" s="20">
        <f t="shared" si="4"/>
        <v>1471.6323641993981</v>
      </c>
      <c r="Z26" s="248">
        <v>17</v>
      </c>
    </row>
    <row r="27" spans="1:26" s="120" customFormat="1" ht="16.5">
      <c r="A27" s="20">
        <v>72</v>
      </c>
      <c r="B27" s="18" t="s">
        <v>58</v>
      </c>
      <c r="C27" s="21">
        <v>950</v>
      </c>
      <c r="D27" s="21">
        <v>1136400.1299999999</v>
      </c>
      <c r="E27" s="21">
        <v>1375428.0078845066</v>
      </c>
      <c r="F27" s="21">
        <v>2511828.1378845065</v>
      </c>
      <c r="G27" s="114">
        <v>1359.93</v>
      </c>
      <c r="H27" s="32">
        <v>1291933.5</v>
      </c>
      <c r="I27" s="32">
        <v>1219894.6378845065</v>
      </c>
      <c r="J27" s="288">
        <f t="shared" si="0"/>
        <v>0.48566007342839834</v>
      </c>
      <c r="K27" s="116">
        <v>58109.15603333334</v>
      </c>
      <c r="L27" s="116">
        <v>0</v>
      </c>
      <c r="M27" s="116">
        <v>8291.8421836236248</v>
      </c>
      <c r="N27" s="116">
        <v>12441.268654286556</v>
      </c>
      <c r="O27" s="116">
        <v>0</v>
      </c>
      <c r="P27" s="117">
        <v>-42471.32</v>
      </c>
      <c r="Q27" s="117">
        <v>-18543.602143970566</v>
      </c>
      <c r="R27" s="117">
        <v>20153.898237397832</v>
      </c>
      <c r="S27" s="118">
        <v>1377.5</v>
      </c>
      <c r="T27" s="22">
        <f t="shared" si="1"/>
        <v>1259253.3808491773</v>
      </c>
      <c r="U27" s="36">
        <v>286639.08822049748</v>
      </c>
      <c r="V27" s="22">
        <f t="shared" si="3"/>
        <v>1545892.4690696746</v>
      </c>
      <c r="W27" s="22">
        <v>170460.73771434132</v>
      </c>
      <c r="X27" s="21">
        <f t="shared" si="2"/>
        <v>1716353.206784016</v>
      </c>
      <c r="Y27" s="20">
        <f t="shared" si="4"/>
        <v>1806.6875860884379</v>
      </c>
      <c r="Z27" s="248">
        <v>17</v>
      </c>
    </row>
    <row r="28" spans="1:26" s="120" customFormat="1" ht="16.5">
      <c r="A28" s="20">
        <v>74</v>
      </c>
      <c r="B28" s="18" t="s">
        <v>59</v>
      </c>
      <c r="C28" s="21">
        <v>1083</v>
      </c>
      <c r="D28" s="21">
        <v>1415469.1300000001</v>
      </c>
      <c r="E28" s="21">
        <v>466424.21528055181</v>
      </c>
      <c r="F28" s="21">
        <v>1881893.3452805518</v>
      </c>
      <c r="G28" s="114">
        <v>1359.93</v>
      </c>
      <c r="H28" s="32">
        <v>1472804.1900000002</v>
      </c>
      <c r="I28" s="32">
        <v>409089.15528055164</v>
      </c>
      <c r="J28" s="288">
        <f t="shared" si="0"/>
        <v>0.21738168972565489</v>
      </c>
      <c r="K28" s="116">
        <v>147266.72771400004</v>
      </c>
      <c r="L28" s="116">
        <v>0</v>
      </c>
      <c r="M28" s="116">
        <v>12055.490841705152</v>
      </c>
      <c r="N28" s="116">
        <v>12200.635251830063</v>
      </c>
      <c r="O28" s="116">
        <v>0</v>
      </c>
      <c r="P28" s="117">
        <v>-51234.104999999996</v>
      </c>
      <c r="Q28" s="117">
        <v>124876.83825200844</v>
      </c>
      <c r="R28" s="117">
        <v>28154.534898044585</v>
      </c>
      <c r="S28" s="118">
        <v>1570.35</v>
      </c>
      <c r="T28" s="22">
        <f t="shared" si="1"/>
        <v>683979.62723813998</v>
      </c>
      <c r="U28" s="36">
        <v>462782.50187502179</v>
      </c>
      <c r="V28" s="22">
        <f t="shared" si="3"/>
        <v>1146762.1291131617</v>
      </c>
      <c r="W28" s="22">
        <v>286522.37275305967</v>
      </c>
      <c r="X28" s="21">
        <f t="shared" si="2"/>
        <v>1433284.5018662214</v>
      </c>
      <c r="Y28" s="20">
        <f t="shared" si="4"/>
        <v>1323.4390598949412</v>
      </c>
      <c r="Z28" s="248">
        <v>16</v>
      </c>
    </row>
    <row r="29" spans="1:26" s="120" customFormat="1" ht="16.5">
      <c r="A29" s="20">
        <v>75</v>
      </c>
      <c r="B29" s="18" t="s">
        <v>60</v>
      </c>
      <c r="C29" s="21">
        <v>19702</v>
      </c>
      <c r="D29" s="21">
        <v>24113271.370000001</v>
      </c>
      <c r="E29" s="21">
        <v>4565423.8987725135</v>
      </c>
      <c r="F29" s="21">
        <v>28678695.268772513</v>
      </c>
      <c r="G29" s="114">
        <v>1359.93</v>
      </c>
      <c r="H29" s="32">
        <v>26793340.859999999</v>
      </c>
      <c r="I29" s="32">
        <v>1885354.4087725133</v>
      </c>
      <c r="J29" s="288">
        <f t="shared" si="0"/>
        <v>6.5740592140027615E-2</v>
      </c>
      <c r="K29" s="116">
        <v>0</v>
      </c>
      <c r="L29" s="116">
        <v>0</v>
      </c>
      <c r="M29" s="116">
        <v>206458.34809381561</v>
      </c>
      <c r="N29" s="116">
        <v>352533.3793065371</v>
      </c>
      <c r="O29" s="116">
        <v>0</v>
      </c>
      <c r="P29" s="117">
        <v>-1321833.925</v>
      </c>
      <c r="Q29" s="117">
        <v>-1014078.494076492</v>
      </c>
      <c r="R29" s="117">
        <v>986290.50451448536</v>
      </c>
      <c r="S29" s="118">
        <v>28567.899999999998</v>
      </c>
      <c r="T29" s="22">
        <f t="shared" si="1"/>
        <v>1123292.1216108594</v>
      </c>
      <c r="U29" s="36">
        <v>-171272.41222516191</v>
      </c>
      <c r="V29" s="22">
        <f t="shared" si="3"/>
        <v>952019.7093856975</v>
      </c>
      <c r="W29" s="22">
        <v>3237145.3558460623</v>
      </c>
      <c r="X29" s="21">
        <f t="shared" si="2"/>
        <v>4189165.06523176</v>
      </c>
      <c r="Y29" s="20">
        <f t="shared" si="4"/>
        <v>212.62638641923459</v>
      </c>
      <c r="Z29" s="248">
        <v>8</v>
      </c>
    </row>
    <row r="30" spans="1:26" s="120" customFormat="1" ht="16.5">
      <c r="A30" s="20">
        <v>77</v>
      </c>
      <c r="B30" s="18" t="s">
        <v>61</v>
      </c>
      <c r="C30" s="21">
        <v>4683</v>
      </c>
      <c r="D30" s="21">
        <v>6334099.3700000001</v>
      </c>
      <c r="E30" s="21">
        <v>998216.14893149259</v>
      </c>
      <c r="F30" s="21">
        <v>7332315.5189314932</v>
      </c>
      <c r="G30" s="114">
        <v>1359.93</v>
      </c>
      <c r="H30" s="32">
        <v>6368552.1900000004</v>
      </c>
      <c r="I30" s="32">
        <v>963763.32893149275</v>
      </c>
      <c r="J30" s="288">
        <f t="shared" si="0"/>
        <v>0.13144051513374289</v>
      </c>
      <c r="K30" s="116">
        <v>191626.240162</v>
      </c>
      <c r="L30" s="116">
        <v>0</v>
      </c>
      <c r="M30" s="116">
        <v>48383.109232382565</v>
      </c>
      <c r="N30" s="116">
        <v>74134.393463607834</v>
      </c>
      <c r="O30" s="116">
        <v>0</v>
      </c>
      <c r="P30" s="117">
        <v>-314220.02499999997</v>
      </c>
      <c r="Q30" s="117">
        <v>62638.926461373107</v>
      </c>
      <c r="R30" s="117">
        <v>44096.0499229294</v>
      </c>
      <c r="S30" s="118">
        <v>6790.3499999999995</v>
      </c>
      <c r="T30" s="22">
        <f t="shared" si="1"/>
        <v>1077212.3731737856</v>
      </c>
      <c r="U30" s="36">
        <v>2693101.7260296349</v>
      </c>
      <c r="V30" s="22">
        <f t="shared" si="3"/>
        <v>3770314.0992034208</v>
      </c>
      <c r="W30" s="22">
        <v>1062975.310328146</v>
      </c>
      <c r="X30" s="21">
        <f t="shared" si="2"/>
        <v>4833289.4095315672</v>
      </c>
      <c r="Y30" s="20">
        <f t="shared" si="4"/>
        <v>1032.0925495476333</v>
      </c>
      <c r="Z30" s="248">
        <v>13</v>
      </c>
    </row>
    <row r="31" spans="1:26" s="120" customFormat="1" ht="16.5">
      <c r="A31" s="20">
        <v>78</v>
      </c>
      <c r="B31" s="18" t="s">
        <v>62</v>
      </c>
      <c r="C31" s="21">
        <v>7979</v>
      </c>
      <c r="D31" s="21">
        <v>9107498.209999999</v>
      </c>
      <c r="E31" s="21">
        <v>2682200.755308751</v>
      </c>
      <c r="F31" s="21">
        <v>11789698.96530875</v>
      </c>
      <c r="G31" s="114">
        <v>1359.93</v>
      </c>
      <c r="H31" s="32">
        <v>10850881.470000001</v>
      </c>
      <c r="I31" s="32">
        <v>938817.49530874938</v>
      </c>
      <c r="J31" s="288">
        <f t="shared" si="0"/>
        <v>7.9630319490872903E-2</v>
      </c>
      <c r="K31" s="116">
        <v>485913.89762266667</v>
      </c>
      <c r="L31" s="116">
        <v>0</v>
      </c>
      <c r="M31" s="116">
        <v>114066.473146278</v>
      </c>
      <c r="N31" s="116">
        <v>140243.8424859856</v>
      </c>
      <c r="O31" s="116">
        <v>0</v>
      </c>
      <c r="P31" s="117">
        <v>-561788.42500000005</v>
      </c>
      <c r="Q31" s="117">
        <v>-1543134.5041248978</v>
      </c>
      <c r="R31" s="117">
        <v>-347526.20240419992</v>
      </c>
      <c r="S31" s="118">
        <v>11569.55</v>
      </c>
      <c r="T31" s="22">
        <f t="shared" si="1"/>
        <v>-761837.8729654178</v>
      </c>
      <c r="U31" s="36">
        <v>-53170.74999094852</v>
      </c>
      <c r="V31" s="22">
        <f t="shared" si="3"/>
        <v>-815008.62295636628</v>
      </c>
      <c r="W31" s="22">
        <v>1250756.2643230706</v>
      </c>
      <c r="X31" s="21">
        <f t="shared" si="2"/>
        <v>435747.64136670437</v>
      </c>
      <c r="Y31" s="20">
        <f t="shared" si="4"/>
        <v>54.611811175172875</v>
      </c>
      <c r="Z31" s="248">
        <v>1</v>
      </c>
    </row>
    <row r="32" spans="1:26" s="120" customFormat="1" ht="16.5">
      <c r="A32" s="20">
        <v>79</v>
      </c>
      <c r="B32" s="18" t="s">
        <v>63</v>
      </c>
      <c r="C32" s="21">
        <v>6785</v>
      </c>
      <c r="D32" s="21">
        <v>8615530.7699999996</v>
      </c>
      <c r="E32" s="21">
        <v>1196601.379270463</v>
      </c>
      <c r="F32" s="21">
        <v>9812132.1492704619</v>
      </c>
      <c r="G32" s="114">
        <v>1359.93</v>
      </c>
      <c r="H32" s="32">
        <v>9227125.0500000007</v>
      </c>
      <c r="I32" s="32">
        <v>585007.09927046113</v>
      </c>
      <c r="J32" s="288">
        <f t="shared" si="0"/>
        <v>5.9620792950078313E-2</v>
      </c>
      <c r="K32" s="116">
        <v>0</v>
      </c>
      <c r="L32" s="116">
        <v>0</v>
      </c>
      <c r="M32" s="116">
        <v>130085.75984883904</v>
      </c>
      <c r="N32" s="116">
        <v>111538.80928946847</v>
      </c>
      <c r="O32" s="116">
        <v>0</v>
      </c>
      <c r="P32" s="117">
        <v>-534842.53500000003</v>
      </c>
      <c r="Q32" s="117">
        <v>-870011.97962409223</v>
      </c>
      <c r="R32" s="117">
        <v>-833475.17045262607</v>
      </c>
      <c r="S32" s="118">
        <v>9838.25</v>
      </c>
      <c r="T32" s="22">
        <f t="shared" si="1"/>
        <v>-1401859.7666679495</v>
      </c>
      <c r="U32" s="36">
        <v>-482305.50769093074</v>
      </c>
      <c r="V32" s="22">
        <f t="shared" si="3"/>
        <v>-1884165.2743588802</v>
      </c>
      <c r="W32" s="22">
        <v>1086400.6993279201</v>
      </c>
      <c r="X32" s="21">
        <f t="shared" si="2"/>
        <v>-797764.57503096014</v>
      </c>
      <c r="Y32" s="20">
        <f t="shared" si="4"/>
        <v>-117.57768239218278</v>
      </c>
      <c r="Z32" s="248">
        <v>4</v>
      </c>
    </row>
    <row r="33" spans="1:26" s="120" customFormat="1" ht="16.5">
      <c r="A33" s="20">
        <v>81</v>
      </c>
      <c r="B33" s="18" t="s">
        <v>64</v>
      </c>
      <c r="C33" s="21">
        <v>2621</v>
      </c>
      <c r="D33" s="21">
        <v>2353664.9099999997</v>
      </c>
      <c r="E33" s="21">
        <v>835178.90188098315</v>
      </c>
      <c r="F33" s="21">
        <v>3188843.8118809829</v>
      </c>
      <c r="G33" s="114">
        <v>1359.93</v>
      </c>
      <c r="H33" s="32">
        <v>3564376.5300000003</v>
      </c>
      <c r="I33" s="32">
        <v>-375532.71811901731</v>
      </c>
      <c r="J33" s="288">
        <f t="shared" si="0"/>
        <v>-0.11776453795568753</v>
      </c>
      <c r="K33" s="116">
        <v>240885.44253000003</v>
      </c>
      <c r="L33" s="116">
        <v>0</v>
      </c>
      <c r="M33" s="116">
        <v>33488.919589317862</v>
      </c>
      <c r="N33" s="116">
        <v>48516.129404364619</v>
      </c>
      <c r="O33" s="116">
        <v>0</v>
      </c>
      <c r="P33" s="117">
        <v>-170716.36499999999</v>
      </c>
      <c r="Q33" s="117">
        <v>290115.99736029241</v>
      </c>
      <c r="R33" s="117">
        <v>412654.12146636535</v>
      </c>
      <c r="S33" s="118">
        <v>3800.45</v>
      </c>
      <c r="T33" s="22">
        <f t="shared" si="1"/>
        <v>483211.9772313229</v>
      </c>
      <c r="U33" s="36">
        <v>266278.30742711219</v>
      </c>
      <c r="V33" s="22">
        <f t="shared" si="3"/>
        <v>749490.28465843503</v>
      </c>
      <c r="W33" s="22">
        <v>628569.95055504888</v>
      </c>
      <c r="X33" s="21">
        <f t="shared" si="2"/>
        <v>1378060.2352134839</v>
      </c>
      <c r="Y33" s="20">
        <f t="shared" si="4"/>
        <v>525.77651095516364</v>
      </c>
      <c r="Z33" s="248">
        <v>7</v>
      </c>
    </row>
    <row r="34" spans="1:26" s="120" customFormat="1" ht="16.5">
      <c r="A34" s="20">
        <v>82</v>
      </c>
      <c r="B34" s="18" t="s">
        <v>65</v>
      </c>
      <c r="C34" s="21">
        <v>9405</v>
      </c>
      <c r="D34" s="21">
        <v>15269203.49</v>
      </c>
      <c r="E34" s="21">
        <v>1171297.6166123943</v>
      </c>
      <c r="F34" s="21">
        <v>16440501.106612395</v>
      </c>
      <c r="G34" s="114">
        <v>1359.93</v>
      </c>
      <c r="H34" s="32">
        <v>12790141.65</v>
      </c>
      <c r="I34" s="32">
        <v>3650359.4566123951</v>
      </c>
      <c r="J34" s="288">
        <f t="shared" si="0"/>
        <v>0.22203456165604435</v>
      </c>
      <c r="K34" s="116">
        <v>0</v>
      </c>
      <c r="L34" s="116">
        <v>0</v>
      </c>
      <c r="M34" s="116">
        <v>83138.317027644953</v>
      </c>
      <c r="N34" s="116">
        <v>161280.89786749988</v>
      </c>
      <c r="O34" s="116">
        <v>0</v>
      </c>
      <c r="P34" s="117">
        <v>-494231.67000000004</v>
      </c>
      <c r="Q34" s="117">
        <v>348473.04083571001</v>
      </c>
      <c r="R34" s="117">
        <v>97994.88333825834</v>
      </c>
      <c r="S34" s="118">
        <v>13637.25</v>
      </c>
      <c r="T34" s="22">
        <f t="shared" si="1"/>
        <v>3860652.1756815081</v>
      </c>
      <c r="U34" s="36">
        <v>2303150.1003213162</v>
      </c>
      <c r="V34" s="22">
        <f t="shared" si="3"/>
        <v>6163802.2760028243</v>
      </c>
      <c r="W34" s="22">
        <v>1420815.5510925855</v>
      </c>
      <c r="X34" s="21">
        <f t="shared" si="2"/>
        <v>7584617.8270954099</v>
      </c>
      <c r="Y34" s="20">
        <f t="shared" si="4"/>
        <v>806.44527667149498</v>
      </c>
      <c r="Z34" s="248">
        <v>5</v>
      </c>
    </row>
    <row r="35" spans="1:26" s="120" customFormat="1" ht="16.5">
      <c r="A35" s="20">
        <v>86</v>
      </c>
      <c r="B35" s="18" t="s">
        <v>66</v>
      </c>
      <c r="C35" s="21">
        <v>8143</v>
      </c>
      <c r="D35" s="21">
        <v>13010539.120000001</v>
      </c>
      <c r="E35" s="21">
        <v>1351984.1827461827</v>
      </c>
      <c r="F35" s="21">
        <v>14362523.302746184</v>
      </c>
      <c r="G35" s="114">
        <v>1359.93</v>
      </c>
      <c r="H35" s="32">
        <v>11073909.99</v>
      </c>
      <c r="I35" s="32">
        <v>3288613.3127461839</v>
      </c>
      <c r="J35" s="288">
        <f t="shared" si="0"/>
        <v>0.22897183478319474</v>
      </c>
      <c r="K35" s="116">
        <v>0</v>
      </c>
      <c r="L35" s="116">
        <v>0</v>
      </c>
      <c r="M35" s="116">
        <v>53837.711654590377</v>
      </c>
      <c r="N35" s="116">
        <v>121924.75355272843</v>
      </c>
      <c r="O35" s="116">
        <v>0</v>
      </c>
      <c r="P35" s="117">
        <v>-469812.32499999995</v>
      </c>
      <c r="Q35" s="117">
        <v>246262.38394632383</v>
      </c>
      <c r="R35" s="117">
        <v>-45427.468053555327</v>
      </c>
      <c r="S35" s="118">
        <v>11807.35</v>
      </c>
      <c r="T35" s="22">
        <f t="shared" si="1"/>
        <v>3207205.7188462713</v>
      </c>
      <c r="U35" s="36">
        <v>2869047.2596968873</v>
      </c>
      <c r="V35" s="22">
        <f t="shared" si="3"/>
        <v>6076252.9785431586</v>
      </c>
      <c r="W35" s="22">
        <v>1438485.8113037464</v>
      </c>
      <c r="X35" s="21">
        <f t="shared" si="2"/>
        <v>7514738.7898469046</v>
      </c>
      <c r="Y35" s="20">
        <f t="shared" si="4"/>
        <v>922.84646811333721</v>
      </c>
      <c r="Z35" s="248">
        <v>5</v>
      </c>
    </row>
    <row r="36" spans="1:26" s="120" customFormat="1" ht="16.5">
      <c r="A36" s="20">
        <v>90</v>
      </c>
      <c r="B36" s="18" t="s">
        <v>67</v>
      </c>
      <c r="C36" s="21">
        <v>3136</v>
      </c>
      <c r="D36" s="21">
        <v>3026291.37</v>
      </c>
      <c r="E36" s="21">
        <v>1312504.497856193</v>
      </c>
      <c r="F36" s="21">
        <v>4338795.8678561933</v>
      </c>
      <c r="G36" s="114">
        <v>1359.93</v>
      </c>
      <c r="H36" s="32">
        <v>4264740.4800000004</v>
      </c>
      <c r="I36" s="32">
        <v>74055.387856192887</v>
      </c>
      <c r="J36" s="288">
        <f t="shared" si="0"/>
        <v>1.7068188988753643E-2</v>
      </c>
      <c r="K36" s="116">
        <v>975751.12767999992</v>
      </c>
      <c r="L36" s="116">
        <v>0</v>
      </c>
      <c r="M36" s="116">
        <v>39068.926088338594</v>
      </c>
      <c r="N36" s="116">
        <v>56633.420558148864</v>
      </c>
      <c r="O36" s="116">
        <v>0</v>
      </c>
      <c r="P36" s="117">
        <v>-203223.9725</v>
      </c>
      <c r="Q36" s="117">
        <v>94114.218245721509</v>
      </c>
      <c r="R36" s="117">
        <v>-675256.10001324408</v>
      </c>
      <c r="S36" s="118">
        <v>4547.2</v>
      </c>
      <c r="T36" s="22">
        <f t="shared" si="1"/>
        <v>365690.20791515772</v>
      </c>
      <c r="U36" s="36">
        <v>-11568.74731487914</v>
      </c>
      <c r="V36" s="22">
        <f t="shared" si="3"/>
        <v>354121.46060027857</v>
      </c>
      <c r="W36" s="22">
        <v>713124.3294630067</v>
      </c>
      <c r="X36" s="21">
        <f t="shared" si="2"/>
        <v>1067245.7900632853</v>
      </c>
      <c r="Y36" s="20">
        <f t="shared" si="4"/>
        <v>340.32072387222109</v>
      </c>
      <c r="Z36" s="248">
        <v>12</v>
      </c>
    </row>
    <row r="37" spans="1:26" s="120" customFormat="1" ht="16.5">
      <c r="A37" s="20">
        <v>91</v>
      </c>
      <c r="B37" s="18" t="s">
        <v>68</v>
      </c>
      <c r="C37" s="21">
        <v>658457</v>
      </c>
      <c r="D37" s="21">
        <v>876452932.53999996</v>
      </c>
      <c r="E37" s="21">
        <v>288843004.63089824</v>
      </c>
      <c r="F37" s="21">
        <v>1165295937.1708982</v>
      </c>
      <c r="G37" s="114">
        <v>1359.93</v>
      </c>
      <c r="H37" s="32">
        <v>895455428.00999999</v>
      </c>
      <c r="I37" s="32">
        <v>269840509.16089821</v>
      </c>
      <c r="J37" s="288">
        <f t="shared" si="0"/>
        <v>0.23156393200513181</v>
      </c>
      <c r="K37" s="116">
        <v>0</v>
      </c>
      <c r="L37" s="116">
        <v>0</v>
      </c>
      <c r="M37" s="116">
        <v>11131201.324985925</v>
      </c>
      <c r="N37" s="116">
        <v>12561352.790450351</v>
      </c>
      <c r="O37" s="116">
        <v>3518191.1113316556</v>
      </c>
      <c r="P37" s="117">
        <v>-80696368.159400001</v>
      </c>
      <c r="Q37" s="117">
        <v>-6980980.3654889707</v>
      </c>
      <c r="R37" s="117">
        <v>-76687612.739061773</v>
      </c>
      <c r="S37" s="118">
        <v>954762.65</v>
      </c>
      <c r="T37" s="22">
        <f t="shared" si="1"/>
        <v>133641055.77371541</v>
      </c>
      <c r="U37" s="36">
        <v>-60743727.182346418</v>
      </c>
      <c r="V37" s="22">
        <f t="shared" si="3"/>
        <v>72897328.591368988</v>
      </c>
      <c r="W37" s="22">
        <v>88279488.98038578</v>
      </c>
      <c r="X37" s="21">
        <f t="shared" si="2"/>
        <v>161176817.57175475</v>
      </c>
      <c r="Y37" s="20">
        <f t="shared" si="4"/>
        <v>244.77956430223196</v>
      </c>
      <c r="Z37" s="248">
        <v>1</v>
      </c>
    </row>
    <row r="38" spans="1:26" s="120" customFormat="1" ht="16.5">
      <c r="A38" s="20">
        <v>92</v>
      </c>
      <c r="B38" s="18" t="s">
        <v>69</v>
      </c>
      <c r="C38" s="21">
        <v>239206</v>
      </c>
      <c r="D38" s="21">
        <v>378049339.44</v>
      </c>
      <c r="E38" s="21">
        <v>129966959.04851484</v>
      </c>
      <c r="F38" s="21">
        <v>508016298.48851484</v>
      </c>
      <c r="G38" s="114">
        <v>1359.93</v>
      </c>
      <c r="H38" s="32">
        <v>325303415.58000004</v>
      </c>
      <c r="I38" s="32">
        <v>182712882.9085148</v>
      </c>
      <c r="J38" s="288">
        <f t="shared" si="0"/>
        <v>0.35965949016229359</v>
      </c>
      <c r="K38" s="116">
        <v>0</v>
      </c>
      <c r="L38" s="116">
        <v>0</v>
      </c>
      <c r="M38" s="116">
        <v>3144743.4849491548</v>
      </c>
      <c r="N38" s="116">
        <v>5206313.1719184378</v>
      </c>
      <c r="O38" s="116">
        <v>3810314.5146148414</v>
      </c>
      <c r="P38" s="117">
        <v>-33111565.099949997</v>
      </c>
      <c r="Q38" s="117">
        <v>-27694606.953011636</v>
      </c>
      <c r="R38" s="117">
        <v>-3093860.6356005617</v>
      </c>
      <c r="S38" s="118">
        <v>346848.7</v>
      </c>
      <c r="T38" s="22">
        <f t="shared" si="1"/>
        <v>131321070.09143505</v>
      </c>
      <c r="U38" s="36">
        <v>-3797594.6678831158</v>
      </c>
      <c r="V38" s="22">
        <f t="shared" si="3"/>
        <v>127523475.42355193</v>
      </c>
      <c r="W38" s="22">
        <v>30036233.761776581</v>
      </c>
      <c r="X38" s="21">
        <f t="shared" si="2"/>
        <v>157559709.18532851</v>
      </c>
      <c r="Y38" s="20">
        <f t="shared" si="4"/>
        <v>658.67791437225037</v>
      </c>
      <c r="Z38" s="248">
        <v>1</v>
      </c>
    </row>
    <row r="39" spans="1:26" s="120" customFormat="1" ht="16.5">
      <c r="A39" s="20">
        <v>97</v>
      </c>
      <c r="B39" s="18" t="s">
        <v>70</v>
      </c>
      <c r="C39" s="21">
        <v>2131</v>
      </c>
      <c r="D39" s="21">
        <v>2088566.68</v>
      </c>
      <c r="E39" s="21">
        <v>1125390.8403082287</v>
      </c>
      <c r="F39" s="21">
        <v>3213957.5203082287</v>
      </c>
      <c r="G39" s="114">
        <v>1359.93</v>
      </c>
      <c r="H39" s="32">
        <v>2898010.83</v>
      </c>
      <c r="I39" s="32">
        <v>315946.6903082286</v>
      </c>
      <c r="J39" s="288">
        <f t="shared" si="0"/>
        <v>9.8304563240751333E-2</v>
      </c>
      <c r="K39" s="116">
        <v>101530.89832000001</v>
      </c>
      <c r="L39" s="116">
        <v>0</v>
      </c>
      <c r="M39" s="116">
        <v>21521.136256412297</v>
      </c>
      <c r="N39" s="116">
        <v>22303.471123502884</v>
      </c>
      <c r="O39" s="116">
        <v>0</v>
      </c>
      <c r="P39" s="117">
        <v>-140193.23499999999</v>
      </c>
      <c r="Q39" s="117">
        <v>-317202.09788532177</v>
      </c>
      <c r="R39" s="117">
        <v>271315.2243055604</v>
      </c>
      <c r="S39" s="118">
        <v>3089.95</v>
      </c>
      <c r="T39" s="22">
        <f t="shared" si="1"/>
        <v>278312.03742838243</v>
      </c>
      <c r="U39" s="36">
        <v>148005.49223321679</v>
      </c>
      <c r="V39" s="22">
        <f t="shared" si="3"/>
        <v>426317.5296615992</v>
      </c>
      <c r="W39" s="22">
        <v>454103.40579262201</v>
      </c>
      <c r="X39" s="21">
        <f t="shared" si="2"/>
        <v>880420.93545422121</v>
      </c>
      <c r="Y39" s="20">
        <f t="shared" si="4"/>
        <v>413.14919542666411</v>
      </c>
      <c r="Z39" s="248">
        <v>10</v>
      </c>
    </row>
    <row r="40" spans="1:26" s="120" customFormat="1" ht="16.5">
      <c r="A40" s="20">
        <v>98</v>
      </c>
      <c r="B40" s="18" t="s">
        <v>71</v>
      </c>
      <c r="C40" s="21">
        <v>23090</v>
      </c>
      <c r="D40" s="21">
        <v>36880455.07</v>
      </c>
      <c r="E40" s="21">
        <v>3480207.425138962</v>
      </c>
      <c r="F40" s="21">
        <v>40360662.495138966</v>
      </c>
      <c r="G40" s="114">
        <v>1359.93</v>
      </c>
      <c r="H40" s="32">
        <v>31400783.700000003</v>
      </c>
      <c r="I40" s="32">
        <v>8959878.7951389626</v>
      </c>
      <c r="J40" s="288">
        <f t="shared" si="0"/>
        <v>0.22199533509188779</v>
      </c>
      <c r="K40" s="116">
        <v>0</v>
      </c>
      <c r="L40" s="116">
        <v>0</v>
      </c>
      <c r="M40" s="116">
        <v>187646.01136506288</v>
      </c>
      <c r="N40" s="116">
        <v>448821.72474295646</v>
      </c>
      <c r="O40" s="116">
        <v>0</v>
      </c>
      <c r="P40" s="117">
        <v>-1464209.6379999998</v>
      </c>
      <c r="Q40" s="117">
        <v>4335426.4234630624</v>
      </c>
      <c r="R40" s="117">
        <v>3029037.0495852563</v>
      </c>
      <c r="S40" s="117">
        <v>33480.5</v>
      </c>
      <c r="T40" s="22">
        <f t="shared" si="1"/>
        <v>15530080.8662953</v>
      </c>
      <c r="U40" s="36">
        <v>6678970.2927188799</v>
      </c>
      <c r="V40" s="22">
        <f t="shared" si="3"/>
        <v>22209051.15901418</v>
      </c>
      <c r="W40" s="22">
        <v>3487316.6869670544</v>
      </c>
      <c r="X40" s="21">
        <f t="shared" si="2"/>
        <v>25696367.845981233</v>
      </c>
      <c r="Y40" s="20">
        <f t="shared" si="4"/>
        <v>1112.8786420953327</v>
      </c>
      <c r="Z40" s="248">
        <v>7</v>
      </c>
    </row>
    <row r="41" spans="1:26" s="120" customFormat="1" ht="16.5">
      <c r="A41" s="20">
        <v>102</v>
      </c>
      <c r="B41" s="18" t="s">
        <v>72</v>
      </c>
      <c r="C41" s="21">
        <v>9870</v>
      </c>
      <c r="D41" s="21">
        <v>13172714.940000001</v>
      </c>
      <c r="E41" s="21">
        <v>1787539.6071900455</v>
      </c>
      <c r="F41" s="21">
        <v>14960254.547190048</v>
      </c>
      <c r="G41" s="114">
        <v>1359.93</v>
      </c>
      <c r="H41" s="32">
        <v>13422509.100000001</v>
      </c>
      <c r="I41" s="32">
        <v>1537745.4471900463</v>
      </c>
      <c r="J41" s="288">
        <f t="shared" si="0"/>
        <v>0.10278872209957669</v>
      </c>
      <c r="K41" s="116">
        <v>0</v>
      </c>
      <c r="L41" s="116">
        <v>0</v>
      </c>
      <c r="M41" s="116">
        <v>129648.74945751394</v>
      </c>
      <c r="N41" s="116">
        <v>169919.89822828633</v>
      </c>
      <c r="O41" s="116">
        <v>0</v>
      </c>
      <c r="P41" s="117">
        <v>-602903.45000000007</v>
      </c>
      <c r="Q41" s="117">
        <v>1048170.5654000834</v>
      </c>
      <c r="R41" s="117">
        <v>660474.0562988912</v>
      </c>
      <c r="S41" s="118">
        <v>14311.5</v>
      </c>
      <c r="T41" s="22">
        <f t="shared" si="1"/>
        <v>2957366.766574821</v>
      </c>
      <c r="U41" s="36">
        <v>4158820.6476539145</v>
      </c>
      <c r="V41" s="22">
        <f t="shared" si="3"/>
        <v>7116187.4142287355</v>
      </c>
      <c r="W41" s="22">
        <v>2161681.9961973322</v>
      </c>
      <c r="X41" s="21">
        <f t="shared" si="2"/>
        <v>9277869.4104260672</v>
      </c>
      <c r="Y41" s="20">
        <f t="shared" si="4"/>
        <v>940.00703246464718</v>
      </c>
      <c r="Z41" s="248">
        <v>4</v>
      </c>
    </row>
    <row r="42" spans="1:26" s="120" customFormat="1" ht="16.5">
      <c r="A42" s="20">
        <v>103</v>
      </c>
      <c r="B42" s="18" t="s">
        <v>73</v>
      </c>
      <c r="C42" s="21">
        <v>2166</v>
      </c>
      <c r="D42" s="21">
        <v>3017765.58</v>
      </c>
      <c r="E42" s="21">
        <v>390627.18698231084</v>
      </c>
      <c r="F42" s="21">
        <v>3408392.7669823109</v>
      </c>
      <c r="G42" s="114">
        <v>1359.93</v>
      </c>
      <c r="H42" s="32">
        <v>2945608.3800000004</v>
      </c>
      <c r="I42" s="32">
        <v>462784.38698231056</v>
      </c>
      <c r="J42" s="288">
        <f t="shared" si="0"/>
        <v>0.13577789257898409</v>
      </c>
      <c r="K42" s="116">
        <v>0</v>
      </c>
      <c r="L42" s="116">
        <v>0</v>
      </c>
      <c r="M42" s="116">
        <v>17700.101388759638</v>
      </c>
      <c r="N42" s="116">
        <v>14431.037468238708</v>
      </c>
      <c r="O42" s="116">
        <v>0</v>
      </c>
      <c r="P42" s="117">
        <v>-135954.095</v>
      </c>
      <c r="Q42" s="117">
        <v>205163.71927565767</v>
      </c>
      <c r="R42" s="117">
        <v>123638.49758452934</v>
      </c>
      <c r="S42" s="118">
        <v>3140.7</v>
      </c>
      <c r="T42" s="22">
        <f t="shared" si="1"/>
        <v>690904.34769949596</v>
      </c>
      <c r="U42" s="36">
        <v>1108079.1228638655</v>
      </c>
      <c r="V42" s="22">
        <f t="shared" si="3"/>
        <v>1798983.4705633614</v>
      </c>
      <c r="W42" s="22">
        <v>497462.05417832138</v>
      </c>
      <c r="X42" s="21">
        <f t="shared" si="2"/>
        <v>2296445.5247416827</v>
      </c>
      <c r="Y42" s="20">
        <f t="shared" si="4"/>
        <v>1060.2241573137962</v>
      </c>
      <c r="Z42" s="248">
        <v>5</v>
      </c>
    </row>
    <row r="43" spans="1:26" s="120" customFormat="1" ht="16.5">
      <c r="A43" s="20">
        <v>105</v>
      </c>
      <c r="B43" s="18" t="s">
        <v>74</v>
      </c>
      <c r="C43" s="21">
        <v>2139</v>
      </c>
      <c r="D43" s="21">
        <v>1903161.69</v>
      </c>
      <c r="E43" s="21">
        <v>1324878.1668727014</v>
      </c>
      <c r="F43" s="21">
        <v>3228039.8568727011</v>
      </c>
      <c r="G43" s="114">
        <v>1359.93</v>
      </c>
      <c r="H43" s="32">
        <v>2908890.27</v>
      </c>
      <c r="I43" s="32">
        <v>319149.58687270107</v>
      </c>
      <c r="J43" s="288">
        <f t="shared" si="0"/>
        <v>9.8867920169328577E-2</v>
      </c>
      <c r="K43" s="116">
        <v>682561.89025199995</v>
      </c>
      <c r="L43" s="116">
        <v>0</v>
      </c>
      <c r="M43" s="116">
        <v>21012.432458026029</v>
      </c>
      <c r="N43" s="116">
        <v>37626.341060475192</v>
      </c>
      <c r="O43" s="116">
        <v>0</v>
      </c>
      <c r="P43" s="117">
        <v>-115956.395</v>
      </c>
      <c r="Q43" s="117">
        <v>338605.69872906734</v>
      </c>
      <c r="R43" s="117">
        <v>353435.51227285573</v>
      </c>
      <c r="S43" s="118">
        <v>3101.5499999999997</v>
      </c>
      <c r="T43" s="22">
        <f t="shared" si="1"/>
        <v>1639536.6166451254</v>
      </c>
      <c r="U43" s="36">
        <v>799732.63808291405</v>
      </c>
      <c r="V43" s="22">
        <f t="shared" si="3"/>
        <v>2439269.2547280397</v>
      </c>
      <c r="W43" s="22">
        <v>501643.39813616365</v>
      </c>
      <c r="X43" s="21">
        <f t="shared" si="2"/>
        <v>2940912.6528642033</v>
      </c>
      <c r="Y43" s="20">
        <f t="shared" si="4"/>
        <v>1374.9007259767197</v>
      </c>
      <c r="Z43" s="248">
        <v>18</v>
      </c>
    </row>
    <row r="44" spans="1:26" s="120" customFormat="1" ht="16.5">
      <c r="A44" s="20">
        <v>106</v>
      </c>
      <c r="B44" s="18" t="s">
        <v>75</v>
      </c>
      <c r="C44" s="21">
        <v>46880</v>
      </c>
      <c r="D44" s="21">
        <v>67321637.789999992</v>
      </c>
      <c r="E44" s="21">
        <v>10238618.015843855</v>
      </c>
      <c r="F44" s="21">
        <v>77560255.805843845</v>
      </c>
      <c r="G44" s="114">
        <v>1359.93</v>
      </c>
      <c r="H44" s="32">
        <v>63753518.400000006</v>
      </c>
      <c r="I44" s="32">
        <v>13806737.405843839</v>
      </c>
      <c r="J44" s="288">
        <f t="shared" si="0"/>
        <v>0.1780130462747076</v>
      </c>
      <c r="K44" s="116">
        <v>0</v>
      </c>
      <c r="L44" s="116">
        <v>0</v>
      </c>
      <c r="M44" s="116">
        <v>579190.9277779744</v>
      </c>
      <c r="N44" s="116">
        <v>824947.71604041965</v>
      </c>
      <c r="O44" s="116">
        <v>126467.27095406462</v>
      </c>
      <c r="P44" s="117">
        <v>-4762826.3232500004</v>
      </c>
      <c r="Q44" s="117">
        <v>1749488.2548557413</v>
      </c>
      <c r="R44" s="117">
        <v>3681008.4198144875</v>
      </c>
      <c r="S44" s="118">
        <v>67976</v>
      </c>
      <c r="T44" s="22">
        <f t="shared" si="1"/>
        <v>16072989.672036525</v>
      </c>
      <c r="U44" s="36">
        <v>-202173.25492259031</v>
      </c>
      <c r="V44" s="22">
        <f t="shared" si="3"/>
        <v>15870816.417113934</v>
      </c>
      <c r="W44" s="22">
        <v>6711225.9388995422</v>
      </c>
      <c r="X44" s="21">
        <f t="shared" si="2"/>
        <v>22582042.356013477</v>
      </c>
      <c r="Y44" s="20">
        <f t="shared" si="4"/>
        <v>481.69885571701104</v>
      </c>
      <c r="Z44" s="248">
        <v>1</v>
      </c>
    </row>
    <row r="45" spans="1:26" s="120" customFormat="1" ht="16.5">
      <c r="A45" s="20">
        <v>108</v>
      </c>
      <c r="B45" s="18" t="s">
        <v>76</v>
      </c>
      <c r="C45" s="21">
        <v>10337</v>
      </c>
      <c r="D45" s="21">
        <v>16274657.65</v>
      </c>
      <c r="E45" s="21">
        <v>1455497.324386731</v>
      </c>
      <c r="F45" s="21">
        <v>17730154.974386733</v>
      </c>
      <c r="G45" s="114">
        <v>1359.93</v>
      </c>
      <c r="H45" s="32">
        <v>14057596.41</v>
      </c>
      <c r="I45" s="32">
        <v>3672558.5643867329</v>
      </c>
      <c r="J45" s="288">
        <f t="shared" si="0"/>
        <v>0.20713629236135669</v>
      </c>
      <c r="K45" s="116">
        <v>0</v>
      </c>
      <c r="L45" s="116">
        <v>0</v>
      </c>
      <c r="M45" s="116">
        <v>90202.235734264992</v>
      </c>
      <c r="N45" s="116">
        <v>199734.07590047046</v>
      </c>
      <c r="O45" s="116">
        <v>0</v>
      </c>
      <c r="P45" s="117">
        <v>-643915.46250000002</v>
      </c>
      <c r="Q45" s="117">
        <v>632336.26354080834</v>
      </c>
      <c r="R45" s="117">
        <v>90917.135641304398</v>
      </c>
      <c r="S45" s="118">
        <v>14988.65</v>
      </c>
      <c r="T45" s="22">
        <f t="shared" si="1"/>
        <v>4056821.462703581</v>
      </c>
      <c r="U45" s="36">
        <v>4481128.5037412439</v>
      </c>
      <c r="V45" s="22">
        <f t="shared" si="3"/>
        <v>8537949.9664448239</v>
      </c>
      <c r="W45" s="22">
        <v>1764880.5176937785</v>
      </c>
      <c r="X45" s="21">
        <f t="shared" si="2"/>
        <v>10302830.484138602</v>
      </c>
      <c r="Y45" s="20">
        <f t="shared" si="4"/>
        <v>996.69444559723343</v>
      </c>
      <c r="Z45" s="248">
        <v>6</v>
      </c>
    </row>
    <row r="46" spans="1:26" s="120" customFormat="1" ht="16.5">
      <c r="A46" s="20">
        <v>109</v>
      </c>
      <c r="B46" s="18" t="s">
        <v>77</v>
      </c>
      <c r="C46" s="21">
        <v>67971</v>
      </c>
      <c r="D46" s="21">
        <v>92340976.25</v>
      </c>
      <c r="E46" s="21">
        <v>14111744.116995094</v>
      </c>
      <c r="F46" s="21">
        <v>106452720.3669951</v>
      </c>
      <c r="G46" s="114">
        <v>1359.93</v>
      </c>
      <c r="H46" s="32">
        <v>92435802.030000001</v>
      </c>
      <c r="I46" s="32">
        <v>14016918.336995095</v>
      </c>
      <c r="J46" s="288">
        <f t="shared" si="0"/>
        <v>0.13167271149738452</v>
      </c>
      <c r="K46" s="116">
        <v>0</v>
      </c>
      <c r="L46" s="116">
        <v>0</v>
      </c>
      <c r="M46" s="116">
        <v>889856.10689514456</v>
      </c>
      <c r="N46" s="116">
        <v>1318713.2727959771</v>
      </c>
      <c r="O46" s="116">
        <v>147278.64335499911</v>
      </c>
      <c r="P46" s="117">
        <v>-6747383.1845499994</v>
      </c>
      <c r="Q46" s="117">
        <v>-1056323.821490908</v>
      </c>
      <c r="R46" s="117">
        <v>2251283.1293844273</v>
      </c>
      <c r="S46" s="118">
        <v>98557.95</v>
      </c>
      <c r="T46" s="22">
        <f t="shared" si="1"/>
        <v>10918900.433384735</v>
      </c>
      <c r="U46" s="36">
        <v>7033183.3112761276</v>
      </c>
      <c r="V46" s="22">
        <f t="shared" si="3"/>
        <v>17952083.744660862</v>
      </c>
      <c r="W46" s="22">
        <v>10510009.629210038</v>
      </c>
      <c r="X46" s="21">
        <f t="shared" si="2"/>
        <v>28462093.373870902</v>
      </c>
      <c r="Y46" s="20">
        <f t="shared" si="4"/>
        <v>418.73877644688031</v>
      </c>
      <c r="Z46" s="248">
        <v>5</v>
      </c>
    </row>
    <row r="47" spans="1:26" s="120" customFormat="1" ht="16.5">
      <c r="A47" s="20">
        <v>111</v>
      </c>
      <c r="B47" s="18" t="s">
        <v>78</v>
      </c>
      <c r="C47" s="21">
        <v>18344</v>
      </c>
      <c r="D47" s="21">
        <v>19015667.670000002</v>
      </c>
      <c r="E47" s="21">
        <v>4077910.9697553529</v>
      </c>
      <c r="F47" s="21">
        <v>23093578.639755353</v>
      </c>
      <c r="G47" s="114">
        <v>1359.93</v>
      </c>
      <c r="H47" s="32">
        <v>24946555.920000002</v>
      </c>
      <c r="I47" s="32">
        <v>-1852977.2802446485</v>
      </c>
      <c r="J47" s="288">
        <f t="shared" si="0"/>
        <v>-8.0237771250176337E-2</v>
      </c>
      <c r="K47" s="116">
        <v>0</v>
      </c>
      <c r="L47" s="116">
        <v>0</v>
      </c>
      <c r="M47" s="116">
        <v>221635.63238444732</v>
      </c>
      <c r="N47" s="116">
        <v>377648.30821863894</v>
      </c>
      <c r="O47" s="116">
        <v>0</v>
      </c>
      <c r="P47" s="117">
        <v>-1591579.1502499999</v>
      </c>
      <c r="Q47" s="117">
        <v>4154602.9293716196</v>
      </c>
      <c r="R47" s="117">
        <v>4471601.8892766926</v>
      </c>
      <c r="S47" s="118">
        <v>26598.799999999999</v>
      </c>
      <c r="T47" s="22">
        <f t="shared" si="1"/>
        <v>5807531.1287567494</v>
      </c>
      <c r="U47" s="36">
        <v>5598052.7324047554</v>
      </c>
      <c r="V47" s="22">
        <f t="shared" si="3"/>
        <v>11405583.861161504</v>
      </c>
      <c r="W47" s="22">
        <v>3115929.4168748241</v>
      </c>
      <c r="X47" s="21">
        <f t="shared" si="2"/>
        <v>14521513.278036328</v>
      </c>
      <c r="Y47" s="20">
        <f t="shared" si="4"/>
        <v>791.62196238750153</v>
      </c>
      <c r="Z47" s="248">
        <v>7</v>
      </c>
    </row>
    <row r="48" spans="1:26" s="120" customFormat="1" ht="16.5">
      <c r="A48" s="20">
        <v>139</v>
      </c>
      <c r="B48" s="18" t="s">
        <v>79</v>
      </c>
      <c r="C48" s="21">
        <v>9912</v>
      </c>
      <c r="D48" s="21">
        <v>20295203.419999998</v>
      </c>
      <c r="E48" s="21">
        <v>2254342.6806585109</v>
      </c>
      <c r="F48" s="21">
        <v>22549546.10065851</v>
      </c>
      <c r="G48" s="114">
        <v>1359.93</v>
      </c>
      <c r="H48" s="32">
        <v>13479626.16</v>
      </c>
      <c r="I48" s="32">
        <v>9069919.9406585097</v>
      </c>
      <c r="J48" s="288">
        <f t="shared" si="0"/>
        <v>0.40222184074887624</v>
      </c>
      <c r="K48" s="116">
        <v>0</v>
      </c>
      <c r="L48" s="116">
        <v>0</v>
      </c>
      <c r="M48" s="116">
        <v>84692.428518966044</v>
      </c>
      <c r="N48" s="116">
        <v>169232.48582984722</v>
      </c>
      <c r="O48" s="116">
        <v>16817.666088945371</v>
      </c>
      <c r="P48" s="117">
        <v>-543358.18500000006</v>
      </c>
      <c r="Q48" s="117">
        <v>-534634.40564460063</v>
      </c>
      <c r="R48" s="117">
        <v>-955570.43802996131</v>
      </c>
      <c r="S48" s="118">
        <v>14372.4</v>
      </c>
      <c r="T48" s="22">
        <f t="shared" si="1"/>
        <v>7321471.8924217056</v>
      </c>
      <c r="U48" s="36">
        <v>5671369.5595834516</v>
      </c>
      <c r="V48" s="22">
        <f t="shared" si="3"/>
        <v>12992841.452005157</v>
      </c>
      <c r="W48" s="22">
        <v>1480868.7365664409</v>
      </c>
      <c r="X48" s="21">
        <f t="shared" si="2"/>
        <v>14473710.188571598</v>
      </c>
      <c r="Y48" s="20">
        <f t="shared" si="4"/>
        <v>1460.2209633345035</v>
      </c>
      <c r="Z48" s="248">
        <v>17</v>
      </c>
    </row>
    <row r="49" spans="1:26" s="120" customFormat="1" ht="16.5">
      <c r="A49" s="20">
        <v>140</v>
      </c>
      <c r="B49" s="18" t="s">
        <v>80</v>
      </c>
      <c r="C49" s="21">
        <v>20958</v>
      </c>
      <c r="D49" s="21">
        <v>28936227.030000001</v>
      </c>
      <c r="E49" s="21">
        <v>3651615.5816591224</v>
      </c>
      <c r="F49" s="21">
        <v>32587842.611659124</v>
      </c>
      <c r="G49" s="114">
        <v>1359.93</v>
      </c>
      <c r="H49" s="32">
        <v>28501412.940000001</v>
      </c>
      <c r="I49" s="32">
        <v>4086429.6716591232</v>
      </c>
      <c r="J49" s="288">
        <f t="shared" si="0"/>
        <v>0.12539736736659884</v>
      </c>
      <c r="K49" s="116">
        <v>328738.91657599999</v>
      </c>
      <c r="L49" s="116">
        <v>0</v>
      </c>
      <c r="M49" s="116">
        <v>293308.7463709726</v>
      </c>
      <c r="N49" s="116">
        <v>447220.93441073614</v>
      </c>
      <c r="O49" s="116">
        <v>0</v>
      </c>
      <c r="P49" s="117">
        <v>-1739033.6458999999</v>
      </c>
      <c r="Q49" s="117">
        <v>6270362.2196530169</v>
      </c>
      <c r="R49" s="117">
        <v>3747967.5276693455</v>
      </c>
      <c r="S49" s="118">
        <v>30389.1</v>
      </c>
      <c r="T49" s="22">
        <f t="shared" si="1"/>
        <v>13465383.470439194</v>
      </c>
      <c r="U49" s="36">
        <v>7495485.2801185129</v>
      </c>
      <c r="V49" s="22">
        <f t="shared" si="3"/>
        <v>20960868.750557706</v>
      </c>
      <c r="W49" s="22">
        <v>3680626.5974915633</v>
      </c>
      <c r="X49" s="21">
        <f t="shared" si="2"/>
        <v>24641495.348049268</v>
      </c>
      <c r="Y49" s="20">
        <f t="shared" si="4"/>
        <v>1175.7560524882751</v>
      </c>
      <c r="Z49" s="248">
        <v>11</v>
      </c>
    </row>
    <row r="50" spans="1:26" s="120" customFormat="1" ht="16.5">
      <c r="A50" s="20">
        <v>142</v>
      </c>
      <c r="B50" s="18" t="s">
        <v>81</v>
      </c>
      <c r="C50" s="21">
        <v>6559</v>
      </c>
      <c r="D50" s="21">
        <v>8775061.3599999994</v>
      </c>
      <c r="E50" s="21">
        <v>1234000.1965498724</v>
      </c>
      <c r="F50" s="21">
        <v>10009061.556549871</v>
      </c>
      <c r="G50" s="114">
        <v>1359.93</v>
      </c>
      <c r="H50" s="32">
        <v>8919780.870000001</v>
      </c>
      <c r="I50" s="32">
        <v>1089280.6865498703</v>
      </c>
      <c r="J50" s="288">
        <f t="shared" si="0"/>
        <v>0.10882945223141838</v>
      </c>
      <c r="K50" s="116">
        <v>0</v>
      </c>
      <c r="L50" s="116">
        <v>0</v>
      </c>
      <c r="M50" s="116">
        <v>66044.047517840372</v>
      </c>
      <c r="N50" s="116">
        <v>92307.502564715061</v>
      </c>
      <c r="O50" s="116">
        <v>0</v>
      </c>
      <c r="P50" s="117">
        <v>-398751.35499999998</v>
      </c>
      <c r="Q50" s="117">
        <v>-71566.627596771534</v>
      </c>
      <c r="R50" s="117">
        <v>140890.71835605166</v>
      </c>
      <c r="S50" s="118">
        <v>9510.5499999999993</v>
      </c>
      <c r="T50" s="22">
        <f t="shared" si="1"/>
        <v>927715.52239170589</v>
      </c>
      <c r="U50" s="36">
        <v>2505487.6044492419</v>
      </c>
      <c r="V50" s="22">
        <f t="shared" si="3"/>
        <v>3433203.1268409477</v>
      </c>
      <c r="W50" s="22">
        <v>1192204.6543184987</v>
      </c>
      <c r="X50" s="21">
        <f t="shared" si="2"/>
        <v>4625407.7811594466</v>
      </c>
      <c r="Y50" s="20">
        <f t="shared" si="4"/>
        <v>705.20014958979209</v>
      </c>
      <c r="Z50" s="248">
        <v>7</v>
      </c>
    </row>
    <row r="51" spans="1:26" s="120" customFormat="1" ht="16.5">
      <c r="A51" s="20">
        <v>143</v>
      </c>
      <c r="B51" s="18" t="s">
        <v>82</v>
      </c>
      <c r="C51" s="21">
        <v>6877</v>
      </c>
      <c r="D51" s="21">
        <v>8854239.7599999998</v>
      </c>
      <c r="E51" s="21">
        <v>1485124.8459191124</v>
      </c>
      <c r="F51" s="21">
        <v>10339364.605919112</v>
      </c>
      <c r="G51" s="114">
        <v>1359.93</v>
      </c>
      <c r="H51" s="32">
        <v>9352238.6100000013</v>
      </c>
      <c r="I51" s="32">
        <v>987125.99591911025</v>
      </c>
      <c r="J51" s="288">
        <f t="shared" si="0"/>
        <v>9.5472597547628532E-2</v>
      </c>
      <c r="K51" s="116">
        <v>34758.705349333337</v>
      </c>
      <c r="L51" s="116">
        <v>0</v>
      </c>
      <c r="M51" s="116">
        <v>74101.929902237694</v>
      </c>
      <c r="N51" s="116">
        <v>121619.45212383695</v>
      </c>
      <c r="O51" s="116">
        <v>0</v>
      </c>
      <c r="P51" s="117">
        <v>-502742.64500000002</v>
      </c>
      <c r="Q51" s="117">
        <v>-176703.40341126439</v>
      </c>
      <c r="R51" s="117">
        <v>251739.65739487222</v>
      </c>
      <c r="S51" s="118">
        <v>9971.65</v>
      </c>
      <c r="T51" s="22">
        <f t="shared" si="1"/>
        <v>799871.34227812605</v>
      </c>
      <c r="U51" s="36">
        <v>2511480.328180186</v>
      </c>
      <c r="V51" s="22">
        <f t="shared" si="3"/>
        <v>3311351.6704583121</v>
      </c>
      <c r="W51" s="22">
        <v>1376624.841600894</v>
      </c>
      <c r="X51" s="21">
        <f t="shared" si="2"/>
        <v>4687976.5120592061</v>
      </c>
      <c r="Y51" s="20">
        <f t="shared" si="4"/>
        <v>681.68918308262414</v>
      </c>
      <c r="Z51" s="248">
        <v>6</v>
      </c>
    </row>
    <row r="52" spans="1:26" s="120" customFormat="1" ht="16.5">
      <c r="A52" s="20">
        <v>145</v>
      </c>
      <c r="B52" s="18" t="s">
        <v>83</v>
      </c>
      <c r="C52" s="21">
        <v>12366</v>
      </c>
      <c r="D52" s="21">
        <v>22318568.309999999</v>
      </c>
      <c r="E52" s="21">
        <v>1404074.684282722</v>
      </c>
      <c r="F52" s="21">
        <v>23722642.994282722</v>
      </c>
      <c r="G52" s="114">
        <v>1359.93</v>
      </c>
      <c r="H52" s="32">
        <v>16816894.379999999</v>
      </c>
      <c r="I52" s="32">
        <v>6905748.6142827235</v>
      </c>
      <c r="J52" s="288">
        <f t="shared" si="0"/>
        <v>0.29110367744214016</v>
      </c>
      <c r="K52" s="116">
        <v>0</v>
      </c>
      <c r="L52" s="116">
        <v>0</v>
      </c>
      <c r="M52" s="116">
        <v>101925.37767350522</v>
      </c>
      <c r="N52" s="116">
        <v>205665.74141354731</v>
      </c>
      <c r="O52" s="116">
        <v>60395.122432058059</v>
      </c>
      <c r="P52" s="117">
        <v>-681330.79500000004</v>
      </c>
      <c r="Q52" s="117">
        <v>1593397.3832346916</v>
      </c>
      <c r="R52" s="117">
        <v>27999.957431392664</v>
      </c>
      <c r="S52" s="118">
        <v>17930.7</v>
      </c>
      <c r="T52" s="22">
        <f t="shared" si="1"/>
        <v>8231732.1014679186</v>
      </c>
      <c r="U52" s="36">
        <v>5814647.8595180539</v>
      </c>
      <c r="V52" s="22">
        <f t="shared" si="3"/>
        <v>14046379.960985973</v>
      </c>
      <c r="W52" s="22">
        <v>2214616.8171209665</v>
      </c>
      <c r="X52" s="21">
        <f t="shared" si="2"/>
        <v>16260996.778106939</v>
      </c>
      <c r="Y52" s="20">
        <f t="shared" si="4"/>
        <v>1314.9762880565211</v>
      </c>
      <c r="Z52" s="248">
        <v>14</v>
      </c>
    </row>
    <row r="53" spans="1:26" s="120" customFormat="1" ht="16.5">
      <c r="A53" s="20">
        <v>146</v>
      </c>
      <c r="B53" s="18" t="s">
        <v>84</v>
      </c>
      <c r="C53" s="21">
        <v>4643</v>
      </c>
      <c r="D53" s="21">
        <v>4004697.21</v>
      </c>
      <c r="E53" s="21">
        <v>2940176.4320446323</v>
      </c>
      <c r="F53" s="21">
        <v>6944873.6420446318</v>
      </c>
      <c r="G53" s="114">
        <v>1359.93</v>
      </c>
      <c r="H53" s="32">
        <v>6314154.9900000002</v>
      </c>
      <c r="I53" s="32">
        <v>630718.65204463154</v>
      </c>
      <c r="J53" s="288">
        <f t="shared" si="0"/>
        <v>9.081787294533733E-2</v>
      </c>
      <c r="K53" s="116">
        <v>1331039.8623840001</v>
      </c>
      <c r="L53" s="116">
        <v>0</v>
      </c>
      <c r="M53" s="116">
        <v>58034.775686602195</v>
      </c>
      <c r="N53" s="116">
        <v>79016.066248970048</v>
      </c>
      <c r="O53" s="116">
        <v>0</v>
      </c>
      <c r="P53" s="117">
        <v>-266265.27999999997</v>
      </c>
      <c r="Q53" s="117">
        <v>1279545.0623940355</v>
      </c>
      <c r="R53" s="117">
        <v>597398.68318906007</v>
      </c>
      <c r="S53" s="118">
        <v>6732.3499999999995</v>
      </c>
      <c r="T53" s="22">
        <f t="shared" si="1"/>
        <v>3716220.1719472995</v>
      </c>
      <c r="U53" s="36">
        <v>487527.99831726344</v>
      </c>
      <c r="V53" s="22">
        <f t="shared" si="3"/>
        <v>4203748.1702645626</v>
      </c>
      <c r="W53" s="22">
        <v>1027671.2188625729</v>
      </c>
      <c r="X53" s="21">
        <f t="shared" si="2"/>
        <v>5231419.3891271353</v>
      </c>
      <c r="Y53" s="20">
        <f t="shared" si="4"/>
        <v>1126.7325843478645</v>
      </c>
      <c r="Z53" s="248">
        <v>12</v>
      </c>
    </row>
    <row r="54" spans="1:26" s="120" customFormat="1" ht="16.5">
      <c r="A54" s="20">
        <v>148</v>
      </c>
      <c r="B54" s="18" t="s">
        <v>85</v>
      </c>
      <c r="C54" s="21">
        <v>7008</v>
      </c>
      <c r="D54" s="21">
        <v>8018043.0899999989</v>
      </c>
      <c r="E54" s="21">
        <v>6950151.3976837471</v>
      </c>
      <c r="F54" s="21">
        <v>14968194.487683747</v>
      </c>
      <c r="G54" s="114">
        <v>1359.93</v>
      </c>
      <c r="H54" s="32">
        <v>9530389.4400000013</v>
      </c>
      <c r="I54" s="32">
        <v>5437805.0476837456</v>
      </c>
      <c r="J54" s="288">
        <f t="shared" si="0"/>
        <v>0.36329064618702844</v>
      </c>
      <c r="K54" s="116">
        <v>2071302.7848960003</v>
      </c>
      <c r="L54" s="116">
        <v>425329.25</v>
      </c>
      <c r="M54" s="116">
        <v>87527.102097904528</v>
      </c>
      <c r="N54" s="116">
        <v>137201.99467886216</v>
      </c>
      <c r="O54" s="116">
        <v>26783.286464422024</v>
      </c>
      <c r="P54" s="117">
        <v>-349785.22499999998</v>
      </c>
      <c r="Q54" s="117">
        <v>-56517.299530779419</v>
      </c>
      <c r="R54" s="117">
        <v>1965943.6151336934</v>
      </c>
      <c r="S54" s="118">
        <v>10161.6</v>
      </c>
      <c r="T54" s="22">
        <f t="shared" si="1"/>
        <v>9755752.1564238481</v>
      </c>
      <c r="U54" s="36">
        <v>-37835.938078849445</v>
      </c>
      <c r="V54" s="22">
        <f t="shared" si="3"/>
        <v>9717916.2183449995</v>
      </c>
      <c r="W54" s="22">
        <v>1158727.0007333471</v>
      </c>
      <c r="X54" s="21">
        <f t="shared" si="2"/>
        <v>10876643.219078347</v>
      </c>
      <c r="Y54" s="20">
        <f t="shared" si="4"/>
        <v>1552.032422813691</v>
      </c>
      <c r="Z54" s="248">
        <v>19</v>
      </c>
    </row>
    <row r="55" spans="1:26" s="120" customFormat="1" ht="16.5">
      <c r="A55" s="20">
        <v>149</v>
      </c>
      <c r="B55" s="18" t="s">
        <v>86</v>
      </c>
      <c r="C55" s="21">
        <v>5353</v>
      </c>
      <c r="D55" s="21">
        <v>7652940.79</v>
      </c>
      <c r="E55" s="21">
        <v>2003265.6692354458</v>
      </c>
      <c r="F55" s="21">
        <v>9656206.4592354465</v>
      </c>
      <c r="G55" s="114">
        <v>1359.93</v>
      </c>
      <c r="H55" s="32">
        <v>7279705.29</v>
      </c>
      <c r="I55" s="32">
        <v>2376501.1692354465</v>
      </c>
      <c r="J55" s="288">
        <f t="shared" si="0"/>
        <v>0.2461112631827066</v>
      </c>
      <c r="K55" s="116">
        <v>0</v>
      </c>
      <c r="L55" s="116">
        <v>0</v>
      </c>
      <c r="M55" s="116">
        <v>39501.425070417434</v>
      </c>
      <c r="N55" s="116">
        <v>85793.469225615991</v>
      </c>
      <c r="O55" s="116">
        <v>0</v>
      </c>
      <c r="P55" s="117">
        <v>-272258.27499999997</v>
      </c>
      <c r="Q55" s="117">
        <v>283177.42182702594</v>
      </c>
      <c r="R55" s="117">
        <v>264334.85681748344</v>
      </c>
      <c r="S55" s="118">
        <v>7761.8499999999995</v>
      </c>
      <c r="T55" s="22">
        <f t="shared" si="1"/>
        <v>2784811.9171759891</v>
      </c>
      <c r="U55" s="36">
        <v>-67742.647724091294</v>
      </c>
      <c r="V55" s="22">
        <f t="shared" si="3"/>
        <v>2717069.2694518981</v>
      </c>
      <c r="W55" s="22">
        <v>894655.11603372497</v>
      </c>
      <c r="X55" s="21">
        <f t="shared" si="2"/>
        <v>3611724.385485623</v>
      </c>
      <c r="Y55" s="20">
        <f t="shared" si="4"/>
        <v>674.71032794425992</v>
      </c>
      <c r="Z55" s="248">
        <v>1</v>
      </c>
    </row>
    <row r="56" spans="1:26" s="120" customFormat="1" ht="16.5">
      <c r="A56" s="20">
        <v>151</v>
      </c>
      <c r="B56" s="18" t="s">
        <v>87</v>
      </c>
      <c r="C56" s="21">
        <v>1891</v>
      </c>
      <c r="D56" s="21">
        <v>2032686.3099999998</v>
      </c>
      <c r="E56" s="21">
        <v>734095.46538472816</v>
      </c>
      <c r="F56" s="21">
        <v>2766781.7753847279</v>
      </c>
      <c r="G56" s="114">
        <v>1359.93</v>
      </c>
      <c r="H56" s="32">
        <v>2571627.63</v>
      </c>
      <c r="I56" s="32">
        <v>195154.14538472798</v>
      </c>
      <c r="J56" s="288">
        <f t="shared" si="0"/>
        <v>7.0534708274052921E-2</v>
      </c>
      <c r="K56" s="116">
        <v>193787.81925600002</v>
      </c>
      <c r="L56" s="116">
        <v>0</v>
      </c>
      <c r="M56" s="116">
        <v>20975.873327697453</v>
      </c>
      <c r="N56" s="116">
        <v>25439.004778249269</v>
      </c>
      <c r="O56" s="116">
        <v>0</v>
      </c>
      <c r="P56" s="117">
        <v>-87672.404999999999</v>
      </c>
      <c r="Q56" s="117">
        <v>35097.668524151108</v>
      </c>
      <c r="R56" s="117">
        <v>-123810.99685885971</v>
      </c>
      <c r="S56" s="118">
        <v>2741.95</v>
      </c>
      <c r="T56" s="22">
        <f t="shared" si="1"/>
        <v>261713.05941196613</v>
      </c>
      <c r="U56" s="36">
        <v>611126.28222003125</v>
      </c>
      <c r="V56" s="22">
        <f t="shared" si="3"/>
        <v>872839.34163199738</v>
      </c>
      <c r="W56" s="22">
        <v>502072.84695007181</v>
      </c>
      <c r="X56" s="21">
        <f t="shared" si="2"/>
        <v>1374912.1885820692</v>
      </c>
      <c r="Y56" s="20">
        <f t="shared" si="4"/>
        <v>727.08206693922227</v>
      </c>
      <c r="Z56" s="248">
        <v>14</v>
      </c>
    </row>
    <row r="57" spans="1:26" s="120" customFormat="1" ht="16.5">
      <c r="A57" s="20">
        <v>152</v>
      </c>
      <c r="B57" s="18" t="s">
        <v>88</v>
      </c>
      <c r="C57" s="21">
        <v>4480</v>
      </c>
      <c r="D57" s="21">
        <v>6983345.1899999995</v>
      </c>
      <c r="E57" s="21">
        <v>622688.61293571012</v>
      </c>
      <c r="F57" s="21">
        <v>7606033.8029357092</v>
      </c>
      <c r="G57" s="114">
        <v>1359.93</v>
      </c>
      <c r="H57" s="32">
        <v>6092486.4000000004</v>
      </c>
      <c r="I57" s="32">
        <v>1513547.4029357089</v>
      </c>
      <c r="J57" s="288">
        <f t="shared" si="0"/>
        <v>0.19899298927011386</v>
      </c>
      <c r="K57" s="116">
        <v>0</v>
      </c>
      <c r="L57" s="116">
        <v>0</v>
      </c>
      <c r="M57" s="116">
        <v>45126.422192004888</v>
      </c>
      <c r="N57" s="116">
        <v>61597.867537255872</v>
      </c>
      <c r="O57" s="116">
        <v>0</v>
      </c>
      <c r="P57" s="117">
        <v>-261551.03999999998</v>
      </c>
      <c r="Q57" s="117">
        <v>291295.78330893617</v>
      </c>
      <c r="R57" s="117">
        <v>-178928.31839623427</v>
      </c>
      <c r="S57" s="118">
        <v>6496</v>
      </c>
      <c r="T57" s="22">
        <f t="shared" si="1"/>
        <v>1477584.1175776715</v>
      </c>
      <c r="U57" s="36">
        <v>2284555.9181354269</v>
      </c>
      <c r="V57" s="22">
        <f t="shared" si="3"/>
        <v>3762140.0357130985</v>
      </c>
      <c r="W57" s="22">
        <v>939656.42120935966</v>
      </c>
      <c r="X57" s="21">
        <f t="shared" si="2"/>
        <v>4701796.4569224585</v>
      </c>
      <c r="Y57" s="20">
        <f t="shared" si="4"/>
        <v>1049.5081377059059</v>
      </c>
      <c r="Z57" s="248">
        <v>14</v>
      </c>
    </row>
    <row r="58" spans="1:26" s="120" customFormat="1" ht="16.5">
      <c r="A58" s="20">
        <v>153</v>
      </c>
      <c r="B58" s="18" t="s">
        <v>89</v>
      </c>
      <c r="C58" s="21">
        <v>25655</v>
      </c>
      <c r="D58" s="21">
        <v>29675967.280000001</v>
      </c>
      <c r="E58" s="21">
        <v>6046988.5691071441</v>
      </c>
      <c r="F58" s="21">
        <v>35722955.849107146</v>
      </c>
      <c r="G58" s="114">
        <v>1359.93</v>
      </c>
      <c r="H58" s="32">
        <v>34889004.149999999</v>
      </c>
      <c r="I58" s="32">
        <v>833951.69910714775</v>
      </c>
      <c r="J58" s="288">
        <f t="shared" si="0"/>
        <v>2.3344980259465048E-2</v>
      </c>
      <c r="K58" s="116">
        <v>0</v>
      </c>
      <c r="L58" s="116">
        <v>0</v>
      </c>
      <c r="M58" s="116">
        <v>330148.43137931096</v>
      </c>
      <c r="N58" s="116">
        <v>468562.61148674338</v>
      </c>
      <c r="O58" s="116">
        <v>0</v>
      </c>
      <c r="P58" s="117">
        <v>-2422031.5625</v>
      </c>
      <c r="Q58" s="117">
        <v>7596460.1907860134</v>
      </c>
      <c r="R58" s="117">
        <v>6033095.1624867953</v>
      </c>
      <c r="S58" s="118">
        <v>37199.75</v>
      </c>
      <c r="T58" s="22">
        <f t="shared" si="1"/>
        <v>12877386.282746011</v>
      </c>
      <c r="U58" s="36">
        <v>8224746.7727084365</v>
      </c>
      <c r="V58" s="22">
        <f t="shared" si="3"/>
        <v>21102133.055454448</v>
      </c>
      <c r="W58" s="22">
        <v>3918225.3298471766</v>
      </c>
      <c r="X58" s="21">
        <f t="shared" si="2"/>
        <v>25020358.385301623</v>
      </c>
      <c r="Y58" s="20">
        <f t="shared" si="4"/>
        <v>975.26245898661557</v>
      </c>
      <c r="Z58" s="248">
        <v>9</v>
      </c>
    </row>
    <row r="59" spans="1:26" s="120" customFormat="1" ht="16.5">
      <c r="A59" s="20">
        <v>165</v>
      </c>
      <c r="B59" s="18" t="s">
        <v>90</v>
      </c>
      <c r="C59" s="21">
        <v>16340</v>
      </c>
      <c r="D59" s="21">
        <v>25203312.41</v>
      </c>
      <c r="E59" s="21">
        <v>2652271.0922288373</v>
      </c>
      <c r="F59" s="21">
        <v>27855583.502228837</v>
      </c>
      <c r="G59" s="114">
        <v>1359.93</v>
      </c>
      <c r="H59" s="32">
        <v>22221256.199999999</v>
      </c>
      <c r="I59" s="32">
        <v>5634327.3022288382</v>
      </c>
      <c r="J59" s="288">
        <f t="shared" si="0"/>
        <v>0.20226922554962862</v>
      </c>
      <c r="K59" s="116">
        <v>0</v>
      </c>
      <c r="L59" s="116">
        <v>0</v>
      </c>
      <c r="M59" s="116">
        <v>148950.25602040361</v>
      </c>
      <c r="N59" s="116">
        <v>263830.81020383374</v>
      </c>
      <c r="O59" s="116">
        <v>0</v>
      </c>
      <c r="P59" s="117">
        <v>-1302953.9774999998</v>
      </c>
      <c r="Q59" s="117">
        <v>1551576.2857019408</v>
      </c>
      <c r="R59" s="117">
        <v>605166.81359396363</v>
      </c>
      <c r="S59" s="118">
        <v>23693</v>
      </c>
      <c r="T59" s="22">
        <f t="shared" si="1"/>
        <v>6924590.49024898</v>
      </c>
      <c r="U59" s="36">
        <v>4972570.705241628</v>
      </c>
      <c r="V59" s="22">
        <f t="shared" si="3"/>
        <v>11897161.195490608</v>
      </c>
      <c r="W59" s="22">
        <v>2578411.4744891911</v>
      </c>
      <c r="X59" s="21">
        <f t="shared" si="2"/>
        <v>14475572.6699798</v>
      </c>
      <c r="Y59" s="20">
        <f t="shared" si="4"/>
        <v>885.89796021908194</v>
      </c>
      <c r="Z59" s="248">
        <v>5</v>
      </c>
    </row>
    <row r="60" spans="1:26" s="120" customFormat="1" ht="16.5">
      <c r="A60" s="20">
        <v>167</v>
      </c>
      <c r="B60" s="18" t="s">
        <v>91</v>
      </c>
      <c r="C60" s="21">
        <v>77261</v>
      </c>
      <c r="D60" s="21">
        <v>96942952.540000007</v>
      </c>
      <c r="E60" s="21">
        <v>17419928.829813559</v>
      </c>
      <c r="F60" s="21">
        <v>114362881.36981356</v>
      </c>
      <c r="G60" s="114">
        <v>1359.93</v>
      </c>
      <c r="H60" s="32">
        <v>105069551.73</v>
      </c>
      <c r="I60" s="32">
        <v>9293329.6398135573</v>
      </c>
      <c r="J60" s="288">
        <f t="shared" si="0"/>
        <v>8.1261765430357208E-2</v>
      </c>
      <c r="K60" s="116">
        <v>0</v>
      </c>
      <c r="L60" s="116">
        <v>0</v>
      </c>
      <c r="M60" s="116">
        <v>1132062.907759981</v>
      </c>
      <c r="N60" s="116">
        <v>1538562.0979076326</v>
      </c>
      <c r="O60" s="116">
        <v>238679.45430810339</v>
      </c>
      <c r="P60" s="117">
        <v>-7369986.5868000006</v>
      </c>
      <c r="Q60" s="117">
        <v>7212540.3294365508</v>
      </c>
      <c r="R60" s="117">
        <v>7102223.0924413912</v>
      </c>
      <c r="S60" s="118">
        <v>112028.45</v>
      </c>
      <c r="T60" s="22">
        <f t="shared" si="1"/>
        <v>19259439.384867214</v>
      </c>
      <c r="U60" s="36">
        <v>24876905.582658071</v>
      </c>
      <c r="V60" s="22">
        <f t="shared" si="3"/>
        <v>44136344.967525288</v>
      </c>
      <c r="W60" s="22">
        <v>12599686.028364588</v>
      </c>
      <c r="X60" s="21">
        <f t="shared" si="2"/>
        <v>56736030.995889872</v>
      </c>
      <c r="Y60" s="20">
        <f t="shared" si="4"/>
        <v>734.34243662248571</v>
      </c>
      <c r="Z60" s="248">
        <v>12</v>
      </c>
    </row>
    <row r="61" spans="1:26" s="120" customFormat="1" ht="16.5">
      <c r="A61" s="20">
        <v>169</v>
      </c>
      <c r="B61" s="18" t="s">
        <v>92</v>
      </c>
      <c r="C61" s="21">
        <v>5046</v>
      </c>
      <c r="D61" s="21">
        <v>7113675.79</v>
      </c>
      <c r="E61" s="21">
        <v>716562.66942287504</v>
      </c>
      <c r="F61" s="21">
        <v>7830238.4594228752</v>
      </c>
      <c r="G61" s="114">
        <v>1359.93</v>
      </c>
      <c r="H61" s="32">
        <v>6862206.7800000003</v>
      </c>
      <c r="I61" s="32">
        <v>968031.67942287493</v>
      </c>
      <c r="J61" s="288">
        <f t="shared" si="0"/>
        <v>0.12362735623433661</v>
      </c>
      <c r="K61" s="116">
        <v>0</v>
      </c>
      <c r="L61" s="116">
        <v>0</v>
      </c>
      <c r="M61" s="116">
        <v>52891.871567043658</v>
      </c>
      <c r="N61" s="116">
        <v>61466.801211433405</v>
      </c>
      <c r="O61" s="116">
        <v>0</v>
      </c>
      <c r="P61" s="117">
        <v>-278191.76</v>
      </c>
      <c r="Q61" s="117">
        <v>294662.53420430375</v>
      </c>
      <c r="R61" s="117">
        <v>243093.74100410688</v>
      </c>
      <c r="S61" s="118">
        <v>7316.7</v>
      </c>
      <c r="T61" s="22">
        <f t="shared" si="1"/>
        <v>1349271.5674097626</v>
      </c>
      <c r="U61" s="36">
        <v>1388092.8454910221</v>
      </c>
      <c r="V61" s="22">
        <f t="shared" si="3"/>
        <v>2737364.412900785</v>
      </c>
      <c r="W61" s="22">
        <v>915355.61309493182</v>
      </c>
      <c r="X61" s="21">
        <f t="shared" si="2"/>
        <v>3652720.0259957169</v>
      </c>
      <c r="Y61" s="20">
        <f t="shared" si="4"/>
        <v>723.884269915917</v>
      </c>
      <c r="Z61" s="248">
        <v>5</v>
      </c>
    </row>
    <row r="62" spans="1:26" s="120" customFormat="1" ht="16.5">
      <c r="A62" s="20">
        <v>171</v>
      </c>
      <c r="B62" s="18" t="s">
        <v>93</v>
      </c>
      <c r="C62" s="21">
        <v>4624</v>
      </c>
      <c r="D62" s="21">
        <v>5865007.5499999998</v>
      </c>
      <c r="E62" s="21">
        <v>1064402.7855062045</v>
      </c>
      <c r="F62" s="21">
        <v>6929410.3355062045</v>
      </c>
      <c r="G62" s="114">
        <v>1359.93</v>
      </c>
      <c r="H62" s="32">
        <v>6288316.3200000003</v>
      </c>
      <c r="I62" s="32">
        <v>641094.01550620422</v>
      </c>
      <c r="J62" s="288">
        <f t="shared" si="0"/>
        <v>9.2517831166852277E-2</v>
      </c>
      <c r="K62" s="116">
        <v>26859.031136000001</v>
      </c>
      <c r="L62" s="116">
        <v>0</v>
      </c>
      <c r="M62" s="116">
        <v>45153.734687410528</v>
      </c>
      <c r="N62" s="116">
        <v>90469.529194769828</v>
      </c>
      <c r="O62" s="116">
        <v>0</v>
      </c>
      <c r="P62" s="117">
        <v>-278237.92499999999</v>
      </c>
      <c r="Q62" s="117">
        <v>236815.91370217776</v>
      </c>
      <c r="R62" s="117">
        <v>-21394.773749381366</v>
      </c>
      <c r="S62" s="118">
        <v>6704.8</v>
      </c>
      <c r="T62" s="22">
        <f t="shared" si="1"/>
        <v>747464.325477181</v>
      </c>
      <c r="U62" s="36">
        <v>1258742.6759261508</v>
      </c>
      <c r="V62" s="22">
        <f t="shared" si="3"/>
        <v>2006207.0014033318</v>
      </c>
      <c r="W62" s="22">
        <v>946112.66206561192</v>
      </c>
      <c r="X62" s="21">
        <f t="shared" si="2"/>
        <v>2952319.6634689439</v>
      </c>
      <c r="Y62" s="20">
        <f t="shared" si="4"/>
        <v>638.4774358713114</v>
      </c>
      <c r="Z62" s="248">
        <v>11</v>
      </c>
    </row>
    <row r="63" spans="1:26" s="120" customFormat="1" ht="16.5">
      <c r="A63" s="20">
        <v>172</v>
      </c>
      <c r="B63" s="18" t="s">
        <v>94</v>
      </c>
      <c r="C63" s="21">
        <v>4263</v>
      </c>
      <c r="D63" s="21">
        <v>4480426.96</v>
      </c>
      <c r="E63" s="21">
        <v>1313759.8809217445</v>
      </c>
      <c r="F63" s="21">
        <v>5794186.8409217447</v>
      </c>
      <c r="G63" s="114">
        <v>1359.93</v>
      </c>
      <c r="H63" s="32">
        <v>5797381.5899999999</v>
      </c>
      <c r="I63" s="32">
        <v>-3194.7490782551467</v>
      </c>
      <c r="J63" s="288">
        <f t="shared" si="0"/>
        <v>-5.5137142897982957E-4</v>
      </c>
      <c r="K63" s="116">
        <v>552631.28946900007</v>
      </c>
      <c r="L63" s="116">
        <v>0</v>
      </c>
      <c r="M63" s="116">
        <v>51148.650520614021</v>
      </c>
      <c r="N63" s="116">
        <v>60897.218536004177</v>
      </c>
      <c r="O63" s="116">
        <v>0</v>
      </c>
      <c r="P63" s="117">
        <v>-270744.03999999998</v>
      </c>
      <c r="Q63" s="117">
        <v>-193304.1060517905</v>
      </c>
      <c r="R63" s="117">
        <v>-294504.81534340768</v>
      </c>
      <c r="S63" s="118">
        <v>6181.3499999999995</v>
      </c>
      <c r="T63" s="22">
        <f t="shared" si="1"/>
        <v>-90889.201947835041</v>
      </c>
      <c r="U63" s="36">
        <v>1441166.0691494301</v>
      </c>
      <c r="V63" s="22">
        <f t="shared" si="3"/>
        <v>1350276.8672015951</v>
      </c>
      <c r="W63" s="22">
        <v>943783.46906109562</v>
      </c>
      <c r="X63" s="21">
        <f t="shared" si="2"/>
        <v>2294060.3362626908</v>
      </c>
      <c r="Y63" s="20">
        <f t="shared" si="4"/>
        <v>538.13284922887419</v>
      </c>
      <c r="Z63" s="248">
        <v>13</v>
      </c>
    </row>
    <row r="64" spans="1:26" s="120" customFormat="1" ht="16.5">
      <c r="A64" s="20">
        <v>176</v>
      </c>
      <c r="B64" s="18" t="s">
        <v>95</v>
      </c>
      <c r="C64" s="21">
        <v>4444</v>
      </c>
      <c r="D64" s="21">
        <v>4342355.1400000006</v>
      </c>
      <c r="E64" s="21">
        <v>1898004.5753521116</v>
      </c>
      <c r="F64" s="21">
        <v>6240359.7153521124</v>
      </c>
      <c r="G64" s="114">
        <v>1359.93</v>
      </c>
      <c r="H64" s="32">
        <v>6043528.9199999999</v>
      </c>
      <c r="I64" s="32">
        <v>196830.7953521125</v>
      </c>
      <c r="J64" s="288">
        <f t="shared" si="0"/>
        <v>3.1541578423417267E-2</v>
      </c>
      <c r="K64" s="116">
        <v>1240911.3009039999</v>
      </c>
      <c r="L64" s="116">
        <v>0</v>
      </c>
      <c r="M64" s="116">
        <v>54467.870002490556</v>
      </c>
      <c r="N64" s="116">
        <v>73487.96813207533</v>
      </c>
      <c r="O64" s="116">
        <v>0</v>
      </c>
      <c r="P64" s="117">
        <v>-305025.47499999998</v>
      </c>
      <c r="Q64" s="117">
        <v>-381170.26784384914</v>
      </c>
      <c r="R64" s="117">
        <v>-359656.37924106268</v>
      </c>
      <c r="S64" s="118">
        <v>6443.8</v>
      </c>
      <c r="T64" s="22">
        <f t="shared" si="1"/>
        <v>526289.61230576667</v>
      </c>
      <c r="U64" s="36">
        <v>1823389.6501873652</v>
      </c>
      <c r="V64" s="22">
        <f t="shared" si="3"/>
        <v>2349679.2624931317</v>
      </c>
      <c r="W64" s="22">
        <v>997650.35001855285</v>
      </c>
      <c r="X64" s="21">
        <f t="shared" si="2"/>
        <v>3347329.6125116847</v>
      </c>
      <c r="Y64" s="20">
        <f t="shared" si="4"/>
        <v>753.22448526365542</v>
      </c>
      <c r="Z64" s="248">
        <v>12</v>
      </c>
    </row>
    <row r="65" spans="1:26" s="120" customFormat="1" ht="16.5">
      <c r="A65" s="20">
        <v>177</v>
      </c>
      <c r="B65" s="18" t="s">
        <v>96</v>
      </c>
      <c r="C65" s="21">
        <v>1786</v>
      </c>
      <c r="D65" s="21">
        <v>2277366.2199999997</v>
      </c>
      <c r="E65" s="21">
        <v>353807.9218497384</v>
      </c>
      <c r="F65" s="21">
        <v>2631174.1418497381</v>
      </c>
      <c r="G65" s="114">
        <v>1359.93</v>
      </c>
      <c r="H65" s="32">
        <v>2428834.98</v>
      </c>
      <c r="I65" s="32">
        <v>202339.1618497381</v>
      </c>
      <c r="J65" s="288">
        <f t="shared" si="0"/>
        <v>7.690071083911304E-2</v>
      </c>
      <c r="K65" s="116">
        <v>68483.10792533333</v>
      </c>
      <c r="L65" s="116">
        <v>0</v>
      </c>
      <c r="M65" s="116">
        <v>21355.574664717333</v>
      </c>
      <c r="N65" s="116">
        <v>34455.457399024759</v>
      </c>
      <c r="O65" s="116">
        <v>0</v>
      </c>
      <c r="P65" s="117">
        <v>-106827.3275</v>
      </c>
      <c r="Q65" s="117">
        <v>357873.34609830112</v>
      </c>
      <c r="R65" s="117">
        <v>363469.13644535554</v>
      </c>
      <c r="S65" s="118">
        <v>2589.6999999999998</v>
      </c>
      <c r="T65" s="22">
        <f t="shared" si="1"/>
        <v>943738.15688247012</v>
      </c>
      <c r="U65" s="36">
        <v>-6155.0132025048206</v>
      </c>
      <c r="V65" s="22">
        <f t="shared" si="3"/>
        <v>937583.14367996529</v>
      </c>
      <c r="W65" s="22">
        <v>378838.24359697854</v>
      </c>
      <c r="X65" s="21">
        <f t="shared" si="2"/>
        <v>1316421.3872769438</v>
      </c>
      <c r="Y65" s="20">
        <f t="shared" si="4"/>
        <v>737.07804438798644</v>
      </c>
      <c r="Z65" s="248">
        <v>6</v>
      </c>
    </row>
    <row r="66" spans="1:26" s="120" customFormat="1" ht="16.5">
      <c r="A66" s="20">
        <v>178</v>
      </c>
      <c r="B66" s="18" t="s">
        <v>97</v>
      </c>
      <c r="C66" s="21">
        <v>5887</v>
      </c>
      <c r="D66" s="21">
        <v>6653437.8700000001</v>
      </c>
      <c r="E66" s="21">
        <v>1564400.3127256229</v>
      </c>
      <c r="F66" s="21">
        <v>8217838.1827256233</v>
      </c>
      <c r="G66" s="114">
        <v>1359.93</v>
      </c>
      <c r="H66" s="32">
        <v>8005907.9100000001</v>
      </c>
      <c r="I66" s="32">
        <v>211930.2727256231</v>
      </c>
      <c r="J66" s="288">
        <f t="shared" si="0"/>
        <v>2.5789054008280785E-2</v>
      </c>
      <c r="K66" s="116">
        <v>296671.80925200001</v>
      </c>
      <c r="L66" s="116">
        <v>0</v>
      </c>
      <c r="M66" s="116">
        <v>64330.781858198403</v>
      </c>
      <c r="N66" s="116">
        <v>113230.14081200061</v>
      </c>
      <c r="O66" s="116">
        <v>0</v>
      </c>
      <c r="P66" s="117">
        <v>-313328.67</v>
      </c>
      <c r="Q66" s="117">
        <v>832529.17260799883</v>
      </c>
      <c r="R66" s="117">
        <v>363905.56139458384</v>
      </c>
      <c r="S66" s="118">
        <v>8536.15</v>
      </c>
      <c r="T66" s="22">
        <f t="shared" si="1"/>
        <v>1577805.2186504048</v>
      </c>
      <c r="U66" s="36">
        <v>1592728.5435757763</v>
      </c>
      <c r="V66" s="22">
        <f t="shared" si="3"/>
        <v>3170533.7622261811</v>
      </c>
      <c r="W66" s="22">
        <v>1352222.9635741962</v>
      </c>
      <c r="X66" s="21">
        <f t="shared" si="2"/>
        <v>4522756.7258003773</v>
      </c>
      <c r="Y66" s="20">
        <f t="shared" si="4"/>
        <v>768.26171662992647</v>
      </c>
      <c r="Z66" s="248">
        <v>10</v>
      </c>
    </row>
    <row r="67" spans="1:26" s="120" customFormat="1" ht="16.5">
      <c r="A67" s="20">
        <v>179</v>
      </c>
      <c r="B67" s="18" t="s">
        <v>98</v>
      </c>
      <c r="C67" s="21">
        <v>144473</v>
      </c>
      <c r="D67" s="21">
        <v>203468574.03999999</v>
      </c>
      <c r="E67" s="21">
        <v>29396081.699357592</v>
      </c>
      <c r="F67" s="21">
        <v>232864655.73935759</v>
      </c>
      <c r="G67" s="114">
        <v>1359.93</v>
      </c>
      <c r="H67" s="32">
        <v>196473166.89000002</v>
      </c>
      <c r="I67" s="32">
        <v>36391488.849357575</v>
      </c>
      <c r="J67" s="288">
        <f t="shared" si="0"/>
        <v>0.15627742533023173</v>
      </c>
      <c r="K67" s="116">
        <v>0</v>
      </c>
      <c r="L67" s="116">
        <v>0</v>
      </c>
      <c r="M67" s="116">
        <v>1988678.1441319401</v>
      </c>
      <c r="N67" s="116">
        <v>3060144.60400014</v>
      </c>
      <c r="O67" s="116">
        <v>1073853.2155220937</v>
      </c>
      <c r="P67" s="117">
        <v>-17479573.87145</v>
      </c>
      <c r="Q67" s="117">
        <v>-7091614.2941753212</v>
      </c>
      <c r="R67" s="117">
        <v>1130494.3773779264</v>
      </c>
      <c r="S67" s="118">
        <v>209485.85</v>
      </c>
      <c r="T67" s="22">
        <f t="shared" si="1"/>
        <v>19282956.874764357</v>
      </c>
      <c r="U67" s="36">
        <v>40036379.977745287</v>
      </c>
      <c r="V67" s="22">
        <f t="shared" si="3"/>
        <v>59319336.852509648</v>
      </c>
      <c r="W67" s="22">
        <v>21122633.565577343</v>
      </c>
      <c r="X67" s="21">
        <f t="shared" si="2"/>
        <v>80441970.418086991</v>
      </c>
      <c r="Y67" s="20">
        <f t="shared" si="4"/>
        <v>556.79587478689439</v>
      </c>
      <c r="Z67" s="248">
        <v>13</v>
      </c>
    </row>
    <row r="68" spans="1:26" s="120" customFormat="1" ht="16.5">
      <c r="A68" s="20">
        <v>181</v>
      </c>
      <c r="B68" s="18" t="s">
        <v>99</v>
      </c>
      <c r="C68" s="21">
        <v>1685</v>
      </c>
      <c r="D68" s="21">
        <v>2295025.8199999998</v>
      </c>
      <c r="E68" s="21">
        <v>347181.8806231934</v>
      </c>
      <c r="F68" s="21">
        <v>2642207.7006231933</v>
      </c>
      <c r="G68" s="114">
        <v>1359.93</v>
      </c>
      <c r="H68" s="32">
        <v>2291482.0500000003</v>
      </c>
      <c r="I68" s="32">
        <v>350725.65062319301</v>
      </c>
      <c r="J68" s="288">
        <f t="shared" si="0"/>
        <v>0.13273962169608036</v>
      </c>
      <c r="K68" s="116">
        <v>39648.807126666667</v>
      </c>
      <c r="L68" s="116">
        <v>0</v>
      </c>
      <c r="M68" s="116">
        <v>14140.919975699013</v>
      </c>
      <c r="N68" s="116">
        <v>21823.335427051585</v>
      </c>
      <c r="O68" s="116">
        <v>0</v>
      </c>
      <c r="P68" s="117">
        <v>-81687.400000000009</v>
      </c>
      <c r="Q68" s="117">
        <v>298162.82759963517</v>
      </c>
      <c r="R68" s="117">
        <v>213465.8887162983</v>
      </c>
      <c r="S68" s="118">
        <v>2443.25</v>
      </c>
      <c r="T68" s="22">
        <f t="shared" si="1"/>
        <v>858723.27946854371</v>
      </c>
      <c r="U68" s="36">
        <v>954375.74875171797</v>
      </c>
      <c r="V68" s="22">
        <f t="shared" si="3"/>
        <v>1813099.0282202617</v>
      </c>
      <c r="W68" s="22">
        <v>431797.35128548706</v>
      </c>
      <c r="X68" s="21">
        <f t="shared" si="2"/>
        <v>2244896.3795057489</v>
      </c>
      <c r="Y68" s="20">
        <f t="shared" si="4"/>
        <v>1332.2827178075661</v>
      </c>
      <c r="Z68" s="248">
        <v>4</v>
      </c>
    </row>
    <row r="69" spans="1:26" s="120" customFormat="1" ht="16.5">
      <c r="A69" s="20">
        <v>182</v>
      </c>
      <c r="B69" s="18" t="s">
        <v>100</v>
      </c>
      <c r="C69" s="21">
        <v>19767</v>
      </c>
      <c r="D69" s="21">
        <v>23727294.75</v>
      </c>
      <c r="E69" s="21">
        <v>4005984.8079243805</v>
      </c>
      <c r="F69" s="21">
        <v>27733279.557924382</v>
      </c>
      <c r="G69" s="114">
        <v>1359.93</v>
      </c>
      <c r="H69" s="32">
        <v>26881736.310000002</v>
      </c>
      <c r="I69" s="32">
        <v>851543.24792438</v>
      </c>
      <c r="J69" s="288">
        <f t="shared" si="0"/>
        <v>3.0704743957375349E-2</v>
      </c>
      <c r="K69" s="116">
        <v>290749.38989799999</v>
      </c>
      <c r="L69" s="116">
        <v>0</v>
      </c>
      <c r="M69" s="116">
        <v>252922.32612713226</v>
      </c>
      <c r="N69" s="116">
        <v>375228.8517432168</v>
      </c>
      <c r="O69" s="116">
        <v>0</v>
      </c>
      <c r="P69" s="117">
        <v>-1559834.53</v>
      </c>
      <c r="Q69" s="117">
        <v>1666777.3868203121</v>
      </c>
      <c r="R69" s="117">
        <v>2026097.030260168</v>
      </c>
      <c r="S69" s="118">
        <v>28662.149999999998</v>
      </c>
      <c r="T69" s="22">
        <f t="shared" si="1"/>
        <v>3932145.8527732091</v>
      </c>
      <c r="U69" s="36">
        <v>-69367.832597479661</v>
      </c>
      <c r="V69" s="22">
        <f t="shared" si="3"/>
        <v>3862778.0201757294</v>
      </c>
      <c r="W69" s="22">
        <v>3333770.6346947895</v>
      </c>
      <c r="X69" s="21">
        <f t="shared" si="2"/>
        <v>7196548.6548705194</v>
      </c>
      <c r="Y69" s="20">
        <f t="shared" si="4"/>
        <v>364.06883466740118</v>
      </c>
      <c r="Z69" s="248">
        <v>13</v>
      </c>
    </row>
    <row r="70" spans="1:26" s="120" customFormat="1" ht="16.5">
      <c r="A70" s="20">
        <v>186</v>
      </c>
      <c r="B70" s="18" t="s">
        <v>101</v>
      </c>
      <c r="C70" s="21">
        <v>45226</v>
      </c>
      <c r="D70" s="21">
        <v>70400395.959999993</v>
      </c>
      <c r="E70" s="21">
        <v>9289859.252515547</v>
      </c>
      <c r="F70" s="21">
        <v>79690255.212515533</v>
      </c>
      <c r="G70" s="114">
        <v>1359.93</v>
      </c>
      <c r="H70" s="32">
        <v>61504194.18</v>
      </c>
      <c r="I70" s="32">
        <v>18186061.032515533</v>
      </c>
      <c r="J70" s="288">
        <f t="shared" si="0"/>
        <v>0.22820934609906196</v>
      </c>
      <c r="K70" s="116">
        <v>0</v>
      </c>
      <c r="L70" s="116">
        <v>0</v>
      </c>
      <c r="M70" s="116">
        <v>376548.28505418904</v>
      </c>
      <c r="N70" s="116">
        <v>855008.07372949005</v>
      </c>
      <c r="O70" s="116">
        <v>623828.6096007477</v>
      </c>
      <c r="P70" s="117">
        <v>-5594164.778549999</v>
      </c>
      <c r="Q70" s="117">
        <v>-3409635.4958324749</v>
      </c>
      <c r="R70" s="117">
        <v>-910405.65919543139</v>
      </c>
      <c r="S70" s="118">
        <v>65577.7</v>
      </c>
      <c r="T70" s="22">
        <f t="shared" si="1"/>
        <v>10192817.767322056</v>
      </c>
      <c r="U70" s="36">
        <v>3422567.853259732</v>
      </c>
      <c r="V70" s="22">
        <f t="shared" si="3"/>
        <v>13615385.620581787</v>
      </c>
      <c r="W70" s="22">
        <v>5476934.4101341153</v>
      </c>
      <c r="X70" s="21">
        <f t="shared" si="2"/>
        <v>19092320.030715901</v>
      </c>
      <c r="Y70" s="20">
        <f t="shared" si="4"/>
        <v>422.15362912298019</v>
      </c>
      <c r="Z70" s="248">
        <v>1</v>
      </c>
    </row>
    <row r="71" spans="1:26" s="120" customFormat="1" ht="16.5">
      <c r="A71" s="20">
        <v>202</v>
      </c>
      <c r="B71" s="18" t="s">
        <v>102</v>
      </c>
      <c r="C71" s="21">
        <v>35497</v>
      </c>
      <c r="D71" s="21">
        <v>61270671.850000001</v>
      </c>
      <c r="E71" s="21">
        <v>5638753.5728792492</v>
      </c>
      <c r="F71" s="21">
        <v>66909425.422879249</v>
      </c>
      <c r="G71" s="114">
        <v>1359.93</v>
      </c>
      <c r="H71" s="32">
        <v>48273435.210000001</v>
      </c>
      <c r="I71" s="32">
        <v>18635990.212879248</v>
      </c>
      <c r="J71" s="288">
        <f t="shared" si="0"/>
        <v>0.27852563514178363</v>
      </c>
      <c r="K71" s="116">
        <v>0</v>
      </c>
      <c r="L71" s="116">
        <v>0</v>
      </c>
      <c r="M71" s="116">
        <v>293235.23299954779</v>
      </c>
      <c r="N71" s="116">
        <v>660279.01452703739</v>
      </c>
      <c r="O71" s="116">
        <v>708620.90448450984</v>
      </c>
      <c r="P71" s="117">
        <v>-2252636.4449999998</v>
      </c>
      <c r="Q71" s="117">
        <v>3039877.669067522</v>
      </c>
      <c r="R71" s="117">
        <v>1455677.5783048854</v>
      </c>
      <c r="S71" s="118">
        <v>51470.65</v>
      </c>
      <c r="T71" s="22">
        <f t="shared" si="1"/>
        <v>22592514.81726275</v>
      </c>
      <c r="U71" s="36">
        <v>1495516.01308127</v>
      </c>
      <c r="V71" s="22">
        <f t="shared" si="3"/>
        <v>24088030.830344021</v>
      </c>
      <c r="W71" s="22">
        <v>3823613.8257266623</v>
      </c>
      <c r="X71" s="21">
        <f t="shared" si="2"/>
        <v>27911644.656070683</v>
      </c>
      <c r="Y71" s="20">
        <f t="shared" si="4"/>
        <v>786.30996016763902</v>
      </c>
      <c r="Z71" s="248">
        <v>2</v>
      </c>
    </row>
    <row r="72" spans="1:26" s="120" customFormat="1" ht="16.5">
      <c r="A72" s="20">
        <v>204</v>
      </c>
      <c r="B72" s="18" t="s">
        <v>103</v>
      </c>
      <c r="C72" s="21">
        <v>2778</v>
      </c>
      <c r="D72" s="21">
        <v>2950468.8600000003</v>
      </c>
      <c r="E72" s="21">
        <v>868807.06582429924</v>
      </c>
      <c r="F72" s="21">
        <v>3819275.9258242995</v>
      </c>
      <c r="G72" s="114">
        <v>1359.93</v>
      </c>
      <c r="H72" s="32">
        <v>3777885.54</v>
      </c>
      <c r="I72" s="32">
        <v>41390.385824299417</v>
      </c>
      <c r="J72" s="288">
        <f t="shared" si="0"/>
        <v>1.0837233713446952E-2</v>
      </c>
      <c r="K72" s="116">
        <v>305276.05068600003</v>
      </c>
      <c r="L72" s="116">
        <v>0</v>
      </c>
      <c r="M72" s="116">
        <v>31369.553610244657</v>
      </c>
      <c r="N72" s="116">
        <v>25644.400577572003</v>
      </c>
      <c r="O72" s="116">
        <v>0</v>
      </c>
      <c r="P72" s="117">
        <v>-206845.79</v>
      </c>
      <c r="Q72" s="117">
        <v>-472564.01996446296</v>
      </c>
      <c r="R72" s="117">
        <v>-725824.72209087736</v>
      </c>
      <c r="S72" s="118">
        <v>4028.1</v>
      </c>
      <c r="T72" s="22">
        <f t="shared" si="1"/>
        <v>-997526.04135722423</v>
      </c>
      <c r="U72" s="36">
        <v>1020508.4931754384</v>
      </c>
      <c r="V72" s="22">
        <f t="shared" si="3"/>
        <v>22982.451818214147</v>
      </c>
      <c r="W72" s="22">
        <v>625921.38121556991</v>
      </c>
      <c r="X72" s="21">
        <f t="shared" si="2"/>
        <v>648903.83303378406</v>
      </c>
      <c r="Y72" s="20">
        <f t="shared" si="4"/>
        <v>233.58669295672573</v>
      </c>
      <c r="Z72" s="248">
        <v>11</v>
      </c>
    </row>
    <row r="73" spans="1:26" s="120" customFormat="1" ht="16.5">
      <c r="A73" s="20">
        <v>205</v>
      </c>
      <c r="B73" s="18" t="s">
        <v>104</v>
      </c>
      <c r="C73" s="21">
        <v>36493</v>
      </c>
      <c r="D73" s="21">
        <v>53534549.639999993</v>
      </c>
      <c r="E73" s="21">
        <v>6984974.0504413545</v>
      </c>
      <c r="F73" s="21">
        <v>60519523.690441348</v>
      </c>
      <c r="G73" s="114">
        <v>1359.93</v>
      </c>
      <c r="H73" s="32">
        <v>49627925.490000002</v>
      </c>
      <c r="I73" s="32">
        <v>10891598.200441346</v>
      </c>
      <c r="J73" s="288">
        <f t="shared" si="0"/>
        <v>0.1799683397402812</v>
      </c>
      <c r="K73" s="116">
        <v>407000.0305606667</v>
      </c>
      <c r="L73" s="116">
        <v>0</v>
      </c>
      <c r="M73" s="116">
        <v>489729.21414065041</v>
      </c>
      <c r="N73" s="116">
        <v>693216.44746239984</v>
      </c>
      <c r="O73" s="116">
        <v>0</v>
      </c>
      <c r="P73" s="117">
        <v>-2925878.04825</v>
      </c>
      <c r="Q73" s="117">
        <v>-7752867.8544950169</v>
      </c>
      <c r="R73" s="117">
        <v>-4898872.5916404137</v>
      </c>
      <c r="S73" s="118">
        <v>52914.85</v>
      </c>
      <c r="T73" s="22">
        <f t="shared" si="1"/>
        <v>-3043159.7517803665</v>
      </c>
      <c r="U73" s="36">
        <v>13084594.004478877</v>
      </c>
      <c r="V73" s="22">
        <f t="shared" si="3"/>
        <v>10041434.252698511</v>
      </c>
      <c r="W73" s="22">
        <v>5725031.7848050632</v>
      </c>
      <c r="X73" s="21">
        <f t="shared" si="2"/>
        <v>15766466.037503574</v>
      </c>
      <c r="Y73" s="20">
        <f t="shared" si="4"/>
        <v>432.04083077586313</v>
      </c>
      <c r="Z73" s="248">
        <v>18</v>
      </c>
    </row>
    <row r="74" spans="1:26" s="120" customFormat="1" ht="16.5">
      <c r="A74" s="20">
        <v>208</v>
      </c>
      <c r="B74" s="18" t="s">
        <v>105</v>
      </c>
      <c r="C74" s="21">
        <v>12412</v>
      </c>
      <c r="D74" s="21">
        <v>20996313.34</v>
      </c>
      <c r="E74" s="21">
        <v>2158028.469451488</v>
      </c>
      <c r="F74" s="21">
        <v>23154341.809451487</v>
      </c>
      <c r="G74" s="114">
        <v>1359.93</v>
      </c>
      <c r="H74" s="32">
        <v>16879451.16</v>
      </c>
      <c r="I74" s="32">
        <v>6274890.6494514868</v>
      </c>
      <c r="J74" s="288">
        <f t="shared" si="0"/>
        <v>0.2710027648849041</v>
      </c>
      <c r="K74" s="116">
        <v>343722.13993600005</v>
      </c>
      <c r="L74" s="116">
        <v>0</v>
      </c>
      <c r="M74" s="116">
        <v>144228.12103199947</v>
      </c>
      <c r="N74" s="116">
        <v>243502.84249451451</v>
      </c>
      <c r="O74" s="116">
        <v>8372.8663539346489</v>
      </c>
      <c r="P74" s="117">
        <v>-616753.48499999999</v>
      </c>
      <c r="Q74" s="117">
        <v>1591114.3300373671</v>
      </c>
      <c r="R74" s="117">
        <v>714745.30689145578</v>
      </c>
      <c r="S74" s="118">
        <v>17997.399999999998</v>
      </c>
      <c r="T74" s="22">
        <f t="shared" si="1"/>
        <v>8721820.1711967587</v>
      </c>
      <c r="U74" s="36">
        <v>6269418.5082062874</v>
      </c>
      <c r="V74" s="22">
        <f t="shared" si="3"/>
        <v>14991238.679403046</v>
      </c>
      <c r="W74" s="22">
        <v>2430519.1975263674</v>
      </c>
      <c r="X74" s="21">
        <f t="shared" si="2"/>
        <v>17421757.876929414</v>
      </c>
      <c r="Y74" s="20">
        <f t="shared" si="4"/>
        <v>1403.6221299491954</v>
      </c>
      <c r="Z74" s="248">
        <v>17</v>
      </c>
    </row>
    <row r="75" spans="1:26" s="120" customFormat="1" ht="16.5">
      <c r="A75" s="20">
        <v>211</v>
      </c>
      <c r="B75" s="18" t="s">
        <v>106</v>
      </c>
      <c r="C75" s="21">
        <v>32622</v>
      </c>
      <c r="D75" s="21">
        <v>57021994.709999993</v>
      </c>
      <c r="E75" s="21">
        <v>4203322.6484602336</v>
      </c>
      <c r="F75" s="21">
        <v>61225317.358460225</v>
      </c>
      <c r="G75" s="114">
        <v>1359.93</v>
      </c>
      <c r="H75" s="32">
        <v>44363636.460000001</v>
      </c>
      <c r="I75" s="32">
        <v>16861680.898460224</v>
      </c>
      <c r="J75" s="288">
        <f t="shared" ref="J75:J138" si="5">I75/F75</f>
        <v>0.27540373208257851</v>
      </c>
      <c r="K75" s="116">
        <v>0</v>
      </c>
      <c r="L75" s="116">
        <v>0</v>
      </c>
      <c r="M75" s="116">
        <v>259547.97066091961</v>
      </c>
      <c r="N75" s="116">
        <v>590964.39337674621</v>
      </c>
      <c r="O75" s="116">
        <v>322339.35657327971</v>
      </c>
      <c r="P75" s="117">
        <v>-2089368.4449999998</v>
      </c>
      <c r="Q75" s="117">
        <v>684931.9172317225</v>
      </c>
      <c r="R75" s="117">
        <v>280472.81638252817</v>
      </c>
      <c r="S75" s="118">
        <v>47301.9</v>
      </c>
      <c r="T75" s="22">
        <f t="shared" ref="T75:T138" si="6">SUM(K75:S75)+I75</f>
        <v>16957870.80768542</v>
      </c>
      <c r="U75" s="36">
        <v>6410414.6119171288</v>
      </c>
      <c r="V75" s="22">
        <f t="shared" si="3"/>
        <v>23368285.419602551</v>
      </c>
      <c r="W75" s="22">
        <v>4309006.4312020615</v>
      </c>
      <c r="X75" s="21">
        <f t="shared" ref="X75:X138" si="7">SUM(V75:W75)</f>
        <v>27677291.850804612</v>
      </c>
      <c r="Y75" s="20">
        <f t="shared" si="4"/>
        <v>848.42412638111125</v>
      </c>
      <c r="Z75" s="248">
        <v>6</v>
      </c>
    </row>
    <row r="76" spans="1:26" s="120" customFormat="1" ht="16.5">
      <c r="A76" s="20">
        <v>213</v>
      </c>
      <c r="B76" s="18" t="s">
        <v>107</v>
      </c>
      <c r="C76" s="21">
        <v>5230</v>
      </c>
      <c r="D76" s="21">
        <v>5791256.0899999999</v>
      </c>
      <c r="E76" s="21">
        <v>1393263.8566139885</v>
      </c>
      <c r="F76" s="21">
        <v>7184519.9466139879</v>
      </c>
      <c r="G76" s="114">
        <v>1359.93</v>
      </c>
      <c r="H76" s="32">
        <v>7112433.9000000004</v>
      </c>
      <c r="I76" s="32">
        <v>72086.046613987535</v>
      </c>
      <c r="J76" s="288">
        <f t="shared" si="5"/>
        <v>1.0033523067600525E-2</v>
      </c>
      <c r="K76" s="116">
        <v>492014.11711000011</v>
      </c>
      <c r="L76" s="116">
        <v>0</v>
      </c>
      <c r="M76" s="116">
        <v>57079.545742748494</v>
      </c>
      <c r="N76" s="116">
        <v>75479.609135483173</v>
      </c>
      <c r="O76" s="116">
        <v>0</v>
      </c>
      <c r="P76" s="117">
        <v>-368440.79500000004</v>
      </c>
      <c r="Q76" s="117">
        <v>-135640.18013436309</v>
      </c>
      <c r="R76" s="117">
        <v>66922.726256264737</v>
      </c>
      <c r="S76" s="118">
        <v>7583.5</v>
      </c>
      <c r="T76" s="22">
        <f t="shared" si="6"/>
        <v>267084.56972412096</v>
      </c>
      <c r="U76" s="36">
        <v>716957.24678124534</v>
      </c>
      <c r="V76" s="22">
        <f t="shared" ref="V76:V139" si="8">SUM(T76:U76)</f>
        <v>984041.81650536624</v>
      </c>
      <c r="W76" s="22">
        <v>1126664.5288037318</v>
      </c>
      <c r="X76" s="21">
        <f t="shared" si="7"/>
        <v>2110706.3453090983</v>
      </c>
      <c r="Y76" s="20">
        <f t="shared" ref="Y76:Y139" si="9">X76/C76</f>
        <v>403.57673906483711</v>
      </c>
      <c r="Z76" s="248">
        <v>10</v>
      </c>
    </row>
    <row r="77" spans="1:26" s="120" customFormat="1" ht="16.5">
      <c r="A77" s="20">
        <v>214</v>
      </c>
      <c r="B77" s="18" t="s">
        <v>108</v>
      </c>
      <c r="C77" s="21">
        <v>12662</v>
      </c>
      <c r="D77" s="21">
        <v>16918543.23</v>
      </c>
      <c r="E77" s="21">
        <v>2791358.2853376875</v>
      </c>
      <c r="F77" s="21">
        <v>19709901.515337687</v>
      </c>
      <c r="G77" s="114">
        <v>1359.93</v>
      </c>
      <c r="H77" s="32">
        <v>17219433.66</v>
      </c>
      <c r="I77" s="32">
        <v>2490467.8553376868</v>
      </c>
      <c r="J77" s="288">
        <f t="shared" si="5"/>
        <v>0.1263561795780499</v>
      </c>
      <c r="K77" s="116">
        <v>233259.52438533335</v>
      </c>
      <c r="L77" s="116">
        <v>0</v>
      </c>
      <c r="M77" s="116">
        <v>178611.72304040106</v>
      </c>
      <c r="N77" s="116">
        <v>222289.94202821061</v>
      </c>
      <c r="O77" s="116">
        <v>0</v>
      </c>
      <c r="P77" s="117">
        <v>-705964.90249999997</v>
      </c>
      <c r="Q77" s="117">
        <v>218342.51649319506</v>
      </c>
      <c r="R77" s="117">
        <v>823608.0857681433</v>
      </c>
      <c r="S77" s="118">
        <v>18359.899999999998</v>
      </c>
      <c r="T77" s="22">
        <f t="shared" si="6"/>
        <v>3478974.6445529703</v>
      </c>
      <c r="U77" s="36">
        <v>5178433.7416731101</v>
      </c>
      <c r="V77" s="22">
        <f t="shared" si="8"/>
        <v>8657408.3862260804</v>
      </c>
      <c r="W77" s="22">
        <v>2642332.267822017</v>
      </c>
      <c r="X77" s="21">
        <f t="shared" si="7"/>
        <v>11299740.654048096</v>
      </c>
      <c r="Y77" s="20">
        <f t="shared" si="9"/>
        <v>892.4135724252169</v>
      </c>
      <c r="Z77" s="248">
        <v>4</v>
      </c>
    </row>
    <row r="78" spans="1:26" s="120" customFormat="1" ht="16.5">
      <c r="A78" s="20">
        <v>216</v>
      </c>
      <c r="B78" s="18" t="s">
        <v>109</v>
      </c>
      <c r="C78" s="21">
        <v>1311</v>
      </c>
      <c r="D78" s="21">
        <v>1518857.99</v>
      </c>
      <c r="E78" s="21">
        <v>529344.60820982605</v>
      </c>
      <c r="F78" s="21">
        <v>2048202.598209826</v>
      </c>
      <c r="G78" s="114">
        <v>1359.93</v>
      </c>
      <c r="H78" s="32">
        <v>1782868.23</v>
      </c>
      <c r="I78" s="32">
        <v>265334.36820982606</v>
      </c>
      <c r="J78" s="288">
        <f t="shared" si="5"/>
        <v>0.12954498175216364</v>
      </c>
      <c r="K78" s="116">
        <v>367330.88869200007</v>
      </c>
      <c r="L78" s="116">
        <v>0</v>
      </c>
      <c r="M78" s="116">
        <v>14779.536050244069</v>
      </c>
      <c r="N78" s="116">
        <v>23373.93753813193</v>
      </c>
      <c r="O78" s="116">
        <v>0</v>
      </c>
      <c r="P78" s="117">
        <v>-61475.9</v>
      </c>
      <c r="Q78" s="117">
        <v>114357.02483967174</v>
      </c>
      <c r="R78" s="117">
        <v>-4523.8032819577911</v>
      </c>
      <c r="S78" s="118">
        <v>1900.95</v>
      </c>
      <c r="T78" s="22">
        <f t="shared" si="6"/>
        <v>721077.00204791606</v>
      </c>
      <c r="U78" s="36">
        <v>372167.6190418874</v>
      </c>
      <c r="V78" s="22">
        <f t="shared" si="8"/>
        <v>1093244.6210898035</v>
      </c>
      <c r="W78" s="22">
        <v>301479.03133509605</v>
      </c>
      <c r="X78" s="21">
        <f t="shared" si="7"/>
        <v>1394723.6524248996</v>
      </c>
      <c r="Y78" s="20">
        <f t="shared" si="9"/>
        <v>1063.8624351067122</v>
      </c>
      <c r="Z78" s="248">
        <v>13</v>
      </c>
    </row>
    <row r="79" spans="1:26" s="120" customFormat="1" ht="16.5">
      <c r="A79" s="20">
        <v>217</v>
      </c>
      <c r="B79" s="18" t="s">
        <v>110</v>
      </c>
      <c r="C79" s="21">
        <v>5390</v>
      </c>
      <c r="D79" s="21">
        <v>8911056.7200000007</v>
      </c>
      <c r="E79" s="21">
        <v>938634.37492668419</v>
      </c>
      <c r="F79" s="21">
        <v>9849691.0949266851</v>
      </c>
      <c r="G79" s="114">
        <v>1359.93</v>
      </c>
      <c r="H79" s="32">
        <v>7330022.7000000002</v>
      </c>
      <c r="I79" s="32">
        <v>2519668.3949266849</v>
      </c>
      <c r="J79" s="288">
        <f t="shared" si="5"/>
        <v>0.25581192045956641</v>
      </c>
      <c r="K79" s="116">
        <v>63332.04005333333</v>
      </c>
      <c r="L79" s="116">
        <v>0</v>
      </c>
      <c r="M79" s="116">
        <v>63001.545233973724</v>
      </c>
      <c r="N79" s="116">
        <v>103983.39196857979</v>
      </c>
      <c r="O79" s="116">
        <v>0</v>
      </c>
      <c r="P79" s="117">
        <v>-289452.02999999997</v>
      </c>
      <c r="Q79" s="117">
        <v>-561106.87027460278</v>
      </c>
      <c r="R79" s="117">
        <v>-772481.20078429999</v>
      </c>
      <c r="S79" s="118">
        <v>7815.5</v>
      </c>
      <c r="T79" s="22">
        <f t="shared" si="6"/>
        <v>1134760.7711236691</v>
      </c>
      <c r="U79" s="36">
        <v>2726306.362260391</v>
      </c>
      <c r="V79" s="22">
        <f t="shared" si="8"/>
        <v>3861067.1333840601</v>
      </c>
      <c r="W79" s="22">
        <v>1064158.201157104</v>
      </c>
      <c r="X79" s="21">
        <f t="shared" si="7"/>
        <v>4925225.3345411643</v>
      </c>
      <c r="Y79" s="20">
        <f t="shared" si="9"/>
        <v>913.77093405216408</v>
      </c>
      <c r="Z79" s="248">
        <v>16</v>
      </c>
    </row>
    <row r="80" spans="1:26" s="120" customFormat="1" ht="16.5">
      <c r="A80" s="20">
        <v>218</v>
      </c>
      <c r="B80" s="18" t="s">
        <v>111</v>
      </c>
      <c r="C80" s="21">
        <v>1192</v>
      </c>
      <c r="D80" s="21">
        <v>1212511.22</v>
      </c>
      <c r="E80" s="21">
        <v>246701.17665707</v>
      </c>
      <c r="F80" s="21">
        <v>1459212.3966570699</v>
      </c>
      <c r="G80" s="114">
        <v>1359.93</v>
      </c>
      <c r="H80" s="32">
        <v>1621036.56</v>
      </c>
      <c r="I80" s="32">
        <v>-161824.16334293014</v>
      </c>
      <c r="J80" s="288">
        <f t="shared" si="5"/>
        <v>-0.11089829260884528</v>
      </c>
      <c r="K80" s="116">
        <v>44263.60244266667</v>
      </c>
      <c r="L80" s="116">
        <v>0</v>
      </c>
      <c r="M80" s="116">
        <v>11826.419147031816</v>
      </c>
      <c r="N80" s="116">
        <v>18032.150834145494</v>
      </c>
      <c r="O80" s="116">
        <v>0</v>
      </c>
      <c r="P80" s="117">
        <v>-53643.164999999994</v>
      </c>
      <c r="Q80" s="117">
        <v>422971.04760824348</v>
      </c>
      <c r="R80" s="117">
        <v>241440.92076209918</v>
      </c>
      <c r="S80" s="118">
        <v>1728.3999999999999</v>
      </c>
      <c r="T80" s="22">
        <f t="shared" si="6"/>
        <v>524795.21245125658</v>
      </c>
      <c r="U80" s="36">
        <v>620734.45455552044</v>
      </c>
      <c r="V80" s="22">
        <f t="shared" si="8"/>
        <v>1145529.6670067771</v>
      </c>
      <c r="W80" s="22">
        <v>340927.93071164907</v>
      </c>
      <c r="X80" s="21">
        <f t="shared" si="7"/>
        <v>1486457.5977184263</v>
      </c>
      <c r="Y80" s="20">
        <f t="shared" si="9"/>
        <v>1247.0281860053913</v>
      </c>
      <c r="Z80" s="248">
        <v>14</v>
      </c>
    </row>
    <row r="81" spans="1:26" s="120" customFormat="1" ht="16.5">
      <c r="A81" s="20">
        <v>224</v>
      </c>
      <c r="B81" s="18" t="s">
        <v>112</v>
      </c>
      <c r="C81" s="21">
        <v>8717</v>
      </c>
      <c r="D81" s="21">
        <v>12313888.699999999</v>
      </c>
      <c r="E81" s="21">
        <v>2177126.0660778526</v>
      </c>
      <c r="F81" s="21">
        <v>14491014.766077852</v>
      </c>
      <c r="G81" s="114">
        <v>1359.93</v>
      </c>
      <c r="H81" s="32">
        <v>11854509.810000001</v>
      </c>
      <c r="I81" s="32">
        <v>2636504.9560778514</v>
      </c>
      <c r="J81" s="288">
        <f t="shared" si="5"/>
        <v>0.18194067141865522</v>
      </c>
      <c r="K81" s="116">
        <v>0</v>
      </c>
      <c r="L81" s="116">
        <v>0</v>
      </c>
      <c r="M81" s="116">
        <v>85729.120912604398</v>
      </c>
      <c r="N81" s="116">
        <v>107864.33351839804</v>
      </c>
      <c r="O81" s="116">
        <v>0</v>
      </c>
      <c r="P81" s="117">
        <v>-753390.58220000006</v>
      </c>
      <c r="Q81" s="117">
        <v>-739697.95930586406</v>
      </c>
      <c r="R81" s="117">
        <v>-627025.14316977886</v>
      </c>
      <c r="S81" s="118">
        <v>12639.65</v>
      </c>
      <c r="T81" s="22">
        <f t="shared" si="6"/>
        <v>722624.37583321077</v>
      </c>
      <c r="U81" s="36">
        <v>3706311.3577195536</v>
      </c>
      <c r="V81" s="22">
        <f t="shared" si="8"/>
        <v>4428935.7335527642</v>
      </c>
      <c r="W81" s="22">
        <v>1484090.8745698929</v>
      </c>
      <c r="X81" s="21">
        <f t="shared" si="7"/>
        <v>5913026.6081226571</v>
      </c>
      <c r="Y81" s="20">
        <f t="shared" si="9"/>
        <v>678.33275302542813</v>
      </c>
      <c r="Z81" s="248">
        <v>1</v>
      </c>
    </row>
    <row r="82" spans="1:26" s="120" customFormat="1" ht="16.5">
      <c r="A82" s="20">
        <v>226</v>
      </c>
      <c r="B82" s="18" t="s">
        <v>113</v>
      </c>
      <c r="C82" s="21">
        <v>3774</v>
      </c>
      <c r="D82" s="21">
        <v>4511364.9700000007</v>
      </c>
      <c r="E82" s="21">
        <v>1100193.7288632416</v>
      </c>
      <c r="F82" s="21">
        <v>5611558.6988632418</v>
      </c>
      <c r="G82" s="114">
        <v>1359.93</v>
      </c>
      <c r="H82" s="32">
        <v>5132375.82</v>
      </c>
      <c r="I82" s="32">
        <v>479182.87886324152</v>
      </c>
      <c r="J82" s="288">
        <f t="shared" si="5"/>
        <v>8.5392117338149151E-2</v>
      </c>
      <c r="K82" s="116">
        <v>461840.83841400011</v>
      </c>
      <c r="L82" s="116">
        <v>0</v>
      </c>
      <c r="M82" s="116">
        <v>48920.055738446135</v>
      </c>
      <c r="N82" s="116">
        <v>66118.655395104826</v>
      </c>
      <c r="O82" s="116">
        <v>0</v>
      </c>
      <c r="P82" s="117">
        <v>-201950.565</v>
      </c>
      <c r="Q82" s="117">
        <v>784635.01991361193</v>
      </c>
      <c r="R82" s="117">
        <v>535356.36798002338</v>
      </c>
      <c r="S82" s="118">
        <v>5472.3</v>
      </c>
      <c r="T82" s="22">
        <f t="shared" si="6"/>
        <v>2179575.5513044279</v>
      </c>
      <c r="U82" s="36">
        <v>1482298.5651827611</v>
      </c>
      <c r="V82" s="22">
        <f t="shared" si="8"/>
        <v>3661874.1164871892</v>
      </c>
      <c r="W82" s="22">
        <v>806360.188221502</v>
      </c>
      <c r="X82" s="21">
        <f t="shared" si="7"/>
        <v>4468234.3047086913</v>
      </c>
      <c r="Y82" s="20">
        <f t="shared" si="9"/>
        <v>1183.9518560436384</v>
      </c>
      <c r="Z82" s="248">
        <v>13</v>
      </c>
    </row>
    <row r="83" spans="1:26" s="120" customFormat="1" ht="16.5">
      <c r="A83" s="20">
        <v>230</v>
      </c>
      <c r="B83" s="18" t="s">
        <v>114</v>
      </c>
      <c r="C83" s="21">
        <v>2290</v>
      </c>
      <c r="D83" s="21">
        <v>2673633.7999999998</v>
      </c>
      <c r="E83" s="21">
        <v>753077.43037613411</v>
      </c>
      <c r="F83" s="21">
        <v>3426711.2303761337</v>
      </c>
      <c r="G83" s="114">
        <v>1359.93</v>
      </c>
      <c r="H83" s="32">
        <v>3114239.7</v>
      </c>
      <c r="I83" s="32">
        <v>312471.53037613351</v>
      </c>
      <c r="J83" s="288">
        <f t="shared" si="5"/>
        <v>9.1187003913905815E-2</v>
      </c>
      <c r="K83" s="116">
        <v>228117.23934999999</v>
      </c>
      <c r="L83" s="116">
        <v>0</v>
      </c>
      <c r="M83" s="116">
        <v>24001.82856898725</v>
      </c>
      <c r="N83" s="116">
        <v>43571.571912707179</v>
      </c>
      <c r="O83" s="116">
        <v>0</v>
      </c>
      <c r="P83" s="117">
        <v>-95269.999999999985</v>
      </c>
      <c r="Q83" s="117">
        <v>-109857.50508823193</v>
      </c>
      <c r="R83" s="117">
        <v>-115270.02687541254</v>
      </c>
      <c r="S83" s="118">
        <v>3320.5</v>
      </c>
      <c r="T83" s="22">
        <f t="shared" si="6"/>
        <v>291085.13824418344</v>
      </c>
      <c r="U83" s="36">
        <v>1295258.7772060249</v>
      </c>
      <c r="V83" s="22">
        <f t="shared" si="8"/>
        <v>1586343.9154502084</v>
      </c>
      <c r="W83" s="22">
        <v>591678.54719004</v>
      </c>
      <c r="X83" s="21">
        <f t="shared" si="7"/>
        <v>2178022.4626402482</v>
      </c>
      <c r="Y83" s="20">
        <f t="shared" si="9"/>
        <v>951.10151206997739</v>
      </c>
      <c r="Z83" s="248">
        <v>4</v>
      </c>
    </row>
    <row r="84" spans="1:26" s="120" customFormat="1" ht="16.5">
      <c r="A84" s="20">
        <v>231</v>
      </c>
      <c r="B84" s="18" t="s">
        <v>115</v>
      </c>
      <c r="C84" s="21">
        <v>1289</v>
      </c>
      <c r="D84" s="21">
        <v>1455917.2200000002</v>
      </c>
      <c r="E84" s="21">
        <v>529293.98588526831</v>
      </c>
      <c r="F84" s="21">
        <v>1985211.2058852685</v>
      </c>
      <c r="G84" s="114">
        <v>1359.93</v>
      </c>
      <c r="H84" s="32">
        <v>1752949.77</v>
      </c>
      <c r="I84" s="32">
        <v>232261.4358852685</v>
      </c>
      <c r="J84" s="288">
        <f t="shared" si="5"/>
        <v>0.11699583157535914</v>
      </c>
      <c r="K84" s="116">
        <v>65000.476902666676</v>
      </c>
      <c r="L84" s="116">
        <v>0</v>
      </c>
      <c r="M84" s="116">
        <v>18040.178460517069</v>
      </c>
      <c r="N84" s="116">
        <v>13485.137310385146</v>
      </c>
      <c r="O84" s="116">
        <v>9304.1375551675519</v>
      </c>
      <c r="P84" s="117">
        <v>-56920.59</v>
      </c>
      <c r="Q84" s="117">
        <v>-863668.8372573927</v>
      </c>
      <c r="R84" s="117">
        <v>-534687.13476313697</v>
      </c>
      <c r="S84" s="118">
        <v>1869.05</v>
      </c>
      <c r="T84" s="22">
        <f t="shared" si="6"/>
        <v>-1115316.1459065247</v>
      </c>
      <c r="U84" s="36">
        <v>-38082.449863003989</v>
      </c>
      <c r="V84" s="22">
        <f t="shared" si="8"/>
        <v>-1153398.5957695288</v>
      </c>
      <c r="W84" s="22">
        <v>224270.99566541263</v>
      </c>
      <c r="X84" s="21">
        <f t="shared" si="7"/>
        <v>-929127.60010411614</v>
      </c>
      <c r="Y84" s="20">
        <f t="shared" si="9"/>
        <v>-720.81272312188992</v>
      </c>
      <c r="Z84" s="248">
        <v>15</v>
      </c>
    </row>
    <row r="85" spans="1:26" s="120" customFormat="1" ht="16.5">
      <c r="A85" s="20">
        <v>232</v>
      </c>
      <c r="B85" s="18" t="s">
        <v>116</v>
      </c>
      <c r="C85" s="21">
        <v>12890</v>
      </c>
      <c r="D85" s="21">
        <v>18160507.239999998</v>
      </c>
      <c r="E85" s="21">
        <v>2631880.851371977</v>
      </c>
      <c r="F85" s="21">
        <v>20792388.091371976</v>
      </c>
      <c r="G85" s="114">
        <v>1359.93</v>
      </c>
      <c r="H85" s="32">
        <v>17529497.699999999</v>
      </c>
      <c r="I85" s="32">
        <v>3262890.3913719766</v>
      </c>
      <c r="J85" s="288">
        <f t="shared" si="5"/>
        <v>0.15692715896958215</v>
      </c>
      <c r="K85" s="116">
        <v>7538.6133799999998</v>
      </c>
      <c r="L85" s="116">
        <v>0</v>
      </c>
      <c r="M85" s="116">
        <v>172686.04529003394</v>
      </c>
      <c r="N85" s="116">
        <v>237554.24893918465</v>
      </c>
      <c r="O85" s="116">
        <v>0</v>
      </c>
      <c r="P85" s="117">
        <v>-911475.2649999999</v>
      </c>
      <c r="Q85" s="117">
        <v>17854.550463376247</v>
      </c>
      <c r="R85" s="117">
        <v>-280201.83115556929</v>
      </c>
      <c r="S85" s="118">
        <v>18690.5</v>
      </c>
      <c r="T85" s="22">
        <f t="shared" si="6"/>
        <v>2525537.253289002</v>
      </c>
      <c r="U85" s="36">
        <v>5189312.3605946526</v>
      </c>
      <c r="V85" s="22">
        <f t="shared" si="8"/>
        <v>7714849.6138836546</v>
      </c>
      <c r="W85" s="22">
        <v>2831877.4419475598</v>
      </c>
      <c r="X85" s="21">
        <f t="shared" si="7"/>
        <v>10546727.055831214</v>
      </c>
      <c r="Y85" s="20">
        <f t="shared" si="9"/>
        <v>818.21001208931068</v>
      </c>
      <c r="Z85" s="248">
        <v>14</v>
      </c>
    </row>
    <row r="86" spans="1:26" s="120" customFormat="1" ht="16.5">
      <c r="A86" s="20">
        <v>233</v>
      </c>
      <c r="B86" s="18" t="s">
        <v>117</v>
      </c>
      <c r="C86" s="21">
        <v>15312</v>
      </c>
      <c r="D86" s="21">
        <v>22069391.16</v>
      </c>
      <c r="E86" s="21">
        <v>2821160.175777405</v>
      </c>
      <c r="F86" s="21">
        <v>24890551.335777406</v>
      </c>
      <c r="G86" s="114">
        <v>1359.93</v>
      </c>
      <c r="H86" s="32">
        <v>20823248.16</v>
      </c>
      <c r="I86" s="32">
        <v>4067303.1757774055</v>
      </c>
      <c r="J86" s="288">
        <f t="shared" si="5"/>
        <v>0.16340751640688281</v>
      </c>
      <c r="K86" s="116">
        <v>0</v>
      </c>
      <c r="L86" s="116">
        <v>0</v>
      </c>
      <c r="M86" s="116">
        <v>197673.02489159215</v>
      </c>
      <c r="N86" s="116">
        <v>210443.90851872254</v>
      </c>
      <c r="O86" s="116">
        <v>0</v>
      </c>
      <c r="P86" s="117">
        <v>-891966.7</v>
      </c>
      <c r="Q86" s="117">
        <v>2494170.1595986546</v>
      </c>
      <c r="R86" s="117">
        <v>786129.06680846412</v>
      </c>
      <c r="S86" s="118">
        <v>22202.399999999998</v>
      </c>
      <c r="T86" s="22">
        <f t="shared" si="6"/>
        <v>6885955.0355948387</v>
      </c>
      <c r="U86" s="36">
        <v>7291490.9218487255</v>
      </c>
      <c r="V86" s="22">
        <f t="shared" si="8"/>
        <v>14177445.957443565</v>
      </c>
      <c r="W86" s="22">
        <v>3403075.8114378415</v>
      </c>
      <c r="X86" s="21">
        <f t="shared" si="7"/>
        <v>17580521.768881407</v>
      </c>
      <c r="Y86" s="20">
        <f t="shared" si="9"/>
        <v>1148.1531980721923</v>
      </c>
      <c r="Z86" s="248">
        <v>14</v>
      </c>
    </row>
    <row r="87" spans="1:26" s="120" customFormat="1" ht="16.5">
      <c r="A87" s="20">
        <v>235</v>
      </c>
      <c r="B87" s="18" t="s">
        <v>118</v>
      </c>
      <c r="C87" s="21">
        <v>10396</v>
      </c>
      <c r="D87" s="21">
        <v>18035757.27</v>
      </c>
      <c r="E87" s="21">
        <v>3438419.5028798105</v>
      </c>
      <c r="F87" s="21">
        <v>21474176.772879809</v>
      </c>
      <c r="G87" s="114">
        <v>1359.93</v>
      </c>
      <c r="H87" s="32">
        <v>14137832.280000001</v>
      </c>
      <c r="I87" s="32">
        <v>7336344.4928798079</v>
      </c>
      <c r="J87" s="288">
        <f t="shared" si="5"/>
        <v>0.34163565711841548</v>
      </c>
      <c r="K87" s="116">
        <v>0</v>
      </c>
      <c r="L87" s="116">
        <v>0</v>
      </c>
      <c r="M87" s="116">
        <v>72648.755867265791</v>
      </c>
      <c r="N87" s="116">
        <v>181638.75646401822</v>
      </c>
      <c r="O87" s="116">
        <v>275131.64166968473</v>
      </c>
      <c r="P87" s="117">
        <v>-711865.3600000001</v>
      </c>
      <c r="Q87" s="117">
        <v>7363193.4739771765</v>
      </c>
      <c r="R87" s="117">
        <v>1488070.7429396594</v>
      </c>
      <c r="S87" s="118">
        <v>15074.199999999999</v>
      </c>
      <c r="T87" s="22">
        <f t="shared" si="6"/>
        <v>16020236.703797612</v>
      </c>
      <c r="U87" s="36">
        <v>-1613256.8999804079</v>
      </c>
      <c r="V87" s="22">
        <f t="shared" si="8"/>
        <v>14406979.803817205</v>
      </c>
      <c r="W87" s="22">
        <v>662205.84094886237</v>
      </c>
      <c r="X87" s="21">
        <f t="shared" si="7"/>
        <v>15069185.644766068</v>
      </c>
      <c r="Y87" s="20">
        <f t="shared" si="9"/>
        <v>1449.5176649447931</v>
      </c>
      <c r="Z87" s="248">
        <v>1</v>
      </c>
    </row>
    <row r="88" spans="1:26" s="120" customFormat="1" ht="16.5">
      <c r="A88" s="20">
        <v>236</v>
      </c>
      <c r="B88" s="18" t="s">
        <v>119</v>
      </c>
      <c r="C88" s="21">
        <v>4196</v>
      </c>
      <c r="D88" s="21">
        <v>7070877.1299999999</v>
      </c>
      <c r="E88" s="21">
        <v>682269.82788399188</v>
      </c>
      <c r="F88" s="21">
        <v>7753146.9578839913</v>
      </c>
      <c r="G88" s="114">
        <v>1359.93</v>
      </c>
      <c r="H88" s="32">
        <v>5706266.2800000003</v>
      </c>
      <c r="I88" s="32">
        <v>2046880.677883991</v>
      </c>
      <c r="J88" s="288">
        <f t="shared" si="5"/>
        <v>0.26400643364596188</v>
      </c>
      <c r="K88" s="116">
        <v>95521.727402666686</v>
      </c>
      <c r="L88" s="116">
        <v>0</v>
      </c>
      <c r="M88" s="116">
        <v>46310.708468334436</v>
      </c>
      <c r="N88" s="116">
        <v>65217.222519311414</v>
      </c>
      <c r="O88" s="116">
        <v>0</v>
      </c>
      <c r="P88" s="117">
        <v>-190964.215</v>
      </c>
      <c r="Q88" s="117">
        <v>-104928.87593170683</v>
      </c>
      <c r="R88" s="117">
        <v>-423861.78708387644</v>
      </c>
      <c r="S88" s="118">
        <v>6084.2</v>
      </c>
      <c r="T88" s="22">
        <f t="shared" si="6"/>
        <v>1540259.6582587203</v>
      </c>
      <c r="U88" s="36">
        <v>2283320.3170596054</v>
      </c>
      <c r="V88" s="22">
        <f t="shared" si="8"/>
        <v>3823579.9753183257</v>
      </c>
      <c r="W88" s="22">
        <v>896489.68078274722</v>
      </c>
      <c r="X88" s="21">
        <f t="shared" si="7"/>
        <v>4720069.6561010731</v>
      </c>
      <c r="Y88" s="20">
        <f t="shared" si="9"/>
        <v>1124.8974394902461</v>
      </c>
      <c r="Z88" s="248">
        <v>16</v>
      </c>
    </row>
    <row r="89" spans="1:26" s="120" customFormat="1" ht="16.5">
      <c r="A89" s="20">
        <v>239</v>
      </c>
      <c r="B89" s="18" t="s">
        <v>120</v>
      </c>
      <c r="C89" s="21">
        <v>2095</v>
      </c>
      <c r="D89" s="21">
        <v>2091512.0699999998</v>
      </c>
      <c r="E89" s="21">
        <v>589690.7026161832</v>
      </c>
      <c r="F89" s="21">
        <v>2681202.7726161829</v>
      </c>
      <c r="G89" s="114">
        <v>1359.93</v>
      </c>
      <c r="H89" s="32">
        <v>2849053.35</v>
      </c>
      <c r="I89" s="32">
        <v>-167850.57738381717</v>
      </c>
      <c r="J89" s="288">
        <f t="shared" si="5"/>
        <v>-6.2602716623344754E-2</v>
      </c>
      <c r="K89" s="116">
        <v>597700.96086000011</v>
      </c>
      <c r="L89" s="116">
        <v>0</v>
      </c>
      <c r="M89" s="116">
        <v>35779.8281454479</v>
      </c>
      <c r="N89" s="116">
        <v>36717.557335990758</v>
      </c>
      <c r="O89" s="116">
        <v>0</v>
      </c>
      <c r="P89" s="117">
        <v>-125239.745</v>
      </c>
      <c r="Q89" s="117">
        <v>195498.780700011</v>
      </c>
      <c r="R89" s="117">
        <v>-287488.2493543544</v>
      </c>
      <c r="S89" s="118">
        <v>3037.75</v>
      </c>
      <c r="T89" s="22">
        <f t="shared" si="6"/>
        <v>288156.30530327809</v>
      </c>
      <c r="U89" s="36">
        <v>397653.44895801763</v>
      </c>
      <c r="V89" s="22">
        <f t="shared" si="8"/>
        <v>685809.75426129578</v>
      </c>
      <c r="W89" s="22">
        <v>464543.67246879439</v>
      </c>
      <c r="X89" s="21">
        <f t="shared" si="7"/>
        <v>1150353.4267300903</v>
      </c>
      <c r="Y89" s="20">
        <f t="shared" si="9"/>
        <v>549.09471442963741</v>
      </c>
      <c r="Z89" s="248">
        <v>11</v>
      </c>
    </row>
    <row r="90" spans="1:26" s="120" customFormat="1" ht="16.5">
      <c r="A90" s="20">
        <v>240</v>
      </c>
      <c r="B90" s="18" t="s">
        <v>121</v>
      </c>
      <c r="C90" s="21">
        <v>19982</v>
      </c>
      <c r="D90" s="21">
        <v>26702679.030000001</v>
      </c>
      <c r="E90" s="21">
        <v>3963340.22689211</v>
      </c>
      <c r="F90" s="21">
        <v>30666019.256892111</v>
      </c>
      <c r="G90" s="114">
        <v>1359.93</v>
      </c>
      <c r="H90" s="32">
        <v>27174121.260000002</v>
      </c>
      <c r="I90" s="32">
        <v>3491897.9968921095</v>
      </c>
      <c r="J90" s="288">
        <f t="shared" si="5"/>
        <v>0.113868642931453</v>
      </c>
      <c r="K90" s="116">
        <v>144498.30104666666</v>
      </c>
      <c r="L90" s="116">
        <v>0</v>
      </c>
      <c r="M90" s="116">
        <v>315171.77759641653</v>
      </c>
      <c r="N90" s="116">
        <v>377955.66117311473</v>
      </c>
      <c r="O90" s="116">
        <v>0</v>
      </c>
      <c r="P90" s="117">
        <v>-1998124.335</v>
      </c>
      <c r="Q90" s="117">
        <v>-6108357.624492256</v>
      </c>
      <c r="R90" s="117">
        <v>-3736384.6645788797</v>
      </c>
      <c r="S90" s="118">
        <v>28973.899999999998</v>
      </c>
      <c r="T90" s="22">
        <f t="shared" si="6"/>
        <v>-7484368.9873628281</v>
      </c>
      <c r="U90" s="36">
        <v>4179917.2020548019</v>
      </c>
      <c r="V90" s="22">
        <f t="shared" si="8"/>
        <v>-3304451.7853080262</v>
      </c>
      <c r="W90" s="22">
        <v>3195185.713191451</v>
      </c>
      <c r="X90" s="21">
        <f t="shared" si="7"/>
        <v>-109266.0721165752</v>
      </c>
      <c r="Y90" s="20">
        <f t="shared" si="9"/>
        <v>-5.4682250083362627</v>
      </c>
      <c r="Z90" s="248">
        <v>19</v>
      </c>
    </row>
    <row r="91" spans="1:26" s="120" customFormat="1" ht="16.5">
      <c r="A91" s="20">
        <v>241</v>
      </c>
      <c r="B91" s="18" t="s">
        <v>122</v>
      </c>
      <c r="C91" s="21">
        <v>7904</v>
      </c>
      <c r="D91" s="21">
        <v>12362931.470000001</v>
      </c>
      <c r="E91" s="21">
        <v>1153311.7528034048</v>
      </c>
      <c r="F91" s="21">
        <v>13516243.222803406</v>
      </c>
      <c r="G91" s="114">
        <v>1359.93</v>
      </c>
      <c r="H91" s="32">
        <v>10748886.720000001</v>
      </c>
      <c r="I91" s="32">
        <v>2767356.5028034057</v>
      </c>
      <c r="J91" s="288">
        <f t="shared" si="5"/>
        <v>0.20474302342640352</v>
      </c>
      <c r="K91" s="116">
        <v>44410.75808</v>
      </c>
      <c r="L91" s="116">
        <v>0</v>
      </c>
      <c r="M91" s="116">
        <v>87137.195178451919</v>
      </c>
      <c r="N91" s="116">
        <v>140239.36328474176</v>
      </c>
      <c r="O91" s="116">
        <v>0</v>
      </c>
      <c r="P91" s="117">
        <v>-410520.42</v>
      </c>
      <c r="Q91" s="117">
        <v>-1201596.3587326356</v>
      </c>
      <c r="R91" s="117">
        <v>-845189.54189871054</v>
      </c>
      <c r="S91" s="118">
        <v>11460.8</v>
      </c>
      <c r="T91" s="22">
        <f t="shared" si="6"/>
        <v>593298.29871525289</v>
      </c>
      <c r="U91" s="36">
        <v>1677615.1925439893</v>
      </c>
      <c r="V91" s="22">
        <f t="shared" si="8"/>
        <v>2270913.4912592424</v>
      </c>
      <c r="W91" s="22">
        <v>1149668.269213184</v>
      </c>
      <c r="X91" s="21">
        <f t="shared" si="7"/>
        <v>3420581.7604724262</v>
      </c>
      <c r="Y91" s="20">
        <f t="shared" si="9"/>
        <v>432.76591099094463</v>
      </c>
      <c r="Z91" s="248">
        <v>19</v>
      </c>
    </row>
    <row r="92" spans="1:26" s="120" customFormat="1" ht="16.5">
      <c r="A92" s="20">
        <v>244</v>
      </c>
      <c r="B92" s="18" t="s">
        <v>123</v>
      </c>
      <c r="C92" s="21">
        <v>19116</v>
      </c>
      <c r="D92" s="21">
        <v>41633435.489999995</v>
      </c>
      <c r="E92" s="21">
        <v>1649940.3441278911</v>
      </c>
      <c r="F92" s="21">
        <v>43283375.834127888</v>
      </c>
      <c r="G92" s="114">
        <v>1359.93</v>
      </c>
      <c r="H92" s="32">
        <v>25996421.880000003</v>
      </c>
      <c r="I92" s="32">
        <v>17286953.954127885</v>
      </c>
      <c r="J92" s="288">
        <f t="shared" si="5"/>
        <v>0.39939014970494846</v>
      </c>
      <c r="K92" s="116">
        <v>0</v>
      </c>
      <c r="L92" s="116">
        <v>0</v>
      </c>
      <c r="M92" s="116">
        <v>198002.77287539403</v>
      </c>
      <c r="N92" s="116">
        <v>371929.97462885809</v>
      </c>
      <c r="O92" s="116">
        <v>415992.61659380875</v>
      </c>
      <c r="P92" s="117">
        <v>-970824.77</v>
      </c>
      <c r="Q92" s="117">
        <v>-843977.50751002331</v>
      </c>
      <c r="R92" s="117">
        <v>-1572961.3445982235</v>
      </c>
      <c r="S92" s="118">
        <v>27718.2</v>
      </c>
      <c r="T92" s="22">
        <f t="shared" si="6"/>
        <v>14912833.8961177</v>
      </c>
      <c r="U92" s="36">
        <v>4245106.9129029894</v>
      </c>
      <c r="V92" s="22">
        <f t="shared" si="8"/>
        <v>19157940.809020691</v>
      </c>
      <c r="W92" s="22">
        <v>2097985.6613888899</v>
      </c>
      <c r="X92" s="21">
        <f t="shared" si="7"/>
        <v>21255926.47040958</v>
      </c>
      <c r="Y92" s="20">
        <f t="shared" si="9"/>
        <v>1111.9442598038072</v>
      </c>
      <c r="Z92" s="248">
        <v>17</v>
      </c>
    </row>
    <row r="93" spans="1:26" s="120" customFormat="1" ht="16.5">
      <c r="A93" s="20">
        <v>245</v>
      </c>
      <c r="B93" s="18" t="s">
        <v>124</v>
      </c>
      <c r="C93" s="21">
        <v>37232</v>
      </c>
      <c r="D93" s="21">
        <v>57253224.640000008</v>
      </c>
      <c r="E93" s="21">
        <v>12749591.35832157</v>
      </c>
      <c r="F93" s="21">
        <v>70002815.998321578</v>
      </c>
      <c r="G93" s="114">
        <v>1359.93</v>
      </c>
      <c r="H93" s="32">
        <v>50632913.760000005</v>
      </c>
      <c r="I93" s="32">
        <v>19369902.238321573</v>
      </c>
      <c r="J93" s="288">
        <f t="shared" si="5"/>
        <v>0.27670175780908579</v>
      </c>
      <c r="K93" s="116">
        <v>0</v>
      </c>
      <c r="L93" s="116">
        <v>0</v>
      </c>
      <c r="M93" s="116">
        <v>335018.31177697261</v>
      </c>
      <c r="N93" s="116">
        <v>780295.61224501207</v>
      </c>
      <c r="O93" s="116">
        <v>332829.8135966346</v>
      </c>
      <c r="P93" s="117">
        <v>-5235610.8037</v>
      </c>
      <c r="Q93" s="117">
        <v>-1124612.8536957274</v>
      </c>
      <c r="R93" s="117">
        <v>422657.58740302263</v>
      </c>
      <c r="S93" s="118">
        <v>53986.400000000001</v>
      </c>
      <c r="T93" s="22">
        <f t="shared" si="6"/>
        <v>14934466.305947486</v>
      </c>
      <c r="U93" s="36">
        <v>1850402.4242887096</v>
      </c>
      <c r="V93" s="22">
        <f t="shared" si="8"/>
        <v>16784868.730236195</v>
      </c>
      <c r="W93" s="22">
        <v>4834905.5185733447</v>
      </c>
      <c r="X93" s="21">
        <f t="shared" si="7"/>
        <v>21619774.248809539</v>
      </c>
      <c r="Y93" s="20">
        <f t="shared" si="9"/>
        <v>580.67721983265847</v>
      </c>
      <c r="Z93" s="248">
        <v>1</v>
      </c>
    </row>
    <row r="94" spans="1:26" s="120" customFormat="1" ht="16.5">
      <c r="A94" s="20">
        <v>249</v>
      </c>
      <c r="B94" s="18" t="s">
        <v>125</v>
      </c>
      <c r="C94" s="21">
        <v>9443</v>
      </c>
      <c r="D94" s="21">
        <v>11671289.32</v>
      </c>
      <c r="E94" s="21">
        <v>2133661.1546548177</v>
      </c>
      <c r="F94" s="21">
        <v>13804950.474654818</v>
      </c>
      <c r="G94" s="114">
        <v>1359.93</v>
      </c>
      <c r="H94" s="32">
        <v>12841818.99</v>
      </c>
      <c r="I94" s="32">
        <v>963131.48465481773</v>
      </c>
      <c r="J94" s="288">
        <f t="shared" si="5"/>
        <v>6.9767109010863734E-2</v>
      </c>
      <c r="K94" s="116">
        <v>445543.00659400003</v>
      </c>
      <c r="L94" s="116">
        <v>0</v>
      </c>
      <c r="M94" s="116">
        <v>118407.38840783443</v>
      </c>
      <c r="N94" s="116">
        <v>161928.98357488506</v>
      </c>
      <c r="O94" s="116">
        <v>0</v>
      </c>
      <c r="P94" s="117">
        <v>-721680.58499999996</v>
      </c>
      <c r="Q94" s="117">
        <v>356946.7361238359</v>
      </c>
      <c r="R94" s="117">
        <v>874331.29611714953</v>
      </c>
      <c r="S94" s="118">
        <v>13692.35</v>
      </c>
      <c r="T94" s="22">
        <f t="shared" si="6"/>
        <v>2212300.660472523</v>
      </c>
      <c r="U94" s="36">
        <v>2871143.5752241258</v>
      </c>
      <c r="V94" s="22">
        <f t="shared" si="8"/>
        <v>5083444.2356966492</v>
      </c>
      <c r="W94" s="22">
        <v>1689805.5154613357</v>
      </c>
      <c r="X94" s="21">
        <f t="shared" si="7"/>
        <v>6773249.7511579851</v>
      </c>
      <c r="Y94" s="20">
        <f t="shared" si="9"/>
        <v>717.27732194831992</v>
      </c>
      <c r="Z94" s="248">
        <v>13</v>
      </c>
    </row>
    <row r="95" spans="1:26" s="120" customFormat="1" ht="16.5">
      <c r="A95" s="20">
        <v>250</v>
      </c>
      <c r="B95" s="18" t="s">
        <v>126</v>
      </c>
      <c r="C95" s="21">
        <v>1808</v>
      </c>
      <c r="D95" s="21">
        <v>2015227.51</v>
      </c>
      <c r="E95" s="21">
        <v>478533.53694943991</v>
      </c>
      <c r="F95" s="21">
        <v>2493761.0469494397</v>
      </c>
      <c r="G95" s="114">
        <v>1359.93</v>
      </c>
      <c r="H95" s="32">
        <v>2458753.44</v>
      </c>
      <c r="I95" s="32">
        <v>35007.606949439738</v>
      </c>
      <c r="J95" s="288">
        <f t="shared" si="5"/>
        <v>1.4038075938455985E-2</v>
      </c>
      <c r="K95" s="116">
        <v>201411.476624</v>
      </c>
      <c r="L95" s="116">
        <v>0</v>
      </c>
      <c r="M95" s="116">
        <v>19923.83289960153</v>
      </c>
      <c r="N95" s="116">
        <v>33106.553558820699</v>
      </c>
      <c r="O95" s="116">
        <v>0</v>
      </c>
      <c r="P95" s="117">
        <v>-86002.014999999985</v>
      </c>
      <c r="Q95" s="117">
        <v>197920.72461793592</v>
      </c>
      <c r="R95" s="117">
        <v>71980.811857818</v>
      </c>
      <c r="S95" s="118">
        <v>2621.6</v>
      </c>
      <c r="T95" s="22">
        <f t="shared" si="6"/>
        <v>475970.59150761587</v>
      </c>
      <c r="U95" s="36">
        <v>695579.22452075686</v>
      </c>
      <c r="V95" s="22">
        <f t="shared" si="8"/>
        <v>1171549.8160283729</v>
      </c>
      <c r="W95" s="22">
        <v>443555.78617089614</v>
      </c>
      <c r="X95" s="21">
        <f t="shared" si="7"/>
        <v>1615105.602199269</v>
      </c>
      <c r="Y95" s="20">
        <f t="shared" si="9"/>
        <v>893.31062068543633</v>
      </c>
      <c r="Z95" s="248">
        <v>6</v>
      </c>
    </row>
    <row r="96" spans="1:26" s="120" customFormat="1" ht="16.5">
      <c r="A96" s="20">
        <v>256</v>
      </c>
      <c r="B96" s="18" t="s">
        <v>127</v>
      </c>
      <c r="C96" s="21">
        <v>1581</v>
      </c>
      <c r="D96" s="21">
        <v>2607968.69</v>
      </c>
      <c r="E96" s="21">
        <v>522827.95711943944</v>
      </c>
      <c r="F96" s="21">
        <v>3130796.6471194392</v>
      </c>
      <c r="G96" s="114">
        <v>1359.93</v>
      </c>
      <c r="H96" s="32">
        <v>2150049.33</v>
      </c>
      <c r="I96" s="32">
        <v>980747.31711943913</v>
      </c>
      <c r="J96" s="288">
        <f t="shared" si="5"/>
        <v>0.31325807060059235</v>
      </c>
      <c r="K96" s="116">
        <v>486575.96224200004</v>
      </c>
      <c r="L96" s="116">
        <v>0</v>
      </c>
      <c r="M96" s="116">
        <v>18010.100161663362</v>
      </c>
      <c r="N96" s="116">
        <v>21462.48684300977</v>
      </c>
      <c r="O96" s="116">
        <v>0</v>
      </c>
      <c r="P96" s="117">
        <v>-62824.995000000003</v>
      </c>
      <c r="Q96" s="117">
        <v>-267691.33868008648</v>
      </c>
      <c r="R96" s="117">
        <v>-388370.03901993233</v>
      </c>
      <c r="S96" s="118">
        <v>2292.4499999999998</v>
      </c>
      <c r="T96" s="22">
        <f t="shared" si="6"/>
        <v>790201.94366609352</v>
      </c>
      <c r="U96" s="36">
        <v>707006.82410394435</v>
      </c>
      <c r="V96" s="22">
        <f t="shared" si="8"/>
        <v>1497208.767770038</v>
      </c>
      <c r="W96" s="22">
        <v>342078.91533434653</v>
      </c>
      <c r="X96" s="21">
        <f t="shared" si="7"/>
        <v>1839287.6831043845</v>
      </c>
      <c r="Y96" s="20">
        <f t="shared" si="9"/>
        <v>1163.3698185353476</v>
      </c>
      <c r="Z96" s="248">
        <v>13</v>
      </c>
    </row>
    <row r="97" spans="1:26" s="120" customFormat="1" ht="16.5">
      <c r="A97" s="20">
        <v>257</v>
      </c>
      <c r="B97" s="18" t="s">
        <v>128</v>
      </c>
      <c r="C97" s="21">
        <v>40433</v>
      </c>
      <c r="D97" s="21">
        <v>71409254.700000003</v>
      </c>
      <c r="E97" s="21">
        <v>12963192.734294161</v>
      </c>
      <c r="F97" s="21">
        <v>84372447.434294164</v>
      </c>
      <c r="G97" s="114">
        <v>1359.93</v>
      </c>
      <c r="H97" s="32">
        <v>54986049.690000005</v>
      </c>
      <c r="I97" s="32">
        <v>29386397.744294159</v>
      </c>
      <c r="J97" s="288">
        <f t="shared" si="5"/>
        <v>0.34829376932770728</v>
      </c>
      <c r="K97" s="116">
        <v>0</v>
      </c>
      <c r="L97" s="116">
        <v>0</v>
      </c>
      <c r="M97" s="116">
        <v>299919.95674238837</v>
      </c>
      <c r="N97" s="116">
        <v>537087.37159529852</v>
      </c>
      <c r="O97" s="116">
        <v>398912.81791470811</v>
      </c>
      <c r="P97" s="117">
        <v>-3526668.1565</v>
      </c>
      <c r="Q97" s="117">
        <v>4717899.5307239471</v>
      </c>
      <c r="R97" s="117">
        <v>3486720.3034870639</v>
      </c>
      <c r="S97" s="118">
        <v>58627.85</v>
      </c>
      <c r="T97" s="22">
        <f t="shared" si="6"/>
        <v>35358897.418257564</v>
      </c>
      <c r="U97" s="36">
        <v>-661596.22778212826</v>
      </c>
      <c r="V97" s="22">
        <f t="shared" si="8"/>
        <v>34697301.190475434</v>
      </c>
      <c r="W97" s="22">
        <v>4555795.7102232007</v>
      </c>
      <c r="X97" s="21">
        <f t="shared" si="7"/>
        <v>39253096.900698632</v>
      </c>
      <c r="Y97" s="20">
        <f t="shared" si="9"/>
        <v>970.81831426554129</v>
      </c>
      <c r="Z97" s="248">
        <v>1</v>
      </c>
    </row>
    <row r="98" spans="1:26" s="120" customFormat="1" ht="16.5">
      <c r="A98" s="20">
        <v>260</v>
      </c>
      <c r="B98" s="18" t="s">
        <v>129</v>
      </c>
      <c r="C98" s="21">
        <v>9877</v>
      </c>
      <c r="D98" s="21">
        <v>10733101.32</v>
      </c>
      <c r="E98" s="21">
        <v>3175531.4907312728</v>
      </c>
      <c r="F98" s="21">
        <v>13908632.810731273</v>
      </c>
      <c r="G98" s="114">
        <v>1359.93</v>
      </c>
      <c r="H98" s="32">
        <v>13432028.610000001</v>
      </c>
      <c r="I98" s="32">
        <v>476604.20073127188</v>
      </c>
      <c r="J98" s="288">
        <f t="shared" si="5"/>
        <v>3.4266790073251889E-2</v>
      </c>
      <c r="K98" s="116">
        <v>1097471.555712</v>
      </c>
      <c r="L98" s="116">
        <v>0</v>
      </c>
      <c r="M98" s="116">
        <v>126480.12392720269</v>
      </c>
      <c r="N98" s="116">
        <v>197127.29531173923</v>
      </c>
      <c r="O98" s="116">
        <v>0</v>
      </c>
      <c r="P98" s="117">
        <v>-607358.42999999993</v>
      </c>
      <c r="Q98" s="117">
        <v>4309780.9450360192</v>
      </c>
      <c r="R98" s="117">
        <v>2830835.1857600482</v>
      </c>
      <c r="S98" s="118">
        <v>14321.65</v>
      </c>
      <c r="T98" s="22">
        <f t="shared" si="6"/>
        <v>8445262.5264782831</v>
      </c>
      <c r="U98" s="36">
        <v>5042143.8993841363</v>
      </c>
      <c r="V98" s="22">
        <f t="shared" si="8"/>
        <v>13487406.42586242</v>
      </c>
      <c r="W98" s="22">
        <v>2114261.2532293941</v>
      </c>
      <c r="X98" s="21">
        <f t="shared" si="7"/>
        <v>15601667.679091815</v>
      </c>
      <c r="Y98" s="20">
        <f t="shared" si="9"/>
        <v>1579.595796202472</v>
      </c>
      <c r="Z98" s="248">
        <v>12</v>
      </c>
    </row>
    <row r="99" spans="1:26" s="120" customFormat="1" ht="16.5">
      <c r="A99" s="20">
        <v>261</v>
      </c>
      <c r="B99" s="18" t="s">
        <v>130</v>
      </c>
      <c r="C99" s="21">
        <v>6523</v>
      </c>
      <c r="D99" s="21">
        <v>9076001.7300000004</v>
      </c>
      <c r="E99" s="21">
        <v>6395904.9810590884</v>
      </c>
      <c r="F99" s="21">
        <v>15471906.71105909</v>
      </c>
      <c r="G99" s="114">
        <v>1359.93</v>
      </c>
      <c r="H99" s="32">
        <v>8870823.3900000006</v>
      </c>
      <c r="I99" s="32">
        <v>6601083.3210590892</v>
      </c>
      <c r="J99" s="288">
        <f t="shared" si="5"/>
        <v>0.42664963306304921</v>
      </c>
      <c r="K99" s="116">
        <v>1946150.7091620001</v>
      </c>
      <c r="L99" s="116">
        <v>0</v>
      </c>
      <c r="M99" s="116">
        <v>95803.184712819202</v>
      </c>
      <c r="N99" s="116">
        <v>123576.07128815861</v>
      </c>
      <c r="O99" s="116">
        <v>29465.958216590556</v>
      </c>
      <c r="P99" s="117">
        <v>-304516.685</v>
      </c>
      <c r="Q99" s="117">
        <v>-476562.29855948989</v>
      </c>
      <c r="R99" s="117">
        <v>1246081.2834593584</v>
      </c>
      <c r="S99" s="118">
        <v>9458.35</v>
      </c>
      <c r="T99" s="22">
        <f t="shared" si="6"/>
        <v>9270539.8943385258</v>
      </c>
      <c r="U99" s="36">
        <v>-138958.28682980948</v>
      </c>
      <c r="V99" s="22">
        <f t="shared" si="8"/>
        <v>9131581.6075087171</v>
      </c>
      <c r="W99" s="22">
        <v>1227445.6298316219</v>
      </c>
      <c r="X99" s="21">
        <f t="shared" si="7"/>
        <v>10359027.237340339</v>
      </c>
      <c r="Y99" s="20">
        <f t="shared" si="9"/>
        <v>1588.0771481435443</v>
      </c>
      <c r="Z99" s="248">
        <v>19</v>
      </c>
    </row>
    <row r="100" spans="1:26" s="120" customFormat="1" ht="16.5">
      <c r="A100" s="20">
        <v>263</v>
      </c>
      <c r="B100" s="18" t="s">
        <v>131</v>
      </c>
      <c r="C100" s="21">
        <v>7759</v>
      </c>
      <c r="D100" s="21">
        <v>10592668.65</v>
      </c>
      <c r="E100" s="21">
        <v>1953979.3471460862</v>
      </c>
      <c r="F100" s="21">
        <v>12546647.997146087</v>
      </c>
      <c r="G100" s="114">
        <v>1359.93</v>
      </c>
      <c r="H100" s="32">
        <v>10551696.870000001</v>
      </c>
      <c r="I100" s="32">
        <v>1994951.1271460857</v>
      </c>
      <c r="J100" s="288">
        <f t="shared" si="5"/>
        <v>0.1590027175066891</v>
      </c>
      <c r="K100" s="116">
        <v>395856.76239600003</v>
      </c>
      <c r="L100" s="116">
        <v>0</v>
      </c>
      <c r="M100" s="116">
        <v>84650.533931560989</v>
      </c>
      <c r="N100" s="116">
        <v>127400.75868710758</v>
      </c>
      <c r="O100" s="116">
        <v>0</v>
      </c>
      <c r="P100" s="117">
        <v>-509758.95499999996</v>
      </c>
      <c r="Q100" s="117">
        <v>1224315.5131435227</v>
      </c>
      <c r="R100" s="117">
        <v>717512.01701661141</v>
      </c>
      <c r="S100" s="118">
        <v>11250.55</v>
      </c>
      <c r="T100" s="22">
        <f t="shared" si="6"/>
        <v>4046178.3073208882</v>
      </c>
      <c r="U100" s="36">
        <v>4276004.4865614763</v>
      </c>
      <c r="V100" s="22">
        <f t="shared" si="8"/>
        <v>8322182.7938823644</v>
      </c>
      <c r="W100" s="22">
        <v>1812826.8815624351</v>
      </c>
      <c r="X100" s="21">
        <f t="shared" si="7"/>
        <v>10135009.6754448</v>
      </c>
      <c r="Y100" s="20">
        <f t="shared" si="9"/>
        <v>1306.2262759949479</v>
      </c>
      <c r="Z100" s="248">
        <v>11</v>
      </c>
    </row>
    <row r="101" spans="1:26" s="120" customFormat="1" ht="16.5">
      <c r="A101" s="20">
        <v>265</v>
      </c>
      <c r="B101" s="18" t="s">
        <v>132</v>
      </c>
      <c r="C101" s="21">
        <v>1088</v>
      </c>
      <c r="D101" s="21">
        <v>1459474.7</v>
      </c>
      <c r="E101" s="21">
        <v>548467.47285842057</v>
      </c>
      <c r="F101" s="21">
        <v>2007942.1728584205</v>
      </c>
      <c r="G101" s="114">
        <v>1359.93</v>
      </c>
      <c r="H101" s="32">
        <v>1479603.84</v>
      </c>
      <c r="I101" s="32">
        <v>528338.33285842044</v>
      </c>
      <c r="J101" s="288">
        <f t="shared" si="5"/>
        <v>0.2631242771828935</v>
      </c>
      <c r="K101" s="116">
        <v>341727.43065600004</v>
      </c>
      <c r="L101" s="116">
        <v>0</v>
      </c>
      <c r="M101" s="116">
        <v>9620.9500544457915</v>
      </c>
      <c r="N101" s="116">
        <v>18119.265473036947</v>
      </c>
      <c r="O101" s="116">
        <v>0</v>
      </c>
      <c r="P101" s="117">
        <v>-65439.929999999993</v>
      </c>
      <c r="Q101" s="117">
        <v>422994.28370602295</v>
      </c>
      <c r="R101" s="117">
        <v>202031.86959103993</v>
      </c>
      <c r="S101" s="118">
        <v>1577.6</v>
      </c>
      <c r="T101" s="22">
        <f t="shared" si="6"/>
        <v>1458969.8023389662</v>
      </c>
      <c r="U101" s="36">
        <v>147742.29734063387</v>
      </c>
      <c r="V101" s="22">
        <f t="shared" si="8"/>
        <v>1606712.0996796</v>
      </c>
      <c r="W101" s="22">
        <v>246432.62327001276</v>
      </c>
      <c r="X101" s="21">
        <f t="shared" si="7"/>
        <v>1853144.7229496127</v>
      </c>
      <c r="Y101" s="20">
        <f t="shared" si="9"/>
        <v>1703.2580174169234</v>
      </c>
      <c r="Z101" s="248">
        <v>13</v>
      </c>
    </row>
    <row r="102" spans="1:26" s="120" customFormat="1" ht="16.5">
      <c r="A102" s="20">
        <v>271</v>
      </c>
      <c r="B102" s="18" t="s">
        <v>133</v>
      </c>
      <c r="C102" s="21">
        <v>6951</v>
      </c>
      <c r="D102" s="21">
        <v>8690931.3699999992</v>
      </c>
      <c r="E102" s="21">
        <v>1351846.612844303</v>
      </c>
      <c r="F102" s="21">
        <v>10042777.982844302</v>
      </c>
      <c r="G102" s="114">
        <v>1359.93</v>
      </c>
      <c r="H102" s="32">
        <v>9452873.4299999997</v>
      </c>
      <c r="I102" s="32">
        <v>589904.55284430273</v>
      </c>
      <c r="J102" s="288">
        <f t="shared" si="5"/>
        <v>5.8739180917074377E-2</v>
      </c>
      <c r="K102" s="116">
        <v>0</v>
      </c>
      <c r="L102" s="116">
        <v>0</v>
      </c>
      <c r="M102" s="116">
        <v>78814.733628093134</v>
      </c>
      <c r="N102" s="116">
        <v>121848.3908475269</v>
      </c>
      <c r="O102" s="116">
        <v>0</v>
      </c>
      <c r="P102" s="117">
        <v>-484592.05</v>
      </c>
      <c r="Q102" s="117">
        <v>-317440.41636771831</v>
      </c>
      <c r="R102" s="117">
        <v>-197938.67565481996</v>
      </c>
      <c r="S102" s="118">
        <v>10078.949999999999</v>
      </c>
      <c r="T102" s="22">
        <f t="shared" si="6"/>
        <v>-199324.51470261556</v>
      </c>
      <c r="U102" s="36">
        <v>3172285.4028940974</v>
      </c>
      <c r="V102" s="22">
        <f t="shared" si="8"/>
        <v>2972960.8881914821</v>
      </c>
      <c r="W102" s="22">
        <v>1428589.0970270738</v>
      </c>
      <c r="X102" s="21">
        <f t="shared" si="7"/>
        <v>4401549.9852185557</v>
      </c>
      <c r="Y102" s="20">
        <f t="shared" si="9"/>
        <v>633.22543306266084</v>
      </c>
      <c r="Z102" s="248">
        <v>4</v>
      </c>
    </row>
    <row r="103" spans="1:26" s="120" customFormat="1" ht="16.5">
      <c r="A103" s="20">
        <v>272</v>
      </c>
      <c r="B103" s="18" t="s">
        <v>134</v>
      </c>
      <c r="C103" s="21">
        <v>47909</v>
      </c>
      <c r="D103" s="21">
        <v>82400127.040000007</v>
      </c>
      <c r="E103" s="21">
        <v>10184190.872060351</v>
      </c>
      <c r="F103" s="21">
        <v>92584317.91206035</v>
      </c>
      <c r="G103" s="114">
        <v>1359.93</v>
      </c>
      <c r="H103" s="32">
        <v>65152886.370000005</v>
      </c>
      <c r="I103" s="32">
        <v>27431431.542060345</v>
      </c>
      <c r="J103" s="288">
        <f t="shared" si="5"/>
        <v>0.29628593870633285</v>
      </c>
      <c r="K103" s="116">
        <v>0</v>
      </c>
      <c r="L103" s="116">
        <v>0</v>
      </c>
      <c r="M103" s="116">
        <v>648243.97602986754</v>
      </c>
      <c r="N103" s="116">
        <v>976129.05716198205</v>
      </c>
      <c r="O103" s="116">
        <v>84486.948551339927</v>
      </c>
      <c r="P103" s="117">
        <v>-3102702.8385000001</v>
      </c>
      <c r="Q103" s="117">
        <v>-6039909.8979731565</v>
      </c>
      <c r="R103" s="117">
        <v>-2555937.9061475191</v>
      </c>
      <c r="S103" s="118">
        <v>69468.05</v>
      </c>
      <c r="T103" s="22">
        <f t="shared" si="6"/>
        <v>17511208.931182861</v>
      </c>
      <c r="U103" s="36">
        <v>8660489.1624515187</v>
      </c>
      <c r="V103" s="22">
        <f t="shared" si="8"/>
        <v>26171698.093634382</v>
      </c>
      <c r="W103" s="22">
        <v>7554623.8483991865</v>
      </c>
      <c r="X103" s="21">
        <f t="shared" si="7"/>
        <v>33726321.942033567</v>
      </c>
      <c r="Y103" s="20">
        <f t="shared" si="9"/>
        <v>703.96630992159237</v>
      </c>
      <c r="Z103" s="248">
        <v>16</v>
      </c>
    </row>
    <row r="104" spans="1:26" s="120" customFormat="1" ht="16.5">
      <c r="A104" s="20">
        <v>273</v>
      </c>
      <c r="B104" s="18" t="s">
        <v>135</v>
      </c>
      <c r="C104" s="21">
        <v>3989</v>
      </c>
      <c r="D104" s="21">
        <v>5882731.2200000007</v>
      </c>
      <c r="E104" s="21">
        <v>2445841.1131610526</v>
      </c>
      <c r="F104" s="21">
        <v>8328572.3331610532</v>
      </c>
      <c r="G104" s="114">
        <v>1359.93</v>
      </c>
      <c r="H104" s="32">
        <v>5424760.7700000005</v>
      </c>
      <c r="I104" s="32">
        <v>2903811.5631610528</v>
      </c>
      <c r="J104" s="288">
        <f t="shared" si="5"/>
        <v>0.34865658206499972</v>
      </c>
      <c r="K104" s="116">
        <v>1327366.5800140002</v>
      </c>
      <c r="L104" s="116">
        <v>0</v>
      </c>
      <c r="M104" s="116">
        <v>45630.925590217354</v>
      </c>
      <c r="N104" s="116">
        <v>58673.75916036655</v>
      </c>
      <c r="O104" s="116">
        <v>53261.656489203677</v>
      </c>
      <c r="P104" s="117">
        <v>-174092.51499999998</v>
      </c>
      <c r="Q104" s="117">
        <v>-814129.30658958305</v>
      </c>
      <c r="R104" s="117">
        <v>959754.55476083152</v>
      </c>
      <c r="S104" s="118">
        <v>5784.05</v>
      </c>
      <c r="T104" s="22">
        <f t="shared" si="6"/>
        <v>4366061.2675860897</v>
      </c>
      <c r="U104" s="36">
        <v>332890.22909781645</v>
      </c>
      <c r="V104" s="22">
        <f t="shared" si="8"/>
        <v>4698951.4966839058</v>
      </c>
      <c r="W104" s="22">
        <v>755593.04019599035</v>
      </c>
      <c r="X104" s="21">
        <f t="shared" si="7"/>
        <v>5454544.5368798962</v>
      </c>
      <c r="Y104" s="20">
        <f t="shared" si="9"/>
        <v>1367.3964745249175</v>
      </c>
      <c r="Z104" s="248">
        <v>19</v>
      </c>
    </row>
    <row r="105" spans="1:26" s="120" customFormat="1" ht="16.5">
      <c r="A105" s="20">
        <v>275</v>
      </c>
      <c r="B105" s="18" t="s">
        <v>136</v>
      </c>
      <c r="C105" s="21">
        <v>2586</v>
      </c>
      <c r="D105" s="21">
        <v>3206182.25</v>
      </c>
      <c r="E105" s="21">
        <v>664868.50631661585</v>
      </c>
      <c r="F105" s="21">
        <v>3871050.7563166157</v>
      </c>
      <c r="G105" s="114">
        <v>1359.93</v>
      </c>
      <c r="H105" s="32">
        <v>3516778.98</v>
      </c>
      <c r="I105" s="32">
        <v>354271.77631661575</v>
      </c>
      <c r="J105" s="288">
        <f t="shared" si="5"/>
        <v>9.151824623806086E-2</v>
      </c>
      <c r="K105" s="116">
        <v>155898.75986000002</v>
      </c>
      <c r="L105" s="116">
        <v>0</v>
      </c>
      <c r="M105" s="116">
        <v>28276.122867838589</v>
      </c>
      <c r="N105" s="116">
        <v>38929.455036657258</v>
      </c>
      <c r="O105" s="116">
        <v>0</v>
      </c>
      <c r="P105" s="117">
        <v>-154800.48000000001</v>
      </c>
      <c r="Q105" s="117">
        <v>448194.39721103443</v>
      </c>
      <c r="R105" s="117">
        <v>460879.0250652135</v>
      </c>
      <c r="S105" s="118">
        <v>3749.7</v>
      </c>
      <c r="T105" s="22">
        <f t="shared" si="6"/>
        <v>1335398.7563573595</v>
      </c>
      <c r="U105" s="36">
        <v>1068413.1051205937</v>
      </c>
      <c r="V105" s="22">
        <f t="shared" si="8"/>
        <v>2403811.8614779534</v>
      </c>
      <c r="W105" s="22">
        <v>533578.4024844853</v>
      </c>
      <c r="X105" s="21">
        <f t="shared" si="7"/>
        <v>2937390.2639624388</v>
      </c>
      <c r="Y105" s="20">
        <f t="shared" si="9"/>
        <v>1135.881772607285</v>
      </c>
      <c r="Z105" s="248">
        <v>13</v>
      </c>
    </row>
    <row r="106" spans="1:26" s="120" customFormat="1" ht="16.5">
      <c r="A106" s="20">
        <v>276</v>
      </c>
      <c r="B106" s="18" t="s">
        <v>137</v>
      </c>
      <c r="C106" s="21">
        <v>15035</v>
      </c>
      <c r="D106" s="21">
        <v>29152334.960000005</v>
      </c>
      <c r="E106" s="21">
        <v>2201574.7415822754</v>
      </c>
      <c r="F106" s="21">
        <v>31353909.701582279</v>
      </c>
      <c r="G106" s="114">
        <v>1359.93</v>
      </c>
      <c r="H106" s="32">
        <v>20446547.550000001</v>
      </c>
      <c r="I106" s="32">
        <v>10907362.151582278</v>
      </c>
      <c r="J106" s="288">
        <f t="shared" si="5"/>
        <v>0.34787885324016982</v>
      </c>
      <c r="K106" s="116">
        <v>0</v>
      </c>
      <c r="L106" s="116">
        <v>0</v>
      </c>
      <c r="M106" s="116">
        <v>110819.44471360753</v>
      </c>
      <c r="N106" s="116">
        <v>283358.32657668728</v>
      </c>
      <c r="O106" s="116">
        <v>62892.757687194797</v>
      </c>
      <c r="P106" s="117">
        <v>-948617.41500000004</v>
      </c>
      <c r="Q106" s="117">
        <v>1817430.1323513938</v>
      </c>
      <c r="R106" s="117">
        <v>476280.07485705195</v>
      </c>
      <c r="S106" s="118">
        <v>21800.75</v>
      </c>
      <c r="T106" s="22">
        <f t="shared" si="6"/>
        <v>12731326.222768214</v>
      </c>
      <c r="U106" s="36">
        <v>5929127.1671364466</v>
      </c>
      <c r="V106" s="22">
        <f t="shared" si="8"/>
        <v>18660453.389904659</v>
      </c>
      <c r="W106" s="22">
        <v>2027800.9120636734</v>
      </c>
      <c r="X106" s="21">
        <f t="shared" si="7"/>
        <v>20688254.301968332</v>
      </c>
      <c r="Y106" s="20">
        <f t="shared" si="9"/>
        <v>1376.0062721628422</v>
      </c>
      <c r="Z106" s="248">
        <v>12</v>
      </c>
    </row>
    <row r="107" spans="1:26" s="120" customFormat="1" ht="16.5">
      <c r="A107" s="20">
        <v>280</v>
      </c>
      <c r="B107" s="18" t="s">
        <v>138</v>
      </c>
      <c r="C107" s="21">
        <v>2050</v>
      </c>
      <c r="D107" s="21">
        <v>2762483.1300000004</v>
      </c>
      <c r="E107" s="21">
        <v>1225544.8544464579</v>
      </c>
      <c r="F107" s="21">
        <v>3988027.9844464585</v>
      </c>
      <c r="G107" s="114">
        <v>1359.93</v>
      </c>
      <c r="H107" s="32">
        <v>2787856.5</v>
      </c>
      <c r="I107" s="32">
        <v>1200171.4844464585</v>
      </c>
      <c r="J107" s="288">
        <f t="shared" si="5"/>
        <v>0.30094359646602209</v>
      </c>
      <c r="K107" s="116">
        <v>245139.58629999997</v>
      </c>
      <c r="L107" s="116">
        <v>0</v>
      </c>
      <c r="M107" s="116">
        <v>19466.185291477675</v>
      </c>
      <c r="N107" s="116">
        <v>22378.828589702938</v>
      </c>
      <c r="O107" s="116">
        <v>0</v>
      </c>
      <c r="P107" s="117">
        <v>-90115.18</v>
      </c>
      <c r="Q107" s="117">
        <v>-7852.4502045848512</v>
      </c>
      <c r="R107" s="117">
        <v>257036.93064005545</v>
      </c>
      <c r="S107" s="118">
        <v>2972.5</v>
      </c>
      <c r="T107" s="22">
        <f t="shared" si="6"/>
        <v>1649197.8850631097</v>
      </c>
      <c r="U107" s="36">
        <v>886576.51308586006</v>
      </c>
      <c r="V107" s="22">
        <f t="shared" si="8"/>
        <v>2535774.3981489697</v>
      </c>
      <c r="W107" s="22">
        <v>505168.02661108016</v>
      </c>
      <c r="X107" s="21">
        <f t="shared" si="7"/>
        <v>3040942.4247600501</v>
      </c>
      <c r="Y107" s="20">
        <f t="shared" si="9"/>
        <v>1483.386548663439</v>
      </c>
      <c r="Z107" s="248">
        <v>15</v>
      </c>
    </row>
    <row r="108" spans="1:26" s="120" customFormat="1" ht="16.5">
      <c r="A108" s="20">
        <v>284</v>
      </c>
      <c r="B108" s="18" t="s">
        <v>139</v>
      </c>
      <c r="C108" s="21">
        <v>2271</v>
      </c>
      <c r="D108" s="21">
        <v>2959921.9099999997</v>
      </c>
      <c r="E108" s="21">
        <v>489851.5161316513</v>
      </c>
      <c r="F108" s="21">
        <v>3449773.4261316508</v>
      </c>
      <c r="G108" s="114">
        <v>1359.93</v>
      </c>
      <c r="H108" s="32">
        <v>3088401.0300000003</v>
      </c>
      <c r="I108" s="32">
        <v>361372.39613165054</v>
      </c>
      <c r="J108" s="288">
        <f t="shared" si="5"/>
        <v>0.10475250153946192</v>
      </c>
      <c r="K108" s="116">
        <v>992.07575199999997</v>
      </c>
      <c r="L108" s="116">
        <v>0</v>
      </c>
      <c r="M108" s="116">
        <v>29390.670013970146</v>
      </c>
      <c r="N108" s="116">
        <v>34421.832752515853</v>
      </c>
      <c r="O108" s="116">
        <v>0</v>
      </c>
      <c r="P108" s="117">
        <v>-112098.15</v>
      </c>
      <c r="Q108" s="117">
        <v>1028817.6081680136</v>
      </c>
      <c r="R108" s="117">
        <v>835201.90222017828</v>
      </c>
      <c r="S108" s="118">
        <v>3292.95</v>
      </c>
      <c r="T108" s="22">
        <f t="shared" si="6"/>
        <v>2181391.2850383287</v>
      </c>
      <c r="U108" s="36">
        <v>965830.33085406851</v>
      </c>
      <c r="V108" s="22">
        <f t="shared" si="8"/>
        <v>3147221.6158923972</v>
      </c>
      <c r="W108" s="22">
        <v>510917.09850622597</v>
      </c>
      <c r="X108" s="21">
        <f t="shared" si="7"/>
        <v>3658138.7143986234</v>
      </c>
      <c r="Y108" s="20">
        <f t="shared" si="9"/>
        <v>1610.8052463225995</v>
      </c>
      <c r="Z108" s="248">
        <v>2</v>
      </c>
    </row>
    <row r="109" spans="1:26" s="120" customFormat="1" ht="16.5">
      <c r="A109" s="20">
        <v>285</v>
      </c>
      <c r="B109" s="18" t="s">
        <v>140</v>
      </c>
      <c r="C109" s="21">
        <v>51241</v>
      </c>
      <c r="D109" s="21">
        <v>62960675.700000003</v>
      </c>
      <c r="E109" s="21">
        <v>14541515.991824944</v>
      </c>
      <c r="F109" s="21">
        <v>77502191.691824943</v>
      </c>
      <c r="G109" s="114">
        <v>1359.93</v>
      </c>
      <c r="H109" s="32">
        <v>69684173.13000001</v>
      </c>
      <c r="I109" s="32">
        <v>7818018.5618249327</v>
      </c>
      <c r="J109" s="288">
        <f t="shared" si="5"/>
        <v>0.10087480613338048</v>
      </c>
      <c r="K109" s="116">
        <v>0</v>
      </c>
      <c r="L109" s="116">
        <v>0</v>
      </c>
      <c r="M109" s="116">
        <v>740361.66200145043</v>
      </c>
      <c r="N109" s="116">
        <v>961421.78623105714</v>
      </c>
      <c r="O109" s="116">
        <v>0</v>
      </c>
      <c r="P109" s="117">
        <v>-5865552.7798999995</v>
      </c>
      <c r="Q109" s="117">
        <v>-810784.20997074631</v>
      </c>
      <c r="R109" s="117">
        <v>2781525.1931927828</v>
      </c>
      <c r="S109" s="118">
        <v>74299.45</v>
      </c>
      <c r="T109" s="22">
        <f t="shared" si="6"/>
        <v>5699289.6633794773</v>
      </c>
      <c r="U109" s="36">
        <v>11015504.544880327</v>
      </c>
      <c r="V109" s="22">
        <f t="shared" si="8"/>
        <v>16714794.208259804</v>
      </c>
      <c r="W109" s="22">
        <v>7795134.9180065216</v>
      </c>
      <c r="X109" s="21">
        <f t="shared" si="7"/>
        <v>24509929.126266327</v>
      </c>
      <c r="Y109" s="20">
        <f t="shared" si="9"/>
        <v>478.32651834012466</v>
      </c>
      <c r="Z109" s="248">
        <v>8</v>
      </c>
    </row>
    <row r="110" spans="1:26" s="120" customFormat="1" ht="16.5">
      <c r="A110" s="20">
        <v>286</v>
      </c>
      <c r="B110" s="18" t="s">
        <v>141</v>
      </c>
      <c r="C110" s="21">
        <v>80454</v>
      </c>
      <c r="D110" s="21">
        <v>99793602.049999982</v>
      </c>
      <c r="E110" s="21">
        <v>15640076.92302623</v>
      </c>
      <c r="F110" s="21">
        <v>115433678.97302622</v>
      </c>
      <c r="G110" s="114">
        <v>1359.93</v>
      </c>
      <c r="H110" s="32">
        <v>109411808.22</v>
      </c>
      <c r="I110" s="32">
        <v>6021870.7530262172</v>
      </c>
      <c r="J110" s="288">
        <f t="shared" si="5"/>
        <v>5.2167364036221769E-2</v>
      </c>
      <c r="K110" s="116">
        <v>0</v>
      </c>
      <c r="L110" s="116">
        <v>0</v>
      </c>
      <c r="M110" s="116">
        <v>993717.46948072221</v>
      </c>
      <c r="N110" s="116">
        <v>1616316.2055287121</v>
      </c>
      <c r="O110" s="116">
        <v>0</v>
      </c>
      <c r="P110" s="117">
        <v>-6254733.5722999992</v>
      </c>
      <c r="Q110" s="117">
        <v>-4301015.2112129303</v>
      </c>
      <c r="R110" s="117">
        <v>-406993.69615939754</v>
      </c>
      <c r="S110" s="118">
        <v>116658.3</v>
      </c>
      <c r="T110" s="22">
        <f t="shared" si="6"/>
        <v>-2214179.7516366756</v>
      </c>
      <c r="U110" s="36">
        <v>13395157.235847188</v>
      </c>
      <c r="V110" s="22">
        <f t="shared" si="8"/>
        <v>11180977.484210514</v>
      </c>
      <c r="W110" s="22">
        <v>13075249.793361763</v>
      </c>
      <c r="X110" s="21">
        <f t="shared" si="7"/>
        <v>24256227.277572274</v>
      </c>
      <c r="Y110" s="20">
        <f t="shared" si="9"/>
        <v>301.49187458140398</v>
      </c>
      <c r="Z110" s="248">
        <v>8</v>
      </c>
    </row>
    <row r="111" spans="1:26" s="120" customFormat="1" ht="16.5">
      <c r="A111" s="20">
        <v>287</v>
      </c>
      <c r="B111" s="18" t="s">
        <v>142</v>
      </c>
      <c r="C111" s="21">
        <v>6380</v>
      </c>
      <c r="D111" s="21">
        <v>7286544.1400000006</v>
      </c>
      <c r="E111" s="21">
        <v>2463853.1604757118</v>
      </c>
      <c r="F111" s="21">
        <v>9750397.3004757129</v>
      </c>
      <c r="G111" s="114">
        <v>1359.93</v>
      </c>
      <c r="H111" s="32">
        <v>8676353.4000000004</v>
      </c>
      <c r="I111" s="32">
        <v>1074043.9004757125</v>
      </c>
      <c r="J111" s="288">
        <f t="shared" si="5"/>
        <v>0.1101538601327877</v>
      </c>
      <c r="K111" s="116">
        <v>368375.54306666675</v>
      </c>
      <c r="L111" s="116">
        <v>0</v>
      </c>
      <c r="M111" s="116">
        <v>76589.314320117599</v>
      </c>
      <c r="N111" s="116">
        <v>89800.955144554653</v>
      </c>
      <c r="O111" s="116">
        <v>0</v>
      </c>
      <c r="P111" s="117">
        <v>-269805.06000000006</v>
      </c>
      <c r="Q111" s="117">
        <v>1606930.1544386714</v>
      </c>
      <c r="R111" s="117">
        <v>1072595.0618642569</v>
      </c>
      <c r="S111" s="118">
        <v>9251</v>
      </c>
      <c r="T111" s="22">
        <f t="shared" si="6"/>
        <v>4027780.8693099795</v>
      </c>
      <c r="U111" s="36">
        <v>2192390.0959008886</v>
      </c>
      <c r="V111" s="22">
        <f t="shared" si="8"/>
        <v>6220170.965210868</v>
      </c>
      <c r="W111" s="22">
        <v>1442594.6279899105</v>
      </c>
      <c r="X111" s="21">
        <f t="shared" si="7"/>
        <v>7662765.5932007786</v>
      </c>
      <c r="Y111" s="20">
        <f t="shared" si="9"/>
        <v>1201.0604378057646</v>
      </c>
      <c r="Z111" s="248">
        <v>15</v>
      </c>
    </row>
    <row r="112" spans="1:26" s="120" customFormat="1" ht="16.5">
      <c r="A112" s="20">
        <v>288</v>
      </c>
      <c r="B112" s="18" t="s">
        <v>143</v>
      </c>
      <c r="C112" s="21">
        <v>6442</v>
      </c>
      <c r="D112" s="21">
        <v>10302058.140000001</v>
      </c>
      <c r="E112" s="21">
        <v>2754662.8077183389</v>
      </c>
      <c r="F112" s="21">
        <v>13056720.947718339</v>
      </c>
      <c r="G112" s="114">
        <v>1359.93</v>
      </c>
      <c r="H112" s="32">
        <v>8760669.0600000005</v>
      </c>
      <c r="I112" s="32">
        <v>4296051.8877183385</v>
      </c>
      <c r="J112" s="288">
        <f t="shared" si="5"/>
        <v>0.32902992297381323</v>
      </c>
      <c r="K112" s="116">
        <v>0</v>
      </c>
      <c r="L112" s="116">
        <v>0</v>
      </c>
      <c r="M112" s="116">
        <v>69372.938760960184</v>
      </c>
      <c r="N112" s="116">
        <v>104493.14682964254</v>
      </c>
      <c r="O112" s="116">
        <v>0</v>
      </c>
      <c r="P112" s="117">
        <v>-243838.98499999999</v>
      </c>
      <c r="Q112" s="117">
        <v>-483541.52055936662</v>
      </c>
      <c r="R112" s="117">
        <v>-621626.37596266565</v>
      </c>
      <c r="S112" s="118">
        <v>9340.9</v>
      </c>
      <c r="T112" s="22">
        <f t="shared" si="6"/>
        <v>3130251.9917869088</v>
      </c>
      <c r="U112" s="36">
        <v>1905995.9527615481</v>
      </c>
      <c r="V112" s="22">
        <f t="shared" si="8"/>
        <v>5036247.9445484569</v>
      </c>
      <c r="W112" s="22">
        <v>1335863.8451157999</v>
      </c>
      <c r="X112" s="21">
        <f t="shared" si="7"/>
        <v>6372111.7896642573</v>
      </c>
      <c r="Y112" s="20">
        <f t="shared" si="9"/>
        <v>989.15116263027903</v>
      </c>
      <c r="Z112" s="248">
        <v>15</v>
      </c>
    </row>
    <row r="113" spans="1:26" s="120" customFormat="1" ht="16.5">
      <c r="A113" s="20">
        <v>290</v>
      </c>
      <c r="B113" s="18" t="s">
        <v>144</v>
      </c>
      <c r="C113" s="21">
        <v>7928</v>
      </c>
      <c r="D113" s="21">
        <v>8408748.9900000002</v>
      </c>
      <c r="E113" s="21">
        <v>4651645.2549636867</v>
      </c>
      <c r="F113" s="21">
        <v>13060394.244963687</v>
      </c>
      <c r="G113" s="114">
        <v>1359.93</v>
      </c>
      <c r="H113" s="32">
        <v>10781525.040000001</v>
      </c>
      <c r="I113" s="32">
        <v>2278869.2049636859</v>
      </c>
      <c r="J113" s="288">
        <f t="shared" si="5"/>
        <v>0.17448701488030938</v>
      </c>
      <c r="K113" s="116">
        <v>1053206.267128</v>
      </c>
      <c r="L113" s="116">
        <v>0</v>
      </c>
      <c r="M113" s="116">
        <v>98112.773224334072</v>
      </c>
      <c r="N113" s="116">
        <v>162589.82053494433</v>
      </c>
      <c r="O113" s="116">
        <v>0</v>
      </c>
      <c r="P113" s="117">
        <v>-436080.05</v>
      </c>
      <c r="Q113" s="117">
        <v>-65082.62521018627</v>
      </c>
      <c r="R113" s="117">
        <v>552853.15065888315</v>
      </c>
      <c r="S113" s="118">
        <v>11495.6</v>
      </c>
      <c r="T113" s="22">
        <f t="shared" si="6"/>
        <v>3655964.1412996612</v>
      </c>
      <c r="U113" s="36">
        <v>2395832.6796926549</v>
      </c>
      <c r="V113" s="22">
        <f t="shared" si="8"/>
        <v>6051796.8209923161</v>
      </c>
      <c r="W113" s="22">
        <v>1696306.0079607312</v>
      </c>
      <c r="X113" s="21">
        <f t="shared" si="7"/>
        <v>7748102.8289530473</v>
      </c>
      <c r="Y113" s="20">
        <f t="shared" si="9"/>
        <v>977.30863130083844</v>
      </c>
      <c r="Z113" s="248">
        <v>18</v>
      </c>
    </row>
    <row r="114" spans="1:26" s="120" customFormat="1" ht="16.5">
      <c r="A114" s="20">
        <v>291</v>
      </c>
      <c r="B114" s="18" t="s">
        <v>145</v>
      </c>
      <c r="C114" s="21">
        <v>2158</v>
      </c>
      <c r="D114" s="21">
        <v>1831518.25</v>
      </c>
      <c r="E114" s="21">
        <v>792813.40207924799</v>
      </c>
      <c r="F114" s="21">
        <v>2624331.6520792479</v>
      </c>
      <c r="G114" s="114">
        <v>1359.93</v>
      </c>
      <c r="H114" s="32">
        <v>2934728.94</v>
      </c>
      <c r="I114" s="32">
        <v>-310397.28792075207</v>
      </c>
      <c r="J114" s="288">
        <f t="shared" si="5"/>
        <v>-0.11827670015519018</v>
      </c>
      <c r="K114" s="116">
        <v>273922.87928200001</v>
      </c>
      <c r="L114" s="116">
        <v>0</v>
      </c>
      <c r="M114" s="116">
        <v>23174.101111511514</v>
      </c>
      <c r="N114" s="116">
        <v>41182.511419931041</v>
      </c>
      <c r="O114" s="116">
        <v>0</v>
      </c>
      <c r="P114" s="117">
        <v>-118952.0425</v>
      </c>
      <c r="Q114" s="117">
        <v>962215.81022848887</v>
      </c>
      <c r="R114" s="117">
        <v>903744.98393354379</v>
      </c>
      <c r="S114" s="118">
        <v>3129.1</v>
      </c>
      <c r="T114" s="22">
        <f t="shared" si="6"/>
        <v>1778020.0555547234</v>
      </c>
      <c r="U114" s="36">
        <v>19145.753422128564</v>
      </c>
      <c r="V114" s="22">
        <f t="shared" si="8"/>
        <v>1797165.8089768519</v>
      </c>
      <c r="W114" s="22">
        <v>449064.00983901828</v>
      </c>
      <c r="X114" s="21">
        <f t="shared" si="7"/>
        <v>2246229.8188158702</v>
      </c>
      <c r="Y114" s="20">
        <f t="shared" si="9"/>
        <v>1040.8849948173633</v>
      </c>
      <c r="Z114" s="248">
        <v>6</v>
      </c>
    </row>
    <row r="115" spans="1:26" s="120" customFormat="1" ht="16.5">
      <c r="A115" s="20">
        <v>297</v>
      </c>
      <c r="B115" s="18" t="s">
        <v>146</v>
      </c>
      <c r="C115" s="21">
        <v>121543</v>
      </c>
      <c r="D115" s="21">
        <v>163844982.57999998</v>
      </c>
      <c r="E115" s="21">
        <v>22373048.483027115</v>
      </c>
      <c r="F115" s="21">
        <v>186218031.06302708</v>
      </c>
      <c r="G115" s="114">
        <v>1359.93</v>
      </c>
      <c r="H115" s="32">
        <v>165289971.99000001</v>
      </c>
      <c r="I115" s="32">
        <v>20928059.073027074</v>
      </c>
      <c r="J115" s="288">
        <f t="shared" si="5"/>
        <v>0.11238470814860992</v>
      </c>
      <c r="K115" s="116">
        <v>0</v>
      </c>
      <c r="L115" s="116">
        <v>0</v>
      </c>
      <c r="M115" s="116">
        <v>1622075.8122482179</v>
      </c>
      <c r="N115" s="116">
        <v>2477027.4075855273</v>
      </c>
      <c r="O115" s="116">
        <v>977406.1226856556</v>
      </c>
      <c r="P115" s="117">
        <v>-13490950.189900002</v>
      </c>
      <c r="Q115" s="117">
        <v>-11805262.822869556</v>
      </c>
      <c r="R115" s="117">
        <v>-4935372.5064624157</v>
      </c>
      <c r="S115" s="118">
        <v>176237.35</v>
      </c>
      <c r="T115" s="22">
        <f t="shared" si="6"/>
        <v>-4050779.7536854967</v>
      </c>
      <c r="U115" s="36">
        <v>25752760.723499291</v>
      </c>
      <c r="V115" s="22">
        <f t="shared" si="8"/>
        <v>21701980.969813794</v>
      </c>
      <c r="W115" s="22">
        <v>19198097.359689422</v>
      </c>
      <c r="X115" s="21">
        <f t="shared" si="7"/>
        <v>40900078.329503216</v>
      </c>
      <c r="Y115" s="20">
        <f t="shared" si="9"/>
        <v>336.50706605483833</v>
      </c>
      <c r="Z115" s="248">
        <v>11</v>
      </c>
    </row>
    <row r="116" spans="1:26" s="120" customFormat="1" ht="16.5">
      <c r="A116" s="20">
        <v>300</v>
      </c>
      <c r="B116" s="18" t="s">
        <v>147</v>
      </c>
      <c r="C116" s="21">
        <v>3528</v>
      </c>
      <c r="D116" s="21">
        <v>4798226.74</v>
      </c>
      <c r="E116" s="21">
        <v>647503.29565960134</v>
      </c>
      <c r="F116" s="21">
        <v>5445730.0356596019</v>
      </c>
      <c r="G116" s="114">
        <v>1359.93</v>
      </c>
      <c r="H116" s="32">
        <v>4797833.04</v>
      </c>
      <c r="I116" s="32">
        <v>647896.99565960187</v>
      </c>
      <c r="J116" s="288">
        <f t="shared" si="5"/>
        <v>0.11897339592984925</v>
      </c>
      <c r="K116" s="116">
        <v>87516.565247999999</v>
      </c>
      <c r="L116" s="116">
        <v>0</v>
      </c>
      <c r="M116" s="116">
        <v>45793.407756311586</v>
      </c>
      <c r="N116" s="116">
        <v>60155.52991130967</v>
      </c>
      <c r="O116" s="116">
        <v>0</v>
      </c>
      <c r="P116" s="117">
        <v>-162048.93</v>
      </c>
      <c r="Q116" s="117">
        <v>1325560.2991796143</v>
      </c>
      <c r="R116" s="117">
        <v>729078.90658615809</v>
      </c>
      <c r="S116" s="117">
        <v>5115.5999999999995</v>
      </c>
      <c r="T116" s="22">
        <f t="shared" si="6"/>
        <v>2739068.3743409957</v>
      </c>
      <c r="U116" s="36">
        <v>1819192.8651593679</v>
      </c>
      <c r="V116" s="22">
        <f t="shared" si="8"/>
        <v>4558261.2395003634</v>
      </c>
      <c r="W116" s="22">
        <v>777950.74050796952</v>
      </c>
      <c r="X116" s="21">
        <f t="shared" si="7"/>
        <v>5336211.980008333</v>
      </c>
      <c r="Y116" s="20">
        <f t="shared" si="9"/>
        <v>1512.5317403651738</v>
      </c>
      <c r="Z116" s="248">
        <v>14</v>
      </c>
    </row>
    <row r="117" spans="1:26" s="120" customFormat="1" ht="16.5">
      <c r="A117" s="20">
        <v>301</v>
      </c>
      <c r="B117" s="18" t="s">
        <v>148</v>
      </c>
      <c r="C117" s="21">
        <v>20197</v>
      </c>
      <c r="D117" s="21">
        <v>27812475.380000003</v>
      </c>
      <c r="E117" s="21">
        <v>3341009.2352786195</v>
      </c>
      <c r="F117" s="21">
        <v>31153484.615278624</v>
      </c>
      <c r="G117" s="114">
        <v>1359.93</v>
      </c>
      <c r="H117" s="32">
        <v>27466506.210000001</v>
      </c>
      <c r="I117" s="32">
        <v>3686978.4052786231</v>
      </c>
      <c r="J117" s="288">
        <f t="shared" si="5"/>
        <v>0.11834882841550302</v>
      </c>
      <c r="K117" s="116">
        <v>0</v>
      </c>
      <c r="L117" s="116">
        <v>0</v>
      </c>
      <c r="M117" s="116">
        <v>233540.02314767594</v>
      </c>
      <c r="N117" s="116">
        <v>377640.60057288973</v>
      </c>
      <c r="O117" s="116">
        <v>0</v>
      </c>
      <c r="P117" s="117">
        <v>-1173178.7399999998</v>
      </c>
      <c r="Q117" s="117">
        <v>463551.83119081572</v>
      </c>
      <c r="R117" s="117">
        <v>-803769.0156173053</v>
      </c>
      <c r="S117" s="118">
        <v>29285.649999999998</v>
      </c>
      <c r="T117" s="22">
        <f t="shared" si="6"/>
        <v>2814048.7545726993</v>
      </c>
      <c r="U117" s="36">
        <v>10993483.86192004</v>
      </c>
      <c r="V117" s="22">
        <f t="shared" si="8"/>
        <v>13807532.616492739</v>
      </c>
      <c r="W117" s="22">
        <v>4466289.7991133537</v>
      </c>
      <c r="X117" s="21">
        <f t="shared" si="7"/>
        <v>18273822.415606093</v>
      </c>
      <c r="Y117" s="20">
        <f t="shared" si="9"/>
        <v>904.77904716572232</v>
      </c>
      <c r="Z117" s="248">
        <v>14</v>
      </c>
    </row>
    <row r="118" spans="1:26" s="120" customFormat="1" ht="16.5">
      <c r="A118" s="20">
        <v>304</v>
      </c>
      <c r="B118" s="18" t="s">
        <v>149</v>
      </c>
      <c r="C118" s="21">
        <v>971</v>
      </c>
      <c r="D118" s="21">
        <v>803198.7300000001</v>
      </c>
      <c r="E118" s="21">
        <v>629896.69147933903</v>
      </c>
      <c r="F118" s="21">
        <v>1433095.4214793392</v>
      </c>
      <c r="G118" s="114">
        <v>1359.93</v>
      </c>
      <c r="H118" s="32">
        <v>1320492.03</v>
      </c>
      <c r="I118" s="32">
        <v>112603.39147933922</v>
      </c>
      <c r="J118" s="288">
        <f t="shared" si="5"/>
        <v>7.8573547714709938E-2</v>
      </c>
      <c r="K118" s="116">
        <v>116093.13189300001</v>
      </c>
      <c r="L118" s="116">
        <v>0</v>
      </c>
      <c r="M118" s="116">
        <v>9668.4107511964339</v>
      </c>
      <c r="N118" s="116">
        <v>11355.653867118101</v>
      </c>
      <c r="O118" s="116">
        <v>15532.095530142493</v>
      </c>
      <c r="P118" s="117">
        <v>-52051.27</v>
      </c>
      <c r="Q118" s="117">
        <v>-369578.77209693141</v>
      </c>
      <c r="R118" s="117">
        <v>-92303.743131439114</v>
      </c>
      <c r="S118" s="117">
        <v>1407.95</v>
      </c>
      <c r="T118" s="22">
        <f t="shared" si="6"/>
        <v>-247273.1517075742</v>
      </c>
      <c r="U118" s="36">
        <v>-68170.124106726551</v>
      </c>
      <c r="V118" s="22">
        <f t="shared" si="8"/>
        <v>-315443.27581430075</v>
      </c>
      <c r="W118" s="22">
        <v>180430.88589154335</v>
      </c>
      <c r="X118" s="21">
        <f t="shared" si="7"/>
        <v>-135012.3899227574</v>
      </c>
      <c r="Y118" s="20">
        <f t="shared" si="9"/>
        <v>-139.04468581128467</v>
      </c>
      <c r="Z118" s="248">
        <v>2</v>
      </c>
    </row>
    <row r="119" spans="1:26" s="120" customFormat="1" ht="16.5">
      <c r="A119" s="20">
        <v>305</v>
      </c>
      <c r="B119" s="18" t="s">
        <v>150</v>
      </c>
      <c r="C119" s="21">
        <v>15165</v>
      </c>
      <c r="D119" s="21">
        <v>21004815.5</v>
      </c>
      <c r="E119" s="21">
        <v>5694192.6330307629</v>
      </c>
      <c r="F119" s="21">
        <v>26699008.133030765</v>
      </c>
      <c r="G119" s="114">
        <v>1359.93</v>
      </c>
      <c r="H119" s="32">
        <v>20623338.449999999</v>
      </c>
      <c r="I119" s="32">
        <v>6075669.6830307655</v>
      </c>
      <c r="J119" s="288">
        <f t="shared" si="5"/>
        <v>0.22756162523933729</v>
      </c>
      <c r="K119" s="116">
        <v>837428.41623000009</v>
      </c>
      <c r="L119" s="116">
        <v>0</v>
      </c>
      <c r="M119" s="116">
        <v>201082.48159467397</v>
      </c>
      <c r="N119" s="116">
        <v>248267.03404910504</v>
      </c>
      <c r="O119" s="116">
        <v>0</v>
      </c>
      <c r="P119" s="117">
        <v>-877116.625</v>
      </c>
      <c r="Q119" s="117">
        <v>1936547.7977629702</v>
      </c>
      <c r="R119" s="117">
        <v>2384920.8865310634</v>
      </c>
      <c r="S119" s="118">
        <v>21989.25</v>
      </c>
      <c r="T119" s="22">
        <f t="shared" si="6"/>
        <v>10828788.924198579</v>
      </c>
      <c r="U119" s="36">
        <v>4277387.8581201322</v>
      </c>
      <c r="V119" s="22">
        <f t="shared" si="8"/>
        <v>15106176.782318711</v>
      </c>
      <c r="W119" s="22">
        <v>2761083.9066240275</v>
      </c>
      <c r="X119" s="21">
        <f t="shared" si="7"/>
        <v>17867260.688942738</v>
      </c>
      <c r="Y119" s="20">
        <f t="shared" si="9"/>
        <v>1178.1906158221391</v>
      </c>
      <c r="Z119" s="248">
        <v>17</v>
      </c>
    </row>
    <row r="120" spans="1:26" s="120" customFormat="1" ht="16.5">
      <c r="A120" s="20">
        <v>309</v>
      </c>
      <c r="B120" s="18" t="s">
        <v>151</v>
      </c>
      <c r="C120" s="21">
        <v>6506</v>
      </c>
      <c r="D120" s="21">
        <v>8297091.5099999998</v>
      </c>
      <c r="E120" s="21">
        <v>1637440.5547035031</v>
      </c>
      <c r="F120" s="21">
        <v>9934532.0647035036</v>
      </c>
      <c r="G120" s="114">
        <v>1359.93</v>
      </c>
      <c r="H120" s="32">
        <v>8847704.5800000001</v>
      </c>
      <c r="I120" s="32">
        <v>1086827.4847035035</v>
      </c>
      <c r="J120" s="288">
        <f t="shared" si="5"/>
        <v>0.10939896087958723</v>
      </c>
      <c r="K120" s="116">
        <v>150207.14488000001</v>
      </c>
      <c r="L120" s="116">
        <v>0</v>
      </c>
      <c r="M120" s="116">
        <v>91923.766834041569</v>
      </c>
      <c r="N120" s="116">
        <v>126697.46830865419</v>
      </c>
      <c r="O120" s="116">
        <v>0</v>
      </c>
      <c r="P120" s="117">
        <v>-638438.92499999993</v>
      </c>
      <c r="Q120" s="117">
        <v>-532927.13107197662</v>
      </c>
      <c r="R120" s="117">
        <v>-521292.66121300391</v>
      </c>
      <c r="S120" s="118">
        <v>9433.6999999999989</v>
      </c>
      <c r="T120" s="22">
        <f t="shared" si="6"/>
        <v>-227569.15255878121</v>
      </c>
      <c r="U120" s="36">
        <v>3787109.2199458862</v>
      </c>
      <c r="V120" s="22">
        <f t="shared" si="8"/>
        <v>3559540.067387105</v>
      </c>
      <c r="W120" s="22">
        <v>1250746.4678319863</v>
      </c>
      <c r="X120" s="21">
        <f t="shared" si="7"/>
        <v>4810286.535219091</v>
      </c>
      <c r="Y120" s="20">
        <f t="shared" si="9"/>
        <v>739.36159471550741</v>
      </c>
      <c r="Z120" s="248">
        <v>12</v>
      </c>
    </row>
    <row r="121" spans="1:26" s="120" customFormat="1" ht="16.5">
      <c r="A121" s="20">
        <v>312</v>
      </c>
      <c r="B121" s="18" t="s">
        <v>152</v>
      </c>
      <c r="C121" s="21">
        <v>1232</v>
      </c>
      <c r="D121" s="21">
        <v>1721390.13</v>
      </c>
      <c r="E121" s="21">
        <v>477428.1122143527</v>
      </c>
      <c r="F121" s="21">
        <v>2198818.2422143528</v>
      </c>
      <c r="G121" s="114">
        <v>1359.93</v>
      </c>
      <c r="H121" s="32">
        <v>1675433.76</v>
      </c>
      <c r="I121" s="32">
        <v>523384.48221435281</v>
      </c>
      <c r="J121" s="288">
        <f t="shared" si="5"/>
        <v>0.23802989813622369</v>
      </c>
      <c r="K121" s="116">
        <v>152772.12104</v>
      </c>
      <c r="L121" s="116">
        <v>0</v>
      </c>
      <c r="M121" s="116">
        <v>16172.864203043246</v>
      </c>
      <c r="N121" s="116">
        <v>22072.596562140268</v>
      </c>
      <c r="O121" s="116">
        <v>0</v>
      </c>
      <c r="P121" s="117">
        <v>-63725.404999999999</v>
      </c>
      <c r="Q121" s="117">
        <v>61286.43494559903</v>
      </c>
      <c r="R121" s="117">
        <v>-37461.443957193558</v>
      </c>
      <c r="S121" s="118">
        <v>1786.3999999999999</v>
      </c>
      <c r="T121" s="22">
        <f t="shared" si="6"/>
        <v>676288.05000794178</v>
      </c>
      <c r="U121" s="36">
        <v>63056.143660222842</v>
      </c>
      <c r="V121" s="22">
        <f t="shared" si="8"/>
        <v>739344.19366816466</v>
      </c>
      <c r="W121" s="22">
        <v>292553.94335623615</v>
      </c>
      <c r="X121" s="21">
        <f t="shared" si="7"/>
        <v>1031898.1370244008</v>
      </c>
      <c r="Y121" s="20">
        <f t="shared" si="9"/>
        <v>837.57965667564997</v>
      </c>
      <c r="Z121" s="248">
        <v>13</v>
      </c>
    </row>
    <row r="122" spans="1:26" s="120" customFormat="1" ht="16.5">
      <c r="A122" s="20">
        <v>316</v>
      </c>
      <c r="B122" s="18" t="s">
        <v>153</v>
      </c>
      <c r="C122" s="21">
        <v>4245</v>
      </c>
      <c r="D122" s="21">
        <v>5264448.9399999995</v>
      </c>
      <c r="E122" s="21">
        <v>914286.66758430377</v>
      </c>
      <c r="F122" s="21">
        <v>6178735.6075843032</v>
      </c>
      <c r="G122" s="114">
        <v>1359.93</v>
      </c>
      <c r="H122" s="32">
        <v>5772902.8500000006</v>
      </c>
      <c r="I122" s="32">
        <v>405832.75758430269</v>
      </c>
      <c r="J122" s="288">
        <f t="shared" si="5"/>
        <v>6.5682169194316908E-2</v>
      </c>
      <c r="K122" s="116">
        <v>0</v>
      </c>
      <c r="L122" s="116">
        <v>0</v>
      </c>
      <c r="M122" s="116">
        <v>45664.358954952586</v>
      </c>
      <c r="N122" s="116">
        <v>78601.853954837352</v>
      </c>
      <c r="O122" s="116">
        <v>0</v>
      </c>
      <c r="P122" s="117">
        <v>-426536.98249999998</v>
      </c>
      <c r="Q122" s="117">
        <v>-110788.76585552718</v>
      </c>
      <c r="R122" s="117">
        <v>-152930.17921883069</v>
      </c>
      <c r="S122" s="118">
        <v>6155.25</v>
      </c>
      <c r="T122" s="22">
        <f t="shared" si="6"/>
        <v>-154001.70708026527</v>
      </c>
      <c r="U122" s="36">
        <v>1836399.7063137365</v>
      </c>
      <c r="V122" s="22">
        <f t="shared" si="8"/>
        <v>1682397.9992334712</v>
      </c>
      <c r="W122" s="22">
        <v>826735.03650535177</v>
      </c>
      <c r="X122" s="21">
        <f t="shared" si="7"/>
        <v>2509133.035738823</v>
      </c>
      <c r="Y122" s="20">
        <f t="shared" si="9"/>
        <v>591.07963150502303</v>
      </c>
      <c r="Z122" s="248">
        <v>7</v>
      </c>
    </row>
    <row r="123" spans="1:26" s="120" customFormat="1" ht="16.5">
      <c r="A123" s="20">
        <v>317</v>
      </c>
      <c r="B123" s="18" t="s">
        <v>154</v>
      </c>
      <c r="C123" s="21">
        <v>2533</v>
      </c>
      <c r="D123" s="21">
        <v>4250173.95</v>
      </c>
      <c r="E123" s="21">
        <v>794057.5773652402</v>
      </c>
      <c r="F123" s="21">
        <v>5044231.5273652403</v>
      </c>
      <c r="G123" s="114">
        <v>1359.93</v>
      </c>
      <c r="H123" s="32">
        <v>3444702.69</v>
      </c>
      <c r="I123" s="32">
        <v>1599528.8373652403</v>
      </c>
      <c r="J123" s="288">
        <f t="shared" si="5"/>
        <v>0.3171005987111627</v>
      </c>
      <c r="K123" s="116">
        <v>283254.67794300005</v>
      </c>
      <c r="L123" s="116">
        <v>0</v>
      </c>
      <c r="M123" s="116">
        <v>35221.315942959627</v>
      </c>
      <c r="N123" s="116">
        <v>47663.747391869038</v>
      </c>
      <c r="O123" s="116">
        <v>0</v>
      </c>
      <c r="P123" s="117">
        <v>-140938.065</v>
      </c>
      <c r="Q123" s="117">
        <v>848028.36924636201</v>
      </c>
      <c r="R123" s="117">
        <v>436947.22475092119</v>
      </c>
      <c r="S123" s="118">
        <v>3672.85</v>
      </c>
      <c r="T123" s="22">
        <f t="shared" si="6"/>
        <v>3113378.9576403522</v>
      </c>
      <c r="U123" s="36">
        <v>1442924.3338188757</v>
      </c>
      <c r="V123" s="22">
        <f t="shared" si="8"/>
        <v>4556303.2914592279</v>
      </c>
      <c r="W123" s="22">
        <v>594698.73847422237</v>
      </c>
      <c r="X123" s="21">
        <f t="shared" si="7"/>
        <v>5151002.0299334507</v>
      </c>
      <c r="Y123" s="20">
        <f t="shared" si="9"/>
        <v>2033.5578483748325</v>
      </c>
      <c r="Z123" s="248">
        <v>17</v>
      </c>
    </row>
    <row r="124" spans="1:26" s="120" customFormat="1" ht="16.5">
      <c r="A124" s="20">
        <v>320</v>
      </c>
      <c r="B124" s="18" t="s">
        <v>155</v>
      </c>
      <c r="C124" s="21">
        <v>7105</v>
      </c>
      <c r="D124" s="21">
        <v>6715790.2800000003</v>
      </c>
      <c r="E124" s="21">
        <v>3632955.5595041439</v>
      </c>
      <c r="F124" s="21">
        <v>10348745.839504145</v>
      </c>
      <c r="G124" s="114">
        <v>1359.93</v>
      </c>
      <c r="H124" s="32">
        <v>9662302.6500000004</v>
      </c>
      <c r="I124" s="32">
        <v>686443.18950414471</v>
      </c>
      <c r="J124" s="288">
        <f t="shared" si="5"/>
        <v>6.6331051138949923E-2</v>
      </c>
      <c r="K124" s="116">
        <v>956502.75266</v>
      </c>
      <c r="L124" s="116">
        <v>0</v>
      </c>
      <c r="M124" s="116">
        <v>88568.875538394583</v>
      </c>
      <c r="N124" s="116">
        <v>111616.95901181227</v>
      </c>
      <c r="O124" s="116">
        <v>0</v>
      </c>
      <c r="P124" s="117">
        <v>-428551.44200000004</v>
      </c>
      <c r="Q124" s="117">
        <v>1216368.6201065173</v>
      </c>
      <c r="R124" s="117">
        <v>1385171.8279903987</v>
      </c>
      <c r="S124" s="118">
        <v>10302.25</v>
      </c>
      <c r="T124" s="22">
        <f t="shared" si="6"/>
        <v>4026423.0328112673</v>
      </c>
      <c r="U124" s="36">
        <v>2612167.221611321</v>
      </c>
      <c r="V124" s="22">
        <f t="shared" si="8"/>
        <v>6638590.2544225883</v>
      </c>
      <c r="W124" s="22">
        <v>1333239.8237081533</v>
      </c>
      <c r="X124" s="21">
        <f t="shared" si="7"/>
        <v>7971830.0781307416</v>
      </c>
      <c r="Y124" s="20">
        <f t="shared" si="9"/>
        <v>1122.0028259156568</v>
      </c>
      <c r="Z124" s="248">
        <v>19</v>
      </c>
    </row>
    <row r="125" spans="1:26" s="120" customFormat="1" ht="16.5">
      <c r="A125" s="20">
        <v>322</v>
      </c>
      <c r="B125" s="18" t="s">
        <v>156</v>
      </c>
      <c r="C125" s="21">
        <v>6614</v>
      </c>
      <c r="D125" s="21">
        <v>7683741.8099999996</v>
      </c>
      <c r="E125" s="21">
        <v>5425514.8521252768</v>
      </c>
      <c r="F125" s="21">
        <v>13109256.662125276</v>
      </c>
      <c r="G125" s="114">
        <v>1359.93</v>
      </c>
      <c r="H125" s="32">
        <v>8994577.0199999996</v>
      </c>
      <c r="I125" s="32">
        <v>4114679.6421252768</v>
      </c>
      <c r="J125" s="288">
        <f t="shared" si="5"/>
        <v>0.31387589305602959</v>
      </c>
      <c r="K125" s="116">
        <v>782691.79803000006</v>
      </c>
      <c r="L125" s="116">
        <v>0</v>
      </c>
      <c r="M125" s="116">
        <v>73046.726937049272</v>
      </c>
      <c r="N125" s="116">
        <v>104463.94856786456</v>
      </c>
      <c r="O125" s="116">
        <v>0</v>
      </c>
      <c r="P125" s="117">
        <v>-370988.4325</v>
      </c>
      <c r="Q125" s="117">
        <v>1247601.3822249568</v>
      </c>
      <c r="R125" s="117">
        <v>1232932.1242705504</v>
      </c>
      <c r="S125" s="118">
        <v>9590.2999999999993</v>
      </c>
      <c r="T125" s="22">
        <f t="shared" si="6"/>
        <v>7194017.4896556977</v>
      </c>
      <c r="U125" s="36">
        <v>1998389.8838614053</v>
      </c>
      <c r="V125" s="22">
        <f t="shared" si="8"/>
        <v>9192407.3735171035</v>
      </c>
      <c r="W125" s="22">
        <v>1276403.4791246401</v>
      </c>
      <c r="X125" s="21">
        <f t="shared" si="7"/>
        <v>10468810.852641743</v>
      </c>
      <c r="Y125" s="20">
        <f t="shared" si="9"/>
        <v>1582.8259529243639</v>
      </c>
      <c r="Z125" s="248">
        <v>2</v>
      </c>
    </row>
    <row r="126" spans="1:26" s="120" customFormat="1" ht="16.5">
      <c r="A126" s="20">
        <v>398</v>
      </c>
      <c r="B126" s="18" t="s">
        <v>157</v>
      </c>
      <c r="C126" s="21">
        <v>120027</v>
      </c>
      <c r="D126" s="21">
        <v>162510298.80000001</v>
      </c>
      <c r="E126" s="21">
        <v>31471456.311916772</v>
      </c>
      <c r="F126" s="21">
        <v>193981755.11191678</v>
      </c>
      <c r="G126" s="114">
        <v>1359.93</v>
      </c>
      <c r="H126" s="32">
        <v>163228318.11000001</v>
      </c>
      <c r="I126" s="32">
        <v>30753437.001916766</v>
      </c>
      <c r="J126" s="288">
        <f t="shared" si="5"/>
        <v>0.15853778095869753</v>
      </c>
      <c r="K126" s="116">
        <v>0</v>
      </c>
      <c r="L126" s="116">
        <v>0</v>
      </c>
      <c r="M126" s="116">
        <v>1638124.5154599557</v>
      </c>
      <c r="N126" s="116">
        <v>2486402.411282564</v>
      </c>
      <c r="O126" s="116">
        <v>25453.610579769556</v>
      </c>
      <c r="P126" s="117">
        <v>-15395800.741799999</v>
      </c>
      <c r="Q126" s="117">
        <v>12854456.673994904</v>
      </c>
      <c r="R126" s="117">
        <v>18766346.478953186</v>
      </c>
      <c r="S126" s="118">
        <v>174039.15</v>
      </c>
      <c r="T126" s="22">
        <f t="shared" si="6"/>
        <v>51302459.100387149</v>
      </c>
      <c r="U126" s="36">
        <v>24612317.101446379</v>
      </c>
      <c r="V126" s="22">
        <f t="shared" si="8"/>
        <v>75914776.201833531</v>
      </c>
      <c r="W126" s="22">
        <v>18168313.588099688</v>
      </c>
      <c r="X126" s="21">
        <f t="shared" si="7"/>
        <v>94083089.78993322</v>
      </c>
      <c r="Y126" s="20">
        <f t="shared" si="9"/>
        <v>783.84938213846237</v>
      </c>
      <c r="Z126" s="248">
        <v>7</v>
      </c>
    </row>
    <row r="127" spans="1:26" s="120" customFormat="1" ht="16.5">
      <c r="A127" s="20">
        <v>399</v>
      </c>
      <c r="B127" s="18" t="s">
        <v>158</v>
      </c>
      <c r="C127" s="21">
        <v>7916</v>
      </c>
      <c r="D127" s="21">
        <v>14102138.41</v>
      </c>
      <c r="E127" s="21">
        <v>1055158.7643491849</v>
      </c>
      <c r="F127" s="21">
        <v>15157297.174349185</v>
      </c>
      <c r="G127" s="114">
        <v>1359.93</v>
      </c>
      <c r="H127" s="32">
        <v>10765205.880000001</v>
      </c>
      <c r="I127" s="32">
        <v>4392091.2943491843</v>
      </c>
      <c r="J127" s="288">
        <f t="shared" si="5"/>
        <v>0.28976744625565271</v>
      </c>
      <c r="K127" s="116">
        <v>0</v>
      </c>
      <c r="L127" s="116">
        <v>0</v>
      </c>
      <c r="M127" s="116">
        <v>54368.906362607682</v>
      </c>
      <c r="N127" s="116">
        <v>137512.23668669688</v>
      </c>
      <c r="O127" s="116">
        <v>0</v>
      </c>
      <c r="P127" s="117">
        <v>-382545.72499999998</v>
      </c>
      <c r="Q127" s="117">
        <v>-1174178.2707272482</v>
      </c>
      <c r="R127" s="117">
        <v>-1533185.608695521</v>
      </c>
      <c r="S127" s="117">
        <v>11478.199999999999</v>
      </c>
      <c r="T127" s="22">
        <f t="shared" si="6"/>
        <v>1505541.0329757198</v>
      </c>
      <c r="U127" s="36">
        <v>3221667.3177838484</v>
      </c>
      <c r="V127" s="22">
        <f t="shared" si="8"/>
        <v>4727208.3507595677</v>
      </c>
      <c r="W127" s="22">
        <v>1304513.8354180634</v>
      </c>
      <c r="X127" s="21">
        <f t="shared" si="7"/>
        <v>6031722.1861776309</v>
      </c>
      <c r="Y127" s="20">
        <f t="shared" si="9"/>
        <v>761.96591538373309</v>
      </c>
      <c r="Z127" s="248">
        <v>15</v>
      </c>
    </row>
    <row r="128" spans="1:26" s="120" customFormat="1" ht="16.5">
      <c r="A128" s="20">
        <v>400</v>
      </c>
      <c r="B128" s="18" t="s">
        <v>159</v>
      </c>
      <c r="C128" s="21">
        <v>8456</v>
      </c>
      <c r="D128" s="21">
        <v>12720063.379999999</v>
      </c>
      <c r="E128" s="21">
        <v>2395797.8299237029</v>
      </c>
      <c r="F128" s="21">
        <v>15115861.209923701</v>
      </c>
      <c r="G128" s="114">
        <v>1359.93</v>
      </c>
      <c r="H128" s="32">
        <v>11499568.08</v>
      </c>
      <c r="I128" s="32">
        <v>3616293.1299237013</v>
      </c>
      <c r="J128" s="288">
        <f t="shared" si="5"/>
        <v>0.23923831263742829</v>
      </c>
      <c r="K128" s="116">
        <v>0</v>
      </c>
      <c r="L128" s="116">
        <v>0</v>
      </c>
      <c r="M128" s="116">
        <v>104599.66857427856</v>
      </c>
      <c r="N128" s="116">
        <v>92752.205941753855</v>
      </c>
      <c r="O128" s="116">
        <v>0</v>
      </c>
      <c r="P128" s="117">
        <v>-448365.34500000003</v>
      </c>
      <c r="Q128" s="117">
        <v>2097677.7349020829</v>
      </c>
      <c r="R128" s="117">
        <v>1623054.0213569414</v>
      </c>
      <c r="S128" s="118">
        <v>12261.199999999999</v>
      </c>
      <c r="T128" s="22">
        <f t="shared" si="6"/>
        <v>7098272.6156987585</v>
      </c>
      <c r="U128" s="36">
        <v>3028423.4455602984</v>
      </c>
      <c r="V128" s="22">
        <f t="shared" si="8"/>
        <v>10126696.061259057</v>
      </c>
      <c r="W128" s="22">
        <v>1719447.5177456571</v>
      </c>
      <c r="X128" s="21">
        <f t="shared" si="7"/>
        <v>11846143.579004714</v>
      </c>
      <c r="Y128" s="20">
        <f t="shared" si="9"/>
        <v>1400.9157496457799</v>
      </c>
      <c r="Z128" s="248">
        <v>2</v>
      </c>
    </row>
    <row r="129" spans="1:26" s="120" customFormat="1" ht="16.5">
      <c r="A129" s="20">
        <v>402</v>
      </c>
      <c r="B129" s="18" t="s">
        <v>160</v>
      </c>
      <c r="C129" s="21">
        <v>9247</v>
      </c>
      <c r="D129" s="21">
        <v>13025062.17</v>
      </c>
      <c r="E129" s="21">
        <v>2000790.265426565</v>
      </c>
      <c r="F129" s="21">
        <v>15025852.435426565</v>
      </c>
      <c r="G129" s="114">
        <v>1359.93</v>
      </c>
      <c r="H129" s="32">
        <v>12575272.710000001</v>
      </c>
      <c r="I129" s="32">
        <v>2450579.725426564</v>
      </c>
      <c r="J129" s="288">
        <f t="shared" si="5"/>
        <v>0.16309089523924872</v>
      </c>
      <c r="K129" s="116">
        <v>237981.80917000002</v>
      </c>
      <c r="L129" s="116">
        <v>0</v>
      </c>
      <c r="M129" s="116">
        <v>96163.320744237586</v>
      </c>
      <c r="N129" s="116">
        <v>172465.13955734993</v>
      </c>
      <c r="O129" s="116">
        <v>0</v>
      </c>
      <c r="P129" s="117">
        <v>-602302.10499999998</v>
      </c>
      <c r="Q129" s="117">
        <v>-783440.40137383319</v>
      </c>
      <c r="R129" s="117">
        <v>-955288.21100732288</v>
      </c>
      <c r="S129" s="118">
        <v>13408.15</v>
      </c>
      <c r="T129" s="22">
        <f t="shared" si="6"/>
        <v>629567.42751699546</v>
      </c>
      <c r="U129" s="36">
        <v>5014580.5228769807</v>
      </c>
      <c r="V129" s="22">
        <f t="shared" si="8"/>
        <v>5644147.9503939766</v>
      </c>
      <c r="W129" s="22">
        <v>1916903.2441040578</v>
      </c>
      <c r="X129" s="21">
        <f t="shared" si="7"/>
        <v>7561051.1944980342</v>
      </c>
      <c r="Y129" s="20">
        <f t="shared" si="9"/>
        <v>817.6761322048269</v>
      </c>
      <c r="Z129" s="248">
        <v>11</v>
      </c>
    </row>
    <row r="130" spans="1:26" s="120" customFormat="1" ht="16.5">
      <c r="A130" s="20">
        <v>403</v>
      </c>
      <c r="B130" s="18" t="s">
        <v>161</v>
      </c>
      <c r="C130" s="21">
        <v>2866</v>
      </c>
      <c r="D130" s="21">
        <v>3813255.7</v>
      </c>
      <c r="E130" s="21">
        <v>723459.00695208192</v>
      </c>
      <c r="F130" s="21">
        <v>4536714.706952082</v>
      </c>
      <c r="G130" s="114">
        <v>1359.93</v>
      </c>
      <c r="H130" s="32">
        <v>3897559.3800000004</v>
      </c>
      <c r="I130" s="32">
        <v>639155.32695208164</v>
      </c>
      <c r="J130" s="288">
        <f t="shared" si="5"/>
        <v>0.14088506071863791</v>
      </c>
      <c r="K130" s="116">
        <v>173322.84223066666</v>
      </c>
      <c r="L130" s="116">
        <v>0</v>
      </c>
      <c r="M130" s="116">
        <v>32916.949343422013</v>
      </c>
      <c r="N130" s="116">
        <v>56481.678773619176</v>
      </c>
      <c r="O130" s="116">
        <v>0</v>
      </c>
      <c r="P130" s="117">
        <v>-146429.01999999999</v>
      </c>
      <c r="Q130" s="117">
        <v>551375.07703542442</v>
      </c>
      <c r="R130" s="117">
        <v>148383.33414054918</v>
      </c>
      <c r="S130" s="118">
        <v>4155.7</v>
      </c>
      <c r="T130" s="22">
        <f t="shared" si="6"/>
        <v>1459361.8884757631</v>
      </c>
      <c r="U130" s="36">
        <v>1526724.9479809103</v>
      </c>
      <c r="V130" s="22">
        <f t="shared" si="8"/>
        <v>2986086.8364566732</v>
      </c>
      <c r="W130" s="22">
        <v>666115.83031535835</v>
      </c>
      <c r="X130" s="21">
        <f t="shared" si="7"/>
        <v>3652202.6667720317</v>
      </c>
      <c r="Y130" s="20">
        <f t="shared" si="9"/>
        <v>1274.32053969715</v>
      </c>
      <c r="Z130" s="248">
        <v>14</v>
      </c>
    </row>
    <row r="131" spans="1:26" s="120" customFormat="1" ht="16.5">
      <c r="A131" s="20">
        <v>405</v>
      </c>
      <c r="B131" s="18" t="s">
        <v>162</v>
      </c>
      <c r="C131" s="21">
        <v>72634</v>
      </c>
      <c r="D131" s="21">
        <v>93182299.980000004</v>
      </c>
      <c r="E131" s="21">
        <v>17743124.671444897</v>
      </c>
      <c r="F131" s="21">
        <v>110925424.6514449</v>
      </c>
      <c r="G131" s="114">
        <v>1359.93</v>
      </c>
      <c r="H131" s="32">
        <v>98777155.620000005</v>
      </c>
      <c r="I131" s="32">
        <v>12148269.031444892</v>
      </c>
      <c r="J131" s="288">
        <f t="shared" si="5"/>
        <v>0.10951744444177479</v>
      </c>
      <c r="K131" s="116">
        <v>0</v>
      </c>
      <c r="L131" s="116">
        <v>0</v>
      </c>
      <c r="M131" s="116">
        <v>1006422.571531013</v>
      </c>
      <c r="N131" s="116">
        <v>1598245.4686193974</v>
      </c>
      <c r="O131" s="116">
        <v>0</v>
      </c>
      <c r="P131" s="117">
        <v>-6690878.6707500005</v>
      </c>
      <c r="Q131" s="117">
        <v>-542373.96388745692</v>
      </c>
      <c r="R131" s="117">
        <v>4035847.1145140617</v>
      </c>
      <c r="S131" s="118">
        <v>105319.3</v>
      </c>
      <c r="T131" s="22">
        <f t="shared" si="6"/>
        <v>11660850.851471907</v>
      </c>
      <c r="U131" s="36">
        <v>9203076.5350897685</v>
      </c>
      <c r="V131" s="22">
        <f t="shared" si="8"/>
        <v>20863927.386561677</v>
      </c>
      <c r="W131" s="22">
        <v>11543595.091604726</v>
      </c>
      <c r="X131" s="21">
        <f t="shared" si="7"/>
        <v>32407522.478166401</v>
      </c>
      <c r="Y131" s="20">
        <f t="shared" si="9"/>
        <v>446.17565435149379</v>
      </c>
      <c r="Z131" s="248">
        <v>9</v>
      </c>
    </row>
    <row r="132" spans="1:26" s="120" customFormat="1" ht="16.5">
      <c r="A132" s="20">
        <v>407</v>
      </c>
      <c r="B132" s="18" t="s">
        <v>163</v>
      </c>
      <c r="C132" s="21">
        <v>2580</v>
      </c>
      <c r="D132" s="21">
        <v>3617796.8699999996</v>
      </c>
      <c r="E132" s="21">
        <v>1103958.8836603072</v>
      </c>
      <c r="F132" s="21">
        <v>4721755.7536603063</v>
      </c>
      <c r="G132" s="114">
        <v>1359.93</v>
      </c>
      <c r="H132" s="32">
        <v>3508619.4000000004</v>
      </c>
      <c r="I132" s="32">
        <v>1213136.353660306</v>
      </c>
      <c r="J132" s="288">
        <f t="shared" si="5"/>
        <v>0.2569248425693943</v>
      </c>
      <c r="K132" s="116">
        <v>31146.908960000001</v>
      </c>
      <c r="L132" s="116">
        <v>0</v>
      </c>
      <c r="M132" s="116">
        <v>25905.1101651188</v>
      </c>
      <c r="N132" s="116">
        <v>42624.185773624893</v>
      </c>
      <c r="O132" s="116">
        <v>0</v>
      </c>
      <c r="P132" s="117">
        <v>-179777.94499999998</v>
      </c>
      <c r="Q132" s="117">
        <v>231777.33373985888</v>
      </c>
      <c r="R132" s="117">
        <v>112132.57888705807</v>
      </c>
      <c r="S132" s="118">
        <v>3741</v>
      </c>
      <c r="T132" s="22">
        <f t="shared" si="6"/>
        <v>1480685.5261859666</v>
      </c>
      <c r="U132" s="36">
        <v>1207078.7616813211</v>
      </c>
      <c r="V132" s="22">
        <f t="shared" si="8"/>
        <v>2687764.2878672876</v>
      </c>
      <c r="W132" s="22">
        <v>646591.111226234</v>
      </c>
      <c r="X132" s="21">
        <f t="shared" si="7"/>
        <v>3334355.3990935218</v>
      </c>
      <c r="Y132" s="20">
        <f t="shared" si="9"/>
        <v>1292.3858136021402</v>
      </c>
      <c r="Z132" s="248">
        <v>1</v>
      </c>
    </row>
    <row r="133" spans="1:26" s="120" customFormat="1" ht="16.5">
      <c r="A133" s="20">
        <v>408</v>
      </c>
      <c r="B133" s="18" t="s">
        <v>164</v>
      </c>
      <c r="C133" s="21">
        <v>14203</v>
      </c>
      <c r="D133" s="21">
        <v>23472241.149999999</v>
      </c>
      <c r="E133" s="21">
        <v>2056852.5914293402</v>
      </c>
      <c r="F133" s="21">
        <v>25529093.74142934</v>
      </c>
      <c r="G133" s="114">
        <v>1359.93</v>
      </c>
      <c r="H133" s="32">
        <v>19315085.789999999</v>
      </c>
      <c r="I133" s="32">
        <v>6214007.951429341</v>
      </c>
      <c r="J133" s="288">
        <f t="shared" si="5"/>
        <v>0.24340887359213509</v>
      </c>
      <c r="K133" s="116">
        <v>0</v>
      </c>
      <c r="L133" s="116">
        <v>0</v>
      </c>
      <c r="M133" s="116">
        <v>143441.7125388172</v>
      </c>
      <c r="N133" s="116">
        <v>274523.66124010464</v>
      </c>
      <c r="O133" s="116">
        <v>0</v>
      </c>
      <c r="P133" s="117">
        <v>-937255.27</v>
      </c>
      <c r="Q133" s="117">
        <v>1127635.3236815659</v>
      </c>
      <c r="R133" s="117">
        <v>74004.681623711745</v>
      </c>
      <c r="S133" s="118">
        <v>20594.349999999999</v>
      </c>
      <c r="T133" s="22">
        <f t="shared" si="6"/>
        <v>6916952.4105135407</v>
      </c>
      <c r="U133" s="36">
        <v>6570033.8893095078</v>
      </c>
      <c r="V133" s="22">
        <f t="shared" si="8"/>
        <v>13486986.299823049</v>
      </c>
      <c r="W133" s="22">
        <v>2563558.6301105162</v>
      </c>
      <c r="X133" s="21">
        <f t="shared" si="7"/>
        <v>16050544.929933567</v>
      </c>
      <c r="Y133" s="20">
        <f t="shared" si="9"/>
        <v>1130.0813159144946</v>
      </c>
      <c r="Z133" s="248">
        <v>14</v>
      </c>
    </row>
    <row r="134" spans="1:26" s="120" customFormat="1" ht="16.5">
      <c r="A134" s="20">
        <v>410</v>
      </c>
      <c r="B134" s="18" t="s">
        <v>165</v>
      </c>
      <c r="C134" s="21">
        <v>18788</v>
      </c>
      <c r="D134" s="21">
        <v>38115044.390000008</v>
      </c>
      <c r="E134" s="21">
        <v>2397894.9709007512</v>
      </c>
      <c r="F134" s="21">
        <v>40512939.36090076</v>
      </c>
      <c r="G134" s="114">
        <v>1359.93</v>
      </c>
      <c r="H134" s="32">
        <v>25550364.84</v>
      </c>
      <c r="I134" s="32">
        <v>14962574.52090076</v>
      </c>
      <c r="J134" s="288">
        <f t="shared" si="5"/>
        <v>0.36932828762706899</v>
      </c>
      <c r="K134" s="116">
        <v>0</v>
      </c>
      <c r="L134" s="116">
        <v>0</v>
      </c>
      <c r="M134" s="116">
        <v>168290.46908652908</v>
      </c>
      <c r="N134" s="116">
        <v>314362.46595418325</v>
      </c>
      <c r="O134" s="116">
        <v>0</v>
      </c>
      <c r="P134" s="117">
        <v>-1227287.32</v>
      </c>
      <c r="Q134" s="117">
        <v>-1687202.4017858221</v>
      </c>
      <c r="R134" s="117">
        <v>-1675944.1151684648</v>
      </c>
      <c r="S134" s="118">
        <v>27242.6</v>
      </c>
      <c r="T134" s="22">
        <f t="shared" si="6"/>
        <v>10882036.218987186</v>
      </c>
      <c r="U134" s="36">
        <v>8090771.2807927532</v>
      </c>
      <c r="V134" s="22">
        <f t="shared" si="8"/>
        <v>18972807.49977994</v>
      </c>
      <c r="W134" s="22">
        <v>2687907.5440148944</v>
      </c>
      <c r="X134" s="21">
        <f t="shared" si="7"/>
        <v>21660715.043794833</v>
      </c>
      <c r="Y134" s="20">
        <f t="shared" si="9"/>
        <v>1152.9015884497994</v>
      </c>
      <c r="Z134" s="248">
        <v>13</v>
      </c>
    </row>
    <row r="135" spans="1:26" s="120" customFormat="1" ht="16.5">
      <c r="A135" s="20">
        <v>416</v>
      </c>
      <c r="B135" s="18" t="s">
        <v>166</v>
      </c>
      <c r="C135" s="21">
        <v>2917</v>
      </c>
      <c r="D135" s="21">
        <v>4578559.8600000003</v>
      </c>
      <c r="E135" s="21">
        <v>510659.93328146567</v>
      </c>
      <c r="F135" s="21">
        <v>5089219.7932814658</v>
      </c>
      <c r="G135" s="114">
        <v>1359.93</v>
      </c>
      <c r="H135" s="32">
        <v>3966915.81</v>
      </c>
      <c r="I135" s="32">
        <v>1122303.9832814657</v>
      </c>
      <c r="J135" s="288">
        <f t="shared" si="5"/>
        <v>0.22052574439073658</v>
      </c>
      <c r="K135" s="116">
        <v>0</v>
      </c>
      <c r="L135" s="116">
        <v>0</v>
      </c>
      <c r="M135" s="116">
        <v>15997.949333812252</v>
      </c>
      <c r="N135" s="116">
        <v>50634.657275091813</v>
      </c>
      <c r="O135" s="116">
        <v>0</v>
      </c>
      <c r="P135" s="117">
        <v>-187169.09499999997</v>
      </c>
      <c r="Q135" s="117">
        <v>-338058.75406148727</v>
      </c>
      <c r="R135" s="117">
        <v>-265219.12902032188</v>
      </c>
      <c r="S135" s="118">
        <v>4229.6499999999996</v>
      </c>
      <c r="T135" s="22">
        <f t="shared" si="6"/>
        <v>402719.2618085607</v>
      </c>
      <c r="U135" s="36">
        <v>1316051.1814470689</v>
      </c>
      <c r="V135" s="22">
        <f t="shared" si="8"/>
        <v>1718770.4432556296</v>
      </c>
      <c r="W135" s="22">
        <v>519339.96942344547</v>
      </c>
      <c r="X135" s="21">
        <f t="shared" si="7"/>
        <v>2238110.4126790753</v>
      </c>
      <c r="Y135" s="20">
        <f t="shared" si="9"/>
        <v>767.26445412378314</v>
      </c>
      <c r="Z135" s="248">
        <v>9</v>
      </c>
    </row>
    <row r="136" spans="1:26" s="120" customFormat="1" ht="16.5">
      <c r="A136" s="20">
        <v>418</v>
      </c>
      <c r="B136" s="18" t="s">
        <v>167</v>
      </c>
      <c r="C136" s="21">
        <v>24164</v>
      </c>
      <c r="D136" s="21">
        <v>49562200.620000005</v>
      </c>
      <c r="E136" s="21">
        <v>2725998.7103035925</v>
      </c>
      <c r="F136" s="21">
        <v>52288199.330303594</v>
      </c>
      <c r="G136" s="114">
        <v>1359.93</v>
      </c>
      <c r="H136" s="32">
        <v>32861348.520000003</v>
      </c>
      <c r="I136" s="32">
        <v>19426850.810303591</v>
      </c>
      <c r="J136" s="288">
        <f t="shared" si="5"/>
        <v>0.37153413311452038</v>
      </c>
      <c r="K136" s="116">
        <v>0</v>
      </c>
      <c r="L136" s="116">
        <v>0</v>
      </c>
      <c r="M136" s="116">
        <v>222779.40082966961</v>
      </c>
      <c r="N136" s="116">
        <v>526128.35549706093</v>
      </c>
      <c r="O136" s="116">
        <v>328701.32780865172</v>
      </c>
      <c r="P136" s="117">
        <v>-1660055.1850000001</v>
      </c>
      <c r="Q136" s="117">
        <v>-30706.780717447447</v>
      </c>
      <c r="R136" s="117">
        <v>182606.45881778075</v>
      </c>
      <c r="S136" s="118">
        <v>35037.799999999996</v>
      </c>
      <c r="T136" s="22">
        <f t="shared" si="6"/>
        <v>19031342.187539306</v>
      </c>
      <c r="U136" s="36">
        <v>2683886.628442321</v>
      </c>
      <c r="V136" s="22">
        <f t="shared" si="8"/>
        <v>21715228.815981627</v>
      </c>
      <c r="W136" s="22">
        <v>2849189.1177563276</v>
      </c>
      <c r="X136" s="21">
        <f t="shared" si="7"/>
        <v>24564417.933737956</v>
      </c>
      <c r="Y136" s="20">
        <f t="shared" si="9"/>
        <v>1016.5708464549725</v>
      </c>
      <c r="Z136" s="248">
        <v>6</v>
      </c>
    </row>
    <row r="137" spans="1:26" s="120" customFormat="1" ht="16.5">
      <c r="A137" s="20">
        <v>420</v>
      </c>
      <c r="B137" s="18" t="s">
        <v>168</v>
      </c>
      <c r="C137" s="21">
        <v>9280</v>
      </c>
      <c r="D137" s="21">
        <v>11793723.919999998</v>
      </c>
      <c r="E137" s="21">
        <v>1963030.6519336319</v>
      </c>
      <c r="F137" s="21">
        <v>13756754.571933631</v>
      </c>
      <c r="G137" s="114">
        <v>1359.93</v>
      </c>
      <c r="H137" s="32">
        <v>12620150.4</v>
      </c>
      <c r="I137" s="32">
        <v>1136604.1719336305</v>
      </c>
      <c r="J137" s="288">
        <f t="shared" si="5"/>
        <v>8.2621534460788959E-2</v>
      </c>
      <c r="K137" s="116">
        <v>0</v>
      </c>
      <c r="L137" s="116">
        <v>0</v>
      </c>
      <c r="M137" s="116">
        <v>91239.787346104233</v>
      </c>
      <c r="N137" s="116">
        <v>170364.26585285252</v>
      </c>
      <c r="O137" s="116">
        <v>0</v>
      </c>
      <c r="P137" s="117">
        <v>-637595.21250000002</v>
      </c>
      <c r="Q137" s="117">
        <v>-1101132.1184625868</v>
      </c>
      <c r="R137" s="117">
        <v>-820074.78656721918</v>
      </c>
      <c r="S137" s="118">
        <v>13456</v>
      </c>
      <c r="T137" s="22">
        <f t="shared" si="6"/>
        <v>-1147137.8923972188</v>
      </c>
      <c r="U137" s="36">
        <v>2306524.1420384161</v>
      </c>
      <c r="V137" s="22">
        <f t="shared" si="8"/>
        <v>1159386.2496411973</v>
      </c>
      <c r="W137" s="22">
        <v>1701813.5055073863</v>
      </c>
      <c r="X137" s="21">
        <f t="shared" si="7"/>
        <v>2861199.7551485836</v>
      </c>
      <c r="Y137" s="20">
        <f t="shared" si="9"/>
        <v>308.31893913239048</v>
      </c>
      <c r="Z137" s="248">
        <v>11</v>
      </c>
    </row>
    <row r="138" spans="1:26" s="120" customFormat="1" ht="16.5">
      <c r="A138" s="20">
        <v>421</v>
      </c>
      <c r="B138" s="18" t="s">
        <v>169</v>
      </c>
      <c r="C138" s="21">
        <v>719</v>
      </c>
      <c r="D138" s="21">
        <v>1019647.1699999999</v>
      </c>
      <c r="E138" s="21">
        <v>430173.21173585422</v>
      </c>
      <c r="F138" s="21">
        <v>1449820.3817358541</v>
      </c>
      <c r="G138" s="114">
        <v>1359.93</v>
      </c>
      <c r="H138" s="32">
        <v>977789.67</v>
      </c>
      <c r="I138" s="32">
        <v>472030.71173585404</v>
      </c>
      <c r="J138" s="288">
        <f t="shared" si="5"/>
        <v>0.32557875284571242</v>
      </c>
      <c r="K138" s="116">
        <v>208480.63028799999</v>
      </c>
      <c r="L138" s="116">
        <v>0</v>
      </c>
      <c r="M138" s="116">
        <v>9108.8576827143261</v>
      </c>
      <c r="N138" s="116">
        <v>9968.7088292168773</v>
      </c>
      <c r="O138" s="116">
        <v>0</v>
      </c>
      <c r="P138" s="117">
        <v>-37125.264999999999</v>
      </c>
      <c r="Q138" s="117">
        <v>59124.580471354551</v>
      </c>
      <c r="R138" s="117">
        <v>-51089.407034372649</v>
      </c>
      <c r="S138" s="118">
        <v>1042.55</v>
      </c>
      <c r="T138" s="22">
        <f t="shared" si="6"/>
        <v>671541.36697276705</v>
      </c>
      <c r="U138" s="36">
        <v>87700.161899301223</v>
      </c>
      <c r="V138" s="22">
        <f t="shared" si="8"/>
        <v>759241.52887206827</v>
      </c>
      <c r="W138" s="22">
        <v>172021.70515941572</v>
      </c>
      <c r="X138" s="21">
        <f t="shared" si="7"/>
        <v>931263.234031484</v>
      </c>
      <c r="Y138" s="20">
        <f t="shared" si="9"/>
        <v>1295.2200751481</v>
      </c>
      <c r="Z138" s="248">
        <v>16</v>
      </c>
    </row>
    <row r="139" spans="1:26" s="120" customFormat="1" ht="16.5">
      <c r="A139" s="20">
        <v>422</v>
      </c>
      <c r="B139" s="18" t="s">
        <v>170</v>
      </c>
      <c r="C139" s="21">
        <v>10543</v>
      </c>
      <c r="D139" s="21">
        <v>10069829.16</v>
      </c>
      <c r="E139" s="21">
        <v>4786085.0518481545</v>
      </c>
      <c r="F139" s="21">
        <v>14855914.211848155</v>
      </c>
      <c r="G139" s="114">
        <v>1359.93</v>
      </c>
      <c r="H139" s="32">
        <v>14337741.99</v>
      </c>
      <c r="I139" s="32">
        <v>518172.22184815444</v>
      </c>
      <c r="J139" s="288">
        <f t="shared" ref="J139:J202" si="10">I139/F139</f>
        <v>3.4879860940156243E-2</v>
      </c>
      <c r="K139" s="116">
        <v>1166776.255905</v>
      </c>
      <c r="L139" s="116">
        <v>0</v>
      </c>
      <c r="M139" s="116">
        <v>138019.31738303768</v>
      </c>
      <c r="N139" s="116">
        <v>172814.59168944572</v>
      </c>
      <c r="O139" s="116">
        <v>0</v>
      </c>
      <c r="P139" s="117">
        <v>-717893.90500000003</v>
      </c>
      <c r="Q139" s="117">
        <v>1734438.7487365038</v>
      </c>
      <c r="R139" s="117">
        <v>1484496.9798302788</v>
      </c>
      <c r="S139" s="118">
        <v>15287.35</v>
      </c>
      <c r="T139" s="22">
        <f t="shared" ref="T139:T202" si="11">SUM(K139:S139)+I139</f>
        <v>4512111.5603924207</v>
      </c>
      <c r="U139" s="36">
        <v>2662933.5855544345</v>
      </c>
      <c r="V139" s="22">
        <f t="shared" si="8"/>
        <v>7175045.1459468547</v>
      </c>
      <c r="W139" s="22">
        <v>2080063.5872202397</v>
      </c>
      <c r="X139" s="21">
        <f t="shared" ref="X139:X202" si="12">SUM(V139:W139)</f>
        <v>9255108.7331670951</v>
      </c>
      <c r="Y139" s="20">
        <f t="shared" si="9"/>
        <v>877.84394699488712</v>
      </c>
      <c r="Z139" s="248">
        <v>12</v>
      </c>
    </row>
    <row r="140" spans="1:26" s="120" customFormat="1" ht="16.5">
      <c r="A140" s="20">
        <v>423</v>
      </c>
      <c r="B140" s="18" t="s">
        <v>171</v>
      </c>
      <c r="C140" s="21">
        <v>20291</v>
      </c>
      <c r="D140" s="21">
        <v>36314085.82</v>
      </c>
      <c r="E140" s="21">
        <v>2591709.7615913707</v>
      </c>
      <c r="F140" s="21">
        <v>38905795.581591368</v>
      </c>
      <c r="G140" s="114">
        <v>1359.93</v>
      </c>
      <c r="H140" s="32">
        <v>27594339.630000003</v>
      </c>
      <c r="I140" s="32">
        <v>11311455.951591365</v>
      </c>
      <c r="J140" s="288">
        <f t="shared" si="10"/>
        <v>0.29073961301908152</v>
      </c>
      <c r="K140" s="116">
        <v>0</v>
      </c>
      <c r="L140" s="116">
        <v>0</v>
      </c>
      <c r="M140" s="116">
        <v>184045.13321705253</v>
      </c>
      <c r="N140" s="116">
        <v>376548.46776937105</v>
      </c>
      <c r="O140" s="116">
        <v>156005.54092943051</v>
      </c>
      <c r="P140" s="117">
        <v>-1056721.5149999999</v>
      </c>
      <c r="Q140" s="117">
        <v>1467114.1862799476</v>
      </c>
      <c r="R140" s="117">
        <v>236839.6764921734</v>
      </c>
      <c r="S140" s="118">
        <v>29421.95</v>
      </c>
      <c r="T140" s="22">
        <f t="shared" si="11"/>
        <v>12704709.39127934</v>
      </c>
      <c r="U140" s="36">
        <v>2980869.9015819458</v>
      </c>
      <c r="V140" s="22">
        <f t="shared" ref="V140:V203" si="13">SUM(T140:U140)</f>
        <v>15685579.292861287</v>
      </c>
      <c r="W140" s="22">
        <v>2556494.2962510777</v>
      </c>
      <c r="X140" s="21">
        <f t="shared" si="12"/>
        <v>18242073.589112364</v>
      </c>
      <c r="Y140" s="20">
        <f t="shared" ref="Y140:Y203" si="14">X140/C140</f>
        <v>899.02289631424594</v>
      </c>
      <c r="Z140" s="248">
        <v>2</v>
      </c>
    </row>
    <row r="141" spans="1:26" s="120" customFormat="1" ht="16.5">
      <c r="A141" s="20">
        <v>425</v>
      </c>
      <c r="B141" s="18" t="s">
        <v>172</v>
      </c>
      <c r="C141" s="21">
        <v>10218</v>
      </c>
      <c r="D141" s="21">
        <v>29191794.09</v>
      </c>
      <c r="E141" s="21">
        <v>1120123.5480673579</v>
      </c>
      <c r="F141" s="21">
        <v>30311917.638067357</v>
      </c>
      <c r="G141" s="114">
        <v>1359.93</v>
      </c>
      <c r="H141" s="32">
        <v>13895764.74</v>
      </c>
      <c r="I141" s="32">
        <v>16416152.898067357</v>
      </c>
      <c r="J141" s="288">
        <f t="shared" si="10"/>
        <v>0.54157421163783637</v>
      </c>
      <c r="K141" s="116">
        <v>0</v>
      </c>
      <c r="L141" s="116">
        <v>0</v>
      </c>
      <c r="M141" s="116">
        <v>84004.302053182357</v>
      </c>
      <c r="N141" s="116">
        <v>190609.41497063282</v>
      </c>
      <c r="O141" s="116">
        <v>19148.848684930301</v>
      </c>
      <c r="P141" s="117">
        <v>-465179.08999999997</v>
      </c>
      <c r="Q141" s="117">
        <v>-1316064.6412269443</v>
      </c>
      <c r="R141" s="117">
        <v>-2001363.5326534815</v>
      </c>
      <c r="S141" s="117">
        <v>14816.1</v>
      </c>
      <c r="T141" s="22">
        <f t="shared" si="11"/>
        <v>12942124.299895678</v>
      </c>
      <c r="U141" s="36">
        <v>5636773.0666944571</v>
      </c>
      <c r="V141" s="22">
        <f t="shared" si="13"/>
        <v>18578897.366590135</v>
      </c>
      <c r="W141" s="22">
        <v>1174532.8275285389</v>
      </c>
      <c r="X141" s="21">
        <f t="shared" si="12"/>
        <v>19753430.194118675</v>
      </c>
      <c r="Y141" s="20">
        <f t="shared" si="14"/>
        <v>1933.1992752122405</v>
      </c>
      <c r="Z141" s="248">
        <v>17</v>
      </c>
    </row>
    <row r="142" spans="1:26" s="120" customFormat="1" ht="16.5">
      <c r="A142" s="20">
        <v>426</v>
      </c>
      <c r="B142" s="18" t="s">
        <v>173</v>
      </c>
      <c r="C142" s="21">
        <v>11979</v>
      </c>
      <c r="D142" s="21">
        <v>20016256.120000001</v>
      </c>
      <c r="E142" s="21">
        <v>2060071.5583908674</v>
      </c>
      <c r="F142" s="21">
        <v>22076327.678390868</v>
      </c>
      <c r="G142" s="114">
        <v>1359.93</v>
      </c>
      <c r="H142" s="32">
        <v>16290601.470000001</v>
      </c>
      <c r="I142" s="32">
        <v>5785726.2083908673</v>
      </c>
      <c r="J142" s="288">
        <f t="shared" si="10"/>
        <v>0.26207829004341837</v>
      </c>
      <c r="K142" s="116">
        <v>0</v>
      </c>
      <c r="L142" s="116">
        <v>0</v>
      </c>
      <c r="M142" s="116">
        <v>103232.42705034102</v>
      </c>
      <c r="N142" s="116">
        <v>231906.91908831708</v>
      </c>
      <c r="O142" s="116">
        <v>0</v>
      </c>
      <c r="P142" s="117">
        <v>-812492.16999999993</v>
      </c>
      <c r="Q142" s="117">
        <v>-310907.9001552905</v>
      </c>
      <c r="R142" s="117">
        <v>-327093.58533511113</v>
      </c>
      <c r="S142" s="118">
        <v>17369.55</v>
      </c>
      <c r="T142" s="22">
        <f t="shared" si="11"/>
        <v>4687741.449039124</v>
      </c>
      <c r="U142" s="36">
        <v>6404506.7334322967</v>
      </c>
      <c r="V142" s="22">
        <f t="shared" si="13"/>
        <v>11092248.182471421</v>
      </c>
      <c r="W142" s="22">
        <v>2102356.0885772733</v>
      </c>
      <c r="X142" s="21">
        <f t="shared" si="12"/>
        <v>13194604.271048695</v>
      </c>
      <c r="Y142" s="20">
        <f t="shared" si="14"/>
        <v>1101.4779423197842</v>
      </c>
      <c r="Z142" s="248">
        <v>12</v>
      </c>
    </row>
    <row r="143" spans="1:26" s="120" customFormat="1" ht="16.5">
      <c r="A143" s="20">
        <v>430</v>
      </c>
      <c r="B143" s="18" t="s">
        <v>174</v>
      </c>
      <c r="C143" s="21">
        <v>15628</v>
      </c>
      <c r="D143" s="21">
        <v>20510074.050000001</v>
      </c>
      <c r="E143" s="21">
        <v>2995032.599501776</v>
      </c>
      <c r="F143" s="21">
        <v>23505106.649501778</v>
      </c>
      <c r="G143" s="114">
        <v>1359.93</v>
      </c>
      <c r="H143" s="32">
        <v>21252986.040000003</v>
      </c>
      <c r="I143" s="32">
        <v>2252120.6095017754</v>
      </c>
      <c r="J143" s="288">
        <f t="shared" si="10"/>
        <v>9.5814098743921758E-2</v>
      </c>
      <c r="K143" s="116">
        <v>0</v>
      </c>
      <c r="L143" s="116">
        <v>0</v>
      </c>
      <c r="M143" s="116">
        <v>203739.07980813566</v>
      </c>
      <c r="N143" s="116">
        <v>258503.11829146926</v>
      </c>
      <c r="O143" s="116">
        <v>0</v>
      </c>
      <c r="P143" s="117">
        <v>-983971.57499999995</v>
      </c>
      <c r="Q143" s="117">
        <v>526365.95899723028</v>
      </c>
      <c r="R143" s="117">
        <v>244673.06313513551</v>
      </c>
      <c r="S143" s="118">
        <v>22660.6</v>
      </c>
      <c r="T143" s="22">
        <f t="shared" si="11"/>
        <v>2524090.854733746</v>
      </c>
      <c r="U143" s="36">
        <v>6287059.1485245693</v>
      </c>
      <c r="V143" s="22">
        <f t="shared" si="13"/>
        <v>8811150.0032583158</v>
      </c>
      <c r="W143" s="22">
        <v>3269412.1650267853</v>
      </c>
      <c r="X143" s="21">
        <f t="shared" si="12"/>
        <v>12080562.168285102</v>
      </c>
      <c r="Y143" s="20">
        <f t="shared" si="14"/>
        <v>773.00756131847334</v>
      </c>
      <c r="Z143" s="248">
        <v>2</v>
      </c>
    </row>
    <row r="144" spans="1:26" s="120" customFormat="1" ht="16.5">
      <c r="A144" s="20">
        <v>433</v>
      </c>
      <c r="B144" s="18" t="s">
        <v>175</v>
      </c>
      <c r="C144" s="21">
        <v>7799</v>
      </c>
      <c r="D144" s="21">
        <v>11841867.049999999</v>
      </c>
      <c r="E144" s="21">
        <v>1347509.9202306094</v>
      </c>
      <c r="F144" s="21">
        <v>13189376.970230609</v>
      </c>
      <c r="G144" s="114">
        <v>1359.93</v>
      </c>
      <c r="H144" s="32">
        <v>10606094.07</v>
      </c>
      <c r="I144" s="32">
        <v>2583282.9002306089</v>
      </c>
      <c r="J144" s="288">
        <f t="shared" si="10"/>
        <v>0.19586087394888083</v>
      </c>
      <c r="K144" s="116">
        <v>0</v>
      </c>
      <c r="L144" s="116">
        <v>0</v>
      </c>
      <c r="M144" s="116">
        <v>59616.559545307158</v>
      </c>
      <c r="N144" s="116">
        <v>100186.18296643908</v>
      </c>
      <c r="O144" s="116">
        <v>0</v>
      </c>
      <c r="P144" s="117">
        <v>-470597.04250000004</v>
      </c>
      <c r="Q144" s="117">
        <v>575408.2609469922</v>
      </c>
      <c r="R144" s="117">
        <v>516347.5080941855</v>
      </c>
      <c r="S144" s="118">
        <v>11308.55</v>
      </c>
      <c r="T144" s="22">
        <f t="shared" si="11"/>
        <v>3375552.9192835325</v>
      </c>
      <c r="U144" s="36">
        <v>2334459.7724910122</v>
      </c>
      <c r="V144" s="22">
        <f t="shared" si="13"/>
        <v>5710012.6917745452</v>
      </c>
      <c r="W144" s="22">
        <v>1451098.1496431325</v>
      </c>
      <c r="X144" s="21">
        <f t="shared" si="12"/>
        <v>7161110.8414176777</v>
      </c>
      <c r="Y144" s="20">
        <f t="shared" si="14"/>
        <v>918.20885259875342</v>
      </c>
      <c r="Z144" s="248">
        <v>5</v>
      </c>
    </row>
    <row r="145" spans="1:26" s="120" customFormat="1" ht="16.5">
      <c r="A145" s="20">
        <v>434</v>
      </c>
      <c r="B145" s="18" t="s">
        <v>176</v>
      </c>
      <c r="C145" s="21">
        <v>14643</v>
      </c>
      <c r="D145" s="21">
        <v>18869401.93</v>
      </c>
      <c r="E145" s="21">
        <v>5476733.6348711289</v>
      </c>
      <c r="F145" s="21">
        <v>24346135.564871129</v>
      </c>
      <c r="G145" s="114">
        <v>1359.93</v>
      </c>
      <c r="H145" s="32">
        <v>19913454.990000002</v>
      </c>
      <c r="I145" s="32">
        <v>4432680.5748711266</v>
      </c>
      <c r="J145" s="288">
        <f t="shared" si="10"/>
        <v>0.18206916506564644</v>
      </c>
      <c r="K145" s="116">
        <v>0</v>
      </c>
      <c r="L145" s="116">
        <v>0</v>
      </c>
      <c r="M145" s="116">
        <v>154592.81396111281</v>
      </c>
      <c r="N145" s="116">
        <v>251028.67967916792</v>
      </c>
      <c r="O145" s="116">
        <v>0</v>
      </c>
      <c r="P145" s="117">
        <v>-997456</v>
      </c>
      <c r="Q145" s="117">
        <v>2242491.3071369282</v>
      </c>
      <c r="R145" s="117">
        <v>1430210.937575537</v>
      </c>
      <c r="S145" s="118">
        <v>21232.35</v>
      </c>
      <c r="T145" s="22">
        <f t="shared" si="11"/>
        <v>7534780.663223872</v>
      </c>
      <c r="U145" s="36">
        <v>1902749.2659568607</v>
      </c>
      <c r="V145" s="22">
        <f t="shared" si="13"/>
        <v>9437529.929180732</v>
      </c>
      <c r="W145" s="22">
        <v>2636959.544557672</v>
      </c>
      <c r="X145" s="21">
        <f t="shared" si="12"/>
        <v>12074489.473738404</v>
      </c>
      <c r="Y145" s="20">
        <f t="shared" si="14"/>
        <v>824.5912363408047</v>
      </c>
      <c r="Z145" s="248">
        <v>1</v>
      </c>
    </row>
    <row r="146" spans="1:26" s="120" customFormat="1" ht="16.5">
      <c r="A146" s="20">
        <v>435</v>
      </c>
      <c r="B146" s="18" t="s">
        <v>177</v>
      </c>
      <c r="C146" s="21">
        <v>703</v>
      </c>
      <c r="D146" s="21">
        <v>534809.81000000006</v>
      </c>
      <c r="E146" s="21">
        <v>332069.89285542798</v>
      </c>
      <c r="F146" s="21">
        <v>866879.70285542798</v>
      </c>
      <c r="G146" s="114">
        <v>1359.93</v>
      </c>
      <c r="H146" s="32">
        <v>956030.79</v>
      </c>
      <c r="I146" s="32">
        <v>-89151.087144572055</v>
      </c>
      <c r="J146" s="288">
        <f t="shared" si="10"/>
        <v>-0.102841359476887</v>
      </c>
      <c r="K146" s="116">
        <v>194867.15282200003</v>
      </c>
      <c r="L146" s="116">
        <v>0</v>
      </c>
      <c r="M146" s="116">
        <v>5647.2581809882668</v>
      </c>
      <c r="N146" s="116">
        <v>7687.2160111098883</v>
      </c>
      <c r="O146" s="116">
        <v>0</v>
      </c>
      <c r="P146" s="117">
        <v>-33022.135000000002</v>
      </c>
      <c r="Q146" s="117">
        <v>281995.3078204405</v>
      </c>
      <c r="R146" s="117">
        <v>342305.30156898953</v>
      </c>
      <c r="S146" s="118">
        <v>1019.35</v>
      </c>
      <c r="T146" s="22">
        <f t="shared" si="11"/>
        <v>711348.36425895605</v>
      </c>
      <c r="U146" s="36">
        <v>2067.0961573630098</v>
      </c>
      <c r="V146" s="22">
        <f t="shared" si="13"/>
        <v>713415.46041631908</v>
      </c>
      <c r="W146" s="22">
        <v>151925.542487278</v>
      </c>
      <c r="X146" s="21">
        <f t="shared" si="12"/>
        <v>865341.00290359708</v>
      </c>
      <c r="Y146" s="20">
        <f t="shared" si="14"/>
        <v>1230.9260354247469</v>
      </c>
      <c r="Z146" s="248">
        <v>13</v>
      </c>
    </row>
    <row r="147" spans="1:26" s="120" customFormat="1" ht="16.5">
      <c r="A147" s="20">
        <v>436</v>
      </c>
      <c r="B147" s="18" t="s">
        <v>178</v>
      </c>
      <c r="C147" s="21">
        <v>2018</v>
      </c>
      <c r="D147" s="21">
        <v>4904165.3699999992</v>
      </c>
      <c r="E147" s="21">
        <v>355014.18471514923</v>
      </c>
      <c r="F147" s="21">
        <v>5259179.5547151482</v>
      </c>
      <c r="G147" s="114">
        <v>1359.93</v>
      </c>
      <c r="H147" s="32">
        <v>2744338.74</v>
      </c>
      <c r="I147" s="32">
        <v>2514840.8147151479</v>
      </c>
      <c r="J147" s="288">
        <f t="shared" si="10"/>
        <v>0.47818120460642055</v>
      </c>
      <c r="K147" s="116">
        <v>7703.2979466666666</v>
      </c>
      <c r="L147" s="116">
        <v>0</v>
      </c>
      <c r="M147" s="116">
        <v>15573.81027182063</v>
      </c>
      <c r="N147" s="116">
        <v>26491.852731206163</v>
      </c>
      <c r="O147" s="116">
        <v>0</v>
      </c>
      <c r="P147" s="117">
        <v>-110145.38</v>
      </c>
      <c r="Q147" s="117">
        <v>348525.13529645506</v>
      </c>
      <c r="R147" s="117">
        <v>75530.87929921945</v>
      </c>
      <c r="S147" s="118">
        <v>2926.1</v>
      </c>
      <c r="T147" s="22">
        <f t="shared" si="11"/>
        <v>2881446.5102605158</v>
      </c>
      <c r="U147" s="36">
        <v>1491646.479281636</v>
      </c>
      <c r="V147" s="22">
        <f t="shared" si="13"/>
        <v>4373092.9895421518</v>
      </c>
      <c r="W147" s="22">
        <v>323531.59803770063</v>
      </c>
      <c r="X147" s="21">
        <f t="shared" si="12"/>
        <v>4696624.587579852</v>
      </c>
      <c r="Y147" s="20">
        <f t="shared" si="14"/>
        <v>2327.3659997917998</v>
      </c>
      <c r="Z147" s="248">
        <v>17</v>
      </c>
    </row>
    <row r="148" spans="1:26" s="120" customFormat="1" ht="16.5">
      <c r="A148" s="20">
        <v>440</v>
      </c>
      <c r="B148" s="18" t="s">
        <v>179</v>
      </c>
      <c r="C148" s="21">
        <v>5622</v>
      </c>
      <c r="D148" s="21">
        <v>14972828.210000001</v>
      </c>
      <c r="E148" s="21">
        <v>2637852.7783786086</v>
      </c>
      <c r="F148" s="21">
        <v>17610680.98837861</v>
      </c>
      <c r="G148" s="114">
        <v>1359.93</v>
      </c>
      <c r="H148" s="32">
        <v>7645526.46</v>
      </c>
      <c r="I148" s="32">
        <v>9965154.5283786096</v>
      </c>
      <c r="J148" s="288">
        <f t="shared" si="10"/>
        <v>0.56585855680167463</v>
      </c>
      <c r="K148" s="116">
        <v>0</v>
      </c>
      <c r="L148" s="116">
        <v>0</v>
      </c>
      <c r="M148" s="116">
        <v>34950.544896986023</v>
      </c>
      <c r="N148" s="116">
        <v>112379.49917121709</v>
      </c>
      <c r="O148" s="116">
        <v>97492.385291176499</v>
      </c>
      <c r="P148" s="117">
        <v>-207255.22499999998</v>
      </c>
      <c r="Q148" s="117">
        <v>-1326489.8967506385</v>
      </c>
      <c r="R148" s="117">
        <v>-1382275.9321918038</v>
      </c>
      <c r="S148" s="118">
        <v>8151.9</v>
      </c>
      <c r="T148" s="22">
        <f t="shared" si="11"/>
        <v>7302107.8037955463</v>
      </c>
      <c r="U148" s="36">
        <v>3227863.0019341353</v>
      </c>
      <c r="V148" s="22">
        <f t="shared" si="13"/>
        <v>10529970.805729682</v>
      </c>
      <c r="W148" s="22">
        <v>755028.91815889569</v>
      </c>
      <c r="X148" s="21">
        <f t="shared" si="12"/>
        <v>11284999.723888578</v>
      </c>
      <c r="Y148" s="20">
        <f t="shared" si="14"/>
        <v>2007.2927292580182</v>
      </c>
      <c r="Z148" s="248">
        <v>15</v>
      </c>
    </row>
    <row r="149" spans="1:26" s="120" customFormat="1" ht="16.5">
      <c r="A149" s="20">
        <v>441</v>
      </c>
      <c r="B149" s="18" t="s">
        <v>180</v>
      </c>
      <c r="C149" s="21">
        <v>4473</v>
      </c>
      <c r="D149" s="21">
        <v>5095076.9800000004</v>
      </c>
      <c r="E149" s="21">
        <v>1260231.6074260357</v>
      </c>
      <c r="F149" s="21">
        <v>6355308.5874260366</v>
      </c>
      <c r="G149" s="114">
        <v>1359.93</v>
      </c>
      <c r="H149" s="32">
        <v>6082966.8900000006</v>
      </c>
      <c r="I149" s="32">
        <v>272341.697426036</v>
      </c>
      <c r="J149" s="288">
        <f t="shared" si="10"/>
        <v>4.2852631572424887E-2</v>
      </c>
      <c r="K149" s="116">
        <v>178015.71446400002</v>
      </c>
      <c r="L149" s="116">
        <v>0</v>
      </c>
      <c r="M149" s="116">
        <v>43203.619754738167</v>
      </c>
      <c r="N149" s="116">
        <v>79776.76026941232</v>
      </c>
      <c r="O149" s="116">
        <v>0</v>
      </c>
      <c r="P149" s="117">
        <v>-297154.505</v>
      </c>
      <c r="Q149" s="117">
        <v>-678572.22119244223</v>
      </c>
      <c r="R149" s="117">
        <v>-193986.58508298401</v>
      </c>
      <c r="S149" s="118">
        <v>6485.8499999999995</v>
      </c>
      <c r="T149" s="22">
        <f t="shared" si="11"/>
        <v>-589889.66936123988</v>
      </c>
      <c r="U149" s="36">
        <v>823355.83890410641</v>
      </c>
      <c r="V149" s="22">
        <f t="shared" si="13"/>
        <v>233466.16954286653</v>
      </c>
      <c r="W149" s="22">
        <v>894431.67918291804</v>
      </c>
      <c r="X149" s="21">
        <f t="shared" si="12"/>
        <v>1127897.8487257846</v>
      </c>
      <c r="Y149" s="20">
        <f t="shared" si="14"/>
        <v>252.15690783049064</v>
      </c>
      <c r="Z149" s="248">
        <v>9</v>
      </c>
    </row>
    <row r="150" spans="1:26" s="120" customFormat="1" ht="16.5">
      <c r="A150" s="20">
        <v>444</v>
      </c>
      <c r="B150" s="18" t="s">
        <v>181</v>
      </c>
      <c r="C150" s="21">
        <v>45988</v>
      </c>
      <c r="D150" s="21">
        <v>68933175.219999999</v>
      </c>
      <c r="E150" s="21">
        <v>10330344.435270147</v>
      </c>
      <c r="F150" s="21">
        <v>79263519.655270144</v>
      </c>
      <c r="G150" s="114">
        <v>1359.93</v>
      </c>
      <c r="H150" s="32">
        <v>62540460.840000004</v>
      </c>
      <c r="I150" s="32">
        <v>16723058.815270141</v>
      </c>
      <c r="J150" s="288">
        <f t="shared" si="10"/>
        <v>0.21098052279284879</v>
      </c>
      <c r="K150" s="116">
        <v>0</v>
      </c>
      <c r="L150" s="116">
        <v>0</v>
      </c>
      <c r="M150" s="116">
        <v>477005.85007292574</v>
      </c>
      <c r="N150" s="116">
        <v>790058.14956412697</v>
      </c>
      <c r="O150" s="116">
        <v>0</v>
      </c>
      <c r="P150" s="117">
        <v>-4061858.74505</v>
      </c>
      <c r="Q150" s="117">
        <v>1741465.0762853224</v>
      </c>
      <c r="R150" s="117">
        <v>3958693.2397983586</v>
      </c>
      <c r="S150" s="118">
        <v>66682.599999999991</v>
      </c>
      <c r="T150" s="22">
        <f t="shared" si="11"/>
        <v>19695104.985940874</v>
      </c>
      <c r="U150" s="36">
        <v>6844568.8171345452</v>
      </c>
      <c r="V150" s="22">
        <f t="shared" si="13"/>
        <v>26539673.803075418</v>
      </c>
      <c r="W150" s="22">
        <v>7224175.9161620373</v>
      </c>
      <c r="X150" s="21">
        <f t="shared" si="12"/>
        <v>33763849.719237454</v>
      </c>
      <c r="Y150" s="20">
        <f t="shared" si="14"/>
        <v>734.18826039917917</v>
      </c>
      <c r="Z150" s="248">
        <v>1</v>
      </c>
    </row>
    <row r="151" spans="1:26" s="120" customFormat="1" ht="16.5">
      <c r="A151" s="20">
        <v>445</v>
      </c>
      <c r="B151" s="18" t="s">
        <v>182</v>
      </c>
      <c r="C151" s="21">
        <v>15086</v>
      </c>
      <c r="D151" s="21">
        <v>21307505.330000002</v>
      </c>
      <c r="E151" s="21">
        <v>10998964.924378218</v>
      </c>
      <c r="F151" s="21">
        <v>32306470.254378222</v>
      </c>
      <c r="G151" s="114">
        <v>1359.93</v>
      </c>
      <c r="H151" s="32">
        <v>20515903.98</v>
      </c>
      <c r="I151" s="32">
        <v>11790566.274378221</v>
      </c>
      <c r="J151" s="288">
        <f t="shared" si="10"/>
        <v>0.36495990374498888</v>
      </c>
      <c r="K151" s="116">
        <v>0</v>
      </c>
      <c r="L151" s="116">
        <v>0</v>
      </c>
      <c r="M151" s="116">
        <v>157160.62198678919</v>
      </c>
      <c r="N151" s="116">
        <v>250785.27428177217</v>
      </c>
      <c r="O151" s="116">
        <v>0</v>
      </c>
      <c r="P151" s="117">
        <v>-810450.60499999998</v>
      </c>
      <c r="Q151" s="117">
        <v>-3399389.9714153982</v>
      </c>
      <c r="R151" s="117">
        <v>-222476.07213752993</v>
      </c>
      <c r="S151" s="118">
        <v>21874.7</v>
      </c>
      <c r="T151" s="22">
        <f t="shared" si="11"/>
        <v>7788070.222093855</v>
      </c>
      <c r="U151" s="36">
        <v>871155.191180169</v>
      </c>
      <c r="V151" s="22">
        <f t="shared" si="13"/>
        <v>8659225.4132740237</v>
      </c>
      <c r="W151" s="22">
        <v>2386424.5004629069</v>
      </c>
      <c r="X151" s="21">
        <f t="shared" si="12"/>
        <v>11045649.91373693</v>
      </c>
      <c r="Y151" s="20">
        <f t="shared" si="14"/>
        <v>732.17883559173606</v>
      </c>
      <c r="Z151" s="248">
        <v>2</v>
      </c>
    </row>
    <row r="152" spans="1:26" s="120" customFormat="1" ht="16.5">
      <c r="A152" s="20">
        <v>475</v>
      </c>
      <c r="B152" s="18" t="s">
        <v>183</v>
      </c>
      <c r="C152" s="21">
        <v>5487</v>
      </c>
      <c r="D152" s="21">
        <v>7843965.3699999992</v>
      </c>
      <c r="E152" s="21">
        <v>4654956.1723899692</v>
      </c>
      <c r="F152" s="21">
        <v>12498921.542389968</v>
      </c>
      <c r="G152" s="114">
        <v>1359.93</v>
      </c>
      <c r="H152" s="32">
        <v>7461935.9100000001</v>
      </c>
      <c r="I152" s="32">
        <v>5036985.6323899683</v>
      </c>
      <c r="J152" s="288">
        <f t="shared" si="10"/>
        <v>0.40299361951405821</v>
      </c>
      <c r="K152" s="116">
        <v>27061.123135999998</v>
      </c>
      <c r="L152" s="116">
        <v>0</v>
      </c>
      <c r="M152" s="116">
        <v>55146.694538208518</v>
      </c>
      <c r="N152" s="116">
        <v>90868.195099396282</v>
      </c>
      <c r="O152" s="116">
        <v>3400.6210556507363</v>
      </c>
      <c r="P152" s="117">
        <v>-224158.32499999998</v>
      </c>
      <c r="Q152" s="117">
        <v>-1220835.1691205476</v>
      </c>
      <c r="R152" s="117">
        <v>-942752.72653293004</v>
      </c>
      <c r="S152" s="118">
        <v>7956.15</v>
      </c>
      <c r="T152" s="22">
        <f t="shared" si="11"/>
        <v>2833672.1955657462</v>
      </c>
      <c r="U152" s="36">
        <v>1865512.1229468239</v>
      </c>
      <c r="V152" s="22">
        <f t="shared" si="13"/>
        <v>4699184.3185125701</v>
      </c>
      <c r="W152" s="22">
        <v>1105585.6937992244</v>
      </c>
      <c r="X152" s="21">
        <f t="shared" si="12"/>
        <v>5804770.0123117948</v>
      </c>
      <c r="Y152" s="20">
        <f t="shared" si="14"/>
        <v>1057.9132517426272</v>
      </c>
      <c r="Z152" s="248">
        <v>15</v>
      </c>
    </row>
    <row r="153" spans="1:26" s="120" customFormat="1" ht="16.5">
      <c r="A153" s="20">
        <v>480</v>
      </c>
      <c r="B153" s="18" t="s">
        <v>184</v>
      </c>
      <c r="C153" s="21">
        <v>1990</v>
      </c>
      <c r="D153" s="21">
        <v>2870420.85</v>
      </c>
      <c r="E153" s="21">
        <v>388846.25971952977</v>
      </c>
      <c r="F153" s="21">
        <v>3259267.1097195297</v>
      </c>
      <c r="G153" s="114">
        <v>1359.93</v>
      </c>
      <c r="H153" s="32">
        <v>2706260.7</v>
      </c>
      <c r="I153" s="32">
        <v>553006.40971952956</v>
      </c>
      <c r="J153" s="288">
        <f t="shared" si="10"/>
        <v>0.16967201248108735</v>
      </c>
      <c r="K153" s="116">
        <v>0</v>
      </c>
      <c r="L153" s="116">
        <v>0</v>
      </c>
      <c r="M153" s="116">
        <v>15044.577670852821</v>
      </c>
      <c r="N153" s="116">
        <v>24911.059079069364</v>
      </c>
      <c r="O153" s="116">
        <v>0</v>
      </c>
      <c r="P153" s="117">
        <v>-103609.78499999999</v>
      </c>
      <c r="Q153" s="117">
        <v>261707.27360177401</v>
      </c>
      <c r="R153" s="117">
        <v>74941.251000869946</v>
      </c>
      <c r="S153" s="118">
        <v>2885.5</v>
      </c>
      <c r="T153" s="22">
        <f t="shared" si="11"/>
        <v>828886.28607209574</v>
      </c>
      <c r="U153" s="36">
        <v>966329.45761109353</v>
      </c>
      <c r="V153" s="22">
        <f t="shared" si="13"/>
        <v>1795215.7436831892</v>
      </c>
      <c r="W153" s="22">
        <v>434726.18160574726</v>
      </c>
      <c r="X153" s="21">
        <f t="shared" si="12"/>
        <v>2229941.9252889366</v>
      </c>
      <c r="Y153" s="20">
        <f t="shared" si="14"/>
        <v>1120.5738318034857</v>
      </c>
      <c r="Z153" s="248">
        <v>2</v>
      </c>
    </row>
    <row r="154" spans="1:26" s="120" customFormat="1" ht="16.5">
      <c r="A154" s="20">
        <v>481</v>
      </c>
      <c r="B154" s="18" t="s">
        <v>185</v>
      </c>
      <c r="C154" s="21">
        <v>9612</v>
      </c>
      <c r="D154" s="21">
        <v>17793750.710000001</v>
      </c>
      <c r="E154" s="21">
        <v>1029278.7368219591</v>
      </c>
      <c r="F154" s="21">
        <v>18823029.446821962</v>
      </c>
      <c r="G154" s="114">
        <v>1359.93</v>
      </c>
      <c r="H154" s="32">
        <v>13071647.16</v>
      </c>
      <c r="I154" s="32">
        <v>5751382.2868219614</v>
      </c>
      <c r="J154" s="288">
        <f t="shared" si="10"/>
        <v>0.3055502995981878</v>
      </c>
      <c r="K154" s="116">
        <v>0</v>
      </c>
      <c r="L154" s="116">
        <v>0</v>
      </c>
      <c r="M154" s="116">
        <v>66720.842923192191</v>
      </c>
      <c r="N154" s="116">
        <v>191947.62827503882</v>
      </c>
      <c r="O154" s="116">
        <v>19522.672683072276</v>
      </c>
      <c r="P154" s="117">
        <v>-390295.03999999998</v>
      </c>
      <c r="Q154" s="117">
        <v>180558.41929749332</v>
      </c>
      <c r="R154" s="117">
        <v>31496.55409443851</v>
      </c>
      <c r="S154" s="118">
        <v>13937.4</v>
      </c>
      <c r="T154" s="22">
        <f t="shared" si="11"/>
        <v>5865270.7640951965</v>
      </c>
      <c r="U154" s="36">
        <v>1142910.0492293406</v>
      </c>
      <c r="V154" s="22">
        <f t="shared" si="13"/>
        <v>7008180.8133245371</v>
      </c>
      <c r="W154" s="22">
        <v>1262495.7103223633</v>
      </c>
      <c r="X154" s="21">
        <f t="shared" si="12"/>
        <v>8270676.5236469004</v>
      </c>
      <c r="Y154" s="20">
        <f t="shared" si="14"/>
        <v>860.45323799905327</v>
      </c>
      <c r="Z154" s="248">
        <v>2</v>
      </c>
    </row>
    <row r="155" spans="1:26" s="120" customFormat="1" ht="16.5">
      <c r="A155" s="20">
        <v>483</v>
      </c>
      <c r="B155" s="18" t="s">
        <v>186</v>
      </c>
      <c r="C155" s="21">
        <v>1076</v>
      </c>
      <c r="D155" s="21">
        <v>2427785.21</v>
      </c>
      <c r="E155" s="21">
        <v>271779.47868146375</v>
      </c>
      <c r="F155" s="21">
        <v>2699564.6886814637</v>
      </c>
      <c r="G155" s="114">
        <v>1359.93</v>
      </c>
      <c r="H155" s="32">
        <v>1463284.6800000002</v>
      </c>
      <c r="I155" s="32">
        <v>1236280.0086814635</v>
      </c>
      <c r="J155" s="288">
        <f t="shared" si="10"/>
        <v>0.45795531919084859</v>
      </c>
      <c r="K155" s="116">
        <v>29359.178632000003</v>
      </c>
      <c r="L155" s="116">
        <v>0</v>
      </c>
      <c r="M155" s="116">
        <v>9527.1050487265693</v>
      </c>
      <c r="N155" s="116">
        <v>10576.567095711898</v>
      </c>
      <c r="O155" s="116">
        <v>0</v>
      </c>
      <c r="P155" s="117">
        <v>-60712.684999999998</v>
      </c>
      <c r="Q155" s="117">
        <v>-80834.448165230875</v>
      </c>
      <c r="R155" s="117">
        <v>-199561.12783781782</v>
      </c>
      <c r="S155" s="118">
        <v>1560.2</v>
      </c>
      <c r="T155" s="22">
        <f t="shared" si="11"/>
        <v>946194.79845485324</v>
      </c>
      <c r="U155" s="36">
        <v>956844.29911624372</v>
      </c>
      <c r="V155" s="22">
        <f t="shared" si="13"/>
        <v>1903039.0975710968</v>
      </c>
      <c r="W155" s="22">
        <v>241773.01546562792</v>
      </c>
      <c r="X155" s="21">
        <f t="shared" si="12"/>
        <v>2144812.1130367247</v>
      </c>
      <c r="Y155" s="20">
        <f t="shared" si="14"/>
        <v>1993.3198076549486</v>
      </c>
      <c r="Z155" s="248">
        <v>17</v>
      </c>
    </row>
    <row r="156" spans="1:26" s="120" customFormat="1" ht="16.5">
      <c r="A156" s="20">
        <v>484</v>
      </c>
      <c r="B156" s="18" t="s">
        <v>187</v>
      </c>
      <c r="C156" s="21">
        <v>3055</v>
      </c>
      <c r="D156" s="21">
        <v>4136165.9099999997</v>
      </c>
      <c r="E156" s="21">
        <v>733367.71541732736</v>
      </c>
      <c r="F156" s="21">
        <v>4869533.6254173275</v>
      </c>
      <c r="G156" s="114">
        <v>1359.93</v>
      </c>
      <c r="H156" s="32">
        <v>4154586.1500000004</v>
      </c>
      <c r="I156" s="32">
        <v>714947.47541732714</v>
      </c>
      <c r="J156" s="288">
        <f t="shared" si="10"/>
        <v>0.14682052336296475</v>
      </c>
      <c r="K156" s="116">
        <v>157207.09632333333</v>
      </c>
      <c r="L156" s="116">
        <v>0</v>
      </c>
      <c r="M156" s="116">
        <v>34279.614475488088</v>
      </c>
      <c r="N156" s="116">
        <v>48109.817720126863</v>
      </c>
      <c r="O156" s="116">
        <v>0</v>
      </c>
      <c r="P156" s="117">
        <v>-139590.91499999998</v>
      </c>
      <c r="Q156" s="117">
        <v>-353441.73405280849</v>
      </c>
      <c r="R156" s="117">
        <v>137353.20232779079</v>
      </c>
      <c r="S156" s="118">
        <v>4429.75</v>
      </c>
      <c r="T156" s="22">
        <f t="shared" si="11"/>
        <v>603294.30721125775</v>
      </c>
      <c r="U156" s="36">
        <v>-23653.424522994184</v>
      </c>
      <c r="V156" s="22">
        <f t="shared" si="13"/>
        <v>579640.88268826355</v>
      </c>
      <c r="W156" s="22">
        <v>607771.47088380624</v>
      </c>
      <c r="X156" s="21">
        <f t="shared" si="12"/>
        <v>1187412.3535720697</v>
      </c>
      <c r="Y156" s="20">
        <f t="shared" si="14"/>
        <v>388.67834814143032</v>
      </c>
      <c r="Z156" s="248">
        <v>4</v>
      </c>
    </row>
    <row r="157" spans="1:26" s="120" customFormat="1" ht="16.5">
      <c r="A157" s="20">
        <v>489</v>
      </c>
      <c r="B157" s="18" t="s">
        <v>188</v>
      </c>
      <c r="C157" s="21">
        <v>1835</v>
      </c>
      <c r="D157" s="21">
        <v>1768597.4200000002</v>
      </c>
      <c r="E157" s="21">
        <v>672452.73270049051</v>
      </c>
      <c r="F157" s="21">
        <v>2441050.1527004908</v>
      </c>
      <c r="G157" s="114">
        <v>1359.93</v>
      </c>
      <c r="H157" s="32">
        <v>2495471.5500000003</v>
      </c>
      <c r="I157" s="32">
        <v>-54421.397299509495</v>
      </c>
      <c r="J157" s="288">
        <f t="shared" si="10"/>
        <v>-2.2294256117312488E-2</v>
      </c>
      <c r="K157" s="116">
        <v>195100.55070999998</v>
      </c>
      <c r="L157" s="116">
        <v>0</v>
      </c>
      <c r="M157" s="116">
        <v>15721.936072019893</v>
      </c>
      <c r="N157" s="116">
        <v>26653.413367841575</v>
      </c>
      <c r="O157" s="116">
        <v>0</v>
      </c>
      <c r="P157" s="117">
        <v>-89229.544999999998</v>
      </c>
      <c r="Q157" s="117">
        <v>741397.29173486971</v>
      </c>
      <c r="R157" s="117">
        <v>436512.14291764138</v>
      </c>
      <c r="S157" s="118">
        <v>2660.75</v>
      </c>
      <c r="T157" s="22">
        <f t="shared" si="11"/>
        <v>1274395.142502863</v>
      </c>
      <c r="U157" s="36">
        <v>713914.41446735302</v>
      </c>
      <c r="V157" s="22">
        <f t="shared" si="13"/>
        <v>1988309.5569702159</v>
      </c>
      <c r="W157" s="22">
        <v>426527.30960735946</v>
      </c>
      <c r="X157" s="21">
        <f t="shared" si="12"/>
        <v>2414836.8665775754</v>
      </c>
      <c r="Y157" s="20">
        <f t="shared" si="14"/>
        <v>1315.9873932302864</v>
      </c>
      <c r="Z157" s="248">
        <v>8</v>
      </c>
    </row>
    <row r="158" spans="1:26" s="120" customFormat="1" ht="16.5">
      <c r="A158" s="20">
        <v>491</v>
      </c>
      <c r="B158" s="18" t="s">
        <v>189</v>
      </c>
      <c r="C158" s="21">
        <v>52122</v>
      </c>
      <c r="D158" s="21">
        <v>68416312.810000002</v>
      </c>
      <c r="E158" s="21">
        <v>10184376.934966136</v>
      </c>
      <c r="F158" s="21">
        <v>78600689.744966134</v>
      </c>
      <c r="G158" s="114">
        <v>1359.93</v>
      </c>
      <c r="H158" s="32">
        <v>70882271.460000008</v>
      </c>
      <c r="I158" s="32">
        <v>7718418.2849661261</v>
      </c>
      <c r="J158" s="288">
        <f t="shared" si="10"/>
        <v>9.8197844192078998E-2</v>
      </c>
      <c r="K158" s="116">
        <v>0</v>
      </c>
      <c r="L158" s="116">
        <v>0</v>
      </c>
      <c r="M158" s="116">
        <v>693519.72436951322</v>
      </c>
      <c r="N158" s="116">
        <v>1009530.6012951622</v>
      </c>
      <c r="O158" s="116">
        <v>0</v>
      </c>
      <c r="P158" s="117">
        <v>-4507066.5449999999</v>
      </c>
      <c r="Q158" s="117">
        <v>-9833567.5417955555</v>
      </c>
      <c r="R158" s="117">
        <v>-4067803.3941691201</v>
      </c>
      <c r="S158" s="118">
        <v>75576.899999999994</v>
      </c>
      <c r="T158" s="22">
        <f t="shared" si="11"/>
        <v>-8911391.9703338742</v>
      </c>
      <c r="U158" s="36">
        <v>9887140.185571</v>
      </c>
      <c r="V158" s="22">
        <f t="shared" si="13"/>
        <v>975748.21523712575</v>
      </c>
      <c r="W158" s="22">
        <v>8906554.4027713668</v>
      </c>
      <c r="X158" s="21">
        <f t="shared" si="12"/>
        <v>9882302.6180084925</v>
      </c>
      <c r="Y158" s="20">
        <f t="shared" si="14"/>
        <v>189.59945163287082</v>
      </c>
      <c r="Z158" s="248">
        <v>10</v>
      </c>
    </row>
    <row r="159" spans="1:26" s="120" customFormat="1" ht="16.5">
      <c r="A159" s="20">
        <v>494</v>
      </c>
      <c r="B159" s="18" t="s">
        <v>190</v>
      </c>
      <c r="C159" s="21">
        <v>8909</v>
      </c>
      <c r="D159" s="21">
        <v>19087206.920000002</v>
      </c>
      <c r="E159" s="21">
        <v>1531808.0587212413</v>
      </c>
      <c r="F159" s="21">
        <v>20619014.978721242</v>
      </c>
      <c r="G159" s="114">
        <v>1359.93</v>
      </c>
      <c r="H159" s="32">
        <v>12115616.370000001</v>
      </c>
      <c r="I159" s="32">
        <v>8503398.6087212414</v>
      </c>
      <c r="J159" s="288">
        <f t="shared" si="10"/>
        <v>0.41240566620164548</v>
      </c>
      <c r="K159" s="116">
        <v>103843.42278666668</v>
      </c>
      <c r="L159" s="116">
        <v>0</v>
      </c>
      <c r="M159" s="116">
        <v>85306.980502557402</v>
      </c>
      <c r="N159" s="116">
        <v>90716.2044168641</v>
      </c>
      <c r="O159" s="116">
        <v>0</v>
      </c>
      <c r="P159" s="117">
        <v>-547317.94000000006</v>
      </c>
      <c r="Q159" s="117">
        <v>-1553214.1069209697</v>
      </c>
      <c r="R159" s="117">
        <v>-1949838.7598365212</v>
      </c>
      <c r="S159" s="118">
        <v>12918.05</v>
      </c>
      <c r="T159" s="22">
        <f t="shared" si="11"/>
        <v>4745812.4596698387</v>
      </c>
      <c r="U159" s="36">
        <v>5382582.1021825271</v>
      </c>
      <c r="V159" s="22">
        <f t="shared" si="13"/>
        <v>10128394.561852366</v>
      </c>
      <c r="W159" s="22">
        <v>1357802.8644019193</v>
      </c>
      <c r="X159" s="21">
        <f t="shared" si="12"/>
        <v>11486197.426254285</v>
      </c>
      <c r="Y159" s="20">
        <f t="shared" si="14"/>
        <v>1289.2802139695011</v>
      </c>
      <c r="Z159" s="248">
        <v>17</v>
      </c>
    </row>
    <row r="160" spans="1:26" s="120" customFormat="1" ht="16.5">
      <c r="A160" s="20">
        <v>495</v>
      </c>
      <c r="B160" s="18" t="s">
        <v>191</v>
      </c>
      <c r="C160" s="21">
        <v>1488</v>
      </c>
      <c r="D160" s="21">
        <v>1825697.06</v>
      </c>
      <c r="E160" s="21">
        <v>735317.83507276734</v>
      </c>
      <c r="F160" s="21">
        <v>2561014.8950727675</v>
      </c>
      <c r="G160" s="114">
        <v>1359.93</v>
      </c>
      <c r="H160" s="32">
        <v>2023575.84</v>
      </c>
      <c r="I160" s="32">
        <v>537439.05507276743</v>
      </c>
      <c r="J160" s="288">
        <f t="shared" si="10"/>
        <v>0.20985393568259464</v>
      </c>
      <c r="K160" s="116">
        <v>77694.796063999995</v>
      </c>
      <c r="L160" s="116">
        <v>0</v>
      </c>
      <c r="M160" s="116">
        <v>20061.487943538439</v>
      </c>
      <c r="N160" s="116">
        <v>21820.369048478173</v>
      </c>
      <c r="O160" s="116">
        <v>0</v>
      </c>
      <c r="P160" s="117">
        <v>-105106.005</v>
      </c>
      <c r="Q160" s="117">
        <v>214609.38296891158</v>
      </c>
      <c r="R160" s="117">
        <v>178712.19771105226</v>
      </c>
      <c r="S160" s="118">
        <v>2157.6</v>
      </c>
      <c r="T160" s="22">
        <f t="shared" si="11"/>
        <v>947388.88380874787</v>
      </c>
      <c r="U160" s="36">
        <v>-703.58796887334699</v>
      </c>
      <c r="V160" s="22">
        <f t="shared" si="13"/>
        <v>946685.29583987454</v>
      </c>
      <c r="W160" s="22">
        <v>332971.06142243807</v>
      </c>
      <c r="X160" s="21">
        <f t="shared" si="12"/>
        <v>1279656.3572623127</v>
      </c>
      <c r="Y160" s="20">
        <f t="shared" si="14"/>
        <v>859.98411106338222</v>
      </c>
      <c r="Z160" s="248">
        <v>13</v>
      </c>
    </row>
    <row r="161" spans="1:26" s="120" customFormat="1" ht="16.5">
      <c r="A161" s="20">
        <v>498</v>
      </c>
      <c r="B161" s="18" t="s">
        <v>192</v>
      </c>
      <c r="C161" s="21">
        <v>2321</v>
      </c>
      <c r="D161" s="21">
        <v>3284526.3699999996</v>
      </c>
      <c r="E161" s="21">
        <v>1846217.1285907747</v>
      </c>
      <c r="F161" s="21">
        <v>5130743.4985907748</v>
      </c>
      <c r="G161" s="114">
        <v>1359.93</v>
      </c>
      <c r="H161" s="32">
        <v>3156397.5300000003</v>
      </c>
      <c r="I161" s="32">
        <v>1974345.9685907746</v>
      </c>
      <c r="J161" s="288">
        <f t="shared" si="10"/>
        <v>0.38480699125439699</v>
      </c>
      <c r="K161" s="116">
        <v>781844.50282400008</v>
      </c>
      <c r="L161" s="116">
        <v>0</v>
      </c>
      <c r="M161" s="116">
        <v>30994.388116099839</v>
      </c>
      <c r="N161" s="116">
        <v>48595.247092295365</v>
      </c>
      <c r="O161" s="116">
        <v>7439.8259051291825</v>
      </c>
      <c r="P161" s="117">
        <v>-87787.455000000002</v>
      </c>
      <c r="Q161" s="117">
        <v>-122686.07046232563</v>
      </c>
      <c r="R161" s="117">
        <v>494387.11180132453</v>
      </c>
      <c r="S161" s="118">
        <v>3365.45</v>
      </c>
      <c r="T161" s="22">
        <f t="shared" si="11"/>
        <v>3130498.9688672982</v>
      </c>
      <c r="U161" s="36">
        <v>46622.083899494311</v>
      </c>
      <c r="V161" s="22">
        <f t="shared" si="13"/>
        <v>3177121.0527667925</v>
      </c>
      <c r="W161" s="22">
        <v>444350.04603458964</v>
      </c>
      <c r="X161" s="21">
        <f t="shared" si="12"/>
        <v>3621471.0988013819</v>
      </c>
      <c r="Y161" s="20">
        <f t="shared" si="14"/>
        <v>1560.3063760454036</v>
      </c>
      <c r="Z161" s="248">
        <v>19</v>
      </c>
    </row>
    <row r="162" spans="1:26" s="120" customFormat="1" ht="16.5">
      <c r="A162" s="20">
        <v>499</v>
      </c>
      <c r="B162" s="18" t="s">
        <v>193</v>
      </c>
      <c r="C162" s="21">
        <v>19536</v>
      </c>
      <c r="D162" s="21">
        <v>35164344.829999998</v>
      </c>
      <c r="E162" s="21">
        <v>6980695.2175296852</v>
      </c>
      <c r="F162" s="21">
        <v>42145040.047529683</v>
      </c>
      <c r="G162" s="114">
        <v>1359.93</v>
      </c>
      <c r="H162" s="32">
        <v>26567592.48</v>
      </c>
      <c r="I162" s="32">
        <v>15577447.567529682</v>
      </c>
      <c r="J162" s="288">
        <f t="shared" si="10"/>
        <v>0.36961520382854041</v>
      </c>
      <c r="K162" s="116">
        <v>0</v>
      </c>
      <c r="L162" s="116">
        <v>0</v>
      </c>
      <c r="M162" s="116">
        <v>146611.96666869734</v>
      </c>
      <c r="N162" s="116">
        <v>394090.69987580052</v>
      </c>
      <c r="O162" s="116">
        <v>30860.15918751901</v>
      </c>
      <c r="P162" s="117">
        <v>-807974.45</v>
      </c>
      <c r="Q162" s="117">
        <v>2257095.6570163397</v>
      </c>
      <c r="R162" s="117">
        <v>767945.24610744999</v>
      </c>
      <c r="S162" s="118">
        <v>28327.200000000001</v>
      </c>
      <c r="T162" s="22">
        <f t="shared" si="11"/>
        <v>18394404.046385489</v>
      </c>
      <c r="U162" s="36">
        <v>4570585.4839331191</v>
      </c>
      <c r="V162" s="22">
        <f t="shared" si="13"/>
        <v>22964989.53031861</v>
      </c>
      <c r="W162" s="22">
        <v>2855979.3655998916</v>
      </c>
      <c r="X162" s="21">
        <f t="shared" si="12"/>
        <v>25820968.895918503</v>
      </c>
      <c r="Y162" s="20">
        <f t="shared" si="14"/>
        <v>1321.7121670719955</v>
      </c>
      <c r="Z162" s="248">
        <v>15</v>
      </c>
    </row>
    <row r="163" spans="1:26" s="120" customFormat="1" ht="16.5">
      <c r="A163" s="20">
        <v>500</v>
      </c>
      <c r="B163" s="18" t="s">
        <v>194</v>
      </c>
      <c r="C163" s="21">
        <v>10426</v>
      </c>
      <c r="D163" s="21">
        <v>20683175.140000001</v>
      </c>
      <c r="E163" s="21">
        <v>1093866.2157395228</v>
      </c>
      <c r="F163" s="21">
        <v>21777041.355739523</v>
      </c>
      <c r="G163" s="114">
        <v>1359.93</v>
      </c>
      <c r="H163" s="32">
        <v>14178630.180000002</v>
      </c>
      <c r="I163" s="32">
        <v>7598411.1757395212</v>
      </c>
      <c r="J163" s="288">
        <f t="shared" si="10"/>
        <v>0.34891843440141584</v>
      </c>
      <c r="K163" s="116">
        <v>0</v>
      </c>
      <c r="L163" s="116">
        <v>0</v>
      </c>
      <c r="M163" s="116">
        <v>82833.047420037547</v>
      </c>
      <c r="N163" s="116">
        <v>188650.8191113642</v>
      </c>
      <c r="O163" s="116">
        <v>87162.770831192844</v>
      </c>
      <c r="P163" s="117">
        <v>-562570.125</v>
      </c>
      <c r="Q163" s="117">
        <v>2384572.1870733406</v>
      </c>
      <c r="R163" s="117">
        <v>1272038.2486312264</v>
      </c>
      <c r="S163" s="118">
        <v>15117.699999999999</v>
      </c>
      <c r="T163" s="22">
        <f t="shared" si="11"/>
        <v>11066215.823806683</v>
      </c>
      <c r="U163" s="36">
        <v>1637247.3333260771</v>
      </c>
      <c r="V163" s="22">
        <f t="shared" si="13"/>
        <v>12703463.15713276</v>
      </c>
      <c r="W163" s="22">
        <v>1064618.4075359539</v>
      </c>
      <c r="X163" s="21">
        <f t="shared" si="12"/>
        <v>13768081.564668713</v>
      </c>
      <c r="Y163" s="20">
        <f t="shared" si="14"/>
        <v>1320.5526150650981</v>
      </c>
      <c r="Z163" s="248">
        <v>13</v>
      </c>
    </row>
    <row r="164" spans="1:26" s="120" customFormat="1" ht="16.5">
      <c r="A164" s="20">
        <v>503</v>
      </c>
      <c r="B164" s="18" t="s">
        <v>195</v>
      </c>
      <c r="C164" s="21">
        <v>7594</v>
      </c>
      <c r="D164" s="21">
        <v>10761823.660000002</v>
      </c>
      <c r="E164" s="21">
        <v>1293490.8928918559</v>
      </c>
      <c r="F164" s="21">
        <v>12055314.552891858</v>
      </c>
      <c r="G164" s="114">
        <v>1359.93</v>
      </c>
      <c r="H164" s="32">
        <v>10327308.42</v>
      </c>
      <c r="I164" s="32">
        <v>1728006.132891858</v>
      </c>
      <c r="J164" s="288">
        <f t="shared" si="10"/>
        <v>0.14333977975525655</v>
      </c>
      <c r="K164" s="116">
        <v>0</v>
      </c>
      <c r="L164" s="116">
        <v>0</v>
      </c>
      <c r="M164" s="116">
        <v>57204.820564311784</v>
      </c>
      <c r="N164" s="116">
        <v>120828.44128715816</v>
      </c>
      <c r="O164" s="116">
        <v>0</v>
      </c>
      <c r="P164" s="117">
        <v>-399248.47499999998</v>
      </c>
      <c r="Q164" s="117">
        <v>-873381.28137660876</v>
      </c>
      <c r="R164" s="117">
        <v>-1004338.0367727539</v>
      </c>
      <c r="S164" s="118">
        <v>11011.3</v>
      </c>
      <c r="T164" s="22">
        <f t="shared" si="11"/>
        <v>-359917.09840603475</v>
      </c>
      <c r="U164" s="36">
        <v>3242821.1737005454</v>
      </c>
      <c r="V164" s="22">
        <f t="shared" si="13"/>
        <v>2882904.0752945105</v>
      </c>
      <c r="W164" s="22">
        <v>1432956.3497235579</v>
      </c>
      <c r="X164" s="21">
        <f t="shared" si="12"/>
        <v>4315860.4250180684</v>
      </c>
      <c r="Y164" s="20">
        <f t="shared" si="14"/>
        <v>568.3250493834696</v>
      </c>
      <c r="Z164" s="248">
        <v>2</v>
      </c>
    </row>
    <row r="165" spans="1:26" s="120" customFormat="1" ht="16.5">
      <c r="A165" s="20">
        <v>504</v>
      </c>
      <c r="B165" s="18" t="s">
        <v>196</v>
      </c>
      <c r="C165" s="21">
        <v>1816</v>
      </c>
      <c r="D165" s="21">
        <v>2456763.2399999998</v>
      </c>
      <c r="E165" s="21">
        <v>541822.66326405085</v>
      </c>
      <c r="F165" s="21">
        <v>2998585.9032640504</v>
      </c>
      <c r="G165" s="114">
        <v>1359.93</v>
      </c>
      <c r="H165" s="32">
        <v>2469632.88</v>
      </c>
      <c r="I165" s="32">
        <v>528953.02326405048</v>
      </c>
      <c r="J165" s="288">
        <f t="shared" si="10"/>
        <v>0.17640082369768673</v>
      </c>
      <c r="K165" s="116">
        <v>0</v>
      </c>
      <c r="L165" s="116">
        <v>0</v>
      </c>
      <c r="M165" s="116">
        <v>15814.2745342707</v>
      </c>
      <c r="N165" s="116">
        <v>30796.930174607543</v>
      </c>
      <c r="O165" s="116">
        <v>0</v>
      </c>
      <c r="P165" s="117">
        <v>-112628.485</v>
      </c>
      <c r="Q165" s="117">
        <v>-152539.77561146973</v>
      </c>
      <c r="R165" s="117">
        <v>25175.170923812559</v>
      </c>
      <c r="S165" s="118">
        <v>2633.2</v>
      </c>
      <c r="T165" s="22">
        <f t="shared" si="11"/>
        <v>338204.33828527154</v>
      </c>
      <c r="U165" s="36">
        <v>770222.75565969967</v>
      </c>
      <c r="V165" s="22">
        <f t="shared" si="13"/>
        <v>1108427.0939449712</v>
      </c>
      <c r="W165" s="22">
        <v>394743.52792224655</v>
      </c>
      <c r="X165" s="21">
        <f t="shared" si="12"/>
        <v>1503170.6218672178</v>
      </c>
      <c r="Y165" s="20">
        <f t="shared" si="14"/>
        <v>827.73712657886449</v>
      </c>
      <c r="Z165" s="248">
        <v>1</v>
      </c>
    </row>
    <row r="166" spans="1:26" s="120" customFormat="1" ht="16.5">
      <c r="A166" s="20">
        <v>505</v>
      </c>
      <c r="B166" s="18" t="s">
        <v>197</v>
      </c>
      <c r="C166" s="21">
        <v>20837</v>
      </c>
      <c r="D166" s="21">
        <v>37461173.68</v>
      </c>
      <c r="E166" s="21">
        <v>3415891.8343010945</v>
      </c>
      <c r="F166" s="21">
        <v>40877065.514301091</v>
      </c>
      <c r="G166" s="114">
        <v>1359.93</v>
      </c>
      <c r="H166" s="32">
        <v>28336861.41</v>
      </c>
      <c r="I166" s="32">
        <v>12540204.104301091</v>
      </c>
      <c r="J166" s="288">
        <f t="shared" si="10"/>
        <v>0.3067784819317283</v>
      </c>
      <c r="K166" s="116">
        <v>0</v>
      </c>
      <c r="L166" s="116">
        <v>0</v>
      </c>
      <c r="M166" s="116">
        <v>176789.43024968985</v>
      </c>
      <c r="N166" s="116">
        <v>352352.54319873074</v>
      </c>
      <c r="O166" s="116">
        <v>50682.122347556644</v>
      </c>
      <c r="P166" s="117">
        <v>-1387533.6874999998</v>
      </c>
      <c r="Q166" s="117">
        <v>-1067723.4109920911</v>
      </c>
      <c r="R166" s="117">
        <v>-487463.23182353366</v>
      </c>
      <c r="S166" s="118">
        <v>30213.649999999998</v>
      </c>
      <c r="T166" s="22">
        <f t="shared" si="11"/>
        <v>10207521.519781444</v>
      </c>
      <c r="U166" s="36">
        <v>3817903.3733377233</v>
      </c>
      <c r="V166" s="22">
        <f t="shared" si="13"/>
        <v>14025424.893119168</v>
      </c>
      <c r="W166" s="22">
        <v>3199902.0564645682</v>
      </c>
      <c r="X166" s="21">
        <f t="shared" si="12"/>
        <v>17225326.949583735</v>
      </c>
      <c r="Y166" s="20">
        <f t="shared" si="14"/>
        <v>826.6701996248853</v>
      </c>
      <c r="Z166" s="248">
        <v>1</v>
      </c>
    </row>
    <row r="167" spans="1:26" s="120" customFormat="1" ht="16.5">
      <c r="A167" s="20">
        <v>507</v>
      </c>
      <c r="B167" s="18" t="s">
        <v>198</v>
      </c>
      <c r="C167" s="21">
        <v>5635</v>
      </c>
      <c r="D167" s="21">
        <v>5945093.3199999994</v>
      </c>
      <c r="E167" s="21">
        <v>1507690.6091283192</v>
      </c>
      <c r="F167" s="21">
        <v>7452783.929128319</v>
      </c>
      <c r="G167" s="114">
        <v>1359.93</v>
      </c>
      <c r="H167" s="32">
        <v>7663205.5500000007</v>
      </c>
      <c r="I167" s="32">
        <v>-210421.62087168172</v>
      </c>
      <c r="J167" s="288">
        <f t="shared" si="10"/>
        <v>-2.8233962351876842E-2</v>
      </c>
      <c r="K167" s="116">
        <v>236505.64959000002</v>
      </c>
      <c r="L167" s="116">
        <v>0</v>
      </c>
      <c r="M167" s="116">
        <v>69255.723538781182</v>
      </c>
      <c r="N167" s="116">
        <v>118383.3427387554</v>
      </c>
      <c r="O167" s="116">
        <v>0</v>
      </c>
      <c r="P167" s="117">
        <v>-364608.42</v>
      </c>
      <c r="Q167" s="117">
        <v>126007.61324428333</v>
      </c>
      <c r="R167" s="117">
        <v>466797.64630402316</v>
      </c>
      <c r="S167" s="118">
        <v>8170.75</v>
      </c>
      <c r="T167" s="22">
        <f t="shared" si="11"/>
        <v>450090.68454416143</v>
      </c>
      <c r="U167" s="36">
        <v>414201.56204448477</v>
      </c>
      <c r="V167" s="22">
        <f t="shared" si="13"/>
        <v>864292.2465886462</v>
      </c>
      <c r="W167" s="22">
        <v>1114235.8704170489</v>
      </c>
      <c r="X167" s="21">
        <f t="shared" si="12"/>
        <v>1978528.1170056951</v>
      </c>
      <c r="Y167" s="20">
        <f t="shared" si="14"/>
        <v>351.11412901609498</v>
      </c>
      <c r="Z167" s="248">
        <v>10</v>
      </c>
    </row>
    <row r="168" spans="1:26" s="120" customFormat="1" ht="16.5">
      <c r="A168" s="20">
        <v>508</v>
      </c>
      <c r="B168" s="18" t="s">
        <v>199</v>
      </c>
      <c r="C168" s="21">
        <v>9563</v>
      </c>
      <c r="D168" s="21">
        <v>10827312.77</v>
      </c>
      <c r="E168" s="21">
        <v>1658898.5590586909</v>
      </c>
      <c r="F168" s="21">
        <v>12486211.32905869</v>
      </c>
      <c r="G168" s="114">
        <v>1359.93</v>
      </c>
      <c r="H168" s="32">
        <v>13005010.59</v>
      </c>
      <c r="I168" s="32">
        <v>-518799.26094130985</v>
      </c>
      <c r="J168" s="288">
        <f t="shared" si="10"/>
        <v>-4.1549774168400291E-2</v>
      </c>
      <c r="K168" s="116">
        <v>331929.92578066664</v>
      </c>
      <c r="L168" s="116">
        <v>0</v>
      </c>
      <c r="M168" s="116">
        <v>132009.57369459129</v>
      </c>
      <c r="N168" s="116">
        <v>158395.04701378121</v>
      </c>
      <c r="O168" s="116">
        <v>0</v>
      </c>
      <c r="P168" s="117">
        <v>-783437.20884999994</v>
      </c>
      <c r="Q168" s="117">
        <v>-202194.99052737484</v>
      </c>
      <c r="R168" s="117">
        <v>-169346.17177379702</v>
      </c>
      <c r="S168" s="118">
        <v>13866.35</v>
      </c>
      <c r="T168" s="22">
        <f t="shared" si="11"/>
        <v>-1037576.7356034425</v>
      </c>
      <c r="U168" s="36">
        <v>922745.95571549924</v>
      </c>
      <c r="V168" s="22">
        <f t="shared" si="13"/>
        <v>-114830.7798879433</v>
      </c>
      <c r="W168" s="22">
        <v>1678386.8842173759</v>
      </c>
      <c r="X168" s="21">
        <f t="shared" si="12"/>
        <v>1563556.1043294326</v>
      </c>
      <c r="Y168" s="20">
        <f t="shared" si="14"/>
        <v>163.50058604302339</v>
      </c>
      <c r="Z168" s="248">
        <v>6</v>
      </c>
    </row>
    <row r="169" spans="1:26" s="120" customFormat="1" ht="16.5">
      <c r="A169" s="20">
        <v>529</v>
      </c>
      <c r="B169" s="18" t="s">
        <v>200</v>
      </c>
      <c r="C169" s="21">
        <v>19579</v>
      </c>
      <c r="D169" s="21">
        <v>27730906.949999999</v>
      </c>
      <c r="E169" s="21">
        <v>3837528.9892032733</v>
      </c>
      <c r="F169" s="21">
        <v>31568435.939203274</v>
      </c>
      <c r="G169" s="114">
        <v>1359.93</v>
      </c>
      <c r="H169" s="32">
        <v>26626069.470000003</v>
      </c>
      <c r="I169" s="32">
        <v>4942366.469203271</v>
      </c>
      <c r="J169" s="288">
        <f t="shared" si="10"/>
        <v>0.15656038451577486</v>
      </c>
      <c r="K169" s="116">
        <v>0</v>
      </c>
      <c r="L169" s="116">
        <v>0</v>
      </c>
      <c r="M169" s="116">
        <v>171460.53184328382</v>
      </c>
      <c r="N169" s="116">
        <v>412633.48130602413</v>
      </c>
      <c r="O169" s="116">
        <v>112871.02755467209</v>
      </c>
      <c r="P169" s="117">
        <v>-1190748.595</v>
      </c>
      <c r="Q169" s="117">
        <v>3249168.9988771346</v>
      </c>
      <c r="R169" s="117">
        <v>612896.30576468771</v>
      </c>
      <c r="S169" s="118">
        <v>28389.55</v>
      </c>
      <c r="T169" s="22">
        <f t="shared" si="11"/>
        <v>8339037.7695490737</v>
      </c>
      <c r="U169" s="36">
        <v>-738195.64275284228</v>
      </c>
      <c r="V169" s="22">
        <f t="shared" si="13"/>
        <v>7600842.1267962316</v>
      </c>
      <c r="W169" s="22">
        <v>2330134.0337805543</v>
      </c>
      <c r="X169" s="21">
        <f t="shared" si="12"/>
        <v>9930976.1605767868</v>
      </c>
      <c r="Y169" s="20">
        <f t="shared" si="14"/>
        <v>507.22591350818669</v>
      </c>
      <c r="Z169" s="248">
        <v>2</v>
      </c>
    </row>
    <row r="170" spans="1:26" s="120" customFormat="1" ht="16.5">
      <c r="A170" s="20">
        <v>531</v>
      </c>
      <c r="B170" s="18" t="s">
        <v>201</v>
      </c>
      <c r="C170" s="21">
        <v>5169</v>
      </c>
      <c r="D170" s="21">
        <v>7314883.5</v>
      </c>
      <c r="E170" s="21">
        <v>662676.39390154032</v>
      </c>
      <c r="F170" s="21">
        <v>7977559.89390154</v>
      </c>
      <c r="G170" s="114">
        <v>1359.93</v>
      </c>
      <c r="H170" s="32">
        <v>7029478.1699999999</v>
      </c>
      <c r="I170" s="32">
        <v>948081.72390154004</v>
      </c>
      <c r="J170" s="288">
        <f t="shared" si="10"/>
        <v>0.11884357328690227</v>
      </c>
      <c r="K170" s="116">
        <v>0</v>
      </c>
      <c r="L170" s="116">
        <v>0</v>
      </c>
      <c r="M170" s="116">
        <v>49535.837218870751</v>
      </c>
      <c r="N170" s="116">
        <v>84001.312107326143</v>
      </c>
      <c r="O170" s="116">
        <v>0</v>
      </c>
      <c r="P170" s="117">
        <v>-290280.34999999998</v>
      </c>
      <c r="Q170" s="117">
        <v>-901192.83959212282</v>
      </c>
      <c r="R170" s="117">
        <v>-906487.4611111877</v>
      </c>
      <c r="S170" s="118">
        <v>7495.05</v>
      </c>
      <c r="T170" s="22">
        <f t="shared" si="11"/>
        <v>-1008846.7274755735</v>
      </c>
      <c r="U170" s="36">
        <v>2428372.4088536832</v>
      </c>
      <c r="V170" s="22">
        <f t="shared" si="13"/>
        <v>1419525.6813781096</v>
      </c>
      <c r="W170" s="22">
        <v>894507.61685186601</v>
      </c>
      <c r="X170" s="21">
        <f t="shared" si="12"/>
        <v>2314033.2982299756</v>
      </c>
      <c r="Y170" s="20">
        <f t="shared" si="14"/>
        <v>447.67523664731584</v>
      </c>
      <c r="Z170" s="248">
        <v>4</v>
      </c>
    </row>
    <row r="171" spans="1:26" s="120" customFormat="1" ht="16.5">
      <c r="A171" s="20">
        <v>535</v>
      </c>
      <c r="B171" s="18" t="s">
        <v>202</v>
      </c>
      <c r="C171" s="21">
        <v>10396</v>
      </c>
      <c r="D171" s="21">
        <v>21274334.16</v>
      </c>
      <c r="E171" s="21">
        <v>1293320.2973204327</v>
      </c>
      <c r="F171" s="21">
        <v>22567654.457320433</v>
      </c>
      <c r="G171" s="114">
        <v>1359.93</v>
      </c>
      <c r="H171" s="32">
        <v>14137832.280000001</v>
      </c>
      <c r="I171" s="32">
        <v>8429822.1773204319</v>
      </c>
      <c r="J171" s="288">
        <f t="shared" si="10"/>
        <v>0.37353559242334061</v>
      </c>
      <c r="K171" s="116">
        <v>55919.183013333335</v>
      </c>
      <c r="L171" s="116">
        <v>0</v>
      </c>
      <c r="M171" s="116">
        <v>125583.3567960956</v>
      </c>
      <c r="N171" s="116">
        <v>201576.39065831862</v>
      </c>
      <c r="O171" s="116">
        <v>0</v>
      </c>
      <c r="P171" s="117">
        <v>-560967.57499999995</v>
      </c>
      <c r="Q171" s="117">
        <v>648349.79844050645</v>
      </c>
      <c r="R171" s="117">
        <v>-328873.14778039505</v>
      </c>
      <c r="S171" s="118">
        <v>15074.199999999999</v>
      </c>
      <c r="T171" s="22">
        <f t="shared" si="11"/>
        <v>8586484.3834482916</v>
      </c>
      <c r="U171" s="36">
        <v>6766675.6418027291</v>
      </c>
      <c r="V171" s="22">
        <f t="shared" si="13"/>
        <v>15353160.02525102</v>
      </c>
      <c r="W171" s="22">
        <v>1996875.6162195161</v>
      </c>
      <c r="X171" s="21">
        <f t="shared" si="12"/>
        <v>17350035.641470537</v>
      </c>
      <c r="Y171" s="20">
        <f t="shared" si="14"/>
        <v>1668.9145480444918</v>
      </c>
      <c r="Z171" s="248">
        <v>17</v>
      </c>
    </row>
    <row r="172" spans="1:26" s="120" customFormat="1" ht="16.5">
      <c r="A172" s="20">
        <v>536</v>
      </c>
      <c r="B172" s="18" t="s">
        <v>203</v>
      </c>
      <c r="C172" s="21">
        <v>34884</v>
      </c>
      <c r="D172" s="21">
        <v>59260213.109999999</v>
      </c>
      <c r="E172" s="21">
        <v>4475167.3588596238</v>
      </c>
      <c r="F172" s="21">
        <v>63735380.46885962</v>
      </c>
      <c r="G172" s="114">
        <v>1359.93</v>
      </c>
      <c r="H172" s="32">
        <v>47439798.120000005</v>
      </c>
      <c r="I172" s="32">
        <v>16295582.348859616</v>
      </c>
      <c r="J172" s="288">
        <f t="shared" si="10"/>
        <v>0.25567561108106118</v>
      </c>
      <c r="K172" s="116">
        <v>0</v>
      </c>
      <c r="L172" s="116">
        <v>0</v>
      </c>
      <c r="M172" s="116">
        <v>332705.71326438087</v>
      </c>
      <c r="N172" s="116">
        <v>698443.13257448468</v>
      </c>
      <c r="O172" s="116">
        <v>465427.56532424188</v>
      </c>
      <c r="P172" s="117">
        <v>-2722428.59</v>
      </c>
      <c r="Q172" s="117">
        <v>-1873068.0773626922</v>
      </c>
      <c r="R172" s="117">
        <v>-1518807.5567046653</v>
      </c>
      <c r="S172" s="118">
        <v>50581.799999999996</v>
      </c>
      <c r="T172" s="22">
        <f t="shared" si="11"/>
        <v>11728436.335955366</v>
      </c>
      <c r="U172" s="36">
        <v>5110445.8717758786</v>
      </c>
      <c r="V172" s="22">
        <f t="shared" si="13"/>
        <v>16838882.207731247</v>
      </c>
      <c r="W172" s="22">
        <v>4319910.8290714007</v>
      </c>
      <c r="X172" s="21">
        <f t="shared" si="12"/>
        <v>21158793.036802649</v>
      </c>
      <c r="Y172" s="20">
        <f t="shared" si="14"/>
        <v>606.54721467729189</v>
      </c>
      <c r="Z172" s="248">
        <v>6</v>
      </c>
    </row>
    <row r="173" spans="1:26" s="120" customFormat="1" ht="16.5">
      <c r="A173" s="20">
        <v>538</v>
      </c>
      <c r="B173" s="18" t="s">
        <v>204</v>
      </c>
      <c r="C173" s="21">
        <v>4689</v>
      </c>
      <c r="D173" s="21">
        <v>8465544.040000001</v>
      </c>
      <c r="E173" s="21">
        <v>575535.98720333737</v>
      </c>
      <c r="F173" s="21">
        <v>9041080.0272033382</v>
      </c>
      <c r="G173" s="114">
        <v>1359.93</v>
      </c>
      <c r="H173" s="32">
        <v>6376711.7700000005</v>
      </c>
      <c r="I173" s="32">
        <v>2664368.2572033377</v>
      </c>
      <c r="J173" s="288">
        <f t="shared" si="10"/>
        <v>0.29469579399658319</v>
      </c>
      <c r="K173" s="116">
        <v>0</v>
      </c>
      <c r="L173" s="116">
        <v>0</v>
      </c>
      <c r="M173" s="116">
        <v>27588.696721312557</v>
      </c>
      <c r="N173" s="116">
        <v>90095.054559475248</v>
      </c>
      <c r="O173" s="116">
        <v>0</v>
      </c>
      <c r="P173" s="117">
        <v>-184631.42</v>
      </c>
      <c r="Q173" s="117">
        <v>-127316.54536926148</v>
      </c>
      <c r="R173" s="117">
        <v>-344269.17096816306</v>
      </c>
      <c r="S173" s="118">
        <v>6799.05</v>
      </c>
      <c r="T173" s="22">
        <f t="shared" si="11"/>
        <v>2132633.9221467013</v>
      </c>
      <c r="U173" s="36">
        <v>2064131.1609362371</v>
      </c>
      <c r="V173" s="22">
        <f t="shared" si="13"/>
        <v>4196765.0830829386</v>
      </c>
      <c r="W173" s="22">
        <v>803528.66794922063</v>
      </c>
      <c r="X173" s="21">
        <f t="shared" si="12"/>
        <v>5000293.7510321587</v>
      </c>
      <c r="Y173" s="20">
        <f t="shared" si="14"/>
        <v>1066.3880893649305</v>
      </c>
      <c r="Z173" s="248">
        <v>2</v>
      </c>
    </row>
    <row r="174" spans="1:26" s="120" customFormat="1" ht="16.5">
      <c r="A174" s="20">
        <v>541</v>
      </c>
      <c r="B174" s="18" t="s">
        <v>205</v>
      </c>
      <c r="C174" s="21">
        <v>9423</v>
      </c>
      <c r="D174" s="21">
        <v>10555361.85</v>
      </c>
      <c r="E174" s="21">
        <v>3166633.2700283173</v>
      </c>
      <c r="F174" s="21">
        <v>13721995.120028317</v>
      </c>
      <c r="G174" s="114">
        <v>1359.93</v>
      </c>
      <c r="H174" s="32">
        <v>12814620.390000001</v>
      </c>
      <c r="I174" s="32">
        <v>907374.73002831638</v>
      </c>
      <c r="J174" s="288">
        <f t="shared" si="10"/>
        <v>6.6125568628422879E-2</v>
      </c>
      <c r="K174" s="116">
        <v>1022269.7971800001</v>
      </c>
      <c r="L174" s="116">
        <v>0</v>
      </c>
      <c r="M174" s="116">
        <v>120181.59990245773</v>
      </c>
      <c r="N174" s="116">
        <v>159756.2456461913</v>
      </c>
      <c r="O174" s="116">
        <v>0</v>
      </c>
      <c r="P174" s="117">
        <v>-596157.6050000001</v>
      </c>
      <c r="Q174" s="117">
        <v>3866652.0284846225</v>
      </c>
      <c r="R174" s="117">
        <v>2786109.4491543616</v>
      </c>
      <c r="S174" s="118">
        <v>13663.35</v>
      </c>
      <c r="T174" s="22">
        <f t="shared" si="11"/>
        <v>8279849.5953959487</v>
      </c>
      <c r="U174" s="36">
        <v>4095853.9230455807</v>
      </c>
      <c r="V174" s="22">
        <f t="shared" si="13"/>
        <v>12375703.51844153</v>
      </c>
      <c r="W174" s="22">
        <v>2019208.9214752342</v>
      </c>
      <c r="X174" s="21">
        <f t="shared" si="12"/>
        <v>14394912.439916763</v>
      </c>
      <c r="Y174" s="20">
        <f t="shared" si="14"/>
        <v>1527.6358314673421</v>
      </c>
      <c r="Z174" s="248">
        <v>12</v>
      </c>
    </row>
    <row r="175" spans="1:26" s="120" customFormat="1" ht="16.5">
      <c r="A175" s="20">
        <v>543</v>
      </c>
      <c r="B175" s="18" t="s">
        <v>206</v>
      </c>
      <c r="C175" s="21">
        <v>44127</v>
      </c>
      <c r="D175" s="21">
        <v>81044655.929999992</v>
      </c>
      <c r="E175" s="21">
        <v>8773775.9424687345</v>
      </c>
      <c r="F175" s="21">
        <v>89818431.872468725</v>
      </c>
      <c r="G175" s="114">
        <v>1359.93</v>
      </c>
      <c r="H175" s="32">
        <v>60009631.109999999</v>
      </c>
      <c r="I175" s="32">
        <v>29808800.762468725</v>
      </c>
      <c r="J175" s="288">
        <f t="shared" si="10"/>
        <v>0.33187843676444501</v>
      </c>
      <c r="K175" s="116">
        <v>0</v>
      </c>
      <c r="L175" s="116">
        <v>0</v>
      </c>
      <c r="M175" s="116">
        <v>334066.30040869419</v>
      </c>
      <c r="N175" s="116">
        <v>801622.20444122085</v>
      </c>
      <c r="O175" s="116">
        <v>499611.42840899585</v>
      </c>
      <c r="P175" s="117">
        <v>-3222280.68065</v>
      </c>
      <c r="Q175" s="117">
        <v>2860711.8872551038</v>
      </c>
      <c r="R175" s="117">
        <v>2260063.0878100507</v>
      </c>
      <c r="S175" s="118">
        <v>63984.15</v>
      </c>
      <c r="T175" s="22">
        <f t="shared" si="11"/>
        <v>33406579.140142791</v>
      </c>
      <c r="U175" s="36">
        <v>168355.97803644519</v>
      </c>
      <c r="V175" s="22">
        <f t="shared" si="13"/>
        <v>33574935.118179239</v>
      </c>
      <c r="W175" s="22">
        <v>5312251.0396160046</v>
      </c>
      <c r="X175" s="21">
        <f t="shared" si="12"/>
        <v>38887186.157795243</v>
      </c>
      <c r="Y175" s="20">
        <f t="shared" si="14"/>
        <v>881.2560599586476</v>
      </c>
      <c r="Z175" s="248">
        <v>1</v>
      </c>
    </row>
    <row r="176" spans="1:26" s="120" customFormat="1" ht="16.5">
      <c r="A176" s="20">
        <v>545</v>
      </c>
      <c r="B176" s="18" t="s">
        <v>207</v>
      </c>
      <c r="C176" s="21">
        <v>9562</v>
      </c>
      <c r="D176" s="21">
        <v>14215987.16</v>
      </c>
      <c r="E176" s="21">
        <v>6494052.4922967628</v>
      </c>
      <c r="F176" s="21">
        <v>20710039.652296763</v>
      </c>
      <c r="G176" s="114">
        <v>1359.93</v>
      </c>
      <c r="H176" s="32">
        <v>13003650.66</v>
      </c>
      <c r="I176" s="32">
        <v>7706388.9922967628</v>
      </c>
      <c r="J176" s="288">
        <f t="shared" si="10"/>
        <v>0.37210884777046366</v>
      </c>
      <c r="K176" s="116">
        <v>442178.86170266668</v>
      </c>
      <c r="L176" s="116">
        <v>0</v>
      </c>
      <c r="M176" s="116">
        <v>130527.25026378076</v>
      </c>
      <c r="N176" s="116">
        <v>139802.91305043103</v>
      </c>
      <c r="O176" s="116">
        <v>30651.273469420099</v>
      </c>
      <c r="P176" s="117">
        <v>-355695.815</v>
      </c>
      <c r="Q176" s="117">
        <v>1099149.4054686362</v>
      </c>
      <c r="R176" s="117">
        <v>1112102.0238476603</v>
      </c>
      <c r="S176" s="118">
        <v>13864.9</v>
      </c>
      <c r="T176" s="22">
        <f t="shared" si="11"/>
        <v>10318969.805099357</v>
      </c>
      <c r="U176" s="36">
        <v>3150064.7031345791</v>
      </c>
      <c r="V176" s="22">
        <f t="shared" si="13"/>
        <v>13469034.508233937</v>
      </c>
      <c r="W176" s="22">
        <v>2169459.5671574911</v>
      </c>
      <c r="X176" s="21">
        <f t="shared" si="12"/>
        <v>15638494.075391427</v>
      </c>
      <c r="Y176" s="20">
        <f t="shared" si="14"/>
        <v>1635.4835887253114</v>
      </c>
      <c r="Z176" s="248">
        <v>15</v>
      </c>
    </row>
    <row r="177" spans="1:26" s="120" customFormat="1" ht="16.5">
      <c r="A177" s="20">
        <v>560</v>
      </c>
      <c r="B177" s="18" t="s">
        <v>208</v>
      </c>
      <c r="C177" s="21">
        <v>15808</v>
      </c>
      <c r="D177" s="21">
        <v>24510062.109999999</v>
      </c>
      <c r="E177" s="21">
        <v>3000995.0710022622</v>
      </c>
      <c r="F177" s="21">
        <v>27511057.181002263</v>
      </c>
      <c r="G177" s="114">
        <v>1359.93</v>
      </c>
      <c r="H177" s="32">
        <v>21497773.440000001</v>
      </c>
      <c r="I177" s="32">
        <v>6013283.7410022616</v>
      </c>
      <c r="J177" s="288">
        <f t="shared" si="10"/>
        <v>0.21857697802884615</v>
      </c>
      <c r="K177" s="116">
        <v>0</v>
      </c>
      <c r="L177" s="116">
        <v>0</v>
      </c>
      <c r="M177" s="116">
        <v>144022.23426273628</v>
      </c>
      <c r="N177" s="116">
        <v>253684.59662892754</v>
      </c>
      <c r="O177" s="116">
        <v>0</v>
      </c>
      <c r="P177" s="117">
        <v>-1215811.9754999999</v>
      </c>
      <c r="Q177" s="117">
        <v>938323.15703580657</v>
      </c>
      <c r="R177" s="117">
        <v>574224.05840517965</v>
      </c>
      <c r="S177" s="118">
        <v>22921.599999999999</v>
      </c>
      <c r="T177" s="22">
        <f t="shared" si="11"/>
        <v>6730647.4118349114</v>
      </c>
      <c r="U177" s="36">
        <v>6305918.2658128617</v>
      </c>
      <c r="V177" s="22">
        <f t="shared" si="13"/>
        <v>13036565.677647773</v>
      </c>
      <c r="W177" s="22">
        <v>2807763.6069482877</v>
      </c>
      <c r="X177" s="21">
        <f t="shared" si="12"/>
        <v>15844329.284596061</v>
      </c>
      <c r="Y177" s="20">
        <f t="shared" si="14"/>
        <v>1002.2981581854796</v>
      </c>
      <c r="Z177" s="248">
        <v>7</v>
      </c>
    </row>
    <row r="178" spans="1:26" s="120" customFormat="1" ht="16.5">
      <c r="A178" s="20">
        <v>561</v>
      </c>
      <c r="B178" s="18" t="s">
        <v>209</v>
      </c>
      <c r="C178" s="21">
        <v>1337</v>
      </c>
      <c r="D178" s="21">
        <v>2071085.6600000001</v>
      </c>
      <c r="E178" s="21">
        <v>379973.70901401178</v>
      </c>
      <c r="F178" s="21">
        <v>2451059.3690140117</v>
      </c>
      <c r="G178" s="114">
        <v>1359.93</v>
      </c>
      <c r="H178" s="32">
        <v>1818226.4100000001</v>
      </c>
      <c r="I178" s="32">
        <v>632832.95901401155</v>
      </c>
      <c r="J178" s="288">
        <f t="shared" si="10"/>
        <v>0.25818752781519994</v>
      </c>
      <c r="K178" s="116">
        <v>0</v>
      </c>
      <c r="L178" s="116">
        <v>0</v>
      </c>
      <c r="M178" s="116">
        <v>14478.506287859644</v>
      </c>
      <c r="N178" s="116">
        <v>18770.413911237985</v>
      </c>
      <c r="O178" s="116">
        <v>0</v>
      </c>
      <c r="P178" s="117">
        <v>-52072.04</v>
      </c>
      <c r="Q178" s="117">
        <v>379710.31877004961</v>
      </c>
      <c r="R178" s="117">
        <v>329196.81005025771</v>
      </c>
      <c r="S178" s="118">
        <v>1938.6499999999999</v>
      </c>
      <c r="T178" s="22">
        <f t="shared" si="11"/>
        <v>1324855.6180334166</v>
      </c>
      <c r="U178" s="36">
        <v>447214.55662307655</v>
      </c>
      <c r="V178" s="22">
        <f t="shared" si="13"/>
        <v>1772070.1746564931</v>
      </c>
      <c r="W178" s="22">
        <v>342227.01655398041</v>
      </c>
      <c r="X178" s="21">
        <f t="shared" si="12"/>
        <v>2114297.1912104734</v>
      </c>
      <c r="Y178" s="20">
        <f t="shared" si="14"/>
        <v>1581.3741145927252</v>
      </c>
      <c r="Z178" s="248">
        <v>2</v>
      </c>
    </row>
    <row r="179" spans="1:26" s="120" customFormat="1" ht="16.5">
      <c r="A179" s="20">
        <v>562</v>
      </c>
      <c r="B179" s="18" t="s">
        <v>210</v>
      </c>
      <c r="C179" s="21">
        <v>8978</v>
      </c>
      <c r="D179" s="21">
        <v>12266547.119999999</v>
      </c>
      <c r="E179" s="21">
        <v>1583851.6366701506</v>
      </c>
      <c r="F179" s="21">
        <v>13850398.756670149</v>
      </c>
      <c r="G179" s="114">
        <v>1359.93</v>
      </c>
      <c r="H179" s="32">
        <v>12209451.540000001</v>
      </c>
      <c r="I179" s="32">
        <v>1640947.2166701481</v>
      </c>
      <c r="J179" s="288">
        <f t="shared" si="10"/>
        <v>0.11847653237275151</v>
      </c>
      <c r="K179" s="116">
        <v>159115.80116800001</v>
      </c>
      <c r="L179" s="116">
        <v>0</v>
      </c>
      <c r="M179" s="116">
        <v>83103.686901653404</v>
      </c>
      <c r="N179" s="116">
        <v>179667.42347962331</v>
      </c>
      <c r="O179" s="116">
        <v>0</v>
      </c>
      <c r="P179" s="117">
        <v>-598391.99500000011</v>
      </c>
      <c r="Q179" s="117">
        <v>-301344.2472770341</v>
      </c>
      <c r="R179" s="117">
        <v>-292090.75667489751</v>
      </c>
      <c r="S179" s="118">
        <v>13018.1</v>
      </c>
      <c r="T179" s="22">
        <f t="shared" si="11"/>
        <v>884025.22926749301</v>
      </c>
      <c r="U179" s="36">
        <v>3260396.7537959917</v>
      </c>
      <c r="V179" s="22">
        <f t="shared" si="13"/>
        <v>4144421.9830634845</v>
      </c>
      <c r="W179" s="22">
        <v>1707001.9478384412</v>
      </c>
      <c r="X179" s="21">
        <f t="shared" si="12"/>
        <v>5851423.930901926</v>
      </c>
      <c r="Y179" s="20">
        <f t="shared" si="14"/>
        <v>651.75138459589289</v>
      </c>
      <c r="Z179" s="248">
        <v>6</v>
      </c>
    </row>
    <row r="180" spans="1:26" s="120" customFormat="1" ht="16.5">
      <c r="A180" s="20">
        <v>563</v>
      </c>
      <c r="B180" s="18" t="s">
        <v>211</v>
      </c>
      <c r="C180" s="21">
        <v>7102</v>
      </c>
      <c r="D180" s="21">
        <v>11637040.689999999</v>
      </c>
      <c r="E180" s="21">
        <v>1175586.6177353009</v>
      </c>
      <c r="F180" s="21">
        <v>12812627.3077353</v>
      </c>
      <c r="G180" s="114">
        <v>1359.93</v>
      </c>
      <c r="H180" s="32">
        <v>9658222.8600000013</v>
      </c>
      <c r="I180" s="32">
        <v>3154404.4477352984</v>
      </c>
      <c r="J180" s="288">
        <f t="shared" si="10"/>
        <v>0.246194974065226</v>
      </c>
      <c r="K180" s="116">
        <v>208764.71040000001</v>
      </c>
      <c r="L180" s="116">
        <v>0</v>
      </c>
      <c r="M180" s="116">
        <v>99198.371526994393</v>
      </c>
      <c r="N180" s="116">
        <v>121296.18292874248</v>
      </c>
      <c r="O180" s="116">
        <v>0</v>
      </c>
      <c r="P180" s="117">
        <v>-403812.9</v>
      </c>
      <c r="Q180" s="117">
        <v>359417.74274852534</v>
      </c>
      <c r="R180" s="117">
        <v>-393833.94316008739</v>
      </c>
      <c r="S180" s="118">
        <v>10297.9</v>
      </c>
      <c r="T180" s="22">
        <f t="shared" si="11"/>
        <v>3155732.5121794734</v>
      </c>
      <c r="U180" s="36">
        <v>3430218.9507546695</v>
      </c>
      <c r="V180" s="22">
        <f t="shared" si="13"/>
        <v>6585951.4629341429</v>
      </c>
      <c r="W180" s="22">
        <v>1307424.8951470982</v>
      </c>
      <c r="X180" s="21">
        <f t="shared" si="12"/>
        <v>7893376.3580812411</v>
      </c>
      <c r="Y180" s="20">
        <f t="shared" si="14"/>
        <v>1111.4300701325319</v>
      </c>
      <c r="Z180" s="248">
        <v>17</v>
      </c>
    </row>
    <row r="181" spans="1:26" s="120" customFormat="1" ht="16.5">
      <c r="A181" s="20">
        <v>564</v>
      </c>
      <c r="B181" s="18" t="s">
        <v>212</v>
      </c>
      <c r="C181" s="21">
        <v>209551</v>
      </c>
      <c r="D181" s="21">
        <v>337586355.72999996</v>
      </c>
      <c r="E181" s="21">
        <v>38923636.275226973</v>
      </c>
      <c r="F181" s="21">
        <v>376509992.00522691</v>
      </c>
      <c r="G181" s="114">
        <v>1359.93</v>
      </c>
      <c r="H181" s="32">
        <v>284974691.43000001</v>
      </c>
      <c r="I181" s="32">
        <v>91535300.575226903</v>
      </c>
      <c r="J181" s="288">
        <f t="shared" si="10"/>
        <v>0.24311519619366745</v>
      </c>
      <c r="K181" s="116">
        <v>0</v>
      </c>
      <c r="L181" s="116">
        <v>0</v>
      </c>
      <c r="M181" s="116">
        <v>2815360.221774579</v>
      </c>
      <c r="N181" s="116">
        <v>4092584.6512759752</v>
      </c>
      <c r="O181" s="116">
        <v>2037629.8259745922</v>
      </c>
      <c r="P181" s="117">
        <v>-17277338.436700001</v>
      </c>
      <c r="Q181" s="117">
        <v>-23160296.368695986</v>
      </c>
      <c r="R181" s="117">
        <v>-13025805.125520186</v>
      </c>
      <c r="S181" s="118">
        <v>303848.95</v>
      </c>
      <c r="T181" s="22">
        <f t="shared" si="11"/>
        <v>47321284.293335877</v>
      </c>
      <c r="U181" s="36">
        <v>40781491.942394681</v>
      </c>
      <c r="V181" s="22">
        <f t="shared" si="13"/>
        <v>88102776.235730559</v>
      </c>
      <c r="W181" s="22">
        <v>29128493.76605672</v>
      </c>
      <c r="X181" s="21">
        <f t="shared" si="12"/>
        <v>117231270.00178728</v>
      </c>
      <c r="Y181" s="20">
        <f t="shared" si="14"/>
        <v>559.4402794631726</v>
      </c>
      <c r="Z181" s="248">
        <v>17</v>
      </c>
    </row>
    <row r="182" spans="1:26" s="120" customFormat="1" ht="16.5">
      <c r="A182" s="20">
        <v>576</v>
      </c>
      <c r="B182" s="18" t="s">
        <v>213</v>
      </c>
      <c r="C182" s="21">
        <v>2813</v>
      </c>
      <c r="D182" s="21">
        <v>2751551.76</v>
      </c>
      <c r="E182" s="21">
        <v>766248.6297972959</v>
      </c>
      <c r="F182" s="21">
        <v>3517800.3897972954</v>
      </c>
      <c r="G182" s="114">
        <v>1359.93</v>
      </c>
      <c r="H182" s="32">
        <v>3825483.0900000003</v>
      </c>
      <c r="I182" s="32">
        <v>-307682.70020270487</v>
      </c>
      <c r="J182" s="288">
        <f t="shared" si="10"/>
        <v>-8.7464513647527997E-2</v>
      </c>
      <c r="K182" s="116">
        <v>286705.83211600001</v>
      </c>
      <c r="L182" s="116">
        <v>0</v>
      </c>
      <c r="M182" s="116">
        <v>27661.474715396766</v>
      </c>
      <c r="N182" s="116">
        <v>43857.798521116267</v>
      </c>
      <c r="O182" s="116">
        <v>0</v>
      </c>
      <c r="P182" s="117">
        <v>-159398.21</v>
      </c>
      <c r="Q182" s="117">
        <v>631105.49353377777</v>
      </c>
      <c r="R182" s="117">
        <v>599096.74529655254</v>
      </c>
      <c r="S182" s="118">
        <v>4078.85</v>
      </c>
      <c r="T182" s="22">
        <f t="shared" si="11"/>
        <v>1125425.2839801386</v>
      </c>
      <c r="U182" s="36">
        <v>498891.39631383511</v>
      </c>
      <c r="V182" s="22">
        <f t="shared" si="13"/>
        <v>1624316.6802939738</v>
      </c>
      <c r="W182" s="22">
        <v>626308.25840280915</v>
      </c>
      <c r="X182" s="21">
        <f t="shared" si="12"/>
        <v>2250624.938696783</v>
      </c>
      <c r="Y182" s="20">
        <f t="shared" si="14"/>
        <v>800.0799639874806</v>
      </c>
      <c r="Z182" s="248">
        <v>7</v>
      </c>
    </row>
    <row r="183" spans="1:26" s="120" customFormat="1" ht="16.5">
      <c r="A183" s="20">
        <v>577</v>
      </c>
      <c r="B183" s="18" t="s">
        <v>214</v>
      </c>
      <c r="C183" s="21">
        <v>11041</v>
      </c>
      <c r="D183" s="21">
        <v>19147907.899999999</v>
      </c>
      <c r="E183" s="21">
        <v>1374198.6454718129</v>
      </c>
      <c r="F183" s="21">
        <v>20522106.54547181</v>
      </c>
      <c r="G183" s="114">
        <v>1359.93</v>
      </c>
      <c r="H183" s="32">
        <v>15014987.130000001</v>
      </c>
      <c r="I183" s="32">
        <v>5507119.415471809</v>
      </c>
      <c r="J183" s="288">
        <f t="shared" si="10"/>
        <v>0.26835059077728801</v>
      </c>
      <c r="K183" s="116">
        <v>0</v>
      </c>
      <c r="L183" s="116">
        <v>0</v>
      </c>
      <c r="M183" s="116">
        <v>95253.379945613066</v>
      </c>
      <c r="N183" s="116">
        <v>219336.38868733216</v>
      </c>
      <c r="O183" s="116">
        <v>70778.383260905699</v>
      </c>
      <c r="P183" s="117">
        <v>-738634.505</v>
      </c>
      <c r="Q183" s="117">
        <v>152044.8658024623</v>
      </c>
      <c r="R183" s="117">
        <v>-307206.87218089239</v>
      </c>
      <c r="S183" s="118">
        <v>16009.449999999999</v>
      </c>
      <c r="T183" s="22">
        <f t="shared" si="11"/>
        <v>5014700.5059872298</v>
      </c>
      <c r="U183" s="36">
        <v>3462562.8116754275</v>
      </c>
      <c r="V183" s="22">
        <f t="shared" si="13"/>
        <v>8477263.3176626563</v>
      </c>
      <c r="W183" s="22">
        <v>1619753.7953696444</v>
      </c>
      <c r="X183" s="21">
        <f t="shared" si="12"/>
        <v>10097017.1130323</v>
      </c>
      <c r="Y183" s="20">
        <f t="shared" si="14"/>
        <v>914.50204809639524</v>
      </c>
      <c r="Z183" s="248">
        <v>2</v>
      </c>
    </row>
    <row r="184" spans="1:26" s="120" customFormat="1" ht="16.5">
      <c r="A184" s="20">
        <v>578</v>
      </c>
      <c r="B184" s="18" t="s">
        <v>215</v>
      </c>
      <c r="C184" s="21">
        <v>3183</v>
      </c>
      <c r="D184" s="21">
        <v>3772464.27</v>
      </c>
      <c r="E184" s="21">
        <v>1057234.095203944</v>
      </c>
      <c r="F184" s="21">
        <v>4829698.365203944</v>
      </c>
      <c r="G184" s="114">
        <v>1359.93</v>
      </c>
      <c r="H184" s="32">
        <v>4328657.1900000004</v>
      </c>
      <c r="I184" s="32">
        <v>501041.17520394363</v>
      </c>
      <c r="J184" s="288">
        <f t="shared" si="10"/>
        <v>0.10374171165920962</v>
      </c>
      <c r="K184" s="116">
        <v>188608.03901000001</v>
      </c>
      <c r="L184" s="116">
        <v>0</v>
      </c>
      <c r="M184" s="116">
        <v>35410.886924110571</v>
      </c>
      <c r="N184" s="116">
        <v>53195.744214828555</v>
      </c>
      <c r="O184" s="116">
        <v>0</v>
      </c>
      <c r="P184" s="117">
        <v>-217064.38</v>
      </c>
      <c r="Q184" s="117">
        <v>-441089.73889290687</v>
      </c>
      <c r="R184" s="117">
        <v>-353908.97566453047</v>
      </c>
      <c r="S184" s="118">
        <v>4615.3499999999995</v>
      </c>
      <c r="T184" s="22">
        <f t="shared" si="11"/>
        <v>-229191.89920455462</v>
      </c>
      <c r="U184" s="36">
        <v>1616384.0324232667</v>
      </c>
      <c r="V184" s="22">
        <f t="shared" si="13"/>
        <v>1387192.1332187122</v>
      </c>
      <c r="W184" s="22">
        <v>676025.78812674677</v>
      </c>
      <c r="X184" s="21">
        <f t="shared" si="12"/>
        <v>2063217.9213454588</v>
      </c>
      <c r="Y184" s="20">
        <f t="shared" si="14"/>
        <v>648.19915844972002</v>
      </c>
      <c r="Z184" s="248">
        <v>18</v>
      </c>
    </row>
    <row r="185" spans="1:26" s="120" customFormat="1" ht="16.5">
      <c r="A185" s="20">
        <v>580</v>
      </c>
      <c r="B185" s="18" t="s">
        <v>216</v>
      </c>
      <c r="C185" s="21">
        <v>4567</v>
      </c>
      <c r="D185" s="21">
        <v>4459061.5999999996</v>
      </c>
      <c r="E185" s="21">
        <v>1088742.7282382536</v>
      </c>
      <c r="F185" s="21">
        <v>5547804.3282382535</v>
      </c>
      <c r="G185" s="114">
        <v>1359.93</v>
      </c>
      <c r="H185" s="32">
        <v>6210800.3100000005</v>
      </c>
      <c r="I185" s="32">
        <v>-662995.98176174704</v>
      </c>
      <c r="J185" s="288">
        <f t="shared" si="10"/>
        <v>-0.11950601400757881</v>
      </c>
      <c r="K185" s="116">
        <v>567330.13570300001</v>
      </c>
      <c r="L185" s="116">
        <v>0</v>
      </c>
      <c r="M185" s="116">
        <v>49256.026760169094</v>
      </c>
      <c r="N185" s="116">
        <v>54227.830914137136</v>
      </c>
      <c r="O185" s="116">
        <v>0</v>
      </c>
      <c r="P185" s="117">
        <v>-263292.14999999997</v>
      </c>
      <c r="Q185" s="117">
        <v>-69168.421515403068</v>
      </c>
      <c r="R185" s="117">
        <v>196915.62206380701</v>
      </c>
      <c r="S185" s="118">
        <v>6622.15</v>
      </c>
      <c r="T185" s="22">
        <f t="shared" si="11"/>
        <v>-121104.78783603676</v>
      </c>
      <c r="U185" s="36">
        <v>1765940.7130330375</v>
      </c>
      <c r="V185" s="22">
        <f t="shared" si="13"/>
        <v>1644835.9251970006</v>
      </c>
      <c r="W185" s="22">
        <v>1033549.7310828343</v>
      </c>
      <c r="X185" s="21">
        <f t="shared" si="12"/>
        <v>2678385.6562798349</v>
      </c>
      <c r="Y185" s="20">
        <f t="shared" si="14"/>
        <v>586.46500028023536</v>
      </c>
      <c r="Z185" s="248">
        <v>9</v>
      </c>
    </row>
    <row r="186" spans="1:26" s="120" customFormat="1" ht="16.5">
      <c r="A186" s="20">
        <v>581</v>
      </c>
      <c r="B186" s="18" t="s">
        <v>217</v>
      </c>
      <c r="C186" s="21">
        <v>6286</v>
      </c>
      <c r="D186" s="21">
        <v>8233858.4199999999</v>
      </c>
      <c r="E186" s="21">
        <v>1447535.4838325228</v>
      </c>
      <c r="F186" s="21">
        <v>9681393.9038325232</v>
      </c>
      <c r="G186" s="114">
        <v>1359.93</v>
      </c>
      <c r="H186" s="32">
        <v>8548519.9800000004</v>
      </c>
      <c r="I186" s="32">
        <v>1132873.9238325227</v>
      </c>
      <c r="J186" s="288">
        <f t="shared" si="10"/>
        <v>0.1170155800998922</v>
      </c>
      <c r="K186" s="116">
        <v>313782.94297466666</v>
      </c>
      <c r="L186" s="116">
        <v>0</v>
      </c>
      <c r="M186" s="116">
        <v>86275.341537069384</v>
      </c>
      <c r="N186" s="116">
        <v>96231.49922065383</v>
      </c>
      <c r="O186" s="116">
        <v>0</v>
      </c>
      <c r="P186" s="117">
        <v>-396988.51500000001</v>
      </c>
      <c r="Q186" s="117">
        <v>790103.50519285083</v>
      </c>
      <c r="R186" s="117">
        <v>445593.05768416007</v>
      </c>
      <c r="S186" s="118">
        <v>9114.6999999999989</v>
      </c>
      <c r="T186" s="22">
        <f t="shared" si="11"/>
        <v>2476986.4554419233</v>
      </c>
      <c r="U186" s="36">
        <v>2059718.6920841334</v>
      </c>
      <c r="V186" s="22">
        <f t="shared" si="13"/>
        <v>4536705.1475260565</v>
      </c>
      <c r="W186" s="22">
        <v>1238202.831596771</v>
      </c>
      <c r="X186" s="21">
        <f t="shared" si="12"/>
        <v>5774907.9791228278</v>
      </c>
      <c r="Y186" s="20">
        <f t="shared" si="14"/>
        <v>918.69360151492651</v>
      </c>
      <c r="Z186" s="248">
        <v>6</v>
      </c>
    </row>
    <row r="187" spans="1:26" s="120" customFormat="1" ht="16.5">
      <c r="A187" s="20">
        <v>583</v>
      </c>
      <c r="B187" s="18" t="s">
        <v>218</v>
      </c>
      <c r="C187" s="21">
        <v>924</v>
      </c>
      <c r="D187" s="21">
        <v>877392.39999999991</v>
      </c>
      <c r="E187" s="21">
        <v>870171.71821434214</v>
      </c>
      <c r="F187" s="21">
        <v>1747564.118214342</v>
      </c>
      <c r="G187" s="114">
        <v>1359.93</v>
      </c>
      <c r="H187" s="32">
        <v>1256575.32</v>
      </c>
      <c r="I187" s="32">
        <v>490988.79821434198</v>
      </c>
      <c r="J187" s="288">
        <f t="shared" si="10"/>
        <v>0.28095609946262429</v>
      </c>
      <c r="K187" s="116">
        <v>316761.425904</v>
      </c>
      <c r="L187" s="116">
        <v>0</v>
      </c>
      <c r="M187" s="116">
        <v>13816.191656348125</v>
      </c>
      <c r="N187" s="116">
        <v>10835.551764197631</v>
      </c>
      <c r="O187" s="116">
        <v>0</v>
      </c>
      <c r="P187" s="117">
        <v>-43169.904999999999</v>
      </c>
      <c r="Q187" s="117">
        <v>-767234.31895424612</v>
      </c>
      <c r="R187" s="117">
        <v>175471.4983443516</v>
      </c>
      <c r="S187" s="118">
        <v>1339.8</v>
      </c>
      <c r="T187" s="22">
        <f t="shared" si="11"/>
        <v>198809.04192899319</v>
      </c>
      <c r="U187" s="36">
        <v>-3780.285616746567</v>
      </c>
      <c r="V187" s="22">
        <f t="shared" si="13"/>
        <v>195028.75631224661</v>
      </c>
      <c r="W187" s="22">
        <v>191959.12275273216</v>
      </c>
      <c r="X187" s="21">
        <f t="shared" si="12"/>
        <v>386987.8790649788</v>
      </c>
      <c r="Y187" s="20">
        <f t="shared" si="14"/>
        <v>418.81805093612422</v>
      </c>
      <c r="Z187" s="248">
        <v>19</v>
      </c>
    </row>
    <row r="188" spans="1:26" s="120" customFormat="1" ht="16.5">
      <c r="A188" s="20">
        <v>584</v>
      </c>
      <c r="B188" s="18" t="s">
        <v>219</v>
      </c>
      <c r="C188" s="21">
        <v>2676</v>
      </c>
      <c r="D188" s="21">
        <v>6330015.4500000002</v>
      </c>
      <c r="E188" s="21">
        <v>827710.98990461812</v>
      </c>
      <c r="F188" s="21">
        <v>7157726.4399046181</v>
      </c>
      <c r="G188" s="114">
        <v>1359.93</v>
      </c>
      <c r="H188" s="32">
        <v>3639172.68</v>
      </c>
      <c r="I188" s="32">
        <v>3518553.7599046179</v>
      </c>
      <c r="J188" s="288">
        <f t="shared" si="10"/>
        <v>0.49157421556215625</v>
      </c>
      <c r="K188" s="116">
        <v>337015.60055999999</v>
      </c>
      <c r="L188" s="116">
        <v>0</v>
      </c>
      <c r="M188" s="116">
        <v>33694.239520922034</v>
      </c>
      <c r="N188" s="116">
        <v>37258.276364050842</v>
      </c>
      <c r="O188" s="116">
        <v>0</v>
      </c>
      <c r="P188" s="117">
        <v>-110032.065</v>
      </c>
      <c r="Q188" s="117">
        <v>-333224.47355662909</v>
      </c>
      <c r="R188" s="117">
        <v>-384348.16877712862</v>
      </c>
      <c r="S188" s="118">
        <v>3880.2</v>
      </c>
      <c r="T188" s="22">
        <f t="shared" si="11"/>
        <v>3102797.3690158329</v>
      </c>
      <c r="U188" s="36">
        <v>1786916.3925448239</v>
      </c>
      <c r="V188" s="22">
        <f t="shared" si="13"/>
        <v>4889713.7615606571</v>
      </c>
      <c r="W188" s="22">
        <v>544264.87358014286</v>
      </c>
      <c r="X188" s="21">
        <f t="shared" si="12"/>
        <v>5433978.6351407999</v>
      </c>
      <c r="Y188" s="20">
        <f t="shared" si="14"/>
        <v>2030.6347664950672</v>
      </c>
      <c r="Z188" s="248">
        <v>16</v>
      </c>
    </row>
    <row r="189" spans="1:26" s="120" customFormat="1" ht="16.5">
      <c r="A189" s="20">
        <v>588</v>
      </c>
      <c r="B189" s="18" t="s">
        <v>220</v>
      </c>
      <c r="C189" s="21">
        <v>1644</v>
      </c>
      <c r="D189" s="21">
        <v>1715152.3099999998</v>
      </c>
      <c r="E189" s="21">
        <v>490239.344517764</v>
      </c>
      <c r="F189" s="21">
        <v>2205391.6545177638</v>
      </c>
      <c r="G189" s="114">
        <v>1359.93</v>
      </c>
      <c r="H189" s="32">
        <v>2235724.92</v>
      </c>
      <c r="I189" s="32">
        <v>-30333.265482236166</v>
      </c>
      <c r="J189" s="288">
        <f t="shared" si="10"/>
        <v>-1.3754139959720175E-2</v>
      </c>
      <c r="K189" s="116">
        <v>183038.65600799999</v>
      </c>
      <c r="L189" s="116">
        <v>0</v>
      </c>
      <c r="M189" s="116">
        <v>20138.384807947928</v>
      </c>
      <c r="N189" s="116">
        <v>26794.926030350049</v>
      </c>
      <c r="O189" s="116">
        <v>0</v>
      </c>
      <c r="P189" s="117">
        <v>-108378.95999999999</v>
      </c>
      <c r="Q189" s="117">
        <v>-451611.41258085769</v>
      </c>
      <c r="R189" s="117">
        <v>-245880.71461617234</v>
      </c>
      <c r="S189" s="118">
        <v>2383.7999999999997</v>
      </c>
      <c r="T189" s="22">
        <f t="shared" si="11"/>
        <v>-603848.58583296824</v>
      </c>
      <c r="U189" s="36">
        <v>219119.16196443941</v>
      </c>
      <c r="V189" s="22">
        <f t="shared" si="13"/>
        <v>-384729.4238685288</v>
      </c>
      <c r="W189" s="22">
        <v>384234.18517887971</v>
      </c>
      <c r="X189" s="21">
        <f t="shared" si="12"/>
        <v>-495.23868964909343</v>
      </c>
      <c r="Y189" s="20">
        <f t="shared" si="14"/>
        <v>-0.30124007886197895</v>
      </c>
      <c r="Z189" s="248">
        <v>10</v>
      </c>
    </row>
    <row r="190" spans="1:26" s="120" customFormat="1" ht="16.5">
      <c r="A190" s="20">
        <v>592</v>
      </c>
      <c r="B190" s="18" t="s">
        <v>221</v>
      </c>
      <c r="C190" s="21">
        <v>3678</v>
      </c>
      <c r="D190" s="21">
        <v>6345735.6500000004</v>
      </c>
      <c r="E190" s="21">
        <v>763760.85580267082</v>
      </c>
      <c r="F190" s="21">
        <v>7109496.5058026714</v>
      </c>
      <c r="G190" s="114">
        <v>1359.93</v>
      </c>
      <c r="H190" s="32">
        <v>5001822.54</v>
      </c>
      <c r="I190" s="32">
        <v>2107673.9658026714</v>
      </c>
      <c r="J190" s="288">
        <f t="shared" si="10"/>
        <v>0.29645896359642593</v>
      </c>
      <c r="K190" s="116">
        <v>110563.16142400001</v>
      </c>
      <c r="L190" s="116">
        <v>0</v>
      </c>
      <c r="M190" s="116">
        <v>27336.937730188431</v>
      </c>
      <c r="N190" s="116">
        <v>55028.650433186973</v>
      </c>
      <c r="O190" s="116">
        <v>0</v>
      </c>
      <c r="P190" s="117">
        <v>-236590.36000000002</v>
      </c>
      <c r="Q190" s="117">
        <v>245058.35564861374</v>
      </c>
      <c r="R190" s="117">
        <v>100816.51728093039</v>
      </c>
      <c r="S190" s="118">
        <v>5333.0999999999995</v>
      </c>
      <c r="T190" s="22">
        <f t="shared" si="11"/>
        <v>2415220.328319591</v>
      </c>
      <c r="U190" s="36">
        <v>1287517.652805781</v>
      </c>
      <c r="V190" s="22">
        <f t="shared" si="13"/>
        <v>3702737.981125372</v>
      </c>
      <c r="W190" s="22">
        <v>694864.69179638952</v>
      </c>
      <c r="X190" s="21">
        <f t="shared" si="12"/>
        <v>4397602.6729217619</v>
      </c>
      <c r="Y190" s="20">
        <f t="shared" si="14"/>
        <v>1195.6505364115719</v>
      </c>
      <c r="Z190" s="248">
        <v>13</v>
      </c>
    </row>
    <row r="191" spans="1:26" s="120" customFormat="1" ht="16.5">
      <c r="A191" s="20">
        <v>593</v>
      </c>
      <c r="B191" s="18" t="s">
        <v>222</v>
      </c>
      <c r="C191" s="21">
        <v>17253</v>
      </c>
      <c r="D191" s="21">
        <v>19458774.41</v>
      </c>
      <c r="E191" s="21">
        <v>3387796.5538123073</v>
      </c>
      <c r="F191" s="21">
        <v>22846570.963812307</v>
      </c>
      <c r="G191" s="114">
        <v>1359.93</v>
      </c>
      <c r="H191" s="32">
        <v>23462872.290000003</v>
      </c>
      <c r="I191" s="32">
        <v>-616301.32618769631</v>
      </c>
      <c r="J191" s="288">
        <f t="shared" si="10"/>
        <v>-2.6975659811876506E-2</v>
      </c>
      <c r="K191" s="116">
        <v>0</v>
      </c>
      <c r="L191" s="116">
        <v>0</v>
      </c>
      <c r="M191" s="116">
        <v>225592.9052857912</v>
      </c>
      <c r="N191" s="116">
        <v>338245.93757985398</v>
      </c>
      <c r="O191" s="116">
        <v>0</v>
      </c>
      <c r="P191" s="117">
        <v>-1374749.0915999999</v>
      </c>
      <c r="Q191" s="117">
        <v>165735.03372375845</v>
      </c>
      <c r="R191" s="117">
        <v>-499370.01295573113</v>
      </c>
      <c r="S191" s="118">
        <v>25016.85</v>
      </c>
      <c r="T191" s="22">
        <f t="shared" si="11"/>
        <v>-1735829.7041540237</v>
      </c>
      <c r="U191" s="36">
        <v>5639448.7629510975</v>
      </c>
      <c r="V191" s="22">
        <f t="shared" si="13"/>
        <v>3903619.0587970736</v>
      </c>
      <c r="W191" s="22">
        <v>3330180.2490723021</v>
      </c>
      <c r="X191" s="21">
        <f t="shared" si="12"/>
        <v>7233799.3078693757</v>
      </c>
      <c r="Y191" s="20">
        <f t="shared" si="14"/>
        <v>419.27776664170727</v>
      </c>
      <c r="Z191" s="248">
        <v>10</v>
      </c>
    </row>
    <row r="192" spans="1:26" s="120" customFormat="1" ht="16.5">
      <c r="A192" s="20">
        <v>595</v>
      </c>
      <c r="B192" s="18" t="s">
        <v>223</v>
      </c>
      <c r="C192" s="21">
        <v>4269</v>
      </c>
      <c r="D192" s="21">
        <v>5424114.5099999998</v>
      </c>
      <c r="E192" s="21">
        <v>1350742.5595709439</v>
      </c>
      <c r="F192" s="21">
        <v>6774857.0695709437</v>
      </c>
      <c r="G192" s="114">
        <v>1359.93</v>
      </c>
      <c r="H192" s="32">
        <v>5805541.1699999999</v>
      </c>
      <c r="I192" s="32">
        <v>969315.89957094379</v>
      </c>
      <c r="J192" s="288">
        <f t="shared" si="10"/>
        <v>0.14307547592769085</v>
      </c>
      <c r="K192" s="116">
        <v>513207.14995799999</v>
      </c>
      <c r="L192" s="116">
        <v>0</v>
      </c>
      <c r="M192" s="116">
        <v>46603.313306978227</v>
      </c>
      <c r="N192" s="116">
        <v>74767.198964065377</v>
      </c>
      <c r="O192" s="116">
        <v>0</v>
      </c>
      <c r="P192" s="117">
        <v>-278415.36499999999</v>
      </c>
      <c r="Q192" s="117">
        <v>914864.01242104999</v>
      </c>
      <c r="R192" s="117">
        <v>330125.10693155747</v>
      </c>
      <c r="S192" s="118">
        <v>6190.05</v>
      </c>
      <c r="T192" s="22">
        <f t="shared" si="11"/>
        <v>2576657.3661525948</v>
      </c>
      <c r="U192" s="36">
        <v>1873859.849253223</v>
      </c>
      <c r="V192" s="22">
        <f t="shared" si="13"/>
        <v>4450517.2154058181</v>
      </c>
      <c r="W192" s="22">
        <v>972282.43669580948</v>
      </c>
      <c r="X192" s="21">
        <f t="shared" si="12"/>
        <v>5422799.6521016276</v>
      </c>
      <c r="Y192" s="20">
        <f t="shared" si="14"/>
        <v>1270.2739873744736</v>
      </c>
      <c r="Z192" s="248">
        <v>11</v>
      </c>
    </row>
    <row r="193" spans="1:26" s="120" customFormat="1" ht="16.5">
      <c r="A193" s="20">
        <v>598</v>
      </c>
      <c r="B193" s="18" t="s">
        <v>224</v>
      </c>
      <c r="C193" s="21">
        <v>19097</v>
      </c>
      <c r="D193" s="21">
        <v>27913061.250000004</v>
      </c>
      <c r="E193" s="21">
        <v>8291359.9300697045</v>
      </c>
      <c r="F193" s="21">
        <v>36204421.180069707</v>
      </c>
      <c r="G193" s="114">
        <v>1359.93</v>
      </c>
      <c r="H193" s="32">
        <v>25970583.210000001</v>
      </c>
      <c r="I193" s="32">
        <v>10233837.970069706</v>
      </c>
      <c r="J193" s="288">
        <f t="shared" si="10"/>
        <v>0.28266818351189016</v>
      </c>
      <c r="K193" s="116">
        <v>0</v>
      </c>
      <c r="L193" s="116">
        <v>0</v>
      </c>
      <c r="M193" s="116">
        <v>333226.70445209218</v>
      </c>
      <c r="N193" s="116">
        <v>243200.01808449169</v>
      </c>
      <c r="O193" s="116">
        <v>0</v>
      </c>
      <c r="P193" s="117">
        <v>-1498442.0699999998</v>
      </c>
      <c r="Q193" s="117">
        <v>-4824456.9681539834</v>
      </c>
      <c r="R193" s="117">
        <v>-2342879.3679168504</v>
      </c>
      <c r="S193" s="118">
        <v>27690.649999999998</v>
      </c>
      <c r="T193" s="22">
        <f t="shared" si="11"/>
        <v>2172176.9365354571</v>
      </c>
      <c r="U193" s="36">
        <v>793397.84845776111</v>
      </c>
      <c r="V193" s="22">
        <f t="shared" si="13"/>
        <v>2965574.7849932183</v>
      </c>
      <c r="W193" s="22">
        <v>3057466.6288290229</v>
      </c>
      <c r="X193" s="21">
        <f t="shared" si="12"/>
        <v>6023041.4138222411</v>
      </c>
      <c r="Y193" s="20">
        <f t="shared" si="14"/>
        <v>315.39202041274763</v>
      </c>
      <c r="Z193" s="248">
        <v>15</v>
      </c>
    </row>
    <row r="194" spans="1:26" s="120" customFormat="1" ht="16.5">
      <c r="A194" s="20">
        <v>599</v>
      </c>
      <c r="B194" s="18" t="s">
        <v>225</v>
      </c>
      <c r="C194" s="21">
        <v>11172</v>
      </c>
      <c r="D194" s="21">
        <v>24196569.440000001</v>
      </c>
      <c r="E194" s="21">
        <v>4416795.2120929183</v>
      </c>
      <c r="F194" s="21">
        <v>28613364.652092919</v>
      </c>
      <c r="G194" s="114">
        <v>1359.93</v>
      </c>
      <c r="H194" s="32">
        <v>15193137.960000001</v>
      </c>
      <c r="I194" s="32">
        <v>13420226.692092918</v>
      </c>
      <c r="J194" s="288">
        <f t="shared" si="10"/>
        <v>0.46901952480136927</v>
      </c>
      <c r="K194" s="116">
        <v>0</v>
      </c>
      <c r="L194" s="116">
        <v>0</v>
      </c>
      <c r="M194" s="116">
        <v>120308.29001939096</v>
      </c>
      <c r="N194" s="116">
        <v>191210.8770557004</v>
      </c>
      <c r="O194" s="116">
        <v>52666.648721801066</v>
      </c>
      <c r="P194" s="117">
        <v>-433741.68</v>
      </c>
      <c r="Q194" s="117">
        <v>-2312518.0982698658</v>
      </c>
      <c r="R194" s="117">
        <v>-2124095.3556408966</v>
      </c>
      <c r="S194" s="118">
        <v>16199.4</v>
      </c>
      <c r="T194" s="22">
        <f t="shared" si="11"/>
        <v>8930256.7739790492</v>
      </c>
      <c r="U194" s="36">
        <v>5139984.3420412242</v>
      </c>
      <c r="V194" s="22">
        <f t="shared" si="13"/>
        <v>14070241.116020273</v>
      </c>
      <c r="W194" s="22">
        <v>2039832.4276491948</v>
      </c>
      <c r="X194" s="21">
        <f t="shared" si="12"/>
        <v>16110073.543669468</v>
      </c>
      <c r="Y194" s="20">
        <f t="shared" si="14"/>
        <v>1442.0044346284881</v>
      </c>
      <c r="Z194" s="248">
        <v>15</v>
      </c>
    </row>
    <row r="195" spans="1:26" s="120" customFormat="1" ht="16.5">
      <c r="A195" s="20">
        <v>601</v>
      </c>
      <c r="B195" s="18" t="s">
        <v>226</v>
      </c>
      <c r="C195" s="21">
        <v>3873</v>
      </c>
      <c r="D195" s="21">
        <v>5272534.16</v>
      </c>
      <c r="E195" s="21">
        <v>1221203.2562475319</v>
      </c>
      <c r="F195" s="21">
        <v>6493737.4162475318</v>
      </c>
      <c r="G195" s="114">
        <v>1359.93</v>
      </c>
      <c r="H195" s="32">
        <v>5267008.8900000006</v>
      </c>
      <c r="I195" s="32">
        <v>1226728.5262475312</v>
      </c>
      <c r="J195" s="288">
        <f t="shared" si="10"/>
        <v>0.18890947502407757</v>
      </c>
      <c r="K195" s="116">
        <v>527357.54453100008</v>
      </c>
      <c r="L195" s="116">
        <v>0</v>
      </c>
      <c r="M195" s="116">
        <v>47827.03065439545</v>
      </c>
      <c r="N195" s="116">
        <v>65693.70121586851</v>
      </c>
      <c r="O195" s="116">
        <v>0</v>
      </c>
      <c r="P195" s="117">
        <v>-212028</v>
      </c>
      <c r="Q195" s="117">
        <v>1213531.6001117597</v>
      </c>
      <c r="R195" s="117">
        <v>750790.6790730455</v>
      </c>
      <c r="S195" s="118">
        <v>5615.8499999999995</v>
      </c>
      <c r="T195" s="22">
        <f t="shared" si="11"/>
        <v>3625516.9318336006</v>
      </c>
      <c r="U195" s="36">
        <v>1367236.6260995921</v>
      </c>
      <c r="V195" s="22">
        <f t="shared" si="13"/>
        <v>4992753.5579331927</v>
      </c>
      <c r="W195" s="22">
        <v>858001.98963607987</v>
      </c>
      <c r="X195" s="21">
        <f t="shared" si="12"/>
        <v>5850755.547569273</v>
      </c>
      <c r="Y195" s="20">
        <f t="shared" si="14"/>
        <v>1510.6520907744057</v>
      </c>
      <c r="Z195" s="248">
        <v>13</v>
      </c>
    </row>
    <row r="196" spans="1:26" s="120" customFormat="1" ht="16.5">
      <c r="A196" s="20">
        <v>604</v>
      </c>
      <c r="B196" s="18" t="s">
        <v>227</v>
      </c>
      <c r="C196" s="21">
        <v>20206</v>
      </c>
      <c r="D196" s="21">
        <v>36913027.000000007</v>
      </c>
      <c r="E196" s="21">
        <v>2604358.2159679867</v>
      </c>
      <c r="F196" s="21">
        <v>39517385.215967998</v>
      </c>
      <c r="G196" s="114">
        <v>1359.93</v>
      </c>
      <c r="H196" s="32">
        <v>27478745.580000002</v>
      </c>
      <c r="I196" s="32">
        <v>12038639.635967996</v>
      </c>
      <c r="J196" s="288">
        <f t="shared" si="10"/>
        <v>0.3046416044527025</v>
      </c>
      <c r="K196" s="116">
        <v>0</v>
      </c>
      <c r="L196" s="116">
        <v>0</v>
      </c>
      <c r="M196" s="116">
        <v>256879.61650471401</v>
      </c>
      <c r="N196" s="116">
        <v>421937.30915339204</v>
      </c>
      <c r="O196" s="116">
        <v>288102.45003786898</v>
      </c>
      <c r="P196" s="117">
        <v>-1294592.95</v>
      </c>
      <c r="Q196" s="117">
        <v>3224678.1876852023</v>
      </c>
      <c r="R196" s="117">
        <v>1726773.8405102009</v>
      </c>
      <c r="S196" s="118">
        <v>29298.7</v>
      </c>
      <c r="T196" s="22">
        <f t="shared" si="11"/>
        <v>16691716.789859373</v>
      </c>
      <c r="U196" s="36">
        <v>-225089.59206355282</v>
      </c>
      <c r="V196" s="22">
        <f t="shared" si="13"/>
        <v>16466627.197795819</v>
      </c>
      <c r="W196" s="22">
        <v>2135859.3612966971</v>
      </c>
      <c r="X196" s="21">
        <f t="shared" si="12"/>
        <v>18602486.559092518</v>
      </c>
      <c r="Y196" s="20">
        <f t="shared" si="14"/>
        <v>920.64171825658309</v>
      </c>
      <c r="Z196" s="248">
        <v>6</v>
      </c>
    </row>
    <row r="197" spans="1:26" s="120" customFormat="1" ht="16.5">
      <c r="A197" s="20">
        <v>607</v>
      </c>
      <c r="B197" s="18" t="s">
        <v>228</v>
      </c>
      <c r="C197" s="21">
        <v>4161</v>
      </c>
      <c r="D197" s="21">
        <v>5117630.5200000005</v>
      </c>
      <c r="E197" s="21">
        <v>1171591.5797334947</v>
      </c>
      <c r="F197" s="21">
        <v>6289222.0997334952</v>
      </c>
      <c r="G197" s="114">
        <v>1359.93</v>
      </c>
      <c r="H197" s="32">
        <v>5658668.7300000004</v>
      </c>
      <c r="I197" s="32">
        <v>630553.36973349471</v>
      </c>
      <c r="J197" s="288">
        <f t="shared" si="10"/>
        <v>0.10025935795147294</v>
      </c>
      <c r="K197" s="116">
        <v>157444.561568</v>
      </c>
      <c r="L197" s="116">
        <v>0</v>
      </c>
      <c r="M197" s="116">
        <v>43068.613139439134</v>
      </c>
      <c r="N197" s="116">
        <v>69896.426008896902</v>
      </c>
      <c r="O197" s="116">
        <v>0</v>
      </c>
      <c r="P197" s="117">
        <v>-268956.78499999997</v>
      </c>
      <c r="Q197" s="117">
        <v>5553.6146347195299</v>
      </c>
      <c r="R197" s="117">
        <v>200178.43217665635</v>
      </c>
      <c r="S197" s="118">
        <v>6033.45</v>
      </c>
      <c r="T197" s="22">
        <f t="shared" si="11"/>
        <v>843771.68226120668</v>
      </c>
      <c r="U197" s="36">
        <v>2474426.6791838934</v>
      </c>
      <c r="V197" s="22">
        <f t="shared" si="13"/>
        <v>3318198.3614451</v>
      </c>
      <c r="W197" s="22">
        <v>938647.58690160897</v>
      </c>
      <c r="X197" s="21">
        <f t="shared" si="12"/>
        <v>4256845.9483467089</v>
      </c>
      <c r="Y197" s="20">
        <f t="shared" si="14"/>
        <v>1023.0343543250923</v>
      </c>
      <c r="Z197" s="248">
        <v>12</v>
      </c>
    </row>
    <row r="198" spans="1:26" s="120" customFormat="1" ht="16.5">
      <c r="A198" s="20">
        <v>608</v>
      </c>
      <c r="B198" s="18" t="s">
        <v>229</v>
      </c>
      <c r="C198" s="21">
        <v>2013</v>
      </c>
      <c r="D198" s="21">
        <v>2711715.02</v>
      </c>
      <c r="E198" s="21">
        <v>446299.62308225309</v>
      </c>
      <c r="F198" s="21">
        <v>3158014.6430822532</v>
      </c>
      <c r="G198" s="114">
        <v>1359.93</v>
      </c>
      <c r="H198" s="32">
        <v>2737539.0900000003</v>
      </c>
      <c r="I198" s="32">
        <v>420475.55308225285</v>
      </c>
      <c r="J198" s="288">
        <f t="shared" si="10"/>
        <v>0.13314553623217676</v>
      </c>
      <c r="K198" s="116">
        <v>13338.476184000001</v>
      </c>
      <c r="L198" s="116">
        <v>0</v>
      </c>
      <c r="M198" s="116">
        <v>18488.560679419123</v>
      </c>
      <c r="N198" s="116">
        <v>27824.243000073591</v>
      </c>
      <c r="O198" s="116">
        <v>0</v>
      </c>
      <c r="P198" s="117">
        <v>-104250.91</v>
      </c>
      <c r="Q198" s="117">
        <v>43624.965495833691</v>
      </c>
      <c r="R198" s="117">
        <v>665.98425733721444</v>
      </c>
      <c r="S198" s="118">
        <v>2918.85</v>
      </c>
      <c r="T198" s="22">
        <f t="shared" si="11"/>
        <v>423085.72269891645</v>
      </c>
      <c r="U198" s="36">
        <v>910821.21345676505</v>
      </c>
      <c r="V198" s="22">
        <f t="shared" si="13"/>
        <v>1333906.9361556815</v>
      </c>
      <c r="W198" s="22">
        <v>418388.12446064886</v>
      </c>
      <c r="X198" s="21">
        <f t="shared" si="12"/>
        <v>1752295.0606163302</v>
      </c>
      <c r="Y198" s="20">
        <f t="shared" si="14"/>
        <v>870.48934953617993</v>
      </c>
      <c r="Z198" s="248">
        <v>4</v>
      </c>
    </row>
    <row r="199" spans="1:26" s="120" customFormat="1" ht="16.5">
      <c r="A199" s="20">
        <v>609</v>
      </c>
      <c r="B199" s="18" t="s">
        <v>230</v>
      </c>
      <c r="C199" s="21">
        <v>83482</v>
      </c>
      <c r="D199" s="21">
        <v>110308808.66</v>
      </c>
      <c r="E199" s="21">
        <v>15065366.020987015</v>
      </c>
      <c r="F199" s="21">
        <v>125374174.68098702</v>
      </c>
      <c r="G199" s="114">
        <v>1359.93</v>
      </c>
      <c r="H199" s="32">
        <v>113529676.26000001</v>
      </c>
      <c r="I199" s="32">
        <v>11844498.42098701</v>
      </c>
      <c r="J199" s="288">
        <f t="shared" si="10"/>
        <v>9.4473191557393574E-2</v>
      </c>
      <c r="K199" s="116">
        <v>0</v>
      </c>
      <c r="L199" s="116">
        <v>0</v>
      </c>
      <c r="M199" s="116">
        <v>1106010.5937117904</v>
      </c>
      <c r="N199" s="116">
        <v>1646437.7481174301</v>
      </c>
      <c r="O199" s="116">
        <v>0</v>
      </c>
      <c r="P199" s="117">
        <v>-7046338.340499999</v>
      </c>
      <c r="Q199" s="117">
        <v>-13124890.693792341</v>
      </c>
      <c r="R199" s="117">
        <v>-3347817.7502436833</v>
      </c>
      <c r="S199" s="118">
        <v>121048.9</v>
      </c>
      <c r="T199" s="22">
        <f t="shared" si="11"/>
        <v>-8801051.1217197925</v>
      </c>
      <c r="U199" s="36">
        <v>25221432.871527642</v>
      </c>
      <c r="V199" s="22">
        <f t="shared" si="13"/>
        <v>16420381.74980785</v>
      </c>
      <c r="W199" s="22">
        <v>13537031.482079027</v>
      </c>
      <c r="X199" s="21">
        <f t="shared" si="12"/>
        <v>29957413.231886879</v>
      </c>
      <c r="Y199" s="20">
        <f t="shared" si="14"/>
        <v>358.84877257237343</v>
      </c>
      <c r="Z199" s="248">
        <v>4</v>
      </c>
    </row>
    <row r="200" spans="1:26" s="120" customFormat="1" ht="16.5">
      <c r="A200" s="20">
        <v>611</v>
      </c>
      <c r="B200" s="18" t="s">
        <v>231</v>
      </c>
      <c r="C200" s="21">
        <v>5066</v>
      </c>
      <c r="D200" s="21">
        <v>9300179.2200000007</v>
      </c>
      <c r="E200" s="21">
        <v>784044.57962828828</v>
      </c>
      <c r="F200" s="21">
        <v>10084223.799628289</v>
      </c>
      <c r="G200" s="114">
        <v>1359.93</v>
      </c>
      <c r="H200" s="32">
        <v>6889405.3799999999</v>
      </c>
      <c r="I200" s="32">
        <v>3194818.4196282895</v>
      </c>
      <c r="J200" s="288">
        <f t="shared" si="10"/>
        <v>0.31681351813572922</v>
      </c>
      <c r="K200" s="116">
        <v>0</v>
      </c>
      <c r="L200" s="116">
        <v>0</v>
      </c>
      <c r="M200" s="116">
        <v>27678.75410831179</v>
      </c>
      <c r="N200" s="116">
        <v>85981.687898737684</v>
      </c>
      <c r="O200" s="116">
        <v>0</v>
      </c>
      <c r="P200" s="117">
        <v>-273194.20999999996</v>
      </c>
      <c r="Q200" s="117">
        <v>450249.09415179363</v>
      </c>
      <c r="R200" s="117">
        <v>202976.75938680599</v>
      </c>
      <c r="S200" s="117">
        <v>7345.7</v>
      </c>
      <c r="T200" s="22">
        <f t="shared" si="11"/>
        <v>3695856.2051739385</v>
      </c>
      <c r="U200" s="36">
        <v>1401689.3084296016</v>
      </c>
      <c r="V200" s="22">
        <f t="shared" si="13"/>
        <v>5097545.5136035401</v>
      </c>
      <c r="W200" s="22">
        <v>758884.41692466091</v>
      </c>
      <c r="X200" s="21">
        <f t="shared" si="12"/>
        <v>5856429.9305282012</v>
      </c>
      <c r="Y200" s="20">
        <f t="shared" si="14"/>
        <v>1156.0264371354522</v>
      </c>
      <c r="Z200" s="248">
        <v>1</v>
      </c>
    </row>
    <row r="201" spans="1:26" s="120" customFormat="1" ht="16.5">
      <c r="A201" s="20">
        <v>614</v>
      </c>
      <c r="B201" s="18" t="s">
        <v>232</v>
      </c>
      <c r="C201" s="21">
        <v>3066</v>
      </c>
      <c r="D201" s="21">
        <v>2430684.7199999997</v>
      </c>
      <c r="E201" s="21">
        <v>2718563.2831087662</v>
      </c>
      <c r="F201" s="21">
        <v>5149248.0031087659</v>
      </c>
      <c r="G201" s="114">
        <v>1359.93</v>
      </c>
      <c r="H201" s="32">
        <v>4169545.3800000004</v>
      </c>
      <c r="I201" s="32">
        <v>979702.62310876558</v>
      </c>
      <c r="J201" s="288">
        <f t="shared" si="10"/>
        <v>0.19026130077970371</v>
      </c>
      <c r="K201" s="116">
        <v>1015725.8377560001</v>
      </c>
      <c r="L201" s="116">
        <v>0</v>
      </c>
      <c r="M201" s="116">
        <v>36036.338405908864</v>
      </c>
      <c r="N201" s="116">
        <v>49472.672807786832</v>
      </c>
      <c r="O201" s="116">
        <v>0</v>
      </c>
      <c r="P201" s="117">
        <v>-133988.40499999997</v>
      </c>
      <c r="Q201" s="117">
        <v>-529647.12186705426</v>
      </c>
      <c r="R201" s="117">
        <v>-341448.28079382353</v>
      </c>
      <c r="S201" s="118">
        <v>4445.7</v>
      </c>
      <c r="T201" s="22">
        <f t="shared" si="11"/>
        <v>1080299.3644175837</v>
      </c>
      <c r="U201" s="36">
        <v>1614527.325047821</v>
      </c>
      <c r="V201" s="22">
        <f t="shared" si="13"/>
        <v>2694826.6894654045</v>
      </c>
      <c r="W201" s="22">
        <v>765773.22457206773</v>
      </c>
      <c r="X201" s="21">
        <f t="shared" si="12"/>
        <v>3460599.9140374721</v>
      </c>
      <c r="Y201" s="20">
        <f t="shared" si="14"/>
        <v>1128.7018636782361</v>
      </c>
      <c r="Z201" s="248">
        <v>19</v>
      </c>
    </row>
    <row r="202" spans="1:26" s="120" customFormat="1" ht="16.5">
      <c r="A202" s="20">
        <v>615</v>
      </c>
      <c r="B202" s="18" t="s">
        <v>233</v>
      </c>
      <c r="C202" s="21">
        <v>7702</v>
      </c>
      <c r="D202" s="21">
        <v>11186634.84</v>
      </c>
      <c r="E202" s="21">
        <v>5343028.7588806404</v>
      </c>
      <c r="F202" s="21">
        <v>16529663.598880641</v>
      </c>
      <c r="G202" s="114">
        <v>1359.93</v>
      </c>
      <c r="H202" s="32">
        <v>10474180.860000001</v>
      </c>
      <c r="I202" s="32">
        <v>6055482.7388806399</v>
      </c>
      <c r="J202" s="288">
        <f t="shared" si="10"/>
        <v>0.36634034943643418</v>
      </c>
      <c r="K202" s="116">
        <v>2163151.5718520004</v>
      </c>
      <c r="L202" s="116">
        <v>0</v>
      </c>
      <c r="M202" s="116">
        <v>97372.438214182446</v>
      </c>
      <c r="N202" s="116">
        <v>108607.04137790459</v>
      </c>
      <c r="O202" s="116">
        <v>0</v>
      </c>
      <c r="P202" s="117">
        <v>-480686.62969999999</v>
      </c>
      <c r="Q202" s="117">
        <v>2028894.164462195</v>
      </c>
      <c r="R202" s="117">
        <v>483654.7357061751</v>
      </c>
      <c r="S202" s="118">
        <v>11167.9</v>
      </c>
      <c r="T202" s="22">
        <f t="shared" si="11"/>
        <v>10467643.960793097</v>
      </c>
      <c r="U202" s="36">
        <v>3213503.9102800032</v>
      </c>
      <c r="V202" s="22">
        <f t="shared" si="13"/>
        <v>13681147.871073101</v>
      </c>
      <c r="W202" s="22">
        <v>1559906.3044823692</v>
      </c>
      <c r="X202" s="21">
        <f t="shared" si="12"/>
        <v>15241054.175555469</v>
      </c>
      <c r="Y202" s="20">
        <f t="shared" si="14"/>
        <v>1978.8436997605129</v>
      </c>
      <c r="Z202" s="248">
        <v>17</v>
      </c>
    </row>
    <row r="203" spans="1:26" s="120" customFormat="1" ht="16.5">
      <c r="A203" s="20">
        <v>616</v>
      </c>
      <c r="B203" s="18" t="s">
        <v>234</v>
      </c>
      <c r="C203" s="21">
        <v>1848</v>
      </c>
      <c r="D203" s="21">
        <v>2693383.6999999997</v>
      </c>
      <c r="E203" s="21">
        <v>370436.51315404096</v>
      </c>
      <c r="F203" s="21">
        <v>3063820.2131540407</v>
      </c>
      <c r="G203" s="114">
        <v>1359.93</v>
      </c>
      <c r="H203" s="32">
        <v>2513150.64</v>
      </c>
      <c r="I203" s="32">
        <v>550669.57315404061</v>
      </c>
      <c r="J203" s="288">
        <f t="shared" ref="J203:J266" si="15">I203/F203</f>
        <v>0.17973299176949925</v>
      </c>
      <c r="K203" s="116">
        <v>0</v>
      </c>
      <c r="L203" s="116">
        <v>0</v>
      </c>
      <c r="M203" s="116">
        <v>14779.23076361988</v>
      </c>
      <c r="N203" s="116">
        <v>30952.419636113893</v>
      </c>
      <c r="O203" s="116">
        <v>0</v>
      </c>
      <c r="P203" s="117">
        <v>-96503.680000000008</v>
      </c>
      <c r="Q203" s="117">
        <v>-16580.564826977003</v>
      </c>
      <c r="R203" s="117">
        <v>-39335.543554665368</v>
      </c>
      <c r="S203" s="118">
        <v>2679.6</v>
      </c>
      <c r="T203" s="22">
        <f t="shared" ref="T203:T266" si="16">SUM(K203:S203)+I203</f>
        <v>446661.03517213202</v>
      </c>
      <c r="U203" s="36">
        <v>778797.28146034305</v>
      </c>
      <c r="V203" s="22">
        <f t="shared" si="13"/>
        <v>1225458.316632475</v>
      </c>
      <c r="W203" s="22">
        <v>391264.80938673939</v>
      </c>
      <c r="X203" s="21">
        <f t="shared" ref="X203:X266" si="17">SUM(V203:W203)</f>
        <v>1616723.1260192143</v>
      </c>
      <c r="Y203" s="20">
        <f t="shared" si="14"/>
        <v>874.85017641732372</v>
      </c>
      <c r="Z203" s="248">
        <v>1</v>
      </c>
    </row>
    <row r="204" spans="1:26" s="120" customFormat="1" ht="16.5">
      <c r="A204" s="20">
        <v>619</v>
      </c>
      <c r="B204" s="18" t="s">
        <v>235</v>
      </c>
      <c r="C204" s="21">
        <v>2721</v>
      </c>
      <c r="D204" s="21">
        <v>3314663.34</v>
      </c>
      <c r="E204" s="21">
        <v>615479.26334751514</v>
      </c>
      <c r="F204" s="21">
        <v>3930142.6033475148</v>
      </c>
      <c r="G204" s="114">
        <v>1359.93</v>
      </c>
      <c r="H204" s="32">
        <v>3700369.5300000003</v>
      </c>
      <c r="I204" s="32">
        <v>229773.0733475145</v>
      </c>
      <c r="J204" s="288">
        <f t="shared" si="15"/>
        <v>5.8464309450706534E-2</v>
      </c>
      <c r="K204" s="116">
        <v>79895.467711999998</v>
      </c>
      <c r="L204" s="116">
        <v>0</v>
      </c>
      <c r="M204" s="116">
        <v>29151.185471099103</v>
      </c>
      <c r="N204" s="116">
        <v>47090.627980504396</v>
      </c>
      <c r="O204" s="116">
        <v>0</v>
      </c>
      <c r="P204" s="117">
        <v>-172841.77499999999</v>
      </c>
      <c r="Q204" s="117">
        <v>738596.321678682</v>
      </c>
      <c r="R204" s="117">
        <v>413689.23469098029</v>
      </c>
      <c r="S204" s="118">
        <v>3945.45</v>
      </c>
      <c r="T204" s="22">
        <f t="shared" si="16"/>
        <v>1369299.5858807804</v>
      </c>
      <c r="U204" s="36">
        <v>1701155.8638123588</v>
      </c>
      <c r="V204" s="22">
        <f t="shared" ref="V204:V267" si="18">SUM(T204:U204)</f>
        <v>3070455.4496931392</v>
      </c>
      <c r="W204" s="22">
        <v>692332.35488204181</v>
      </c>
      <c r="X204" s="21">
        <f t="shared" si="17"/>
        <v>3762787.8045751811</v>
      </c>
      <c r="Y204" s="20">
        <f t="shared" ref="Y204:Y267" si="19">X204/C204</f>
        <v>1382.8694614388758</v>
      </c>
      <c r="Z204" s="248">
        <v>6</v>
      </c>
    </row>
    <row r="205" spans="1:26" s="120" customFormat="1" ht="16.5">
      <c r="A205" s="20">
        <v>620</v>
      </c>
      <c r="B205" s="18" t="s">
        <v>236</v>
      </c>
      <c r="C205" s="21">
        <v>2446</v>
      </c>
      <c r="D205" s="21">
        <v>2214210.04</v>
      </c>
      <c r="E205" s="21">
        <v>2215252.9912132872</v>
      </c>
      <c r="F205" s="21">
        <v>4429463.0312132873</v>
      </c>
      <c r="G205" s="114">
        <v>1359.93</v>
      </c>
      <c r="H205" s="32">
        <v>3326388.7800000003</v>
      </c>
      <c r="I205" s="32">
        <v>1103074.251213287</v>
      </c>
      <c r="J205" s="288">
        <f t="shared" si="15"/>
        <v>0.24903114518401132</v>
      </c>
      <c r="K205" s="116">
        <v>808410.56792400009</v>
      </c>
      <c r="L205" s="116">
        <v>0</v>
      </c>
      <c r="M205" s="116">
        <v>27973.246420827203</v>
      </c>
      <c r="N205" s="116">
        <v>28912.609499569502</v>
      </c>
      <c r="O205" s="116">
        <v>0</v>
      </c>
      <c r="P205" s="117">
        <v>-135984.465</v>
      </c>
      <c r="Q205" s="117">
        <v>425094.39130486135</v>
      </c>
      <c r="R205" s="117">
        <v>477446.47942081996</v>
      </c>
      <c r="S205" s="118">
        <v>3546.7</v>
      </c>
      <c r="T205" s="22">
        <f t="shared" si="16"/>
        <v>2738473.7807833655</v>
      </c>
      <c r="U205" s="36">
        <v>549017.33422370197</v>
      </c>
      <c r="V205" s="22">
        <f t="shared" si="18"/>
        <v>3287491.1150070676</v>
      </c>
      <c r="W205" s="22">
        <v>592880.19126909296</v>
      </c>
      <c r="X205" s="21">
        <f t="shared" si="17"/>
        <v>3880371.3062761603</v>
      </c>
      <c r="Y205" s="20">
        <f t="shared" si="19"/>
        <v>1586.4150884203436</v>
      </c>
      <c r="Z205" s="248">
        <v>18</v>
      </c>
    </row>
    <row r="206" spans="1:26" s="120" customFormat="1" ht="16.5">
      <c r="A206" s="20">
        <v>623</v>
      </c>
      <c r="B206" s="18" t="s">
        <v>237</v>
      </c>
      <c r="C206" s="21">
        <v>2117</v>
      </c>
      <c r="D206" s="21">
        <v>1422338.4500000002</v>
      </c>
      <c r="E206" s="21">
        <v>1664688.6918296756</v>
      </c>
      <c r="F206" s="21">
        <v>3087027.141829676</v>
      </c>
      <c r="G206" s="114">
        <v>1359.93</v>
      </c>
      <c r="H206" s="32">
        <v>2878971.81</v>
      </c>
      <c r="I206" s="32">
        <v>208055.33182967594</v>
      </c>
      <c r="J206" s="288">
        <f t="shared" si="15"/>
        <v>6.7396664256849356E-2</v>
      </c>
      <c r="K206" s="116">
        <v>677901.15881200007</v>
      </c>
      <c r="L206" s="116">
        <v>0</v>
      </c>
      <c r="M206" s="116">
        <v>21788.766773611307</v>
      </c>
      <c r="N206" s="116">
        <v>40781.806142990303</v>
      </c>
      <c r="O206" s="116">
        <v>0</v>
      </c>
      <c r="P206" s="117">
        <v>-112044.98499999999</v>
      </c>
      <c r="Q206" s="117">
        <v>488578.59961381136</v>
      </c>
      <c r="R206" s="117">
        <v>130320.03979379506</v>
      </c>
      <c r="S206" s="118">
        <v>3069.65</v>
      </c>
      <c r="T206" s="22">
        <f t="shared" si="16"/>
        <v>1458450.367965884</v>
      </c>
      <c r="U206" s="36">
        <v>-113436.74708953541</v>
      </c>
      <c r="V206" s="22">
        <f t="shared" si="18"/>
        <v>1345013.6208763486</v>
      </c>
      <c r="W206" s="22">
        <v>477548.71115935512</v>
      </c>
      <c r="X206" s="21">
        <f t="shared" si="17"/>
        <v>1822562.3320357036</v>
      </c>
      <c r="Y206" s="20">
        <f t="shared" si="19"/>
        <v>860.91749269518357</v>
      </c>
      <c r="Z206" s="248">
        <v>10</v>
      </c>
    </row>
    <row r="207" spans="1:26" s="120" customFormat="1" ht="16.5">
      <c r="A207" s="20">
        <v>624</v>
      </c>
      <c r="B207" s="18" t="s">
        <v>238</v>
      </c>
      <c r="C207" s="21">
        <v>5119</v>
      </c>
      <c r="D207" s="21">
        <v>7670556.8100000005</v>
      </c>
      <c r="E207" s="21">
        <v>1304947.2064669519</v>
      </c>
      <c r="F207" s="21">
        <v>8975504.0164669529</v>
      </c>
      <c r="G207" s="114">
        <v>1359.93</v>
      </c>
      <c r="H207" s="32">
        <v>6961481.6699999999</v>
      </c>
      <c r="I207" s="32">
        <v>2014022.3464669529</v>
      </c>
      <c r="J207" s="288">
        <f t="shared" si="15"/>
        <v>0.22439100275281665</v>
      </c>
      <c r="K207" s="116">
        <v>0</v>
      </c>
      <c r="L207" s="116">
        <v>0</v>
      </c>
      <c r="M207" s="116">
        <v>34152.595037880368</v>
      </c>
      <c r="N207" s="116">
        <v>98176.05055513863</v>
      </c>
      <c r="O207" s="116">
        <v>0</v>
      </c>
      <c r="P207" s="117">
        <v>-281106.14749999996</v>
      </c>
      <c r="Q207" s="117">
        <v>1230772.7042678252</v>
      </c>
      <c r="R207" s="117">
        <v>1242135.8190745302</v>
      </c>
      <c r="S207" s="118">
        <v>7422.55</v>
      </c>
      <c r="T207" s="22">
        <f t="shared" si="16"/>
        <v>4345575.9179023271</v>
      </c>
      <c r="U207" s="36">
        <v>1198328.5299624959</v>
      </c>
      <c r="V207" s="22">
        <f t="shared" si="18"/>
        <v>5543904.447864823</v>
      </c>
      <c r="W207" s="22">
        <v>739756.86131195829</v>
      </c>
      <c r="X207" s="21">
        <f t="shared" si="17"/>
        <v>6283661.3091767812</v>
      </c>
      <c r="Y207" s="20">
        <f t="shared" si="19"/>
        <v>1227.5173489308031</v>
      </c>
      <c r="Z207" s="248">
        <v>8</v>
      </c>
    </row>
    <row r="208" spans="1:26" s="120" customFormat="1" ht="16.5">
      <c r="A208" s="20">
        <v>625</v>
      </c>
      <c r="B208" s="18" t="s">
        <v>239</v>
      </c>
      <c r="C208" s="21">
        <v>3048</v>
      </c>
      <c r="D208" s="21">
        <v>4910965.2899999991</v>
      </c>
      <c r="E208" s="21">
        <v>921676.00537156884</v>
      </c>
      <c r="F208" s="21">
        <v>5832641.2953715678</v>
      </c>
      <c r="G208" s="114">
        <v>1359.93</v>
      </c>
      <c r="H208" s="32">
        <v>4145066.64</v>
      </c>
      <c r="I208" s="32">
        <v>1687574.6553715677</v>
      </c>
      <c r="J208" s="288">
        <f t="shared" si="15"/>
        <v>0.28933283737347693</v>
      </c>
      <c r="K208" s="116">
        <v>162729.76953600001</v>
      </c>
      <c r="L208" s="116">
        <v>0</v>
      </c>
      <c r="M208" s="116">
        <v>34446.661134686474</v>
      </c>
      <c r="N208" s="116">
        <v>31914.987693309362</v>
      </c>
      <c r="O208" s="116">
        <v>0</v>
      </c>
      <c r="P208" s="117">
        <v>-140822.67500000002</v>
      </c>
      <c r="Q208" s="117">
        <v>926376.7372162512</v>
      </c>
      <c r="R208" s="117">
        <v>624383.3613538905</v>
      </c>
      <c r="S208" s="118">
        <v>4419.5999999999995</v>
      </c>
      <c r="T208" s="22">
        <f t="shared" si="16"/>
        <v>3331023.0973057053</v>
      </c>
      <c r="U208" s="36">
        <v>659656.69889648713</v>
      </c>
      <c r="V208" s="22">
        <f t="shared" si="18"/>
        <v>3990679.7962021925</v>
      </c>
      <c r="W208" s="22">
        <v>563298.79902610555</v>
      </c>
      <c r="X208" s="21">
        <f t="shared" si="17"/>
        <v>4553978.5952282976</v>
      </c>
      <c r="Y208" s="20">
        <f t="shared" si="19"/>
        <v>1494.0874656260819</v>
      </c>
      <c r="Z208" s="248">
        <v>17</v>
      </c>
    </row>
    <row r="209" spans="1:26" s="120" customFormat="1" ht="16.5">
      <c r="A209" s="20">
        <v>626</v>
      </c>
      <c r="B209" s="18" t="s">
        <v>240</v>
      </c>
      <c r="C209" s="21">
        <v>4964</v>
      </c>
      <c r="D209" s="21">
        <v>6689917.0200000005</v>
      </c>
      <c r="E209" s="21">
        <v>1600386.8449666481</v>
      </c>
      <c r="F209" s="21">
        <v>8290303.8649666486</v>
      </c>
      <c r="G209" s="114">
        <v>1359.93</v>
      </c>
      <c r="H209" s="32">
        <v>6750692.5200000005</v>
      </c>
      <c r="I209" s="32">
        <v>1539611.3449666481</v>
      </c>
      <c r="J209" s="288">
        <f t="shared" si="15"/>
        <v>0.18571229354725732</v>
      </c>
      <c r="K209" s="116">
        <v>575660.81346400012</v>
      </c>
      <c r="L209" s="116">
        <v>0</v>
      </c>
      <c r="M209" s="116">
        <v>58061.886933690883</v>
      </c>
      <c r="N209" s="116">
        <v>96295.880785642119</v>
      </c>
      <c r="O209" s="116">
        <v>0</v>
      </c>
      <c r="P209" s="117">
        <v>-319128.73499999999</v>
      </c>
      <c r="Q209" s="117">
        <v>-290975.44823777484</v>
      </c>
      <c r="R209" s="117">
        <v>-340119.33275351027</v>
      </c>
      <c r="S209" s="118">
        <v>7197.8</v>
      </c>
      <c r="T209" s="22">
        <f t="shared" si="16"/>
        <v>1326604.2101586962</v>
      </c>
      <c r="U209" s="36">
        <v>-38848.836494378142</v>
      </c>
      <c r="V209" s="22">
        <f t="shared" si="18"/>
        <v>1287755.3736643181</v>
      </c>
      <c r="W209" s="22">
        <v>958856.20401978435</v>
      </c>
      <c r="X209" s="21">
        <f t="shared" si="17"/>
        <v>2246611.5776841026</v>
      </c>
      <c r="Y209" s="20">
        <f t="shared" si="19"/>
        <v>452.58089800243806</v>
      </c>
      <c r="Z209" s="248">
        <v>17</v>
      </c>
    </row>
    <row r="210" spans="1:26" s="120" customFormat="1" ht="16.5">
      <c r="A210" s="20">
        <v>630</v>
      </c>
      <c r="B210" s="18" t="s">
        <v>241</v>
      </c>
      <c r="C210" s="21">
        <v>1631</v>
      </c>
      <c r="D210" s="21">
        <v>3275543.65</v>
      </c>
      <c r="E210" s="21">
        <v>880260.98055715859</v>
      </c>
      <c r="F210" s="21">
        <v>4155804.6305571585</v>
      </c>
      <c r="G210" s="114">
        <v>1359.93</v>
      </c>
      <c r="H210" s="32">
        <v>2218045.83</v>
      </c>
      <c r="I210" s="32">
        <v>1937758.8005571584</v>
      </c>
      <c r="J210" s="288">
        <f t="shared" si="15"/>
        <v>0.46627764604453215</v>
      </c>
      <c r="K210" s="116">
        <v>489688.64446599997</v>
      </c>
      <c r="L210" s="116">
        <v>0</v>
      </c>
      <c r="M210" s="116">
        <v>26058.812306745913</v>
      </c>
      <c r="N210" s="116">
        <v>27893.257636340441</v>
      </c>
      <c r="O210" s="116">
        <v>25520.385989830171</v>
      </c>
      <c r="P210" s="117">
        <v>-68054.030000000013</v>
      </c>
      <c r="Q210" s="117">
        <v>-353312.35339960601</v>
      </c>
      <c r="R210" s="117">
        <v>-467785.08220569883</v>
      </c>
      <c r="S210" s="118">
        <v>2364.9499999999998</v>
      </c>
      <c r="T210" s="22">
        <f t="shared" si="16"/>
        <v>1620133.3853507699</v>
      </c>
      <c r="U210" s="36">
        <v>533139.93735554046</v>
      </c>
      <c r="V210" s="22">
        <f t="shared" si="18"/>
        <v>2153273.3227063101</v>
      </c>
      <c r="W210" s="22">
        <v>293457.79005564051</v>
      </c>
      <c r="X210" s="21">
        <f t="shared" si="17"/>
        <v>2446731.1127619506</v>
      </c>
      <c r="Y210" s="20">
        <f t="shared" si="19"/>
        <v>1500.1417000379831</v>
      </c>
      <c r="Z210" s="248">
        <v>17</v>
      </c>
    </row>
    <row r="211" spans="1:26" s="120" customFormat="1" ht="16.5">
      <c r="A211" s="20">
        <v>631</v>
      </c>
      <c r="B211" s="18" t="s">
        <v>242</v>
      </c>
      <c r="C211" s="21">
        <v>1985</v>
      </c>
      <c r="D211" s="21">
        <v>2812030.9699999997</v>
      </c>
      <c r="E211" s="21">
        <v>355603.47122289427</v>
      </c>
      <c r="F211" s="21">
        <v>3167634.441222894</v>
      </c>
      <c r="G211" s="114">
        <v>1359.93</v>
      </c>
      <c r="H211" s="32">
        <v>2699461.0500000003</v>
      </c>
      <c r="I211" s="32">
        <v>468173.39122289373</v>
      </c>
      <c r="J211" s="288">
        <f t="shared" si="15"/>
        <v>0.14779905949063715</v>
      </c>
      <c r="K211" s="116">
        <v>0</v>
      </c>
      <c r="L211" s="116">
        <v>0</v>
      </c>
      <c r="M211" s="116">
        <v>14561.94414798246</v>
      </c>
      <c r="N211" s="116">
        <v>24971.365858468031</v>
      </c>
      <c r="O211" s="116">
        <v>0</v>
      </c>
      <c r="P211" s="117">
        <v>-80157.455000000002</v>
      </c>
      <c r="Q211" s="117">
        <v>562070.08676746942</v>
      </c>
      <c r="R211" s="117">
        <v>552852.39864837914</v>
      </c>
      <c r="S211" s="118">
        <v>2878.25</v>
      </c>
      <c r="T211" s="22">
        <f t="shared" si="16"/>
        <v>1545349.9816451927</v>
      </c>
      <c r="U211" s="36">
        <v>590436.74023788958</v>
      </c>
      <c r="V211" s="22">
        <f t="shared" si="18"/>
        <v>2135786.7218830823</v>
      </c>
      <c r="W211" s="22">
        <v>344417.13611322764</v>
      </c>
      <c r="X211" s="21">
        <f t="shared" si="17"/>
        <v>2480203.8579963101</v>
      </c>
      <c r="Y211" s="20">
        <f t="shared" si="19"/>
        <v>1249.4729763205592</v>
      </c>
      <c r="Z211" s="248">
        <v>2</v>
      </c>
    </row>
    <row r="212" spans="1:26" s="120" customFormat="1" ht="16.5">
      <c r="A212" s="20">
        <v>635</v>
      </c>
      <c r="B212" s="18" t="s">
        <v>243</v>
      </c>
      <c r="C212" s="21">
        <v>6439</v>
      </c>
      <c r="D212" s="21">
        <v>8961166.4799999986</v>
      </c>
      <c r="E212" s="21">
        <v>1218013.8006197237</v>
      </c>
      <c r="F212" s="21">
        <v>10179180.280619722</v>
      </c>
      <c r="G212" s="114">
        <v>1359.93</v>
      </c>
      <c r="H212" s="32">
        <v>8756589.2699999996</v>
      </c>
      <c r="I212" s="32">
        <v>1422591.0106197223</v>
      </c>
      <c r="J212" s="288">
        <f t="shared" si="15"/>
        <v>0.13975496763017475</v>
      </c>
      <c r="K212" s="116">
        <v>154496.28424799998</v>
      </c>
      <c r="L212" s="116">
        <v>0</v>
      </c>
      <c r="M212" s="116">
        <v>58991.028109189501</v>
      </c>
      <c r="N212" s="116">
        <v>97460.050981479857</v>
      </c>
      <c r="O212" s="116">
        <v>0</v>
      </c>
      <c r="P212" s="117">
        <v>-368728.57999999996</v>
      </c>
      <c r="Q212" s="117">
        <v>-40000.643998499349</v>
      </c>
      <c r="R212" s="117">
        <v>-88598.224881671558</v>
      </c>
      <c r="S212" s="118">
        <v>9336.5499999999993</v>
      </c>
      <c r="T212" s="22">
        <f t="shared" si="16"/>
        <v>1245547.4750782207</v>
      </c>
      <c r="U212" s="36">
        <v>2240823.5285403836</v>
      </c>
      <c r="V212" s="22">
        <f t="shared" si="18"/>
        <v>3486371.0036186045</v>
      </c>
      <c r="W212" s="22">
        <v>1272187.3641265316</v>
      </c>
      <c r="X212" s="21">
        <f t="shared" si="17"/>
        <v>4758558.3677451359</v>
      </c>
      <c r="Y212" s="20">
        <f t="shared" si="19"/>
        <v>739.021333707895</v>
      </c>
      <c r="Z212" s="248">
        <v>6</v>
      </c>
    </row>
    <row r="213" spans="1:26" s="120" customFormat="1" ht="16.5">
      <c r="A213" s="20">
        <v>636</v>
      </c>
      <c r="B213" s="18" t="s">
        <v>244</v>
      </c>
      <c r="C213" s="21">
        <v>8222</v>
      </c>
      <c r="D213" s="21">
        <v>13243139.140000001</v>
      </c>
      <c r="E213" s="21">
        <v>1873267.5747155694</v>
      </c>
      <c r="F213" s="21">
        <v>15116406.71471557</v>
      </c>
      <c r="G213" s="114">
        <v>1359.93</v>
      </c>
      <c r="H213" s="32">
        <v>11181344.460000001</v>
      </c>
      <c r="I213" s="32">
        <v>3935062.2547155693</v>
      </c>
      <c r="J213" s="288">
        <f t="shared" si="15"/>
        <v>0.26031730483176613</v>
      </c>
      <c r="K213" s="116">
        <v>0</v>
      </c>
      <c r="L213" s="116">
        <v>0</v>
      </c>
      <c r="M213" s="116">
        <v>77647.697458704992</v>
      </c>
      <c r="N213" s="116">
        <v>134410.67578599777</v>
      </c>
      <c r="O213" s="116">
        <v>0</v>
      </c>
      <c r="P213" s="117">
        <v>-482280.23000000004</v>
      </c>
      <c r="Q213" s="117">
        <v>547609.04309370148</v>
      </c>
      <c r="R213" s="117">
        <v>227655.28563894515</v>
      </c>
      <c r="S213" s="118">
        <v>11921.9</v>
      </c>
      <c r="T213" s="22">
        <f t="shared" si="16"/>
        <v>4452026.6266929191</v>
      </c>
      <c r="U213" s="36">
        <v>2692775.7027529175</v>
      </c>
      <c r="V213" s="22">
        <f t="shared" si="18"/>
        <v>7144802.3294458371</v>
      </c>
      <c r="W213" s="22">
        <v>1772192.3552646746</v>
      </c>
      <c r="X213" s="21">
        <f t="shared" si="17"/>
        <v>8916994.6847105119</v>
      </c>
      <c r="Y213" s="20">
        <f t="shared" si="19"/>
        <v>1084.5286651314173</v>
      </c>
      <c r="Z213" s="248">
        <v>2</v>
      </c>
    </row>
    <row r="214" spans="1:26" s="120" customFormat="1" ht="16.5">
      <c r="A214" s="20">
        <v>638</v>
      </c>
      <c r="B214" s="18" t="s">
        <v>245</v>
      </c>
      <c r="C214" s="21">
        <v>51149</v>
      </c>
      <c r="D214" s="21">
        <v>80437865.079999998</v>
      </c>
      <c r="E214" s="21">
        <v>17248866.501286034</v>
      </c>
      <c r="F214" s="21">
        <v>97686731.581286028</v>
      </c>
      <c r="G214" s="114">
        <v>1359.93</v>
      </c>
      <c r="H214" s="32">
        <v>69559059.570000008</v>
      </c>
      <c r="I214" s="32">
        <v>28127672.01128602</v>
      </c>
      <c r="J214" s="288">
        <f t="shared" si="15"/>
        <v>0.28793748706681549</v>
      </c>
      <c r="K214" s="116">
        <v>0</v>
      </c>
      <c r="L214" s="116">
        <v>0</v>
      </c>
      <c r="M214" s="116">
        <v>611482.42957216455</v>
      </c>
      <c r="N214" s="116">
        <v>901318.75430440658</v>
      </c>
      <c r="O214" s="116">
        <v>300025.45397927356</v>
      </c>
      <c r="P214" s="117">
        <v>-4015960.7788999998</v>
      </c>
      <c r="Q214" s="117">
        <v>13635707.035093911</v>
      </c>
      <c r="R214" s="117">
        <v>5791297.8341033831</v>
      </c>
      <c r="S214" s="118">
        <v>74166.05</v>
      </c>
      <c r="T214" s="22">
        <f t="shared" si="16"/>
        <v>45425708.789439157</v>
      </c>
      <c r="U214" s="36">
        <v>-4472509.9832031736</v>
      </c>
      <c r="V214" s="22">
        <f t="shared" si="18"/>
        <v>40953198.806235984</v>
      </c>
      <c r="W214" s="22">
        <v>7464233.663101892</v>
      </c>
      <c r="X214" s="21">
        <f t="shared" si="17"/>
        <v>48417432.469337873</v>
      </c>
      <c r="Y214" s="20">
        <f t="shared" si="19"/>
        <v>946.59587615276689</v>
      </c>
      <c r="Z214" s="248">
        <v>1</v>
      </c>
    </row>
    <row r="215" spans="1:26" s="120" customFormat="1" ht="16.5">
      <c r="A215" s="20">
        <v>678</v>
      </c>
      <c r="B215" s="18" t="s">
        <v>246</v>
      </c>
      <c r="C215" s="21">
        <v>24260</v>
      </c>
      <c r="D215" s="21">
        <v>40461377.450000003</v>
      </c>
      <c r="E215" s="21">
        <v>4365273.3612978868</v>
      </c>
      <c r="F215" s="21">
        <v>44826650.811297894</v>
      </c>
      <c r="G215" s="114">
        <v>1359.93</v>
      </c>
      <c r="H215" s="32">
        <v>32991901.800000001</v>
      </c>
      <c r="I215" s="32">
        <v>11834749.011297893</v>
      </c>
      <c r="J215" s="288">
        <f t="shared" si="15"/>
        <v>0.26401144848223013</v>
      </c>
      <c r="K215" s="116">
        <v>620965.72045333334</v>
      </c>
      <c r="L215" s="116">
        <v>0</v>
      </c>
      <c r="M215" s="116">
        <v>353098.13997267635</v>
      </c>
      <c r="N215" s="116">
        <v>341884.33542657644</v>
      </c>
      <c r="O215" s="116">
        <v>0</v>
      </c>
      <c r="P215" s="117">
        <v>-1693186.7100000002</v>
      </c>
      <c r="Q215" s="117">
        <v>2016187.6418590839</v>
      </c>
      <c r="R215" s="117">
        <v>1338054.1044095384</v>
      </c>
      <c r="S215" s="118">
        <v>35177</v>
      </c>
      <c r="T215" s="22">
        <f t="shared" si="16"/>
        <v>14846929.243419101</v>
      </c>
      <c r="U215" s="36">
        <v>7135771.4427917795</v>
      </c>
      <c r="V215" s="22">
        <f t="shared" si="18"/>
        <v>21982700.686210882</v>
      </c>
      <c r="W215" s="22">
        <v>3472366.0037305523</v>
      </c>
      <c r="X215" s="21">
        <f t="shared" si="17"/>
        <v>25455066.689941436</v>
      </c>
      <c r="Y215" s="20">
        <f t="shared" si="19"/>
        <v>1049.2607868895893</v>
      </c>
      <c r="Z215" s="248">
        <v>17</v>
      </c>
    </row>
    <row r="216" spans="1:26" s="120" customFormat="1" ht="16.5">
      <c r="A216" s="20">
        <v>680</v>
      </c>
      <c r="B216" s="18" t="s">
        <v>247</v>
      </c>
      <c r="C216" s="21">
        <v>24810</v>
      </c>
      <c r="D216" s="21">
        <v>36519082.119999997</v>
      </c>
      <c r="E216" s="21">
        <v>6107281.2274976606</v>
      </c>
      <c r="F216" s="21">
        <v>42626363.347497657</v>
      </c>
      <c r="G216" s="114">
        <v>1359.93</v>
      </c>
      <c r="H216" s="32">
        <v>33739863.300000004</v>
      </c>
      <c r="I216" s="32">
        <v>8886500.0474976525</v>
      </c>
      <c r="J216" s="288">
        <f t="shared" si="15"/>
        <v>0.20847427154536574</v>
      </c>
      <c r="K216" s="116">
        <v>0</v>
      </c>
      <c r="L216" s="116">
        <v>0</v>
      </c>
      <c r="M216" s="116">
        <v>323208.85470857611</v>
      </c>
      <c r="N216" s="116">
        <v>427952.6147062321</v>
      </c>
      <c r="O216" s="116">
        <v>215919.89864390829</v>
      </c>
      <c r="P216" s="117">
        <v>-2166967.1114999996</v>
      </c>
      <c r="Q216" s="117">
        <v>123682.93708904352</v>
      </c>
      <c r="R216" s="117">
        <v>750431.68923208234</v>
      </c>
      <c r="S216" s="118">
        <v>35974.5</v>
      </c>
      <c r="T216" s="22">
        <f t="shared" si="16"/>
        <v>8596703.4303774945</v>
      </c>
      <c r="U216" s="36">
        <v>2366690.2520136274</v>
      </c>
      <c r="V216" s="22">
        <f t="shared" si="18"/>
        <v>10963393.682391122</v>
      </c>
      <c r="W216" s="22">
        <v>3437295.6144646946</v>
      </c>
      <c r="X216" s="21">
        <f t="shared" si="17"/>
        <v>14400689.296855817</v>
      </c>
      <c r="Y216" s="20">
        <f t="shared" si="19"/>
        <v>580.43890757177815</v>
      </c>
      <c r="Z216" s="248">
        <v>2</v>
      </c>
    </row>
    <row r="217" spans="1:26" s="120" customFormat="1" ht="16.5">
      <c r="A217" s="20">
        <v>681</v>
      </c>
      <c r="B217" s="18" t="s">
        <v>248</v>
      </c>
      <c r="C217" s="21">
        <v>3330</v>
      </c>
      <c r="D217" s="21">
        <v>3653306.5500000003</v>
      </c>
      <c r="E217" s="21">
        <v>920277.14147678122</v>
      </c>
      <c r="F217" s="21">
        <v>4573583.6914767819</v>
      </c>
      <c r="G217" s="114">
        <v>1359.93</v>
      </c>
      <c r="H217" s="32">
        <v>4528566.9000000004</v>
      </c>
      <c r="I217" s="32">
        <v>45016.79147678148</v>
      </c>
      <c r="J217" s="288">
        <f t="shared" si="15"/>
        <v>9.8427829276795924E-3</v>
      </c>
      <c r="K217" s="116">
        <v>190201.36602000002</v>
      </c>
      <c r="L217" s="116">
        <v>0</v>
      </c>
      <c r="M217" s="116">
        <v>34501.830492993351</v>
      </c>
      <c r="N217" s="116">
        <v>54504.284370005138</v>
      </c>
      <c r="O217" s="116">
        <v>0</v>
      </c>
      <c r="P217" s="117">
        <v>-216343.39499999999</v>
      </c>
      <c r="Q217" s="117">
        <v>371221.84530391701</v>
      </c>
      <c r="R217" s="117">
        <v>373672.73274623655</v>
      </c>
      <c r="S217" s="118">
        <v>4828.5</v>
      </c>
      <c r="T217" s="22">
        <f t="shared" si="16"/>
        <v>857603.95540993358</v>
      </c>
      <c r="U217" s="36">
        <v>1045481.9312328382</v>
      </c>
      <c r="V217" s="22">
        <f t="shared" si="18"/>
        <v>1903085.8866427718</v>
      </c>
      <c r="W217" s="22">
        <v>805669.38021478138</v>
      </c>
      <c r="X217" s="21">
        <f t="shared" si="17"/>
        <v>2708755.2668575533</v>
      </c>
      <c r="Y217" s="20">
        <f t="shared" si="19"/>
        <v>813.44002007734332</v>
      </c>
      <c r="Z217" s="248">
        <v>10</v>
      </c>
    </row>
    <row r="218" spans="1:26" s="120" customFormat="1" ht="16.5">
      <c r="A218" s="20">
        <v>683</v>
      </c>
      <c r="B218" s="18" t="s">
        <v>249</v>
      </c>
      <c r="C218" s="21">
        <v>3670</v>
      </c>
      <c r="D218" s="21">
        <v>6167156.0300000003</v>
      </c>
      <c r="E218" s="21">
        <v>3016630.2243311354</v>
      </c>
      <c r="F218" s="21">
        <v>9183786.2543311361</v>
      </c>
      <c r="G218" s="114">
        <v>1359.93</v>
      </c>
      <c r="H218" s="32">
        <v>4990943.1000000006</v>
      </c>
      <c r="I218" s="32">
        <v>4192843.1543311356</v>
      </c>
      <c r="J218" s="288">
        <f t="shared" si="15"/>
        <v>0.45654842547688457</v>
      </c>
      <c r="K218" s="116">
        <v>1191415.2283399999</v>
      </c>
      <c r="L218" s="116">
        <v>0</v>
      </c>
      <c r="M218" s="116">
        <v>45768.185606592779</v>
      </c>
      <c r="N218" s="116">
        <v>58886.130582724873</v>
      </c>
      <c r="O218" s="116">
        <v>0</v>
      </c>
      <c r="P218" s="117">
        <v>-230046.73</v>
      </c>
      <c r="Q218" s="117">
        <v>-388451.5013686202</v>
      </c>
      <c r="R218" s="117">
        <v>39568.52792225578</v>
      </c>
      <c r="S218" s="118">
        <v>5321.5</v>
      </c>
      <c r="T218" s="22">
        <f t="shared" si="16"/>
        <v>4915304.4954140885</v>
      </c>
      <c r="U218" s="36">
        <v>2472724.0688594365</v>
      </c>
      <c r="V218" s="22">
        <f t="shared" si="18"/>
        <v>7388028.564273525</v>
      </c>
      <c r="W218" s="22">
        <v>759963.97848509159</v>
      </c>
      <c r="X218" s="21">
        <f t="shared" si="17"/>
        <v>8147992.5427586166</v>
      </c>
      <c r="Y218" s="20">
        <f t="shared" si="19"/>
        <v>2220.1614557925386</v>
      </c>
      <c r="Z218" s="248">
        <v>19</v>
      </c>
    </row>
    <row r="219" spans="1:26" s="120" customFormat="1" ht="16.5">
      <c r="A219" s="20">
        <v>684</v>
      </c>
      <c r="B219" s="18" t="s">
        <v>250</v>
      </c>
      <c r="C219" s="21">
        <v>38959</v>
      </c>
      <c r="D219" s="21">
        <v>52607476.230000004</v>
      </c>
      <c r="E219" s="21">
        <v>8949186.6815105285</v>
      </c>
      <c r="F219" s="21">
        <v>61556662.911510535</v>
      </c>
      <c r="G219" s="114">
        <v>1359.93</v>
      </c>
      <c r="H219" s="32">
        <v>52981512.870000005</v>
      </c>
      <c r="I219" s="32">
        <v>8575150.0415105298</v>
      </c>
      <c r="J219" s="288">
        <f t="shared" si="15"/>
        <v>0.13930498561687066</v>
      </c>
      <c r="K219" s="116">
        <v>0</v>
      </c>
      <c r="L219" s="116">
        <v>0</v>
      </c>
      <c r="M219" s="116">
        <v>514928.75892099121</v>
      </c>
      <c r="N219" s="116">
        <v>756434.30391215801</v>
      </c>
      <c r="O219" s="116">
        <v>0</v>
      </c>
      <c r="P219" s="117">
        <v>-2609567.4962499999</v>
      </c>
      <c r="Q219" s="117">
        <v>4224861.5882231388</v>
      </c>
      <c r="R219" s="117">
        <v>4584242.9445898756</v>
      </c>
      <c r="S219" s="118">
        <v>56490.549999999996</v>
      </c>
      <c r="T219" s="22">
        <f t="shared" si="16"/>
        <v>16102540.690906692</v>
      </c>
      <c r="U219" s="36">
        <v>-487968.36931135855</v>
      </c>
      <c r="V219" s="22">
        <f t="shared" si="18"/>
        <v>15614572.321595334</v>
      </c>
      <c r="W219" s="22">
        <v>7040812.967825627</v>
      </c>
      <c r="X219" s="21">
        <f t="shared" si="17"/>
        <v>22655385.289420962</v>
      </c>
      <c r="Y219" s="20">
        <f t="shared" si="19"/>
        <v>581.51865523809545</v>
      </c>
      <c r="Z219" s="248">
        <v>4</v>
      </c>
    </row>
    <row r="220" spans="1:26" s="120" customFormat="1" ht="16.5">
      <c r="A220" s="20">
        <v>686</v>
      </c>
      <c r="B220" s="18" t="s">
        <v>251</v>
      </c>
      <c r="C220" s="21">
        <v>3033</v>
      </c>
      <c r="D220" s="21">
        <v>3589446.3000000003</v>
      </c>
      <c r="E220" s="21">
        <v>762717.53912161058</v>
      </c>
      <c r="F220" s="21">
        <v>4352163.8391216109</v>
      </c>
      <c r="G220" s="114">
        <v>1359.93</v>
      </c>
      <c r="H220" s="32">
        <v>4124667.6900000004</v>
      </c>
      <c r="I220" s="32">
        <v>227496.14912161045</v>
      </c>
      <c r="J220" s="288">
        <f t="shared" si="15"/>
        <v>5.2271963448767035E-2</v>
      </c>
      <c r="K220" s="116">
        <v>341173.56537900004</v>
      </c>
      <c r="L220" s="116">
        <v>0</v>
      </c>
      <c r="M220" s="116">
        <v>32772.681531042763</v>
      </c>
      <c r="N220" s="116">
        <v>46474.944003236575</v>
      </c>
      <c r="O220" s="116">
        <v>0</v>
      </c>
      <c r="P220" s="117">
        <v>-220139.19500000001</v>
      </c>
      <c r="Q220" s="117">
        <v>-437443.22531851195</v>
      </c>
      <c r="R220" s="117">
        <v>-426852.19623817643</v>
      </c>
      <c r="S220" s="118">
        <v>4397.8499999999995</v>
      </c>
      <c r="T220" s="22">
        <f t="shared" si="16"/>
        <v>-432119.42652179848</v>
      </c>
      <c r="U220" s="36">
        <v>1319498.9639067713</v>
      </c>
      <c r="V220" s="22">
        <f t="shared" si="18"/>
        <v>887379.53738497279</v>
      </c>
      <c r="W220" s="22">
        <v>672707.59369978029</v>
      </c>
      <c r="X220" s="21">
        <f t="shared" si="17"/>
        <v>1560087.1310847532</v>
      </c>
      <c r="Y220" s="20">
        <f t="shared" si="19"/>
        <v>514.37096310080881</v>
      </c>
      <c r="Z220" s="248">
        <v>11</v>
      </c>
    </row>
    <row r="221" spans="1:26" s="120" customFormat="1" ht="16.5">
      <c r="A221" s="20">
        <v>687</v>
      </c>
      <c r="B221" s="18" t="s">
        <v>252</v>
      </c>
      <c r="C221" s="21">
        <v>1513</v>
      </c>
      <c r="D221" s="21">
        <v>1500445.5999999999</v>
      </c>
      <c r="E221" s="21">
        <v>1050353.8320477032</v>
      </c>
      <c r="F221" s="21">
        <v>2550799.4320477033</v>
      </c>
      <c r="G221" s="114">
        <v>1359.93</v>
      </c>
      <c r="H221" s="32">
        <v>2057574.09</v>
      </c>
      <c r="I221" s="32">
        <v>493225.34204770322</v>
      </c>
      <c r="J221" s="288">
        <f t="shared" si="15"/>
        <v>0.19336108352970624</v>
      </c>
      <c r="K221" s="116">
        <v>491438.79486799997</v>
      </c>
      <c r="L221" s="116">
        <v>0</v>
      </c>
      <c r="M221" s="116">
        <v>18638.969553243023</v>
      </c>
      <c r="N221" s="116">
        <v>16500.492206865136</v>
      </c>
      <c r="O221" s="116">
        <v>0</v>
      </c>
      <c r="P221" s="117">
        <v>-106839.16</v>
      </c>
      <c r="Q221" s="117">
        <v>-184051.24712608245</v>
      </c>
      <c r="R221" s="117">
        <v>-280279.81793716457</v>
      </c>
      <c r="S221" s="118">
        <v>2193.85</v>
      </c>
      <c r="T221" s="22">
        <f t="shared" si="16"/>
        <v>450827.22361256427</v>
      </c>
      <c r="U221" s="36">
        <v>-31304.543049172666</v>
      </c>
      <c r="V221" s="22">
        <f t="shared" si="18"/>
        <v>419522.68056339159</v>
      </c>
      <c r="W221" s="22">
        <v>376032.7087259306</v>
      </c>
      <c r="X221" s="21">
        <f t="shared" si="17"/>
        <v>795555.38928932219</v>
      </c>
      <c r="Y221" s="20">
        <f t="shared" si="19"/>
        <v>525.81321169155467</v>
      </c>
      <c r="Z221" s="248">
        <v>11</v>
      </c>
    </row>
    <row r="222" spans="1:26" s="120" customFormat="1" ht="16.5">
      <c r="A222" s="20">
        <v>689</v>
      </c>
      <c r="B222" s="18" t="s">
        <v>253</v>
      </c>
      <c r="C222" s="21">
        <v>3092</v>
      </c>
      <c r="D222" s="21">
        <v>2760071.35</v>
      </c>
      <c r="E222" s="21">
        <v>766744.66617565043</v>
      </c>
      <c r="F222" s="21">
        <v>3526816.0161756505</v>
      </c>
      <c r="G222" s="114">
        <v>1359.93</v>
      </c>
      <c r="H222" s="32">
        <v>4204903.5600000005</v>
      </c>
      <c r="I222" s="32">
        <v>-678087.54382435</v>
      </c>
      <c r="J222" s="288">
        <f t="shared" si="15"/>
        <v>-0.19226620858993465</v>
      </c>
      <c r="K222" s="116">
        <v>308514.60254400002</v>
      </c>
      <c r="L222" s="116">
        <v>0</v>
      </c>
      <c r="M222" s="116">
        <v>36754.906797594027</v>
      </c>
      <c r="N222" s="116">
        <v>45245.86157825886</v>
      </c>
      <c r="O222" s="116">
        <v>0</v>
      </c>
      <c r="P222" s="117">
        <v>-197187.86</v>
      </c>
      <c r="Q222" s="117">
        <v>1478680.7573115446</v>
      </c>
      <c r="R222" s="117">
        <v>1022459.7179055756</v>
      </c>
      <c r="S222" s="118">
        <v>4483.3999999999996</v>
      </c>
      <c r="T222" s="22">
        <f t="shared" si="16"/>
        <v>2020863.8423126228</v>
      </c>
      <c r="U222" s="36">
        <v>434703.170807908</v>
      </c>
      <c r="V222" s="22">
        <f t="shared" si="18"/>
        <v>2455567.0131205306</v>
      </c>
      <c r="W222" s="22">
        <v>595411.99035538931</v>
      </c>
      <c r="X222" s="21">
        <f t="shared" si="17"/>
        <v>3050979.0034759198</v>
      </c>
      <c r="Y222" s="20">
        <f t="shared" si="19"/>
        <v>986.73318353037507</v>
      </c>
      <c r="Z222" s="248">
        <v>9</v>
      </c>
    </row>
    <row r="223" spans="1:26" s="120" customFormat="1" ht="16.5">
      <c r="A223" s="20">
        <v>691</v>
      </c>
      <c r="B223" s="18" t="s">
        <v>254</v>
      </c>
      <c r="C223" s="21">
        <v>2690</v>
      </c>
      <c r="D223" s="21">
        <v>4688127</v>
      </c>
      <c r="E223" s="21">
        <v>580545.82030558435</v>
      </c>
      <c r="F223" s="21">
        <v>5268672.820305584</v>
      </c>
      <c r="G223" s="114">
        <v>1359.93</v>
      </c>
      <c r="H223" s="32">
        <v>3658211.7</v>
      </c>
      <c r="I223" s="32">
        <v>1610461.1203055838</v>
      </c>
      <c r="J223" s="288">
        <f t="shared" si="15"/>
        <v>0.30566732367567601</v>
      </c>
      <c r="K223" s="116">
        <v>307890.83640000003</v>
      </c>
      <c r="L223" s="116">
        <v>0</v>
      </c>
      <c r="M223" s="116">
        <v>32154.664046934733</v>
      </c>
      <c r="N223" s="116">
        <v>41356.670122767253</v>
      </c>
      <c r="O223" s="116">
        <v>0</v>
      </c>
      <c r="P223" s="117">
        <v>-132688.05500000002</v>
      </c>
      <c r="Q223" s="117">
        <v>538032.02669340617</v>
      </c>
      <c r="R223" s="117">
        <v>55127.68437012424</v>
      </c>
      <c r="S223" s="118">
        <v>3900.5</v>
      </c>
      <c r="T223" s="22">
        <f t="shared" si="16"/>
        <v>2456235.4469388165</v>
      </c>
      <c r="U223" s="36">
        <v>1795427.3401665534</v>
      </c>
      <c r="V223" s="22">
        <f t="shared" si="18"/>
        <v>4251662.7871053703</v>
      </c>
      <c r="W223" s="22">
        <v>640960.05842737365</v>
      </c>
      <c r="X223" s="21">
        <f t="shared" si="17"/>
        <v>4892622.8455327442</v>
      </c>
      <c r="Y223" s="20">
        <f t="shared" si="19"/>
        <v>1818.8189016850349</v>
      </c>
      <c r="Z223" s="248">
        <v>17</v>
      </c>
    </row>
    <row r="224" spans="1:26" s="120" customFormat="1" ht="16.5">
      <c r="A224" s="20">
        <v>694</v>
      </c>
      <c r="B224" s="18" t="s">
        <v>255</v>
      </c>
      <c r="C224" s="21">
        <v>28521</v>
      </c>
      <c r="D224" s="21">
        <v>41256905.509999998</v>
      </c>
      <c r="E224" s="21">
        <v>5291632.2090041228</v>
      </c>
      <c r="F224" s="21">
        <v>46548537.719004124</v>
      </c>
      <c r="G224" s="114">
        <v>1359.93</v>
      </c>
      <c r="H224" s="32">
        <v>38786563.530000001</v>
      </c>
      <c r="I224" s="32">
        <v>7761974.1890041232</v>
      </c>
      <c r="J224" s="288">
        <f t="shared" si="15"/>
        <v>0.16675011867956452</v>
      </c>
      <c r="K224" s="116">
        <v>0</v>
      </c>
      <c r="L224" s="116">
        <v>0</v>
      </c>
      <c r="M224" s="116">
        <v>344324.040913267</v>
      </c>
      <c r="N224" s="116">
        <v>533740.89786189666</v>
      </c>
      <c r="O224" s="116">
        <v>0</v>
      </c>
      <c r="P224" s="117">
        <v>-3014730.06</v>
      </c>
      <c r="Q224" s="117">
        <v>182336.14887084407</v>
      </c>
      <c r="R224" s="117">
        <v>1703642.2988672403</v>
      </c>
      <c r="S224" s="118">
        <v>41355.449999999997</v>
      </c>
      <c r="T224" s="22">
        <f t="shared" si="16"/>
        <v>7552642.965517371</v>
      </c>
      <c r="U224" s="36">
        <v>2205258.0618360247</v>
      </c>
      <c r="V224" s="22">
        <f t="shared" si="18"/>
        <v>9757901.0273533948</v>
      </c>
      <c r="W224" s="22">
        <v>4328850.2716077128</v>
      </c>
      <c r="X224" s="21">
        <f t="shared" si="17"/>
        <v>14086751.298961107</v>
      </c>
      <c r="Y224" s="20">
        <f t="shared" si="19"/>
        <v>493.9080431598158</v>
      </c>
      <c r="Z224" s="248">
        <v>5</v>
      </c>
    </row>
    <row r="225" spans="1:26" s="120" customFormat="1" ht="16.5">
      <c r="A225" s="20">
        <v>697</v>
      </c>
      <c r="B225" s="18" t="s">
        <v>256</v>
      </c>
      <c r="C225" s="21">
        <v>1210</v>
      </c>
      <c r="D225" s="21">
        <v>1142192.5</v>
      </c>
      <c r="E225" s="21">
        <v>750718.10547649616</v>
      </c>
      <c r="F225" s="21">
        <v>1892910.6054764963</v>
      </c>
      <c r="G225" s="114">
        <v>1359.93</v>
      </c>
      <c r="H225" s="32">
        <v>1645515.3</v>
      </c>
      <c r="I225" s="32">
        <v>247395.30547649623</v>
      </c>
      <c r="J225" s="288">
        <f t="shared" si="15"/>
        <v>0.13069571524441864</v>
      </c>
      <c r="K225" s="116">
        <v>119396.12200999999</v>
      </c>
      <c r="L225" s="116">
        <v>0</v>
      </c>
      <c r="M225" s="116">
        <v>10307.197248265411</v>
      </c>
      <c r="N225" s="116">
        <v>24022.676980137796</v>
      </c>
      <c r="O225" s="116">
        <v>0</v>
      </c>
      <c r="P225" s="117">
        <v>-58144.195</v>
      </c>
      <c r="Q225" s="117">
        <v>-130762.00988030998</v>
      </c>
      <c r="R225" s="117">
        <v>-75527.227030838651</v>
      </c>
      <c r="S225" s="118">
        <v>1754.5</v>
      </c>
      <c r="T225" s="22">
        <f t="shared" si="16"/>
        <v>138442.36980375077</v>
      </c>
      <c r="U225" s="36">
        <v>341734.49183355772</v>
      </c>
      <c r="V225" s="22">
        <f t="shared" si="18"/>
        <v>480176.8616373085</v>
      </c>
      <c r="W225" s="22">
        <v>294418.19818171411</v>
      </c>
      <c r="X225" s="21">
        <f t="shared" si="17"/>
        <v>774595.05981902266</v>
      </c>
      <c r="Y225" s="20">
        <f t="shared" si="19"/>
        <v>640.16120646200216</v>
      </c>
      <c r="Z225" s="248">
        <v>18</v>
      </c>
    </row>
    <row r="226" spans="1:26" s="120" customFormat="1" ht="16.5">
      <c r="A226" s="20">
        <v>698</v>
      </c>
      <c r="B226" s="18" t="s">
        <v>257</v>
      </c>
      <c r="C226" s="21">
        <v>64180</v>
      </c>
      <c r="D226" s="21">
        <v>97212815.439999998</v>
      </c>
      <c r="E226" s="21">
        <v>15533273.230238874</v>
      </c>
      <c r="F226" s="21">
        <v>112746088.67023887</v>
      </c>
      <c r="G226" s="114">
        <v>1359.93</v>
      </c>
      <c r="H226" s="32">
        <v>87280307.400000006</v>
      </c>
      <c r="I226" s="32">
        <v>25465781.270238861</v>
      </c>
      <c r="J226" s="288">
        <f t="shared" si="15"/>
        <v>0.22586842320287925</v>
      </c>
      <c r="K226" s="116">
        <v>0</v>
      </c>
      <c r="L226" s="116">
        <v>0</v>
      </c>
      <c r="M226" s="116">
        <v>803609.64223924384</v>
      </c>
      <c r="N226" s="116">
        <v>1315635.0611490447</v>
      </c>
      <c r="O226" s="116">
        <v>426138.49914341443</v>
      </c>
      <c r="P226" s="117">
        <v>-4865641.2763999999</v>
      </c>
      <c r="Q226" s="117">
        <v>-18309719.873889558</v>
      </c>
      <c r="R226" s="117">
        <v>-11865842.428295489</v>
      </c>
      <c r="S226" s="118">
        <v>93061</v>
      </c>
      <c r="T226" s="22">
        <f t="shared" si="16"/>
        <v>-6936978.105814483</v>
      </c>
      <c r="U226" s="36">
        <v>19322521.180275664</v>
      </c>
      <c r="V226" s="22">
        <f t="shared" si="18"/>
        <v>12385543.074461181</v>
      </c>
      <c r="W226" s="22">
        <v>9602704.4680333622</v>
      </c>
      <c r="X226" s="21">
        <f t="shared" si="17"/>
        <v>21988247.542494543</v>
      </c>
      <c r="Y226" s="20">
        <f t="shared" si="19"/>
        <v>342.60279748355475</v>
      </c>
      <c r="Z226" s="248">
        <v>19</v>
      </c>
    </row>
    <row r="227" spans="1:26" s="120" customFormat="1" ht="16.5">
      <c r="A227" s="20">
        <v>700</v>
      </c>
      <c r="B227" s="18" t="s">
        <v>258</v>
      </c>
      <c r="C227" s="21">
        <v>4913</v>
      </c>
      <c r="D227" s="21">
        <v>5727837.6699999999</v>
      </c>
      <c r="E227" s="21">
        <v>1525486.7453153238</v>
      </c>
      <c r="F227" s="21">
        <v>7253324.4153153235</v>
      </c>
      <c r="G227" s="114">
        <v>1359.93</v>
      </c>
      <c r="H227" s="32">
        <v>6681336.0899999999</v>
      </c>
      <c r="I227" s="32">
        <v>571988.32531532366</v>
      </c>
      <c r="J227" s="288">
        <f t="shared" si="15"/>
        <v>7.885878151369817E-2</v>
      </c>
      <c r="K227" s="116">
        <v>23814.028298000001</v>
      </c>
      <c r="L227" s="116">
        <v>0</v>
      </c>
      <c r="M227" s="116">
        <v>36164.308808319038</v>
      </c>
      <c r="N227" s="116">
        <v>82701.215144627815</v>
      </c>
      <c r="O227" s="116">
        <v>0</v>
      </c>
      <c r="P227" s="117">
        <v>-269389.51</v>
      </c>
      <c r="Q227" s="117">
        <v>242837.30904163822</v>
      </c>
      <c r="R227" s="117">
        <v>508720.88065454521</v>
      </c>
      <c r="S227" s="118">
        <v>7123.8499999999995</v>
      </c>
      <c r="T227" s="22">
        <f t="shared" si="16"/>
        <v>1203960.4072624538</v>
      </c>
      <c r="U227" s="36">
        <v>-6019.9708674421609</v>
      </c>
      <c r="V227" s="22">
        <f t="shared" si="18"/>
        <v>1197940.4363950116</v>
      </c>
      <c r="W227" s="22">
        <v>815623.78408988658</v>
      </c>
      <c r="X227" s="21">
        <f t="shared" si="17"/>
        <v>2013564.2204848982</v>
      </c>
      <c r="Y227" s="20">
        <f t="shared" si="19"/>
        <v>409.84413199366946</v>
      </c>
      <c r="Z227" s="248">
        <v>9</v>
      </c>
    </row>
    <row r="228" spans="1:26" s="120" customFormat="1" ht="16.5">
      <c r="A228" s="20">
        <v>702</v>
      </c>
      <c r="B228" s="18" t="s">
        <v>259</v>
      </c>
      <c r="C228" s="21">
        <v>4155</v>
      </c>
      <c r="D228" s="21">
        <v>4422642.83</v>
      </c>
      <c r="E228" s="21">
        <v>996615.18484189047</v>
      </c>
      <c r="F228" s="21">
        <v>5419258.0148418909</v>
      </c>
      <c r="G228" s="114">
        <v>1359.93</v>
      </c>
      <c r="H228" s="32">
        <v>5650509.1500000004</v>
      </c>
      <c r="I228" s="32">
        <v>-231251.13515810948</v>
      </c>
      <c r="J228" s="288">
        <f t="shared" si="15"/>
        <v>-4.2672102809051496E-2</v>
      </c>
      <c r="K228" s="116">
        <v>415393.2165000001</v>
      </c>
      <c r="L228" s="116">
        <v>0</v>
      </c>
      <c r="M228" s="116">
        <v>50034.034537483967</v>
      </c>
      <c r="N228" s="116">
        <v>67738.942796267351</v>
      </c>
      <c r="O228" s="116">
        <v>0</v>
      </c>
      <c r="P228" s="117">
        <v>-213318.42999999996</v>
      </c>
      <c r="Q228" s="117">
        <v>595501.04167854588</v>
      </c>
      <c r="R228" s="117">
        <v>219068.59101016991</v>
      </c>
      <c r="S228" s="118">
        <v>6024.75</v>
      </c>
      <c r="T228" s="22">
        <f t="shared" si="16"/>
        <v>909191.01136435778</v>
      </c>
      <c r="U228" s="36">
        <v>874075.13823561161</v>
      </c>
      <c r="V228" s="22">
        <f t="shared" si="18"/>
        <v>1783266.1495999694</v>
      </c>
      <c r="W228" s="22">
        <v>910151.59470414324</v>
      </c>
      <c r="X228" s="21">
        <f t="shared" si="17"/>
        <v>2693417.7443041126</v>
      </c>
      <c r="Y228" s="20">
        <f t="shared" si="19"/>
        <v>648.23531752204872</v>
      </c>
      <c r="Z228" s="248">
        <v>6</v>
      </c>
    </row>
    <row r="229" spans="1:26" s="120" customFormat="1" ht="16.5">
      <c r="A229" s="20">
        <v>704</v>
      </c>
      <c r="B229" s="18" t="s">
        <v>260</v>
      </c>
      <c r="C229" s="21">
        <v>6379</v>
      </c>
      <c r="D229" s="21">
        <v>11779340.07</v>
      </c>
      <c r="E229" s="21">
        <v>703499.77397692227</v>
      </c>
      <c r="F229" s="21">
        <v>12482839.843976922</v>
      </c>
      <c r="G229" s="114">
        <v>1359.93</v>
      </c>
      <c r="H229" s="32">
        <v>8674993.4700000007</v>
      </c>
      <c r="I229" s="32">
        <v>3807846.3739769217</v>
      </c>
      <c r="J229" s="288">
        <f t="shared" si="15"/>
        <v>0.30504648153554903</v>
      </c>
      <c r="K229" s="116">
        <v>0</v>
      </c>
      <c r="L229" s="116">
        <v>0</v>
      </c>
      <c r="M229" s="116">
        <v>53417.945163579243</v>
      </c>
      <c r="N229" s="116">
        <v>133285.60156407839</v>
      </c>
      <c r="O229" s="116">
        <v>43378.751118716762</v>
      </c>
      <c r="P229" s="117">
        <v>-247324.9</v>
      </c>
      <c r="Q229" s="117">
        <v>454971.36601067602</v>
      </c>
      <c r="R229" s="117">
        <v>-5509.4448884603189</v>
      </c>
      <c r="S229" s="118">
        <v>9249.5499999999993</v>
      </c>
      <c r="T229" s="22">
        <f t="shared" si="16"/>
        <v>4249315.2429455118</v>
      </c>
      <c r="U229" s="36">
        <v>1148253.7514396035</v>
      </c>
      <c r="V229" s="22">
        <f t="shared" si="18"/>
        <v>5397568.9943851158</v>
      </c>
      <c r="W229" s="22">
        <v>871842.56580708991</v>
      </c>
      <c r="X229" s="21">
        <f t="shared" si="17"/>
        <v>6269411.5601922059</v>
      </c>
      <c r="Y229" s="20">
        <f t="shared" si="19"/>
        <v>982.8204358351162</v>
      </c>
      <c r="Z229" s="248">
        <v>2</v>
      </c>
    </row>
    <row r="230" spans="1:26" s="120" customFormat="1" ht="16.5">
      <c r="A230" s="20">
        <v>707</v>
      </c>
      <c r="B230" s="18" t="s">
        <v>261</v>
      </c>
      <c r="C230" s="21">
        <v>2032</v>
      </c>
      <c r="D230" s="21">
        <v>1649055.3800000001</v>
      </c>
      <c r="E230" s="21">
        <v>797882.81917472614</v>
      </c>
      <c r="F230" s="21">
        <v>2446938.1991747264</v>
      </c>
      <c r="G230" s="114">
        <v>1359.93</v>
      </c>
      <c r="H230" s="32">
        <v>2763377.7600000002</v>
      </c>
      <c r="I230" s="32">
        <v>-316439.56082527386</v>
      </c>
      <c r="J230" s="288">
        <f t="shared" si="15"/>
        <v>-0.12932061828614991</v>
      </c>
      <c r="K230" s="116">
        <v>268646.603168</v>
      </c>
      <c r="L230" s="116">
        <v>0</v>
      </c>
      <c r="M230" s="116">
        <v>20293.181750930951</v>
      </c>
      <c r="N230" s="116">
        <v>40870.13639667297</v>
      </c>
      <c r="O230" s="116">
        <v>0</v>
      </c>
      <c r="P230" s="117">
        <v>-122982.92</v>
      </c>
      <c r="Q230" s="117">
        <v>120641.47269543461</v>
      </c>
      <c r="R230" s="117">
        <v>250001.08566486579</v>
      </c>
      <c r="S230" s="118">
        <v>2946.4</v>
      </c>
      <c r="T230" s="22">
        <f t="shared" si="16"/>
        <v>263976.3988506305</v>
      </c>
      <c r="U230" s="36">
        <v>1231829.6343562603</v>
      </c>
      <c r="V230" s="22">
        <f t="shared" si="18"/>
        <v>1495806.0332068908</v>
      </c>
      <c r="W230" s="22">
        <v>524427.4422636329</v>
      </c>
      <c r="X230" s="21">
        <f t="shared" si="17"/>
        <v>2020233.4754705238</v>
      </c>
      <c r="Y230" s="20">
        <f t="shared" si="19"/>
        <v>994.20938753470659</v>
      </c>
      <c r="Z230" s="248">
        <v>12</v>
      </c>
    </row>
    <row r="231" spans="1:26" s="120" customFormat="1" ht="16.5">
      <c r="A231" s="20">
        <v>710</v>
      </c>
      <c r="B231" s="18" t="s">
        <v>262</v>
      </c>
      <c r="C231" s="21">
        <v>27484</v>
      </c>
      <c r="D231" s="21">
        <v>37523053.959999993</v>
      </c>
      <c r="E231" s="21">
        <v>11733907.710492935</v>
      </c>
      <c r="F231" s="21">
        <v>49256961.670492932</v>
      </c>
      <c r="G231" s="114">
        <v>1359.93</v>
      </c>
      <c r="H231" s="32">
        <v>37376316.120000005</v>
      </c>
      <c r="I231" s="32">
        <v>11880645.550492927</v>
      </c>
      <c r="J231" s="288">
        <f t="shared" si="15"/>
        <v>0.24119728760310347</v>
      </c>
      <c r="K231" s="116">
        <v>0</v>
      </c>
      <c r="L231" s="116">
        <v>0</v>
      </c>
      <c r="M231" s="116">
        <v>307045.50935920741</v>
      </c>
      <c r="N231" s="116">
        <v>333260.54288269603</v>
      </c>
      <c r="O231" s="116">
        <v>0</v>
      </c>
      <c r="P231" s="117">
        <v>-2034844.6187500001</v>
      </c>
      <c r="Q231" s="117">
        <v>-1876434.7318152732</v>
      </c>
      <c r="R231" s="117">
        <v>412923.11956884601</v>
      </c>
      <c r="S231" s="118">
        <v>39851.799999999996</v>
      </c>
      <c r="T231" s="22">
        <f t="shared" si="16"/>
        <v>9062447.1717384048</v>
      </c>
      <c r="U231" s="36">
        <v>8151505.5640347814</v>
      </c>
      <c r="V231" s="22">
        <f t="shared" si="18"/>
        <v>17213952.735773187</v>
      </c>
      <c r="W231" s="22">
        <v>4902020.8825135343</v>
      </c>
      <c r="X231" s="21">
        <f t="shared" si="17"/>
        <v>22115973.618286721</v>
      </c>
      <c r="Y231" s="20">
        <f t="shared" si="19"/>
        <v>804.68540308130991</v>
      </c>
      <c r="Z231" s="248">
        <v>1</v>
      </c>
    </row>
    <row r="232" spans="1:26" s="120" customFormat="1" ht="16.5">
      <c r="A232" s="20">
        <v>729</v>
      </c>
      <c r="B232" s="18" t="s">
        <v>263</v>
      </c>
      <c r="C232" s="21">
        <v>9117</v>
      </c>
      <c r="D232" s="21">
        <v>11902814.84</v>
      </c>
      <c r="E232" s="21">
        <v>2248975.0589630185</v>
      </c>
      <c r="F232" s="21">
        <v>14151789.898963019</v>
      </c>
      <c r="G232" s="114">
        <v>1359.93</v>
      </c>
      <c r="H232" s="32">
        <v>12398481.810000001</v>
      </c>
      <c r="I232" s="32">
        <v>1753308.0889630187</v>
      </c>
      <c r="J232" s="288">
        <f t="shared" si="15"/>
        <v>0.12389302706447708</v>
      </c>
      <c r="K232" s="116">
        <v>436005.36039000005</v>
      </c>
      <c r="L232" s="116">
        <v>0</v>
      </c>
      <c r="M232" s="116">
        <v>108471.97132603485</v>
      </c>
      <c r="N232" s="116">
        <v>131335.19088067758</v>
      </c>
      <c r="O232" s="116">
        <v>0</v>
      </c>
      <c r="P232" s="117">
        <v>-629011.44500000007</v>
      </c>
      <c r="Q232" s="117">
        <v>-2235.4910099561166</v>
      </c>
      <c r="R232" s="117">
        <v>199038.06417472914</v>
      </c>
      <c r="S232" s="118">
        <v>13219.65</v>
      </c>
      <c r="T232" s="22">
        <f t="shared" si="16"/>
        <v>2010131.3897245042</v>
      </c>
      <c r="U232" s="36">
        <v>4572390.3591183471</v>
      </c>
      <c r="V232" s="22">
        <f t="shared" si="18"/>
        <v>6582521.7488428513</v>
      </c>
      <c r="W232" s="22">
        <v>1905196.320821929</v>
      </c>
      <c r="X232" s="21">
        <f t="shared" si="17"/>
        <v>8487718.0696647801</v>
      </c>
      <c r="Y232" s="20">
        <f t="shared" si="19"/>
        <v>930.97708343367117</v>
      </c>
      <c r="Z232" s="248">
        <v>13</v>
      </c>
    </row>
    <row r="233" spans="1:26" s="120" customFormat="1" ht="16.5">
      <c r="A233" s="20">
        <v>732</v>
      </c>
      <c r="B233" s="18" t="s">
        <v>264</v>
      </c>
      <c r="C233" s="21">
        <v>3416</v>
      </c>
      <c r="D233" s="21">
        <v>2938498.91</v>
      </c>
      <c r="E233" s="21">
        <v>3351466.0939170909</v>
      </c>
      <c r="F233" s="21">
        <v>6289965.0039170906</v>
      </c>
      <c r="G233" s="114">
        <v>1359.93</v>
      </c>
      <c r="H233" s="32">
        <v>4645520.88</v>
      </c>
      <c r="I233" s="32">
        <v>1644444.1239170907</v>
      </c>
      <c r="J233" s="288">
        <f t="shared" si="15"/>
        <v>0.26143931212542665</v>
      </c>
      <c r="K233" s="116">
        <v>1126090.7469279999</v>
      </c>
      <c r="L233" s="116">
        <v>0</v>
      </c>
      <c r="M233" s="116">
        <v>40665.908481572231</v>
      </c>
      <c r="N233" s="116">
        <v>51831.59244268154</v>
      </c>
      <c r="O233" s="116">
        <v>0</v>
      </c>
      <c r="P233" s="117">
        <v>-172778.08999999997</v>
      </c>
      <c r="Q233" s="117">
        <v>-604844.44520688534</v>
      </c>
      <c r="R233" s="117">
        <v>579434.21842443536</v>
      </c>
      <c r="S233" s="118">
        <v>4953.2</v>
      </c>
      <c r="T233" s="22">
        <f t="shared" si="16"/>
        <v>2669797.2549868943</v>
      </c>
      <c r="U233" s="36">
        <v>1179060.3429282191</v>
      </c>
      <c r="V233" s="22">
        <f t="shared" si="18"/>
        <v>3848857.5979151134</v>
      </c>
      <c r="W233" s="22">
        <v>755675.73850250023</v>
      </c>
      <c r="X233" s="21">
        <f t="shared" si="17"/>
        <v>4604533.3364176136</v>
      </c>
      <c r="Y233" s="20">
        <f t="shared" si="19"/>
        <v>1347.9313045719009</v>
      </c>
      <c r="Z233" s="248">
        <v>19</v>
      </c>
    </row>
    <row r="234" spans="1:26" s="120" customFormat="1" ht="16.5">
      <c r="A234" s="20">
        <v>734</v>
      </c>
      <c r="B234" s="18" t="s">
        <v>265</v>
      </c>
      <c r="C234" s="21">
        <v>51400</v>
      </c>
      <c r="D234" s="21">
        <v>68043922.849999994</v>
      </c>
      <c r="E234" s="21">
        <v>12380421.311598388</v>
      </c>
      <c r="F234" s="21">
        <v>80424344.161598384</v>
      </c>
      <c r="G234" s="114">
        <v>1359.93</v>
      </c>
      <c r="H234" s="32">
        <v>69900402</v>
      </c>
      <c r="I234" s="32">
        <v>10523942.161598384</v>
      </c>
      <c r="J234" s="288">
        <f t="shared" si="15"/>
        <v>0.13085518161581025</v>
      </c>
      <c r="K234" s="116">
        <v>0</v>
      </c>
      <c r="L234" s="116">
        <v>0</v>
      </c>
      <c r="M234" s="116">
        <v>575345.64027392084</v>
      </c>
      <c r="N234" s="116">
        <v>908770.55689866119</v>
      </c>
      <c r="O234" s="116">
        <v>0</v>
      </c>
      <c r="P234" s="117">
        <v>-3699681.8461500001</v>
      </c>
      <c r="Q234" s="117">
        <v>-3196452.2279215986</v>
      </c>
      <c r="R234" s="117">
        <v>-164855.49441304526</v>
      </c>
      <c r="S234" s="118">
        <v>74530</v>
      </c>
      <c r="T234" s="22">
        <f t="shared" si="16"/>
        <v>5021598.7902863221</v>
      </c>
      <c r="U234" s="36">
        <v>16342234.771523811</v>
      </c>
      <c r="V234" s="22">
        <f t="shared" si="18"/>
        <v>21363833.561810132</v>
      </c>
      <c r="W234" s="22">
        <v>9273826.5703098979</v>
      </c>
      <c r="X234" s="21">
        <f t="shared" si="17"/>
        <v>30637660.132120028</v>
      </c>
      <c r="Y234" s="20">
        <f t="shared" si="19"/>
        <v>596.06342669494222</v>
      </c>
      <c r="Z234" s="248">
        <v>2</v>
      </c>
    </row>
    <row r="235" spans="1:26" s="120" customFormat="1" ht="16.5">
      <c r="A235" s="20">
        <v>738</v>
      </c>
      <c r="B235" s="18" t="s">
        <v>266</v>
      </c>
      <c r="C235" s="21">
        <v>2959</v>
      </c>
      <c r="D235" s="21">
        <v>4183847.0199999996</v>
      </c>
      <c r="E235" s="21">
        <v>536909.15922977263</v>
      </c>
      <c r="F235" s="21">
        <v>4720756.1792297717</v>
      </c>
      <c r="G235" s="114">
        <v>1359.93</v>
      </c>
      <c r="H235" s="32">
        <v>4024032.87</v>
      </c>
      <c r="I235" s="32">
        <v>696723.30922977161</v>
      </c>
      <c r="J235" s="288">
        <f t="shared" si="15"/>
        <v>0.14758722602433738</v>
      </c>
      <c r="K235" s="116">
        <v>0</v>
      </c>
      <c r="L235" s="116">
        <v>0</v>
      </c>
      <c r="M235" s="116">
        <v>22113.839601483422</v>
      </c>
      <c r="N235" s="116">
        <v>30505.27408077224</v>
      </c>
      <c r="O235" s="116">
        <v>0</v>
      </c>
      <c r="P235" s="117">
        <v>-143768.96999999997</v>
      </c>
      <c r="Q235" s="117">
        <v>48497.464560992346</v>
      </c>
      <c r="R235" s="117">
        <v>-5785.8933444046088</v>
      </c>
      <c r="S235" s="118">
        <v>4290.55</v>
      </c>
      <c r="T235" s="22">
        <f t="shared" si="16"/>
        <v>652575.57412861497</v>
      </c>
      <c r="U235" s="36">
        <v>932036.75857254537</v>
      </c>
      <c r="V235" s="22">
        <f t="shared" si="18"/>
        <v>1584612.3327011603</v>
      </c>
      <c r="W235" s="22">
        <v>584899.15882966912</v>
      </c>
      <c r="X235" s="21">
        <f t="shared" si="17"/>
        <v>2169511.4915308296</v>
      </c>
      <c r="Y235" s="20">
        <f t="shared" si="19"/>
        <v>733.19077104793155</v>
      </c>
      <c r="Z235" s="248">
        <v>2</v>
      </c>
    </row>
    <row r="236" spans="1:26" s="120" customFormat="1" ht="16.5">
      <c r="A236" s="20">
        <v>739</v>
      </c>
      <c r="B236" s="18" t="s">
        <v>267</v>
      </c>
      <c r="C236" s="21">
        <v>3261</v>
      </c>
      <c r="D236" s="21">
        <v>3579419.03</v>
      </c>
      <c r="E236" s="21">
        <v>758163.07734304934</v>
      </c>
      <c r="F236" s="21">
        <v>4337582.1073430488</v>
      </c>
      <c r="G236" s="114">
        <v>1359.93</v>
      </c>
      <c r="H236" s="32">
        <v>4434731.7300000004</v>
      </c>
      <c r="I236" s="32">
        <v>-97149.622656951658</v>
      </c>
      <c r="J236" s="288">
        <f t="shared" si="15"/>
        <v>-2.2397183558205861E-2</v>
      </c>
      <c r="K236" s="116">
        <v>119875.438304</v>
      </c>
      <c r="L236" s="116">
        <v>0</v>
      </c>
      <c r="M236" s="116">
        <v>34873.695429115971</v>
      </c>
      <c r="N236" s="116">
        <v>64754.593582013229</v>
      </c>
      <c r="O236" s="116">
        <v>0</v>
      </c>
      <c r="P236" s="117">
        <v>-178213.76499999998</v>
      </c>
      <c r="Q236" s="117">
        <v>1487130.9457899807</v>
      </c>
      <c r="R236" s="117">
        <v>1236713.0197413699</v>
      </c>
      <c r="S236" s="118">
        <v>4728.45</v>
      </c>
      <c r="T236" s="22">
        <f t="shared" si="16"/>
        <v>2672712.7551895282</v>
      </c>
      <c r="U236" s="36">
        <v>851472.41406119638</v>
      </c>
      <c r="V236" s="22">
        <f t="shared" si="18"/>
        <v>3524185.1692507248</v>
      </c>
      <c r="W236" s="22">
        <v>719684.42997651559</v>
      </c>
      <c r="X236" s="21">
        <f t="shared" si="17"/>
        <v>4243869.5992272403</v>
      </c>
      <c r="Y236" s="20">
        <f t="shared" si="19"/>
        <v>1301.4012877115119</v>
      </c>
      <c r="Z236" s="248">
        <v>9</v>
      </c>
    </row>
    <row r="237" spans="1:26" s="120" customFormat="1" ht="16.5">
      <c r="A237" s="20">
        <v>740</v>
      </c>
      <c r="B237" s="18" t="s">
        <v>268</v>
      </c>
      <c r="C237" s="21">
        <v>32547</v>
      </c>
      <c r="D237" s="21">
        <v>36268192.829999998</v>
      </c>
      <c r="E237" s="21">
        <v>8540909.5539023336</v>
      </c>
      <c r="F237" s="21">
        <v>44809102.383902334</v>
      </c>
      <c r="G237" s="114">
        <v>1359.93</v>
      </c>
      <c r="H237" s="32">
        <v>44261641.710000001</v>
      </c>
      <c r="I237" s="32">
        <v>547460.67390233278</v>
      </c>
      <c r="J237" s="288">
        <f t="shared" si="15"/>
        <v>1.2217621973588295E-2</v>
      </c>
      <c r="K237" s="116">
        <v>733290.28921200009</v>
      </c>
      <c r="L237" s="116">
        <v>0</v>
      </c>
      <c r="M237" s="116">
        <v>425547.70075712644</v>
      </c>
      <c r="N237" s="116">
        <v>603886.93267422472</v>
      </c>
      <c r="O237" s="116">
        <v>0</v>
      </c>
      <c r="P237" s="117">
        <v>-2710132.6399999997</v>
      </c>
      <c r="Q237" s="117">
        <v>-2020804.7409270357</v>
      </c>
      <c r="R237" s="117">
        <v>228095.99623139377</v>
      </c>
      <c r="S237" s="118">
        <v>47193.15</v>
      </c>
      <c r="T237" s="22">
        <f t="shared" si="16"/>
        <v>-2145462.6381499576</v>
      </c>
      <c r="U237" s="36">
        <v>8026895.6250426732</v>
      </c>
      <c r="V237" s="22">
        <f t="shared" si="18"/>
        <v>5881432.9868927151</v>
      </c>
      <c r="W237" s="22">
        <v>6155499.2061898327</v>
      </c>
      <c r="X237" s="21">
        <f t="shared" si="17"/>
        <v>12036932.193082549</v>
      </c>
      <c r="Y237" s="20">
        <f t="shared" si="19"/>
        <v>369.83230998502313</v>
      </c>
      <c r="Z237" s="248">
        <v>10</v>
      </c>
    </row>
    <row r="238" spans="1:26" s="120" customFormat="1" ht="16.5">
      <c r="A238" s="20">
        <v>742</v>
      </c>
      <c r="B238" s="18" t="s">
        <v>269</v>
      </c>
      <c r="C238" s="21">
        <v>1009</v>
      </c>
      <c r="D238" s="21">
        <v>978959.89</v>
      </c>
      <c r="E238" s="21">
        <v>964980.27278476185</v>
      </c>
      <c r="F238" s="21">
        <v>1943940.1627847617</v>
      </c>
      <c r="G238" s="114">
        <v>1359.93</v>
      </c>
      <c r="H238" s="32">
        <v>1372169.37</v>
      </c>
      <c r="I238" s="32">
        <v>571770.79278476164</v>
      </c>
      <c r="J238" s="288">
        <f t="shared" si="15"/>
        <v>0.29412983163313017</v>
      </c>
      <c r="K238" s="116">
        <v>360251.73147399997</v>
      </c>
      <c r="L238" s="116">
        <v>0</v>
      </c>
      <c r="M238" s="116">
        <v>11566.803746048725</v>
      </c>
      <c r="N238" s="116">
        <v>11150.718675626458</v>
      </c>
      <c r="O238" s="116">
        <v>0</v>
      </c>
      <c r="P238" s="117">
        <v>-46228.46</v>
      </c>
      <c r="Q238" s="117">
        <v>-161407.18414677025</v>
      </c>
      <c r="R238" s="117">
        <v>123525.4114653835</v>
      </c>
      <c r="S238" s="118">
        <v>1463.05</v>
      </c>
      <c r="T238" s="22">
        <f t="shared" si="16"/>
        <v>872092.86399904999</v>
      </c>
      <c r="U238" s="36">
        <v>-49038.142366672786</v>
      </c>
      <c r="V238" s="22">
        <f t="shared" si="18"/>
        <v>823054.72163237724</v>
      </c>
      <c r="W238" s="22">
        <v>225038.02043149644</v>
      </c>
      <c r="X238" s="21">
        <f t="shared" si="17"/>
        <v>1048092.7420638737</v>
      </c>
      <c r="Y238" s="20">
        <f t="shared" si="19"/>
        <v>1038.7440456529966</v>
      </c>
      <c r="Z238" s="248">
        <v>19</v>
      </c>
    </row>
    <row r="239" spans="1:26" s="120" customFormat="1" ht="16.5">
      <c r="A239" s="20">
        <v>743</v>
      </c>
      <c r="B239" s="18" t="s">
        <v>270</v>
      </c>
      <c r="C239" s="21">
        <v>64736</v>
      </c>
      <c r="D239" s="21">
        <v>101820919.19</v>
      </c>
      <c r="E239" s="21">
        <v>8618233.9867085591</v>
      </c>
      <c r="F239" s="21">
        <v>110439153.17670855</v>
      </c>
      <c r="G239" s="114">
        <v>1359.93</v>
      </c>
      <c r="H239" s="32">
        <v>88036428.480000004</v>
      </c>
      <c r="I239" s="32">
        <v>22402724.696708545</v>
      </c>
      <c r="J239" s="288">
        <f t="shared" si="15"/>
        <v>0.20285129007520539</v>
      </c>
      <c r="K239" s="116">
        <v>0</v>
      </c>
      <c r="L239" s="116">
        <v>0</v>
      </c>
      <c r="M239" s="116">
        <v>934099.76003974874</v>
      </c>
      <c r="N239" s="116">
        <v>1327483.6358699545</v>
      </c>
      <c r="O239" s="116">
        <v>491057.37348320876</v>
      </c>
      <c r="P239" s="117">
        <v>-5377640.0803500004</v>
      </c>
      <c r="Q239" s="117">
        <v>-5497885.2655691179</v>
      </c>
      <c r="R239" s="117">
        <v>-2689306.917071817</v>
      </c>
      <c r="S239" s="118">
        <v>93867.199999999997</v>
      </c>
      <c r="T239" s="22">
        <f t="shared" si="16"/>
        <v>11684400.403110521</v>
      </c>
      <c r="U239" s="36">
        <v>11856680.332388343</v>
      </c>
      <c r="V239" s="22">
        <f t="shared" si="18"/>
        <v>23541080.735498864</v>
      </c>
      <c r="W239" s="22">
        <v>9945565.9278010912</v>
      </c>
      <c r="X239" s="21">
        <f t="shared" si="17"/>
        <v>33486646.663299955</v>
      </c>
      <c r="Y239" s="20">
        <f t="shared" si="19"/>
        <v>517.28013258928502</v>
      </c>
      <c r="Z239" s="248">
        <v>14</v>
      </c>
    </row>
    <row r="240" spans="1:26" s="120" customFormat="1" ht="16.5">
      <c r="A240" s="20">
        <v>746</v>
      </c>
      <c r="B240" s="18" t="s">
        <v>271</v>
      </c>
      <c r="C240" s="21">
        <v>4781</v>
      </c>
      <c r="D240" s="21">
        <v>11073835.479999999</v>
      </c>
      <c r="E240" s="21">
        <v>1116393.5197191611</v>
      </c>
      <c r="F240" s="21">
        <v>12190228.99971916</v>
      </c>
      <c r="G240" s="114">
        <v>1359.93</v>
      </c>
      <c r="H240" s="32">
        <v>6501825.3300000001</v>
      </c>
      <c r="I240" s="32">
        <v>5688403.6697191596</v>
      </c>
      <c r="J240" s="288">
        <f t="shared" si="15"/>
        <v>0.46663632568758223</v>
      </c>
      <c r="K240" s="116">
        <v>49876.510754000003</v>
      </c>
      <c r="L240" s="116">
        <v>0</v>
      </c>
      <c r="M240" s="116">
        <v>73130.54311209025</v>
      </c>
      <c r="N240" s="116">
        <v>93123.47803543706</v>
      </c>
      <c r="O240" s="116">
        <v>0</v>
      </c>
      <c r="P240" s="117">
        <v>-247574.47</v>
      </c>
      <c r="Q240" s="117">
        <v>-103915.72865544069</v>
      </c>
      <c r="R240" s="117">
        <v>-606658.27817700489</v>
      </c>
      <c r="S240" s="118">
        <v>6932.45</v>
      </c>
      <c r="T240" s="22">
        <f t="shared" si="16"/>
        <v>4953318.1747882413</v>
      </c>
      <c r="U240" s="36">
        <v>1377483.354065347</v>
      </c>
      <c r="V240" s="22">
        <f t="shared" si="18"/>
        <v>6330801.5288535878</v>
      </c>
      <c r="W240" s="22">
        <v>923550.17904456658</v>
      </c>
      <c r="X240" s="21">
        <f t="shared" si="17"/>
        <v>7254351.7078981549</v>
      </c>
      <c r="Y240" s="20">
        <f t="shared" si="19"/>
        <v>1517.3293678933601</v>
      </c>
      <c r="Z240" s="248">
        <v>17</v>
      </c>
    </row>
    <row r="241" spans="1:26" s="120" customFormat="1" ht="16.5">
      <c r="A241" s="20">
        <v>747</v>
      </c>
      <c r="B241" s="18" t="s">
        <v>272</v>
      </c>
      <c r="C241" s="21">
        <v>1352</v>
      </c>
      <c r="D241" s="21">
        <v>1454054.04</v>
      </c>
      <c r="E241" s="21">
        <v>497766.41870469705</v>
      </c>
      <c r="F241" s="21">
        <v>1951820.458704697</v>
      </c>
      <c r="G241" s="114">
        <v>1359.93</v>
      </c>
      <c r="H241" s="32">
        <v>1838625.36</v>
      </c>
      <c r="I241" s="32">
        <v>113195.09870469687</v>
      </c>
      <c r="J241" s="288">
        <f t="shared" si="15"/>
        <v>5.7994626606085217E-2</v>
      </c>
      <c r="K241" s="116">
        <v>151904.63194400002</v>
      </c>
      <c r="L241" s="116">
        <v>0</v>
      </c>
      <c r="M241" s="116">
        <v>14265.196003220357</v>
      </c>
      <c r="N241" s="116">
        <v>13096.906509697763</v>
      </c>
      <c r="O241" s="116">
        <v>0</v>
      </c>
      <c r="P241" s="117">
        <v>-69979.634999999995</v>
      </c>
      <c r="Q241" s="117">
        <v>447558.96251326235</v>
      </c>
      <c r="R241" s="117">
        <v>365176.29474819027</v>
      </c>
      <c r="S241" s="118">
        <v>1960.3999999999999</v>
      </c>
      <c r="T241" s="22">
        <f t="shared" si="16"/>
        <v>1037177.8554230676</v>
      </c>
      <c r="U241" s="36">
        <v>467958.76915671577</v>
      </c>
      <c r="V241" s="22">
        <f t="shared" si="18"/>
        <v>1505136.6245797833</v>
      </c>
      <c r="W241" s="22">
        <v>336015.46016985865</v>
      </c>
      <c r="X241" s="21">
        <f t="shared" si="17"/>
        <v>1841152.0847496418</v>
      </c>
      <c r="Y241" s="20">
        <f t="shared" si="19"/>
        <v>1361.7988792526937</v>
      </c>
      <c r="Z241" s="248">
        <v>4</v>
      </c>
    </row>
    <row r="242" spans="1:26" s="120" customFormat="1" ht="16.5">
      <c r="A242" s="20">
        <v>748</v>
      </c>
      <c r="B242" s="18" t="s">
        <v>273</v>
      </c>
      <c r="C242" s="21">
        <v>5028</v>
      </c>
      <c r="D242" s="21">
        <v>9928435.0899999999</v>
      </c>
      <c r="E242" s="21">
        <v>1361175.5982660032</v>
      </c>
      <c r="F242" s="21">
        <v>11289610.688266004</v>
      </c>
      <c r="G242" s="114">
        <v>1359.93</v>
      </c>
      <c r="H242" s="32">
        <v>6837728.04</v>
      </c>
      <c r="I242" s="32">
        <v>4451882.6482660035</v>
      </c>
      <c r="J242" s="288">
        <f t="shared" si="15"/>
        <v>0.3943344700887802</v>
      </c>
      <c r="K242" s="116">
        <v>166356.059392</v>
      </c>
      <c r="L242" s="116">
        <v>0</v>
      </c>
      <c r="M242" s="116">
        <v>58219.452252959934</v>
      </c>
      <c r="N242" s="116">
        <v>74067.786923343461</v>
      </c>
      <c r="O242" s="116">
        <v>0</v>
      </c>
      <c r="P242" s="117">
        <v>-237764.96</v>
      </c>
      <c r="Q242" s="117">
        <v>-665206.94257305388</v>
      </c>
      <c r="R242" s="117">
        <v>-835144.89288000506</v>
      </c>
      <c r="S242" s="118">
        <v>7290.5999999999995</v>
      </c>
      <c r="T242" s="22">
        <f t="shared" si="16"/>
        <v>3019699.7513812482</v>
      </c>
      <c r="U242" s="36">
        <v>2699996.5033732494</v>
      </c>
      <c r="V242" s="22">
        <f t="shared" si="18"/>
        <v>5719696.2547544977</v>
      </c>
      <c r="W242" s="22">
        <v>1025424.8215553551</v>
      </c>
      <c r="X242" s="21">
        <f t="shared" si="17"/>
        <v>6745121.0763098523</v>
      </c>
      <c r="Y242" s="20">
        <f t="shared" si="19"/>
        <v>1341.5117494649667</v>
      </c>
      <c r="Z242" s="248">
        <v>17</v>
      </c>
    </row>
    <row r="243" spans="1:26" s="120" customFormat="1" ht="16.5">
      <c r="A243" s="20">
        <v>749</v>
      </c>
      <c r="B243" s="18" t="s">
        <v>274</v>
      </c>
      <c r="C243" s="21">
        <v>21293</v>
      </c>
      <c r="D243" s="21">
        <v>38318243.180000007</v>
      </c>
      <c r="E243" s="21">
        <v>2100156.4776946721</v>
      </c>
      <c r="F243" s="21">
        <v>40418399.657694682</v>
      </c>
      <c r="G243" s="114">
        <v>1359.93</v>
      </c>
      <c r="H243" s="32">
        <v>28956989.490000002</v>
      </c>
      <c r="I243" s="32">
        <v>11461410.16769468</v>
      </c>
      <c r="J243" s="288">
        <f t="shared" si="15"/>
        <v>0.2835691235863344</v>
      </c>
      <c r="K243" s="116">
        <v>0</v>
      </c>
      <c r="L243" s="116">
        <v>0</v>
      </c>
      <c r="M243" s="116">
        <v>211722.10788017578</v>
      </c>
      <c r="N243" s="116">
        <v>413135.09720463207</v>
      </c>
      <c r="O243" s="116">
        <v>0</v>
      </c>
      <c r="P243" s="117">
        <v>-1519461.17</v>
      </c>
      <c r="Q243" s="117">
        <v>-2397156.3534561843</v>
      </c>
      <c r="R243" s="117">
        <v>-2651579.1706958557</v>
      </c>
      <c r="S243" s="118">
        <v>30874.85</v>
      </c>
      <c r="T243" s="22">
        <f t="shared" si="16"/>
        <v>5548945.5286274478</v>
      </c>
      <c r="U243" s="36">
        <v>4632795.5907204514</v>
      </c>
      <c r="V243" s="22">
        <f t="shared" si="18"/>
        <v>10181741.1193479</v>
      </c>
      <c r="W243" s="22">
        <v>3085504.7920736158</v>
      </c>
      <c r="X243" s="21">
        <f t="shared" si="17"/>
        <v>13267245.911421515</v>
      </c>
      <c r="Y243" s="20">
        <f t="shared" si="19"/>
        <v>623.08016303111424</v>
      </c>
      <c r="Z243" s="248">
        <v>11</v>
      </c>
    </row>
    <row r="244" spans="1:26" s="120" customFormat="1" ht="16.5">
      <c r="A244" s="20">
        <v>751</v>
      </c>
      <c r="B244" s="18" t="s">
        <v>275</v>
      </c>
      <c r="C244" s="21">
        <v>2904</v>
      </c>
      <c r="D244" s="21">
        <v>3824469.23</v>
      </c>
      <c r="E244" s="21">
        <v>1332060.5623247947</v>
      </c>
      <c r="F244" s="21">
        <v>5156529.7923247945</v>
      </c>
      <c r="G244" s="114">
        <v>1359.93</v>
      </c>
      <c r="H244" s="32">
        <v>3949236.72</v>
      </c>
      <c r="I244" s="32">
        <v>1207293.0723247943</v>
      </c>
      <c r="J244" s="288">
        <f t="shared" si="15"/>
        <v>0.23412898227055379</v>
      </c>
      <c r="K244" s="116">
        <v>140921.17670399998</v>
      </c>
      <c r="L244" s="116">
        <v>0</v>
      </c>
      <c r="M244" s="116">
        <v>21457.57229304043</v>
      </c>
      <c r="N244" s="116">
        <v>52909.780652440233</v>
      </c>
      <c r="O244" s="116">
        <v>0</v>
      </c>
      <c r="P244" s="117">
        <v>-124725.128</v>
      </c>
      <c r="Q244" s="117">
        <v>54004.000961878512</v>
      </c>
      <c r="R244" s="117">
        <v>-249822.7575788908</v>
      </c>
      <c r="S244" s="118">
        <v>4210.8</v>
      </c>
      <c r="T244" s="22">
        <f t="shared" si="16"/>
        <v>1106248.5173572625</v>
      </c>
      <c r="U244" s="36">
        <v>1306769.7286656615</v>
      </c>
      <c r="V244" s="22">
        <f t="shared" si="18"/>
        <v>2413018.2460229238</v>
      </c>
      <c r="W244" s="22">
        <v>521520.34733155294</v>
      </c>
      <c r="X244" s="21">
        <f t="shared" si="17"/>
        <v>2934538.5933544766</v>
      </c>
      <c r="Y244" s="20">
        <f t="shared" si="19"/>
        <v>1010.5160445435525</v>
      </c>
      <c r="Z244" s="248">
        <v>19</v>
      </c>
    </row>
    <row r="245" spans="1:26" s="120" customFormat="1" ht="16.5">
      <c r="A245" s="20">
        <v>753</v>
      </c>
      <c r="B245" s="18" t="s">
        <v>276</v>
      </c>
      <c r="C245" s="21">
        <v>22190</v>
      </c>
      <c r="D245" s="21">
        <v>37510877.359999999</v>
      </c>
      <c r="E245" s="21">
        <v>6520866.0946666021</v>
      </c>
      <c r="F245" s="21">
        <v>44031743.4546666</v>
      </c>
      <c r="G245" s="114">
        <v>1359.93</v>
      </c>
      <c r="H245" s="32">
        <v>30176846.700000003</v>
      </c>
      <c r="I245" s="32">
        <v>13854896.754666597</v>
      </c>
      <c r="J245" s="288">
        <f t="shared" si="15"/>
        <v>0.31465701032099874</v>
      </c>
      <c r="K245" s="116">
        <v>0</v>
      </c>
      <c r="L245" s="116">
        <v>0</v>
      </c>
      <c r="M245" s="116">
        <v>190410.65290461233</v>
      </c>
      <c r="N245" s="116">
        <v>361095.83234605752</v>
      </c>
      <c r="O245" s="116">
        <v>533646.26300648996</v>
      </c>
      <c r="P245" s="117">
        <v>-1404586.0699999998</v>
      </c>
      <c r="Q245" s="117">
        <v>5432032.9815578219</v>
      </c>
      <c r="R245" s="117">
        <v>3242585.9676854638</v>
      </c>
      <c r="S245" s="118">
        <v>32175.5</v>
      </c>
      <c r="T245" s="22">
        <f t="shared" si="16"/>
        <v>22242257.882167041</v>
      </c>
      <c r="U245" s="36">
        <v>-640178.84215566353</v>
      </c>
      <c r="V245" s="22">
        <f t="shared" si="18"/>
        <v>21602079.040011376</v>
      </c>
      <c r="W245" s="22">
        <v>2530377.8872347632</v>
      </c>
      <c r="X245" s="21">
        <f t="shared" si="17"/>
        <v>24132456.927246138</v>
      </c>
      <c r="Y245" s="20">
        <f t="shared" si="19"/>
        <v>1087.537491088154</v>
      </c>
      <c r="Z245" s="248">
        <v>1</v>
      </c>
    </row>
    <row r="246" spans="1:26" s="120" customFormat="1" ht="16.5">
      <c r="A246" s="20">
        <v>755</v>
      </c>
      <c r="B246" s="18" t="s">
        <v>277</v>
      </c>
      <c r="C246" s="21">
        <v>6198</v>
      </c>
      <c r="D246" s="21">
        <v>10162407.43</v>
      </c>
      <c r="E246" s="21">
        <v>1983020.4448833554</v>
      </c>
      <c r="F246" s="21">
        <v>12145427.874883356</v>
      </c>
      <c r="G246" s="114">
        <v>1359.93</v>
      </c>
      <c r="H246" s="32">
        <v>8428846.1400000006</v>
      </c>
      <c r="I246" s="32">
        <v>3716581.734883355</v>
      </c>
      <c r="J246" s="288">
        <f t="shared" si="15"/>
        <v>0.3060066531348159</v>
      </c>
      <c r="K246" s="116">
        <v>0</v>
      </c>
      <c r="L246" s="116">
        <v>0</v>
      </c>
      <c r="M246" s="116">
        <v>37422.848490767821</v>
      </c>
      <c r="N246" s="116">
        <v>111781.69925500749</v>
      </c>
      <c r="O246" s="116">
        <v>21556.273067137165</v>
      </c>
      <c r="P246" s="117">
        <v>-386910.94500000001</v>
      </c>
      <c r="Q246" s="117">
        <v>464360.05994844204</v>
      </c>
      <c r="R246" s="117">
        <v>836917.47642097028</v>
      </c>
      <c r="S246" s="118">
        <v>8987.1</v>
      </c>
      <c r="T246" s="22">
        <f t="shared" si="16"/>
        <v>4810696.2470656801</v>
      </c>
      <c r="U246" s="36">
        <v>126925.31855473503</v>
      </c>
      <c r="V246" s="22">
        <f t="shared" si="18"/>
        <v>4937621.5656204149</v>
      </c>
      <c r="W246" s="22">
        <v>912800.49977479712</v>
      </c>
      <c r="X246" s="21">
        <f t="shared" si="17"/>
        <v>5850422.0653952118</v>
      </c>
      <c r="Y246" s="20">
        <f t="shared" si="19"/>
        <v>943.92095279045043</v>
      </c>
      <c r="Z246" s="248">
        <v>1</v>
      </c>
    </row>
    <row r="247" spans="1:26" s="120" customFormat="1" ht="16.5">
      <c r="A247" s="20">
        <v>758</v>
      </c>
      <c r="B247" s="18" t="s">
        <v>278</v>
      </c>
      <c r="C247" s="21">
        <v>8187</v>
      </c>
      <c r="D247" s="21">
        <v>10181098.449999999</v>
      </c>
      <c r="E247" s="21">
        <v>7511307.7638158929</v>
      </c>
      <c r="F247" s="21">
        <v>17692406.21381589</v>
      </c>
      <c r="G247" s="114">
        <v>1359.93</v>
      </c>
      <c r="H247" s="32">
        <v>11133746.91</v>
      </c>
      <c r="I247" s="32">
        <v>6558659.3038158901</v>
      </c>
      <c r="J247" s="288">
        <f t="shared" si="15"/>
        <v>0.3707047659065319</v>
      </c>
      <c r="K247" s="116">
        <v>1094005.976457</v>
      </c>
      <c r="L247" s="116">
        <v>115510.46999999999</v>
      </c>
      <c r="M247" s="116">
        <v>110286.11104006166</v>
      </c>
      <c r="N247" s="116">
        <v>140877.21998370753</v>
      </c>
      <c r="O247" s="116">
        <v>0</v>
      </c>
      <c r="P247" s="117">
        <v>-443192.3</v>
      </c>
      <c r="Q247" s="117">
        <v>-3690454.1879474381</v>
      </c>
      <c r="R247" s="117">
        <v>-1876872.494345821</v>
      </c>
      <c r="S247" s="118">
        <v>11871.15</v>
      </c>
      <c r="T247" s="22">
        <f t="shared" si="16"/>
        <v>2020691.249003401</v>
      </c>
      <c r="U247" s="36">
        <v>-104263.75490286446</v>
      </c>
      <c r="V247" s="22">
        <f t="shared" si="18"/>
        <v>1916427.4941005367</v>
      </c>
      <c r="W247" s="22">
        <v>1522016.359015387</v>
      </c>
      <c r="X247" s="21">
        <f t="shared" si="17"/>
        <v>3438443.8531159237</v>
      </c>
      <c r="Y247" s="20">
        <f t="shared" si="19"/>
        <v>419.98825615193891</v>
      </c>
      <c r="Z247" s="248">
        <v>19</v>
      </c>
    </row>
    <row r="248" spans="1:26" s="120" customFormat="1" ht="16.5">
      <c r="A248" s="20">
        <v>759</v>
      </c>
      <c r="B248" s="18" t="s">
        <v>279</v>
      </c>
      <c r="C248" s="21">
        <v>1997</v>
      </c>
      <c r="D248" s="21">
        <v>2866897.64</v>
      </c>
      <c r="E248" s="21">
        <v>600534.62721410999</v>
      </c>
      <c r="F248" s="21">
        <v>3467432.2672141101</v>
      </c>
      <c r="G248" s="114">
        <v>1359.93</v>
      </c>
      <c r="H248" s="32">
        <v>2715780.21</v>
      </c>
      <c r="I248" s="32">
        <v>751652.05721411016</v>
      </c>
      <c r="J248" s="288">
        <f t="shared" si="15"/>
        <v>0.21677483488899438</v>
      </c>
      <c r="K248" s="116">
        <v>218115.41538000002</v>
      </c>
      <c r="L248" s="116">
        <v>0</v>
      </c>
      <c r="M248" s="116">
        <v>25353.869766367199</v>
      </c>
      <c r="N248" s="116">
        <v>31090.236351151485</v>
      </c>
      <c r="O248" s="116">
        <v>0</v>
      </c>
      <c r="P248" s="117">
        <v>-99264.865000000005</v>
      </c>
      <c r="Q248" s="117">
        <v>296684.54337241122</v>
      </c>
      <c r="R248" s="117">
        <v>-9412.404535199852</v>
      </c>
      <c r="S248" s="118">
        <v>2895.65</v>
      </c>
      <c r="T248" s="22">
        <f t="shared" si="16"/>
        <v>1217114.5025488404</v>
      </c>
      <c r="U248" s="36">
        <v>935856.98483530083</v>
      </c>
      <c r="V248" s="22">
        <f t="shared" si="18"/>
        <v>2152971.4873841414</v>
      </c>
      <c r="W248" s="22">
        <v>487637.29880807875</v>
      </c>
      <c r="X248" s="21">
        <f t="shared" si="17"/>
        <v>2640608.7861922202</v>
      </c>
      <c r="Y248" s="20">
        <f t="shared" si="19"/>
        <v>1322.2878248333602</v>
      </c>
      <c r="Z248" s="248">
        <v>14</v>
      </c>
    </row>
    <row r="249" spans="1:26" s="120" customFormat="1" ht="16.5">
      <c r="A249" s="20">
        <v>761</v>
      </c>
      <c r="B249" s="18" t="s">
        <v>280</v>
      </c>
      <c r="C249" s="21">
        <v>8563</v>
      </c>
      <c r="D249" s="21">
        <v>10837290.469999999</v>
      </c>
      <c r="E249" s="21">
        <v>1724795.4216063726</v>
      </c>
      <c r="F249" s="21">
        <v>12562085.891606372</v>
      </c>
      <c r="G249" s="114">
        <v>1359.93</v>
      </c>
      <c r="H249" s="32">
        <v>11645080.59</v>
      </c>
      <c r="I249" s="32">
        <v>917005.301606372</v>
      </c>
      <c r="J249" s="288">
        <f t="shared" si="15"/>
        <v>7.2997853184484984E-2</v>
      </c>
      <c r="K249" s="116">
        <v>0</v>
      </c>
      <c r="L249" s="116">
        <v>0</v>
      </c>
      <c r="M249" s="116">
        <v>92057.393007227249</v>
      </c>
      <c r="N249" s="116">
        <v>156848.7493888</v>
      </c>
      <c r="O249" s="116">
        <v>0</v>
      </c>
      <c r="P249" s="117">
        <v>-501744.02500000002</v>
      </c>
      <c r="Q249" s="117">
        <v>2210648.4588482603</v>
      </c>
      <c r="R249" s="117">
        <v>1533230.7110828501</v>
      </c>
      <c r="S249" s="118">
        <v>12416.35</v>
      </c>
      <c r="T249" s="22">
        <f t="shared" si="16"/>
        <v>4420462.9389335103</v>
      </c>
      <c r="U249" s="36">
        <v>4177982.0988805676</v>
      </c>
      <c r="V249" s="22">
        <f t="shared" si="18"/>
        <v>8598445.037814077</v>
      </c>
      <c r="W249" s="22">
        <v>1840449.4381827025</v>
      </c>
      <c r="X249" s="21">
        <f t="shared" si="17"/>
        <v>10438894.475996779</v>
      </c>
      <c r="Y249" s="20">
        <f t="shared" si="19"/>
        <v>1219.0697741441993</v>
      </c>
      <c r="Z249" s="248">
        <v>2</v>
      </c>
    </row>
    <row r="250" spans="1:26" s="120" customFormat="1" ht="16.5">
      <c r="A250" s="20">
        <v>762</v>
      </c>
      <c r="B250" s="18" t="s">
        <v>281</v>
      </c>
      <c r="C250" s="21">
        <v>3777</v>
      </c>
      <c r="D250" s="21">
        <v>4388920.21</v>
      </c>
      <c r="E250" s="21">
        <v>1515627.7100029751</v>
      </c>
      <c r="F250" s="21">
        <v>5904547.9200029746</v>
      </c>
      <c r="G250" s="114">
        <v>1359.93</v>
      </c>
      <c r="H250" s="32">
        <v>5136455.6100000003</v>
      </c>
      <c r="I250" s="32">
        <v>768092.31000297423</v>
      </c>
      <c r="J250" s="288">
        <f t="shared" si="15"/>
        <v>0.13008486346615802</v>
      </c>
      <c r="K250" s="116">
        <v>371421.34559700009</v>
      </c>
      <c r="L250" s="116">
        <v>0</v>
      </c>
      <c r="M250" s="116">
        <v>42981.983531964077</v>
      </c>
      <c r="N250" s="116">
        <v>72311.292493412009</v>
      </c>
      <c r="O250" s="116">
        <v>0</v>
      </c>
      <c r="P250" s="117">
        <v>-204646.11</v>
      </c>
      <c r="Q250" s="117">
        <v>1321670.5136391146</v>
      </c>
      <c r="R250" s="117">
        <v>791032.61263520934</v>
      </c>
      <c r="S250" s="118">
        <v>5476.65</v>
      </c>
      <c r="T250" s="22">
        <f t="shared" si="16"/>
        <v>3168340.597899674</v>
      </c>
      <c r="U250" s="36">
        <v>404542.22533563012</v>
      </c>
      <c r="V250" s="22">
        <f t="shared" si="18"/>
        <v>3572882.8232353041</v>
      </c>
      <c r="W250" s="22">
        <v>890771.17347844259</v>
      </c>
      <c r="X250" s="21">
        <f t="shared" si="17"/>
        <v>4463653.9967137463</v>
      </c>
      <c r="Y250" s="20">
        <f t="shared" si="19"/>
        <v>1181.7987812321278</v>
      </c>
      <c r="Z250" s="248">
        <v>11</v>
      </c>
    </row>
    <row r="251" spans="1:26" s="120" customFormat="1" ht="16.5">
      <c r="A251" s="20">
        <v>765</v>
      </c>
      <c r="B251" s="18" t="s">
        <v>282</v>
      </c>
      <c r="C251" s="21">
        <v>10348</v>
      </c>
      <c r="D251" s="21">
        <v>14564648.970000001</v>
      </c>
      <c r="E251" s="21">
        <v>3306483.1403814042</v>
      </c>
      <c r="F251" s="21">
        <v>17871132.110381406</v>
      </c>
      <c r="G251" s="114">
        <v>1359.93</v>
      </c>
      <c r="H251" s="32">
        <v>14072555.640000001</v>
      </c>
      <c r="I251" s="32">
        <v>3798576.4703814052</v>
      </c>
      <c r="J251" s="288">
        <f t="shared" si="15"/>
        <v>0.21255376810598353</v>
      </c>
      <c r="K251" s="116">
        <v>377459.70502933336</v>
      </c>
      <c r="L251" s="116">
        <v>0</v>
      </c>
      <c r="M251" s="116">
        <v>140179.33524400744</v>
      </c>
      <c r="N251" s="116">
        <v>184237.42938994773</v>
      </c>
      <c r="O251" s="116">
        <v>0</v>
      </c>
      <c r="P251" s="117">
        <v>-541419.72000000009</v>
      </c>
      <c r="Q251" s="117">
        <v>-2184411.0825233534</v>
      </c>
      <c r="R251" s="117">
        <v>-765267.9430192773</v>
      </c>
      <c r="S251" s="118">
        <v>15004.6</v>
      </c>
      <c r="T251" s="22">
        <f t="shared" si="16"/>
        <v>1024358.7945020627</v>
      </c>
      <c r="U251" s="36">
        <v>1431520.260589347</v>
      </c>
      <c r="V251" s="22">
        <f t="shared" si="18"/>
        <v>2455879.0550914099</v>
      </c>
      <c r="W251" s="22">
        <v>1887722.8527956752</v>
      </c>
      <c r="X251" s="21">
        <f t="shared" si="17"/>
        <v>4343601.9078870853</v>
      </c>
      <c r="Y251" s="20">
        <f t="shared" si="19"/>
        <v>419.75279357238941</v>
      </c>
      <c r="Z251" s="248">
        <v>18</v>
      </c>
    </row>
    <row r="252" spans="1:26" s="120" customFormat="1" ht="16.5">
      <c r="A252" s="20">
        <v>768</v>
      </c>
      <c r="B252" s="18" t="s">
        <v>283</v>
      </c>
      <c r="C252" s="21">
        <v>2430</v>
      </c>
      <c r="D252" s="21">
        <v>2031992.66</v>
      </c>
      <c r="E252" s="21">
        <v>1759154.7939086098</v>
      </c>
      <c r="F252" s="21">
        <v>3791147.4539086097</v>
      </c>
      <c r="G252" s="114">
        <v>1359.93</v>
      </c>
      <c r="H252" s="32">
        <v>3304629.9000000004</v>
      </c>
      <c r="I252" s="32">
        <v>486517.55390860932</v>
      </c>
      <c r="J252" s="288">
        <f t="shared" si="15"/>
        <v>0.12832989479399379</v>
      </c>
      <c r="K252" s="116">
        <v>274675.68423000001</v>
      </c>
      <c r="L252" s="116">
        <v>0</v>
      </c>
      <c r="M252" s="116">
        <v>28476.915523511452</v>
      </c>
      <c r="N252" s="116">
        <v>35768.085140417061</v>
      </c>
      <c r="O252" s="116">
        <v>0</v>
      </c>
      <c r="P252" s="117">
        <v>-195832.375</v>
      </c>
      <c r="Q252" s="117">
        <v>145425.74719057904</v>
      </c>
      <c r="R252" s="117">
        <v>486244.53408457228</v>
      </c>
      <c r="S252" s="118">
        <v>3523.5</v>
      </c>
      <c r="T252" s="22">
        <f t="shared" si="16"/>
        <v>1264799.6450776891</v>
      </c>
      <c r="U252" s="36">
        <v>358340.90066781611</v>
      </c>
      <c r="V252" s="22">
        <f t="shared" si="18"/>
        <v>1623140.5457455053</v>
      </c>
      <c r="W252" s="22">
        <v>569415.54148617212</v>
      </c>
      <c r="X252" s="21">
        <f t="shared" si="17"/>
        <v>2192556.0872316775</v>
      </c>
      <c r="Y252" s="20">
        <f t="shared" si="19"/>
        <v>902.28645565089607</v>
      </c>
      <c r="Z252" s="248">
        <v>10</v>
      </c>
    </row>
    <row r="253" spans="1:26" s="120" customFormat="1" ht="16.5">
      <c r="A253" s="20">
        <v>777</v>
      </c>
      <c r="B253" s="18" t="s">
        <v>284</v>
      </c>
      <c r="C253" s="21">
        <v>7508</v>
      </c>
      <c r="D253" s="21">
        <v>7340814.5199999996</v>
      </c>
      <c r="E253" s="21">
        <v>5071254.2539985254</v>
      </c>
      <c r="F253" s="21">
        <v>12412068.773998525</v>
      </c>
      <c r="G253" s="114">
        <v>1359.93</v>
      </c>
      <c r="H253" s="32">
        <v>10210354.440000001</v>
      </c>
      <c r="I253" s="32">
        <v>2201714.3339985237</v>
      </c>
      <c r="J253" s="288">
        <f t="shared" si="15"/>
        <v>0.17738496088668107</v>
      </c>
      <c r="K253" s="116">
        <v>1021733.6654759999</v>
      </c>
      <c r="L253" s="116">
        <v>0</v>
      </c>
      <c r="M253" s="116">
        <v>86633.179351154438</v>
      </c>
      <c r="N253" s="116">
        <v>148468.83454798907</v>
      </c>
      <c r="O253" s="116">
        <v>0</v>
      </c>
      <c r="P253" s="117">
        <v>-395439.88999999996</v>
      </c>
      <c r="Q253" s="117">
        <v>-72003.561203717982</v>
      </c>
      <c r="R253" s="117">
        <v>455852.61629320763</v>
      </c>
      <c r="S253" s="118">
        <v>10886.6</v>
      </c>
      <c r="T253" s="22">
        <f t="shared" si="16"/>
        <v>3457845.7784631569</v>
      </c>
      <c r="U253" s="36">
        <v>2542503.6868557106</v>
      </c>
      <c r="V253" s="22">
        <f t="shared" si="18"/>
        <v>6000349.4653188679</v>
      </c>
      <c r="W253" s="22">
        <v>1559568.3935236621</v>
      </c>
      <c r="X253" s="21">
        <f t="shared" si="17"/>
        <v>7559917.8588425303</v>
      </c>
      <c r="Y253" s="20">
        <f t="shared" si="19"/>
        <v>1006.9150051734856</v>
      </c>
      <c r="Z253" s="248">
        <v>18</v>
      </c>
    </row>
    <row r="254" spans="1:26" s="120" customFormat="1" ht="16.5">
      <c r="A254" s="20">
        <v>778</v>
      </c>
      <c r="B254" s="18" t="s">
        <v>285</v>
      </c>
      <c r="C254" s="21">
        <v>6891</v>
      </c>
      <c r="D254" s="21">
        <v>8552019.5600000005</v>
      </c>
      <c r="E254" s="21">
        <v>1320175.8678627552</v>
      </c>
      <c r="F254" s="21">
        <v>9872195.427862756</v>
      </c>
      <c r="G254" s="114">
        <v>1359.93</v>
      </c>
      <c r="H254" s="32">
        <v>9371277.6300000008</v>
      </c>
      <c r="I254" s="32">
        <v>500917.79786275513</v>
      </c>
      <c r="J254" s="288">
        <f t="shared" si="15"/>
        <v>5.0740263553635853E-2</v>
      </c>
      <c r="K254" s="116">
        <v>165538.431904</v>
      </c>
      <c r="L254" s="116">
        <v>0</v>
      </c>
      <c r="M254" s="116">
        <v>83150.993880441543</v>
      </c>
      <c r="N254" s="116">
        <v>106044.8317228176</v>
      </c>
      <c r="O254" s="116">
        <v>0</v>
      </c>
      <c r="P254" s="117">
        <v>-547185.18499999994</v>
      </c>
      <c r="Q254" s="117">
        <v>204565.76965551908</v>
      </c>
      <c r="R254" s="117">
        <v>147.64595564326964</v>
      </c>
      <c r="S254" s="118">
        <v>9991.9499999999989</v>
      </c>
      <c r="T254" s="22">
        <f t="shared" si="16"/>
        <v>523172.23598117667</v>
      </c>
      <c r="U254" s="36">
        <v>3044070.8684155564</v>
      </c>
      <c r="V254" s="22">
        <f t="shared" si="18"/>
        <v>3567243.104396733</v>
      </c>
      <c r="W254" s="22">
        <v>1365028.5224604667</v>
      </c>
      <c r="X254" s="21">
        <f t="shared" si="17"/>
        <v>4932271.6268571997</v>
      </c>
      <c r="Y254" s="20">
        <f t="shared" si="19"/>
        <v>715.7555691274415</v>
      </c>
      <c r="Z254" s="248">
        <v>11</v>
      </c>
    </row>
    <row r="255" spans="1:26" s="120" customFormat="1" ht="16.5">
      <c r="A255" s="20">
        <v>781</v>
      </c>
      <c r="B255" s="18" t="s">
        <v>286</v>
      </c>
      <c r="C255" s="21">
        <v>3584</v>
      </c>
      <c r="D255" s="21">
        <v>3025194.66</v>
      </c>
      <c r="E255" s="21">
        <v>985012.78985936835</v>
      </c>
      <c r="F255" s="21">
        <v>4010207.4498593686</v>
      </c>
      <c r="G255" s="114">
        <v>1359.93</v>
      </c>
      <c r="H255" s="32">
        <v>4873989.12</v>
      </c>
      <c r="I255" s="32">
        <v>-863781.6701406315</v>
      </c>
      <c r="J255" s="288">
        <f t="shared" si="15"/>
        <v>-0.21539575718730533</v>
      </c>
      <c r="K255" s="116">
        <v>356974.52492799994</v>
      </c>
      <c r="L255" s="116">
        <v>0</v>
      </c>
      <c r="M255" s="116">
        <v>37340.244877742312</v>
      </c>
      <c r="N255" s="116">
        <v>53365.166467433221</v>
      </c>
      <c r="O255" s="116">
        <v>0</v>
      </c>
      <c r="P255" s="117">
        <v>-216634.69</v>
      </c>
      <c r="Q255" s="117">
        <v>1672898.4574167642</v>
      </c>
      <c r="R255" s="117">
        <v>1588792.5748640695</v>
      </c>
      <c r="S255" s="118">
        <v>5196.8</v>
      </c>
      <c r="T255" s="22">
        <f t="shared" si="16"/>
        <v>2634151.4084133776</v>
      </c>
      <c r="U255" s="36">
        <v>542258.54160126904</v>
      </c>
      <c r="V255" s="22">
        <f t="shared" si="18"/>
        <v>3176409.9500146466</v>
      </c>
      <c r="W255" s="22">
        <v>805419.18893994577</v>
      </c>
      <c r="X255" s="21">
        <f t="shared" si="17"/>
        <v>3981829.1389545924</v>
      </c>
      <c r="Y255" s="20">
        <f t="shared" si="19"/>
        <v>1111.0014338600984</v>
      </c>
      <c r="Z255" s="248">
        <v>7</v>
      </c>
    </row>
    <row r="256" spans="1:26" s="120" customFormat="1" ht="16.5">
      <c r="A256" s="20">
        <v>783</v>
      </c>
      <c r="B256" s="18" t="s">
        <v>287</v>
      </c>
      <c r="C256" s="21">
        <v>6588</v>
      </c>
      <c r="D256" s="21">
        <v>8225687.3799999999</v>
      </c>
      <c r="E256" s="21">
        <v>1105391.6404214993</v>
      </c>
      <c r="F256" s="21">
        <v>9331079.0204214994</v>
      </c>
      <c r="G256" s="114">
        <v>1359.93</v>
      </c>
      <c r="H256" s="32">
        <v>8959218.8399999999</v>
      </c>
      <c r="I256" s="32">
        <v>371860.18042149954</v>
      </c>
      <c r="J256" s="288">
        <f t="shared" si="15"/>
        <v>3.9851787730836516E-2</v>
      </c>
      <c r="K256" s="116">
        <v>0</v>
      </c>
      <c r="L256" s="116">
        <v>0</v>
      </c>
      <c r="M256" s="116">
        <v>101708.10079928668</v>
      </c>
      <c r="N256" s="116">
        <v>105117.96313972598</v>
      </c>
      <c r="O256" s="116">
        <v>0</v>
      </c>
      <c r="P256" s="117">
        <v>-365769.93</v>
      </c>
      <c r="Q256" s="117">
        <v>482606.31541533151</v>
      </c>
      <c r="R256" s="117">
        <v>304892.71807438449</v>
      </c>
      <c r="S256" s="118">
        <v>9552.6</v>
      </c>
      <c r="T256" s="22">
        <f t="shared" si="16"/>
        <v>1009967.9478502282</v>
      </c>
      <c r="U256" s="36">
        <v>1733538.4354262466</v>
      </c>
      <c r="V256" s="22">
        <f t="shared" si="18"/>
        <v>2743506.3832764747</v>
      </c>
      <c r="W256" s="22">
        <v>1263911.4918444799</v>
      </c>
      <c r="X256" s="21">
        <f t="shared" si="17"/>
        <v>4007417.8751209546</v>
      </c>
      <c r="Y256" s="20">
        <f t="shared" si="19"/>
        <v>608.29050927761909</v>
      </c>
      <c r="Z256" s="248">
        <v>4</v>
      </c>
    </row>
    <row r="257" spans="1:26" s="120" customFormat="1" ht="16.5">
      <c r="A257" s="20">
        <v>785</v>
      </c>
      <c r="B257" s="18" t="s">
        <v>288</v>
      </c>
      <c r="C257" s="21">
        <v>2673</v>
      </c>
      <c r="D257" s="21">
        <v>2872609.21</v>
      </c>
      <c r="E257" s="21">
        <v>1333462.936200012</v>
      </c>
      <c r="F257" s="21">
        <v>4206072.1462000124</v>
      </c>
      <c r="G257" s="114">
        <v>1359.93</v>
      </c>
      <c r="H257" s="32">
        <v>3635092.89</v>
      </c>
      <c r="I257" s="32">
        <v>570979.25620001229</v>
      </c>
      <c r="J257" s="288">
        <f t="shared" si="15"/>
        <v>0.13575117980699999</v>
      </c>
      <c r="K257" s="116">
        <v>838844.38301400025</v>
      </c>
      <c r="L257" s="116">
        <v>0</v>
      </c>
      <c r="M257" s="116">
        <v>33548.373313705612</v>
      </c>
      <c r="N257" s="116">
        <v>51471.126630566054</v>
      </c>
      <c r="O257" s="116">
        <v>0</v>
      </c>
      <c r="P257" s="117">
        <v>-172082.88</v>
      </c>
      <c r="Q257" s="117">
        <v>1122290.4797577236</v>
      </c>
      <c r="R257" s="117">
        <v>870430.07666236942</v>
      </c>
      <c r="S257" s="117">
        <v>3875.85</v>
      </c>
      <c r="T257" s="22">
        <f t="shared" si="16"/>
        <v>3319356.6655783774</v>
      </c>
      <c r="U257" s="36">
        <v>1147280.1357045618</v>
      </c>
      <c r="V257" s="22">
        <f t="shared" si="18"/>
        <v>4466636.8012829395</v>
      </c>
      <c r="W257" s="22">
        <v>638365.88914082851</v>
      </c>
      <c r="X257" s="21">
        <f t="shared" si="17"/>
        <v>5105002.690423768</v>
      </c>
      <c r="Y257" s="20">
        <f t="shared" si="19"/>
        <v>1909.8401385797861</v>
      </c>
      <c r="Z257" s="248">
        <v>17</v>
      </c>
    </row>
    <row r="258" spans="1:26" s="120" customFormat="1" ht="16.5">
      <c r="A258" s="20">
        <v>790</v>
      </c>
      <c r="B258" s="18" t="s">
        <v>289</v>
      </c>
      <c r="C258" s="21">
        <v>23998</v>
      </c>
      <c r="D258" s="21">
        <v>32565073.309999999</v>
      </c>
      <c r="E258" s="21">
        <v>3953907.7568836552</v>
      </c>
      <c r="F258" s="21">
        <v>36518981.066883653</v>
      </c>
      <c r="G258" s="114">
        <v>1359.93</v>
      </c>
      <c r="H258" s="32">
        <v>32635600.140000001</v>
      </c>
      <c r="I258" s="32">
        <v>3883380.9268836528</v>
      </c>
      <c r="J258" s="288">
        <f t="shared" si="15"/>
        <v>0.10633869876520739</v>
      </c>
      <c r="K258" s="116">
        <v>0</v>
      </c>
      <c r="L258" s="116">
        <v>0</v>
      </c>
      <c r="M258" s="116">
        <v>271329.94985490304</v>
      </c>
      <c r="N258" s="116">
        <v>449122.65552261082</v>
      </c>
      <c r="O258" s="116">
        <v>0</v>
      </c>
      <c r="P258" s="117">
        <v>-1782051.8674999999</v>
      </c>
      <c r="Q258" s="117">
        <v>2153689.1027409001</v>
      </c>
      <c r="R258" s="117">
        <v>1172559.5668414736</v>
      </c>
      <c r="S258" s="118">
        <v>34797.1</v>
      </c>
      <c r="T258" s="22">
        <f t="shared" si="16"/>
        <v>6182827.434343541</v>
      </c>
      <c r="U258" s="36">
        <v>10005395.409226576</v>
      </c>
      <c r="V258" s="22">
        <f t="shared" si="18"/>
        <v>16188222.843570117</v>
      </c>
      <c r="W258" s="22">
        <v>4475838.6949382462</v>
      </c>
      <c r="X258" s="21">
        <f t="shared" si="17"/>
        <v>20664061.538508363</v>
      </c>
      <c r="Y258" s="20">
        <f t="shared" si="19"/>
        <v>861.07432029787333</v>
      </c>
      <c r="Z258" s="248">
        <v>6</v>
      </c>
    </row>
    <row r="259" spans="1:26" s="120" customFormat="1" ht="16.5">
      <c r="A259" s="20">
        <v>791</v>
      </c>
      <c r="B259" s="18" t="s">
        <v>290</v>
      </c>
      <c r="C259" s="21">
        <v>5131</v>
      </c>
      <c r="D259" s="21">
        <v>7306728.3099999996</v>
      </c>
      <c r="E259" s="21">
        <v>2158258.4561387403</v>
      </c>
      <c r="F259" s="21">
        <v>9464986.7661387399</v>
      </c>
      <c r="G259" s="114">
        <v>1359.93</v>
      </c>
      <c r="H259" s="32">
        <v>6977800.8300000001</v>
      </c>
      <c r="I259" s="32">
        <v>2487185.9361387398</v>
      </c>
      <c r="J259" s="288">
        <f t="shared" si="15"/>
        <v>0.2627775397464599</v>
      </c>
      <c r="K259" s="116">
        <v>685633.36408000009</v>
      </c>
      <c r="L259" s="116">
        <v>0</v>
      </c>
      <c r="M259" s="116">
        <v>59758.26764144854</v>
      </c>
      <c r="N259" s="116">
        <v>78238.391915976768</v>
      </c>
      <c r="O259" s="116">
        <v>0</v>
      </c>
      <c r="P259" s="117">
        <v>-241647.89499999999</v>
      </c>
      <c r="Q259" s="117">
        <v>1140500.0559376774</v>
      </c>
      <c r="R259" s="117">
        <v>312043.85841197806</v>
      </c>
      <c r="S259" s="118">
        <v>7439.95</v>
      </c>
      <c r="T259" s="22">
        <f t="shared" si="16"/>
        <v>4529151.9291258203</v>
      </c>
      <c r="U259" s="36">
        <v>2780391.9140561894</v>
      </c>
      <c r="V259" s="22">
        <f t="shared" si="18"/>
        <v>7309543.8431820096</v>
      </c>
      <c r="W259" s="22">
        <v>1262903.4928640013</v>
      </c>
      <c r="X259" s="21">
        <f t="shared" si="17"/>
        <v>8572447.3360460103</v>
      </c>
      <c r="Y259" s="20">
        <f t="shared" si="19"/>
        <v>1670.7166899329586</v>
      </c>
      <c r="Z259" s="248">
        <v>17</v>
      </c>
    </row>
    <row r="260" spans="1:26" s="120" customFormat="1" ht="16.5">
      <c r="A260" s="20">
        <v>831</v>
      </c>
      <c r="B260" s="18" t="s">
        <v>291</v>
      </c>
      <c r="C260" s="21">
        <v>4595</v>
      </c>
      <c r="D260" s="21">
        <v>6561690.7800000003</v>
      </c>
      <c r="E260" s="21">
        <v>1569591.7256130995</v>
      </c>
      <c r="F260" s="21">
        <v>8131282.5056130998</v>
      </c>
      <c r="G260" s="114">
        <v>1359.93</v>
      </c>
      <c r="H260" s="32">
        <v>6248878.3500000006</v>
      </c>
      <c r="I260" s="32">
        <v>1882404.1556130992</v>
      </c>
      <c r="J260" s="288">
        <f t="shared" si="15"/>
        <v>0.2315015072116432</v>
      </c>
      <c r="K260" s="116">
        <v>0</v>
      </c>
      <c r="L260" s="116">
        <v>0</v>
      </c>
      <c r="M260" s="116">
        <v>24546.244912609051</v>
      </c>
      <c r="N260" s="116">
        <v>79548.600216393461</v>
      </c>
      <c r="O260" s="116">
        <v>0</v>
      </c>
      <c r="P260" s="117">
        <v>-242582.74500000002</v>
      </c>
      <c r="Q260" s="117">
        <v>277484.27787702432</v>
      </c>
      <c r="R260" s="117">
        <v>395482.0588390918</v>
      </c>
      <c r="S260" s="118">
        <v>6662.75</v>
      </c>
      <c r="T260" s="22">
        <f t="shared" si="16"/>
        <v>2423545.3424582179</v>
      </c>
      <c r="U260" s="36">
        <v>833672.46234809537</v>
      </c>
      <c r="V260" s="22">
        <f t="shared" si="18"/>
        <v>3257217.8048063135</v>
      </c>
      <c r="W260" s="22">
        <v>695604.28385445778</v>
      </c>
      <c r="X260" s="21">
        <f t="shared" si="17"/>
        <v>3952822.088660771</v>
      </c>
      <c r="Y260" s="20">
        <f t="shared" si="19"/>
        <v>860.24419774989576</v>
      </c>
      <c r="Z260" s="248">
        <v>9</v>
      </c>
    </row>
    <row r="261" spans="1:26" s="120" customFormat="1" ht="16.5">
      <c r="A261" s="20">
        <v>832</v>
      </c>
      <c r="B261" s="18" t="s">
        <v>292</v>
      </c>
      <c r="C261" s="21">
        <v>3913</v>
      </c>
      <c r="D261" s="21">
        <v>5490946.7700000005</v>
      </c>
      <c r="E261" s="21">
        <v>2367778.7691758843</v>
      </c>
      <c r="F261" s="21">
        <v>7858725.5391758848</v>
      </c>
      <c r="G261" s="114">
        <v>1359.93</v>
      </c>
      <c r="H261" s="32">
        <v>5321406.09</v>
      </c>
      <c r="I261" s="32">
        <v>2537319.4491758849</v>
      </c>
      <c r="J261" s="288">
        <f t="shared" si="15"/>
        <v>0.32286653052423103</v>
      </c>
      <c r="K261" s="116">
        <v>1239628.9383659998</v>
      </c>
      <c r="L261" s="116">
        <v>0</v>
      </c>
      <c r="M261" s="116">
        <v>46564.715680003144</v>
      </c>
      <c r="N261" s="116">
        <v>52583.233658609272</v>
      </c>
      <c r="O261" s="116">
        <v>0</v>
      </c>
      <c r="P261" s="117">
        <v>-228152.35</v>
      </c>
      <c r="Q261" s="117">
        <v>1776586.5202539766</v>
      </c>
      <c r="R261" s="117">
        <v>1174352.1721804312</v>
      </c>
      <c r="S261" s="118">
        <v>5673.8499999999995</v>
      </c>
      <c r="T261" s="22">
        <f t="shared" si="16"/>
        <v>6604556.5293149054</v>
      </c>
      <c r="U261" s="36">
        <v>1421923.1314445157</v>
      </c>
      <c r="V261" s="22">
        <f t="shared" si="18"/>
        <v>8026479.6607594211</v>
      </c>
      <c r="W261" s="22">
        <v>765347.09521522524</v>
      </c>
      <c r="X261" s="21">
        <f t="shared" si="17"/>
        <v>8791826.7559746467</v>
      </c>
      <c r="Y261" s="20">
        <f t="shared" si="19"/>
        <v>2246.8251356950286</v>
      </c>
      <c r="Z261" s="248">
        <v>17</v>
      </c>
    </row>
    <row r="262" spans="1:26" s="120" customFormat="1" ht="16.5">
      <c r="A262" s="20">
        <v>833</v>
      </c>
      <c r="B262" s="18" t="s">
        <v>293</v>
      </c>
      <c r="C262" s="21">
        <v>1677</v>
      </c>
      <c r="D262" s="21">
        <v>2089598.1400000001</v>
      </c>
      <c r="E262" s="21">
        <v>452942.07071272033</v>
      </c>
      <c r="F262" s="21">
        <v>2542540.2107127206</v>
      </c>
      <c r="G262" s="114">
        <v>1359.93</v>
      </c>
      <c r="H262" s="32">
        <v>2280602.6100000003</v>
      </c>
      <c r="I262" s="32">
        <v>261937.6007127203</v>
      </c>
      <c r="J262" s="288">
        <f t="shared" si="15"/>
        <v>0.10302200909510666</v>
      </c>
      <c r="K262" s="116">
        <v>50315.898568000004</v>
      </c>
      <c r="L262" s="116">
        <v>0</v>
      </c>
      <c r="M262" s="116">
        <v>15501.046660028618</v>
      </c>
      <c r="N262" s="116">
        <v>23754.487580920795</v>
      </c>
      <c r="O262" s="116">
        <v>5160.7724501896037</v>
      </c>
      <c r="P262" s="117">
        <v>-78341.17</v>
      </c>
      <c r="Q262" s="117">
        <v>460471.57373023202</v>
      </c>
      <c r="R262" s="117">
        <v>609663.98082167027</v>
      </c>
      <c r="S262" s="118">
        <v>2431.65</v>
      </c>
      <c r="T262" s="22">
        <f t="shared" si="16"/>
        <v>1350895.8405237615</v>
      </c>
      <c r="U262" s="36">
        <v>392070.24528105819</v>
      </c>
      <c r="V262" s="22">
        <f t="shared" si="18"/>
        <v>1742966.0858048196</v>
      </c>
      <c r="W262" s="22">
        <v>342281.76810028043</v>
      </c>
      <c r="X262" s="21">
        <f t="shared" si="17"/>
        <v>2085247.8539050999</v>
      </c>
      <c r="Y262" s="20">
        <f t="shared" si="19"/>
        <v>1243.4393881366129</v>
      </c>
      <c r="Z262" s="248">
        <v>2</v>
      </c>
    </row>
    <row r="263" spans="1:26" s="120" customFormat="1" ht="16.5">
      <c r="A263" s="20">
        <v>834</v>
      </c>
      <c r="B263" s="18" t="s">
        <v>294</v>
      </c>
      <c r="C263" s="21">
        <v>5967</v>
      </c>
      <c r="D263" s="21">
        <v>8277729.4900000002</v>
      </c>
      <c r="E263" s="21">
        <v>1111553.068206368</v>
      </c>
      <c r="F263" s="21">
        <v>9389282.5582063682</v>
      </c>
      <c r="G263" s="114">
        <v>1359.93</v>
      </c>
      <c r="H263" s="32">
        <v>8114702.3100000005</v>
      </c>
      <c r="I263" s="32">
        <v>1274580.2482063677</v>
      </c>
      <c r="J263" s="288">
        <f t="shared" si="15"/>
        <v>0.13574841744349958</v>
      </c>
      <c r="K263" s="116">
        <v>0</v>
      </c>
      <c r="L263" s="116">
        <v>0</v>
      </c>
      <c r="M263" s="116">
        <v>48337.867384348814</v>
      </c>
      <c r="N263" s="116">
        <v>93338.318579631799</v>
      </c>
      <c r="O263" s="116">
        <v>0</v>
      </c>
      <c r="P263" s="117">
        <v>-325912.14499999996</v>
      </c>
      <c r="Q263" s="117">
        <v>1173682.0982292539</v>
      </c>
      <c r="R263" s="117">
        <v>749534.85643869278</v>
      </c>
      <c r="S263" s="118">
        <v>8652.15</v>
      </c>
      <c r="T263" s="22">
        <f t="shared" si="16"/>
        <v>3022213.3938382948</v>
      </c>
      <c r="U263" s="36">
        <v>1533891.1333413455</v>
      </c>
      <c r="V263" s="22">
        <f t="shared" si="18"/>
        <v>4556104.5271796398</v>
      </c>
      <c r="W263" s="22">
        <v>1113721.6941235561</v>
      </c>
      <c r="X263" s="21">
        <f t="shared" si="17"/>
        <v>5669826.2213031957</v>
      </c>
      <c r="Y263" s="20">
        <f t="shared" si="19"/>
        <v>950.19712104963901</v>
      </c>
      <c r="Z263" s="248">
        <v>5</v>
      </c>
    </row>
    <row r="264" spans="1:26" s="120" customFormat="1" ht="16.5">
      <c r="A264" s="20">
        <v>837</v>
      </c>
      <c r="B264" s="18" t="s">
        <v>295</v>
      </c>
      <c r="C264" s="21">
        <v>244223</v>
      </c>
      <c r="D264" s="21">
        <v>300387947.37</v>
      </c>
      <c r="E264" s="21">
        <v>59493247.249871701</v>
      </c>
      <c r="F264" s="21">
        <v>359881194.61987174</v>
      </c>
      <c r="G264" s="114">
        <v>1359.93</v>
      </c>
      <c r="H264" s="32">
        <v>332126184.39000005</v>
      </c>
      <c r="I264" s="32">
        <v>27755010.22987169</v>
      </c>
      <c r="J264" s="288">
        <f t="shared" si="15"/>
        <v>7.7122702282869243E-2</v>
      </c>
      <c r="K264" s="116">
        <v>0</v>
      </c>
      <c r="L264" s="116">
        <v>0</v>
      </c>
      <c r="M264" s="116">
        <v>3751649.9620899661</v>
      </c>
      <c r="N264" s="116">
        <v>5134590.1740293484</v>
      </c>
      <c r="O264" s="116">
        <v>3076453.1965640802</v>
      </c>
      <c r="P264" s="117">
        <v>-31546335.569349997</v>
      </c>
      <c r="Q264" s="117">
        <v>-53845192.491937794</v>
      </c>
      <c r="R264" s="117">
        <v>-17879235.785679471</v>
      </c>
      <c r="S264" s="118">
        <v>354123.35</v>
      </c>
      <c r="T264" s="22">
        <f t="shared" si="16"/>
        <v>-63198936.934412196</v>
      </c>
      <c r="U264" s="36">
        <v>4430428.264369769</v>
      </c>
      <c r="V264" s="22">
        <f t="shared" si="18"/>
        <v>-58768508.670042425</v>
      </c>
      <c r="W264" s="22">
        <v>36300023.396053225</v>
      </c>
      <c r="X264" s="21">
        <f t="shared" si="17"/>
        <v>-22468485.273989201</v>
      </c>
      <c r="Y264" s="20">
        <f t="shared" si="19"/>
        <v>-91.999874188709498</v>
      </c>
      <c r="Z264" s="248">
        <v>6</v>
      </c>
    </row>
    <row r="265" spans="1:26" s="120" customFormat="1" ht="16.5">
      <c r="A265" s="20">
        <v>844</v>
      </c>
      <c r="B265" s="18" t="s">
        <v>296</v>
      </c>
      <c r="C265" s="21">
        <v>1479</v>
      </c>
      <c r="D265" s="21">
        <v>1289108.24</v>
      </c>
      <c r="E265" s="21">
        <v>477522.00706652272</v>
      </c>
      <c r="F265" s="21">
        <v>1766630.2470665227</v>
      </c>
      <c r="G265" s="114">
        <v>1359.93</v>
      </c>
      <c r="H265" s="32">
        <v>2011336.4700000002</v>
      </c>
      <c r="I265" s="32">
        <v>-244706.22293347749</v>
      </c>
      <c r="J265" s="288">
        <f t="shared" si="15"/>
        <v>-0.13851581186261838</v>
      </c>
      <c r="K265" s="116">
        <v>200933.80156199995</v>
      </c>
      <c r="L265" s="116">
        <v>0</v>
      </c>
      <c r="M265" s="116">
        <v>14089.423321700904</v>
      </c>
      <c r="N265" s="116">
        <v>21774.029936917665</v>
      </c>
      <c r="O265" s="116">
        <v>0</v>
      </c>
      <c r="P265" s="117">
        <v>-73775.724999999991</v>
      </c>
      <c r="Q265" s="117">
        <v>31234.193027492045</v>
      </c>
      <c r="R265" s="117">
        <v>-120860.69158236854</v>
      </c>
      <c r="S265" s="118">
        <v>2144.5499999999997</v>
      </c>
      <c r="T265" s="22">
        <f t="shared" si="16"/>
        <v>-169166.64166773541</v>
      </c>
      <c r="U265" s="36">
        <v>658008.18657270377</v>
      </c>
      <c r="V265" s="22">
        <f t="shared" si="18"/>
        <v>488841.54490496835</v>
      </c>
      <c r="W265" s="22">
        <v>367381.62735902186</v>
      </c>
      <c r="X265" s="21">
        <f t="shared" si="17"/>
        <v>856223.17226399016</v>
      </c>
      <c r="Y265" s="20">
        <f t="shared" si="19"/>
        <v>578.9203328356931</v>
      </c>
      <c r="Z265" s="248">
        <v>11</v>
      </c>
    </row>
    <row r="266" spans="1:26" s="120" customFormat="1" ht="16.5">
      <c r="A266" s="20">
        <v>845</v>
      </c>
      <c r="B266" s="18" t="s">
        <v>297</v>
      </c>
      <c r="C266" s="21">
        <v>2882</v>
      </c>
      <c r="D266" s="21">
        <v>4190720.0300000003</v>
      </c>
      <c r="E266" s="21">
        <v>1538716.7821458494</v>
      </c>
      <c r="F266" s="21">
        <v>5729436.8121458497</v>
      </c>
      <c r="G266" s="114">
        <v>1359.93</v>
      </c>
      <c r="H266" s="32">
        <v>3919318.2600000002</v>
      </c>
      <c r="I266" s="32">
        <v>1810118.5521458494</v>
      </c>
      <c r="J266" s="288">
        <f t="shared" si="15"/>
        <v>0.31593306837917712</v>
      </c>
      <c r="K266" s="116">
        <v>364803.61187600001</v>
      </c>
      <c r="L266" s="116">
        <v>0</v>
      </c>
      <c r="M266" s="116">
        <v>32904.879724316226</v>
      </c>
      <c r="N266" s="116">
        <v>41887.100703555981</v>
      </c>
      <c r="O266" s="116">
        <v>0</v>
      </c>
      <c r="P266" s="117">
        <v>-146311.9835</v>
      </c>
      <c r="Q266" s="117">
        <v>132327.87187121573</v>
      </c>
      <c r="R266" s="117">
        <v>9805.6424723850105</v>
      </c>
      <c r="S266" s="118">
        <v>4178.8999999999996</v>
      </c>
      <c r="T266" s="22">
        <f t="shared" si="16"/>
        <v>2249714.5752933226</v>
      </c>
      <c r="U266" s="36">
        <v>1323281.919332657</v>
      </c>
      <c r="V266" s="22">
        <f t="shared" si="18"/>
        <v>3572996.4946259796</v>
      </c>
      <c r="W266" s="22">
        <v>595425.26634182327</v>
      </c>
      <c r="X266" s="21">
        <f t="shared" si="17"/>
        <v>4168421.7609678027</v>
      </c>
      <c r="Y266" s="20">
        <f t="shared" si="19"/>
        <v>1446.3642473864686</v>
      </c>
      <c r="Z266" s="248">
        <v>19</v>
      </c>
    </row>
    <row r="267" spans="1:26" s="120" customFormat="1" ht="16.5">
      <c r="A267" s="20">
        <v>846</v>
      </c>
      <c r="B267" s="18" t="s">
        <v>298</v>
      </c>
      <c r="C267" s="21">
        <v>4952</v>
      </c>
      <c r="D267" s="21">
        <v>6664587.2400000012</v>
      </c>
      <c r="E267" s="21">
        <v>896093.52346987883</v>
      </c>
      <c r="F267" s="21">
        <v>7560680.7634698804</v>
      </c>
      <c r="G267" s="114">
        <v>1359.93</v>
      </c>
      <c r="H267" s="32">
        <v>6734373.3600000003</v>
      </c>
      <c r="I267" s="32">
        <v>826307.40346988011</v>
      </c>
      <c r="J267" s="288">
        <f t="shared" ref="J267:J303" si="20">I267/F267</f>
        <v>0.10929007973227223</v>
      </c>
      <c r="K267" s="116">
        <v>53712.485349333336</v>
      </c>
      <c r="L267" s="116">
        <v>0</v>
      </c>
      <c r="M267" s="116">
        <v>55798.401942884746</v>
      </c>
      <c r="N267" s="116">
        <v>87551.116736673415</v>
      </c>
      <c r="O267" s="116">
        <v>0</v>
      </c>
      <c r="P267" s="117">
        <v>-257447.4325</v>
      </c>
      <c r="Q267" s="117">
        <v>1754702.8488937281</v>
      </c>
      <c r="R267" s="117">
        <v>726647.81290576479</v>
      </c>
      <c r="S267" s="118">
        <v>7180.4</v>
      </c>
      <c r="T267" s="22">
        <f t="shared" ref="T267:T303" si="21">SUM(K267:S267)+I267</f>
        <v>3254453.0367982644</v>
      </c>
      <c r="U267" s="36">
        <v>2947395.389431234</v>
      </c>
      <c r="V267" s="22">
        <f t="shared" si="18"/>
        <v>6201848.4262294983</v>
      </c>
      <c r="W267" s="22">
        <v>1137822.7546027547</v>
      </c>
      <c r="X267" s="21">
        <f t="shared" ref="X267:X303" si="22">SUM(V267:W267)</f>
        <v>7339671.1808322528</v>
      </c>
      <c r="Y267" s="20">
        <f t="shared" si="19"/>
        <v>1482.1630009758185</v>
      </c>
      <c r="Z267" s="248">
        <v>14</v>
      </c>
    </row>
    <row r="268" spans="1:26" s="120" customFormat="1" ht="16.5">
      <c r="A268" s="20">
        <v>848</v>
      </c>
      <c r="B268" s="18" t="s">
        <v>299</v>
      </c>
      <c r="C268" s="21">
        <v>4241</v>
      </c>
      <c r="D268" s="21">
        <v>5281402.41</v>
      </c>
      <c r="E268" s="21">
        <v>1516869.8232826579</v>
      </c>
      <c r="F268" s="21">
        <v>6798272.2332826583</v>
      </c>
      <c r="G268" s="114">
        <v>1359.93</v>
      </c>
      <c r="H268" s="32">
        <v>5767463.1299999999</v>
      </c>
      <c r="I268" s="32">
        <v>1030809.1032826584</v>
      </c>
      <c r="J268" s="288">
        <f t="shared" si="20"/>
        <v>0.15162810018640796</v>
      </c>
      <c r="K268" s="116">
        <v>240815.63709533331</v>
      </c>
      <c r="L268" s="116">
        <v>0</v>
      </c>
      <c r="M268" s="116">
        <v>47691.466936823672</v>
      </c>
      <c r="N268" s="116">
        <v>60219.408226375221</v>
      </c>
      <c r="O268" s="116">
        <v>0</v>
      </c>
      <c r="P268" s="117">
        <v>-234387.91499999998</v>
      </c>
      <c r="Q268" s="117">
        <v>589498.60468085529</v>
      </c>
      <c r="R268" s="117">
        <v>590624.29512437142</v>
      </c>
      <c r="S268" s="118">
        <v>6149.45</v>
      </c>
      <c r="T268" s="22">
        <f t="shared" si="21"/>
        <v>2331420.0503464174</v>
      </c>
      <c r="U268" s="36">
        <v>2436794.2552927681</v>
      </c>
      <c r="V268" s="22">
        <f t="shared" ref="V268:V303" si="23">SUM(T268:U268)</f>
        <v>4768214.305639185</v>
      </c>
      <c r="W268" s="22">
        <v>989321.16184801632</v>
      </c>
      <c r="X268" s="21">
        <f t="shared" si="22"/>
        <v>5757535.4674872011</v>
      </c>
      <c r="Y268" s="20">
        <f t="shared" ref="Y268:Y303" si="24">X268/C268</f>
        <v>1357.5891222558832</v>
      </c>
      <c r="Z268" s="248">
        <v>12</v>
      </c>
    </row>
    <row r="269" spans="1:26" s="120" customFormat="1" ht="16.5">
      <c r="A269" s="20">
        <v>849</v>
      </c>
      <c r="B269" s="18" t="s">
        <v>300</v>
      </c>
      <c r="C269" s="21">
        <v>2938</v>
      </c>
      <c r="D269" s="21">
        <v>4987301.75</v>
      </c>
      <c r="E269" s="21">
        <v>758758.9566397419</v>
      </c>
      <c r="F269" s="21">
        <v>5746060.7066397415</v>
      </c>
      <c r="G269" s="114">
        <v>1359.93</v>
      </c>
      <c r="H269" s="32">
        <v>3995474.3400000003</v>
      </c>
      <c r="I269" s="32">
        <v>1750586.3666397412</v>
      </c>
      <c r="J269" s="288">
        <f t="shared" si="20"/>
        <v>0.30465852277141581</v>
      </c>
      <c r="K269" s="116">
        <v>155699.4706106667</v>
      </c>
      <c r="L269" s="116">
        <v>0</v>
      </c>
      <c r="M269" s="116">
        <v>37283.512515052629</v>
      </c>
      <c r="N269" s="116">
        <v>49456.938230206491</v>
      </c>
      <c r="O269" s="116">
        <v>0</v>
      </c>
      <c r="P269" s="117">
        <v>-162945.80499999999</v>
      </c>
      <c r="Q269" s="117">
        <v>704344.65399877948</v>
      </c>
      <c r="R269" s="117">
        <v>190287.47309936062</v>
      </c>
      <c r="S269" s="118">
        <v>4260.0999999999995</v>
      </c>
      <c r="T269" s="22">
        <f t="shared" si="21"/>
        <v>2728972.710093807</v>
      </c>
      <c r="U269" s="36">
        <v>1535334.4102808973</v>
      </c>
      <c r="V269" s="22">
        <f t="shared" si="23"/>
        <v>4264307.1203747038</v>
      </c>
      <c r="W269" s="22">
        <v>698965.11716177571</v>
      </c>
      <c r="X269" s="21">
        <f t="shared" si="22"/>
        <v>4963272.2375364797</v>
      </c>
      <c r="Y269" s="20">
        <f t="shared" si="24"/>
        <v>1689.3370447707555</v>
      </c>
      <c r="Z269" s="248">
        <v>16</v>
      </c>
    </row>
    <row r="270" spans="1:26" s="120" customFormat="1" ht="16.5">
      <c r="A270" s="20">
        <v>850</v>
      </c>
      <c r="B270" s="18" t="s">
        <v>301</v>
      </c>
      <c r="C270" s="21">
        <v>2387</v>
      </c>
      <c r="D270" s="21">
        <v>4054207.26</v>
      </c>
      <c r="E270" s="21">
        <v>502671.04989457689</v>
      </c>
      <c r="F270" s="21">
        <v>4556878.3098945767</v>
      </c>
      <c r="G270" s="114">
        <v>1359.93</v>
      </c>
      <c r="H270" s="32">
        <v>3246152.91</v>
      </c>
      <c r="I270" s="32">
        <v>1310725.3998945765</v>
      </c>
      <c r="J270" s="288">
        <f t="shared" si="20"/>
        <v>0.28763669133944902</v>
      </c>
      <c r="K270" s="116">
        <v>30980.389234666665</v>
      </c>
      <c r="L270" s="116">
        <v>0</v>
      </c>
      <c r="M270" s="116">
        <v>18363.723132874104</v>
      </c>
      <c r="N270" s="116">
        <v>32849.404972353448</v>
      </c>
      <c r="O270" s="116">
        <v>0</v>
      </c>
      <c r="P270" s="117">
        <v>-128314.17000000001</v>
      </c>
      <c r="Q270" s="117">
        <v>284626.20327458519</v>
      </c>
      <c r="R270" s="117">
        <v>293810.16443008865</v>
      </c>
      <c r="S270" s="118">
        <v>3461.15</v>
      </c>
      <c r="T270" s="22">
        <f t="shared" si="21"/>
        <v>1846502.2649391447</v>
      </c>
      <c r="U270" s="36">
        <v>832594.64175759593</v>
      </c>
      <c r="V270" s="22">
        <f t="shared" si="23"/>
        <v>2679096.9066967405</v>
      </c>
      <c r="W270" s="22">
        <v>420099.42962818942</v>
      </c>
      <c r="X270" s="21">
        <f t="shared" si="22"/>
        <v>3099196.3363249302</v>
      </c>
      <c r="Y270" s="20">
        <f t="shared" si="24"/>
        <v>1298.3646151340301</v>
      </c>
      <c r="Z270" s="248">
        <v>13</v>
      </c>
    </row>
    <row r="271" spans="1:26" s="120" customFormat="1" ht="16.5">
      <c r="A271" s="20">
        <v>851</v>
      </c>
      <c r="B271" s="18" t="s">
        <v>302</v>
      </c>
      <c r="C271" s="21">
        <v>21333</v>
      </c>
      <c r="D271" s="21">
        <v>33507764.920000002</v>
      </c>
      <c r="E271" s="21">
        <v>3697156.7772946861</v>
      </c>
      <c r="F271" s="21">
        <v>37204921.69729469</v>
      </c>
      <c r="G271" s="114">
        <v>1359.93</v>
      </c>
      <c r="H271" s="32">
        <v>29011386.690000001</v>
      </c>
      <c r="I271" s="32">
        <v>8193535.0072946884</v>
      </c>
      <c r="J271" s="288">
        <f t="shared" si="20"/>
        <v>0.22022718053161422</v>
      </c>
      <c r="K271" s="116">
        <v>188191.66212600004</v>
      </c>
      <c r="L271" s="116">
        <v>0</v>
      </c>
      <c r="M271" s="116">
        <v>276595.43511029205</v>
      </c>
      <c r="N271" s="116">
        <v>354478.26123975654</v>
      </c>
      <c r="O271" s="116">
        <v>0</v>
      </c>
      <c r="P271" s="117">
        <v>-1535780.9245500001</v>
      </c>
      <c r="Q271" s="117">
        <v>-989765.16527233063</v>
      </c>
      <c r="R271" s="117">
        <v>-951868.8144810478</v>
      </c>
      <c r="S271" s="118">
        <v>30932.85</v>
      </c>
      <c r="T271" s="22">
        <f t="shared" si="21"/>
        <v>5566318.3114673588</v>
      </c>
      <c r="U271" s="36">
        <v>6501141.1516927658</v>
      </c>
      <c r="V271" s="22">
        <f t="shared" si="23"/>
        <v>12067459.463160124</v>
      </c>
      <c r="W271" s="22">
        <v>3292338.6038466329</v>
      </c>
      <c r="X271" s="21">
        <f t="shared" si="22"/>
        <v>15359798.067006756</v>
      </c>
      <c r="Y271" s="20">
        <f t="shared" si="24"/>
        <v>720.00178441882326</v>
      </c>
      <c r="Z271" s="248">
        <v>19</v>
      </c>
    </row>
    <row r="272" spans="1:26" s="120" customFormat="1" ht="16.5">
      <c r="A272" s="20">
        <v>853</v>
      </c>
      <c r="B272" s="18" t="s">
        <v>303</v>
      </c>
      <c r="C272" s="21">
        <v>195137</v>
      </c>
      <c r="D272" s="21">
        <v>229905975.91999999</v>
      </c>
      <c r="E272" s="21">
        <v>71426355.633541182</v>
      </c>
      <c r="F272" s="21">
        <v>301332331.55354118</v>
      </c>
      <c r="G272" s="114">
        <v>1359.93</v>
      </c>
      <c r="H272" s="32">
        <v>265372660.41000003</v>
      </c>
      <c r="I272" s="32">
        <v>35959671.143541157</v>
      </c>
      <c r="J272" s="288">
        <f t="shared" si="20"/>
        <v>0.11933558857806066</v>
      </c>
      <c r="K272" s="116">
        <v>0</v>
      </c>
      <c r="L272" s="116">
        <v>0</v>
      </c>
      <c r="M272" s="116">
        <v>3064927.9252317157</v>
      </c>
      <c r="N272" s="116">
        <v>3691476.41390714</v>
      </c>
      <c r="O272" s="116">
        <v>1288376.3698548684</v>
      </c>
      <c r="P272" s="117">
        <v>-20486723.517249998</v>
      </c>
      <c r="Q272" s="117">
        <v>-17025421.368802838</v>
      </c>
      <c r="R272" s="117">
        <v>1862510.4308394468</v>
      </c>
      <c r="S272" s="118">
        <v>282948.64999999997</v>
      </c>
      <c r="T272" s="22">
        <f t="shared" si="21"/>
        <v>8637766.0473214909</v>
      </c>
      <c r="U272" s="36">
        <v>-2685618.2239423799</v>
      </c>
      <c r="V272" s="22">
        <f t="shared" si="23"/>
        <v>5952147.8233791105</v>
      </c>
      <c r="W272" s="22">
        <v>31340782.047305323</v>
      </c>
      <c r="X272" s="21">
        <f t="shared" si="22"/>
        <v>37292929.87068443</v>
      </c>
      <c r="Y272" s="20">
        <f t="shared" si="24"/>
        <v>191.11152611080641</v>
      </c>
      <c r="Z272" s="248">
        <v>2</v>
      </c>
    </row>
    <row r="273" spans="1:26" s="120" customFormat="1" ht="16.5">
      <c r="A273" s="20">
        <v>854</v>
      </c>
      <c r="B273" s="18" t="s">
        <v>304</v>
      </c>
      <c r="C273" s="21">
        <v>3296</v>
      </c>
      <c r="D273" s="21">
        <v>2937855.23</v>
      </c>
      <c r="E273" s="21">
        <v>1704330.3469317912</v>
      </c>
      <c r="F273" s="21">
        <v>4642185.5769317914</v>
      </c>
      <c r="G273" s="114">
        <v>1359.93</v>
      </c>
      <c r="H273" s="32">
        <v>4482329.28</v>
      </c>
      <c r="I273" s="32">
        <v>159856.29693179112</v>
      </c>
      <c r="J273" s="288">
        <f t="shared" si="20"/>
        <v>3.4435567963107289E-2</v>
      </c>
      <c r="K273" s="116">
        <v>1066297.3582079997</v>
      </c>
      <c r="L273" s="116">
        <v>0</v>
      </c>
      <c r="M273" s="116">
        <v>41494.515971941124</v>
      </c>
      <c r="N273" s="116">
        <v>54349.905767920005</v>
      </c>
      <c r="O273" s="116">
        <v>0</v>
      </c>
      <c r="P273" s="117">
        <v>-149256.20499999999</v>
      </c>
      <c r="Q273" s="117">
        <v>515586.66422165488</v>
      </c>
      <c r="R273" s="117">
        <v>194282.35786278188</v>
      </c>
      <c r="S273" s="118">
        <v>4779.2</v>
      </c>
      <c r="T273" s="22">
        <f t="shared" si="21"/>
        <v>1887390.0939640887</v>
      </c>
      <c r="U273" s="36">
        <v>1301769.9332316127</v>
      </c>
      <c r="V273" s="22">
        <f t="shared" si="23"/>
        <v>3189160.0271957014</v>
      </c>
      <c r="W273" s="22">
        <v>677713.52548992482</v>
      </c>
      <c r="X273" s="21">
        <f t="shared" si="22"/>
        <v>3866873.5526856263</v>
      </c>
      <c r="Y273" s="20">
        <f t="shared" si="24"/>
        <v>1173.2019273924836</v>
      </c>
      <c r="Z273" s="248">
        <v>19</v>
      </c>
    </row>
    <row r="274" spans="1:26" s="120" customFormat="1" ht="16.5">
      <c r="A274" s="20">
        <v>857</v>
      </c>
      <c r="B274" s="18" t="s">
        <v>305</v>
      </c>
      <c r="C274" s="21">
        <v>2420</v>
      </c>
      <c r="D274" s="21">
        <v>2354390.5</v>
      </c>
      <c r="E274" s="21">
        <v>766955.43057904835</v>
      </c>
      <c r="F274" s="21">
        <v>3121345.9305790486</v>
      </c>
      <c r="G274" s="114">
        <v>1359.93</v>
      </c>
      <c r="H274" s="32">
        <v>3291030.6</v>
      </c>
      <c r="I274" s="32">
        <v>-169684.66942095151</v>
      </c>
      <c r="J274" s="288">
        <f t="shared" si="20"/>
        <v>-5.4362660594134429E-2</v>
      </c>
      <c r="K274" s="116">
        <v>263389.87179999996</v>
      </c>
      <c r="L274" s="116">
        <v>0</v>
      </c>
      <c r="M274" s="116">
        <v>25391.376845827181</v>
      </c>
      <c r="N274" s="116">
        <v>30319.226640640914</v>
      </c>
      <c r="O274" s="116">
        <v>0</v>
      </c>
      <c r="P274" s="117">
        <v>-163568.5</v>
      </c>
      <c r="Q274" s="117">
        <v>-1109813.7035469699</v>
      </c>
      <c r="R274" s="117">
        <v>-750493.89775389875</v>
      </c>
      <c r="S274" s="118">
        <v>3509</v>
      </c>
      <c r="T274" s="22">
        <f t="shared" si="21"/>
        <v>-1870951.295435352</v>
      </c>
      <c r="U274" s="36">
        <v>971581.07771805557</v>
      </c>
      <c r="V274" s="22">
        <f t="shared" si="23"/>
        <v>-899370.21771729644</v>
      </c>
      <c r="W274" s="22">
        <v>527451.85057411972</v>
      </c>
      <c r="X274" s="21">
        <f t="shared" si="22"/>
        <v>-371918.36714317673</v>
      </c>
      <c r="Y274" s="20">
        <f t="shared" si="24"/>
        <v>-153.68527567899864</v>
      </c>
      <c r="Z274" s="248">
        <v>11</v>
      </c>
    </row>
    <row r="275" spans="1:26" s="120" customFormat="1" ht="16.5">
      <c r="A275" s="20">
        <v>858</v>
      </c>
      <c r="B275" s="18" t="s">
        <v>306</v>
      </c>
      <c r="C275" s="21">
        <v>39718</v>
      </c>
      <c r="D275" s="21">
        <v>67498797.189999998</v>
      </c>
      <c r="E275" s="21">
        <v>8072599.6857604105</v>
      </c>
      <c r="F275" s="21">
        <v>75571396.875760406</v>
      </c>
      <c r="G275" s="114">
        <v>1359.93</v>
      </c>
      <c r="H275" s="32">
        <v>54013699.740000002</v>
      </c>
      <c r="I275" s="32">
        <v>21557697.135760404</v>
      </c>
      <c r="J275" s="288">
        <f t="shared" si="20"/>
        <v>0.28526265263035061</v>
      </c>
      <c r="K275" s="116">
        <v>0</v>
      </c>
      <c r="L275" s="116">
        <v>0</v>
      </c>
      <c r="M275" s="116">
        <v>405191.24145931046</v>
      </c>
      <c r="N275" s="116">
        <v>807074.99668735999</v>
      </c>
      <c r="O275" s="116">
        <v>360754.65165916545</v>
      </c>
      <c r="P275" s="117">
        <v>-2569882.76315</v>
      </c>
      <c r="Q275" s="117">
        <v>4186990.4005118897</v>
      </c>
      <c r="R275" s="117">
        <v>1964928.3638382002</v>
      </c>
      <c r="S275" s="118">
        <v>57591.1</v>
      </c>
      <c r="T275" s="22">
        <f t="shared" si="21"/>
        <v>26770345.126766331</v>
      </c>
      <c r="U275" s="36">
        <v>-703436.03947544389</v>
      </c>
      <c r="V275" s="22">
        <f t="shared" si="23"/>
        <v>26066909.087290887</v>
      </c>
      <c r="W275" s="22">
        <v>4629137.4877160424</v>
      </c>
      <c r="X275" s="21">
        <f t="shared" si="22"/>
        <v>30696046.575006928</v>
      </c>
      <c r="Y275" s="20">
        <f t="shared" si="24"/>
        <v>772.84975514897349</v>
      </c>
      <c r="Z275" s="248">
        <v>1</v>
      </c>
    </row>
    <row r="276" spans="1:26" s="120" customFormat="1" ht="16.5">
      <c r="A276" s="20">
        <v>859</v>
      </c>
      <c r="B276" s="18" t="s">
        <v>307</v>
      </c>
      <c r="C276" s="21">
        <v>6593</v>
      </c>
      <c r="D276" s="21">
        <v>18421228.290000003</v>
      </c>
      <c r="E276" s="21">
        <v>873314.28055696678</v>
      </c>
      <c r="F276" s="21">
        <v>19294542.570556968</v>
      </c>
      <c r="G276" s="114">
        <v>1359.93</v>
      </c>
      <c r="H276" s="32">
        <v>8966018.4900000002</v>
      </c>
      <c r="I276" s="32">
        <v>10328524.080556968</v>
      </c>
      <c r="J276" s="288">
        <f t="shared" si="20"/>
        <v>0.53530805629556932</v>
      </c>
      <c r="K276" s="116">
        <v>0</v>
      </c>
      <c r="L276" s="116">
        <v>0</v>
      </c>
      <c r="M276" s="116">
        <v>46034.621009307557</v>
      </c>
      <c r="N276" s="116">
        <v>123094.16522161594</v>
      </c>
      <c r="O276" s="116">
        <v>0</v>
      </c>
      <c r="P276" s="117">
        <v>-289692.59999999998</v>
      </c>
      <c r="Q276" s="117">
        <v>-1269966.4205834512</v>
      </c>
      <c r="R276" s="117">
        <v>-1602539.1589233917</v>
      </c>
      <c r="S276" s="118">
        <v>9559.85</v>
      </c>
      <c r="T276" s="22">
        <f t="shared" si="21"/>
        <v>7345014.5372810494</v>
      </c>
      <c r="U276" s="36">
        <v>4826238.4439452421</v>
      </c>
      <c r="V276" s="22">
        <f t="shared" si="23"/>
        <v>12171252.981226292</v>
      </c>
      <c r="W276" s="22">
        <v>968220.28774869477</v>
      </c>
      <c r="X276" s="21">
        <f t="shared" si="22"/>
        <v>13139473.268974986</v>
      </c>
      <c r="Y276" s="20">
        <f t="shared" si="24"/>
        <v>1992.9430106135273</v>
      </c>
      <c r="Z276" s="248">
        <v>17</v>
      </c>
    </row>
    <row r="277" spans="1:26" s="120" customFormat="1" ht="16.5">
      <c r="A277" s="20">
        <v>886</v>
      </c>
      <c r="B277" s="18" t="s">
        <v>308</v>
      </c>
      <c r="C277" s="21">
        <v>12669</v>
      </c>
      <c r="D277" s="21">
        <v>19583107.739999998</v>
      </c>
      <c r="E277" s="21">
        <v>1610888.9615419006</v>
      </c>
      <c r="F277" s="21">
        <v>21193996.701541901</v>
      </c>
      <c r="G277" s="114">
        <v>1359.93</v>
      </c>
      <c r="H277" s="32">
        <v>17228953.170000002</v>
      </c>
      <c r="I277" s="32">
        <v>3965043.5315418988</v>
      </c>
      <c r="J277" s="288">
        <f t="shared" si="20"/>
        <v>0.18708333248223233</v>
      </c>
      <c r="K277" s="116">
        <v>0</v>
      </c>
      <c r="L277" s="116">
        <v>0</v>
      </c>
      <c r="M277" s="116">
        <v>119611.92956312909</v>
      </c>
      <c r="N277" s="116">
        <v>217748.15651806525</v>
      </c>
      <c r="O277" s="116">
        <v>0</v>
      </c>
      <c r="P277" s="117">
        <v>-770281.96000000008</v>
      </c>
      <c r="Q277" s="117">
        <v>-141052.78831426238</v>
      </c>
      <c r="R277" s="117">
        <v>-565052.86245624186</v>
      </c>
      <c r="S277" s="118">
        <v>18370.05</v>
      </c>
      <c r="T277" s="22">
        <f t="shared" si="21"/>
        <v>2844386.0568525889</v>
      </c>
      <c r="U277" s="36">
        <v>4289664.6657589925</v>
      </c>
      <c r="V277" s="22">
        <f t="shared" si="23"/>
        <v>7134050.7226115819</v>
      </c>
      <c r="W277" s="22">
        <v>1935332.8315087492</v>
      </c>
      <c r="X277" s="21">
        <f t="shared" si="22"/>
        <v>9069383.554120332</v>
      </c>
      <c r="Y277" s="20">
        <f t="shared" si="24"/>
        <v>715.87209362383237</v>
      </c>
      <c r="Z277" s="248">
        <v>4</v>
      </c>
    </row>
    <row r="278" spans="1:26" s="120" customFormat="1" ht="16.5">
      <c r="A278" s="20">
        <v>887</v>
      </c>
      <c r="B278" s="18" t="s">
        <v>309</v>
      </c>
      <c r="C278" s="21">
        <v>4669</v>
      </c>
      <c r="D278" s="21">
        <v>5837359.5900000008</v>
      </c>
      <c r="E278" s="21">
        <v>1034336.0085475891</v>
      </c>
      <c r="F278" s="21">
        <v>6871695.59854759</v>
      </c>
      <c r="G278" s="114">
        <v>1359.93</v>
      </c>
      <c r="H278" s="32">
        <v>6349513.1699999999</v>
      </c>
      <c r="I278" s="32">
        <v>522182.42854759004</v>
      </c>
      <c r="J278" s="288">
        <f t="shared" si="20"/>
        <v>7.599033179786939E-2</v>
      </c>
      <c r="K278" s="116">
        <v>0</v>
      </c>
      <c r="L278" s="116">
        <v>0</v>
      </c>
      <c r="M278" s="116">
        <v>47828.001181774831</v>
      </c>
      <c r="N278" s="116">
        <v>70319.085168961348</v>
      </c>
      <c r="O278" s="116">
        <v>0</v>
      </c>
      <c r="P278" s="117">
        <v>-377067.72499999998</v>
      </c>
      <c r="Q278" s="117">
        <v>-413029.62838200323</v>
      </c>
      <c r="R278" s="117">
        <v>-194736.86893043312</v>
      </c>
      <c r="S278" s="118">
        <v>6770.05</v>
      </c>
      <c r="T278" s="22">
        <f t="shared" si="21"/>
        <v>-337734.65741411014</v>
      </c>
      <c r="U278" s="36">
        <v>2399838.7507077456</v>
      </c>
      <c r="V278" s="22">
        <f t="shared" si="23"/>
        <v>2062104.0932936354</v>
      </c>
      <c r="W278" s="22">
        <v>1059397.7324163243</v>
      </c>
      <c r="X278" s="21">
        <f t="shared" si="22"/>
        <v>3121501.8257099595</v>
      </c>
      <c r="Y278" s="20">
        <f t="shared" si="24"/>
        <v>668.5589688819789</v>
      </c>
      <c r="Z278" s="248">
        <v>6</v>
      </c>
    </row>
    <row r="279" spans="1:26" s="120" customFormat="1" ht="16.5">
      <c r="A279" s="20">
        <v>889</v>
      </c>
      <c r="B279" s="18" t="s">
        <v>310</v>
      </c>
      <c r="C279" s="21">
        <v>2568</v>
      </c>
      <c r="D279" s="21">
        <v>3639908.96</v>
      </c>
      <c r="E279" s="21">
        <v>1592201.7756455862</v>
      </c>
      <c r="F279" s="21">
        <v>5232110.7356455866</v>
      </c>
      <c r="G279" s="114">
        <v>1359.93</v>
      </c>
      <c r="H279" s="32">
        <v>3492300.24</v>
      </c>
      <c r="I279" s="32">
        <v>1739810.4956455864</v>
      </c>
      <c r="J279" s="288">
        <f t="shared" si="20"/>
        <v>0.33252554916174043</v>
      </c>
      <c r="K279" s="116">
        <v>321204.51038400002</v>
      </c>
      <c r="L279" s="116">
        <v>0</v>
      </c>
      <c r="M279" s="116">
        <v>29185.290259162757</v>
      </c>
      <c r="N279" s="116">
        <v>45060.495363053175</v>
      </c>
      <c r="O279" s="116">
        <v>0</v>
      </c>
      <c r="P279" s="117">
        <v>-108366.575</v>
      </c>
      <c r="Q279" s="117">
        <v>1089285.4322706249</v>
      </c>
      <c r="R279" s="117">
        <v>428441.06138360279</v>
      </c>
      <c r="S279" s="118">
        <v>3723.6</v>
      </c>
      <c r="T279" s="22">
        <f t="shared" si="21"/>
        <v>3548344.3103060303</v>
      </c>
      <c r="U279" s="36">
        <v>1009703.136165547</v>
      </c>
      <c r="V279" s="22">
        <f t="shared" si="23"/>
        <v>4558047.4464715775</v>
      </c>
      <c r="W279" s="22">
        <v>555205.31133360858</v>
      </c>
      <c r="X279" s="21">
        <f t="shared" si="22"/>
        <v>5113252.7578051863</v>
      </c>
      <c r="Y279" s="20">
        <f t="shared" si="24"/>
        <v>1991.1420396437641</v>
      </c>
      <c r="Z279" s="248">
        <v>17</v>
      </c>
    </row>
    <row r="280" spans="1:26" s="120" customFormat="1" ht="16.5">
      <c r="A280" s="20">
        <v>890</v>
      </c>
      <c r="B280" s="18" t="s">
        <v>311</v>
      </c>
      <c r="C280" s="21">
        <v>1176</v>
      </c>
      <c r="D280" s="21">
        <v>1447263.9</v>
      </c>
      <c r="E280" s="21">
        <v>1167726.1580214628</v>
      </c>
      <c r="F280" s="21">
        <v>2614990.0580214625</v>
      </c>
      <c r="G280" s="114">
        <v>1359.93</v>
      </c>
      <c r="H280" s="32">
        <v>1599277.6800000002</v>
      </c>
      <c r="I280" s="32">
        <v>1015712.3780214624</v>
      </c>
      <c r="J280" s="288">
        <f t="shared" si="20"/>
        <v>0.38841921211354979</v>
      </c>
      <c r="K280" s="116">
        <v>422098.90464000008</v>
      </c>
      <c r="L280" s="116">
        <v>451296.72</v>
      </c>
      <c r="M280" s="116">
        <v>14085.879612438341</v>
      </c>
      <c r="N280" s="116">
        <v>18075.198471188418</v>
      </c>
      <c r="O280" s="116">
        <v>0</v>
      </c>
      <c r="P280" s="117">
        <v>-57765.855000000003</v>
      </c>
      <c r="Q280" s="117">
        <v>119373.96570226965</v>
      </c>
      <c r="R280" s="117">
        <v>577144.85916695406</v>
      </c>
      <c r="S280" s="118">
        <v>1705.2</v>
      </c>
      <c r="T280" s="22">
        <f t="shared" si="21"/>
        <v>2561727.2506143129</v>
      </c>
      <c r="U280" s="36">
        <v>493191.7065052056</v>
      </c>
      <c r="V280" s="22">
        <f t="shared" si="23"/>
        <v>3054918.9571195184</v>
      </c>
      <c r="W280" s="22">
        <v>234551.63909570267</v>
      </c>
      <c r="X280" s="21">
        <f t="shared" si="22"/>
        <v>3289470.5962152211</v>
      </c>
      <c r="Y280" s="20">
        <f t="shared" si="24"/>
        <v>2797.1688743326708</v>
      </c>
      <c r="Z280" s="248">
        <v>19</v>
      </c>
    </row>
    <row r="281" spans="1:26" s="120" customFormat="1" ht="16.5">
      <c r="A281" s="20">
        <v>892</v>
      </c>
      <c r="B281" s="18" t="s">
        <v>312</v>
      </c>
      <c r="C281" s="21">
        <v>3634</v>
      </c>
      <c r="D281" s="21">
        <v>8295453.29</v>
      </c>
      <c r="E281" s="21">
        <v>619032.03276397893</v>
      </c>
      <c r="F281" s="21">
        <v>8914485.3227639794</v>
      </c>
      <c r="G281" s="114">
        <v>1359.93</v>
      </c>
      <c r="H281" s="32">
        <v>4941985.62</v>
      </c>
      <c r="I281" s="32">
        <v>3972499.7027639793</v>
      </c>
      <c r="J281" s="288">
        <f t="shared" si="20"/>
        <v>0.44562300109685821</v>
      </c>
      <c r="K281" s="116">
        <v>0</v>
      </c>
      <c r="L281" s="116">
        <v>0</v>
      </c>
      <c r="M281" s="116">
        <v>27742.702357196784</v>
      </c>
      <c r="N281" s="116">
        <v>71540.806751265583</v>
      </c>
      <c r="O281" s="116">
        <v>0</v>
      </c>
      <c r="P281" s="117">
        <v>-193779.77499999997</v>
      </c>
      <c r="Q281" s="117">
        <v>377503.70580947527</v>
      </c>
      <c r="R281" s="117">
        <v>130506.25360763166</v>
      </c>
      <c r="S281" s="118">
        <v>5269.3</v>
      </c>
      <c r="T281" s="22">
        <f t="shared" si="21"/>
        <v>4391282.6962895487</v>
      </c>
      <c r="U281" s="36">
        <v>2042123.3990140557</v>
      </c>
      <c r="V281" s="22">
        <f t="shared" si="23"/>
        <v>6433406.0953036044</v>
      </c>
      <c r="W281" s="22">
        <v>596788.2530678059</v>
      </c>
      <c r="X281" s="21">
        <f t="shared" si="22"/>
        <v>7030194.3483714107</v>
      </c>
      <c r="Y281" s="20">
        <f t="shared" si="24"/>
        <v>1934.5609103938939</v>
      </c>
      <c r="Z281" s="248">
        <v>13</v>
      </c>
    </row>
    <row r="282" spans="1:26" s="120" customFormat="1" ht="16.5">
      <c r="A282" s="20">
        <v>893</v>
      </c>
      <c r="B282" s="18" t="s">
        <v>313</v>
      </c>
      <c r="C282" s="21">
        <v>7497</v>
      </c>
      <c r="D282" s="21">
        <v>12930559.609999999</v>
      </c>
      <c r="E282" s="21">
        <v>3848114.7642773185</v>
      </c>
      <c r="F282" s="21">
        <v>16778674.374277316</v>
      </c>
      <c r="G282" s="114">
        <v>1359.93</v>
      </c>
      <c r="H282" s="32">
        <v>10195395.210000001</v>
      </c>
      <c r="I282" s="32">
        <v>6583279.1642773151</v>
      </c>
      <c r="J282" s="288">
        <f t="shared" si="20"/>
        <v>0.3923599098132487</v>
      </c>
      <c r="K282" s="116">
        <v>5409.9201659999999</v>
      </c>
      <c r="L282" s="116">
        <v>0</v>
      </c>
      <c r="M282" s="116">
        <v>96156.963753753138</v>
      </c>
      <c r="N282" s="116">
        <v>113907.03805154322</v>
      </c>
      <c r="O282" s="116">
        <v>14081.554846890293</v>
      </c>
      <c r="P282" s="117">
        <v>-324378.03499999997</v>
      </c>
      <c r="Q282" s="117">
        <v>-632871.37483209744</v>
      </c>
      <c r="R282" s="117">
        <v>-195057.98474964002</v>
      </c>
      <c r="S282" s="118">
        <v>10870.65</v>
      </c>
      <c r="T282" s="22">
        <f t="shared" si="21"/>
        <v>5671397.8965137647</v>
      </c>
      <c r="U282" s="36">
        <v>2204497.2578866798</v>
      </c>
      <c r="V282" s="22">
        <f t="shared" si="23"/>
        <v>7875895.1544004446</v>
      </c>
      <c r="W282" s="22">
        <v>1521040.3856361366</v>
      </c>
      <c r="X282" s="21">
        <f t="shared" si="22"/>
        <v>9396935.5400365815</v>
      </c>
      <c r="Y282" s="20">
        <f t="shared" si="24"/>
        <v>1253.4261091151902</v>
      </c>
      <c r="Z282" s="248">
        <v>15</v>
      </c>
    </row>
    <row r="283" spans="1:26" s="120" customFormat="1" ht="16.5">
      <c r="A283" s="20">
        <v>895</v>
      </c>
      <c r="B283" s="18" t="s">
        <v>314</v>
      </c>
      <c r="C283" s="21">
        <v>15463</v>
      </c>
      <c r="D283" s="21">
        <v>19493956.469999999</v>
      </c>
      <c r="E283" s="21">
        <v>3870684.8216181258</v>
      </c>
      <c r="F283" s="21">
        <v>23364641.291618124</v>
      </c>
      <c r="G283" s="114">
        <v>1359.93</v>
      </c>
      <c r="H283" s="32">
        <v>21028597.59</v>
      </c>
      <c r="I283" s="32">
        <v>2336043.7016181238</v>
      </c>
      <c r="J283" s="288">
        <f t="shared" si="20"/>
        <v>9.9982005820742501E-2</v>
      </c>
      <c r="K283" s="116">
        <v>0</v>
      </c>
      <c r="L283" s="116">
        <v>0</v>
      </c>
      <c r="M283" s="116">
        <v>251296.41410416435</v>
      </c>
      <c r="N283" s="116">
        <v>246017.10897606853</v>
      </c>
      <c r="O283" s="116">
        <v>0</v>
      </c>
      <c r="P283" s="117">
        <v>-939002.47389999998</v>
      </c>
      <c r="Q283" s="117">
        <v>1087190.5307428802</v>
      </c>
      <c r="R283" s="117">
        <v>1706487.9592344095</v>
      </c>
      <c r="S283" s="118">
        <v>22421.35</v>
      </c>
      <c r="T283" s="22">
        <f t="shared" si="21"/>
        <v>4710454.5907756463</v>
      </c>
      <c r="U283" s="36">
        <v>1470319.0186654124</v>
      </c>
      <c r="V283" s="22">
        <f t="shared" si="23"/>
        <v>6180773.6094410587</v>
      </c>
      <c r="W283" s="22">
        <v>2613083.7152337567</v>
      </c>
      <c r="X283" s="21">
        <f t="shared" si="22"/>
        <v>8793857.3246748149</v>
      </c>
      <c r="Y283" s="20">
        <f t="shared" si="24"/>
        <v>568.70318338451887</v>
      </c>
      <c r="Z283" s="248">
        <v>2</v>
      </c>
    </row>
    <row r="284" spans="1:26" s="120" customFormat="1" ht="16.5">
      <c r="A284" s="20">
        <v>905</v>
      </c>
      <c r="B284" s="18" t="s">
        <v>315</v>
      </c>
      <c r="C284" s="21">
        <v>67615</v>
      </c>
      <c r="D284" s="21">
        <v>94401027.469999999</v>
      </c>
      <c r="E284" s="21">
        <v>22244930.773682512</v>
      </c>
      <c r="F284" s="21">
        <v>116645958.2436825</v>
      </c>
      <c r="G284" s="114">
        <v>1359.93</v>
      </c>
      <c r="H284" s="32">
        <v>91951666.950000003</v>
      </c>
      <c r="I284" s="32">
        <v>24694291.293682501</v>
      </c>
      <c r="J284" s="288">
        <f t="shared" si="20"/>
        <v>0.21170293137884985</v>
      </c>
      <c r="K284" s="116">
        <v>0</v>
      </c>
      <c r="L284" s="116">
        <v>0</v>
      </c>
      <c r="M284" s="116">
        <v>1078593.335769383</v>
      </c>
      <c r="N284" s="116">
        <v>1466594.5377167361</v>
      </c>
      <c r="O284" s="116">
        <v>21097.232440473865</v>
      </c>
      <c r="P284" s="117">
        <v>-5818115.7030000007</v>
      </c>
      <c r="Q284" s="117">
        <v>-9982524.3593746722</v>
      </c>
      <c r="R284" s="117">
        <v>-4173467.9497271087</v>
      </c>
      <c r="S284" s="118">
        <v>98041.75</v>
      </c>
      <c r="T284" s="22">
        <f t="shared" si="21"/>
        <v>7384510.137507312</v>
      </c>
      <c r="U284" s="36">
        <v>2607193.6995339738</v>
      </c>
      <c r="V284" s="22">
        <f t="shared" si="23"/>
        <v>9991703.8370412849</v>
      </c>
      <c r="W284" s="22">
        <v>10466596.893593699</v>
      </c>
      <c r="X284" s="21">
        <f t="shared" si="22"/>
        <v>20458300.730634984</v>
      </c>
      <c r="Y284" s="20">
        <f t="shared" si="24"/>
        <v>302.57044636005298</v>
      </c>
      <c r="Z284" s="248">
        <v>15</v>
      </c>
    </row>
    <row r="285" spans="1:26" s="120" customFormat="1" ht="16.5">
      <c r="A285" s="20">
        <v>908</v>
      </c>
      <c r="B285" s="18" t="s">
        <v>316</v>
      </c>
      <c r="C285" s="21">
        <v>20695</v>
      </c>
      <c r="D285" s="21">
        <v>30105378.25</v>
      </c>
      <c r="E285" s="21">
        <v>3160496.1882013893</v>
      </c>
      <c r="F285" s="21">
        <v>33265874.43820139</v>
      </c>
      <c r="G285" s="114">
        <v>1359.93</v>
      </c>
      <c r="H285" s="32">
        <v>28143751.350000001</v>
      </c>
      <c r="I285" s="32">
        <v>5122123.0882013887</v>
      </c>
      <c r="J285" s="288">
        <f t="shared" si="20"/>
        <v>0.15397530276009574</v>
      </c>
      <c r="K285" s="116">
        <v>0</v>
      </c>
      <c r="L285" s="116">
        <v>0</v>
      </c>
      <c r="M285" s="116">
        <v>220312.49691134869</v>
      </c>
      <c r="N285" s="116">
        <v>376408.42529680417</v>
      </c>
      <c r="O285" s="116">
        <v>0</v>
      </c>
      <c r="P285" s="117">
        <v>-1434750.0212000001</v>
      </c>
      <c r="Q285" s="117">
        <v>-196172.36368123142</v>
      </c>
      <c r="R285" s="117">
        <v>261349.39126429276</v>
      </c>
      <c r="S285" s="118">
        <v>30007.75</v>
      </c>
      <c r="T285" s="22">
        <f t="shared" si="21"/>
        <v>4379278.7667926028</v>
      </c>
      <c r="U285" s="36">
        <v>4395558.9322686261</v>
      </c>
      <c r="V285" s="22">
        <f t="shared" si="23"/>
        <v>8774837.6990612298</v>
      </c>
      <c r="W285" s="22">
        <v>2924192.5603013136</v>
      </c>
      <c r="X285" s="21">
        <f t="shared" si="22"/>
        <v>11699030.259362543</v>
      </c>
      <c r="Y285" s="20">
        <f t="shared" si="24"/>
        <v>565.30709153720909</v>
      </c>
      <c r="Z285" s="248">
        <v>6</v>
      </c>
    </row>
    <row r="286" spans="1:26" s="120" customFormat="1" ht="16.5">
      <c r="A286" s="20">
        <v>915</v>
      </c>
      <c r="B286" s="18" t="s">
        <v>317</v>
      </c>
      <c r="C286" s="21">
        <v>19973</v>
      </c>
      <c r="D286" s="21">
        <v>22912986.099999998</v>
      </c>
      <c r="E286" s="21">
        <v>3547430.6945938477</v>
      </c>
      <c r="F286" s="21">
        <v>26460416.794593845</v>
      </c>
      <c r="G286" s="114">
        <v>1359.93</v>
      </c>
      <c r="H286" s="32">
        <v>27161881.890000001</v>
      </c>
      <c r="I286" s="32">
        <v>-701465.09540615603</v>
      </c>
      <c r="J286" s="288">
        <f t="shared" si="20"/>
        <v>-2.6509979069924292E-2</v>
      </c>
      <c r="K286" s="116">
        <v>86741.474043333335</v>
      </c>
      <c r="L286" s="116">
        <v>0</v>
      </c>
      <c r="M286" s="116">
        <v>287071.36620714923</v>
      </c>
      <c r="N286" s="116">
        <v>387162.08317892905</v>
      </c>
      <c r="O286" s="116">
        <v>0</v>
      </c>
      <c r="P286" s="117">
        <v>-1896798.8049999999</v>
      </c>
      <c r="Q286" s="117">
        <v>773633.93252304895</v>
      </c>
      <c r="R286" s="117">
        <v>1033412.9961954993</v>
      </c>
      <c r="S286" s="118">
        <v>28960.85</v>
      </c>
      <c r="T286" s="22">
        <f t="shared" si="21"/>
        <v>-1281.1982581961202</v>
      </c>
      <c r="U286" s="36">
        <v>6452901.9726271033</v>
      </c>
      <c r="V286" s="22">
        <f t="shared" si="23"/>
        <v>6451620.7743689073</v>
      </c>
      <c r="W286" s="22">
        <v>3323029.3194958591</v>
      </c>
      <c r="X286" s="21">
        <f t="shared" si="22"/>
        <v>9774650.0938647669</v>
      </c>
      <c r="Y286" s="20">
        <f t="shared" si="24"/>
        <v>489.39318549365476</v>
      </c>
      <c r="Z286" s="248">
        <v>11</v>
      </c>
    </row>
    <row r="287" spans="1:26" s="120" customFormat="1" ht="16.5">
      <c r="A287" s="20">
        <v>918</v>
      </c>
      <c r="B287" s="18" t="s">
        <v>318</v>
      </c>
      <c r="C287" s="21">
        <v>2271</v>
      </c>
      <c r="D287" s="21">
        <v>3127511.54</v>
      </c>
      <c r="E287" s="21">
        <v>429680.90242340963</v>
      </c>
      <c r="F287" s="21">
        <v>3557192.4424234098</v>
      </c>
      <c r="G287" s="114">
        <v>1359.93</v>
      </c>
      <c r="H287" s="32">
        <v>3088401.0300000003</v>
      </c>
      <c r="I287" s="32">
        <v>468791.41242340952</v>
      </c>
      <c r="J287" s="288">
        <f t="shared" si="20"/>
        <v>0.13178691341872856</v>
      </c>
      <c r="K287" s="116">
        <v>0</v>
      </c>
      <c r="L287" s="116">
        <v>0</v>
      </c>
      <c r="M287" s="116">
        <v>20847.142266752897</v>
      </c>
      <c r="N287" s="116">
        <v>24089.354495569092</v>
      </c>
      <c r="O287" s="116">
        <v>0</v>
      </c>
      <c r="P287" s="117">
        <v>-118824.77499999999</v>
      </c>
      <c r="Q287" s="117">
        <v>-60287.279328028912</v>
      </c>
      <c r="R287" s="117">
        <v>-20092.982377388667</v>
      </c>
      <c r="S287" s="118">
        <v>3292.95</v>
      </c>
      <c r="T287" s="22">
        <f t="shared" si="21"/>
        <v>317815.82248031395</v>
      </c>
      <c r="U287" s="36">
        <v>738026.39485276723</v>
      </c>
      <c r="V287" s="22">
        <f t="shared" si="23"/>
        <v>1055842.2173330812</v>
      </c>
      <c r="W287" s="22">
        <v>520627.6267714923</v>
      </c>
      <c r="X287" s="21">
        <f t="shared" si="22"/>
        <v>1576469.8441045736</v>
      </c>
      <c r="Y287" s="20">
        <f t="shared" si="24"/>
        <v>694.1743038769589</v>
      </c>
      <c r="Z287" s="248">
        <v>2</v>
      </c>
    </row>
    <row r="288" spans="1:26" s="120" customFormat="1" ht="16.5">
      <c r="A288" s="20">
        <v>921</v>
      </c>
      <c r="B288" s="18" t="s">
        <v>319</v>
      </c>
      <c r="C288" s="21">
        <v>1941</v>
      </c>
      <c r="D288" s="21">
        <v>1776660.84</v>
      </c>
      <c r="E288" s="21">
        <v>533593.02081533417</v>
      </c>
      <c r="F288" s="21">
        <v>2310253.8608153341</v>
      </c>
      <c r="G288" s="114">
        <v>1359.93</v>
      </c>
      <c r="H288" s="32">
        <v>2639624.1300000004</v>
      </c>
      <c r="I288" s="32">
        <v>-329370.26918466622</v>
      </c>
      <c r="J288" s="288">
        <f t="shared" si="20"/>
        <v>-0.1425688643015296</v>
      </c>
      <c r="K288" s="116">
        <v>576432.85389599996</v>
      </c>
      <c r="L288" s="116">
        <v>0</v>
      </c>
      <c r="M288" s="116">
        <v>20771.701909828273</v>
      </c>
      <c r="N288" s="116">
        <v>33229.292506447622</v>
      </c>
      <c r="O288" s="116">
        <v>0</v>
      </c>
      <c r="P288" s="117">
        <v>-103469.265</v>
      </c>
      <c r="Q288" s="117">
        <v>750034.47577336105</v>
      </c>
      <c r="R288" s="117">
        <v>114841.058094263</v>
      </c>
      <c r="S288" s="118">
        <v>2814.45</v>
      </c>
      <c r="T288" s="22">
        <f t="shared" si="21"/>
        <v>1065284.2979952337</v>
      </c>
      <c r="U288" s="36">
        <v>964812.90063515084</v>
      </c>
      <c r="V288" s="22">
        <f t="shared" si="23"/>
        <v>2030097.1986303846</v>
      </c>
      <c r="W288" s="22">
        <v>489090.13610551949</v>
      </c>
      <c r="X288" s="21">
        <f t="shared" si="22"/>
        <v>2519187.3347359039</v>
      </c>
      <c r="Y288" s="20">
        <f t="shared" si="24"/>
        <v>1297.8811616362204</v>
      </c>
      <c r="Z288" s="248">
        <v>11</v>
      </c>
    </row>
    <row r="289" spans="1:26" s="120" customFormat="1" ht="16.5">
      <c r="A289" s="20">
        <v>922</v>
      </c>
      <c r="B289" s="18" t="s">
        <v>320</v>
      </c>
      <c r="C289" s="21">
        <v>4444</v>
      </c>
      <c r="D289" s="21">
        <v>8100476.8499999987</v>
      </c>
      <c r="E289" s="21">
        <v>606928.10783042118</v>
      </c>
      <c r="F289" s="21">
        <v>8707404.9578304198</v>
      </c>
      <c r="G289" s="114">
        <v>1359.93</v>
      </c>
      <c r="H289" s="32">
        <v>6043528.9199999999</v>
      </c>
      <c r="I289" s="32">
        <v>2663876.0378304198</v>
      </c>
      <c r="J289" s="288">
        <f t="shared" si="20"/>
        <v>0.30593225544596292</v>
      </c>
      <c r="K289" s="116">
        <v>0</v>
      </c>
      <c r="L289" s="116">
        <v>0</v>
      </c>
      <c r="M289" s="116">
        <v>24797.347019330198</v>
      </c>
      <c r="N289" s="116">
        <v>84262.170805164584</v>
      </c>
      <c r="O289" s="116">
        <v>17422.028373111847</v>
      </c>
      <c r="P289" s="117">
        <v>-222637.16</v>
      </c>
      <c r="Q289" s="117">
        <v>-317848.16307317681</v>
      </c>
      <c r="R289" s="117">
        <v>-336222.06590034679</v>
      </c>
      <c r="S289" s="118">
        <v>6443.8</v>
      </c>
      <c r="T289" s="22">
        <f t="shared" si="21"/>
        <v>1920093.995054503</v>
      </c>
      <c r="U289" s="36">
        <v>1367818.0314632012</v>
      </c>
      <c r="V289" s="22">
        <f t="shared" si="23"/>
        <v>3287912.0265177041</v>
      </c>
      <c r="W289" s="22">
        <v>723605.03246662067</v>
      </c>
      <c r="X289" s="21">
        <f t="shared" si="22"/>
        <v>4011517.0589843248</v>
      </c>
      <c r="Y289" s="20">
        <f t="shared" si="24"/>
        <v>902.68160643211627</v>
      </c>
      <c r="Z289" s="248">
        <v>6</v>
      </c>
    </row>
    <row r="290" spans="1:26" s="120" customFormat="1" ht="16.5">
      <c r="A290" s="20">
        <v>924</v>
      </c>
      <c r="B290" s="18" t="s">
        <v>321</v>
      </c>
      <c r="C290" s="21">
        <v>3004</v>
      </c>
      <c r="D290" s="21">
        <v>4444335.1199999992</v>
      </c>
      <c r="E290" s="21">
        <v>670383.53613596258</v>
      </c>
      <c r="F290" s="21">
        <v>5114718.6561359614</v>
      </c>
      <c r="G290" s="114">
        <v>1359.93</v>
      </c>
      <c r="H290" s="32">
        <v>4085229.72</v>
      </c>
      <c r="I290" s="32">
        <v>1029488.9361359612</v>
      </c>
      <c r="J290" s="288">
        <f t="shared" si="20"/>
        <v>0.20127968033997665</v>
      </c>
      <c r="K290" s="116">
        <v>182171.30164000002</v>
      </c>
      <c r="L290" s="116">
        <v>0</v>
      </c>
      <c r="M290" s="116">
        <v>34219.602995375571</v>
      </c>
      <c r="N290" s="116">
        <v>51199.567899050249</v>
      </c>
      <c r="O290" s="116">
        <v>0</v>
      </c>
      <c r="P290" s="117">
        <v>-124622.59499999999</v>
      </c>
      <c r="Q290" s="117">
        <v>-112246.7554178655</v>
      </c>
      <c r="R290" s="117">
        <v>-306884.62210322125</v>
      </c>
      <c r="S290" s="118">
        <v>4355.8</v>
      </c>
      <c r="T290" s="22">
        <f t="shared" si="21"/>
        <v>757681.23614930036</v>
      </c>
      <c r="U290" s="36">
        <v>1620248.7144630528</v>
      </c>
      <c r="V290" s="22">
        <f t="shared" si="23"/>
        <v>2377929.9506123532</v>
      </c>
      <c r="W290" s="22">
        <v>723912.00203211652</v>
      </c>
      <c r="X290" s="21">
        <f t="shared" si="22"/>
        <v>3101841.9526444697</v>
      </c>
      <c r="Y290" s="20">
        <f t="shared" si="24"/>
        <v>1032.570556805749</v>
      </c>
      <c r="Z290" s="248">
        <v>16</v>
      </c>
    </row>
    <row r="291" spans="1:26" s="120" customFormat="1" ht="16.5">
      <c r="A291" s="20">
        <v>925</v>
      </c>
      <c r="B291" s="18" t="s">
        <v>322</v>
      </c>
      <c r="C291" s="21">
        <v>3490</v>
      </c>
      <c r="D291" s="21">
        <v>4749871.6000000006</v>
      </c>
      <c r="E291" s="21">
        <v>1180696.5529437864</v>
      </c>
      <c r="F291" s="21">
        <v>5930568.1529437872</v>
      </c>
      <c r="G291" s="114">
        <v>1359.93</v>
      </c>
      <c r="H291" s="32">
        <v>4746155.7</v>
      </c>
      <c r="I291" s="32">
        <v>1184412.452943787</v>
      </c>
      <c r="J291" s="288">
        <f t="shared" si="20"/>
        <v>0.19971315098299208</v>
      </c>
      <c r="K291" s="116">
        <v>178252.38052666667</v>
      </c>
      <c r="L291" s="116">
        <v>0</v>
      </c>
      <c r="M291" s="116">
        <v>57043.629171422181</v>
      </c>
      <c r="N291" s="116">
        <v>56000.222502250377</v>
      </c>
      <c r="O291" s="116">
        <v>0</v>
      </c>
      <c r="P291" s="117">
        <v>-170468.94750000001</v>
      </c>
      <c r="Q291" s="117">
        <v>1179051.7818548291</v>
      </c>
      <c r="R291" s="117">
        <v>899243.5286729018</v>
      </c>
      <c r="S291" s="118">
        <v>5060.5</v>
      </c>
      <c r="T291" s="22">
        <f t="shared" si="21"/>
        <v>3388595.5481718569</v>
      </c>
      <c r="U291" s="36">
        <v>-135602.49577350073</v>
      </c>
      <c r="V291" s="22">
        <f t="shared" si="23"/>
        <v>3252993.0523983561</v>
      </c>
      <c r="W291" s="22">
        <v>817536.66303129576</v>
      </c>
      <c r="X291" s="21">
        <f t="shared" si="22"/>
        <v>4070529.715429652</v>
      </c>
      <c r="Y291" s="20">
        <f t="shared" si="24"/>
        <v>1166.3408926732527</v>
      </c>
      <c r="Z291" s="248">
        <v>11</v>
      </c>
    </row>
    <row r="292" spans="1:26" s="120" customFormat="1" ht="16.5">
      <c r="A292" s="20">
        <v>927</v>
      </c>
      <c r="B292" s="18" t="s">
        <v>323</v>
      </c>
      <c r="C292" s="21">
        <v>29239</v>
      </c>
      <c r="D292" s="21">
        <v>50072463.649999999</v>
      </c>
      <c r="E292" s="21">
        <v>5948716.7045627944</v>
      </c>
      <c r="F292" s="21">
        <v>56021180.354562789</v>
      </c>
      <c r="G292" s="114">
        <v>1359.93</v>
      </c>
      <c r="H292" s="32">
        <v>39762993.270000003</v>
      </c>
      <c r="I292" s="32">
        <v>16258187.084562786</v>
      </c>
      <c r="J292" s="288">
        <f t="shared" si="20"/>
        <v>0.29021500406923495</v>
      </c>
      <c r="K292" s="116">
        <v>0</v>
      </c>
      <c r="L292" s="116">
        <v>0</v>
      </c>
      <c r="M292" s="116">
        <v>226154.19847298361</v>
      </c>
      <c r="N292" s="116">
        <v>531724.39329565899</v>
      </c>
      <c r="O292" s="116">
        <v>9408.3722594637384</v>
      </c>
      <c r="P292" s="117">
        <v>-2475595.3199999998</v>
      </c>
      <c r="Q292" s="117">
        <v>-5557.1046756499763</v>
      </c>
      <c r="R292" s="117">
        <v>888842.21028579981</v>
      </c>
      <c r="S292" s="118">
        <v>42396.549999999996</v>
      </c>
      <c r="T292" s="22">
        <f t="shared" si="21"/>
        <v>15475560.384201042</v>
      </c>
      <c r="U292" s="36">
        <v>3695454.4981210013</v>
      </c>
      <c r="V292" s="22">
        <f t="shared" si="23"/>
        <v>19171014.882322043</v>
      </c>
      <c r="W292" s="22">
        <v>4188001.3455443038</v>
      </c>
      <c r="X292" s="21">
        <f t="shared" si="22"/>
        <v>23359016.227866348</v>
      </c>
      <c r="Y292" s="20">
        <f t="shared" si="24"/>
        <v>798.89928615432632</v>
      </c>
      <c r="Z292" s="248">
        <v>1</v>
      </c>
    </row>
    <row r="293" spans="1:26" s="120" customFormat="1" ht="16.5">
      <c r="A293" s="20">
        <v>931</v>
      </c>
      <c r="B293" s="18" t="s">
        <v>324</v>
      </c>
      <c r="C293" s="21">
        <v>6070</v>
      </c>
      <c r="D293" s="21">
        <v>6786592.3599999985</v>
      </c>
      <c r="E293" s="21">
        <v>1697392.6922346754</v>
      </c>
      <c r="F293" s="21">
        <v>8483985.0522346739</v>
      </c>
      <c r="G293" s="114">
        <v>1359.93</v>
      </c>
      <c r="H293" s="32">
        <v>8254775.1000000006</v>
      </c>
      <c r="I293" s="32">
        <v>229209.95223467331</v>
      </c>
      <c r="J293" s="288">
        <f t="shared" si="20"/>
        <v>2.7016779358221478E-2</v>
      </c>
      <c r="K293" s="116">
        <v>803152.92408000003</v>
      </c>
      <c r="L293" s="116">
        <v>0</v>
      </c>
      <c r="M293" s="116">
        <v>82694.132718949826</v>
      </c>
      <c r="N293" s="116">
        <v>105025.3918329406</v>
      </c>
      <c r="O293" s="116">
        <v>0</v>
      </c>
      <c r="P293" s="117">
        <v>-438762.57499999995</v>
      </c>
      <c r="Q293" s="117">
        <v>3485528.4450906515</v>
      </c>
      <c r="R293" s="117">
        <v>2415658.0169623923</v>
      </c>
      <c r="S293" s="118">
        <v>8801.5</v>
      </c>
      <c r="T293" s="22">
        <f t="shared" si="21"/>
        <v>6691307.7879196079</v>
      </c>
      <c r="U293" s="36">
        <v>1848308.3774716349</v>
      </c>
      <c r="V293" s="22">
        <f t="shared" si="23"/>
        <v>8539616.1653912421</v>
      </c>
      <c r="W293" s="22">
        <v>1313012.9657017426</v>
      </c>
      <c r="X293" s="21">
        <f t="shared" si="22"/>
        <v>9852629.1310929842</v>
      </c>
      <c r="Y293" s="20">
        <f t="shared" si="24"/>
        <v>1623.1678963909364</v>
      </c>
      <c r="Z293" s="248">
        <v>13</v>
      </c>
    </row>
    <row r="294" spans="1:26" s="120" customFormat="1" ht="16.5">
      <c r="A294" s="20">
        <v>934</v>
      </c>
      <c r="B294" s="18" t="s">
        <v>325</v>
      </c>
      <c r="C294" s="21">
        <v>2756</v>
      </c>
      <c r="D294" s="21">
        <v>3607241.86</v>
      </c>
      <c r="E294" s="21">
        <v>457631.11398479174</v>
      </c>
      <c r="F294" s="21">
        <v>4064872.9739847914</v>
      </c>
      <c r="G294" s="114">
        <v>1359.93</v>
      </c>
      <c r="H294" s="32">
        <v>3747967.08</v>
      </c>
      <c r="I294" s="32">
        <v>316905.89398479136</v>
      </c>
      <c r="J294" s="288">
        <f t="shared" si="20"/>
        <v>7.7962065730710586E-2</v>
      </c>
      <c r="K294" s="116">
        <v>104414.16325600001</v>
      </c>
      <c r="L294" s="116">
        <v>0</v>
      </c>
      <c r="M294" s="116">
        <v>31609.113684003805</v>
      </c>
      <c r="N294" s="116">
        <v>33637.561421957173</v>
      </c>
      <c r="O294" s="116">
        <v>0</v>
      </c>
      <c r="P294" s="117">
        <v>-132246.39499999999</v>
      </c>
      <c r="Q294" s="117">
        <v>336309.764575137</v>
      </c>
      <c r="R294" s="117">
        <v>41941.985497061847</v>
      </c>
      <c r="S294" s="118">
        <v>3996.2</v>
      </c>
      <c r="T294" s="22">
        <f t="shared" si="21"/>
        <v>736568.28741895128</v>
      </c>
      <c r="U294" s="36">
        <v>1250088.6551732402</v>
      </c>
      <c r="V294" s="22">
        <f t="shared" si="23"/>
        <v>1986656.9425921915</v>
      </c>
      <c r="W294" s="22">
        <v>565563.69020306994</v>
      </c>
      <c r="X294" s="21">
        <f t="shared" si="22"/>
        <v>2552220.6327952612</v>
      </c>
      <c r="Y294" s="20">
        <f t="shared" si="24"/>
        <v>926.05973613761296</v>
      </c>
      <c r="Z294" s="248">
        <v>14</v>
      </c>
    </row>
    <row r="295" spans="1:26" s="120" customFormat="1" ht="16.5">
      <c r="A295" s="20">
        <v>935</v>
      </c>
      <c r="B295" s="18" t="s">
        <v>326</v>
      </c>
      <c r="C295" s="21">
        <v>3040</v>
      </c>
      <c r="D295" s="21">
        <v>3444619.04</v>
      </c>
      <c r="E295" s="21">
        <v>928414.71923277085</v>
      </c>
      <c r="F295" s="21">
        <v>4373033.7592327707</v>
      </c>
      <c r="G295" s="114">
        <v>1359.93</v>
      </c>
      <c r="H295" s="32">
        <v>4134187.2</v>
      </c>
      <c r="I295" s="32">
        <v>238846.55923277047</v>
      </c>
      <c r="J295" s="288">
        <f t="shared" si="20"/>
        <v>5.4618046048351347E-2</v>
      </c>
      <c r="K295" s="116">
        <v>120476.55381333333</v>
      </c>
      <c r="L295" s="116">
        <v>0</v>
      </c>
      <c r="M295" s="116">
        <v>41705.047680180884</v>
      </c>
      <c r="N295" s="116">
        <v>54796.25188448625</v>
      </c>
      <c r="O295" s="116">
        <v>0</v>
      </c>
      <c r="P295" s="117">
        <v>-183616.03500000003</v>
      </c>
      <c r="Q295" s="117">
        <v>168608.49134791258</v>
      </c>
      <c r="R295" s="117">
        <v>254581.80028331411</v>
      </c>
      <c r="S295" s="118">
        <v>4408</v>
      </c>
      <c r="T295" s="22">
        <f t="shared" si="21"/>
        <v>699806.66924199753</v>
      </c>
      <c r="U295" s="36">
        <v>896706.20118661271</v>
      </c>
      <c r="V295" s="22">
        <f t="shared" si="23"/>
        <v>1596512.8704286101</v>
      </c>
      <c r="W295" s="22">
        <v>632603.8478659899</v>
      </c>
      <c r="X295" s="21">
        <f t="shared" si="22"/>
        <v>2229116.7182946</v>
      </c>
      <c r="Y295" s="20">
        <f t="shared" si="24"/>
        <v>733.26207838638163</v>
      </c>
      <c r="Z295" s="248">
        <v>8</v>
      </c>
    </row>
    <row r="296" spans="1:26" s="120" customFormat="1" ht="16.5">
      <c r="A296" s="20">
        <v>936</v>
      </c>
      <c r="B296" s="18" t="s">
        <v>327</v>
      </c>
      <c r="C296" s="21">
        <v>6465</v>
      </c>
      <c r="D296" s="21">
        <v>7443300.6699999999</v>
      </c>
      <c r="E296" s="21">
        <v>1619011.3055299004</v>
      </c>
      <c r="F296" s="21">
        <v>9062311.9755298998</v>
      </c>
      <c r="G296" s="114">
        <v>1359.93</v>
      </c>
      <c r="H296" s="32">
        <v>8791947.4500000011</v>
      </c>
      <c r="I296" s="32">
        <v>270364.5255298987</v>
      </c>
      <c r="J296" s="288">
        <f t="shared" si="20"/>
        <v>2.9833945935644056E-2</v>
      </c>
      <c r="K296" s="116">
        <v>639444.90066000004</v>
      </c>
      <c r="L296" s="116">
        <v>0</v>
      </c>
      <c r="M296" s="116">
        <v>83121.171169262845</v>
      </c>
      <c r="N296" s="116">
        <v>110627.66960665314</v>
      </c>
      <c r="O296" s="116">
        <v>0</v>
      </c>
      <c r="P296" s="117">
        <v>-421879.37</v>
      </c>
      <c r="Q296" s="117">
        <v>2153809.1112912162</v>
      </c>
      <c r="R296" s="117">
        <v>1117123.4764624948</v>
      </c>
      <c r="S296" s="118">
        <v>9374.25</v>
      </c>
      <c r="T296" s="22">
        <f t="shared" si="21"/>
        <v>3961985.734719526</v>
      </c>
      <c r="U296" s="36">
        <v>1661339.4839744729</v>
      </c>
      <c r="V296" s="22">
        <f t="shared" si="23"/>
        <v>5623325.2186939986</v>
      </c>
      <c r="W296" s="22">
        <v>1423625.6235486304</v>
      </c>
      <c r="X296" s="21">
        <f t="shared" si="22"/>
        <v>7046950.8422426293</v>
      </c>
      <c r="Y296" s="20">
        <f t="shared" si="24"/>
        <v>1090.0155981813812</v>
      </c>
      <c r="Z296" s="248">
        <v>6</v>
      </c>
    </row>
    <row r="297" spans="1:26" s="120" customFormat="1" ht="16.5">
      <c r="A297" s="20">
        <v>946</v>
      </c>
      <c r="B297" s="18" t="s">
        <v>328</v>
      </c>
      <c r="C297" s="21">
        <v>6376</v>
      </c>
      <c r="D297" s="21">
        <v>10231909.66</v>
      </c>
      <c r="E297" s="21">
        <v>3267108.7850150135</v>
      </c>
      <c r="F297" s="21">
        <v>13499018.445015013</v>
      </c>
      <c r="G297" s="114">
        <v>1359.93</v>
      </c>
      <c r="H297" s="32">
        <v>8670913.6799999997</v>
      </c>
      <c r="I297" s="32">
        <v>4828104.7650150135</v>
      </c>
      <c r="J297" s="288">
        <f t="shared" si="20"/>
        <v>0.3576633949113508</v>
      </c>
      <c r="K297" s="116">
        <v>159570.53674666668</v>
      </c>
      <c r="L297" s="116">
        <v>0</v>
      </c>
      <c r="M297" s="116">
        <v>72156.580935647202</v>
      </c>
      <c r="N297" s="116">
        <v>104426.53122348538</v>
      </c>
      <c r="O297" s="116">
        <v>0</v>
      </c>
      <c r="P297" s="117">
        <v>-272070.67</v>
      </c>
      <c r="Q297" s="117">
        <v>-129119.71376491245</v>
      </c>
      <c r="R297" s="117">
        <v>208628.18064327849</v>
      </c>
      <c r="S297" s="118">
        <v>9245.1999999999989</v>
      </c>
      <c r="T297" s="22">
        <f t="shared" si="21"/>
        <v>4980941.4107991792</v>
      </c>
      <c r="U297" s="36">
        <v>2025058.1306839082</v>
      </c>
      <c r="V297" s="22">
        <f t="shared" si="23"/>
        <v>7005999.5414830875</v>
      </c>
      <c r="W297" s="22">
        <v>1380218.5947131673</v>
      </c>
      <c r="X297" s="21">
        <f t="shared" si="22"/>
        <v>8386218.1361962548</v>
      </c>
      <c r="Y297" s="20">
        <f t="shared" si="24"/>
        <v>1315.2788795790864</v>
      </c>
      <c r="Z297" s="248">
        <v>15</v>
      </c>
    </row>
    <row r="298" spans="1:26" s="120" customFormat="1" ht="16.5">
      <c r="A298" s="20">
        <v>976</v>
      </c>
      <c r="B298" s="18" t="s">
        <v>329</v>
      </c>
      <c r="C298" s="21">
        <v>3830</v>
      </c>
      <c r="D298" s="21">
        <v>3711961.0399999996</v>
      </c>
      <c r="E298" s="21">
        <v>2104455.2629526407</v>
      </c>
      <c r="F298" s="21">
        <v>5816416.3029526398</v>
      </c>
      <c r="G298" s="114">
        <v>1359.93</v>
      </c>
      <c r="H298" s="32">
        <v>5208531.9000000004</v>
      </c>
      <c r="I298" s="32">
        <v>607884.40295263939</v>
      </c>
      <c r="J298" s="288">
        <f t="shared" si="20"/>
        <v>0.10451184566071269</v>
      </c>
      <c r="K298" s="116">
        <v>1215480.86424</v>
      </c>
      <c r="L298" s="116">
        <v>0</v>
      </c>
      <c r="M298" s="116">
        <v>44508.087269445983</v>
      </c>
      <c r="N298" s="116">
        <v>71371.242803649846</v>
      </c>
      <c r="O298" s="116">
        <v>0</v>
      </c>
      <c r="P298" s="117">
        <v>-205312.81689999998</v>
      </c>
      <c r="Q298" s="117">
        <v>714989.39707910444</v>
      </c>
      <c r="R298" s="117">
        <v>385554.64346689451</v>
      </c>
      <c r="S298" s="118">
        <v>5553.5</v>
      </c>
      <c r="T298" s="22">
        <f t="shared" si="21"/>
        <v>2840029.3209117339</v>
      </c>
      <c r="U298" s="36">
        <v>1988420.3885351236</v>
      </c>
      <c r="V298" s="22">
        <f t="shared" si="23"/>
        <v>4828449.7094468577</v>
      </c>
      <c r="W298" s="22">
        <v>829621.10435336339</v>
      </c>
      <c r="X298" s="21">
        <f t="shared" si="22"/>
        <v>5658070.8138002213</v>
      </c>
      <c r="Y298" s="20">
        <f t="shared" si="24"/>
        <v>1477.3030845431388</v>
      </c>
      <c r="Z298" s="248">
        <v>19</v>
      </c>
    </row>
    <row r="299" spans="1:26" s="120" customFormat="1" ht="16.5">
      <c r="A299" s="20">
        <v>977</v>
      </c>
      <c r="B299" s="18" t="s">
        <v>330</v>
      </c>
      <c r="C299" s="21">
        <v>15357</v>
      </c>
      <c r="D299" s="21">
        <v>29334482.359999999</v>
      </c>
      <c r="E299" s="21">
        <v>2007300.88774144</v>
      </c>
      <c r="F299" s="21">
        <v>31341783.247741438</v>
      </c>
      <c r="G299" s="114">
        <v>1359.93</v>
      </c>
      <c r="H299" s="32">
        <v>20884445.010000002</v>
      </c>
      <c r="I299" s="32">
        <v>10457338.237741437</v>
      </c>
      <c r="J299" s="288">
        <f t="shared" si="20"/>
        <v>0.3336548579601008</v>
      </c>
      <c r="K299" s="116">
        <v>0</v>
      </c>
      <c r="L299" s="116">
        <v>0</v>
      </c>
      <c r="M299" s="116">
        <v>209638.47830795718</v>
      </c>
      <c r="N299" s="116">
        <v>275243.74746669043</v>
      </c>
      <c r="O299" s="116">
        <v>48737.630985289936</v>
      </c>
      <c r="P299" s="117">
        <v>-1024937.0049999999</v>
      </c>
      <c r="Q299" s="117">
        <v>20025.058790852534</v>
      </c>
      <c r="R299" s="117">
        <v>-354600.10826635326</v>
      </c>
      <c r="S299" s="118">
        <v>22267.649999999998</v>
      </c>
      <c r="T299" s="22">
        <f t="shared" si="21"/>
        <v>9653713.6900258735</v>
      </c>
      <c r="U299" s="36">
        <v>6534373.957358012</v>
      </c>
      <c r="V299" s="22">
        <f t="shared" si="23"/>
        <v>16188087.647383885</v>
      </c>
      <c r="W299" s="22">
        <v>2434887.9310677741</v>
      </c>
      <c r="X299" s="21">
        <f t="shared" si="22"/>
        <v>18622975.57845166</v>
      </c>
      <c r="Y299" s="20">
        <f t="shared" si="24"/>
        <v>1212.6701555285315</v>
      </c>
      <c r="Z299" s="248">
        <v>17</v>
      </c>
    </row>
    <row r="300" spans="1:26" s="120" customFormat="1" ht="16.5">
      <c r="A300" s="20">
        <v>980</v>
      </c>
      <c r="B300" s="18" t="s">
        <v>331</v>
      </c>
      <c r="C300" s="21">
        <v>33533</v>
      </c>
      <c r="D300" s="21">
        <v>64018656.590000004</v>
      </c>
      <c r="E300" s="21">
        <v>4468591.1666531395</v>
      </c>
      <c r="F300" s="21">
        <v>68487247.756653145</v>
      </c>
      <c r="G300" s="114">
        <v>1359.93</v>
      </c>
      <c r="H300" s="32">
        <v>45602532.690000005</v>
      </c>
      <c r="I300" s="32">
        <v>22884715.06665314</v>
      </c>
      <c r="J300" s="288">
        <f t="shared" si="20"/>
        <v>0.33414563756403864</v>
      </c>
      <c r="K300" s="116">
        <v>0</v>
      </c>
      <c r="L300" s="116">
        <v>0</v>
      </c>
      <c r="M300" s="116">
        <v>287252.07100472198</v>
      </c>
      <c r="N300" s="116">
        <v>629478.8894281676</v>
      </c>
      <c r="O300" s="116">
        <v>185812.04613862353</v>
      </c>
      <c r="P300" s="117">
        <v>-2198283.0822999999</v>
      </c>
      <c r="Q300" s="117">
        <v>-434704.46374581836</v>
      </c>
      <c r="R300" s="117">
        <v>-1195571.6348365312</v>
      </c>
      <c r="S300" s="118">
        <v>48622.85</v>
      </c>
      <c r="T300" s="22">
        <f t="shared" si="21"/>
        <v>20207321.742342304</v>
      </c>
      <c r="U300" s="36">
        <v>6639436.9547233703</v>
      </c>
      <c r="V300" s="22">
        <f t="shared" si="23"/>
        <v>26846758.697065674</v>
      </c>
      <c r="W300" s="22">
        <v>4320934.4172466155</v>
      </c>
      <c r="X300" s="21">
        <f t="shared" si="22"/>
        <v>31167693.114312291</v>
      </c>
      <c r="Y300" s="20">
        <f t="shared" si="24"/>
        <v>929.46330821317179</v>
      </c>
      <c r="Z300" s="248">
        <v>6</v>
      </c>
    </row>
    <row r="301" spans="1:26" s="120" customFormat="1" ht="16.5">
      <c r="A301" s="20">
        <v>981</v>
      </c>
      <c r="B301" s="18" t="s">
        <v>332</v>
      </c>
      <c r="C301" s="21">
        <v>2282</v>
      </c>
      <c r="D301" s="21">
        <v>2779332.62</v>
      </c>
      <c r="E301" s="21">
        <v>381217.68181623367</v>
      </c>
      <c r="F301" s="21">
        <v>3160550.3018162339</v>
      </c>
      <c r="G301" s="114">
        <v>1359.93</v>
      </c>
      <c r="H301" s="32">
        <v>3103360.2600000002</v>
      </c>
      <c r="I301" s="32">
        <v>57190.041816233657</v>
      </c>
      <c r="J301" s="288">
        <f t="shared" si="20"/>
        <v>1.8094963330711419E-2</v>
      </c>
      <c r="K301" s="116">
        <v>0</v>
      </c>
      <c r="L301" s="116">
        <v>0</v>
      </c>
      <c r="M301" s="116">
        <v>18078.541297223011</v>
      </c>
      <c r="N301" s="116">
        <v>30595.815774457165</v>
      </c>
      <c r="O301" s="116">
        <v>0</v>
      </c>
      <c r="P301" s="117">
        <v>-116980.34999999999</v>
      </c>
      <c r="Q301" s="117">
        <v>455638.53422491642</v>
      </c>
      <c r="R301" s="117">
        <v>231866.46627345079</v>
      </c>
      <c r="S301" s="118">
        <v>3308.9</v>
      </c>
      <c r="T301" s="22">
        <f t="shared" si="21"/>
        <v>679697.94938628108</v>
      </c>
      <c r="U301" s="36">
        <v>1170099.2440827701</v>
      </c>
      <c r="V301" s="22">
        <f t="shared" si="23"/>
        <v>1849797.1934690513</v>
      </c>
      <c r="W301" s="22">
        <v>512319.97658165707</v>
      </c>
      <c r="X301" s="21">
        <f t="shared" si="22"/>
        <v>2362117.1700507086</v>
      </c>
      <c r="Y301" s="20">
        <f t="shared" si="24"/>
        <v>1035.1083129056567</v>
      </c>
      <c r="Z301" s="248">
        <v>5</v>
      </c>
    </row>
    <row r="302" spans="1:26" s="120" customFormat="1" ht="16.5">
      <c r="A302" s="20">
        <v>989</v>
      </c>
      <c r="B302" s="18" t="s">
        <v>333</v>
      </c>
      <c r="C302" s="21">
        <v>5484</v>
      </c>
      <c r="D302" s="21">
        <v>7277527.8799999999</v>
      </c>
      <c r="E302" s="21">
        <v>1095684.1741075832</v>
      </c>
      <c r="F302" s="21">
        <v>8373212.0541075831</v>
      </c>
      <c r="G302" s="114">
        <v>1359.93</v>
      </c>
      <c r="H302" s="32">
        <v>7457856.1200000001</v>
      </c>
      <c r="I302" s="32">
        <v>915355.93410758302</v>
      </c>
      <c r="J302" s="288">
        <f t="shared" si="20"/>
        <v>0.10931956914414269</v>
      </c>
      <c r="K302" s="116">
        <v>307601.59988000005</v>
      </c>
      <c r="L302" s="116">
        <v>0</v>
      </c>
      <c r="M302" s="116">
        <v>71086.836483396983</v>
      </c>
      <c r="N302" s="116">
        <v>84677.939810997821</v>
      </c>
      <c r="O302" s="116">
        <v>0</v>
      </c>
      <c r="P302" s="117">
        <v>-320197.06499999994</v>
      </c>
      <c r="Q302" s="117">
        <v>-856359.96821526811</v>
      </c>
      <c r="R302" s="117">
        <v>-513703.6001898286</v>
      </c>
      <c r="S302" s="118">
        <v>7951.8</v>
      </c>
      <c r="T302" s="22">
        <f t="shared" si="21"/>
        <v>-303586.52312311879</v>
      </c>
      <c r="U302" s="36">
        <v>1930641.9294164707</v>
      </c>
      <c r="V302" s="22">
        <f t="shared" si="23"/>
        <v>1627055.4062933519</v>
      </c>
      <c r="W302" s="22">
        <v>1159091.2377425532</v>
      </c>
      <c r="X302" s="21">
        <f t="shared" si="22"/>
        <v>2786146.6440359051</v>
      </c>
      <c r="Y302" s="20">
        <f t="shared" si="24"/>
        <v>508.05008096934813</v>
      </c>
      <c r="Z302" s="248">
        <v>14</v>
      </c>
    </row>
    <row r="303" spans="1:26" s="120" customFormat="1" ht="16.5">
      <c r="A303" s="20">
        <v>992</v>
      </c>
      <c r="B303" s="18" t="s">
        <v>334</v>
      </c>
      <c r="C303" s="21">
        <v>18318</v>
      </c>
      <c r="D303" s="21">
        <v>26529013.809999999</v>
      </c>
      <c r="E303" s="21">
        <v>3231650.8007742264</v>
      </c>
      <c r="F303" s="21">
        <v>29760664.610774226</v>
      </c>
      <c r="G303" s="114">
        <v>1359.93</v>
      </c>
      <c r="H303" s="32">
        <v>24911197.740000002</v>
      </c>
      <c r="I303" s="32">
        <v>4849466.8707742244</v>
      </c>
      <c r="J303" s="288">
        <f t="shared" si="20"/>
        <v>0.16294887678746853</v>
      </c>
      <c r="K303" s="116">
        <v>0</v>
      </c>
      <c r="L303" s="116">
        <v>0</v>
      </c>
      <c r="M303" s="116">
        <v>245605.31745157036</v>
      </c>
      <c r="N303" s="116">
        <v>295244.63326958386</v>
      </c>
      <c r="O303" s="116">
        <v>0</v>
      </c>
      <c r="P303" s="117">
        <v>-1458307.86</v>
      </c>
      <c r="Q303" s="117">
        <v>3464287.3897799039</v>
      </c>
      <c r="R303" s="117">
        <v>3425570.8857296463</v>
      </c>
      <c r="S303" s="118">
        <v>26561.1</v>
      </c>
      <c r="T303" s="22">
        <f t="shared" si="21"/>
        <v>10848428.337004928</v>
      </c>
      <c r="U303" s="36">
        <v>2638297.2242798284</v>
      </c>
      <c r="V303" s="22">
        <f t="shared" si="23"/>
        <v>13486725.561284756</v>
      </c>
      <c r="W303" s="22">
        <v>2981917.2262499053</v>
      </c>
      <c r="X303" s="21">
        <f t="shared" si="22"/>
        <v>16468642.787534662</v>
      </c>
      <c r="Y303" s="20">
        <f t="shared" si="24"/>
        <v>899.04153223794424</v>
      </c>
      <c r="Z303" s="248">
        <v>13</v>
      </c>
    </row>
    <row r="304" spans="1:26">
      <c r="A304" s="121"/>
      <c r="B304" s="122"/>
      <c r="C304" s="123"/>
      <c r="D304" s="123"/>
      <c r="E304" s="123"/>
      <c r="V304" s="124"/>
      <c r="W304" s="124"/>
      <c r="X304" s="73"/>
      <c r="Z304" s="245"/>
    </row>
    <row r="305" spans="1:26">
      <c r="A305" s="121"/>
      <c r="B305" s="122"/>
      <c r="C305" s="123"/>
      <c r="D305" s="123"/>
      <c r="E305" s="123"/>
      <c r="V305" s="124"/>
      <c r="W305" s="124"/>
      <c r="X305" s="73"/>
      <c r="Z305" s="245"/>
    </row>
    <row r="306" spans="1:26">
      <c r="A306" s="125"/>
      <c r="V306" s="124"/>
      <c r="W306" s="124"/>
      <c r="X306" s="73"/>
      <c r="Z306" s="245"/>
    </row>
    <row r="307" spans="1:26">
      <c r="A307" s="125"/>
      <c r="X307" s="73"/>
      <c r="Z307" s="245"/>
    </row>
    <row r="308" spans="1:26">
      <c r="A308" s="125"/>
      <c r="X308" s="73"/>
      <c r="Z308" s="245"/>
    </row>
    <row r="309" spans="1:26">
      <c r="A309" s="125"/>
      <c r="X309" s="73"/>
      <c r="Z309" s="245"/>
    </row>
    <row r="310" spans="1:26">
      <c r="A310" s="125"/>
      <c r="X310" s="73"/>
      <c r="Z310" s="245"/>
    </row>
    <row r="311" spans="1:26">
      <c r="A311" s="125"/>
      <c r="X311" s="73"/>
      <c r="Z311" s="245"/>
    </row>
    <row r="312" spans="1:26">
      <c r="A312" s="125"/>
      <c r="X312" s="73"/>
      <c r="Z312" s="245"/>
    </row>
    <row r="313" spans="1:26">
      <c r="A313" s="125"/>
      <c r="X313" s="73"/>
      <c r="Z313" s="245"/>
    </row>
    <row r="314" spans="1:26">
      <c r="A314" s="125"/>
      <c r="X314" s="73"/>
      <c r="Z314" s="245"/>
    </row>
    <row r="315" spans="1:26">
      <c r="A315" s="125"/>
      <c r="X315" s="73"/>
      <c r="Z315" s="245"/>
    </row>
    <row r="316" spans="1:26">
      <c r="A316" s="85"/>
      <c r="X316" s="73"/>
      <c r="Z316" s="245"/>
    </row>
    <row r="317" spans="1:26">
      <c r="A317" s="85"/>
      <c r="X317" s="73"/>
      <c r="Z317" s="245"/>
    </row>
    <row r="318" spans="1:26">
      <c r="A318" s="85"/>
      <c r="B318" s="126"/>
      <c r="Z318" s="245"/>
    </row>
    <row r="319" spans="1:26">
      <c r="A319" s="85"/>
      <c r="Z319" s="245"/>
    </row>
    <row r="320" spans="1:26">
      <c r="A320" s="85"/>
    </row>
    <row r="321" spans="1:2">
      <c r="A321" s="85"/>
    </row>
    <row r="322" spans="1:2">
      <c r="A322" s="85"/>
    </row>
    <row r="323" spans="1:2">
      <c r="A323" s="85"/>
      <c r="B323" s="127"/>
    </row>
    <row r="324" spans="1:2">
      <c r="A324" s="128"/>
      <c r="B324" s="127"/>
    </row>
    <row r="325" spans="1:2">
      <c r="A325" s="85"/>
    </row>
    <row r="326" spans="1:2">
      <c r="A326" s="85"/>
    </row>
    <row r="327" spans="1:2">
      <c r="A327" s="85"/>
    </row>
    <row r="328" spans="1:2">
      <c r="A328" s="128"/>
    </row>
    <row r="329" spans="1:2">
      <c r="A329" s="85"/>
    </row>
    <row r="330" spans="1:2">
      <c r="A330" s="85"/>
    </row>
    <row r="331" spans="1:2">
      <c r="A331" s="85"/>
    </row>
    <row r="332" spans="1:2">
      <c r="A332" s="85"/>
      <c r="B332" s="126"/>
    </row>
  </sheetData>
  <autoFilter ref="A10:Z10" xr:uid="{0F8E87DC-BC76-463D-BA77-56A1B7CCB328}"/>
  <hyperlinks>
    <hyperlink ref="D2" r:id="rId1" display="https://vm.fi/valtionosuuspaatoksia-ja-laskentatietoja" xr:uid="{7DEAD139-6EA7-4A69-80CB-6548615CFFCB}"/>
  </hyperlinks>
  <pageMargins left="0.7" right="0.7" top="0.75" bottom="0.75" header="0.3" footer="0.3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26B68A-C397-4289-AE13-5FFD99F138ED}">
  <sheetPr>
    <tabColor theme="6"/>
    <pageSetUpPr fitToPage="1"/>
  </sheetPr>
  <dimension ref="A1:AJ305"/>
  <sheetViews>
    <sheetView tabSelected="1" zoomScaleNormal="100" workbookViewId="0">
      <pane xSplit="2" ySplit="10" topLeftCell="C11" activePane="bottomRight" state="frozen"/>
      <selection pane="topRight" activeCell="C1" sqref="C1"/>
      <selection pane="bottomLeft" activeCell="A11" sqref="A11"/>
      <selection pane="bottomRight"/>
    </sheetView>
  </sheetViews>
  <sheetFormatPr defaultColWidth="9.140625"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5.7109375" style="7" customWidth="1"/>
    <col min="5" max="5" width="11.85546875" style="7" bestFit="1" customWidth="1"/>
    <col min="6" max="6" width="15.28515625" style="14" bestFit="1" customWidth="1"/>
    <col min="7" max="7" width="16.140625" style="40" customWidth="1"/>
    <col min="8" max="8" width="16.7109375" style="40" customWidth="1"/>
    <col min="9" max="9" width="15" bestFit="1" customWidth="1"/>
    <col min="10" max="10" width="16.42578125" bestFit="1" customWidth="1"/>
    <col min="11" max="11" width="14.5703125" style="246" bestFit="1" customWidth="1"/>
    <col min="12" max="12" width="14.28515625" bestFit="1" customWidth="1"/>
    <col min="13" max="13" width="11.85546875" bestFit="1" customWidth="1"/>
    <col min="14" max="14" width="14.85546875" customWidth="1"/>
    <col min="15" max="15" width="14.28515625" customWidth="1"/>
    <col min="16" max="16" width="14.7109375" bestFit="1" customWidth="1"/>
    <col min="17" max="17" width="9.140625" style="1" bestFit="1" customWidth="1"/>
    <col min="18" max="18" width="6.7109375" style="413" customWidth="1"/>
    <col min="19" max="19" width="4.5703125" style="413" customWidth="1"/>
    <col min="20" max="20" width="16.28515625" style="1" bestFit="1" customWidth="1"/>
    <col min="21" max="21" width="9" style="1" bestFit="1" customWidth="1"/>
    <col min="22" max="22" width="8.85546875" style="1" bestFit="1" customWidth="1"/>
    <col min="23" max="23" width="4.5703125" style="1" customWidth="1"/>
    <col min="24" max="24" width="5.5703125" style="1" customWidth="1"/>
    <col min="25" max="25" width="18" style="1" bestFit="1" customWidth="1"/>
    <col min="26" max="26" width="11.140625" style="1" customWidth="1"/>
    <col min="27" max="27" width="13.7109375" style="1" customWidth="1"/>
    <col min="28" max="28" width="11.28515625" style="1" bestFit="1" customWidth="1"/>
    <col min="29" max="29" width="15.140625" style="1" customWidth="1"/>
    <col min="30" max="30" width="14.7109375" style="1" customWidth="1"/>
    <col min="31" max="31" width="14" style="1" customWidth="1"/>
    <col min="32" max="32" width="14.140625" style="1" customWidth="1"/>
    <col min="33" max="33" width="16.42578125" style="1" customWidth="1"/>
    <col min="34" max="34" width="15.7109375" style="246" customWidth="1"/>
    <col min="35" max="35" width="12.7109375" style="1" bestFit="1" customWidth="1"/>
    <col min="36" max="36" width="13.28515625" style="1" customWidth="1"/>
    <col min="37" max="16384" width="9.140625" style="1"/>
  </cols>
  <sheetData>
    <row r="1" spans="1:36" ht="35.25">
      <c r="A1" s="545" t="s">
        <v>9</v>
      </c>
      <c r="B1" s="6"/>
      <c r="G1" s="38"/>
      <c r="H1" s="38"/>
      <c r="K1" s="245"/>
      <c r="X1" s="395" t="s">
        <v>10</v>
      </c>
      <c r="AH1" s="245"/>
    </row>
    <row r="2" spans="1:36" ht="17.45" customHeight="1">
      <c r="A2" s="652" t="s">
        <v>669</v>
      </c>
      <c r="B2" s="6"/>
      <c r="G2" s="38"/>
      <c r="H2" s="38"/>
      <c r="K2" s="245"/>
      <c r="X2" s="292" t="s">
        <v>662</v>
      </c>
      <c r="AH2" s="245"/>
    </row>
    <row r="3" spans="1:36">
      <c r="A3" s="424" t="s">
        <v>11</v>
      </c>
      <c r="B3" s="51"/>
      <c r="C3" s="52"/>
      <c r="D3" s="52"/>
      <c r="E3" s="52"/>
      <c r="F3" s="44"/>
      <c r="G3" s="38"/>
      <c r="H3" s="38"/>
      <c r="K3" s="245"/>
      <c r="X3" s="292" t="s">
        <v>661</v>
      </c>
      <c r="AH3" s="245"/>
    </row>
    <row r="4" spans="1:36">
      <c r="A4" s="650" t="s">
        <v>663</v>
      </c>
      <c r="B4" s="51"/>
      <c r="C4" s="43"/>
      <c r="D4" s="43"/>
      <c r="E4" s="43"/>
      <c r="F4" s="44"/>
      <c r="X4" s="292"/>
    </row>
    <row r="5" spans="1:36" ht="15.75">
      <c r="A5" s="301" t="s">
        <v>670</v>
      </c>
      <c r="B5" s="51"/>
      <c r="C5" s="47"/>
      <c r="D5" s="47"/>
      <c r="E5" s="47"/>
      <c r="F5" s="48"/>
      <c r="G5" s="1"/>
      <c r="H5" s="1"/>
    </row>
    <row r="6" spans="1:36">
      <c r="A6" s="651" t="s">
        <v>12</v>
      </c>
      <c r="B6" s="51"/>
      <c r="C6" s="47"/>
      <c r="D6" s="47"/>
      <c r="E6" s="47"/>
      <c r="F6" s="48"/>
      <c r="G6" s="15"/>
      <c r="H6" s="15"/>
      <c r="K6" s="764"/>
      <c r="AH6" s="247"/>
    </row>
    <row r="7" spans="1:36">
      <c r="A7" s="651" t="s">
        <v>13</v>
      </c>
      <c r="B7" s="51"/>
      <c r="C7" s="47"/>
      <c r="D7" s="47"/>
      <c r="E7" s="47"/>
      <c r="F7" s="48"/>
      <c r="G7" s="15"/>
      <c r="H7" s="15"/>
      <c r="K7" s="247"/>
      <c r="AH7" s="247"/>
    </row>
    <row r="9" spans="1:36" s="175" customFormat="1" ht="89.25">
      <c r="A9" s="396" t="s">
        <v>14</v>
      </c>
      <c r="B9" s="396" t="s">
        <v>15</v>
      </c>
      <c r="C9" s="397" t="s">
        <v>16</v>
      </c>
      <c r="D9" s="418" t="s">
        <v>17</v>
      </c>
      <c r="E9" s="418" t="s">
        <v>18</v>
      </c>
      <c r="F9" s="397" t="s">
        <v>19</v>
      </c>
      <c r="G9" s="397" t="s">
        <v>604</v>
      </c>
      <c r="H9" s="397" t="s">
        <v>21</v>
      </c>
      <c r="I9" s="57" t="s">
        <v>22</v>
      </c>
      <c r="J9" s="57" t="s">
        <v>23</v>
      </c>
      <c r="K9" s="420" t="s">
        <v>24</v>
      </c>
      <c r="L9" s="58" t="s">
        <v>25</v>
      </c>
      <c r="M9" s="58" t="s">
        <v>26</v>
      </c>
      <c r="N9" s="58" t="s">
        <v>27</v>
      </c>
      <c r="O9" s="58" t="s">
        <v>28</v>
      </c>
      <c r="P9" s="58" t="s">
        <v>29</v>
      </c>
      <c r="Q9" s="58" t="s">
        <v>30</v>
      </c>
      <c r="R9" s="58" t="s">
        <v>31</v>
      </c>
      <c r="S9" s="414"/>
      <c r="T9" s="133" t="s">
        <v>32</v>
      </c>
      <c r="U9" s="133" t="s">
        <v>33</v>
      </c>
      <c r="V9" s="133" t="s">
        <v>34</v>
      </c>
      <c r="W9" s="60"/>
      <c r="X9" s="398" t="s">
        <v>14</v>
      </c>
      <c r="Y9" s="477" t="s">
        <v>15</v>
      </c>
      <c r="Z9" s="400" t="s">
        <v>35</v>
      </c>
      <c r="AA9" s="419" t="s">
        <v>17</v>
      </c>
      <c r="AB9" s="419" t="s">
        <v>18</v>
      </c>
      <c r="AC9" s="400" t="s">
        <v>36</v>
      </c>
      <c r="AD9" s="400" t="s">
        <v>20</v>
      </c>
      <c r="AE9" s="400" t="s">
        <v>37</v>
      </c>
      <c r="AF9" s="401" t="s">
        <v>22</v>
      </c>
      <c r="AG9" s="401" t="s">
        <v>23</v>
      </c>
      <c r="AH9" s="420" t="s">
        <v>24</v>
      </c>
      <c r="AI9" s="402" t="s">
        <v>39</v>
      </c>
      <c r="AJ9" s="402" t="s">
        <v>40</v>
      </c>
    </row>
    <row r="10" spans="1:36" s="399" customFormat="1" ht="30.75" customHeight="1" thickBot="1">
      <c r="A10" s="460"/>
      <c r="B10" s="461" t="s">
        <v>41</v>
      </c>
      <c r="C10" s="462">
        <f t="shared" ref="C10:I10" si="0">SUM(C11:C303)</f>
        <v>5533611</v>
      </c>
      <c r="D10" s="508">
        <f t="shared" si="0"/>
        <v>1968271463.6574802</v>
      </c>
      <c r="E10" s="508">
        <v>-309184767.85152203</v>
      </c>
      <c r="F10" s="462">
        <v>1659086695.9179442</v>
      </c>
      <c r="G10" s="462">
        <v>808485152.80636096</v>
      </c>
      <c r="H10" s="462">
        <f t="shared" si="0"/>
        <v>2467571848.7243052</v>
      </c>
      <c r="I10" s="462">
        <f t="shared" si="0"/>
        <v>848000000.00000095</v>
      </c>
      <c r="J10" s="432">
        <f t="shared" ref="J10" si="1">H10+I10</f>
        <v>3315571848.7243061</v>
      </c>
      <c r="K10" s="767">
        <f>SUM(K11:K304)</f>
        <v>57261983</v>
      </c>
      <c r="L10" s="509">
        <f>SUM(L11:L303)</f>
        <v>3373218270.7243056</v>
      </c>
      <c r="M10" s="432">
        <f>SUM(M11:M303)</f>
        <v>-215806261.89769021</v>
      </c>
      <c r="N10" s="432">
        <f t="shared" ref="N10" si="2">SUM(L10:M10)</f>
        <v>3157412008.8266153</v>
      </c>
      <c r="O10" s="509">
        <f t="shared" ref="O10" si="3">L10/C10</f>
        <v>609.58717024458451</v>
      </c>
      <c r="P10" s="432">
        <f t="shared" ref="P10" si="4">N10/C10</f>
        <v>570.58799558310398</v>
      </c>
      <c r="Q10" s="462">
        <v>0</v>
      </c>
      <c r="R10" s="432">
        <v>0</v>
      </c>
      <c r="S10" s="541"/>
      <c r="T10" s="647">
        <f t="shared" ref="T10" si="5">L10-AI10</f>
        <v>-243172515.62599707</v>
      </c>
      <c r="U10" s="648">
        <f t="shared" ref="U10" si="6">T10/AI10</f>
        <v>-6.7241769485705705E-2</v>
      </c>
      <c r="V10" s="542">
        <f t="shared" ref="V10" si="7">O10-AJ10</f>
        <v>-45.805778618053296</v>
      </c>
      <c r="W10" s="543"/>
      <c r="X10" s="460"/>
      <c r="Y10" s="461" t="s">
        <v>41</v>
      </c>
      <c r="Z10" s="432">
        <f>SUM(Z11:Z303)</f>
        <v>5517897</v>
      </c>
      <c r="AA10" s="514">
        <f t="shared" ref="AA10" si="8">AC10-AB10</f>
        <v>1922989257.0812926</v>
      </c>
      <c r="AB10" s="514">
        <v>591608.2690092423</v>
      </c>
      <c r="AC10" s="432">
        <f>SUM(AC11:AC303)</f>
        <v>1923580865.350302</v>
      </c>
      <c r="AD10" s="432">
        <f>SUM(AD11:AD303)</f>
        <v>819002393</v>
      </c>
      <c r="AE10" s="432">
        <f>SUM(AE11:AE303)</f>
        <v>2742583258.3503041</v>
      </c>
      <c r="AF10" s="432">
        <f>SUM(AF11:AF303)</f>
        <v>851000000.00000167</v>
      </c>
      <c r="AG10" s="432">
        <f>SUM(AG11:AG303)</f>
        <v>3593583258.3503027</v>
      </c>
      <c r="AH10" s="465">
        <v>22807528</v>
      </c>
      <c r="AI10" s="509">
        <f t="shared" ref="AI10" si="9">SUM(AG10:AH10)</f>
        <v>3616390786.3503027</v>
      </c>
      <c r="AJ10" s="432">
        <f t="shared" ref="AJ10" si="10">AI10/Z10</f>
        <v>655.39294886263781</v>
      </c>
    </row>
    <row r="11" spans="1:36">
      <c r="A11" s="449">
        <v>5</v>
      </c>
      <c r="B11" s="450" t="s">
        <v>42</v>
      </c>
      <c r="C11" s="456">
        <v>9183</v>
      </c>
      <c r="D11" s="504">
        <f t="shared" ref="D11:D74" si="11">F11-E11</f>
        <v>4322219.6935721897</v>
      </c>
      <c r="E11" s="505">
        <v>600236.58732112218</v>
      </c>
      <c r="F11" s="456">
        <v>4922456.2808933118</v>
      </c>
      <c r="G11" s="456">
        <v>5328311.2382792467</v>
      </c>
      <c r="H11" s="452">
        <f t="shared" ref="H11:H74" si="12">SUM(F11:G11)</f>
        <v>10250767.519172559</v>
      </c>
      <c r="I11" s="456">
        <v>1998836.7833538039</v>
      </c>
      <c r="J11" s="454">
        <f t="shared" ref="J11:J74" si="13">H11+I11</f>
        <v>12249604.302526362</v>
      </c>
      <c r="K11" s="458">
        <v>1369837</v>
      </c>
      <c r="L11" s="506">
        <f t="shared" ref="L11:L74" si="14">J11+K11</f>
        <v>13619441.302526362</v>
      </c>
      <c r="M11" s="454">
        <v>2143032.4383999999</v>
      </c>
      <c r="N11" s="454">
        <f t="shared" ref="N11:N74" si="15">SUM(L11:M11)</f>
        <v>15762473.740926363</v>
      </c>
      <c r="O11" s="506">
        <f t="shared" ref="O11:O74" si="16">L11/C11</f>
        <v>1483.1145924563173</v>
      </c>
      <c r="P11" s="454">
        <f t="shared" ref="P11:P74" si="17">N11/C11</f>
        <v>1716.4841272924275</v>
      </c>
      <c r="Q11" s="507">
        <v>14</v>
      </c>
      <c r="R11" s="507">
        <v>14</v>
      </c>
      <c r="S11" s="367"/>
      <c r="T11" s="538">
        <f t="shared" ref="T11:T74" si="18">L11-AI11</f>
        <v>-1252857.1946736239</v>
      </c>
      <c r="U11" s="539">
        <f t="shared" ref="U11:U21" si="19">T11/AI11</f>
        <v>-8.4240993072422526E-2</v>
      </c>
      <c r="V11" s="540">
        <f t="shared" ref="V11:V74" si="20">O11-AJ11</f>
        <v>-114.16802994728982</v>
      </c>
      <c r="W11" s="415"/>
      <c r="X11" s="449">
        <v>5</v>
      </c>
      <c r="Y11" s="450" t="s">
        <v>42</v>
      </c>
      <c r="Z11" s="451">
        <v>9311</v>
      </c>
      <c r="AA11" s="505">
        <f t="shared" ref="AA11:AA74" si="21">AC11-AB11</f>
        <v>4441198.4460091246</v>
      </c>
      <c r="AB11" s="505">
        <v>1514201.0174458048</v>
      </c>
      <c r="AC11" s="452">
        <v>5955399.4634549292</v>
      </c>
      <c r="AD11" s="456">
        <v>5450163</v>
      </c>
      <c r="AE11" s="452">
        <f t="shared" ref="AE11:AE74" si="22">SUM(AC11:AD11)</f>
        <v>11405562.463454928</v>
      </c>
      <c r="AF11" s="451">
        <v>1995400.0337450588</v>
      </c>
      <c r="AG11" s="454">
        <f t="shared" ref="AG11:AG74" si="23">SUM(AE11:AF11)</f>
        <v>13400962.497199986</v>
      </c>
      <c r="AH11" s="458">
        <v>1471336</v>
      </c>
      <c r="AI11" s="506">
        <f t="shared" ref="AI11:AI74" si="24">SUM(AG11:AH11)</f>
        <v>14872298.497199986</v>
      </c>
      <c r="AJ11" s="459">
        <f t="shared" ref="AJ11:AJ74" si="25">AI11/Z11</f>
        <v>1597.2826224036071</v>
      </c>
    </row>
    <row r="12" spans="1:36">
      <c r="A12" s="434">
        <v>9</v>
      </c>
      <c r="B12" s="435" t="s">
        <v>43</v>
      </c>
      <c r="C12" s="440">
        <v>2447</v>
      </c>
      <c r="D12" s="490">
        <f t="shared" si="11"/>
        <v>1479850.0908334272</v>
      </c>
      <c r="E12" s="491">
        <v>417179.5258869165</v>
      </c>
      <c r="F12" s="440">
        <v>1897029.6167203437</v>
      </c>
      <c r="G12" s="440">
        <v>1701923.5138172619</v>
      </c>
      <c r="H12" s="200">
        <f t="shared" si="12"/>
        <v>3598953.1305376058</v>
      </c>
      <c r="I12" s="440">
        <v>524718.77367367654</v>
      </c>
      <c r="J12" s="438">
        <f t="shared" si="13"/>
        <v>4123671.9042112823</v>
      </c>
      <c r="K12" s="441">
        <v>-461572</v>
      </c>
      <c r="L12" s="489">
        <f t="shared" si="14"/>
        <v>3662099.9042112823</v>
      </c>
      <c r="M12" s="438">
        <v>88263.280000000028</v>
      </c>
      <c r="N12" s="438">
        <f t="shared" si="15"/>
        <v>3750363.1842112821</v>
      </c>
      <c r="O12" s="489">
        <f t="shared" si="16"/>
        <v>1496.5671860283132</v>
      </c>
      <c r="P12" s="438">
        <f t="shared" si="17"/>
        <v>1532.6371819416763</v>
      </c>
      <c r="Q12" s="492">
        <v>17</v>
      </c>
      <c r="R12" s="492">
        <v>17</v>
      </c>
      <c r="S12" s="367"/>
      <c r="T12" s="535">
        <f t="shared" si="18"/>
        <v>-29893.77068162011</v>
      </c>
      <c r="U12" s="536">
        <f t="shared" si="19"/>
        <v>-8.0969181732109194E-3</v>
      </c>
      <c r="V12" s="537">
        <f t="shared" si="20"/>
        <v>14.434036733691755</v>
      </c>
      <c r="W12" s="415"/>
      <c r="X12" s="434">
        <v>9</v>
      </c>
      <c r="Y12" s="435" t="s">
        <v>43</v>
      </c>
      <c r="Z12" s="436">
        <v>2491</v>
      </c>
      <c r="AA12" s="491">
        <f t="shared" si="21"/>
        <v>1512438.7742192852</v>
      </c>
      <c r="AB12" s="491">
        <v>444162.01069931342</v>
      </c>
      <c r="AC12" s="200">
        <v>1956600.7849185986</v>
      </c>
      <c r="AD12" s="440">
        <v>1700195</v>
      </c>
      <c r="AE12" s="452">
        <f t="shared" si="22"/>
        <v>3656795.7849185988</v>
      </c>
      <c r="AF12" s="436">
        <v>527121.88997430366</v>
      </c>
      <c r="AG12" s="454">
        <f t="shared" si="23"/>
        <v>4183917.6748929024</v>
      </c>
      <c r="AH12" s="441">
        <v>-491924</v>
      </c>
      <c r="AI12" s="489">
        <f t="shared" si="24"/>
        <v>3691993.6748929024</v>
      </c>
      <c r="AJ12" s="442">
        <f t="shared" si="25"/>
        <v>1482.1331492946215</v>
      </c>
    </row>
    <row r="13" spans="1:36">
      <c r="A13" s="434">
        <v>10</v>
      </c>
      <c r="B13" s="435" t="s">
        <v>44</v>
      </c>
      <c r="C13" s="440">
        <v>11102</v>
      </c>
      <c r="D13" s="490">
        <f t="shared" si="11"/>
        <v>4094272.1815929553</v>
      </c>
      <c r="E13" s="491">
        <v>-1968625.5438898792</v>
      </c>
      <c r="F13" s="440">
        <v>2125646.637703076</v>
      </c>
      <c r="G13" s="440">
        <v>6432598.827244279</v>
      </c>
      <c r="H13" s="200">
        <f t="shared" si="12"/>
        <v>8558245.464947354</v>
      </c>
      <c r="I13" s="440">
        <v>2446371.1142968205</v>
      </c>
      <c r="J13" s="438">
        <f t="shared" si="13"/>
        <v>11004616.579244174</v>
      </c>
      <c r="K13" s="441">
        <v>-258196</v>
      </c>
      <c r="L13" s="489">
        <f t="shared" si="14"/>
        <v>10746420.579244174</v>
      </c>
      <c r="M13" s="438">
        <v>-48938.836499999976</v>
      </c>
      <c r="N13" s="438">
        <f t="shared" si="15"/>
        <v>10697481.742744174</v>
      </c>
      <c r="O13" s="489">
        <f t="shared" si="16"/>
        <v>967.97158883482018</v>
      </c>
      <c r="P13" s="438">
        <f t="shared" si="17"/>
        <v>963.56347889967333</v>
      </c>
      <c r="Q13" s="492">
        <v>14</v>
      </c>
      <c r="R13" s="492">
        <v>14</v>
      </c>
      <c r="S13" s="367"/>
      <c r="T13" s="535">
        <f t="shared" si="18"/>
        <v>-1632175.6361595914</v>
      </c>
      <c r="U13" s="536">
        <f t="shared" si="19"/>
        <v>-0.1318546633041098</v>
      </c>
      <c r="V13" s="537">
        <f t="shared" si="20"/>
        <v>-137.55633966422113</v>
      </c>
      <c r="W13" s="415"/>
      <c r="X13" s="434">
        <v>10</v>
      </c>
      <c r="Y13" s="435" t="s">
        <v>44</v>
      </c>
      <c r="Z13" s="436">
        <v>11197</v>
      </c>
      <c r="AA13" s="491">
        <f t="shared" si="21"/>
        <v>4324791.5556119001</v>
      </c>
      <c r="AB13" s="491">
        <v>-154751.83105251251</v>
      </c>
      <c r="AC13" s="200">
        <v>4170039.7245593872</v>
      </c>
      <c r="AD13" s="440">
        <v>6401533</v>
      </c>
      <c r="AE13" s="452">
        <f t="shared" si="22"/>
        <v>10571572.724559387</v>
      </c>
      <c r="AF13" s="436">
        <v>2441205.4908443792</v>
      </c>
      <c r="AG13" s="454">
        <f t="shared" si="23"/>
        <v>13012778.215403765</v>
      </c>
      <c r="AH13" s="441">
        <v>-634182</v>
      </c>
      <c r="AI13" s="489">
        <f t="shared" si="24"/>
        <v>12378596.215403765</v>
      </c>
      <c r="AJ13" s="442">
        <f t="shared" si="25"/>
        <v>1105.5279284990413</v>
      </c>
    </row>
    <row r="14" spans="1:36">
      <c r="A14" s="434">
        <v>16</v>
      </c>
      <c r="B14" s="435" t="s">
        <v>45</v>
      </c>
      <c r="C14" s="440">
        <v>8014</v>
      </c>
      <c r="D14" s="490">
        <f t="shared" si="11"/>
        <v>809511.41641397029</v>
      </c>
      <c r="E14" s="491">
        <v>3745316.1298579741</v>
      </c>
      <c r="F14" s="440">
        <v>4554827.5462719444</v>
      </c>
      <c r="G14" s="440">
        <v>2368648.8969992241</v>
      </c>
      <c r="H14" s="200">
        <f t="shared" si="12"/>
        <v>6923476.4432711685</v>
      </c>
      <c r="I14" s="440">
        <v>1380381.6988638802</v>
      </c>
      <c r="J14" s="438">
        <f t="shared" si="13"/>
        <v>8303858.1421350483</v>
      </c>
      <c r="K14" s="441">
        <v>-432383</v>
      </c>
      <c r="L14" s="489">
        <f t="shared" si="14"/>
        <v>7871475.1421350483</v>
      </c>
      <c r="M14" s="438">
        <v>579306.58150000009</v>
      </c>
      <c r="N14" s="438">
        <f t="shared" si="15"/>
        <v>8450781.7236350477</v>
      </c>
      <c r="O14" s="489">
        <f t="shared" si="16"/>
        <v>982.21551561455556</v>
      </c>
      <c r="P14" s="438">
        <f t="shared" si="17"/>
        <v>1054.5023363657408</v>
      </c>
      <c r="Q14" s="492">
        <v>7</v>
      </c>
      <c r="R14" s="492">
        <v>7</v>
      </c>
      <c r="S14" s="367"/>
      <c r="T14" s="535">
        <f t="shared" si="18"/>
        <v>-2394086.0218347255</v>
      </c>
      <c r="U14" s="536">
        <f t="shared" si="19"/>
        <v>-0.23321530928455483</v>
      </c>
      <c r="V14" s="537">
        <f t="shared" si="20"/>
        <v>-295.70819457712548</v>
      </c>
      <c r="W14" s="415"/>
      <c r="X14" s="434">
        <v>16</v>
      </c>
      <c r="Y14" s="435" t="s">
        <v>45</v>
      </c>
      <c r="Z14" s="436">
        <v>8033</v>
      </c>
      <c r="AA14" s="491">
        <f t="shared" si="21"/>
        <v>941621.23760878295</v>
      </c>
      <c r="AB14" s="491">
        <v>6199276.0171599928</v>
      </c>
      <c r="AC14" s="200">
        <v>7140897.2547687758</v>
      </c>
      <c r="AD14" s="440">
        <v>2324528</v>
      </c>
      <c r="AE14" s="452">
        <f t="shared" si="22"/>
        <v>9465425.2547687758</v>
      </c>
      <c r="AF14" s="436">
        <v>1409657.9092009973</v>
      </c>
      <c r="AG14" s="438">
        <f t="shared" si="23"/>
        <v>10875083.163969774</v>
      </c>
      <c r="AH14" s="441">
        <v>-609522</v>
      </c>
      <c r="AI14" s="489">
        <f t="shared" si="24"/>
        <v>10265561.163969774</v>
      </c>
      <c r="AJ14" s="442">
        <f t="shared" si="25"/>
        <v>1277.923710191681</v>
      </c>
    </row>
    <row r="15" spans="1:36">
      <c r="A15" s="434">
        <v>18</v>
      </c>
      <c r="B15" s="435" t="s">
        <v>46</v>
      </c>
      <c r="C15" s="440">
        <v>4763</v>
      </c>
      <c r="D15" s="490">
        <f t="shared" si="11"/>
        <v>2339180.7362869671</v>
      </c>
      <c r="E15" s="491">
        <v>-999046.95311208139</v>
      </c>
      <c r="F15" s="440">
        <v>1340133.7831748859</v>
      </c>
      <c r="G15" s="440">
        <v>1202177.5160080274</v>
      </c>
      <c r="H15" s="200">
        <f t="shared" si="12"/>
        <v>2542311.2991829133</v>
      </c>
      <c r="I15" s="440">
        <v>810544.9492311714</v>
      </c>
      <c r="J15" s="438">
        <f t="shared" si="13"/>
        <v>3352856.2484140848</v>
      </c>
      <c r="K15" s="441">
        <v>-127457</v>
      </c>
      <c r="L15" s="489">
        <f t="shared" si="14"/>
        <v>3225399.2484140848</v>
      </c>
      <c r="M15" s="438">
        <v>415373.30020000006</v>
      </c>
      <c r="N15" s="438">
        <f t="shared" si="15"/>
        <v>3640772.5486140847</v>
      </c>
      <c r="O15" s="489">
        <f t="shared" si="16"/>
        <v>677.17809120598042</v>
      </c>
      <c r="P15" s="438">
        <f t="shared" si="17"/>
        <v>764.38642633090171</v>
      </c>
      <c r="Q15" s="492">
        <v>1</v>
      </c>
      <c r="R15" s="493">
        <v>34</v>
      </c>
      <c r="S15" s="416"/>
      <c r="T15" s="535">
        <f t="shared" si="18"/>
        <v>-387093.40493315039</v>
      </c>
      <c r="U15" s="536">
        <f t="shared" si="19"/>
        <v>-0.10715410163519098</v>
      </c>
      <c r="V15" s="537">
        <f t="shared" si="20"/>
        <v>-68.126768160067741</v>
      </c>
      <c r="W15" s="415"/>
      <c r="X15" s="434">
        <v>18</v>
      </c>
      <c r="Y15" s="435" t="s">
        <v>46</v>
      </c>
      <c r="Z15" s="436">
        <v>4847</v>
      </c>
      <c r="AA15" s="491">
        <f t="shared" si="21"/>
        <v>2382109.9356041653</v>
      </c>
      <c r="AB15" s="491">
        <v>-783507.2979821451</v>
      </c>
      <c r="AC15" s="200">
        <v>1598602.63762202</v>
      </c>
      <c r="AD15" s="440">
        <v>1264212</v>
      </c>
      <c r="AE15" s="452">
        <f t="shared" si="22"/>
        <v>2862814.6376220202</v>
      </c>
      <c r="AF15" s="436">
        <v>844062.01572521508</v>
      </c>
      <c r="AG15" s="438">
        <f t="shared" si="23"/>
        <v>3706876.6533472352</v>
      </c>
      <c r="AH15" s="441">
        <v>-94384</v>
      </c>
      <c r="AI15" s="489">
        <f t="shared" si="24"/>
        <v>3612492.6533472352</v>
      </c>
      <c r="AJ15" s="442">
        <f t="shared" si="25"/>
        <v>745.30485936604816</v>
      </c>
    </row>
    <row r="16" spans="1:36">
      <c r="A16" s="434">
        <v>19</v>
      </c>
      <c r="B16" s="435" t="s">
        <v>47</v>
      </c>
      <c r="C16" s="440">
        <v>3965</v>
      </c>
      <c r="D16" s="490">
        <f t="shared" si="11"/>
        <v>1909662.3462708946</v>
      </c>
      <c r="E16" s="491">
        <v>-1088610.3537744782</v>
      </c>
      <c r="F16" s="440">
        <v>821051.99249641644</v>
      </c>
      <c r="G16" s="440">
        <v>1578060.6176425968</v>
      </c>
      <c r="H16" s="200">
        <f t="shared" si="12"/>
        <v>2399112.6101390133</v>
      </c>
      <c r="I16" s="440">
        <v>635350.01221102325</v>
      </c>
      <c r="J16" s="438">
        <f t="shared" si="13"/>
        <v>3034462.6223500366</v>
      </c>
      <c r="K16" s="441">
        <v>-963108</v>
      </c>
      <c r="L16" s="489">
        <f t="shared" si="14"/>
        <v>2071354.6223500366</v>
      </c>
      <c r="M16" s="438">
        <v>42555.510000000009</v>
      </c>
      <c r="N16" s="438">
        <f t="shared" si="15"/>
        <v>2113910.1323500369</v>
      </c>
      <c r="O16" s="489">
        <f t="shared" si="16"/>
        <v>522.40974081968136</v>
      </c>
      <c r="P16" s="438">
        <f t="shared" si="17"/>
        <v>533.1425302269954</v>
      </c>
      <c r="Q16" s="492">
        <v>2</v>
      </c>
      <c r="R16" s="492">
        <v>2</v>
      </c>
      <c r="S16" s="367"/>
      <c r="T16" s="535">
        <f t="shared" si="18"/>
        <v>-1021615.5016740612</v>
      </c>
      <c r="U16" s="536">
        <f t="shared" si="19"/>
        <v>-0.33030241506015323</v>
      </c>
      <c r="V16" s="537">
        <f t="shared" si="20"/>
        <v>-259.63074565923091</v>
      </c>
      <c r="W16" s="415"/>
      <c r="X16" s="434">
        <v>19</v>
      </c>
      <c r="Y16" s="435" t="s">
        <v>47</v>
      </c>
      <c r="Z16" s="436">
        <v>3955</v>
      </c>
      <c r="AA16" s="491">
        <f t="shared" si="21"/>
        <v>1985861.9911967348</v>
      </c>
      <c r="AB16" s="491">
        <v>-455333.2662077843</v>
      </c>
      <c r="AC16" s="200">
        <v>1530528.7249889504</v>
      </c>
      <c r="AD16" s="440">
        <v>1672275</v>
      </c>
      <c r="AE16" s="452">
        <f t="shared" si="22"/>
        <v>3202803.7249889504</v>
      </c>
      <c r="AF16" s="436">
        <v>661630.39903514727</v>
      </c>
      <c r="AG16" s="438">
        <f t="shared" si="23"/>
        <v>3864434.1240240978</v>
      </c>
      <c r="AH16" s="441">
        <v>-771464</v>
      </c>
      <c r="AI16" s="489">
        <f t="shared" si="24"/>
        <v>3092970.1240240978</v>
      </c>
      <c r="AJ16" s="442">
        <f t="shared" si="25"/>
        <v>782.04048647891227</v>
      </c>
    </row>
    <row r="17" spans="1:36">
      <c r="A17" s="434">
        <v>20</v>
      </c>
      <c r="B17" s="435" t="s">
        <v>48</v>
      </c>
      <c r="C17" s="440">
        <v>16473</v>
      </c>
      <c r="D17" s="490">
        <f t="shared" si="11"/>
        <v>4408909.085946315</v>
      </c>
      <c r="E17" s="491">
        <v>-6050853.7052532127</v>
      </c>
      <c r="F17" s="440">
        <v>-1641944.6193068977</v>
      </c>
      <c r="G17" s="440">
        <v>7090798.5108171748</v>
      </c>
      <c r="H17" s="200">
        <f t="shared" si="12"/>
        <v>5448853.8915102771</v>
      </c>
      <c r="I17" s="440">
        <v>2687797.7412677575</v>
      </c>
      <c r="J17" s="438">
        <f t="shared" si="13"/>
        <v>8136651.6327780345</v>
      </c>
      <c r="K17" s="441">
        <v>-2390861</v>
      </c>
      <c r="L17" s="489">
        <f t="shared" si="14"/>
        <v>5745790.6327780345</v>
      </c>
      <c r="M17" s="438">
        <v>-618757.11540000013</v>
      </c>
      <c r="N17" s="438">
        <f t="shared" si="15"/>
        <v>5127033.5173780341</v>
      </c>
      <c r="O17" s="489">
        <f t="shared" si="16"/>
        <v>348.80049977405662</v>
      </c>
      <c r="P17" s="438">
        <f t="shared" si="17"/>
        <v>311.23860361670819</v>
      </c>
      <c r="Q17" s="492">
        <v>6</v>
      </c>
      <c r="R17" s="492">
        <v>6</v>
      </c>
      <c r="S17" s="367"/>
      <c r="T17" s="535">
        <f t="shared" si="18"/>
        <v>-3469256.1262371009</v>
      </c>
      <c r="U17" s="536">
        <f t="shared" si="19"/>
        <v>-0.37647732203237133</v>
      </c>
      <c r="V17" s="537">
        <f t="shared" si="20"/>
        <v>-210.80639638281076</v>
      </c>
      <c r="W17" s="415"/>
      <c r="X17" s="434">
        <v>20</v>
      </c>
      <c r="Y17" s="435" t="s">
        <v>48</v>
      </c>
      <c r="Z17" s="436">
        <v>16467</v>
      </c>
      <c r="AA17" s="491">
        <f t="shared" si="21"/>
        <v>4598099.4968460873</v>
      </c>
      <c r="AB17" s="491">
        <v>-3266898.8035180289</v>
      </c>
      <c r="AC17" s="200">
        <v>1331200.6933280583</v>
      </c>
      <c r="AD17" s="440">
        <v>7582111</v>
      </c>
      <c r="AE17" s="452">
        <f t="shared" si="22"/>
        <v>8913311.6933280583</v>
      </c>
      <c r="AF17" s="436">
        <v>2774244.0656870781</v>
      </c>
      <c r="AG17" s="438">
        <f t="shared" si="23"/>
        <v>11687555.759015135</v>
      </c>
      <c r="AH17" s="441">
        <v>-2472509</v>
      </c>
      <c r="AI17" s="489">
        <f t="shared" si="24"/>
        <v>9215046.7590151355</v>
      </c>
      <c r="AJ17" s="442">
        <f t="shared" si="25"/>
        <v>559.60689615686738</v>
      </c>
    </row>
    <row r="18" spans="1:36">
      <c r="A18" s="434">
        <v>46</v>
      </c>
      <c r="B18" s="435" t="s">
        <v>49</v>
      </c>
      <c r="C18" s="440">
        <v>1341</v>
      </c>
      <c r="D18" s="490">
        <f t="shared" si="11"/>
        <v>827943.50492772483</v>
      </c>
      <c r="E18" s="491">
        <v>602687.44011686812</v>
      </c>
      <c r="F18" s="440">
        <v>1430630.945044593</v>
      </c>
      <c r="G18" s="440">
        <v>557740.1019090804</v>
      </c>
      <c r="H18" s="200">
        <f t="shared" si="12"/>
        <v>1988371.0469536735</v>
      </c>
      <c r="I18" s="440">
        <v>298198.75810749142</v>
      </c>
      <c r="J18" s="438">
        <f t="shared" si="13"/>
        <v>2286569.8050611648</v>
      </c>
      <c r="K18" s="441">
        <v>-378233</v>
      </c>
      <c r="L18" s="489">
        <f t="shared" si="14"/>
        <v>1908336.8050611648</v>
      </c>
      <c r="M18" s="438">
        <v>309079.09299999999</v>
      </c>
      <c r="N18" s="438">
        <f t="shared" si="15"/>
        <v>2217415.8980611647</v>
      </c>
      <c r="O18" s="489">
        <f t="shared" si="16"/>
        <v>1423.0699515743213</v>
      </c>
      <c r="P18" s="438">
        <f t="shared" si="17"/>
        <v>1653.5539881142167</v>
      </c>
      <c r="Q18" s="492">
        <v>10</v>
      </c>
      <c r="R18" s="492">
        <v>10</v>
      </c>
      <c r="S18" s="367"/>
      <c r="T18" s="535">
        <f t="shared" si="18"/>
        <v>30602.873958817683</v>
      </c>
      <c r="U18" s="536">
        <f t="shared" si="19"/>
        <v>1.6297769056584008E-2</v>
      </c>
      <c r="V18" s="537">
        <f t="shared" si="20"/>
        <v>44.410677637208892</v>
      </c>
      <c r="W18" s="415"/>
      <c r="X18" s="434">
        <v>46</v>
      </c>
      <c r="Y18" s="435" t="s">
        <v>49</v>
      </c>
      <c r="Z18" s="436">
        <v>1362</v>
      </c>
      <c r="AA18" s="491">
        <f t="shared" si="21"/>
        <v>764487.99198161787</v>
      </c>
      <c r="AB18" s="491">
        <v>764515.19304622221</v>
      </c>
      <c r="AC18" s="200">
        <v>1529003.1850278401</v>
      </c>
      <c r="AD18" s="440">
        <v>395478</v>
      </c>
      <c r="AE18" s="452">
        <f t="shared" si="22"/>
        <v>1924481.1850278401</v>
      </c>
      <c r="AF18" s="436">
        <v>299258.74607450695</v>
      </c>
      <c r="AG18" s="438">
        <f t="shared" si="23"/>
        <v>2223739.9311023471</v>
      </c>
      <c r="AH18" s="441">
        <v>-346006</v>
      </c>
      <c r="AI18" s="489">
        <f t="shared" si="24"/>
        <v>1877733.9311023471</v>
      </c>
      <c r="AJ18" s="442">
        <f t="shared" si="25"/>
        <v>1378.6592739371124</v>
      </c>
    </row>
    <row r="19" spans="1:36">
      <c r="A19" s="434">
        <v>47</v>
      </c>
      <c r="B19" s="435" t="s">
        <v>50</v>
      </c>
      <c r="C19" s="440">
        <v>1811</v>
      </c>
      <c r="D19" s="490">
        <f t="shared" si="11"/>
        <v>2242461.6396675976</v>
      </c>
      <c r="E19" s="491">
        <v>346862.06555554463</v>
      </c>
      <c r="F19" s="440">
        <v>2589323.7052231422</v>
      </c>
      <c r="G19" s="440">
        <v>492549.8208036701</v>
      </c>
      <c r="H19" s="200">
        <f t="shared" si="12"/>
        <v>3081873.5260268124</v>
      </c>
      <c r="I19" s="440">
        <v>388828.50457805779</v>
      </c>
      <c r="J19" s="438">
        <f t="shared" si="13"/>
        <v>3470702.0306048701</v>
      </c>
      <c r="K19" s="441">
        <v>-13008</v>
      </c>
      <c r="L19" s="489">
        <f t="shared" si="14"/>
        <v>3457694.0306048701</v>
      </c>
      <c r="M19" s="438">
        <v>-53588.42</v>
      </c>
      <c r="N19" s="438">
        <f t="shared" si="15"/>
        <v>3404105.6106048701</v>
      </c>
      <c r="O19" s="489">
        <f t="shared" si="16"/>
        <v>1909.2733465515571</v>
      </c>
      <c r="P19" s="438">
        <f t="shared" si="17"/>
        <v>1879.6828330231199</v>
      </c>
      <c r="Q19" s="492">
        <v>19</v>
      </c>
      <c r="R19" s="492">
        <v>19</v>
      </c>
      <c r="S19" s="367"/>
      <c r="T19" s="535">
        <f t="shared" si="18"/>
        <v>-242395.07301275479</v>
      </c>
      <c r="U19" s="536">
        <f t="shared" si="19"/>
        <v>-6.5510604265114042E-2</v>
      </c>
      <c r="V19" s="537">
        <f t="shared" si="20"/>
        <v>-158.97098190994348</v>
      </c>
      <c r="W19" s="415"/>
      <c r="X19" s="434">
        <v>47</v>
      </c>
      <c r="Y19" s="435" t="s">
        <v>50</v>
      </c>
      <c r="Z19" s="436">
        <v>1789</v>
      </c>
      <c r="AA19" s="491">
        <f t="shared" si="21"/>
        <v>2127926.4776526862</v>
      </c>
      <c r="AB19" s="491">
        <v>628850.70859517145</v>
      </c>
      <c r="AC19" s="200">
        <v>2756777.1862478578</v>
      </c>
      <c r="AD19" s="440">
        <v>637622</v>
      </c>
      <c r="AE19" s="452">
        <f t="shared" si="22"/>
        <v>3394399.1862478578</v>
      </c>
      <c r="AF19" s="436">
        <v>388613.91736976692</v>
      </c>
      <c r="AG19" s="438">
        <f t="shared" si="23"/>
        <v>3783013.1036176248</v>
      </c>
      <c r="AH19" s="441">
        <v>-82924</v>
      </c>
      <c r="AI19" s="489">
        <f t="shared" si="24"/>
        <v>3700089.1036176248</v>
      </c>
      <c r="AJ19" s="442">
        <f t="shared" si="25"/>
        <v>2068.2443284615006</v>
      </c>
    </row>
    <row r="20" spans="1:36">
      <c r="A20" s="434">
        <v>49</v>
      </c>
      <c r="B20" s="435" t="s">
        <v>51</v>
      </c>
      <c r="C20" s="440">
        <v>305274</v>
      </c>
      <c r="D20" s="490">
        <f t="shared" si="11"/>
        <v>247426171.40078074</v>
      </c>
      <c r="E20" s="491">
        <v>144701444.20359457</v>
      </c>
      <c r="F20" s="440">
        <v>392127615.6043753</v>
      </c>
      <c r="G20" s="440">
        <v>-24543140.663064256</v>
      </c>
      <c r="H20" s="200">
        <f t="shared" si="12"/>
        <v>367584474.94131106</v>
      </c>
      <c r="I20" s="440">
        <v>30849901.272778347</v>
      </c>
      <c r="J20" s="438">
        <f t="shared" si="13"/>
        <v>398434376.21408939</v>
      </c>
      <c r="K20" s="441">
        <v>-3957818</v>
      </c>
      <c r="L20" s="489">
        <f t="shared" si="14"/>
        <v>394476558.21408939</v>
      </c>
      <c r="M20" s="438">
        <v>-15645345.692029996</v>
      </c>
      <c r="N20" s="438">
        <f t="shared" si="15"/>
        <v>378831212.52205938</v>
      </c>
      <c r="O20" s="489">
        <f t="shared" si="16"/>
        <v>1292.2048985963081</v>
      </c>
      <c r="P20" s="438">
        <f t="shared" si="17"/>
        <v>1240.9547243527434</v>
      </c>
      <c r="Q20" s="492">
        <v>1</v>
      </c>
      <c r="R20" s="493">
        <v>33</v>
      </c>
      <c r="S20" s="416"/>
      <c r="T20" s="535">
        <f t="shared" si="18"/>
        <v>35621239.245303512</v>
      </c>
      <c r="U20" s="536">
        <f t="shared" si="19"/>
        <v>9.926351195703452E-2</v>
      </c>
      <c r="V20" s="537">
        <f t="shared" si="20"/>
        <v>84.474600382766994</v>
      </c>
      <c r="W20" s="415"/>
      <c r="X20" s="434">
        <v>49</v>
      </c>
      <c r="Y20" s="435" t="s">
        <v>51</v>
      </c>
      <c r="Z20" s="436">
        <v>297132</v>
      </c>
      <c r="AA20" s="491">
        <f t="shared" si="21"/>
        <v>232689545.18163919</v>
      </c>
      <c r="AB20" s="491">
        <v>116316489.77033712</v>
      </c>
      <c r="AC20" s="200">
        <v>349006034.9519763</v>
      </c>
      <c r="AD20" s="440">
        <v>-23588333</v>
      </c>
      <c r="AE20" s="452">
        <f t="shared" si="22"/>
        <v>325417701.9519763</v>
      </c>
      <c r="AF20" s="436">
        <v>30593192.01680956</v>
      </c>
      <c r="AG20" s="438">
        <f t="shared" si="23"/>
        <v>356010893.96878588</v>
      </c>
      <c r="AH20" s="441">
        <v>2844425</v>
      </c>
      <c r="AI20" s="489">
        <f t="shared" si="24"/>
        <v>358855318.96878588</v>
      </c>
      <c r="AJ20" s="442">
        <f t="shared" si="25"/>
        <v>1207.7302982135411</v>
      </c>
    </row>
    <row r="21" spans="1:36">
      <c r="A21" s="434">
        <v>50</v>
      </c>
      <c r="B21" s="435" t="s">
        <v>52</v>
      </c>
      <c r="C21" s="440">
        <v>11276</v>
      </c>
      <c r="D21" s="490">
        <f t="shared" si="11"/>
        <v>2318427.5753830816</v>
      </c>
      <c r="E21" s="491">
        <v>-2012560.6145777577</v>
      </c>
      <c r="F21" s="440">
        <v>305866.96080532391</v>
      </c>
      <c r="G21" s="440">
        <v>3606541.4339591502</v>
      </c>
      <c r="H21" s="200">
        <f t="shared" si="12"/>
        <v>3912408.3947644741</v>
      </c>
      <c r="I21" s="440">
        <v>2048835.1354750555</v>
      </c>
      <c r="J21" s="438">
        <f t="shared" si="13"/>
        <v>5961243.5302395299</v>
      </c>
      <c r="K21" s="441">
        <v>-835068</v>
      </c>
      <c r="L21" s="489">
        <f t="shared" si="14"/>
        <v>5126175.5302395299</v>
      </c>
      <c r="M21" s="438">
        <v>209625.29</v>
      </c>
      <c r="N21" s="438">
        <f t="shared" si="15"/>
        <v>5335800.8202395299</v>
      </c>
      <c r="O21" s="489">
        <f t="shared" si="16"/>
        <v>454.60939430999736</v>
      </c>
      <c r="P21" s="438">
        <f t="shared" si="17"/>
        <v>473.19978895348794</v>
      </c>
      <c r="Q21" s="492">
        <v>4</v>
      </c>
      <c r="R21" s="492">
        <v>4</v>
      </c>
      <c r="S21" s="367"/>
      <c r="T21" s="535">
        <f t="shared" si="18"/>
        <v>-1973543.1053173468</v>
      </c>
      <c r="U21" s="536">
        <f t="shared" si="19"/>
        <v>-0.27797483345796692</v>
      </c>
      <c r="V21" s="537">
        <f t="shared" si="20"/>
        <v>-167.24561449764713</v>
      </c>
      <c r="W21" s="415"/>
      <c r="X21" s="434">
        <v>50</v>
      </c>
      <c r="Y21" s="435" t="s">
        <v>52</v>
      </c>
      <c r="Z21" s="436">
        <v>11417</v>
      </c>
      <c r="AA21" s="491">
        <f t="shared" si="21"/>
        <v>2496553.9007633636</v>
      </c>
      <c r="AB21" s="491">
        <v>152661.94450109103</v>
      </c>
      <c r="AC21" s="200">
        <v>2649215.8452644544</v>
      </c>
      <c r="AD21" s="440">
        <v>3558724</v>
      </c>
      <c r="AE21" s="452">
        <f t="shared" si="22"/>
        <v>6207939.8452644544</v>
      </c>
      <c r="AF21" s="436">
        <v>2090451.7902924221</v>
      </c>
      <c r="AG21" s="438">
        <f t="shared" si="23"/>
        <v>8298391.6355568767</v>
      </c>
      <c r="AH21" s="441">
        <v>-1198673</v>
      </c>
      <c r="AI21" s="489">
        <f t="shared" si="24"/>
        <v>7099718.6355568767</v>
      </c>
      <c r="AJ21" s="442">
        <f t="shared" si="25"/>
        <v>621.85500880764448</v>
      </c>
    </row>
    <row r="22" spans="1:36">
      <c r="A22" s="434">
        <v>51</v>
      </c>
      <c r="B22" s="435" t="s">
        <v>53</v>
      </c>
      <c r="C22" s="440">
        <v>9211</v>
      </c>
      <c r="D22" s="490">
        <f t="shared" si="11"/>
        <v>3497187.2980658952</v>
      </c>
      <c r="E22" s="491">
        <v>-9067827.0540472046</v>
      </c>
      <c r="F22" s="440">
        <v>-5570639.7559813093</v>
      </c>
      <c r="G22" s="440">
        <v>-172948.8332569873</v>
      </c>
      <c r="H22" s="200">
        <f t="shared" si="12"/>
        <v>-5743588.5892382963</v>
      </c>
      <c r="I22" s="440">
        <v>1783372.0840898198</v>
      </c>
      <c r="J22" s="438">
        <f t="shared" si="13"/>
        <v>-3960216.5051484765</v>
      </c>
      <c r="K22" s="441">
        <v>-684392</v>
      </c>
      <c r="L22" s="489">
        <f t="shared" si="14"/>
        <v>-4644608.505148476</v>
      </c>
      <c r="M22" s="438">
        <v>-148030.12960000004</v>
      </c>
      <c r="N22" s="438">
        <f t="shared" si="15"/>
        <v>-4792638.6347484756</v>
      </c>
      <c r="O22" s="489">
        <f t="shared" si="16"/>
        <v>-504.24584791537029</v>
      </c>
      <c r="P22" s="438">
        <f t="shared" si="17"/>
        <v>-520.31686404825484</v>
      </c>
      <c r="Q22" s="492">
        <v>4</v>
      </c>
      <c r="R22" s="492">
        <v>4</v>
      </c>
      <c r="S22" s="367"/>
      <c r="T22" s="535">
        <f t="shared" si="18"/>
        <v>-689104.91472754627</v>
      </c>
      <c r="U22" s="536">
        <f>-T22/AI22</f>
        <v>-0.1742142053407198</v>
      </c>
      <c r="V22" s="537">
        <f t="shared" si="20"/>
        <v>-80.472161347882661</v>
      </c>
      <c r="W22" s="415"/>
      <c r="X22" s="434">
        <v>51</v>
      </c>
      <c r="Y22" s="435" t="s">
        <v>53</v>
      </c>
      <c r="Z22" s="436">
        <v>9334</v>
      </c>
      <c r="AA22" s="491">
        <f t="shared" si="21"/>
        <v>3697766.5957735535</v>
      </c>
      <c r="AB22" s="491">
        <v>-8438161.2367145177</v>
      </c>
      <c r="AC22" s="200">
        <v>-4740394.6409409642</v>
      </c>
      <c r="AD22" s="440">
        <v>-161278</v>
      </c>
      <c r="AE22" s="452">
        <f t="shared" si="22"/>
        <v>-4901672.6409409642</v>
      </c>
      <c r="AF22" s="436">
        <v>1803744.0505200343</v>
      </c>
      <c r="AG22" s="438">
        <f t="shared" si="23"/>
        <v>-3097928.5904209297</v>
      </c>
      <c r="AH22" s="441">
        <v>-857575</v>
      </c>
      <c r="AI22" s="489">
        <f t="shared" si="24"/>
        <v>-3955503.5904209297</v>
      </c>
      <c r="AJ22" s="442">
        <f t="shared" si="25"/>
        <v>-423.77368656748763</v>
      </c>
    </row>
    <row r="23" spans="1:36">
      <c r="A23" s="434">
        <v>52</v>
      </c>
      <c r="B23" s="435" t="s">
        <v>54</v>
      </c>
      <c r="C23" s="440">
        <v>2346</v>
      </c>
      <c r="D23" s="490">
        <f t="shared" si="11"/>
        <v>1070175.7587854732</v>
      </c>
      <c r="E23" s="491">
        <v>452556.03637680272</v>
      </c>
      <c r="F23" s="440">
        <v>1522731.7951622759</v>
      </c>
      <c r="G23" s="440">
        <v>1220596.9903446012</v>
      </c>
      <c r="H23" s="200">
        <f t="shared" si="12"/>
        <v>2743328.7855068771</v>
      </c>
      <c r="I23" s="440">
        <v>546078.89423253492</v>
      </c>
      <c r="J23" s="438">
        <f t="shared" si="13"/>
        <v>3289407.6797394119</v>
      </c>
      <c r="K23" s="441">
        <v>265842</v>
      </c>
      <c r="L23" s="489">
        <f t="shared" si="14"/>
        <v>3555249.6797394119</v>
      </c>
      <c r="M23" s="438">
        <v>20489.689999999988</v>
      </c>
      <c r="N23" s="438">
        <f t="shared" si="15"/>
        <v>3575739.3697394119</v>
      </c>
      <c r="O23" s="489">
        <f t="shared" si="16"/>
        <v>1515.4516963936112</v>
      </c>
      <c r="P23" s="438">
        <f t="shared" si="17"/>
        <v>1524.1855795990673</v>
      </c>
      <c r="Q23" s="492">
        <v>14</v>
      </c>
      <c r="R23" s="492">
        <v>14</v>
      </c>
      <c r="S23" s="367"/>
      <c r="T23" s="535">
        <f t="shared" si="18"/>
        <v>-277306.9774067956</v>
      </c>
      <c r="U23" s="536">
        <f t="shared" ref="U23:U31" si="26">T23/AI23</f>
        <v>-7.2355610683465674E-2</v>
      </c>
      <c r="V23" s="537">
        <f t="shared" si="20"/>
        <v>-78.789841520784648</v>
      </c>
      <c r="W23" s="415"/>
      <c r="X23" s="434">
        <v>52</v>
      </c>
      <c r="Y23" s="435" t="s">
        <v>54</v>
      </c>
      <c r="Z23" s="436">
        <v>2404</v>
      </c>
      <c r="AA23" s="491">
        <f t="shared" si="21"/>
        <v>1098692.1452730829</v>
      </c>
      <c r="AB23" s="491">
        <v>880187.12514081213</v>
      </c>
      <c r="AC23" s="200">
        <v>1978879.2704138951</v>
      </c>
      <c r="AD23" s="440">
        <v>1161901</v>
      </c>
      <c r="AE23" s="452">
        <f t="shared" si="22"/>
        <v>3140780.2704138951</v>
      </c>
      <c r="AF23" s="436">
        <v>548990.38673231227</v>
      </c>
      <c r="AG23" s="438">
        <f t="shared" si="23"/>
        <v>3689770.6571462075</v>
      </c>
      <c r="AH23" s="441">
        <v>142786</v>
      </c>
      <c r="AI23" s="489">
        <f t="shared" si="24"/>
        <v>3832556.6571462075</v>
      </c>
      <c r="AJ23" s="442">
        <f t="shared" si="25"/>
        <v>1594.2415379143958</v>
      </c>
    </row>
    <row r="24" spans="1:36">
      <c r="A24" s="434">
        <v>61</v>
      </c>
      <c r="B24" s="435" t="s">
        <v>55</v>
      </c>
      <c r="C24" s="440">
        <v>16459</v>
      </c>
      <c r="D24" s="490">
        <f t="shared" si="11"/>
        <v>-950677.19550229853</v>
      </c>
      <c r="E24" s="491">
        <v>1000133.4764554276</v>
      </c>
      <c r="F24" s="440">
        <v>49456.280953129055</v>
      </c>
      <c r="G24" s="440">
        <v>5522321.8735863203</v>
      </c>
      <c r="H24" s="200">
        <f t="shared" si="12"/>
        <v>5571778.1545394491</v>
      </c>
      <c r="I24" s="440">
        <v>3027628.6186531498</v>
      </c>
      <c r="J24" s="438">
        <f t="shared" si="13"/>
        <v>8599406.7731925994</v>
      </c>
      <c r="K24" s="441">
        <v>1382896</v>
      </c>
      <c r="L24" s="489">
        <f t="shared" si="14"/>
        <v>9982302.7731925994</v>
      </c>
      <c r="M24" s="438">
        <v>221067.9938000004</v>
      </c>
      <c r="N24" s="438">
        <f t="shared" si="15"/>
        <v>10203370.766992601</v>
      </c>
      <c r="O24" s="489">
        <f t="shared" si="16"/>
        <v>606.49509527872897</v>
      </c>
      <c r="P24" s="438">
        <f t="shared" si="17"/>
        <v>619.92653059071631</v>
      </c>
      <c r="Q24" s="492">
        <v>5</v>
      </c>
      <c r="R24" s="492">
        <v>5</v>
      </c>
      <c r="S24" s="367"/>
      <c r="T24" s="535">
        <f t="shared" si="18"/>
        <v>-2886201.7416979074</v>
      </c>
      <c r="U24" s="536">
        <f t="shared" si="26"/>
        <v>-0.22428416125263062</v>
      </c>
      <c r="V24" s="537">
        <f t="shared" si="20"/>
        <v>-169.9789598042679</v>
      </c>
      <c r="W24" s="415"/>
      <c r="X24" s="434">
        <v>61</v>
      </c>
      <c r="Y24" s="435" t="s">
        <v>55</v>
      </c>
      <c r="Z24" s="436">
        <v>16573</v>
      </c>
      <c r="AA24" s="491">
        <f t="shared" si="21"/>
        <v>-749511.7907794239</v>
      </c>
      <c r="AB24" s="491">
        <v>3329597.5642400011</v>
      </c>
      <c r="AC24" s="200">
        <v>2580085.7734605772</v>
      </c>
      <c r="AD24" s="440">
        <v>5988693</v>
      </c>
      <c r="AE24" s="452">
        <f t="shared" si="22"/>
        <v>8568778.7734605782</v>
      </c>
      <c r="AF24" s="436">
        <v>3033193.7414299296</v>
      </c>
      <c r="AG24" s="438">
        <f t="shared" si="23"/>
        <v>11601972.514890507</v>
      </c>
      <c r="AH24" s="441">
        <v>1266532</v>
      </c>
      <c r="AI24" s="489">
        <f t="shared" si="24"/>
        <v>12868504.514890507</v>
      </c>
      <c r="AJ24" s="442">
        <f t="shared" si="25"/>
        <v>776.47405508299687</v>
      </c>
    </row>
    <row r="25" spans="1:36">
      <c r="A25" s="434">
        <v>69</v>
      </c>
      <c r="B25" s="435" t="s">
        <v>56</v>
      </c>
      <c r="C25" s="440">
        <v>6687</v>
      </c>
      <c r="D25" s="490">
        <f t="shared" si="11"/>
        <v>3572340.4310273905</v>
      </c>
      <c r="E25" s="491">
        <v>-4055219.0788911092</v>
      </c>
      <c r="F25" s="440">
        <v>-482878.64786371868</v>
      </c>
      <c r="G25" s="440">
        <v>3728067.2994639766</v>
      </c>
      <c r="H25" s="200">
        <f t="shared" si="12"/>
        <v>3245188.651600258</v>
      </c>
      <c r="I25" s="440">
        <v>1360710.0577640531</v>
      </c>
      <c r="J25" s="438">
        <f t="shared" si="13"/>
        <v>4605898.7093643108</v>
      </c>
      <c r="K25" s="441">
        <v>528832</v>
      </c>
      <c r="L25" s="489">
        <f t="shared" si="14"/>
        <v>5134730.7093643108</v>
      </c>
      <c r="M25" s="438">
        <v>71603.585900000005</v>
      </c>
      <c r="N25" s="438">
        <f t="shared" si="15"/>
        <v>5206334.2952643111</v>
      </c>
      <c r="O25" s="489">
        <f t="shared" si="16"/>
        <v>767.86761019355629</v>
      </c>
      <c r="P25" s="438">
        <f t="shared" si="17"/>
        <v>778.57548904805014</v>
      </c>
      <c r="Q25" s="492">
        <v>17</v>
      </c>
      <c r="R25" s="492">
        <v>17</v>
      </c>
      <c r="S25" s="367"/>
      <c r="T25" s="535">
        <f t="shared" si="18"/>
        <v>-1313134.8814540757</v>
      </c>
      <c r="U25" s="536">
        <f t="shared" si="26"/>
        <v>-0.20365419578906077</v>
      </c>
      <c r="V25" s="537">
        <f t="shared" si="20"/>
        <v>-180.06911294939971</v>
      </c>
      <c r="W25" s="415"/>
      <c r="X25" s="434">
        <v>69</v>
      </c>
      <c r="Y25" s="435" t="s">
        <v>56</v>
      </c>
      <c r="Z25" s="436">
        <v>6802</v>
      </c>
      <c r="AA25" s="491">
        <f t="shared" si="21"/>
        <v>3757882.1625927128</v>
      </c>
      <c r="AB25" s="491">
        <v>-2964939.5075709298</v>
      </c>
      <c r="AC25" s="200">
        <v>792942.65502178296</v>
      </c>
      <c r="AD25" s="440">
        <v>3717894</v>
      </c>
      <c r="AE25" s="452">
        <f t="shared" si="22"/>
        <v>4510836.655021783</v>
      </c>
      <c r="AF25" s="436">
        <v>1358836.9357966033</v>
      </c>
      <c r="AG25" s="438">
        <f t="shared" si="23"/>
        <v>5869673.5908183865</v>
      </c>
      <c r="AH25" s="441">
        <v>578192</v>
      </c>
      <c r="AI25" s="489">
        <f t="shared" si="24"/>
        <v>6447865.5908183865</v>
      </c>
      <c r="AJ25" s="442">
        <f t="shared" si="25"/>
        <v>947.936723142956</v>
      </c>
    </row>
    <row r="26" spans="1:36">
      <c r="A26" s="434">
        <v>71</v>
      </c>
      <c r="B26" s="435" t="s">
        <v>57</v>
      </c>
      <c r="C26" s="440">
        <v>6591</v>
      </c>
      <c r="D26" s="490">
        <f t="shared" si="11"/>
        <v>4834041.9889839543</v>
      </c>
      <c r="E26" s="491">
        <v>-1456164.491039247</v>
      </c>
      <c r="F26" s="440">
        <v>3377877.4979447071</v>
      </c>
      <c r="G26" s="440">
        <v>3898124.8037349805</v>
      </c>
      <c r="H26" s="200">
        <f t="shared" si="12"/>
        <v>7276002.3016796876</v>
      </c>
      <c r="I26" s="440">
        <v>1382873.4984998675</v>
      </c>
      <c r="J26" s="438">
        <f t="shared" si="13"/>
        <v>8658875.800179556</v>
      </c>
      <c r="K26" s="441">
        <v>601345</v>
      </c>
      <c r="L26" s="489">
        <f t="shared" si="14"/>
        <v>9260220.800179556</v>
      </c>
      <c r="M26" s="438">
        <v>-75811.853000000003</v>
      </c>
      <c r="N26" s="438">
        <f t="shared" si="15"/>
        <v>9184408.9471795559</v>
      </c>
      <c r="O26" s="489">
        <f t="shared" si="16"/>
        <v>1404.9796389287751</v>
      </c>
      <c r="P26" s="438">
        <f t="shared" si="17"/>
        <v>1393.4773095402147</v>
      </c>
      <c r="Q26" s="492">
        <v>17</v>
      </c>
      <c r="R26" s="492">
        <v>17</v>
      </c>
      <c r="S26" s="367"/>
      <c r="T26" s="535">
        <f t="shared" si="18"/>
        <v>-1184659.234511923</v>
      </c>
      <c r="U26" s="536">
        <f t="shared" si="26"/>
        <v>-0.11342009008980596</v>
      </c>
      <c r="V26" s="537">
        <f t="shared" si="20"/>
        <v>-174.46691100188855</v>
      </c>
      <c r="W26" s="415"/>
      <c r="X26" s="434">
        <v>71</v>
      </c>
      <c r="Y26" s="435" t="s">
        <v>57</v>
      </c>
      <c r="Z26" s="436">
        <v>6613</v>
      </c>
      <c r="AA26" s="491">
        <f t="shared" si="21"/>
        <v>4904191.3643422229</v>
      </c>
      <c r="AB26" s="491">
        <v>-454579.84814726538</v>
      </c>
      <c r="AC26" s="200">
        <v>4449611.5161949573</v>
      </c>
      <c r="AD26" s="440">
        <v>3923936</v>
      </c>
      <c r="AE26" s="452">
        <f t="shared" si="22"/>
        <v>8373547.5161949573</v>
      </c>
      <c r="AF26" s="436">
        <v>1381039.5184965217</v>
      </c>
      <c r="AG26" s="438">
        <f t="shared" si="23"/>
        <v>9754587.0346914791</v>
      </c>
      <c r="AH26" s="441">
        <v>690293</v>
      </c>
      <c r="AI26" s="489">
        <f t="shared" si="24"/>
        <v>10444880.034691479</v>
      </c>
      <c r="AJ26" s="442">
        <f t="shared" si="25"/>
        <v>1579.4465499306637</v>
      </c>
    </row>
    <row r="27" spans="1:36">
      <c r="A27" s="434">
        <v>72</v>
      </c>
      <c r="B27" s="435" t="s">
        <v>58</v>
      </c>
      <c r="C27" s="440">
        <v>960</v>
      </c>
      <c r="D27" s="490">
        <f t="shared" si="11"/>
        <v>1296247.9807062638</v>
      </c>
      <c r="E27" s="491">
        <v>-296681.3823895391</v>
      </c>
      <c r="F27" s="440">
        <v>999566.59831672464</v>
      </c>
      <c r="G27" s="440">
        <v>296991.75196522468</v>
      </c>
      <c r="H27" s="200">
        <f t="shared" si="12"/>
        <v>1296558.3502819494</v>
      </c>
      <c r="I27" s="440">
        <v>170637.816848054</v>
      </c>
      <c r="J27" s="438">
        <f t="shared" si="13"/>
        <v>1467196.1671300035</v>
      </c>
      <c r="K27" s="441">
        <v>-252051</v>
      </c>
      <c r="L27" s="489">
        <f t="shared" si="14"/>
        <v>1215145.1671300035</v>
      </c>
      <c r="M27" s="438">
        <v>4728.3900000000012</v>
      </c>
      <c r="N27" s="438">
        <f t="shared" si="15"/>
        <v>1219873.5571300033</v>
      </c>
      <c r="O27" s="489">
        <f t="shared" si="16"/>
        <v>1265.7762157604202</v>
      </c>
      <c r="P27" s="438">
        <f t="shared" si="17"/>
        <v>1270.7016220104201</v>
      </c>
      <c r="Q27" s="492">
        <v>17</v>
      </c>
      <c r="R27" s="492">
        <v>17</v>
      </c>
      <c r="S27" s="367"/>
      <c r="T27" s="535">
        <f t="shared" si="18"/>
        <v>-287110.45143351518</v>
      </c>
      <c r="U27" s="536">
        <f t="shared" si="26"/>
        <v>-0.19111957238546054</v>
      </c>
      <c r="V27" s="537">
        <f t="shared" si="20"/>
        <v>-315.54548799065196</v>
      </c>
      <c r="W27" s="415"/>
      <c r="X27" s="434">
        <v>72</v>
      </c>
      <c r="Y27" s="435" t="s">
        <v>58</v>
      </c>
      <c r="Z27" s="436">
        <v>950</v>
      </c>
      <c r="AA27" s="491">
        <f t="shared" si="21"/>
        <v>1260901.5847557499</v>
      </c>
      <c r="AB27" s="491">
        <v>1610.2960934272669</v>
      </c>
      <c r="AC27" s="200">
        <v>1262511.8808491773</v>
      </c>
      <c r="AD27" s="440">
        <v>286639</v>
      </c>
      <c r="AE27" s="452">
        <f t="shared" si="22"/>
        <v>1549150.8808491773</v>
      </c>
      <c r="AF27" s="436">
        <v>170460.73771434132</v>
      </c>
      <c r="AG27" s="438">
        <f t="shared" si="23"/>
        <v>1719611.6185635186</v>
      </c>
      <c r="AH27" s="441">
        <v>-217356</v>
      </c>
      <c r="AI27" s="489">
        <f t="shared" si="24"/>
        <v>1502255.6185635186</v>
      </c>
      <c r="AJ27" s="442">
        <f t="shared" si="25"/>
        <v>1581.3217037510722</v>
      </c>
    </row>
    <row r="28" spans="1:36">
      <c r="A28" s="434">
        <v>74</v>
      </c>
      <c r="B28" s="435" t="s">
        <v>59</v>
      </c>
      <c r="C28" s="440">
        <v>1052</v>
      </c>
      <c r="D28" s="490">
        <f t="shared" si="11"/>
        <v>520359.09789947094</v>
      </c>
      <c r="E28" s="491">
        <v>202992.68233395412</v>
      </c>
      <c r="F28" s="440">
        <v>723351.78023342509</v>
      </c>
      <c r="G28" s="440">
        <v>517380.09010282316</v>
      </c>
      <c r="H28" s="200">
        <f t="shared" si="12"/>
        <v>1240731.8703362483</v>
      </c>
      <c r="I28" s="440">
        <v>287820.22960673127</v>
      </c>
      <c r="J28" s="438">
        <f t="shared" si="13"/>
        <v>1528552.0999429796</v>
      </c>
      <c r="K28" s="441">
        <v>-300800</v>
      </c>
      <c r="L28" s="489">
        <f t="shared" si="14"/>
        <v>1227752.0999429796</v>
      </c>
      <c r="M28" s="438">
        <v>52012.289999999994</v>
      </c>
      <c r="N28" s="438">
        <f t="shared" si="15"/>
        <v>1279764.3899429797</v>
      </c>
      <c r="O28" s="489">
        <f t="shared" si="16"/>
        <v>1167.0647337861024</v>
      </c>
      <c r="P28" s="438">
        <f t="shared" si="17"/>
        <v>1216.5060740902848</v>
      </c>
      <c r="Q28" s="492">
        <v>16</v>
      </c>
      <c r="R28" s="492">
        <v>16</v>
      </c>
      <c r="S28" s="367"/>
      <c r="T28" s="535">
        <f t="shared" si="18"/>
        <v>95354.409951779991</v>
      </c>
      <c r="U28" s="536">
        <f t="shared" si="26"/>
        <v>8.4205761628250081E-2</v>
      </c>
      <c r="V28" s="537">
        <f t="shared" si="20"/>
        <v>121.45283167049797</v>
      </c>
      <c r="W28" s="415"/>
      <c r="X28" s="434">
        <v>74</v>
      </c>
      <c r="Y28" s="435" t="s">
        <v>59</v>
      </c>
      <c r="Z28" s="436">
        <v>1083</v>
      </c>
      <c r="AA28" s="491">
        <f t="shared" si="21"/>
        <v>534662.94408808695</v>
      </c>
      <c r="AB28" s="491">
        <v>153031.37315005303</v>
      </c>
      <c r="AC28" s="200">
        <v>687694.31723813992</v>
      </c>
      <c r="AD28" s="440">
        <v>462783</v>
      </c>
      <c r="AE28" s="452">
        <f t="shared" si="22"/>
        <v>1150477.3172381399</v>
      </c>
      <c r="AF28" s="436">
        <v>286522.37275305967</v>
      </c>
      <c r="AG28" s="438">
        <f t="shared" si="23"/>
        <v>1436999.6899911996</v>
      </c>
      <c r="AH28" s="441">
        <v>-304602</v>
      </c>
      <c r="AI28" s="489">
        <f t="shared" si="24"/>
        <v>1132397.6899911996</v>
      </c>
      <c r="AJ28" s="442">
        <f t="shared" si="25"/>
        <v>1045.6119021156044</v>
      </c>
    </row>
    <row r="29" spans="1:36">
      <c r="A29" s="434">
        <v>75</v>
      </c>
      <c r="B29" s="435" t="s">
        <v>60</v>
      </c>
      <c r="C29" s="440">
        <v>19549</v>
      </c>
      <c r="D29" s="490">
        <f t="shared" si="11"/>
        <v>1765094.642302135</v>
      </c>
      <c r="E29" s="491">
        <v>-5943569.8188364441</v>
      </c>
      <c r="F29" s="440">
        <v>-4178475.1765343091</v>
      </c>
      <c r="G29" s="440">
        <v>-475828.35206105874</v>
      </c>
      <c r="H29" s="200">
        <f t="shared" si="12"/>
        <v>-4654303.5285953674</v>
      </c>
      <c r="I29" s="440">
        <v>3174876.1896728883</v>
      </c>
      <c r="J29" s="438">
        <f t="shared" si="13"/>
        <v>-1479427.3389224792</v>
      </c>
      <c r="K29" s="441">
        <v>-1787699</v>
      </c>
      <c r="L29" s="489">
        <f t="shared" si="14"/>
        <v>-3267126.3389224792</v>
      </c>
      <c r="M29" s="438">
        <v>-21556.730009999999</v>
      </c>
      <c r="N29" s="438">
        <f t="shared" si="15"/>
        <v>-3288683.0689324792</v>
      </c>
      <c r="O29" s="489">
        <f t="shared" si="16"/>
        <v>-167.1249853661302</v>
      </c>
      <c r="P29" s="438">
        <f t="shared" si="17"/>
        <v>-168.22768780666425</v>
      </c>
      <c r="Q29" s="492">
        <v>8</v>
      </c>
      <c r="R29" s="492">
        <v>8</v>
      </c>
      <c r="S29" s="367"/>
      <c r="T29" s="535">
        <f t="shared" si="18"/>
        <v>-5780932.6763794003</v>
      </c>
      <c r="U29" s="536">
        <f t="shared" si="26"/>
        <v>-2.2996730457079084</v>
      </c>
      <c r="V29" s="537">
        <f t="shared" si="20"/>
        <v>-294.71641453357114</v>
      </c>
      <c r="W29" s="415"/>
      <c r="X29" s="434">
        <v>75</v>
      </c>
      <c r="Y29" s="435" t="s">
        <v>60</v>
      </c>
      <c r="Z29" s="436">
        <v>19702</v>
      </c>
      <c r="AA29" s="491">
        <f t="shared" si="21"/>
        <v>1218657.9711728659</v>
      </c>
      <c r="AB29" s="491">
        <v>-27787.989562006667</v>
      </c>
      <c r="AC29" s="200">
        <v>1190869.9816108593</v>
      </c>
      <c r="AD29" s="440">
        <v>-171272</v>
      </c>
      <c r="AE29" s="452">
        <f t="shared" si="22"/>
        <v>1019597.9816108593</v>
      </c>
      <c r="AF29" s="436">
        <v>3237145.3558460623</v>
      </c>
      <c r="AG29" s="438">
        <f t="shared" si="23"/>
        <v>4256743.3374569211</v>
      </c>
      <c r="AH29" s="441">
        <v>-1742937</v>
      </c>
      <c r="AI29" s="489">
        <f t="shared" si="24"/>
        <v>2513806.3374569211</v>
      </c>
      <c r="AJ29" s="442">
        <f t="shared" si="25"/>
        <v>127.59142916744092</v>
      </c>
    </row>
    <row r="30" spans="1:36">
      <c r="A30" s="434">
        <v>77</v>
      </c>
      <c r="B30" s="435" t="s">
        <v>61</v>
      </c>
      <c r="C30" s="440">
        <v>4601</v>
      </c>
      <c r="D30" s="490">
        <f t="shared" si="11"/>
        <v>901082.82508965954</v>
      </c>
      <c r="E30" s="491">
        <v>-891438.73318735743</v>
      </c>
      <c r="F30" s="440">
        <v>9644.0919023021124</v>
      </c>
      <c r="G30" s="440">
        <v>2664698.4176582657</v>
      </c>
      <c r="H30" s="200">
        <f t="shared" si="12"/>
        <v>2674342.5095605678</v>
      </c>
      <c r="I30" s="440">
        <v>1047105.7362009127</v>
      </c>
      <c r="J30" s="438">
        <f t="shared" si="13"/>
        <v>3721448.2457614806</v>
      </c>
      <c r="K30" s="441">
        <v>135634</v>
      </c>
      <c r="L30" s="489">
        <f t="shared" si="14"/>
        <v>3857082.2457614806</v>
      </c>
      <c r="M30" s="438">
        <v>49663.856300000014</v>
      </c>
      <c r="N30" s="438">
        <f t="shared" si="15"/>
        <v>3906746.1020614807</v>
      </c>
      <c r="O30" s="489">
        <f t="shared" si="16"/>
        <v>838.31389823114125</v>
      </c>
      <c r="P30" s="438">
        <f t="shared" si="17"/>
        <v>849.10804217810926</v>
      </c>
      <c r="Q30" s="492">
        <v>13</v>
      </c>
      <c r="R30" s="492">
        <v>13</v>
      </c>
      <c r="S30" s="367"/>
      <c r="T30" s="535">
        <f t="shared" si="18"/>
        <v>-1155913.1277404516</v>
      </c>
      <c r="U30" s="536">
        <f t="shared" si="26"/>
        <v>-0.23058332226885028</v>
      </c>
      <c r="V30" s="537">
        <f t="shared" si="20"/>
        <v>-232.15276277717237</v>
      </c>
      <c r="W30" s="415"/>
      <c r="X30" s="434">
        <v>77</v>
      </c>
      <c r="Y30" s="435" t="s">
        <v>61</v>
      </c>
      <c r="Z30" s="436">
        <v>4683</v>
      </c>
      <c r="AA30" s="491">
        <f t="shared" si="21"/>
        <v>986540.08678948309</v>
      </c>
      <c r="AB30" s="491">
        <v>106734.97638430251</v>
      </c>
      <c r="AC30" s="200">
        <v>1093275.0631737856</v>
      </c>
      <c r="AD30" s="440">
        <v>2693102</v>
      </c>
      <c r="AE30" s="452">
        <f t="shared" si="22"/>
        <v>3786377.0631737858</v>
      </c>
      <c r="AF30" s="436">
        <v>1062975.310328146</v>
      </c>
      <c r="AG30" s="438">
        <f t="shared" si="23"/>
        <v>4849352.3735019322</v>
      </c>
      <c r="AH30" s="441">
        <v>163643</v>
      </c>
      <c r="AI30" s="489">
        <f t="shared" si="24"/>
        <v>5012995.3735019322</v>
      </c>
      <c r="AJ30" s="442">
        <f t="shared" si="25"/>
        <v>1070.4666610083136</v>
      </c>
    </row>
    <row r="31" spans="1:36">
      <c r="A31" s="434">
        <v>78</v>
      </c>
      <c r="B31" s="435" t="s">
        <v>62</v>
      </c>
      <c r="C31" s="440">
        <v>7832</v>
      </c>
      <c r="D31" s="490">
        <f t="shared" si="11"/>
        <v>1179763.6323911683</v>
      </c>
      <c r="E31" s="491">
        <v>-3414285.9253690741</v>
      </c>
      <c r="F31" s="440">
        <v>-2234522.2929779058</v>
      </c>
      <c r="G31" s="440">
        <v>-107199.07430915257</v>
      </c>
      <c r="H31" s="200">
        <f t="shared" si="12"/>
        <v>-2341721.3672870584</v>
      </c>
      <c r="I31" s="440">
        <v>1242815.293543437</v>
      </c>
      <c r="J31" s="438">
        <f t="shared" si="13"/>
        <v>-1098906.0737436214</v>
      </c>
      <c r="K31" s="441">
        <v>-524712</v>
      </c>
      <c r="L31" s="489">
        <f t="shared" si="14"/>
        <v>-1623618.0737436214</v>
      </c>
      <c r="M31" s="438">
        <v>8432.2954999999783</v>
      </c>
      <c r="N31" s="438">
        <f t="shared" si="15"/>
        <v>-1615185.7782436213</v>
      </c>
      <c r="O31" s="489">
        <f t="shared" si="16"/>
        <v>-207.30567846573305</v>
      </c>
      <c r="P31" s="438">
        <f t="shared" si="17"/>
        <v>-206.22903195143275</v>
      </c>
      <c r="Q31" s="492">
        <v>1</v>
      </c>
      <c r="R31" s="493">
        <v>33</v>
      </c>
      <c r="S31" s="416"/>
      <c r="T31" s="535">
        <f t="shared" si="18"/>
        <v>-1693807.4351012739</v>
      </c>
      <c r="U31" s="536">
        <f t="shared" si="26"/>
        <v>-24.131968183474605</v>
      </c>
      <c r="V31" s="537">
        <f t="shared" si="20"/>
        <v>-216.10244013482099</v>
      </c>
      <c r="W31" s="415"/>
      <c r="X31" s="434">
        <v>78</v>
      </c>
      <c r="Y31" s="435" t="s">
        <v>62</v>
      </c>
      <c r="Z31" s="436">
        <v>7979</v>
      </c>
      <c r="AA31" s="491">
        <f t="shared" si="21"/>
        <v>1156190.8035636796</v>
      </c>
      <c r="AB31" s="491">
        <v>-1890660.7065290976</v>
      </c>
      <c r="AC31" s="200">
        <v>-734469.90296541806</v>
      </c>
      <c r="AD31" s="440">
        <v>-53171</v>
      </c>
      <c r="AE31" s="452">
        <f t="shared" si="22"/>
        <v>-787640.90296541806</v>
      </c>
      <c r="AF31" s="436">
        <v>1250756.2643230706</v>
      </c>
      <c r="AG31" s="438">
        <f t="shared" si="23"/>
        <v>463115.36135765258</v>
      </c>
      <c r="AH31" s="441">
        <v>-392926</v>
      </c>
      <c r="AI31" s="489">
        <f t="shared" si="24"/>
        <v>70189.361357652582</v>
      </c>
      <c r="AJ31" s="442">
        <f t="shared" si="25"/>
        <v>8.7967616690879282</v>
      </c>
    </row>
    <row r="32" spans="1:36">
      <c r="A32" s="434">
        <v>79</v>
      </c>
      <c r="B32" s="435" t="s">
        <v>63</v>
      </c>
      <c r="C32" s="440">
        <v>6753</v>
      </c>
      <c r="D32" s="490">
        <f t="shared" si="11"/>
        <v>383382.88136465102</v>
      </c>
      <c r="E32" s="491">
        <v>-2313582.3322394784</v>
      </c>
      <c r="F32" s="440">
        <v>-1930199.4508748273</v>
      </c>
      <c r="G32" s="440">
        <v>-435753.11137453606</v>
      </c>
      <c r="H32" s="200">
        <f t="shared" si="12"/>
        <v>-2365952.5622493634</v>
      </c>
      <c r="I32" s="440">
        <v>1064230.3536242272</v>
      </c>
      <c r="J32" s="438">
        <f t="shared" si="13"/>
        <v>-1301722.2086251362</v>
      </c>
      <c r="K32" s="441">
        <v>-280672</v>
      </c>
      <c r="L32" s="489">
        <f t="shared" si="14"/>
        <v>-1582394.2086251362</v>
      </c>
      <c r="M32" s="438">
        <v>-56898.293000000034</v>
      </c>
      <c r="N32" s="438">
        <f t="shared" si="15"/>
        <v>-1639292.5016251362</v>
      </c>
      <c r="O32" s="489">
        <f t="shared" si="16"/>
        <v>-234.32462736933749</v>
      </c>
      <c r="P32" s="438">
        <f t="shared" si="17"/>
        <v>-242.75025938473809</v>
      </c>
      <c r="Q32" s="492">
        <v>4</v>
      </c>
      <c r="R32" s="492">
        <v>4</v>
      </c>
      <c r="S32" s="367"/>
      <c r="T32" s="535">
        <f t="shared" si="18"/>
        <v>-408140.69128510659</v>
      </c>
      <c r="U32" s="536">
        <f>-T32/AI32</f>
        <v>-0.34757459548398434</v>
      </c>
      <c r="V32" s="537">
        <f t="shared" si="20"/>
        <v>-61.258523118780431</v>
      </c>
      <c r="W32" s="415"/>
      <c r="X32" s="434">
        <v>79</v>
      </c>
      <c r="Y32" s="435" t="s">
        <v>63</v>
      </c>
      <c r="Z32" s="436">
        <v>6785</v>
      </c>
      <c r="AA32" s="491">
        <f t="shared" si="21"/>
        <v>324899.93340876861</v>
      </c>
      <c r="AB32" s="491">
        <v>-1703487.1500767183</v>
      </c>
      <c r="AC32" s="200">
        <v>-1378587.2166679497</v>
      </c>
      <c r="AD32" s="440">
        <v>-482306</v>
      </c>
      <c r="AE32" s="452">
        <f t="shared" si="22"/>
        <v>-1860893.2166679497</v>
      </c>
      <c r="AF32" s="436">
        <v>1086400.6993279201</v>
      </c>
      <c r="AG32" s="438">
        <f t="shared" si="23"/>
        <v>-774492.51734002959</v>
      </c>
      <c r="AH32" s="441">
        <v>-399761</v>
      </c>
      <c r="AI32" s="489">
        <f t="shared" si="24"/>
        <v>-1174253.5173400296</v>
      </c>
      <c r="AJ32" s="442">
        <f t="shared" si="25"/>
        <v>-173.06610425055706</v>
      </c>
    </row>
    <row r="33" spans="1:36">
      <c r="A33" s="434">
        <v>81</v>
      </c>
      <c r="B33" s="435" t="s">
        <v>64</v>
      </c>
      <c r="C33" s="440">
        <v>2574</v>
      </c>
      <c r="D33" s="490">
        <f t="shared" si="11"/>
        <v>-293445.52762952284</v>
      </c>
      <c r="E33" s="491">
        <v>-208528.74978938416</v>
      </c>
      <c r="F33" s="440">
        <v>-501974.27741890703</v>
      </c>
      <c r="G33" s="440">
        <v>578984.87792434893</v>
      </c>
      <c r="H33" s="200">
        <f t="shared" si="12"/>
        <v>77010.600505441893</v>
      </c>
      <c r="I33" s="440">
        <v>620103.63561888481</v>
      </c>
      <c r="J33" s="438">
        <f t="shared" si="13"/>
        <v>697114.23612432671</v>
      </c>
      <c r="K33" s="441">
        <v>-753085</v>
      </c>
      <c r="L33" s="489">
        <f t="shared" si="14"/>
        <v>-55970.763875673292</v>
      </c>
      <c r="M33" s="438">
        <v>-168645.91000000003</v>
      </c>
      <c r="N33" s="438">
        <f t="shared" si="15"/>
        <v>-224616.67387567332</v>
      </c>
      <c r="O33" s="489">
        <f t="shared" si="16"/>
        <v>-21.744663510362585</v>
      </c>
      <c r="P33" s="438">
        <f t="shared" si="17"/>
        <v>-87.263665064364147</v>
      </c>
      <c r="Q33" s="492">
        <v>7</v>
      </c>
      <c r="R33" s="492">
        <v>7</v>
      </c>
      <c r="S33" s="367"/>
      <c r="T33" s="535">
        <f t="shared" si="18"/>
        <v>-754230.72166204522</v>
      </c>
      <c r="U33" s="536">
        <f t="shared" ref="U33:U64" si="27">T33/AI33</f>
        <v>-1.0801574875539364</v>
      </c>
      <c r="V33" s="537">
        <f t="shared" si="20"/>
        <v>-288.15441466884101</v>
      </c>
      <c r="W33" s="415"/>
      <c r="X33" s="434">
        <v>81</v>
      </c>
      <c r="Y33" s="435" t="s">
        <v>64</v>
      </c>
      <c r="Z33" s="436">
        <v>2621</v>
      </c>
      <c r="AA33" s="491">
        <f t="shared" si="21"/>
        <v>-210568.11159533483</v>
      </c>
      <c r="AB33" s="491">
        <v>702770.11882665777</v>
      </c>
      <c r="AC33" s="200">
        <v>492202.00723132293</v>
      </c>
      <c r="AD33" s="440">
        <v>266278</v>
      </c>
      <c r="AE33" s="452">
        <f t="shared" si="22"/>
        <v>758480.00723132293</v>
      </c>
      <c r="AF33" s="436">
        <v>628569.95055504888</v>
      </c>
      <c r="AG33" s="438">
        <f t="shared" si="23"/>
        <v>1387049.9577863719</v>
      </c>
      <c r="AH33" s="441">
        <v>-688790</v>
      </c>
      <c r="AI33" s="489">
        <f t="shared" si="24"/>
        <v>698259.95778637193</v>
      </c>
      <c r="AJ33" s="442">
        <f t="shared" si="25"/>
        <v>266.4097511584784</v>
      </c>
    </row>
    <row r="34" spans="1:36">
      <c r="A34" s="434">
        <v>82</v>
      </c>
      <c r="B34" s="435" t="s">
        <v>65</v>
      </c>
      <c r="C34" s="440">
        <v>9359</v>
      </c>
      <c r="D34" s="490">
        <f t="shared" si="11"/>
        <v>3029455.7728198413</v>
      </c>
      <c r="E34" s="491">
        <v>-372446.95524971554</v>
      </c>
      <c r="F34" s="440">
        <v>2657008.8175701257</v>
      </c>
      <c r="G34" s="440">
        <v>1941876.0120621289</v>
      </c>
      <c r="H34" s="200">
        <f t="shared" si="12"/>
        <v>4598884.8296322543</v>
      </c>
      <c r="I34" s="440">
        <v>1389353.3398513854</v>
      </c>
      <c r="J34" s="438">
        <f t="shared" si="13"/>
        <v>5988238.1694836393</v>
      </c>
      <c r="K34" s="441">
        <v>-2075085</v>
      </c>
      <c r="L34" s="489">
        <f t="shared" si="14"/>
        <v>3913153.1694836393</v>
      </c>
      <c r="M34" s="438">
        <v>132284.59089999995</v>
      </c>
      <c r="N34" s="438">
        <f t="shared" si="15"/>
        <v>4045437.7603836395</v>
      </c>
      <c r="O34" s="489">
        <f t="shared" si="16"/>
        <v>418.11659039252476</v>
      </c>
      <c r="P34" s="438">
        <f t="shared" si="17"/>
        <v>432.25106959970503</v>
      </c>
      <c r="Q34" s="492">
        <v>5</v>
      </c>
      <c r="R34" s="492">
        <v>5</v>
      </c>
      <c r="S34" s="367"/>
      <c r="T34" s="535">
        <f t="shared" si="18"/>
        <v>-1619493.7072904548</v>
      </c>
      <c r="U34" s="536">
        <f t="shared" si="27"/>
        <v>-0.29271589952524291</v>
      </c>
      <c r="V34" s="537">
        <f t="shared" si="20"/>
        <v>-170.14995684555009</v>
      </c>
      <c r="W34" s="415"/>
      <c r="X34" s="434">
        <v>82</v>
      </c>
      <c r="Y34" s="435" t="s">
        <v>65</v>
      </c>
      <c r="Z34" s="436">
        <v>9405</v>
      </c>
      <c r="AA34" s="491">
        <f t="shared" si="21"/>
        <v>3446443.4015075401</v>
      </c>
      <c r="AB34" s="491">
        <v>446467.92417396838</v>
      </c>
      <c r="AC34" s="200">
        <v>3892911.3256815085</v>
      </c>
      <c r="AD34" s="440">
        <v>2303150</v>
      </c>
      <c r="AE34" s="452">
        <f t="shared" si="22"/>
        <v>6196061.3256815085</v>
      </c>
      <c r="AF34" s="436">
        <v>1420815.5510925855</v>
      </c>
      <c r="AG34" s="438">
        <f t="shared" si="23"/>
        <v>7616876.8767740941</v>
      </c>
      <c r="AH34" s="441">
        <v>-2084230</v>
      </c>
      <c r="AI34" s="489">
        <f t="shared" si="24"/>
        <v>5532646.8767740941</v>
      </c>
      <c r="AJ34" s="442">
        <f t="shared" si="25"/>
        <v>588.26654723807485</v>
      </c>
    </row>
    <row r="35" spans="1:36">
      <c r="A35" s="434">
        <v>86</v>
      </c>
      <c r="B35" s="435" t="s">
        <v>66</v>
      </c>
      <c r="C35" s="440">
        <v>8031</v>
      </c>
      <c r="D35" s="490">
        <f t="shared" si="11"/>
        <v>2651375.2189737288</v>
      </c>
      <c r="E35" s="491">
        <v>-1242153.0743259867</v>
      </c>
      <c r="F35" s="440">
        <v>1409222.1446477422</v>
      </c>
      <c r="G35" s="440">
        <v>2709083.5633251849</v>
      </c>
      <c r="H35" s="200">
        <f t="shared" si="12"/>
        <v>4118305.707972927</v>
      </c>
      <c r="I35" s="440">
        <v>1391697.930258194</v>
      </c>
      <c r="J35" s="438">
        <f t="shared" si="13"/>
        <v>5510003.638231121</v>
      </c>
      <c r="K35" s="441">
        <v>-1247368</v>
      </c>
      <c r="L35" s="489">
        <f t="shared" si="14"/>
        <v>4262635.638231121</v>
      </c>
      <c r="M35" s="438">
        <v>-792304.78970000031</v>
      </c>
      <c r="N35" s="438">
        <f t="shared" si="15"/>
        <v>3470330.8485311205</v>
      </c>
      <c r="O35" s="489">
        <f t="shared" si="16"/>
        <v>530.77271052560343</v>
      </c>
      <c r="P35" s="438">
        <f t="shared" si="17"/>
        <v>432.11690306700541</v>
      </c>
      <c r="Q35" s="492">
        <v>5</v>
      </c>
      <c r="R35" s="492">
        <v>5</v>
      </c>
      <c r="S35" s="367"/>
      <c r="T35" s="535">
        <f t="shared" si="18"/>
        <v>-2015194.381918896</v>
      </c>
      <c r="U35" s="536">
        <f t="shared" si="27"/>
        <v>-0.32100174350861771</v>
      </c>
      <c r="V35" s="537">
        <f t="shared" si="20"/>
        <v>-240.17534549183699</v>
      </c>
      <c r="W35" s="415"/>
      <c r="X35" s="434">
        <v>86</v>
      </c>
      <c r="Y35" s="435" t="s">
        <v>66</v>
      </c>
      <c r="Z35" s="436">
        <v>8143</v>
      </c>
      <c r="AA35" s="491">
        <f t="shared" si="21"/>
        <v>3034301.2929535024</v>
      </c>
      <c r="AB35" s="491">
        <v>200834.91589276851</v>
      </c>
      <c r="AC35" s="200">
        <v>3235136.208846271</v>
      </c>
      <c r="AD35" s="440">
        <v>2869047</v>
      </c>
      <c r="AE35" s="452">
        <f t="shared" si="22"/>
        <v>6104183.208846271</v>
      </c>
      <c r="AF35" s="436">
        <v>1438485.8113037464</v>
      </c>
      <c r="AG35" s="438">
        <f t="shared" si="23"/>
        <v>7542669.020150017</v>
      </c>
      <c r="AH35" s="441">
        <v>-1264839</v>
      </c>
      <c r="AI35" s="489">
        <f t="shared" si="24"/>
        <v>6277830.020150017</v>
      </c>
      <c r="AJ35" s="442">
        <f t="shared" si="25"/>
        <v>770.94805601744042</v>
      </c>
    </row>
    <row r="36" spans="1:36">
      <c r="A36" s="434">
        <v>90</v>
      </c>
      <c r="B36" s="435" t="s">
        <v>67</v>
      </c>
      <c r="C36" s="440">
        <v>3061</v>
      </c>
      <c r="D36" s="490">
        <f t="shared" si="11"/>
        <v>977864.35732732015</v>
      </c>
      <c r="E36" s="491">
        <v>-1685291.0606862167</v>
      </c>
      <c r="F36" s="440">
        <v>-707426.70335889654</v>
      </c>
      <c r="G36" s="440">
        <v>538376.61967507505</v>
      </c>
      <c r="H36" s="200">
        <f t="shared" si="12"/>
        <v>-169050.08368382149</v>
      </c>
      <c r="I36" s="440">
        <v>704029.19670250802</v>
      </c>
      <c r="J36" s="438">
        <f t="shared" si="13"/>
        <v>534979.11301868653</v>
      </c>
      <c r="K36" s="441">
        <v>-415259</v>
      </c>
      <c r="L36" s="489">
        <f t="shared" si="14"/>
        <v>119720.11301868653</v>
      </c>
      <c r="M36" s="438">
        <v>-7880.6500000000015</v>
      </c>
      <c r="N36" s="438">
        <f t="shared" si="15"/>
        <v>111839.46301868654</v>
      </c>
      <c r="O36" s="489">
        <f t="shared" si="16"/>
        <v>39.111438424922092</v>
      </c>
      <c r="P36" s="438">
        <f t="shared" si="17"/>
        <v>36.53690395906127</v>
      </c>
      <c r="Q36" s="492">
        <v>12</v>
      </c>
      <c r="R36" s="492">
        <v>12</v>
      </c>
      <c r="S36" s="367"/>
      <c r="T36" s="535">
        <f t="shared" si="18"/>
        <v>-534058.90435947792</v>
      </c>
      <c r="U36" s="536">
        <f t="shared" si="27"/>
        <v>-0.81687984802755298</v>
      </c>
      <c r="V36" s="537">
        <f t="shared" si="20"/>
        <v>-169.36401354515587</v>
      </c>
      <c r="W36" s="415"/>
      <c r="X36" s="434">
        <v>90</v>
      </c>
      <c r="Y36" s="435" t="s">
        <v>67</v>
      </c>
      <c r="Z36" s="436">
        <v>3136</v>
      </c>
      <c r="AA36" s="491">
        <f t="shared" si="21"/>
        <v>957588.56968268019</v>
      </c>
      <c r="AB36" s="491">
        <v>-581141.88176752254</v>
      </c>
      <c r="AC36" s="200">
        <v>376446.68791515764</v>
      </c>
      <c r="AD36" s="440">
        <v>-11569</v>
      </c>
      <c r="AE36" s="452">
        <f t="shared" si="22"/>
        <v>364877.68791515764</v>
      </c>
      <c r="AF36" s="436">
        <v>713124.3294630067</v>
      </c>
      <c r="AG36" s="438">
        <f t="shared" si="23"/>
        <v>1078002.0173781645</v>
      </c>
      <c r="AH36" s="441">
        <v>-424223</v>
      </c>
      <c r="AI36" s="489">
        <f t="shared" si="24"/>
        <v>653779.01737816446</v>
      </c>
      <c r="AJ36" s="442">
        <f t="shared" si="25"/>
        <v>208.47545197007796</v>
      </c>
    </row>
    <row r="37" spans="1:36">
      <c r="A37" s="434">
        <v>91</v>
      </c>
      <c r="B37" s="435" t="s">
        <v>68</v>
      </c>
      <c r="C37" s="440">
        <v>664028</v>
      </c>
      <c r="D37" s="490">
        <f t="shared" si="11"/>
        <v>238075038.16760093</v>
      </c>
      <c r="E37" s="491">
        <v>-10104890.025091212</v>
      </c>
      <c r="F37" s="440">
        <v>227970148.14250973</v>
      </c>
      <c r="G37" s="440">
        <v>-58174880.507060565</v>
      </c>
      <c r="H37" s="200">
        <f t="shared" si="12"/>
        <v>169795267.63544917</v>
      </c>
      <c r="I37" s="440">
        <v>89144112.888305768</v>
      </c>
      <c r="J37" s="438">
        <f t="shared" si="13"/>
        <v>258939380.52375495</v>
      </c>
      <c r="K37" s="441">
        <v>40629116</v>
      </c>
      <c r="L37" s="489">
        <f t="shared" si="14"/>
        <v>299568496.52375495</v>
      </c>
      <c r="M37" s="438">
        <v>-96871764.768180057</v>
      </c>
      <c r="N37" s="438">
        <f t="shared" si="15"/>
        <v>202696731.75557488</v>
      </c>
      <c r="O37" s="489">
        <f t="shared" si="16"/>
        <v>451.1383503764223</v>
      </c>
      <c r="P37" s="438">
        <f t="shared" si="17"/>
        <v>305.25329015579899</v>
      </c>
      <c r="Q37" s="492">
        <v>1</v>
      </c>
      <c r="R37" s="493">
        <v>31</v>
      </c>
      <c r="S37" s="416"/>
      <c r="T37" s="535">
        <f t="shared" si="18"/>
        <v>99358069.259653747</v>
      </c>
      <c r="U37" s="536">
        <f t="shared" si="27"/>
        <v>0.4962682044956066</v>
      </c>
      <c r="V37" s="537">
        <f t="shared" si="20"/>
        <v>147.07836276280256</v>
      </c>
      <c r="W37" s="415"/>
      <c r="X37" s="434">
        <v>91</v>
      </c>
      <c r="Y37" s="435" t="s">
        <v>68</v>
      </c>
      <c r="Z37" s="436">
        <v>658457</v>
      </c>
      <c r="AA37" s="491">
        <f t="shared" si="21"/>
        <v>219568156.38826618</v>
      </c>
      <c r="AB37" s="491">
        <v>-83668593.104550749</v>
      </c>
      <c r="AC37" s="200">
        <v>135899563.28371543</v>
      </c>
      <c r="AD37" s="440">
        <v>-60743727</v>
      </c>
      <c r="AE37" s="452">
        <f t="shared" si="22"/>
        <v>75155836.283715427</v>
      </c>
      <c r="AF37" s="436">
        <v>88279488.98038578</v>
      </c>
      <c r="AG37" s="438">
        <f t="shared" si="23"/>
        <v>163435325.26410121</v>
      </c>
      <c r="AH37" s="441">
        <v>36775102</v>
      </c>
      <c r="AI37" s="489">
        <f t="shared" si="24"/>
        <v>200210427.26410121</v>
      </c>
      <c r="AJ37" s="442">
        <f t="shared" si="25"/>
        <v>304.05998761361974</v>
      </c>
    </row>
    <row r="38" spans="1:36">
      <c r="A38" s="434">
        <v>92</v>
      </c>
      <c r="B38" s="435" t="s">
        <v>69</v>
      </c>
      <c r="C38" s="440">
        <v>242819</v>
      </c>
      <c r="D38" s="490">
        <f t="shared" si="11"/>
        <v>171187781.9916321</v>
      </c>
      <c r="E38" s="491">
        <v>-39921267.369561851</v>
      </c>
      <c r="F38" s="440">
        <v>131266514.62207025</v>
      </c>
      <c r="G38" s="440">
        <v>-4333789.5023266869</v>
      </c>
      <c r="H38" s="200">
        <f t="shared" si="12"/>
        <v>126932725.11974357</v>
      </c>
      <c r="I38" s="440">
        <v>30298277.497694023</v>
      </c>
      <c r="J38" s="438">
        <f t="shared" si="13"/>
        <v>157231002.6174376</v>
      </c>
      <c r="K38" s="441">
        <v>21248260</v>
      </c>
      <c r="L38" s="489">
        <f t="shared" si="14"/>
        <v>178479262.6174376</v>
      </c>
      <c r="M38" s="438">
        <v>-6177671.4814700019</v>
      </c>
      <c r="N38" s="438">
        <f t="shared" si="15"/>
        <v>172301591.13596761</v>
      </c>
      <c r="O38" s="489">
        <f t="shared" si="16"/>
        <v>735.03005373318229</v>
      </c>
      <c r="P38" s="438">
        <f t="shared" si="17"/>
        <v>709.5885871203144</v>
      </c>
      <c r="Q38" s="492">
        <v>1</v>
      </c>
      <c r="R38" s="493">
        <v>32</v>
      </c>
      <c r="S38" s="416"/>
      <c r="T38" s="535">
        <f t="shared" si="18"/>
        <v>-1177204.8157740235</v>
      </c>
      <c r="U38" s="536">
        <f t="shared" si="27"/>
        <v>-6.5525323557397482E-3</v>
      </c>
      <c r="V38" s="537">
        <f t="shared" si="20"/>
        <v>-16.023295401921473</v>
      </c>
      <c r="W38" s="415"/>
      <c r="X38" s="434">
        <v>92</v>
      </c>
      <c r="Y38" s="435" t="s">
        <v>69</v>
      </c>
      <c r="Z38" s="436">
        <v>239206</v>
      </c>
      <c r="AA38" s="491">
        <f t="shared" si="21"/>
        <v>162930014.26004726</v>
      </c>
      <c r="AB38" s="491">
        <v>-30788467.588612199</v>
      </c>
      <c r="AC38" s="200">
        <v>132141546.67143504</v>
      </c>
      <c r="AD38" s="440">
        <v>-3797595</v>
      </c>
      <c r="AE38" s="452">
        <f t="shared" si="22"/>
        <v>128343951.67143504</v>
      </c>
      <c r="AF38" s="436">
        <v>30036233.761776581</v>
      </c>
      <c r="AG38" s="438">
        <f t="shared" si="23"/>
        <v>158380185.43321162</v>
      </c>
      <c r="AH38" s="441">
        <v>21276282</v>
      </c>
      <c r="AI38" s="489">
        <f t="shared" si="24"/>
        <v>179656467.43321162</v>
      </c>
      <c r="AJ38" s="442">
        <f t="shared" si="25"/>
        <v>751.05334913510376</v>
      </c>
    </row>
    <row r="39" spans="1:36">
      <c r="A39" s="434">
        <v>97</v>
      </c>
      <c r="B39" s="435" t="s">
        <v>70</v>
      </c>
      <c r="C39" s="440">
        <v>2091</v>
      </c>
      <c r="D39" s="490">
        <f t="shared" si="11"/>
        <v>266390.09268553113</v>
      </c>
      <c r="E39" s="491">
        <v>-349937.71182277927</v>
      </c>
      <c r="F39" s="440">
        <v>-83547.619137248141</v>
      </c>
      <c r="G39" s="440">
        <v>295078.15947681328</v>
      </c>
      <c r="H39" s="200">
        <f t="shared" si="12"/>
        <v>211530.54033956514</v>
      </c>
      <c r="I39" s="440">
        <v>448682.95524441573</v>
      </c>
      <c r="J39" s="438">
        <f t="shared" si="13"/>
        <v>660213.49558398081</v>
      </c>
      <c r="K39" s="441">
        <v>-603206</v>
      </c>
      <c r="L39" s="489">
        <f t="shared" si="14"/>
        <v>57007.49558398081</v>
      </c>
      <c r="M39" s="438">
        <v>-24461.537600000011</v>
      </c>
      <c r="N39" s="438">
        <f t="shared" si="15"/>
        <v>32545.957983980799</v>
      </c>
      <c r="O39" s="489">
        <f t="shared" si="16"/>
        <v>27.263269050206031</v>
      </c>
      <c r="P39" s="438">
        <f t="shared" si="17"/>
        <v>15.564781436624008</v>
      </c>
      <c r="Q39" s="492">
        <v>10</v>
      </c>
      <c r="R39" s="492">
        <v>10</v>
      </c>
      <c r="S39" s="367"/>
      <c r="T39" s="535">
        <f t="shared" si="18"/>
        <v>-311658.27763702371</v>
      </c>
      <c r="U39" s="536">
        <f t="shared" si="27"/>
        <v>-0.84536808208174385</v>
      </c>
      <c r="V39" s="537">
        <f t="shared" si="20"/>
        <v>-145.73803232051407</v>
      </c>
      <c r="W39" s="415"/>
      <c r="X39" s="434">
        <v>97</v>
      </c>
      <c r="Y39" s="435" t="s">
        <v>70</v>
      </c>
      <c r="Z39" s="436">
        <v>2131</v>
      </c>
      <c r="AA39" s="491">
        <f t="shared" si="21"/>
        <v>331508.24100814387</v>
      </c>
      <c r="AB39" s="491">
        <v>-45886.873579761363</v>
      </c>
      <c r="AC39" s="200">
        <v>285621.36742838251</v>
      </c>
      <c r="AD39" s="440">
        <v>148005</v>
      </c>
      <c r="AE39" s="452">
        <f t="shared" si="22"/>
        <v>433626.36742838251</v>
      </c>
      <c r="AF39" s="436">
        <v>454103.40579262201</v>
      </c>
      <c r="AG39" s="438">
        <f t="shared" si="23"/>
        <v>887729.77322100452</v>
      </c>
      <c r="AH39" s="441">
        <v>-519064</v>
      </c>
      <c r="AI39" s="489">
        <f t="shared" si="24"/>
        <v>368665.77322100452</v>
      </c>
      <c r="AJ39" s="442">
        <f t="shared" si="25"/>
        <v>173.00130137072009</v>
      </c>
    </row>
    <row r="40" spans="1:36">
      <c r="A40" s="434">
        <v>98</v>
      </c>
      <c r="B40" s="435" t="s">
        <v>71</v>
      </c>
      <c r="C40" s="440">
        <v>22943</v>
      </c>
      <c r="D40" s="490">
        <f t="shared" si="11"/>
        <v>7593857.6724531818</v>
      </c>
      <c r="E40" s="491">
        <v>5908962.2853415664</v>
      </c>
      <c r="F40" s="440">
        <v>13502819.957794748</v>
      </c>
      <c r="G40" s="440">
        <v>5853940.8935225541</v>
      </c>
      <c r="H40" s="200">
        <f t="shared" si="12"/>
        <v>19356760.851317301</v>
      </c>
      <c r="I40" s="440">
        <v>3417359.4084765422</v>
      </c>
      <c r="J40" s="438">
        <f t="shared" si="13"/>
        <v>22774120.259793844</v>
      </c>
      <c r="K40" s="441">
        <v>-5396705</v>
      </c>
      <c r="L40" s="489">
        <f t="shared" si="14"/>
        <v>17377415.259793844</v>
      </c>
      <c r="M40" s="438">
        <v>-1999106.5513200003</v>
      </c>
      <c r="N40" s="438">
        <f t="shared" si="15"/>
        <v>15378308.708473844</v>
      </c>
      <c r="O40" s="489">
        <f t="shared" si="16"/>
        <v>757.4168704961794</v>
      </c>
      <c r="P40" s="438">
        <f t="shared" si="17"/>
        <v>670.28325452093645</v>
      </c>
      <c r="Q40" s="492">
        <v>7</v>
      </c>
      <c r="R40" s="492">
        <v>7</v>
      </c>
      <c r="S40" s="367"/>
      <c r="T40" s="535">
        <f t="shared" si="18"/>
        <v>-3380854.9934685118</v>
      </c>
      <c r="U40" s="536">
        <f t="shared" si="27"/>
        <v>-0.16286785711045354</v>
      </c>
      <c r="V40" s="537">
        <f t="shared" si="20"/>
        <v>-141.59873163731368</v>
      </c>
      <c r="W40" s="415"/>
      <c r="X40" s="434">
        <v>98</v>
      </c>
      <c r="Y40" s="435" t="s">
        <v>71</v>
      </c>
      <c r="Z40" s="436">
        <v>23090</v>
      </c>
      <c r="AA40" s="491">
        <f t="shared" si="21"/>
        <v>8244816.0932469834</v>
      </c>
      <c r="AB40" s="491">
        <v>7364463.4730483182</v>
      </c>
      <c r="AC40" s="200">
        <v>15609279.566295302</v>
      </c>
      <c r="AD40" s="440">
        <v>6678970</v>
      </c>
      <c r="AE40" s="452">
        <f t="shared" si="22"/>
        <v>22288249.566295303</v>
      </c>
      <c r="AF40" s="436">
        <v>3487316.6869670544</v>
      </c>
      <c r="AG40" s="438">
        <f t="shared" si="23"/>
        <v>25775566.253262356</v>
      </c>
      <c r="AH40" s="441">
        <v>-5017296</v>
      </c>
      <c r="AI40" s="489">
        <f t="shared" si="24"/>
        <v>20758270.253262356</v>
      </c>
      <c r="AJ40" s="442">
        <f t="shared" si="25"/>
        <v>899.01560213349308</v>
      </c>
    </row>
    <row r="41" spans="1:36">
      <c r="A41" s="434">
        <v>102</v>
      </c>
      <c r="B41" s="435" t="s">
        <v>72</v>
      </c>
      <c r="C41" s="440">
        <v>9745</v>
      </c>
      <c r="D41" s="490">
        <f t="shared" si="11"/>
        <v>1189236.0521470525</v>
      </c>
      <c r="E41" s="491">
        <v>-229727.32279745961</v>
      </c>
      <c r="F41" s="440">
        <v>959508.72934959293</v>
      </c>
      <c r="G41" s="440">
        <v>3902026.9960696246</v>
      </c>
      <c r="H41" s="200">
        <f t="shared" si="12"/>
        <v>4861535.7254192177</v>
      </c>
      <c r="I41" s="440">
        <v>2140556.412930782</v>
      </c>
      <c r="J41" s="438">
        <f t="shared" si="13"/>
        <v>7002092.1383499997</v>
      </c>
      <c r="K41" s="441">
        <v>1132504</v>
      </c>
      <c r="L41" s="489">
        <f t="shared" si="14"/>
        <v>8134596.1383499997</v>
      </c>
      <c r="M41" s="438">
        <v>213171.58249999993</v>
      </c>
      <c r="N41" s="438">
        <f t="shared" si="15"/>
        <v>8347767.7208499992</v>
      </c>
      <c r="O41" s="489">
        <f t="shared" si="16"/>
        <v>834.74562733196512</v>
      </c>
      <c r="P41" s="438">
        <f t="shared" si="17"/>
        <v>856.62059731657257</v>
      </c>
      <c r="Q41" s="492">
        <v>4</v>
      </c>
      <c r="R41" s="492">
        <v>4</v>
      </c>
      <c r="S41" s="367"/>
      <c r="T41" s="535">
        <f t="shared" si="18"/>
        <v>-1965493.724422154</v>
      </c>
      <c r="U41" s="536">
        <f t="shared" si="27"/>
        <v>-0.19460160762200274</v>
      </c>
      <c r="V41" s="537">
        <f t="shared" si="20"/>
        <v>-188.56641550209304</v>
      </c>
      <c r="W41" s="415"/>
      <c r="X41" s="434">
        <v>102</v>
      </c>
      <c r="Y41" s="435" t="s">
        <v>72</v>
      </c>
      <c r="Z41" s="436">
        <v>9870</v>
      </c>
      <c r="AA41" s="491">
        <f t="shared" si="21"/>
        <v>1282576.2448758464</v>
      </c>
      <c r="AB41" s="491">
        <v>1708644.6216989746</v>
      </c>
      <c r="AC41" s="200">
        <v>2991220.8665748211</v>
      </c>
      <c r="AD41" s="440">
        <v>4158821</v>
      </c>
      <c r="AE41" s="452">
        <f t="shared" si="22"/>
        <v>7150041.8665748211</v>
      </c>
      <c r="AF41" s="436">
        <v>2161681.9961973322</v>
      </c>
      <c r="AG41" s="438">
        <f t="shared" si="23"/>
        <v>9311723.8627721537</v>
      </c>
      <c r="AH41" s="441">
        <v>788366</v>
      </c>
      <c r="AI41" s="489">
        <f t="shared" si="24"/>
        <v>10100089.862772154</v>
      </c>
      <c r="AJ41" s="442">
        <f t="shared" si="25"/>
        <v>1023.3120428340582</v>
      </c>
    </row>
    <row r="42" spans="1:36">
      <c r="A42" s="434">
        <v>103</v>
      </c>
      <c r="B42" s="435" t="s">
        <v>73</v>
      </c>
      <c r="C42" s="440">
        <v>2161</v>
      </c>
      <c r="D42" s="490">
        <f t="shared" si="11"/>
        <v>181143.45275991966</v>
      </c>
      <c r="E42" s="491">
        <v>61567.819130215183</v>
      </c>
      <c r="F42" s="440">
        <v>242711.27189013484</v>
      </c>
      <c r="G42" s="440">
        <v>1125081.326062046</v>
      </c>
      <c r="H42" s="200">
        <f t="shared" si="12"/>
        <v>1367792.5979521808</v>
      </c>
      <c r="I42" s="440">
        <v>488886.35415327025</v>
      </c>
      <c r="J42" s="438">
        <f t="shared" si="13"/>
        <v>1856678.9521054509</v>
      </c>
      <c r="K42" s="441">
        <v>-577752</v>
      </c>
      <c r="L42" s="489">
        <f t="shared" si="14"/>
        <v>1278926.9521054509</v>
      </c>
      <c r="M42" s="438">
        <v>-29946.470000000016</v>
      </c>
      <c r="N42" s="438">
        <f t="shared" si="15"/>
        <v>1248980.4821054509</v>
      </c>
      <c r="O42" s="489">
        <f t="shared" si="16"/>
        <v>591.82181957679359</v>
      </c>
      <c r="P42" s="438">
        <f t="shared" si="17"/>
        <v>577.96412869294352</v>
      </c>
      <c r="Q42" s="492">
        <v>5</v>
      </c>
      <c r="R42" s="492">
        <v>5</v>
      </c>
      <c r="S42" s="367"/>
      <c r="T42" s="535">
        <f t="shared" si="18"/>
        <v>-477296.82977236621</v>
      </c>
      <c r="U42" s="536">
        <f t="shared" si="27"/>
        <v>-0.2717744940579403</v>
      </c>
      <c r="V42" s="537">
        <f t="shared" si="20"/>
        <v>-218.99248415257716</v>
      </c>
      <c r="W42" s="415"/>
      <c r="X42" s="434">
        <v>103</v>
      </c>
      <c r="Y42" s="435" t="s">
        <v>73</v>
      </c>
      <c r="Z42" s="436">
        <v>2166</v>
      </c>
      <c r="AA42" s="491">
        <f t="shared" si="21"/>
        <v>369531.51083930896</v>
      </c>
      <c r="AB42" s="491">
        <v>328802.21686018701</v>
      </c>
      <c r="AC42" s="200">
        <v>698333.72769949597</v>
      </c>
      <c r="AD42" s="440">
        <v>1108079</v>
      </c>
      <c r="AE42" s="452">
        <f t="shared" si="22"/>
        <v>1806412.7276994959</v>
      </c>
      <c r="AF42" s="436">
        <v>497462.05417832138</v>
      </c>
      <c r="AG42" s="438">
        <f t="shared" si="23"/>
        <v>2303874.7818778171</v>
      </c>
      <c r="AH42" s="441">
        <v>-547651</v>
      </c>
      <c r="AI42" s="489">
        <f t="shared" si="24"/>
        <v>1756223.7818778171</v>
      </c>
      <c r="AJ42" s="442">
        <f t="shared" si="25"/>
        <v>810.81430372937075</v>
      </c>
    </row>
    <row r="43" spans="1:36">
      <c r="A43" s="434">
        <v>105</v>
      </c>
      <c r="B43" s="435" t="s">
        <v>74</v>
      </c>
      <c r="C43" s="440">
        <v>2094</v>
      </c>
      <c r="D43" s="490">
        <f t="shared" si="11"/>
        <v>1084510.0913664808</v>
      </c>
      <c r="E43" s="491">
        <v>664640.4150310664</v>
      </c>
      <c r="F43" s="440">
        <v>1749150.5063975472</v>
      </c>
      <c r="G43" s="440">
        <v>916111.99700052931</v>
      </c>
      <c r="H43" s="200">
        <f t="shared" si="12"/>
        <v>2665262.5033980766</v>
      </c>
      <c r="I43" s="440">
        <v>500423.75808776653</v>
      </c>
      <c r="J43" s="438">
        <f t="shared" si="13"/>
        <v>3165686.261485843</v>
      </c>
      <c r="K43" s="441">
        <v>-491766</v>
      </c>
      <c r="L43" s="489">
        <f t="shared" si="14"/>
        <v>2673920.261485843</v>
      </c>
      <c r="M43" s="438">
        <v>14185.170000000006</v>
      </c>
      <c r="N43" s="438">
        <f t="shared" si="15"/>
        <v>2688105.4314858429</v>
      </c>
      <c r="O43" s="489">
        <f t="shared" si="16"/>
        <v>1276.9437733934303</v>
      </c>
      <c r="P43" s="438">
        <f t="shared" si="17"/>
        <v>1283.7179711011665</v>
      </c>
      <c r="Q43" s="492">
        <v>18</v>
      </c>
      <c r="R43" s="492">
        <v>18</v>
      </c>
      <c r="S43" s="367"/>
      <c r="T43" s="535">
        <f t="shared" si="18"/>
        <v>195796.47670455417</v>
      </c>
      <c r="U43" s="536">
        <f t="shared" si="27"/>
        <v>7.9009966292638012E-2</v>
      </c>
      <c r="V43" s="537">
        <f t="shared" si="20"/>
        <v>118.40062950315973</v>
      </c>
      <c r="W43" s="415"/>
      <c r="X43" s="434">
        <v>105</v>
      </c>
      <c r="Y43" s="435" t="s">
        <v>74</v>
      </c>
      <c r="Z43" s="436">
        <v>2139</v>
      </c>
      <c r="AA43" s="491">
        <f t="shared" si="21"/>
        <v>954832.17564320215</v>
      </c>
      <c r="AB43" s="491">
        <v>692041.21100192307</v>
      </c>
      <c r="AC43" s="200">
        <v>1646873.3866451252</v>
      </c>
      <c r="AD43" s="440">
        <v>799733</v>
      </c>
      <c r="AE43" s="452">
        <f t="shared" si="22"/>
        <v>2446606.3866451252</v>
      </c>
      <c r="AF43" s="436">
        <v>501643.39813616365</v>
      </c>
      <c r="AG43" s="438">
        <f t="shared" si="23"/>
        <v>2948249.7847812888</v>
      </c>
      <c r="AH43" s="441">
        <v>-470126</v>
      </c>
      <c r="AI43" s="489">
        <f t="shared" si="24"/>
        <v>2478123.7847812888</v>
      </c>
      <c r="AJ43" s="442">
        <f t="shared" si="25"/>
        <v>1158.5431438902706</v>
      </c>
    </row>
    <row r="44" spans="1:36">
      <c r="A44" s="434">
        <v>106</v>
      </c>
      <c r="B44" s="435" t="s">
        <v>75</v>
      </c>
      <c r="C44" s="440">
        <v>46797</v>
      </c>
      <c r="D44" s="490">
        <f t="shared" si="11"/>
        <v>10482344.734279059</v>
      </c>
      <c r="E44" s="491">
        <v>-3239619.1432573991</v>
      </c>
      <c r="F44" s="440">
        <v>7242725.5910216589</v>
      </c>
      <c r="G44" s="440">
        <v>-323426.846373117</v>
      </c>
      <c r="H44" s="200">
        <f t="shared" si="12"/>
        <v>6919298.7446485423</v>
      </c>
      <c r="I44" s="440">
        <v>6611095.3578563128</v>
      </c>
      <c r="J44" s="438">
        <f t="shared" si="13"/>
        <v>13530394.102504855</v>
      </c>
      <c r="K44" s="441">
        <v>-1773417</v>
      </c>
      <c r="L44" s="489">
        <f t="shared" si="14"/>
        <v>11756977.102504855</v>
      </c>
      <c r="M44" s="438">
        <v>-141883.22260000044</v>
      </c>
      <c r="N44" s="438">
        <f t="shared" si="15"/>
        <v>11615093.879904855</v>
      </c>
      <c r="O44" s="489">
        <f t="shared" si="16"/>
        <v>251.23356417088394</v>
      </c>
      <c r="P44" s="438">
        <f t="shared" si="17"/>
        <v>248.20167702854573</v>
      </c>
      <c r="Q44" s="492">
        <v>1</v>
      </c>
      <c r="R44" s="493">
        <v>35</v>
      </c>
      <c r="S44" s="416"/>
      <c r="T44" s="535">
        <f t="shared" si="18"/>
        <v>-9310165.9084312115</v>
      </c>
      <c r="U44" s="536">
        <f t="shared" si="27"/>
        <v>-0.44192826258397994</v>
      </c>
      <c r="V44" s="537">
        <f t="shared" si="20"/>
        <v>-198.15088572109698</v>
      </c>
      <c r="W44" s="415"/>
      <c r="X44" s="434">
        <v>106</v>
      </c>
      <c r="Y44" s="435" t="s">
        <v>75</v>
      </c>
      <c r="Z44" s="436">
        <v>46880</v>
      </c>
      <c r="AA44" s="491">
        <f t="shared" si="21"/>
        <v>10803291.397366296</v>
      </c>
      <c r="AB44" s="491">
        <v>5430496.6746702287</v>
      </c>
      <c r="AC44" s="200">
        <v>16233788.072036525</v>
      </c>
      <c r="AD44" s="440">
        <v>-202173</v>
      </c>
      <c r="AE44" s="452">
        <f t="shared" si="22"/>
        <v>16031615.072036525</v>
      </c>
      <c r="AF44" s="436">
        <v>6711225.9388995422</v>
      </c>
      <c r="AG44" s="438">
        <f t="shared" si="23"/>
        <v>22742841.010936067</v>
      </c>
      <c r="AH44" s="441">
        <v>-1675698</v>
      </c>
      <c r="AI44" s="489">
        <f t="shared" si="24"/>
        <v>21067143.010936067</v>
      </c>
      <c r="AJ44" s="442">
        <f t="shared" si="25"/>
        <v>449.38444989198092</v>
      </c>
    </row>
    <row r="45" spans="1:36">
      <c r="A45" s="434">
        <v>108</v>
      </c>
      <c r="B45" s="435" t="s">
        <v>76</v>
      </c>
      <c r="C45" s="440">
        <v>10257</v>
      </c>
      <c r="D45" s="490">
        <f t="shared" si="11"/>
        <v>3255046.7824108168</v>
      </c>
      <c r="E45" s="491">
        <v>357365.48077203927</v>
      </c>
      <c r="F45" s="440">
        <v>3612412.2631828561</v>
      </c>
      <c r="G45" s="440">
        <v>4009707.1234771875</v>
      </c>
      <c r="H45" s="200">
        <f t="shared" si="12"/>
        <v>7622119.3866600432</v>
      </c>
      <c r="I45" s="440">
        <v>1713555.3959331969</v>
      </c>
      <c r="J45" s="438">
        <f t="shared" si="13"/>
        <v>9335674.7825932391</v>
      </c>
      <c r="K45" s="441">
        <v>-1240453</v>
      </c>
      <c r="L45" s="489">
        <f t="shared" si="14"/>
        <v>8095221.7825932391</v>
      </c>
      <c r="M45" s="438">
        <v>-104922.97410000002</v>
      </c>
      <c r="N45" s="438">
        <f t="shared" si="15"/>
        <v>7990298.8084932389</v>
      </c>
      <c r="O45" s="489">
        <f t="shared" si="16"/>
        <v>789.23874257514274</v>
      </c>
      <c r="P45" s="438">
        <f t="shared" si="17"/>
        <v>779.00934079099534</v>
      </c>
      <c r="Q45" s="492">
        <v>6</v>
      </c>
      <c r="R45" s="492">
        <v>6</v>
      </c>
      <c r="S45" s="367"/>
      <c r="T45" s="535">
        <f t="shared" si="18"/>
        <v>-871468.10780411959</v>
      </c>
      <c r="U45" s="536">
        <f t="shared" si="27"/>
        <v>-9.7189500078216765E-2</v>
      </c>
      <c r="V45" s="537">
        <f t="shared" si="20"/>
        <v>-78.197640359689331</v>
      </c>
      <c r="W45" s="415"/>
      <c r="X45" s="434">
        <v>108</v>
      </c>
      <c r="Y45" s="435" t="s">
        <v>76</v>
      </c>
      <c r="Z45" s="436">
        <v>10337</v>
      </c>
      <c r="AA45" s="491">
        <f t="shared" si="21"/>
        <v>3369023.9735214678</v>
      </c>
      <c r="AB45" s="491">
        <v>723253.39918211277</v>
      </c>
      <c r="AC45" s="200">
        <v>4092277.3727035807</v>
      </c>
      <c r="AD45" s="440">
        <v>4481129</v>
      </c>
      <c r="AE45" s="452">
        <f t="shared" si="22"/>
        <v>8573406.3727035802</v>
      </c>
      <c r="AF45" s="436">
        <v>1764880.5176937785</v>
      </c>
      <c r="AG45" s="438">
        <f t="shared" si="23"/>
        <v>10338286.890397359</v>
      </c>
      <c r="AH45" s="441">
        <v>-1371597</v>
      </c>
      <c r="AI45" s="489">
        <f t="shared" si="24"/>
        <v>8966689.8903973587</v>
      </c>
      <c r="AJ45" s="442">
        <f t="shared" si="25"/>
        <v>867.43638293483207</v>
      </c>
    </row>
    <row r="46" spans="1:36">
      <c r="A46" s="434">
        <v>109</v>
      </c>
      <c r="B46" s="435" t="s">
        <v>77</v>
      </c>
      <c r="C46" s="440">
        <v>68043</v>
      </c>
      <c r="D46" s="490">
        <f t="shared" si="11"/>
        <v>10247496.312250042</v>
      </c>
      <c r="E46" s="491">
        <v>-807814.06405765144</v>
      </c>
      <c r="F46" s="440">
        <v>9439682.2481923904</v>
      </c>
      <c r="G46" s="440">
        <v>8001987.8800818073</v>
      </c>
      <c r="H46" s="200">
        <f t="shared" si="12"/>
        <v>17441670.128274199</v>
      </c>
      <c r="I46" s="440">
        <v>10403021.801521907</v>
      </c>
      <c r="J46" s="438">
        <f t="shared" si="13"/>
        <v>27844691.929796107</v>
      </c>
      <c r="K46" s="441">
        <v>-13475051</v>
      </c>
      <c r="L46" s="489">
        <f t="shared" si="14"/>
        <v>14369640.929796107</v>
      </c>
      <c r="M46" s="438">
        <v>-259840.79179999954</v>
      </c>
      <c r="N46" s="438">
        <f t="shared" si="15"/>
        <v>14109800.137996107</v>
      </c>
      <c r="O46" s="489">
        <f t="shared" si="16"/>
        <v>211.1847056978103</v>
      </c>
      <c r="P46" s="438">
        <f t="shared" si="17"/>
        <v>207.36593239563376</v>
      </c>
      <c r="Q46" s="492">
        <v>5</v>
      </c>
      <c r="R46" s="492">
        <v>5</v>
      </c>
      <c r="S46" s="367"/>
      <c r="T46" s="535">
        <f t="shared" si="18"/>
        <v>-256301.66279866546</v>
      </c>
      <c r="U46" s="536">
        <f t="shared" si="27"/>
        <v>-1.752377059981303E-2</v>
      </c>
      <c r="V46" s="537">
        <f t="shared" si="20"/>
        <v>-3.9944529521253003</v>
      </c>
      <c r="W46" s="415"/>
      <c r="X46" s="434">
        <v>109</v>
      </c>
      <c r="Y46" s="435" t="s">
        <v>77</v>
      </c>
      <c r="Z46" s="436">
        <v>67971</v>
      </c>
      <c r="AA46" s="491">
        <f t="shared" si="21"/>
        <v>9957081.655491218</v>
      </c>
      <c r="AB46" s="491">
        <v>1194959.3078935193</v>
      </c>
      <c r="AC46" s="200">
        <v>11152040.963384736</v>
      </c>
      <c r="AD46" s="440">
        <v>7033183</v>
      </c>
      <c r="AE46" s="452">
        <f t="shared" si="22"/>
        <v>18185223.963384736</v>
      </c>
      <c r="AF46" s="436">
        <v>10510009.629210038</v>
      </c>
      <c r="AG46" s="438">
        <f t="shared" si="23"/>
        <v>28695233.592594773</v>
      </c>
      <c r="AH46" s="441">
        <v>-14069291</v>
      </c>
      <c r="AI46" s="489">
        <f t="shared" si="24"/>
        <v>14625942.592594773</v>
      </c>
      <c r="AJ46" s="442">
        <f t="shared" si="25"/>
        <v>215.1791586499356</v>
      </c>
    </row>
    <row r="47" spans="1:36">
      <c r="A47" s="434">
        <v>111</v>
      </c>
      <c r="B47" s="435" t="s">
        <v>78</v>
      </c>
      <c r="C47" s="440">
        <v>18131</v>
      </c>
      <c r="D47" s="490">
        <f t="shared" si="11"/>
        <v>-2594930.1697972608</v>
      </c>
      <c r="E47" s="491">
        <v>5813019.4784560464</v>
      </c>
      <c r="F47" s="440">
        <v>3218089.3086587857</v>
      </c>
      <c r="G47" s="440">
        <v>5640682.2281440506</v>
      </c>
      <c r="H47" s="200">
        <f t="shared" si="12"/>
        <v>8858771.5368028358</v>
      </c>
      <c r="I47" s="440">
        <v>3072896.7526258295</v>
      </c>
      <c r="J47" s="438">
        <f t="shared" si="13"/>
        <v>11931668.289428666</v>
      </c>
      <c r="K47" s="441">
        <v>-2654523</v>
      </c>
      <c r="L47" s="489">
        <f t="shared" si="14"/>
        <v>9277145.2894286662</v>
      </c>
      <c r="M47" s="438">
        <v>113638.973</v>
      </c>
      <c r="N47" s="438">
        <f t="shared" si="15"/>
        <v>9390784.2624286655</v>
      </c>
      <c r="O47" s="489">
        <f t="shared" si="16"/>
        <v>511.6731172813781</v>
      </c>
      <c r="P47" s="438">
        <f t="shared" si="17"/>
        <v>517.94077891063182</v>
      </c>
      <c r="Q47" s="492">
        <v>7</v>
      </c>
      <c r="R47" s="492">
        <v>7</v>
      </c>
      <c r="S47" s="367"/>
      <c r="T47" s="535">
        <f t="shared" si="18"/>
        <v>-2643998.1762029082</v>
      </c>
      <c r="U47" s="536">
        <f t="shared" si="27"/>
        <v>-0.22179065152814439</v>
      </c>
      <c r="V47" s="537">
        <f t="shared" si="20"/>
        <v>-138.19296784899558</v>
      </c>
      <c r="W47" s="415"/>
      <c r="X47" s="434">
        <v>111</v>
      </c>
      <c r="Y47" s="435" t="s">
        <v>78</v>
      </c>
      <c r="Z47" s="436">
        <v>18344</v>
      </c>
      <c r="AA47" s="491">
        <f t="shared" si="21"/>
        <v>-2755753.7698915619</v>
      </c>
      <c r="AB47" s="491">
        <v>8626204.8186483122</v>
      </c>
      <c r="AC47" s="200">
        <v>5870451.0487567503</v>
      </c>
      <c r="AD47" s="440">
        <v>5598053</v>
      </c>
      <c r="AE47" s="452">
        <f t="shared" si="22"/>
        <v>11468504.04875675</v>
      </c>
      <c r="AF47" s="436">
        <v>3115929.4168748241</v>
      </c>
      <c r="AG47" s="438">
        <f t="shared" si="23"/>
        <v>14584433.465631574</v>
      </c>
      <c r="AH47" s="441">
        <v>-2663290</v>
      </c>
      <c r="AI47" s="489">
        <f t="shared" si="24"/>
        <v>11921143.465631574</v>
      </c>
      <c r="AJ47" s="442">
        <f t="shared" si="25"/>
        <v>649.86608513037368</v>
      </c>
    </row>
    <row r="48" spans="1:36">
      <c r="A48" s="434">
        <v>139</v>
      </c>
      <c r="B48" s="435" t="s">
        <v>79</v>
      </c>
      <c r="C48" s="440">
        <v>9853</v>
      </c>
      <c r="D48" s="490">
        <f t="shared" si="11"/>
        <v>8746410.2294990253</v>
      </c>
      <c r="E48" s="491">
        <v>-2559707.375861566</v>
      </c>
      <c r="F48" s="440">
        <v>6186702.8536374588</v>
      </c>
      <c r="G48" s="440">
        <v>5411277.0790536571</v>
      </c>
      <c r="H48" s="200">
        <f t="shared" si="12"/>
        <v>11597979.932691116</v>
      </c>
      <c r="I48" s="440">
        <v>1449196.8540822233</v>
      </c>
      <c r="J48" s="438">
        <f t="shared" si="13"/>
        <v>13047176.786773339</v>
      </c>
      <c r="K48" s="441">
        <v>6471</v>
      </c>
      <c r="L48" s="489">
        <f t="shared" si="14"/>
        <v>13053647.786773339</v>
      </c>
      <c r="M48" s="438">
        <v>275476.00140000007</v>
      </c>
      <c r="N48" s="438">
        <f t="shared" si="15"/>
        <v>13329123.788173338</v>
      </c>
      <c r="O48" s="489">
        <f t="shared" si="16"/>
        <v>1324.8399255834099</v>
      </c>
      <c r="P48" s="438">
        <f t="shared" si="17"/>
        <v>1352.7985170174909</v>
      </c>
      <c r="Q48" s="492">
        <v>17</v>
      </c>
      <c r="R48" s="492">
        <v>17</v>
      </c>
      <c r="S48" s="367"/>
      <c r="T48" s="535">
        <f t="shared" si="18"/>
        <v>-1306490.0022148099</v>
      </c>
      <c r="U48" s="536">
        <f t="shared" si="27"/>
        <v>-9.0980324939268456E-2</v>
      </c>
      <c r="V48" s="537">
        <f t="shared" si="20"/>
        <v>-123.92296676809815</v>
      </c>
      <c r="W48" s="415"/>
      <c r="X48" s="434">
        <v>139</v>
      </c>
      <c r="Y48" s="435" t="s">
        <v>79</v>
      </c>
      <c r="Z48" s="436">
        <v>9912</v>
      </c>
      <c r="AA48" s="491">
        <f t="shared" si="21"/>
        <v>8845674.8960962687</v>
      </c>
      <c r="AB48" s="491">
        <v>-1490204.8436745619</v>
      </c>
      <c r="AC48" s="200">
        <v>7355470.0524217067</v>
      </c>
      <c r="AD48" s="440">
        <v>5671370</v>
      </c>
      <c r="AE48" s="452">
        <f t="shared" si="22"/>
        <v>13026840.052421708</v>
      </c>
      <c r="AF48" s="436">
        <v>1480868.7365664409</v>
      </c>
      <c r="AG48" s="438">
        <f t="shared" si="23"/>
        <v>14507708.788988149</v>
      </c>
      <c r="AH48" s="441">
        <v>-147571</v>
      </c>
      <c r="AI48" s="489">
        <f t="shared" si="24"/>
        <v>14360137.788988149</v>
      </c>
      <c r="AJ48" s="442">
        <f t="shared" si="25"/>
        <v>1448.7628923515081</v>
      </c>
    </row>
    <row r="49" spans="1:36">
      <c r="A49" s="434">
        <v>140</v>
      </c>
      <c r="B49" s="435" t="s">
        <v>80</v>
      </c>
      <c r="C49" s="440">
        <v>20801</v>
      </c>
      <c r="D49" s="490">
        <f t="shared" si="11"/>
        <v>4286947.4753473476</v>
      </c>
      <c r="E49" s="491">
        <v>7486550.1510051228</v>
      </c>
      <c r="F49" s="440">
        <v>11773497.62635247</v>
      </c>
      <c r="G49" s="440">
        <v>7386993.1066183681</v>
      </c>
      <c r="H49" s="200">
        <f t="shared" si="12"/>
        <v>19160490.732970838</v>
      </c>
      <c r="I49" s="440">
        <v>3679416.6630643914</v>
      </c>
      <c r="J49" s="438">
        <f t="shared" si="13"/>
        <v>22839907.396035228</v>
      </c>
      <c r="K49" s="441">
        <v>-1342274</v>
      </c>
      <c r="L49" s="489">
        <f t="shared" si="14"/>
        <v>21497633.396035228</v>
      </c>
      <c r="M49" s="438">
        <v>-154366.17220000003</v>
      </c>
      <c r="N49" s="438">
        <f t="shared" si="15"/>
        <v>21343267.223835226</v>
      </c>
      <c r="O49" s="489">
        <f t="shared" si="16"/>
        <v>1033.4903800795744</v>
      </c>
      <c r="P49" s="438">
        <f t="shared" si="17"/>
        <v>1026.0692862763917</v>
      </c>
      <c r="Q49" s="492">
        <v>11</v>
      </c>
      <c r="R49" s="492">
        <v>11</v>
      </c>
      <c r="S49" s="367"/>
      <c r="T49" s="535">
        <f t="shared" si="18"/>
        <v>-1809034.6118955277</v>
      </c>
      <c r="U49" s="536">
        <f t="shared" si="27"/>
        <v>-7.7618757485194895E-2</v>
      </c>
      <c r="V49" s="537">
        <f t="shared" si="20"/>
        <v>-78.575084560694449</v>
      </c>
      <c r="W49" s="415"/>
      <c r="X49" s="434">
        <v>140</v>
      </c>
      <c r="Y49" s="435" t="s">
        <v>80</v>
      </c>
      <c r="Z49" s="436">
        <v>20958</v>
      </c>
      <c r="AA49" s="491">
        <f t="shared" si="21"/>
        <v>3518939.6631168332</v>
      </c>
      <c r="AB49" s="491">
        <v>10018329.747322362</v>
      </c>
      <c r="AC49" s="200">
        <v>13537269.410439195</v>
      </c>
      <c r="AD49" s="440">
        <v>7495485</v>
      </c>
      <c r="AE49" s="452">
        <f t="shared" si="22"/>
        <v>21032754.410439193</v>
      </c>
      <c r="AF49" s="436">
        <v>3680626.5974915633</v>
      </c>
      <c r="AG49" s="438">
        <f t="shared" si="23"/>
        <v>24713381.007930756</v>
      </c>
      <c r="AH49" s="441">
        <v>-1406713</v>
      </c>
      <c r="AI49" s="489">
        <f t="shared" si="24"/>
        <v>23306668.007930756</v>
      </c>
      <c r="AJ49" s="442">
        <f t="shared" si="25"/>
        <v>1112.0654646402688</v>
      </c>
    </row>
    <row r="50" spans="1:36">
      <c r="A50" s="434">
        <v>142</v>
      </c>
      <c r="B50" s="435" t="s">
        <v>81</v>
      </c>
      <c r="C50" s="440">
        <v>6504</v>
      </c>
      <c r="D50" s="490">
        <f t="shared" si="11"/>
        <v>822802.74378394778</v>
      </c>
      <c r="E50" s="491">
        <v>204461.7011136334</v>
      </c>
      <c r="F50" s="440">
        <v>1027264.4448975811</v>
      </c>
      <c r="G50" s="440">
        <v>2519733.1918312232</v>
      </c>
      <c r="H50" s="200">
        <f t="shared" si="12"/>
        <v>3546997.6367288046</v>
      </c>
      <c r="I50" s="440">
        <v>1168964.2998406347</v>
      </c>
      <c r="J50" s="438">
        <f t="shared" si="13"/>
        <v>4715961.9365694392</v>
      </c>
      <c r="K50" s="441">
        <v>-664357</v>
      </c>
      <c r="L50" s="489">
        <f t="shared" si="14"/>
        <v>4051604.9365694392</v>
      </c>
      <c r="M50" s="438">
        <v>547153.52950000018</v>
      </c>
      <c r="N50" s="438">
        <f t="shared" si="15"/>
        <v>4598758.4660694394</v>
      </c>
      <c r="O50" s="489">
        <f t="shared" si="16"/>
        <v>622.94048840243534</v>
      </c>
      <c r="P50" s="438">
        <f t="shared" si="17"/>
        <v>707.06618482002455</v>
      </c>
      <c r="Q50" s="492">
        <v>7</v>
      </c>
      <c r="R50" s="492">
        <v>7</v>
      </c>
      <c r="S50" s="367"/>
      <c r="T50" s="535">
        <f t="shared" si="18"/>
        <v>52421.389859234914</v>
      </c>
      <c r="U50" s="536">
        <f t="shared" si="27"/>
        <v>1.3108022986931327E-2</v>
      </c>
      <c r="V50" s="537">
        <f t="shared" si="20"/>
        <v>13.21590436367876</v>
      </c>
      <c r="W50" s="415"/>
      <c r="X50" s="434">
        <v>142</v>
      </c>
      <c r="Y50" s="435" t="s">
        <v>81</v>
      </c>
      <c r="Z50" s="436">
        <v>6559</v>
      </c>
      <c r="AA50" s="491">
        <f t="shared" si="21"/>
        <v>880888.80163242575</v>
      </c>
      <c r="AB50" s="491">
        <v>69324.090759280123</v>
      </c>
      <c r="AC50" s="200">
        <v>950212.89239170589</v>
      </c>
      <c r="AD50" s="440">
        <v>2505488</v>
      </c>
      <c r="AE50" s="452">
        <f t="shared" si="22"/>
        <v>3455700.8923917059</v>
      </c>
      <c r="AF50" s="436">
        <v>1192204.6543184987</v>
      </c>
      <c r="AG50" s="438">
        <f t="shared" si="23"/>
        <v>4647905.5467102043</v>
      </c>
      <c r="AH50" s="441">
        <v>-648722</v>
      </c>
      <c r="AI50" s="489">
        <f t="shared" si="24"/>
        <v>3999183.5467102043</v>
      </c>
      <c r="AJ50" s="442">
        <f t="shared" si="25"/>
        <v>609.72458403875657</v>
      </c>
    </row>
    <row r="51" spans="1:36">
      <c r="A51" s="434">
        <v>143</v>
      </c>
      <c r="B51" s="435" t="s">
        <v>82</v>
      </c>
      <c r="C51" s="440">
        <v>6804</v>
      </c>
      <c r="D51" s="490">
        <f t="shared" si="11"/>
        <v>627196.83326009172</v>
      </c>
      <c r="E51" s="491">
        <v>-946196.60425576568</v>
      </c>
      <c r="F51" s="440">
        <v>-318999.77099567396</v>
      </c>
      <c r="G51" s="440">
        <v>2841861.3356856569</v>
      </c>
      <c r="H51" s="200">
        <f t="shared" si="12"/>
        <v>2522861.5646899827</v>
      </c>
      <c r="I51" s="440">
        <v>1354020.2141943185</v>
      </c>
      <c r="J51" s="438">
        <f t="shared" si="13"/>
        <v>3876881.778884301</v>
      </c>
      <c r="K51" s="441">
        <v>-893909</v>
      </c>
      <c r="L51" s="489">
        <f t="shared" si="14"/>
        <v>2982972.778884301</v>
      </c>
      <c r="M51" s="438">
        <v>209546.48349999997</v>
      </c>
      <c r="N51" s="438">
        <f t="shared" si="15"/>
        <v>3192519.2623843011</v>
      </c>
      <c r="O51" s="489">
        <f t="shared" si="16"/>
        <v>438.41457655559981</v>
      </c>
      <c r="P51" s="438">
        <f t="shared" si="17"/>
        <v>469.21211969199015</v>
      </c>
      <c r="Q51" s="492">
        <v>6</v>
      </c>
      <c r="R51" s="492">
        <v>6</v>
      </c>
      <c r="S51" s="367"/>
      <c r="T51" s="535">
        <f t="shared" si="18"/>
        <v>-836610.51499471907</v>
      </c>
      <c r="U51" s="536">
        <f t="shared" si="27"/>
        <v>-0.21903188139277099</v>
      </c>
      <c r="V51" s="537">
        <f t="shared" si="20"/>
        <v>-116.99960024809656</v>
      </c>
      <c r="W51" s="415"/>
      <c r="X51" s="434">
        <v>143</v>
      </c>
      <c r="Y51" s="435" t="s">
        <v>82</v>
      </c>
      <c r="Z51" s="436">
        <v>6877</v>
      </c>
      <c r="AA51" s="491">
        <f t="shared" si="21"/>
        <v>748423.19829451817</v>
      </c>
      <c r="AB51" s="491">
        <v>75036.253983607836</v>
      </c>
      <c r="AC51" s="200">
        <v>823459.45227812603</v>
      </c>
      <c r="AD51" s="440">
        <v>2511480</v>
      </c>
      <c r="AE51" s="452">
        <f t="shared" si="22"/>
        <v>3334939.452278126</v>
      </c>
      <c r="AF51" s="436">
        <v>1376624.841600894</v>
      </c>
      <c r="AG51" s="438">
        <f t="shared" si="23"/>
        <v>4711564.29387902</v>
      </c>
      <c r="AH51" s="441">
        <v>-891981</v>
      </c>
      <c r="AI51" s="489">
        <f t="shared" si="24"/>
        <v>3819583.29387902</v>
      </c>
      <c r="AJ51" s="442">
        <f t="shared" si="25"/>
        <v>555.41417680369636</v>
      </c>
    </row>
    <row r="52" spans="1:36">
      <c r="A52" s="434">
        <v>145</v>
      </c>
      <c r="B52" s="435" t="s">
        <v>83</v>
      </c>
      <c r="C52" s="440">
        <v>12369</v>
      </c>
      <c r="D52" s="490">
        <f t="shared" si="11"/>
        <v>6692569.3895188589</v>
      </c>
      <c r="E52" s="491">
        <v>-59719.232795493561</v>
      </c>
      <c r="F52" s="440">
        <v>6632850.1567233652</v>
      </c>
      <c r="G52" s="440">
        <v>5529781.0414514346</v>
      </c>
      <c r="H52" s="200">
        <f t="shared" si="12"/>
        <v>12162631.198174801</v>
      </c>
      <c r="I52" s="440">
        <v>2178872.9141736086</v>
      </c>
      <c r="J52" s="438">
        <f t="shared" si="13"/>
        <v>14341504.112348409</v>
      </c>
      <c r="K52" s="441">
        <v>-508247</v>
      </c>
      <c r="L52" s="489">
        <f t="shared" si="14"/>
        <v>13833257.112348409</v>
      </c>
      <c r="M52" s="438">
        <v>71130.746900000027</v>
      </c>
      <c r="N52" s="438">
        <f t="shared" si="15"/>
        <v>13904387.859248409</v>
      </c>
      <c r="O52" s="489">
        <f t="shared" si="16"/>
        <v>1118.381204005854</v>
      </c>
      <c r="P52" s="438">
        <f t="shared" si="17"/>
        <v>1124.1319313807428</v>
      </c>
      <c r="Q52" s="492">
        <v>14</v>
      </c>
      <c r="R52" s="492">
        <v>14</v>
      </c>
      <c r="S52" s="367"/>
      <c r="T52" s="535">
        <f t="shared" si="18"/>
        <v>-1995001.1862404738</v>
      </c>
      <c r="U52" s="536">
        <f t="shared" si="27"/>
        <v>-0.12604047448595981</v>
      </c>
      <c r="V52" s="537">
        <f t="shared" si="20"/>
        <v>-161.60086768983433</v>
      </c>
      <c r="W52" s="415"/>
      <c r="X52" s="434">
        <v>145</v>
      </c>
      <c r="Y52" s="435" t="s">
        <v>83</v>
      </c>
      <c r="Z52" s="436">
        <v>12366</v>
      </c>
      <c r="AA52" s="491">
        <f t="shared" si="21"/>
        <v>6652750.140801833</v>
      </c>
      <c r="AB52" s="491">
        <v>1621397.3406660843</v>
      </c>
      <c r="AC52" s="200">
        <v>8274147.4814679176</v>
      </c>
      <c r="AD52" s="440">
        <v>5814648</v>
      </c>
      <c r="AE52" s="452">
        <f t="shared" si="22"/>
        <v>14088795.481467918</v>
      </c>
      <c r="AF52" s="436">
        <v>2214616.8171209665</v>
      </c>
      <c r="AG52" s="438">
        <f t="shared" si="23"/>
        <v>16303412.298588883</v>
      </c>
      <c r="AH52" s="441">
        <v>-475154</v>
      </c>
      <c r="AI52" s="489">
        <f t="shared" si="24"/>
        <v>15828258.298588883</v>
      </c>
      <c r="AJ52" s="442">
        <f t="shared" si="25"/>
        <v>1279.9820716956883</v>
      </c>
    </row>
    <row r="53" spans="1:36">
      <c r="A53" s="434">
        <v>146</v>
      </c>
      <c r="B53" s="435" t="s">
        <v>84</v>
      </c>
      <c r="C53" s="440">
        <v>4492</v>
      </c>
      <c r="D53" s="490">
        <f t="shared" si="11"/>
        <v>1859725.5465882365</v>
      </c>
      <c r="E53" s="491">
        <v>49094.859205995832</v>
      </c>
      <c r="F53" s="440">
        <v>1908820.4057942324</v>
      </c>
      <c r="G53" s="440">
        <v>1142265.6476107622</v>
      </c>
      <c r="H53" s="200">
        <f t="shared" si="12"/>
        <v>3051086.0534049943</v>
      </c>
      <c r="I53" s="440">
        <v>1026958.7816953794</v>
      </c>
      <c r="J53" s="438">
        <f t="shared" si="13"/>
        <v>4078044.8351003737</v>
      </c>
      <c r="K53" s="441">
        <v>-316094</v>
      </c>
      <c r="L53" s="489">
        <f t="shared" si="14"/>
        <v>3761950.8351003737</v>
      </c>
      <c r="M53" s="438">
        <v>28370.340000000011</v>
      </c>
      <c r="N53" s="438">
        <f t="shared" si="15"/>
        <v>3790321.1751003736</v>
      </c>
      <c r="O53" s="489">
        <f t="shared" si="16"/>
        <v>837.47792410961119</v>
      </c>
      <c r="P53" s="438">
        <f t="shared" si="17"/>
        <v>843.79367210604937</v>
      </c>
      <c r="Q53" s="492">
        <v>12</v>
      </c>
      <c r="R53" s="492">
        <v>12</v>
      </c>
      <c r="S53" s="367"/>
      <c r="T53" s="535">
        <f t="shared" si="18"/>
        <v>-1227349.0457094978</v>
      </c>
      <c r="U53" s="536">
        <f t="shared" si="27"/>
        <v>-0.24599624697448982</v>
      </c>
      <c r="V53" s="537">
        <f t="shared" si="20"/>
        <v>-237.10744759184718</v>
      </c>
      <c r="W53" s="415"/>
      <c r="X53" s="434">
        <v>146</v>
      </c>
      <c r="Y53" s="435" t="s">
        <v>84</v>
      </c>
      <c r="Z53" s="436">
        <v>4643</v>
      </c>
      <c r="AA53" s="491">
        <f t="shared" si="21"/>
        <v>1855201.9163642037</v>
      </c>
      <c r="AB53" s="491">
        <v>1876943.7455830956</v>
      </c>
      <c r="AC53" s="200">
        <v>3732145.6619472993</v>
      </c>
      <c r="AD53" s="440">
        <v>487528</v>
      </c>
      <c r="AE53" s="452">
        <f t="shared" si="22"/>
        <v>4219673.6619472988</v>
      </c>
      <c r="AF53" s="436">
        <v>1027671.2188625729</v>
      </c>
      <c r="AG53" s="438">
        <f t="shared" si="23"/>
        <v>5247344.8808098715</v>
      </c>
      <c r="AH53" s="441">
        <v>-258045</v>
      </c>
      <c r="AI53" s="489">
        <f t="shared" si="24"/>
        <v>4989299.8808098715</v>
      </c>
      <c r="AJ53" s="442">
        <f t="shared" si="25"/>
        <v>1074.5853717014584</v>
      </c>
    </row>
    <row r="54" spans="1:36">
      <c r="A54" s="434">
        <v>148</v>
      </c>
      <c r="B54" s="435" t="s">
        <v>85</v>
      </c>
      <c r="C54" s="440">
        <v>7047</v>
      </c>
      <c r="D54" s="490">
        <f t="shared" si="11"/>
        <v>8248519.3712358186</v>
      </c>
      <c r="E54" s="491">
        <v>2816000.4874764318</v>
      </c>
      <c r="F54" s="440">
        <v>11064519.85871225</v>
      </c>
      <c r="G54" s="440">
        <v>-18030.551669187938</v>
      </c>
      <c r="H54" s="200">
        <f t="shared" si="12"/>
        <v>11046489.307043063</v>
      </c>
      <c r="I54" s="440">
        <v>1162894.0983254092</v>
      </c>
      <c r="J54" s="438">
        <f t="shared" si="13"/>
        <v>12209383.405368472</v>
      </c>
      <c r="K54" s="441">
        <v>-895557</v>
      </c>
      <c r="L54" s="489">
        <f t="shared" si="14"/>
        <v>11313826.405368472</v>
      </c>
      <c r="M54" s="438">
        <v>-2474.5241000000096</v>
      </c>
      <c r="N54" s="438">
        <f t="shared" si="15"/>
        <v>11311351.881268471</v>
      </c>
      <c r="O54" s="489">
        <f t="shared" si="16"/>
        <v>1605.4812551963207</v>
      </c>
      <c r="P54" s="438">
        <f t="shared" si="17"/>
        <v>1605.1301094463561</v>
      </c>
      <c r="Q54" s="492">
        <v>19</v>
      </c>
      <c r="R54" s="492">
        <v>19</v>
      </c>
      <c r="S54" s="367"/>
      <c r="T54" s="535">
        <f t="shared" si="18"/>
        <v>1168153.8082112744</v>
      </c>
      <c r="U54" s="536">
        <f t="shared" si="27"/>
        <v>0.11513813372398686</v>
      </c>
      <c r="V54" s="537">
        <f t="shared" si="20"/>
        <v>157.7540010357618</v>
      </c>
      <c r="W54" s="415"/>
      <c r="X54" s="434">
        <v>148</v>
      </c>
      <c r="Y54" s="435" t="s">
        <v>85</v>
      </c>
      <c r="Z54" s="436">
        <v>7008</v>
      </c>
      <c r="AA54" s="491">
        <f t="shared" si="21"/>
        <v>7870363.280820936</v>
      </c>
      <c r="AB54" s="491">
        <v>1909426.315602914</v>
      </c>
      <c r="AC54" s="200">
        <v>9779789.5964238495</v>
      </c>
      <c r="AD54" s="440">
        <v>-37836</v>
      </c>
      <c r="AE54" s="452">
        <f t="shared" si="22"/>
        <v>9741953.5964238495</v>
      </c>
      <c r="AF54" s="436">
        <v>1158727.0007333471</v>
      </c>
      <c r="AG54" s="438">
        <f t="shared" si="23"/>
        <v>10900680.597157197</v>
      </c>
      <c r="AH54" s="441">
        <v>-755008</v>
      </c>
      <c r="AI54" s="489">
        <f t="shared" si="24"/>
        <v>10145672.597157197</v>
      </c>
      <c r="AJ54" s="442">
        <f t="shared" si="25"/>
        <v>1447.7272541605589</v>
      </c>
    </row>
    <row r="55" spans="1:36">
      <c r="A55" s="434">
        <v>149</v>
      </c>
      <c r="B55" s="435" t="s">
        <v>86</v>
      </c>
      <c r="C55" s="440">
        <v>5384</v>
      </c>
      <c r="D55" s="490">
        <f t="shared" si="11"/>
        <v>2214025.4343112232</v>
      </c>
      <c r="E55" s="491">
        <v>761398.63105334132</v>
      </c>
      <c r="F55" s="440">
        <v>2975424.0653645648</v>
      </c>
      <c r="G55" s="440">
        <v>-66793.833499252563</v>
      </c>
      <c r="H55" s="200">
        <f t="shared" si="12"/>
        <v>2908630.231865312</v>
      </c>
      <c r="I55" s="440">
        <v>862430.82720374875</v>
      </c>
      <c r="J55" s="438">
        <f t="shared" si="13"/>
        <v>3771061.0590690607</v>
      </c>
      <c r="K55" s="441">
        <v>-1410523</v>
      </c>
      <c r="L55" s="489">
        <f t="shared" si="14"/>
        <v>2360538.0590690607</v>
      </c>
      <c r="M55" s="438">
        <v>-2539271.5203999998</v>
      </c>
      <c r="N55" s="438">
        <f t="shared" si="15"/>
        <v>-178733.46133093908</v>
      </c>
      <c r="O55" s="489">
        <f t="shared" si="16"/>
        <v>438.43574648385231</v>
      </c>
      <c r="P55" s="438">
        <f t="shared" si="17"/>
        <v>-33.197151064438906</v>
      </c>
      <c r="Q55" s="492">
        <v>1</v>
      </c>
      <c r="R55" s="493">
        <v>33</v>
      </c>
      <c r="S55" s="416"/>
      <c r="T55" s="535">
        <f t="shared" si="18"/>
        <v>12043.235859346576</v>
      </c>
      <c r="U55" s="536">
        <f t="shared" si="27"/>
        <v>5.1280657467607065E-3</v>
      </c>
      <c r="V55" s="537">
        <f t="shared" si="20"/>
        <v>-0.28923450058897515</v>
      </c>
      <c r="W55" s="415"/>
      <c r="X55" s="434">
        <v>149</v>
      </c>
      <c r="Y55" s="435" t="s">
        <v>86</v>
      </c>
      <c r="Z55" s="436">
        <v>5353</v>
      </c>
      <c r="AA55" s="491">
        <f t="shared" si="21"/>
        <v>2255660.42853148</v>
      </c>
      <c r="AB55" s="491">
        <v>547512.27864450938</v>
      </c>
      <c r="AC55" s="200">
        <v>2803172.7071759892</v>
      </c>
      <c r="AD55" s="440">
        <v>-67743</v>
      </c>
      <c r="AE55" s="452">
        <f t="shared" si="22"/>
        <v>2735429.7071759892</v>
      </c>
      <c r="AF55" s="436">
        <v>894655.11603372497</v>
      </c>
      <c r="AG55" s="438">
        <f t="shared" si="23"/>
        <v>3630084.8232097141</v>
      </c>
      <c r="AH55" s="441">
        <v>-1281590</v>
      </c>
      <c r="AI55" s="489">
        <f t="shared" si="24"/>
        <v>2348494.8232097141</v>
      </c>
      <c r="AJ55" s="442">
        <f t="shared" si="25"/>
        <v>438.72498098444129</v>
      </c>
    </row>
    <row r="56" spans="1:36">
      <c r="A56" s="434">
        <v>151</v>
      </c>
      <c r="B56" s="435" t="s">
        <v>87</v>
      </c>
      <c r="C56" s="440">
        <v>1852</v>
      </c>
      <c r="D56" s="490">
        <f t="shared" si="11"/>
        <v>286280.06981829449</v>
      </c>
      <c r="E56" s="491">
        <v>-586054.72937019996</v>
      </c>
      <c r="F56" s="440">
        <v>-299774.65955190547</v>
      </c>
      <c r="G56" s="440">
        <v>756842.32569668361</v>
      </c>
      <c r="H56" s="200">
        <f t="shared" si="12"/>
        <v>457067.66614477814</v>
      </c>
      <c r="I56" s="440">
        <v>499436.98848256422</v>
      </c>
      <c r="J56" s="438">
        <f t="shared" si="13"/>
        <v>956504.65462734236</v>
      </c>
      <c r="K56" s="441">
        <v>-490043</v>
      </c>
      <c r="L56" s="489">
        <f t="shared" si="14"/>
        <v>466461.65462734236</v>
      </c>
      <c r="M56" s="438">
        <v>0</v>
      </c>
      <c r="N56" s="438">
        <f t="shared" si="15"/>
        <v>466461.65462734236</v>
      </c>
      <c r="O56" s="489">
        <f t="shared" si="16"/>
        <v>251.86914396724748</v>
      </c>
      <c r="P56" s="438">
        <f t="shared" si="17"/>
        <v>251.86914396724748</v>
      </c>
      <c r="Q56" s="492">
        <v>14</v>
      </c>
      <c r="R56" s="492">
        <v>14</v>
      </c>
      <c r="S56" s="367"/>
      <c r="T56" s="535">
        <f t="shared" si="18"/>
        <v>-397062.38173469563</v>
      </c>
      <c r="U56" s="536">
        <f t="shared" si="27"/>
        <v>-0.45981624716260322</v>
      </c>
      <c r="V56" s="537">
        <f t="shared" si="20"/>
        <v>-204.78026711791276</v>
      </c>
      <c r="W56" s="415"/>
      <c r="X56" s="434">
        <v>151</v>
      </c>
      <c r="Y56" s="435" t="s">
        <v>87</v>
      </c>
      <c r="Z56" s="436">
        <v>1891</v>
      </c>
      <c r="AA56" s="491">
        <f t="shared" si="21"/>
        <v>356912.51774667471</v>
      </c>
      <c r="AB56" s="491">
        <v>-88713.328334708611</v>
      </c>
      <c r="AC56" s="200">
        <v>268199.18941196613</v>
      </c>
      <c r="AD56" s="440">
        <v>611126</v>
      </c>
      <c r="AE56" s="452">
        <f t="shared" si="22"/>
        <v>879325.18941196613</v>
      </c>
      <c r="AF56" s="436">
        <v>502072.84695007181</v>
      </c>
      <c r="AG56" s="438">
        <f t="shared" si="23"/>
        <v>1381398.036362038</v>
      </c>
      <c r="AH56" s="441">
        <v>-517874</v>
      </c>
      <c r="AI56" s="489">
        <f t="shared" si="24"/>
        <v>863524.03636203799</v>
      </c>
      <c r="AJ56" s="442">
        <f t="shared" si="25"/>
        <v>456.64941108516024</v>
      </c>
    </row>
    <row r="57" spans="1:36">
      <c r="A57" s="434">
        <v>152</v>
      </c>
      <c r="B57" s="435" t="s">
        <v>88</v>
      </c>
      <c r="C57" s="440">
        <v>4406</v>
      </c>
      <c r="D57" s="490">
        <f t="shared" si="11"/>
        <v>1144143.8570566315</v>
      </c>
      <c r="E57" s="491">
        <v>-196230.23892164882</v>
      </c>
      <c r="F57" s="440">
        <v>947913.61813498265</v>
      </c>
      <c r="G57" s="440">
        <v>2129321.2772719357</v>
      </c>
      <c r="H57" s="200">
        <f t="shared" si="12"/>
        <v>3077234.8954069186</v>
      </c>
      <c r="I57" s="440">
        <v>927636.50071073952</v>
      </c>
      <c r="J57" s="438">
        <f t="shared" si="13"/>
        <v>4004871.3961176584</v>
      </c>
      <c r="K57" s="441">
        <v>-49179</v>
      </c>
      <c r="L57" s="489">
        <f t="shared" si="14"/>
        <v>3955692.3961176584</v>
      </c>
      <c r="M57" s="438">
        <v>281181.59200000006</v>
      </c>
      <c r="N57" s="438">
        <f t="shared" si="15"/>
        <v>4236873.9881176585</v>
      </c>
      <c r="O57" s="489">
        <f t="shared" si="16"/>
        <v>897.79673084831097</v>
      </c>
      <c r="P57" s="438">
        <f t="shared" si="17"/>
        <v>961.61461373528334</v>
      </c>
      <c r="Q57" s="492">
        <v>14</v>
      </c>
      <c r="R57" s="492">
        <v>14</v>
      </c>
      <c r="S57" s="367"/>
      <c r="T57" s="535">
        <f t="shared" si="18"/>
        <v>-762083.54266937263</v>
      </c>
      <c r="U57" s="536">
        <f t="shared" si="27"/>
        <v>-0.16153449264174019</v>
      </c>
      <c r="V57" s="537">
        <f t="shared" si="20"/>
        <v>-155.27825548807982</v>
      </c>
      <c r="W57" s="415"/>
      <c r="X57" s="434">
        <v>152</v>
      </c>
      <c r="Y57" s="435" t="s">
        <v>88</v>
      </c>
      <c r="Z57" s="436">
        <v>4480</v>
      </c>
      <c r="AA57" s="491">
        <f t="shared" si="21"/>
        <v>1380583.0526649698</v>
      </c>
      <c r="AB57" s="491">
        <v>112367.46491270189</v>
      </c>
      <c r="AC57" s="200">
        <v>1492950.5175776717</v>
      </c>
      <c r="AD57" s="440">
        <v>2284556</v>
      </c>
      <c r="AE57" s="452">
        <f t="shared" si="22"/>
        <v>3777506.5175776714</v>
      </c>
      <c r="AF57" s="436">
        <v>939656.42120935966</v>
      </c>
      <c r="AG57" s="438">
        <f t="shared" si="23"/>
        <v>4717162.938787031</v>
      </c>
      <c r="AH57" s="441">
        <v>613</v>
      </c>
      <c r="AI57" s="489">
        <f t="shared" si="24"/>
        <v>4717775.938787031</v>
      </c>
      <c r="AJ57" s="442">
        <f t="shared" si="25"/>
        <v>1053.0749863363908</v>
      </c>
    </row>
    <row r="58" spans="1:36">
      <c r="A58" s="434">
        <v>153</v>
      </c>
      <c r="B58" s="435" t="s">
        <v>89</v>
      </c>
      <c r="C58" s="440">
        <v>25208</v>
      </c>
      <c r="D58" s="490">
        <f t="shared" si="11"/>
        <v>-996966.03249477874</v>
      </c>
      <c r="E58" s="491">
        <v>7782323.6454576133</v>
      </c>
      <c r="F58" s="440">
        <v>6785357.6129628345</v>
      </c>
      <c r="G58" s="440">
        <v>7725364.667784147</v>
      </c>
      <c r="H58" s="200">
        <f t="shared" si="12"/>
        <v>14510722.280746982</v>
      </c>
      <c r="I58" s="440">
        <v>3865957.2442810275</v>
      </c>
      <c r="J58" s="438">
        <f t="shared" si="13"/>
        <v>18376679.525028009</v>
      </c>
      <c r="K58" s="441">
        <v>-706008</v>
      </c>
      <c r="L58" s="489">
        <f t="shared" si="14"/>
        <v>17670671.525028009</v>
      </c>
      <c r="M58" s="438">
        <v>-1022812.2260700001</v>
      </c>
      <c r="N58" s="438">
        <f t="shared" si="15"/>
        <v>16647859.298958009</v>
      </c>
      <c r="O58" s="489">
        <f t="shared" si="16"/>
        <v>700.99458604522408</v>
      </c>
      <c r="P58" s="438">
        <f t="shared" si="17"/>
        <v>660.41968021889909</v>
      </c>
      <c r="Q58" s="492">
        <v>9</v>
      </c>
      <c r="R58" s="492">
        <v>9</v>
      </c>
      <c r="S58" s="367"/>
      <c r="T58" s="535">
        <f t="shared" si="18"/>
        <v>-6293930.7375651784</v>
      </c>
      <c r="U58" s="536">
        <f t="shared" si="27"/>
        <v>-0.26263447515628069</v>
      </c>
      <c r="V58" s="537">
        <f t="shared" si="20"/>
        <v>-233.11581202895979</v>
      </c>
      <c r="W58" s="415"/>
      <c r="X58" s="434">
        <v>153</v>
      </c>
      <c r="Y58" s="435" t="s">
        <v>89</v>
      </c>
      <c r="Z58" s="436">
        <v>25655</v>
      </c>
      <c r="AA58" s="491">
        <f t="shared" si="21"/>
        <v>-664172.42052679695</v>
      </c>
      <c r="AB58" s="491">
        <v>13629555.353272809</v>
      </c>
      <c r="AC58" s="200">
        <v>12965382.932746012</v>
      </c>
      <c r="AD58" s="440">
        <v>8224747</v>
      </c>
      <c r="AE58" s="452">
        <f t="shared" si="22"/>
        <v>21190129.932746012</v>
      </c>
      <c r="AF58" s="436">
        <v>3918225.3298471766</v>
      </c>
      <c r="AG58" s="438">
        <f t="shared" si="23"/>
        <v>25108355.262593187</v>
      </c>
      <c r="AH58" s="441">
        <v>-1143753</v>
      </c>
      <c r="AI58" s="489">
        <f t="shared" si="24"/>
        <v>23964602.262593187</v>
      </c>
      <c r="AJ58" s="442">
        <f t="shared" si="25"/>
        <v>934.11039807418388</v>
      </c>
    </row>
    <row r="59" spans="1:36">
      <c r="A59" s="434">
        <v>165</v>
      </c>
      <c r="B59" s="435" t="s">
        <v>90</v>
      </c>
      <c r="C59" s="440">
        <v>16280</v>
      </c>
      <c r="D59" s="490">
        <f t="shared" si="11"/>
        <v>4827300.9970094711</v>
      </c>
      <c r="E59" s="491">
        <v>-205495.03147442359</v>
      </c>
      <c r="F59" s="440">
        <v>4621805.9655350475</v>
      </c>
      <c r="G59" s="440">
        <v>4647722.9933844553</v>
      </c>
      <c r="H59" s="200">
        <f t="shared" si="12"/>
        <v>9269528.9589195028</v>
      </c>
      <c r="I59" s="440">
        <v>2512749.312634449</v>
      </c>
      <c r="J59" s="438">
        <f t="shared" si="13"/>
        <v>11782278.271553952</v>
      </c>
      <c r="K59" s="441">
        <v>-2072768</v>
      </c>
      <c r="L59" s="489">
        <f t="shared" si="14"/>
        <v>9709510.2715539522</v>
      </c>
      <c r="M59" s="438">
        <v>303578.39930000028</v>
      </c>
      <c r="N59" s="438">
        <f t="shared" si="15"/>
        <v>10013088.670853952</v>
      </c>
      <c r="O59" s="489">
        <f t="shared" si="16"/>
        <v>596.4072648374663</v>
      </c>
      <c r="P59" s="438">
        <f t="shared" si="17"/>
        <v>615.05458666179061</v>
      </c>
      <c r="Q59" s="492">
        <v>5</v>
      </c>
      <c r="R59" s="492">
        <v>5</v>
      </c>
      <c r="S59" s="367"/>
      <c r="T59" s="535">
        <f t="shared" si="18"/>
        <v>-2649513.8931842186</v>
      </c>
      <c r="U59" s="536">
        <f t="shared" si="27"/>
        <v>-0.21437889091143703</v>
      </c>
      <c r="V59" s="537">
        <f t="shared" si="20"/>
        <v>-159.95896311468618</v>
      </c>
      <c r="W59" s="415"/>
      <c r="X59" s="434">
        <v>165</v>
      </c>
      <c r="Y59" s="435" t="s">
        <v>90</v>
      </c>
      <c r="Z59" s="436">
        <v>16340</v>
      </c>
      <c r="AA59" s="491">
        <f t="shared" si="21"/>
        <v>4823893.5909530744</v>
      </c>
      <c r="AB59" s="491">
        <v>2156743.0992959044</v>
      </c>
      <c r="AC59" s="200">
        <v>6980636.6902489793</v>
      </c>
      <c r="AD59" s="440">
        <v>4972571</v>
      </c>
      <c r="AE59" s="452">
        <f t="shared" si="22"/>
        <v>11953207.690248979</v>
      </c>
      <c r="AF59" s="436">
        <v>2578411.4744891911</v>
      </c>
      <c r="AG59" s="438">
        <f t="shared" si="23"/>
        <v>14531619.164738171</v>
      </c>
      <c r="AH59" s="441">
        <v>-2172595</v>
      </c>
      <c r="AI59" s="489">
        <f t="shared" si="24"/>
        <v>12359024.164738171</v>
      </c>
      <c r="AJ59" s="442">
        <f t="shared" si="25"/>
        <v>756.36622795215249</v>
      </c>
    </row>
    <row r="60" spans="1:36">
      <c r="A60" s="434">
        <v>167</v>
      </c>
      <c r="B60" s="435" t="s">
        <v>91</v>
      </c>
      <c r="C60" s="440">
        <v>77513</v>
      </c>
      <c r="D60" s="490">
        <f t="shared" si="11"/>
        <v>5485701.2025994025</v>
      </c>
      <c r="E60" s="491">
        <v>-1835607.1308687781</v>
      </c>
      <c r="F60" s="440">
        <v>3650094.0717306249</v>
      </c>
      <c r="G60" s="440">
        <v>23417808.912617035</v>
      </c>
      <c r="H60" s="200">
        <f t="shared" si="12"/>
        <v>27067902.98434766</v>
      </c>
      <c r="I60" s="440">
        <v>12672879.472362412</v>
      </c>
      <c r="J60" s="438">
        <f t="shared" si="13"/>
        <v>39740782.45671007</v>
      </c>
      <c r="K60" s="441">
        <v>-81981</v>
      </c>
      <c r="L60" s="489">
        <f t="shared" si="14"/>
        <v>39658801.45671007</v>
      </c>
      <c r="M60" s="438">
        <v>-10935552.449899998</v>
      </c>
      <c r="N60" s="438">
        <f t="shared" si="15"/>
        <v>28723249.006810073</v>
      </c>
      <c r="O60" s="489">
        <f t="shared" si="16"/>
        <v>511.64064681679292</v>
      </c>
      <c r="P60" s="438">
        <f t="shared" si="17"/>
        <v>370.56040930953611</v>
      </c>
      <c r="Q60" s="492">
        <v>12</v>
      </c>
      <c r="R60" s="492">
        <v>12</v>
      </c>
      <c r="S60" s="367"/>
      <c r="T60" s="535">
        <f t="shared" si="18"/>
        <v>-16654342.186521739</v>
      </c>
      <c r="U60" s="536">
        <f t="shared" si="27"/>
        <v>-0.29574520456599296</v>
      </c>
      <c r="V60" s="537">
        <f t="shared" si="20"/>
        <v>-217.22829926508291</v>
      </c>
      <c r="W60" s="415"/>
      <c r="X60" s="434">
        <v>167</v>
      </c>
      <c r="Y60" s="435" t="s">
        <v>91</v>
      </c>
      <c r="Z60" s="436">
        <v>77261</v>
      </c>
      <c r="AA60" s="491">
        <f t="shared" si="21"/>
        <v>5209681.1929892749</v>
      </c>
      <c r="AB60" s="491">
        <v>14314763.421877943</v>
      </c>
      <c r="AC60" s="200">
        <v>19524444.614867218</v>
      </c>
      <c r="AD60" s="440">
        <v>24876906</v>
      </c>
      <c r="AE60" s="452">
        <f t="shared" si="22"/>
        <v>44401350.614867218</v>
      </c>
      <c r="AF60" s="436">
        <v>12599686.028364588</v>
      </c>
      <c r="AG60" s="438">
        <f t="shared" si="23"/>
        <v>57001036.643231809</v>
      </c>
      <c r="AH60" s="441">
        <v>-687893</v>
      </c>
      <c r="AI60" s="489">
        <f t="shared" si="24"/>
        <v>56313143.643231809</v>
      </c>
      <c r="AJ60" s="442">
        <f t="shared" si="25"/>
        <v>728.86894608187583</v>
      </c>
    </row>
    <row r="61" spans="1:36">
      <c r="A61" s="434">
        <v>169</v>
      </c>
      <c r="B61" s="435" t="s">
        <v>92</v>
      </c>
      <c r="C61" s="440">
        <v>4990</v>
      </c>
      <c r="D61" s="490">
        <f t="shared" si="11"/>
        <v>771125.52391583787</v>
      </c>
      <c r="E61" s="491">
        <v>252775.28414910697</v>
      </c>
      <c r="F61" s="440">
        <v>1023900.8080649448</v>
      </c>
      <c r="G61" s="440">
        <v>1902219.8190324954</v>
      </c>
      <c r="H61" s="200">
        <f t="shared" si="12"/>
        <v>2926120.62709744</v>
      </c>
      <c r="I61" s="440">
        <v>903533.28554410953</v>
      </c>
      <c r="J61" s="438">
        <f t="shared" si="13"/>
        <v>3829653.9126415495</v>
      </c>
      <c r="K61" s="441">
        <v>-1288509</v>
      </c>
      <c r="L61" s="489">
        <f t="shared" si="14"/>
        <v>2541144.9126415495</v>
      </c>
      <c r="M61" s="438">
        <v>80382.62999999999</v>
      </c>
      <c r="N61" s="438">
        <f t="shared" si="15"/>
        <v>2621527.5426415494</v>
      </c>
      <c r="O61" s="489">
        <f t="shared" si="16"/>
        <v>509.24747748327644</v>
      </c>
      <c r="P61" s="438">
        <f t="shared" si="17"/>
        <v>525.35622097025032</v>
      </c>
      <c r="Q61" s="492">
        <v>5</v>
      </c>
      <c r="R61" s="492">
        <v>5</v>
      </c>
      <c r="S61" s="367"/>
      <c r="T61" s="535">
        <f t="shared" si="18"/>
        <v>65483.952136855107</v>
      </c>
      <c r="U61" s="536">
        <f t="shared" si="27"/>
        <v>2.6451098588033389E-2</v>
      </c>
      <c r="V61" s="537">
        <f t="shared" si="20"/>
        <v>18.628975599666774</v>
      </c>
      <c r="W61" s="415"/>
      <c r="X61" s="434">
        <v>169</v>
      </c>
      <c r="Y61" s="435" t="s">
        <v>92</v>
      </c>
      <c r="Z61" s="436">
        <v>5046</v>
      </c>
      <c r="AA61" s="491">
        <f t="shared" si="21"/>
        <v>828823.07220135187</v>
      </c>
      <c r="AB61" s="491">
        <v>537756.27520841057</v>
      </c>
      <c r="AC61" s="200">
        <v>1366579.3474097624</v>
      </c>
      <c r="AD61" s="440">
        <v>1388093</v>
      </c>
      <c r="AE61" s="452">
        <f t="shared" si="22"/>
        <v>2754672.3474097624</v>
      </c>
      <c r="AF61" s="436">
        <v>915355.61309493182</v>
      </c>
      <c r="AG61" s="438">
        <f t="shared" si="23"/>
        <v>3670027.9605046944</v>
      </c>
      <c r="AH61" s="441">
        <v>-1194367</v>
      </c>
      <c r="AI61" s="489">
        <f t="shared" si="24"/>
        <v>2475660.9605046944</v>
      </c>
      <c r="AJ61" s="442">
        <f t="shared" si="25"/>
        <v>490.61850188360967</v>
      </c>
    </row>
    <row r="62" spans="1:36">
      <c r="A62" s="434">
        <v>171</v>
      </c>
      <c r="B62" s="435" t="s">
        <v>93</v>
      </c>
      <c r="C62" s="440">
        <v>4540</v>
      </c>
      <c r="D62" s="490">
        <f t="shared" si="11"/>
        <v>537380.6673733287</v>
      </c>
      <c r="E62" s="491">
        <v>-403163.36031033855</v>
      </c>
      <c r="F62" s="440">
        <v>134217.30706299015</v>
      </c>
      <c r="G62" s="440">
        <v>1473035.6550756306</v>
      </c>
      <c r="H62" s="200">
        <f t="shared" si="12"/>
        <v>1607252.9621386207</v>
      </c>
      <c r="I62" s="440">
        <v>939271.50065603375</v>
      </c>
      <c r="J62" s="438">
        <f t="shared" si="13"/>
        <v>2546524.4627946545</v>
      </c>
      <c r="K62" s="441">
        <v>-64659</v>
      </c>
      <c r="L62" s="489">
        <f t="shared" si="14"/>
        <v>2481865.4627946545</v>
      </c>
      <c r="M62" s="438">
        <v>8038.2629999999917</v>
      </c>
      <c r="N62" s="438">
        <f t="shared" si="15"/>
        <v>2489903.7257946543</v>
      </c>
      <c r="O62" s="489">
        <f t="shared" si="16"/>
        <v>546.66640149661998</v>
      </c>
      <c r="P62" s="438">
        <f t="shared" si="17"/>
        <v>548.43694400763309</v>
      </c>
      <c r="Q62" s="492">
        <v>11</v>
      </c>
      <c r="R62" s="492">
        <v>11</v>
      </c>
      <c r="S62" s="367"/>
      <c r="T62" s="535">
        <f t="shared" si="18"/>
        <v>-153149.84474813845</v>
      </c>
      <c r="U62" s="536">
        <f t="shared" si="27"/>
        <v>-5.8121045562712081E-2</v>
      </c>
      <c r="V62" s="537">
        <f t="shared" si="20"/>
        <v>-23.1898501346069</v>
      </c>
      <c r="W62" s="415"/>
      <c r="X62" s="434">
        <v>171</v>
      </c>
      <c r="Y62" s="435" t="s">
        <v>93</v>
      </c>
      <c r="Z62" s="436">
        <v>4624</v>
      </c>
      <c r="AA62" s="491">
        <f t="shared" si="21"/>
        <v>547903.50552438467</v>
      </c>
      <c r="AB62" s="491">
        <v>215421.13995279639</v>
      </c>
      <c r="AC62" s="200">
        <v>763324.64547718107</v>
      </c>
      <c r="AD62" s="440">
        <v>1258743</v>
      </c>
      <c r="AE62" s="452">
        <f t="shared" si="22"/>
        <v>2022067.6454771811</v>
      </c>
      <c r="AF62" s="436">
        <v>946112.66206561192</v>
      </c>
      <c r="AG62" s="438">
        <f t="shared" si="23"/>
        <v>2968180.307542793</v>
      </c>
      <c r="AH62" s="441">
        <v>-333165</v>
      </c>
      <c r="AI62" s="489">
        <f t="shared" si="24"/>
        <v>2635015.307542793</v>
      </c>
      <c r="AJ62" s="442">
        <f t="shared" si="25"/>
        <v>569.85625163122688</v>
      </c>
    </row>
    <row r="63" spans="1:36">
      <c r="A63" s="434">
        <v>172</v>
      </c>
      <c r="B63" s="435" t="s">
        <v>94</v>
      </c>
      <c r="C63" s="440">
        <v>4171</v>
      </c>
      <c r="D63" s="490">
        <f t="shared" si="11"/>
        <v>401415.37851863931</v>
      </c>
      <c r="E63" s="491">
        <v>-269679.9759503972</v>
      </c>
      <c r="F63" s="440">
        <v>131735.40256824211</v>
      </c>
      <c r="G63" s="440">
        <v>1635985.5329674939</v>
      </c>
      <c r="H63" s="200">
        <f t="shared" si="12"/>
        <v>1767720.9355357359</v>
      </c>
      <c r="I63" s="440">
        <v>929982.00304647884</v>
      </c>
      <c r="J63" s="438">
        <f t="shared" si="13"/>
        <v>2697702.9385822145</v>
      </c>
      <c r="K63" s="441">
        <v>614582</v>
      </c>
      <c r="L63" s="489">
        <f t="shared" si="14"/>
        <v>3312284.9385822145</v>
      </c>
      <c r="M63" s="438">
        <v>-58348.332600000082</v>
      </c>
      <c r="N63" s="438">
        <f t="shared" si="15"/>
        <v>3253936.6059822142</v>
      </c>
      <c r="O63" s="489">
        <f t="shared" si="16"/>
        <v>794.12249786195503</v>
      </c>
      <c r="P63" s="438">
        <f t="shared" si="17"/>
        <v>780.13344665121417</v>
      </c>
      <c r="Q63" s="492">
        <v>13</v>
      </c>
      <c r="R63" s="492">
        <v>13</v>
      </c>
      <c r="S63" s="367"/>
      <c r="T63" s="535">
        <f t="shared" si="18"/>
        <v>946141.58146895375</v>
      </c>
      <c r="U63" s="536">
        <f t="shared" si="27"/>
        <v>0.39986655019215073</v>
      </c>
      <c r="V63" s="537">
        <f t="shared" si="20"/>
        <v>239.08065945865667</v>
      </c>
      <c r="W63" s="415"/>
      <c r="X63" s="434">
        <v>172</v>
      </c>
      <c r="Y63" s="435" t="s">
        <v>94</v>
      </c>
      <c r="Z63" s="436">
        <v>4263</v>
      </c>
      <c r="AA63" s="491">
        <f t="shared" si="21"/>
        <v>411541.80944736314</v>
      </c>
      <c r="AB63" s="491">
        <v>-487808.92139519821</v>
      </c>
      <c r="AC63" s="200">
        <v>-76267.111947835074</v>
      </c>
      <c r="AD63" s="440">
        <v>1441166</v>
      </c>
      <c r="AE63" s="452">
        <f t="shared" si="22"/>
        <v>1364898.888052165</v>
      </c>
      <c r="AF63" s="436">
        <v>943783.46906109562</v>
      </c>
      <c r="AG63" s="438">
        <f t="shared" si="23"/>
        <v>2308682.3571132608</v>
      </c>
      <c r="AH63" s="441">
        <v>57461</v>
      </c>
      <c r="AI63" s="489">
        <f t="shared" si="24"/>
        <v>2366143.3571132608</v>
      </c>
      <c r="AJ63" s="442">
        <f t="shared" si="25"/>
        <v>555.04183840329836</v>
      </c>
    </row>
    <row r="64" spans="1:36">
      <c r="A64" s="434">
        <v>176</v>
      </c>
      <c r="B64" s="435" t="s">
        <v>95</v>
      </c>
      <c r="C64" s="440">
        <v>4352</v>
      </c>
      <c r="D64" s="490">
        <f t="shared" si="11"/>
        <v>1323167.6319526476</v>
      </c>
      <c r="E64" s="491">
        <v>-2320584.6400938411</v>
      </c>
      <c r="F64" s="440">
        <v>-997417.00814119354</v>
      </c>
      <c r="G64" s="440">
        <v>2137343.916281173</v>
      </c>
      <c r="H64" s="200">
        <f t="shared" si="12"/>
        <v>1139926.9081399795</v>
      </c>
      <c r="I64" s="440">
        <v>996709.66890892666</v>
      </c>
      <c r="J64" s="438">
        <f t="shared" si="13"/>
        <v>2136636.5770489061</v>
      </c>
      <c r="K64" s="441">
        <v>23663</v>
      </c>
      <c r="L64" s="489">
        <f t="shared" si="14"/>
        <v>2160299.5770489061</v>
      </c>
      <c r="M64" s="438">
        <v>-275980.36300000007</v>
      </c>
      <c r="N64" s="438">
        <f t="shared" si="15"/>
        <v>1884319.214048906</v>
      </c>
      <c r="O64" s="489">
        <f t="shared" si="16"/>
        <v>496.39236604984058</v>
      </c>
      <c r="P64" s="438">
        <f t="shared" si="17"/>
        <v>432.97776058109054</v>
      </c>
      <c r="Q64" s="492">
        <v>12</v>
      </c>
      <c r="R64" s="492">
        <v>12</v>
      </c>
      <c r="S64" s="367"/>
      <c r="T64" s="535">
        <f t="shared" si="18"/>
        <v>-1106276.3052754137</v>
      </c>
      <c r="U64" s="536">
        <f t="shared" si="27"/>
        <v>-0.33866542371219827</v>
      </c>
      <c r="V64" s="537">
        <f t="shared" si="20"/>
        <v>-238.66071278101447</v>
      </c>
      <c r="W64" s="415"/>
      <c r="X64" s="434">
        <v>176</v>
      </c>
      <c r="Y64" s="435" t="s">
        <v>95</v>
      </c>
      <c r="Z64" s="436">
        <v>4444</v>
      </c>
      <c r="AA64" s="491">
        <f t="shared" si="21"/>
        <v>1282359.1793906784</v>
      </c>
      <c r="AB64" s="491">
        <v>-740826.64708491182</v>
      </c>
      <c r="AC64" s="200">
        <v>541532.5323057666</v>
      </c>
      <c r="AD64" s="440">
        <v>1823390</v>
      </c>
      <c r="AE64" s="452">
        <f t="shared" si="22"/>
        <v>2364922.5323057668</v>
      </c>
      <c r="AF64" s="436">
        <v>997650.35001855285</v>
      </c>
      <c r="AG64" s="438">
        <f t="shared" si="23"/>
        <v>3362572.8823243198</v>
      </c>
      <c r="AH64" s="441">
        <v>-95997</v>
      </c>
      <c r="AI64" s="489">
        <f t="shared" si="24"/>
        <v>3266575.8823243198</v>
      </c>
      <c r="AJ64" s="442">
        <f t="shared" si="25"/>
        <v>735.05307883085504</v>
      </c>
    </row>
    <row r="65" spans="1:36">
      <c r="A65" s="434">
        <v>177</v>
      </c>
      <c r="B65" s="435" t="s">
        <v>96</v>
      </c>
      <c r="C65" s="440">
        <v>1768</v>
      </c>
      <c r="D65" s="490">
        <f t="shared" si="11"/>
        <v>349876.27458117518</v>
      </c>
      <c r="E65" s="491">
        <v>592659.07301297516</v>
      </c>
      <c r="F65" s="440">
        <v>942535.34759415034</v>
      </c>
      <c r="G65" s="440">
        <v>321711.32751182676</v>
      </c>
      <c r="H65" s="200">
        <f t="shared" si="12"/>
        <v>1264246.6751059771</v>
      </c>
      <c r="I65" s="440">
        <v>372687.53085961123</v>
      </c>
      <c r="J65" s="438">
        <f t="shared" si="13"/>
        <v>1636934.2059655883</v>
      </c>
      <c r="K65" s="441">
        <v>-512187</v>
      </c>
      <c r="L65" s="489">
        <f t="shared" si="14"/>
        <v>1124747.2059655883</v>
      </c>
      <c r="M65" s="438">
        <v>104849.42136666665</v>
      </c>
      <c r="N65" s="438">
        <f t="shared" si="15"/>
        <v>1229596.627332255</v>
      </c>
      <c r="O65" s="489">
        <f t="shared" si="16"/>
        <v>636.16923414343228</v>
      </c>
      <c r="P65" s="438">
        <f t="shared" si="17"/>
        <v>695.47320550466907</v>
      </c>
      <c r="Q65" s="492">
        <v>6</v>
      </c>
      <c r="R65" s="492">
        <v>6</v>
      </c>
      <c r="S65" s="367"/>
      <c r="T65" s="535">
        <f t="shared" si="18"/>
        <v>253050.82548613986</v>
      </c>
      <c r="U65" s="536">
        <f t="shared" ref="U65:U83" si="28">T65/AI65</f>
        <v>0.2902969785729263</v>
      </c>
      <c r="V65" s="537">
        <f t="shared" si="20"/>
        <v>148.09735257599192</v>
      </c>
      <c r="W65" s="415"/>
      <c r="X65" s="434">
        <v>177</v>
      </c>
      <c r="Y65" s="435" t="s">
        <v>96</v>
      </c>
      <c r="Z65" s="436">
        <v>1786</v>
      </c>
      <c r="AA65" s="491">
        <f t="shared" si="21"/>
        <v>228521.65433881339</v>
      </c>
      <c r="AB65" s="491">
        <v>721342.4825436566</v>
      </c>
      <c r="AC65" s="200">
        <v>949864.13688246999</v>
      </c>
      <c r="AD65" s="440">
        <v>-6155</v>
      </c>
      <c r="AE65" s="452">
        <f t="shared" si="22"/>
        <v>943709.13688246999</v>
      </c>
      <c r="AF65" s="436">
        <v>378838.24359697854</v>
      </c>
      <c r="AG65" s="438">
        <f t="shared" si="23"/>
        <v>1322547.3804794485</v>
      </c>
      <c r="AH65" s="441">
        <v>-450851</v>
      </c>
      <c r="AI65" s="489">
        <f t="shared" si="24"/>
        <v>871696.38047944847</v>
      </c>
      <c r="AJ65" s="442">
        <f t="shared" si="25"/>
        <v>488.07188156744036</v>
      </c>
    </row>
    <row r="66" spans="1:36">
      <c r="A66" s="434">
        <v>178</v>
      </c>
      <c r="B66" s="435" t="s">
        <v>97</v>
      </c>
      <c r="C66" s="440">
        <v>5769</v>
      </c>
      <c r="D66" s="490">
        <f t="shared" si="11"/>
        <v>307934.63307276031</v>
      </c>
      <c r="E66" s="491">
        <v>314875.85007129167</v>
      </c>
      <c r="F66" s="440">
        <v>622810.48314405198</v>
      </c>
      <c r="G66" s="440">
        <v>2276173.6148583498</v>
      </c>
      <c r="H66" s="200">
        <f t="shared" si="12"/>
        <v>2898984.0980024016</v>
      </c>
      <c r="I66" s="440">
        <v>1344014.8102650952</v>
      </c>
      <c r="J66" s="438">
        <f t="shared" si="13"/>
        <v>4242998.9082674971</v>
      </c>
      <c r="K66" s="441">
        <v>-102343</v>
      </c>
      <c r="L66" s="489">
        <f t="shared" si="14"/>
        <v>4140655.9082674971</v>
      </c>
      <c r="M66" s="438">
        <v>18330.391900000017</v>
      </c>
      <c r="N66" s="438">
        <f t="shared" si="15"/>
        <v>4158986.3001674972</v>
      </c>
      <c r="O66" s="489">
        <f t="shared" si="16"/>
        <v>717.74240046238469</v>
      </c>
      <c r="P66" s="438">
        <f t="shared" si="17"/>
        <v>720.91979548751897</v>
      </c>
      <c r="Q66" s="492">
        <v>10</v>
      </c>
      <c r="R66" s="492">
        <v>10</v>
      </c>
      <c r="S66" s="367"/>
      <c r="T66" s="535">
        <f t="shared" si="18"/>
        <v>345270.31604289636</v>
      </c>
      <c r="U66" s="536">
        <f t="shared" si="28"/>
        <v>9.0971077286648508E-2</v>
      </c>
      <c r="V66" s="537">
        <f t="shared" si="20"/>
        <v>73.036167708078437</v>
      </c>
      <c r="W66" s="415"/>
      <c r="X66" s="434">
        <v>178</v>
      </c>
      <c r="Y66" s="435" t="s">
        <v>97</v>
      </c>
      <c r="Z66" s="436">
        <v>5887</v>
      </c>
      <c r="AA66" s="491">
        <f t="shared" si="21"/>
        <v>401562.89464782202</v>
      </c>
      <c r="AB66" s="491">
        <v>1196434.7340025827</v>
      </c>
      <c r="AC66" s="200">
        <v>1597997.6286504047</v>
      </c>
      <c r="AD66" s="440">
        <v>1592729</v>
      </c>
      <c r="AE66" s="452">
        <f t="shared" si="22"/>
        <v>3190726.6286504045</v>
      </c>
      <c r="AF66" s="436">
        <v>1352222.9635741962</v>
      </c>
      <c r="AG66" s="438">
        <f t="shared" si="23"/>
        <v>4542949.5922246007</v>
      </c>
      <c r="AH66" s="441">
        <v>-747564</v>
      </c>
      <c r="AI66" s="489">
        <f t="shared" si="24"/>
        <v>3795385.5922246007</v>
      </c>
      <c r="AJ66" s="442">
        <f t="shared" si="25"/>
        <v>644.70623275430626</v>
      </c>
    </row>
    <row r="67" spans="1:36">
      <c r="A67" s="434">
        <v>179</v>
      </c>
      <c r="B67" s="435" t="s">
        <v>98</v>
      </c>
      <c r="C67" s="440">
        <v>145887</v>
      </c>
      <c r="D67" s="490">
        <f t="shared" si="11"/>
        <v>24972116.668178864</v>
      </c>
      <c r="E67" s="491">
        <v>-28958110.234474733</v>
      </c>
      <c r="F67" s="440">
        <v>-3985993.5662958696</v>
      </c>
      <c r="G67" s="440">
        <v>35839222.613212943</v>
      </c>
      <c r="H67" s="200">
        <f t="shared" si="12"/>
        <v>31853229.046917073</v>
      </c>
      <c r="I67" s="440">
        <v>21221489.079334859</v>
      </c>
      <c r="J67" s="438">
        <f t="shared" si="13"/>
        <v>53074718.126251936</v>
      </c>
      <c r="K67" s="441">
        <v>-23015815</v>
      </c>
      <c r="L67" s="489">
        <f t="shared" si="14"/>
        <v>30058903.126251936</v>
      </c>
      <c r="M67" s="438">
        <v>-11384114.31951</v>
      </c>
      <c r="N67" s="438">
        <f t="shared" si="15"/>
        <v>18674788.806741938</v>
      </c>
      <c r="O67" s="489">
        <f t="shared" si="16"/>
        <v>206.04236927383479</v>
      </c>
      <c r="P67" s="438">
        <f t="shared" si="17"/>
        <v>128.00858751459648</v>
      </c>
      <c r="Q67" s="492">
        <v>13</v>
      </c>
      <c r="R67" s="492">
        <v>13</v>
      </c>
      <c r="S67" s="367"/>
      <c r="T67" s="535">
        <f t="shared" si="18"/>
        <v>-27848200.704089761</v>
      </c>
      <c r="U67" s="536">
        <f t="shared" si="28"/>
        <v>-0.48091164748422605</v>
      </c>
      <c r="V67" s="537">
        <f t="shared" si="20"/>
        <v>-194.7737266772543</v>
      </c>
      <c r="W67" s="415"/>
      <c r="X67" s="434">
        <v>179</v>
      </c>
      <c r="Y67" s="435" t="s">
        <v>98</v>
      </c>
      <c r="Z67" s="436">
        <v>144473</v>
      </c>
      <c r="AA67" s="491">
        <f t="shared" si="21"/>
        <v>25739619.181561749</v>
      </c>
      <c r="AB67" s="491">
        <v>-5961119.9167973949</v>
      </c>
      <c r="AC67" s="200">
        <v>19778499.264764354</v>
      </c>
      <c r="AD67" s="440">
        <v>40036380</v>
      </c>
      <c r="AE67" s="452">
        <f t="shared" si="22"/>
        <v>59814879.264764354</v>
      </c>
      <c r="AF67" s="436">
        <v>21122633.565577343</v>
      </c>
      <c r="AG67" s="438">
        <f t="shared" si="23"/>
        <v>80937512.830341697</v>
      </c>
      <c r="AH67" s="441">
        <v>-23030409</v>
      </c>
      <c r="AI67" s="489">
        <f t="shared" si="24"/>
        <v>57907103.830341697</v>
      </c>
      <c r="AJ67" s="442">
        <f t="shared" si="25"/>
        <v>400.8160959510891</v>
      </c>
    </row>
    <row r="68" spans="1:36">
      <c r="A68" s="434">
        <v>181</v>
      </c>
      <c r="B68" s="435" t="s">
        <v>99</v>
      </c>
      <c r="C68" s="440">
        <v>1683</v>
      </c>
      <c r="D68" s="490">
        <f t="shared" si="11"/>
        <v>309541.68678834767</v>
      </c>
      <c r="E68" s="491">
        <v>546026.32595963194</v>
      </c>
      <c r="F68" s="440">
        <v>855568.01274797961</v>
      </c>
      <c r="G68" s="440">
        <v>925287.16759762645</v>
      </c>
      <c r="H68" s="200">
        <f t="shared" si="12"/>
        <v>1780855.1803456061</v>
      </c>
      <c r="I68" s="440">
        <v>426361.30558149749</v>
      </c>
      <c r="J68" s="438">
        <f t="shared" si="13"/>
        <v>2207216.4859271036</v>
      </c>
      <c r="K68" s="441">
        <v>-397295</v>
      </c>
      <c r="L68" s="489">
        <f t="shared" si="14"/>
        <v>1809921.4859271036</v>
      </c>
      <c r="M68" s="438">
        <v>69349.72</v>
      </c>
      <c r="N68" s="438">
        <f t="shared" si="15"/>
        <v>1879271.2059271035</v>
      </c>
      <c r="O68" s="489">
        <f t="shared" si="16"/>
        <v>1075.4138359638168</v>
      </c>
      <c r="P68" s="438">
        <f t="shared" si="17"/>
        <v>1116.6198490357121</v>
      </c>
      <c r="Q68" s="492">
        <v>4</v>
      </c>
      <c r="R68" s="492">
        <v>4</v>
      </c>
      <c r="S68" s="367"/>
      <c r="T68" s="535">
        <f t="shared" si="18"/>
        <v>-60614.694826927502</v>
      </c>
      <c r="U68" s="536">
        <f t="shared" si="28"/>
        <v>-3.2404983902793658E-2</v>
      </c>
      <c r="V68" s="537">
        <f t="shared" si="20"/>
        <v>-34.69665706528167</v>
      </c>
      <c r="W68" s="415"/>
      <c r="X68" s="434">
        <v>181</v>
      </c>
      <c r="Y68" s="435" t="s">
        <v>99</v>
      </c>
      <c r="Z68" s="436">
        <v>1685</v>
      </c>
      <c r="AA68" s="491">
        <f t="shared" si="21"/>
        <v>352874.11315261037</v>
      </c>
      <c r="AB68" s="491">
        <v>511628.7163159335</v>
      </c>
      <c r="AC68" s="200">
        <v>864502.82946854387</v>
      </c>
      <c r="AD68" s="440">
        <v>954376</v>
      </c>
      <c r="AE68" s="452">
        <f t="shared" si="22"/>
        <v>1818878.8294685439</v>
      </c>
      <c r="AF68" s="436">
        <v>431797.35128548706</v>
      </c>
      <c r="AG68" s="438">
        <f t="shared" si="23"/>
        <v>2250676.1807540311</v>
      </c>
      <c r="AH68" s="441">
        <v>-380140</v>
      </c>
      <c r="AI68" s="489">
        <f t="shared" si="24"/>
        <v>1870536.1807540311</v>
      </c>
      <c r="AJ68" s="442">
        <f t="shared" si="25"/>
        <v>1110.1104930290985</v>
      </c>
    </row>
    <row r="69" spans="1:36">
      <c r="A69" s="434">
        <v>182</v>
      </c>
      <c r="B69" s="435" t="s">
        <v>100</v>
      </c>
      <c r="C69" s="440">
        <v>19347</v>
      </c>
      <c r="D69" s="490">
        <f t="shared" si="11"/>
        <v>131193.13048876729</v>
      </c>
      <c r="E69" s="491">
        <v>-2788931.27824549</v>
      </c>
      <c r="F69" s="440">
        <v>-2657738.1477567228</v>
      </c>
      <c r="G69" s="440">
        <v>2532216.7046914492</v>
      </c>
      <c r="H69" s="200">
        <f t="shared" si="12"/>
        <v>-125521.44306527358</v>
      </c>
      <c r="I69" s="440">
        <v>3275389.5878337245</v>
      </c>
      <c r="J69" s="438">
        <f t="shared" si="13"/>
        <v>3149868.1447684509</v>
      </c>
      <c r="K69" s="441">
        <v>-1355634</v>
      </c>
      <c r="L69" s="489">
        <f t="shared" si="14"/>
        <v>1794234.1447684509</v>
      </c>
      <c r="M69" s="438">
        <v>-263970.2524</v>
      </c>
      <c r="N69" s="438">
        <f t="shared" si="15"/>
        <v>1530263.8923684508</v>
      </c>
      <c r="O69" s="489">
        <f t="shared" si="16"/>
        <v>92.739657040804815</v>
      </c>
      <c r="P69" s="438">
        <f t="shared" si="17"/>
        <v>79.095668184651402</v>
      </c>
      <c r="Q69" s="492">
        <v>13</v>
      </c>
      <c r="R69" s="492">
        <v>13</v>
      </c>
      <c r="S69" s="367"/>
      <c r="T69" s="535">
        <f t="shared" si="18"/>
        <v>-4195043.1526995488</v>
      </c>
      <c r="U69" s="536">
        <f t="shared" si="28"/>
        <v>-0.70042560134476106</v>
      </c>
      <c r="V69" s="537">
        <f t="shared" si="20"/>
        <v>-210.25408492651442</v>
      </c>
      <c r="W69" s="415"/>
      <c r="X69" s="434">
        <v>182</v>
      </c>
      <c r="Y69" s="435" t="s">
        <v>100</v>
      </c>
      <c r="Z69" s="436">
        <v>19767</v>
      </c>
      <c r="AA69" s="491">
        <f t="shared" si="21"/>
        <v>307072.24569272948</v>
      </c>
      <c r="AB69" s="491">
        <v>3692874.4170804801</v>
      </c>
      <c r="AC69" s="200">
        <v>3999946.6627732096</v>
      </c>
      <c r="AD69" s="440">
        <v>-69368</v>
      </c>
      <c r="AE69" s="452">
        <f t="shared" si="22"/>
        <v>3930578.6627732096</v>
      </c>
      <c r="AF69" s="436">
        <v>3333770.6346947895</v>
      </c>
      <c r="AG69" s="438">
        <f t="shared" si="23"/>
        <v>7264349.2974679992</v>
      </c>
      <c r="AH69" s="441">
        <v>-1275072</v>
      </c>
      <c r="AI69" s="489">
        <f t="shared" si="24"/>
        <v>5989277.2974679992</v>
      </c>
      <c r="AJ69" s="442">
        <f t="shared" si="25"/>
        <v>302.99374196731924</v>
      </c>
    </row>
    <row r="70" spans="1:36">
      <c r="A70" s="434">
        <v>186</v>
      </c>
      <c r="B70" s="435" t="s">
        <v>101</v>
      </c>
      <c r="C70" s="440">
        <v>45630</v>
      </c>
      <c r="D70" s="490">
        <f t="shared" si="11"/>
        <v>15552344.258500811</v>
      </c>
      <c r="E70" s="491">
        <v>-9868963.8291282672</v>
      </c>
      <c r="F70" s="440">
        <v>5683380.4293725435</v>
      </c>
      <c r="G70" s="440">
        <v>1016478.1334061795</v>
      </c>
      <c r="H70" s="200">
        <f t="shared" si="12"/>
        <v>6699858.5627787225</v>
      </c>
      <c r="I70" s="440">
        <v>5398864.8071859898</v>
      </c>
      <c r="J70" s="438">
        <f t="shared" si="13"/>
        <v>12098723.369964711</v>
      </c>
      <c r="K70" s="441">
        <v>64182</v>
      </c>
      <c r="L70" s="489">
        <f t="shared" si="14"/>
        <v>12162905.369964711</v>
      </c>
      <c r="M70" s="438">
        <v>-2709938.029060001</v>
      </c>
      <c r="N70" s="438">
        <f t="shared" si="15"/>
        <v>9452967.3409047108</v>
      </c>
      <c r="O70" s="489">
        <f t="shared" si="16"/>
        <v>266.55501577831933</v>
      </c>
      <c r="P70" s="438">
        <f t="shared" si="17"/>
        <v>207.16562219821853</v>
      </c>
      <c r="Q70" s="492">
        <v>1</v>
      </c>
      <c r="R70" s="493">
        <v>35</v>
      </c>
      <c r="S70" s="416"/>
      <c r="T70" s="535">
        <f t="shared" si="18"/>
        <v>-6680433.9874914587</v>
      </c>
      <c r="U70" s="536">
        <f t="shared" si="28"/>
        <v>-0.3545249523327223</v>
      </c>
      <c r="V70" s="537">
        <f t="shared" si="20"/>
        <v>-150.093358109625</v>
      </c>
      <c r="W70" s="415"/>
      <c r="X70" s="434">
        <v>186</v>
      </c>
      <c r="Y70" s="435" t="s">
        <v>101</v>
      </c>
      <c r="Z70" s="436">
        <v>45226</v>
      </c>
      <c r="AA70" s="491">
        <f t="shared" si="21"/>
        <v>14667984.102349959</v>
      </c>
      <c r="AB70" s="491">
        <v>-4320041.1550279064</v>
      </c>
      <c r="AC70" s="200">
        <v>10347942.947322054</v>
      </c>
      <c r="AD70" s="440">
        <v>3422568</v>
      </c>
      <c r="AE70" s="452">
        <f t="shared" si="22"/>
        <v>13770510.947322054</v>
      </c>
      <c r="AF70" s="436">
        <v>5476934.4101341153</v>
      </c>
      <c r="AG70" s="438">
        <f t="shared" si="23"/>
        <v>19247445.35745617</v>
      </c>
      <c r="AH70" s="441">
        <v>-404106</v>
      </c>
      <c r="AI70" s="489">
        <f t="shared" si="24"/>
        <v>18843339.35745617</v>
      </c>
      <c r="AJ70" s="442">
        <f t="shared" si="25"/>
        <v>416.64837388794433</v>
      </c>
    </row>
    <row r="71" spans="1:36">
      <c r="A71" s="434">
        <v>202</v>
      </c>
      <c r="B71" s="435" t="s">
        <v>102</v>
      </c>
      <c r="C71" s="440">
        <v>35848</v>
      </c>
      <c r="D71" s="490">
        <f t="shared" si="11"/>
        <v>18533971.449673057</v>
      </c>
      <c r="E71" s="491">
        <v>6093321.2312177476</v>
      </c>
      <c r="F71" s="440">
        <v>24627292.680890806</v>
      </c>
      <c r="G71" s="440">
        <v>658340.52202976041</v>
      </c>
      <c r="H71" s="200">
        <f t="shared" si="12"/>
        <v>25285633.202920567</v>
      </c>
      <c r="I71" s="440">
        <v>3738913.909100424</v>
      </c>
      <c r="J71" s="438">
        <f t="shared" si="13"/>
        <v>29024547.112020992</v>
      </c>
      <c r="K71" s="441">
        <v>-3898785</v>
      </c>
      <c r="L71" s="489">
        <f t="shared" si="14"/>
        <v>25125762.112020992</v>
      </c>
      <c r="M71" s="438">
        <v>-2528468.7253799997</v>
      </c>
      <c r="N71" s="438">
        <f t="shared" si="15"/>
        <v>22597293.386640992</v>
      </c>
      <c r="O71" s="489">
        <f t="shared" si="16"/>
        <v>700.89718009431465</v>
      </c>
      <c r="P71" s="438">
        <f t="shared" si="17"/>
        <v>630.36413151754607</v>
      </c>
      <c r="Q71" s="492">
        <v>2</v>
      </c>
      <c r="R71" s="492">
        <v>2</v>
      </c>
      <c r="S71" s="367"/>
      <c r="T71" s="535">
        <f t="shared" si="18"/>
        <v>953077.7590315789</v>
      </c>
      <c r="U71" s="536">
        <f t="shared" si="28"/>
        <v>3.9427882526985987E-2</v>
      </c>
      <c r="V71" s="537">
        <f t="shared" si="20"/>
        <v>19.918946638264515</v>
      </c>
      <c r="W71" s="415"/>
      <c r="X71" s="434">
        <v>202</v>
      </c>
      <c r="Y71" s="435" t="s">
        <v>102</v>
      </c>
      <c r="Z71" s="436">
        <v>35497</v>
      </c>
      <c r="AA71" s="491">
        <f t="shared" si="21"/>
        <v>18218714.279890344</v>
      </c>
      <c r="AB71" s="491">
        <v>4495555.2473724075</v>
      </c>
      <c r="AC71" s="200">
        <v>22714269.527262751</v>
      </c>
      <c r="AD71" s="440">
        <v>1495516</v>
      </c>
      <c r="AE71" s="452">
        <f t="shared" si="22"/>
        <v>24209785.527262751</v>
      </c>
      <c r="AF71" s="436">
        <v>3823613.8257266623</v>
      </c>
      <c r="AG71" s="438">
        <f t="shared" si="23"/>
        <v>28033399.352989413</v>
      </c>
      <c r="AH71" s="441">
        <v>-3860715</v>
      </c>
      <c r="AI71" s="489">
        <f t="shared" si="24"/>
        <v>24172684.352989413</v>
      </c>
      <c r="AJ71" s="442">
        <f t="shared" si="25"/>
        <v>680.97823345605013</v>
      </c>
    </row>
    <row r="72" spans="1:36">
      <c r="A72" s="434">
        <v>204</v>
      </c>
      <c r="B72" s="435" t="s">
        <v>103</v>
      </c>
      <c r="C72" s="440">
        <v>2689</v>
      </c>
      <c r="D72" s="490">
        <f t="shared" si="11"/>
        <v>155967.28435854497</v>
      </c>
      <c r="E72" s="491">
        <v>-1835391.3986043683</v>
      </c>
      <c r="F72" s="440">
        <v>-1679424.1142458234</v>
      </c>
      <c r="G72" s="440">
        <v>1129991.0250743905</v>
      </c>
      <c r="H72" s="200">
        <f t="shared" si="12"/>
        <v>-549433.08917143289</v>
      </c>
      <c r="I72" s="440">
        <v>618298.41845865559</v>
      </c>
      <c r="J72" s="438">
        <f t="shared" si="13"/>
        <v>68865.329287222703</v>
      </c>
      <c r="K72" s="441">
        <v>-603733</v>
      </c>
      <c r="L72" s="489">
        <f t="shared" si="14"/>
        <v>-534867.6707127773</v>
      </c>
      <c r="M72" s="438">
        <v>-877836.63641000015</v>
      </c>
      <c r="N72" s="438">
        <f t="shared" si="15"/>
        <v>-1412704.3071227774</v>
      </c>
      <c r="O72" s="489">
        <f t="shared" si="16"/>
        <v>-198.90950937626528</v>
      </c>
      <c r="P72" s="438">
        <f t="shared" si="17"/>
        <v>-525.36419007912889</v>
      </c>
      <c r="Q72" s="492">
        <v>11</v>
      </c>
      <c r="R72" s="492">
        <v>11</v>
      </c>
      <c r="S72" s="367"/>
      <c r="T72" s="535">
        <f t="shared" si="18"/>
        <v>-591360.55057112314</v>
      </c>
      <c r="U72" s="536">
        <f t="shared" si="28"/>
        <v>-10.467877581280005</v>
      </c>
      <c r="V72" s="537">
        <f t="shared" si="20"/>
        <v>-219.24531926047905</v>
      </c>
      <c r="W72" s="415"/>
      <c r="X72" s="434">
        <v>204</v>
      </c>
      <c r="Y72" s="435" t="s">
        <v>103</v>
      </c>
      <c r="Z72" s="436">
        <v>2778</v>
      </c>
      <c r="AA72" s="491">
        <f t="shared" si="21"/>
        <v>210391.24069811613</v>
      </c>
      <c r="AB72" s="491">
        <v>-1198388.7420553402</v>
      </c>
      <c r="AC72" s="200">
        <v>-987997.50135722407</v>
      </c>
      <c r="AD72" s="440">
        <v>1020508</v>
      </c>
      <c r="AE72" s="452">
        <f t="shared" si="22"/>
        <v>32510.498642775929</v>
      </c>
      <c r="AF72" s="436">
        <v>625921.38121556991</v>
      </c>
      <c r="AG72" s="438">
        <f t="shared" si="23"/>
        <v>658431.87985834584</v>
      </c>
      <c r="AH72" s="441">
        <v>-601939</v>
      </c>
      <c r="AI72" s="489">
        <f t="shared" si="24"/>
        <v>56492.879858345841</v>
      </c>
      <c r="AJ72" s="442">
        <f t="shared" si="25"/>
        <v>20.335809884213766</v>
      </c>
    </row>
    <row r="73" spans="1:36">
      <c r="A73" s="434">
        <v>205</v>
      </c>
      <c r="B73" s="435" t="s">
        <v>104</v>
      </c>
      <c r="C73" s="440">
        <v>36297</v>
      </c>
      <c r="D73" s="490">
        <f t="shared" si="11"/>
        <v>9427691.4629933834</v>
      </c>
      <c r="E73" s="491">
        <v>-10541161.24399966</v>
      </c>
      <c r="F73" s="440">
        <v>-1113469.7810062766</v>
      </c>
      <c r="G73" s="440">
        <v>12709206.49113602</v>
      </c>
      <c r="H73" s="200">
        <f t="shared" si="12"/>
        <v>11595736.710129743</v>
      </c>
      <c r="I73" s="440">
        <v>5718120.9029471334</v>
      </c>
      <c r="J73" s="438">
        <f t="shared" si="13"/>
        <v>17313857.613076877</v>
      </c>
      <c r="K73" s="441">
        <v>32769044</v>
      </c>
      <c r="L73" s="489">
        <f t="shared" si="14"/>
        <v>50082901.613076881</v>
      </c>
      <c r="M73" s="438">
        <v>-302285.97269999998</v>
      </c>
      <c r="N73" s="438">
        <f t="shared" si="15"/>
        <v>49780615.640376881</v>
      </c>
      <c r="O73" s="489">
        <f t="shared" si="16"/>
        <v>1379.8082930566404</v>
      </c>
      <c r="P73" s="438">
        <f t="shared" si="17"/>
        <v>1371.4801675173399</v>
      </c>
      <c r="Q73" s="492">
        <v>18</v>
      </c>
      <c r="R73" s="492">
        <v>18</v>
      </c>
      <c r="S73" s="367"/>
      <c r="T73" s="535">
        <f t="shared" si="18"/>
        <v>2813773.5900521874</v>
      </c>
      <c r="U73" s="536">
        <f t="shared" si="28"/>
        <v>5.9526665875486516E-2</v>
      </c>
      <c r="V73" s="537">
        <f t="shared" si="20"/>
        <v>84.515277326919886</v>
      </c>
      <c r="W73" s="415"/>
      <c r="X73" s="434">
        <v>205</v>
      </c>
      <c r="Y73" s="435" t="s">
        <v>104</v>
      </c>
      <c r="Z73" s="436">
        <v>36493</v>
      </c>
      <c r="AA73" s="491">
        <f t="shared" si="21"/>
        <v>9733751.6843550615</v>
      </c>
      <c r="AB73" s="491">
        <v>-12651740.446135432</v>
      </c>
      <c r="AC73" s="200">
        <v>-2917988.76178037</v>
      </c>
      <c r="AD73" s="440">
        <v>13084594</v>
      </c>
      <c r="AE73" s="452">
        <f t="shared" si="22"/>
        <v>10166605.23821963</v>
      </c>
      <c r="AF73" s="436">
        <v>5725031.7848050632</v>
      </c>
      <c r="AG73" s="438">
        <f t="shared" si="23"/>
        <v>15891637.023024693</v>
      </c>
      <c r="AH73" s="441">
        <v>31377491</v>
      </c>
      <c r="AI73" s="489">
        <f t="shared" si="24"/>
        <v>47269128.023024693</v>
      </c>
      <c r="AJ73" s="442">
        <f t="shared" si="25"/>
        <v>1295.2930157297205</v>
      </c>
    </row>
    <row r="74" spans="1:36">
      <c r="A74" s="434">
        <v>208</v>
      </c>
      <c r="B74" s="435" t="s">
        <v>105</v>
      </c>
      <c r="C74" s="440">
        <v>12335</v>
      </c>
      <c r="D74" s="490">
        <f t="shared" si="11"/>
        <v>6594114.6690971237</v>
      </c>
      <c r="E74" s="491">
        <v>546120.85221757786</v>
      </c>
      <c r="F74" s="440">
        <v>7140235.521314702</v>
      </c>
      <c r="G74" s="440">
        <v>5776803.9278499866</v>
      </c>
      <c r="H74" s="200">
        <f t="shared" si="12"/>
        <v>12917039.449164689</v>
      </c>
      <c r="I74" s="440">
        <v>2423142.9183948599</v>
      </c>
      <c r="J74" s="438">
        <f t="shared" si="13"/>
        <v>15340182.367559548</v>
      </c>
      <c r="K74" s="441">
        <v>-80061</v>
      </c>
      <c r="L74" s="489">
        <f t="shared" si="14"/>
        <v>15260121.367559548</v>
      </c>
      <c r="M74" s="438">
        <v>-21813.639200000005</v>
      </c>
      <c r="N74" s="438">
        <f t="shared" si="15"/>
        <v>15238307.728359548</v>
      </c>
      <c r="O74" s="489">
        <f t="shared" si="16"/>
        <v>1237.1399568349857</v>
      </c>
      <c r="P74" s="438">
        <f t="shared" si="17"/>
        <v>1235.3715223639683</v>
      </c>
      <c r="Q74" s="492">
        <v>17</v>
      </c>
      <c r="R74" s="492">
        <v>17</v>
      </c>
      <c r="S74" s="367"/>
      <c r="T74" s="535">
        <f t="shared" si="18"/>
        <v>-1872397.1611635759</v>
      </c>
      <c r="U74" s="536">
        <f t="shared" si="28"/>
        <v>-0.10928907842851313</v>
      </c>
      <c r="V74" s="537">
        <f t="shared" si="20"/>
        <v>-143.17897071280072</v>
      </c>
      <c r="W74" s="415"/>
      <c r="X74" s="434">
        <v>208</v>
      </c>
      <c r="Y74" s="435" t="s">
        <v>105</v>
      </c>
      <c r="Z74" s="436">
        <v>12412</v>
      </c>
      <c r="AA74" s="491">
        <f t="shared" si="21"/>
        <v>6458533.6942679342</v>
      </c>
      <c r="AB74" s="491">
        <v>2305859.6369288228</v>
      </c>
      <c r="AC74" s="200">
        <v>8764393.331196757</v>
      </c>
      <c r="AD74" s="440">
        <v>6269419</v>
      </c>
      <c r="AE74" s="452">
        <f t="shared" si="22"/>
        <v>15033812.331196757</v>
      </c>
      <c r="AF74" s="436">
        <v>2430519.1975263674</v>
      </c>
      <c r="AG74" s="438">
        <f t="shared" si="23"/>
        <v>17464331.528723124</v>
      </c>
      <c r="AH74" s="441">
        <v>-331813</v>
      </c>
      <c r="AI74" s="489">
        <f t="shared" si="24"/>
        <v>17132518.528723124</v>
      </c>
      <c r="AJ74" s="442">
        <f t="shared" si="25"/>
        <v>1380.3189275477864</v>
      </c>
    </row>
    <row r="75" spans="1:36">
      <c r="A75" s="434">
        <v>211</v>
      </c>
      <c r="B75" s="435" t="s">
        <v>106</v>
      </c>
      <c r="C75" s="440">
        <v>32959</v>
      </c>
      <c r="D75" s="490">
        <f t="shared" ref="D75:D138" si="29">F75-E75</f>
        <v>16213286.987932554</v>
      </c>
      <c r="E75" s="491">
        <v>-1598908.143919219</v>
      </c>
      <c r="F75" s="440">
        <v>14614378.844013335</v>
      </c>
      <c r="G75" s="440">
        <v>5317115.4541388405</v>
      </c>
      <c r="H75" s="200">
        <f t="shared" ref="H75:H138" si="30">SUM(F75:G75)</f>
        <v>19931494.298152175</v>
      </c>
      <c r="I75" s="440">
        <v>4222130.48012006</v>
      </c>
      <c r="J75" s="438">
        <f t="shared" ref="J75:J138" si="31">H75+I75</f>
        <v>24153624.778272234</v>
      </c>
      <c r="K75" s="441">
        <v>-4333480</v>
      </c>
      <c r="L75" s="489">
        <f t="shared" ref="L75:L138" si="32">J75+K75</f>
        <v>19820144.778272234</v>
      </c>
      <c r="M75" s="438">
        <v>-1217489.4991500005</v>
      </c>
      <c r="N75" s="438">
        <f t="shared" ref="N75:N138" si="33">SUM(L75:M75)</f>
        <v>18602655.279122233</v>
      </c>
      <c r="O75" s="489">
        <f t="shared" ref="O75:O138" si="34">L75/C75</f>
        <v>601.35758907346201</v>
      </c>
      <c r="P75" s="438">
        <f t="shared" ref="P75:P138" si="35">N75/C75</f>
        <v>564.41807333724421</v>
      </c>
      <c r="Q75" s="492">
        <v>6</v>
      </c>
      <c r="R75" s="492">
        <v>6</v>
      </c>
      <c r="S75" s="367"/>
      <c r="T75" s="535">
        <f t="shared" ref="T75:T138" si="36">L75-AI75</f>
        <v>-3712578.9206152484</v>
      </c>
      <c r="U75" s="536">
        <f t="shared" si="28"/>
        <v>-0.15776239793232102</v>
      </c>
      <c r="V75" s="537">
        <f t="shared" ref="V75:V138" si="37">O75-AJ75</f>
        <v>-120.01828300328009</v>
      </c>
      <c r="W75" s="415"/>
      <c r="X75" s="434">
        <v>211</v>
      </c>
      <c r="Y75" s="435" t="s">
        <v>106</v>
      </c>
      <c r="Z75" s="436">
        <v>32622</v>
      </c>
      <c r="AA75" s="491">
        <f t="shared" ref="AA75:AA138" si="38">AC75-AB75</f>
        <v>16104359.53407117</v>
      </c>
      <c r="AB75" s="491">
        <v>965404.73361425067</v>
      </c>
      <c r="AC75" s="200">
        <v>17069764.267685421</v>
      </c>
      <c r="AD75" s="440">
        <v>6410415</v>
      </c>
      <c r="AE75" s="452">
        <f t="shared" ref="AE75:AE138" si="39">SUM(AC75:AD75)</f>
        <v>23480179.267685421</v>
      </c>
      <c r="AF75" s="436">
        <v>4309006.4312020615</v>
      </c>
      <c r="AG75" s="438">
        <f t="shared" ref="AG75:AG138" si="40">SUM(AE75:AF75)</f>
        <v>27789185.698887482</v>
      </c>
      <c r="AH75" s="441">
        <v>-4256462</v>
      </c>
      <c r="AI75" s="489">
        <f t="shared" ref="AI75:AI138" si="41">SUM(AG75:AH75)</f>
        <v>23532723.698887482</v>
      </c>
      <c r="AJ75" s="442">
        <f t="shared" ref="AJ75:AJ138" si="42">AI75/Z75</f>
        <v>721.3758720767421</v>
      </c>
    </row>
    <row r="76" spans="1:36">
      <c r="A76" s="434">
        <v>213</v>
      </c>
      <c r="B76" s="435" t="s">
        <v>107</v>
      </c>
      <c r="C76" s="440">
        <v>5154</v>
      </c>
      <c r="D76" s="490">
        <f t="shared" si="29"/>
        <v>417423.18135366123</v>
      </c>
      <c r="E76" s="491">
        <v>-857149.2591625707</v>
      </c>
      <c r="F76" s="440">
        <v>-439726.07780890947</v>
      </c>
      <c r="G76" s="440">
        <v>1203811.5481204316</v>
      </c>
      <c r="H76" s="200">
        <f t="shared" si="30"/>
        <v>764085.47031152213</v>
      </c>
      <c r="I76" s="440">
        <v>1110295.7370382252</v>
      </c>
      <c r="J76" s="438">
        <f t="shared" si="31"/>
        <v>1874381.2073497474</v>
      </c>
      <c r="K76" s="441">
        <v>-222725</v>
      </c>
      <c r="L76" s="489">
        <f t="shared" si="32"/>
        <v>1651656.2073497474</v>
      </c>
      <c r="M76" s="438">
        <v>-121393.53260000001</v>
      </c>
      <c r="N76" s="438">
        <f t="shared" si="33"/>
        <v>1530262.6747497474</v>
      </c>
      <c r="O76" s="489">
        <f t="shared" si="34"/>
        <v>320.46104139498397</v>
      </c>
      <c r="P76" s="438">
        <f t="shared" si="35"/>
        <v>296.90777546560872</v>
      </c>
      <c r="Q76" s="492">
        <v>10</v>
      </c>
      <c r="R76" s="492">
        <v>10</v>
      </c>
      <c r="S76" s="367"/>
      <c r="T76" s="535">
        <f t="shared" si="36"/>
        <v>-220169.7911781054</v>
      </c>
      <c r="U76" s="536">
        <f t="shared" si="28"/>
        <v>-0.11762300093665959</v>
      </c>
      <c r="V76" s="537">
        <f t="shared" si="37"/>
        <v>-37.440679164834933</v>
      </c>
      <c r="W76" s="415"/>
      <c r="X76" s="434">
        <v>213</v>
      </c>
      <c r="Y76" s="435" t="s">
        <v>107</v>
      </c>
      <c r="Z76" s="436">
        <v>5230</v>
      </c>
      <c r="AA76" s="491">
        <f t="shared" si="38"/>
        <v>353740.92360221932</v>
      </c>
      <c r="AB76" s="491">
        <v>-68717.453878098357</v>
      </c>
      <c r="AC76" s="200">
        <v>285023.46972412098</v>
      </c>
      <c r="AD76" s="440">
        <v>716957</v>
      </c>
      <c r="AE76" s="452">
        <f t="shared" si="39"/>
        <v>1001980.469724121</v>
      </c>
      <c r="AF76" s="436">
        <v>1126664.5288037318</v>
      </c>
      <c r="AG76" s="438">
        <f t="shared" si="40"/>
        <v>2128644.9985278528</v>
      </c>
      <c r="AH76" s="441">
        <v>-256819</v>
      </c>
      <c r="AI76" s="489">
        <f t="shared" si="41"/>
        <v>1871825.9985278528</v>
      </c>
      <c r="AJ76" s="442">
        <f t="shared" si="42"/>
        <v>357.9017205598189</v>
      </c>
    </row>
    <row r="77" spans="1:36">
      <c r="A77" s="434">
        <v>214</v>
      </c>
      <c r="B77" s="435" t="s">
        <v>108</v>
      </c>
      <c r="C77" s="440">
        <v>12528</v>
      </c>
      <c r="D77" s="490">
        <f t="shared" si="29"/>
        <v>2493879.743050267</v>
      </c>
      <c r="E77" s="491">
        <v>-861698.20053312602</v>
      </c>
      <c r="F77" s="440">
        <v>1632181.5425171412</v>
      </c>
      <c r="G77" s="440">
        <v>5190839.3998318166</v>
      </c>
      <c r="H77" s="200">
        <f t="shared" si="30"/>
        <v>6823020.942348958</v>
      </c>
      <c r="I77" s="440">
        <v>2646942.193622163</v>
      </c>
      <c r="J77" s="438">
        <f t="shared" si="31"/>
        <v>9469963.1359711215</v>
      </c>
      <c r="K77" s="441">
        <v>-147161</v>
      </c>
      <c r="L77" s="489">
        <f t="shared" si="32"/>
        <v>9322802.1359711215</v>
      </c>
      <c r="M77" s="438">
        <v>206551.83649999992</v>
      </c>
      <c r="N77" s="438">
        <f t="shared" si="33"/>
        <v>9529353.9724711217</v>
      </c>
      <c r="O77" s="489">
        <f t="shared" si="34"/>
        <v>744.1572586183845</v>
      </c>
      <c r="P77" s="438">
        <f t="shared" si="35"/>
        <v>760.64447417553652</v>
      </c>
      <c r="Q77" s="492">
        <v>4</v>
      </c>
      <c r="R77" s="492">
        <v>4</v>
      </c>
      <c r="S77" s="367"/>
      <c r="T77" s="535">
        <f t="shared" si="36"/>
        <v>-1514520.4364038669</v>
      </c>
      <c r="U77" s="536">
        <f t="shared" si="28"/>
        <v>-0.139750425097106</v>
      </c>
      <c r="V77" s="537">
        <f t="shared" si="37"/>
        <v>-111.73616835800067</v>
      </c>
      <c r="W77" s="415"/>
      <c r="X77" s="434">
        <v>214</v>
      </c>
      <c r="Y77" s="435" t="s">
        <v>108</v>
      </c>
      <c r="Z77" s="436">
        <v>12662</v>
      </c>
      <c r="AA77" s="491">
        <f t="shared" si="38"/>
        <v>2480454.7022916316</v>
      </c>
      <c r="AB77" s="491">
        <v>1041950.6022613384</v>
      </c>
      <c r="AC77" s="200">
        <v>3522405.30455297</v>
      </c>
      <c r="AD77" s="440">
        <v>5178434</v>
      </c>
      <c r="AE77" s="452">
        <f t="shared" si="39"/>
        <v>8700839.3045529705</v>
      </c>
      <c r="AF77" s="436">
        <v>2642332.267822017</v>
      </c>
      <c r="AG77" s="438">
        <f t="shared" si="40"/>
        <v>11343171.572374988</v>
      </c>
      <c r="AH77" s="441">
        <v>-505849</v>
      </c>
      <c r="AI77" s="489">
        <f t="shared" si="41"/>
        <v>10837322.572374988</v>
      </c>
      <c r="AJ77" s="442">
        <f t="shared" si="42"/>
        <v>855.89342697638517</v>
      </c>
    </row>
    <row r="78" spans="1:36">
      <c r="A78" s="434">
        <v>216</v>
      </c>
      <c r="B78" s="435" t="s">
        <v>109</v>
      </c>
      <c r="C78" s="440">
        <v>1269</v>
      </c>
      <c r="D78" s="490">
        <f t="shared" si="29"/>
        <v>563590.80782284681</v>
      </c>
      <c r="E78" s="491">
        <v>106.23083551822492</v>
      </c>
      <c r="F78" s="440">
        <v>563697.03865836503</v>
      </c>
      <c r="G78" s="440">
        <v>508158.78204722999</v>
      </c>
      <c r="H78" s="200">
        <f t="shared" si="30"/>
        <v>1071855.820705595</v>
      </c>
      <c r="I78" s="440">
        <v>300791.69579398894</v>
      </c>
      <c r="J78" s="438">
        <f t="shared" si="31"/>
        <v>1372647.5164995838</v>
      </c>
      <c r="K78" s="441">
        <v>-263525</v>
      </c>
      <c r="L78" s="489">
        <f t="shared" si="32"/>
        <v>1109122.5164995838</v>
      </c>
      <c r="M78" s="438">
        <v>69349.72</v>
      </c>
      <c r="N78" s="438">
        <f t="shared" si="33"/>
        <v>1178472.2364995838</v>
      </c>
      <c r="O78" s="489">
        <f t="shared" si="34"/>
        <v>874.01301536610231</v>
      </c>
      <c r="P78" s="438">
        <f t="shared" si="35"/>
        <v>928.66212490116925</v>
      </c>
      <c r="Q78" s="492">
        <v>13</v>
      </c>
      <c r="R78" s="492">
        <v>13</v>
      </c>
      <c r="S78" s="367"/>
      <c r="T78" s="535">
        <f t="shared" si="36"/>
        <v>-36213.24688342819</v>
      </c>
      <c r="U78" s="536">
        <f t="shared" si="28"/>
        <v>-3.161801808795707E-2</v>
      </c>
      <c r="V78" s="537">
        <f t="shared" si="37"/>
        <v>0.37780302208091143</v>
      </c>
      <c r="W78" s="415"/>
      <c r="X78" s="434">
        <v>216</v>
      </c>
      <c r="Y78" s="435" t="s">
        <v>109</v>
      </c>
      <c r="Z78" s="436">
        <v>1311</v>
      </c>
      <c r="AA78" s="491">
        <f t="shared" si="38"/>
        <v>615740.51049020211</v>
      </c>
      <c r="AB78" s="491">
        <v>109833.22155771394</v>
      </c>
      <c r="AC78" s="200">
        <v>725573.73204791604</v>
      </c>
      <c r="AD78" s="440">
        <v>372168</v>
      </c>
      <c r="AE78" s="452">
        <f t="shared" si="39"/>
        <v>1097741.7320479159</v>
      </c>
      <c r="AF78" s="436">
        <v>301479.03133509605</v>
      </c>
      <c r="AG78" s="438">
        <f t="shared" si="40"/>
        <v>1399220.763383012</v>
      </c>
      <c r="AH78" s="441">
        <v>-253885</v>
      </c>
      <c r="AI78" s="489">
        <f t="shared" si="41"/>
        <v>1145335.763383012</v>
      </c>
      <c r="AJ78" s="442">
        <f t="shared" si="42"/>
        <v>873.6352123440214</v>
      </c>
    </row>
    <row r="79" spans="1:36">
      <c r="A79" s="434">
        <v>217</v>
      </c>
      <c r="B79" s="435" t="s">
        <v>110</v>
      </c>
      <c r="C79" s="440">
        <v>5352</v>
      </c>
      <c r="D79" s="490">
        <f t="shared" si="29"/>
        <v>2544423.7214638889</v>
      </c>
      <c r="E79" s="491">
        <v>-1846082.3317306081</v>
      </c>
      <c r="F79" s="440">
        <v>698341.38973328052</v>
      </c>
      <c r="G79" s="440">
        <v>2723056.9866396575</v>
      </c>
      <c r="H79" s="200">
        <f t="shared" si="30"/>
        <v>3421398.376372938</v>
      </c>
      <c r="I79" s="440">
        <v>1051504.0723747611</v>
      </c>
      <c r="J79" s="438">
        <f t="shared" si="31"/>
        <v>4472902.4487476991</v>
      </c>
      <c r="K79" s="441">
        <v>110344</v>
      </c>
      <c r="L79" s="489">
        <f t="shared" si="32"/>
        <v>4583246.4487476991</v>
      </c>
      <c r="M79" s="438">
        <v>-22144.626500000006</v>
      </c>
      <c r="N79" s="438">
        <f t="shared" si="33"/>
        <v>4561101.8222476989</v>
      </c>
      <c r="O79" s="489">
        <f t="shared" si="34"/>
        <v>856.36144408589291</v>
      </c>
      <c r="P79" s="438">
        <f t="shared" si="35"/>
        <v>852.22380834224566</v>
      </c>
      <c r="Q79" s="492">
        <v>16</v>
      </c>
      <c r="R79" s="492">
        <v>16</v>
      </c>
      <c r="S79" s="367"/>
      <c r="T79" s="535">
        <f t="shared" si="36"/>
        <v>-340247.22353307344</v>
      </c>
      <c r="U79" s="536">
        <f t="shared" si="28"/>
        <v>-6.9106867233050873E-2</v>
      </c>
      <c r="V79" s="537">
        <f t="shared" si="37"/>
        <v>-57.088216819630702</v>
      </c>
      <c r="W79" s="415"/>
      <c r="X79" s="434">
        <v>217</v>
      </c>
      <c r="Y79" s="435" t="s">
        <v>110</v>
      </c>
      <c r="Z79" s="436">
        <v>5390</v>
      </c>
      <c r="AA79" s="491">
        <f t="shared" si="38"/>
        <v>2486836.5421825717</v>
      </c>
      <c r="AB79" s="491">
        <v>-1333588.0710589029</v>
      </c>
      <c r="AC79" s="200">
        <v>1153248.4711236688</v>
      </c>
      <c r="AD79" s="440">
        <v>2726306</v>
      </c>
      <c r="AE79" s="452">
        <f t="shared" si="39"/>
        <v>3879554.4711236688</v>
      </c>
      <c r="AF79" s="436">
        <v>1064158.201157104</v>
      </c>
      <c r="AG79" s="438">
        <f t="shared" si="40"/>
        <v>4943712.6722807726</v>
      </c>
      <c r="AH79" s="441">
        <v>-20219</v>
      </c>
      <c r="AI79" s="489">
        <f t="shared" si="41"/>
        <v>4923493.6722807726</v>
      </c>
      <c r="AJ79" s="442">
        <f t="shared" si="42"/>
        <v>913.44966090552361</v>
      </c>
    </row>
    <row r="80" spans="1:36">
      <c r="A80" s="434">
        <v>218</v>
      </c>
      <c r="B80" s="435" t="s">
        <v>111</v>
      </c>
      <c r="C80" s="440">
        <v>1200</v>
      </c>
      <c r="D80" s="490">
        <f t="shared" si="29"/>
        <v>-128049.27966783434</v>
      </c>
      <c r="E80" s="491">
        <v>422226.41455501481</v>
      </c>
      <c r="F80" s="440">
        <v>294177.13488718047</v>
      </c>
      <c r="G80" s="440">
        <v>625806.49527986499</v>
      </c>
      <c r="H80" s="200">
        <f t="shared" si="30"/>
        <v>919983.6301670454</v>
      </c>
      <c r="I80" s="440">
        <v>336771.41445973481</v>
      </c>
      <c r="J80" s="438">
        <f t="shared" si="31"/>
        <v>1256755.0446267803</v>
      </c>
      <c r="K80" s="441">
        <v>-277532</v>
      </c>
      <c r="L80" s="489">
        <f t="shared" si="32"/>
        <v>979223.04462678032</v>
      </c>
      <c r="M80" s="438">
        <v>-343517.53350000008</v>
      </c>
      <c r="N80" s="438">
        <f t="shared" si="33"/>
        <v>635705.51112678018</v>
      </c>
      <c r="O80" s="489">
        <f t="shared" si="34"/>
        <v>816.01920385565029</v>
      </c>
      <c r="P80" s="438">
        <f t="shared" si="35"/>
        <v>529.75459260565015</v>
      </c>
      <c r="Q80" s="492">
        <v>14</v>
      </c>
      <c r="R80" s="492">
        <v>14</v>
      </c>
      <c r="S80" s="367"/>
      <c r="T80" s="535">
        <f t="shared" si="36"/>
        <v>-206392.65853612521</v>
      </c>
      <c r="U80" s="536">
        <f t="shared" si="28"/>
        <v>-0.17408057095189006</v>
      </c>
      <c r="V80" s="537">
        <f t="shared" si="37"/>
        <v>-178.62484242195501</v>
      </c>
      <c r="W80" s="415"/>
      <c r="X80" s="434">
        <v>218</v>
      </c>
      <c r="Y80" s="435" t="s">
        <v>111</v>
      </c>
      <c r="Z80" s="436">
        <v>1192</v>
      </c>
      <c r="AA80" s="491">
        <f t="shared" si="38"/>
        <v>-135528.19591908611</v>
      </c>
      <c r="AB80" s="491">
        <v>664411.96837034263</v>
      </c>
      <c r="AC80" s="200">
        <v>528883.77245125652</v>
      </c>
      <c r="AD80" s="440">
        <v>620734</v>
      </c>
      <c r="AE80" s="452">
        <f t="shared" si="39"/>
        <v>1149617.7724512564</v>
      </c>
      <c r="AF80" s="436">
        <v>340927.93071164907</v>
      </c>
      <c r="AG80" s="438">
        <f t="shared" si="40"/>
        <v>1490545.7031629055</v>
      </c>
      <c r="AH80" s="441">
        <v>-304930</v>
      </c>
      <c r="AI80" s="489">
        <f t="shared" si="41"/>
        <v>1185615.7031629055</v>
      </c>
      <c r="AJ80" s="442">
        <f t="shared" si="42"/>
        <v>994.6440462776053</v>
      </c>
    </row>
    <row r="81" spans="1:36">
      <c r="A81" s="434">
        <v>224</v>
      </c>
      <c r="B81" s="435" t="s">
        <v>112</v>
      </c>
      <c r="C81" s="440">
        <v>8603</v>
      </c>
      <c r="D81" s="490">
        <f t="shared" si="29"/>
        <v>2193350.4969811225</v>
      </c>
      <c r="E81" s="491">
        <v>-866919.20758838556</v>
      </c>
      <c r="F81" s="440">
        <v>1326431.289392737</v>
      </c>
      <c r="G81" s="440">
        <v>3737573.1131356121</v>
      </c>
      <c r="H81" s="200">
        <f t="shared" si="30"/>
        <v>5064004.4025283493</v>
      </c>
      <c r="I81" s="440">
        <v>1434676.713547938</v>
      </c>
      <c r="J81" s="438">
        <f t="shared" si="31"/>
        <v>6498681.1160762869</v>
      </c>
      <c r="K81" s="441">
        <v>-293974</v>
      </c>
      <c r="L81" s="489">
        <f t="shared" si="32"/>
        <v>6204707.1160762869</v>
      </c>
      <c r="M81" s="438">
        <v>339797.86669999996</v>
      </c>
      <c r="N81" s="438">
        <f t="shared" si="33"/>
        <v>6544504.982776287</v>
      </c>
      <c r="O81" s="489">
        <f t="shared" si="34"/>
        <v>721.22598117822702</v>
      </c>
      <c r="P81" s="438">
        <f t="shared" si="35"/>
        <v>760.72358279394246</v>
      </c>
      <c r="Q81" s="492">
        <v>1</v>
      </c>
      <c r="R81" s="493">
        <v>33</v>
      </c>
      <c r="S81" s="416"/>
      <c r="T81" s="535">
        <f t="shared" si="36"/>
        <v>557323.55567318294</v>
      </c>
      <c r="U81" s="536">
        <f t="shared" si="28"/>
        <v>9.8687037937512045E-2</v>
      </c>
      <c r="V81" s="537">
        <f t="shared" si="37"/>
        <v>73.367364635482545</v>
      </c>
      <c r="W81" s="415"/>
      <c r="X81" s="434">
        <v>224</v>
      </c>
      <c r="Y81" s="435" t="s">
        <v>112</v>
      </c>
      <c r="Z81" s="436">
        <v>8717</v>
      </c>
      <c r="AA81" s="491">
        <f t="shared" si="38"/>
        <v>2119246.7883088542</v>
      </c>
      <c r="AB81" s="491">
        <v>-1366723.1024756429</v>
      </c>
      <c r="AC81" s="200">
        <v>752523.68583321106</v>
      </c>
      <c r="AD81" s="440">
        <v>3706311</v>
      </c>
      <c r="AE81" s="452">
        <f t="shared" si="39"/>
        <v>4458834.6858332111</v>
      </c>
      <c r="AF81" s="436">
        <v>1484090.8745698929</v>
      </c>
      <c r="AG81" s="438">
        <f t="shared" si="40"/>
        <v>5942925.5604031039</v>
      </c>
      <c r="AH81" s="441">
        <v>-295542</v>
      </c>
      <c r="AI81" s="489">
        <f t="shared" si="41"/>
        <v>5647383.5604031039</v>
      </c>
      <c r="AJ81" s="442">
        <f t="shared" si="42"/>
        <v>647.85861654274447</v>
      </c>
    </row>
    <row r="82" spans="1:36">
      <c r="A82" s="434">
        <v>226</v>
      </c>
      <c r="B82" s="435" t="s">
        <v>113</v>
      </c>
      <c r="C82" s="440">
        <v>3665</v>
      </c>
      <c r="D82" s="490">
        <f t="shared" si="29"/>
        <v>829413.13094826287</v>
      </c>
      <c r="E82" s="491">
        <v>389869.18925530405</v>
      </c>
      <c r="F82" s="440">
        <v>1219282.3202035669</v>
      </c>
      <c r="G82" s="440">
        <v>1643870.6161931041</v>
      </c>
      <c r="H82" s="200">
        <f t="shared" si="30"/>
        <v>2863152.936396671</v>
      </c>
      <c r="I82" s="440">
        <v>803308.13348792423</v>
      </c>
      <c r="J82" s="438">
        <f t="shared" si="31"/>
        <v>3666461.0698845955</v>
      </c>
      <c r="K82" s="441">
        <v>103588</v>
      </c>
      <c r="L82" s="489">
        <f t="shared" si="32"/>
        <v>3770049.0698845955</v>
      </c>
      <c r="M82" s="438">
        <v>33098.729999999996</v>
      </c>
      <c r="N82" s="438">
        <f t="shared" si="33"/>
        <v>3803147.7998845954</v>
      </c>
      <c r="O82" s="489">
        <f t="shared" si="34"/>
        <v>1028.6627748661924</v>
      </c>
      <c r="P82" s="438">
        <f t="shared" si="35"/>
        <v>1037.6938062440915</v>
      </c>
      <c r="Q82" s="492">
        <v>13</v>
      </c>
      <c r="R82" s="492">
        <v>13</v>
      </c>
      <c r="S82" s="367"/>
      <c r="T82" s="535">
        <f t="shared" si="36"/>
        <v>-705347.48964133486</v>
      </c>
      <c r="U82" s="536">
        <f t="shared" si="28"/>
        <v>-0.15760558427833507</v>
      </c>
      <c r="V82" s="537">
        <f t="shared" si="37"/>
        <v>-157.18686994724953</v>
      </c>
      <c r="W82" s="415"/>
      <c r="X82" s="434">
        <v>226</v>
      </c>
      <c r="Y82" s="435" t="s">
        <v>113</v>
      </c>
      <c r="Z82" s="436">
        <v>3774</v>
      </c>
      <c r="AA82" s="491">
        <f t="shared" si="38"/>
        <v>872528.98341079289</v>
      </c>
      <c r="AB82" s="491">
        <v>1319991.3878936353</v>
      </c>
      <c r="AC82" s="200">
        <v>2192520.3713044282</v>
      </c>
      <c r="AD82" s="440">
        <v>1482299</v>
      </c>
      <c r="AE82" s="452">
        <f t="shared" si="39"/>
        <v>3674819.3713044282</v>
      </c>
      <c r="AF82" s="436">
        <v>806360.188221502</v>
      </c>
      <c r="AG82" s="438">
        <f t="shared" si="40"/>
        <v>4481179.5595259303</v>
      </c>
      <c r="AH82" s="441">
        <v>-5783</v>
      </c>
      <c r="AI82" s="489">
        <f t="shared" si="41"/>
        <v>4475396.5595259303</v>
      </c>
      <c r="AJ82" s="442">
        <f t="shared" si="42"/>
        <v>1185.849644813442</v>
      </c>
    </row>
    <row r="83" spans="1:36">
      <c r="A83" s="434">
        <v>230</v>
      </c>
      <c r="B83" s="435" t="s">
        <v>114</v>
      </c>
      <c r="C83" s="440">
        <v>2240</v>
      </c>
      <c r="D83" s="490">
        <f t="shared" si="29"/>
        <v>580854.78070845071</v>
      </c>
      <c r="E83" s="491">
        <v>-96874.990378604489</v>
      </c>
      <c r="F83" s="440">
        <v>483979.7903298462</v>
      </c>
      <c r="G83" s="440">
        <v>1331798.1766675536</v>
      </c>
      <c r="H83" s="200">
        <f t="shared" si="30"/>
        <v>1815777.9669973999</v>
      </c>
      <c r="I83" s="440">
        <v>594525.25691554428</v>
      </c>
      <c r="J83" s="438">
        <f t="shared" si="31"/>
        <v>2410303.2239129441</v>
      </c>
      <c r="K83" s="441">
        <v>-340449</v>
      </c>
      <c r="L83" s="489">
        <f t="shared" si="32"/>
        <v>2069854.2239129441</v>
      </c>
      <c r="M83" s="438">
        <v>82431.599000000002</v>
      </c>
      <c r="N83" s="438">
        <f t="shared" si="33"/>
        <v>2152285.822912944</v>
      </c>
      <c r="O83" s="489">
        <f t="shared" si="34"/>
        <v>924.04206424685003</v>
      </c>
      <c r="P83" s="438">
        <f t="shared" si="35"/>
        <v>960.84188522899285</v>
      </c>
      <c r="Q83" s="492">
        <v>4</v>
      </c>
      <c r="R83" s="492">
        <v>4</v>
      </c>
      <c r="S83" s="367"/>
      <c r="T83" s="535">
        <f t="shared" si="36"/>
        <v>360865.83847872075</v>
      </c>
      <c r="U83" s="536">
        <f t="shared" si="28"/>
        <v>0.21115757225408596</v>
      </c>
      <c r="V83" s="537">
        <f t="shared" si="37"/>
        <v>177.75892650264768</v>
      </c>
      <c r="W83" s="415"/>
      <c r="X83" s="434">
        <v>230</v>
      </c>
      <c r="Y83" s="435" t="s">
        <v>114</v>
      </c>
      <c r="Z83" s="436">
        <v>2290</v>
      </c>
      <c r="AA83" s="491">
        <f t="shared" si="38"/>
        <v>524067.37020782795</v>
      </c>
      <c r="AB83" s="491">
        <v>-225127.53196364449</v>
      </c>
      <c r="AC83" s="200">
        <v>298939.83824418345</v>
      </c>
      <c r="AD83" s="440">
        <v>1295259</v>
      </c>
      <c r="AE83" s="452">
        <f t="shared" si="39"/>
        <v>1594198.8382441835</v>
      </c>
      <c r="AF83" s="436">
        <v>591678.54719004</v>
      </c>
      <c r="AG83" s="438">
        <f t="shared" si="40"/>
        <v>2185877.3854342233</v>
      </c>
      <c r="AH83" s="441">
        <v>-476889</v>
      </c>
      <c r="AI83" s="489">
        <f t="shared" si="41"/>
        <v>1708988.3854342233</v>
      </c>
      <c r="AJ83" s="442">
        <f t="shared" si="42"/>
        <v>746.28313774420235</v>
      </c>
    </row>
    <row r="84" spans="1:36">
      <c r="A84" s="434">
        <v>231</v>
      </c>
      <c r="B84" s="435" t="s">
        <v>115</v>
      </c>
      <c r="C84" s="440">
        <v>1256</v>
      </c>
      <c r="D84" s="490">
        <f t="shared" si="29"/>
        <v>325342.85485251597</v>
      </c>
      <c r="E84" s="491">
        <v>-1446126.8582301482</v>
      </c>
      <c r="F84" s="440">
        <v>-1120784.0033776322</v>
      </c>
      <c r="G84" s="440">
        <v>-15346.034040523788</v>
      </c>
      <c r="H84" s="200">
        <f t="shared" si="30"/>
        <v>-1136130.0374181559</v>
      </c>
      <c r="I84" s="440">
        <v>223024.6317243746</v>
      </c>
      <c r="J84" s="438">
        <f t="shared" si="31"/>
        <v>-913105.40569378133</v>
      </c>
      <c r="K84" s="441">
        <v>-9164</v>
      </c>
      <c r="L84" s="489">
        <f t="shared" si="32"/>
        <v>-922269.40569378133</v>
      </c>
      <c r="M84" s="438">
        <v>-211122.61350000004</v>
      </c>
      <c r="N84" s="438">
        <f t="shared" si="33"/>
        <v>-1133392.0191937813</v>
      </c>
      <c r="O84" s="489">
        <f t="shared" si="34"/>
        <v>-734.29092810014436</v>
      </c>
      <c r="P84" s="438">
        <f t="shared" si="35"/>
        <v>-902.38218088676854</v>
      </c>
      <c r="Q84" s="492">
        <v>15</v>
      </c>
      <c r="R84" s="492">
        <v>15</v>
      </c>
      <c r="S84" s="367"/>
      <c r="T84" s="535">
        <f t="shared" si="36"/>
        <v>123629.47454733076</v>
      </c>
      <c r="U84" s="536">
        <f>-T84/AI84</f>
        <v>0.11820404140678527</v>
      </c>
      <c r="V84" s="537">
        <f t="shared" si="37"/>
        <v>77.112392490322691</v>
      </c>
      <c r="W84" s="415"/>
      <c r="X84" s="434">
        <v>231</v>
      </c>
      <c r="Y84" s="435" t="s">
        <v>115</v>
      </c>
      <c r="Z84" s="436">
        <v>1289</v>
      </c>
      <c r="AA84" s="491">
        <f t="shared" si="38"/>
        <v>287461.09611400496</v>
      </c>
      <c r="AB84" s="491">
        <v>-1398355.9720205297</v>
      </c>
      <c r="AC84" s="200">
        <v>-1110894.8759065247</v>
      </c>
      <c r="AD84" s="440">
        <v>-38082</v>
      </c>
      <c r="AE84" s="452">
        <f t="shared" si="39"/>
        <v>-1148976.8759065247</v>
      </c>
      <c r="AF84" s="436">
        <v>224270.99566541263</v>
      </c>
      <c r="AG84" s="438">
        <f t="shared" si="40"/>
        <v>-924705.88024111209</v>
      </c>
      <c r="AH84" s="441">
        <v>-121193</v>
      </c>
      <c r="AI84" s="489">
        <f t="shared" si="41"/>
        <v>-1045898.8802411121</v>
      </c>
      <c r="AJ84" s="442">
        <f t="shared" si="42"/>
        <v>-811.40332059046705</v>
      </c>
    </row>
    <row r="85" spans="1:36">
      <c r="A85" s="434">
        <v>232</v>
      </c>
      <c r="B85" s="435" t="s">
        <v>116</v>
      </c>
      <c r="C85" s="440">
        <v>12750</v>
      </c>
      <c r="D85" s="490">
        <f t="shared" si="29"/>
        <v>3093698.4037965722</v>
      </c>
      <c r="E85" s="491">
        <v>-904550.80932918354</v>
      </c>
      <c r="F85" s="440">
        <v>2189147.5944673889</v>
      </c>
      <c r="G85" s="440">
        <v>5331084.5739423959</v>
      </c>
      <c r="H85" s="200">
        <f t="shared" si="30"/>
        <v>7520232.1684097853</v>
      </c>
      <c r="I85" s="440">
        <v>2833844.5446507484</v>
      </c>
      <c r="J85" s="438">
        <f t="shared" si="31"/>
        <v>10354076.713060534</v>
      </c>
      <c r="K85" s="441">
        <v>-534689</v>
      </c>
      <c r="L85" s="489">
        <f t="shared" si="32"/>
        <v>9819387.7130605336</v>
      </c>
      <c r="M85" s="438">
        <v>-60050.552999999985</v>
      </c>
      <c r="N85" s="438">
        <f t="shared" si="33"/>
        <v>9759337.1600605343</v>
      </c>
      <c r="O85" s="489">
        <f t="shared" si="34"/>
        <v>770.14805592631637</v>
      </c>
      <c r="P85" s="438">
        <f t="shared" si="35"/>
        <v>765.43820863219878</v>
      </c>
      <c r="Q85" s="492">
        <v>14</v>
      </c>
      <c r="R85" s="492">
        <v>14</v>
      </c>
      <c r="S85" s="367"/>
      <c r="T85" s="535">
        <f t="shared" si="36"/>
        <v>-274618.68217602931</v>
      </c>
      <c r="U85" s="536">
        <f t="shared" ref="U85:U117" si="43">T85/AI85</f>
        <v>-2.7206113353130421E-2</v>
      </c>
      <c r="V85" s="537">
        <f t="shared" si="37"/>
        <v>-12.940105069538049</v>
      </c>
      <c r="W85" s="415"/>
      <c r="X85" s="434">
        <v>232</v>
      </c>
      <c r="Y85" s="435" t="s">
        <v>116</v>
      </c>
      <c r="Z85" s="436">
        <v>12890</v>
      </c>
      <c r="AA85" s="491">
        <f t="shared" si="38"/>
        <v>2832097.2339811954</v>
      </c>
      <c r="AB85" s="491">
        <v>-262347.28069219308</v>
      </c>
      <c r="AC85" s="200">
        <v>2569749.9532890022</v>
      </c>
      <c r="AD85" s="440">
        <v>5189312</v>
      </c>
      <c r="AE85" s="452">
        <f t="shared" si="39"/>
        <v>7759061.9532890022</v>
      </c>
      <c r="AF85" s="436">
        <v>2831877.4419475598</v>
      </c>
      <c r="AG85" s="438">
        <f t="shared" si="40"/>
        <v>10590939.395236563</v>
      </c>
      <c r="AH85" s="441">
        <v>-496933</v>
      </c>
      <c r="AI85" s="489">
        <f t="shared" si="41"/>
        <v>10094006.395236563</v>
      </c>
      <c r="AJ85" s="442">
        <f t="shared" si="42"/>
        <v>783.08816099585442</v>
      </c>
    </row>
    <row r="86" spans="1:36">
      <c r="A86" s="434">
        <v>233</v>
      </c>
      <c r="B86" s="435" t="s">
        <v>117</v>
      </c>
      <c r="C86" s="440">
        <v>15116</v>
      </c>
      <c r="D86" s="490">
        <f t="shared" si="29"/>
        <v>3250201.905687796</v>
      </c>
      <c r="E86" s="491">
        <v>1513427.1528391754</v>
      </c>
      <c r="F86" s="440">
        <v>4763629.0585269714</v>
      </c>
      <c r="G86" s="440">
        <v>6990857.8582752366</v>
      </c>
      <c r="H86" s="200">
        <f t="shared" si="30"/>
        <v>11754486.916802209</v>
      </c>
      <c r="I86" s="440">
        <v>3392006.8512649895</v>
      </c>
      <c r="J86" s="438">
        <f t="shared" si="31"/>
        <v>15146493.768067198</v>
      </c>
      <c r="K86" s="441">
        <v>160820</v>
      </c>
      <c r="L86" s="489">
        <f t="shared" si="32"/>
        <v>15307313.768067198</v>
      </c>
      <c r="M86" s="438">
        <v>-71477.495499999844</v>
      </c>
      <c r="N86" s="438">
        <f t="shared" si="33"/>
        <v>15235836.272567198</v>
      </c>
      <c r="O86" s="489">
        <f t="shared" si="34"/>
        <v>1012.6563752359882</v>
      </c>
      <c r="P86" s="438">
        <f t="shared" si="35"/>
        <v>1007.9277766980152</v>
      </c>
      <c r="Q86" s="492">
        <v>14</v>
      </c>
      <c r="R86" s="492">
        <v>14</v>
      </c>
      <c r="S86" s="367"/>
      <c r="T86" s="535">
        <f t="shared" si="36"/>
        <v>-1888006.2389654834</v>
      </c>
      <c r="U86" s="536">
        <f t="shared" si="43"/>
        <v>-0.10979767972874661</v>
      </c>
      <c r="V86" s="537">
        <f t="shared" si="37"/>
        <v>-110.33996796102588</v>
      </c>
      <c r="W86" s="415"/>
      <c r="X86" s="434">
        <v>233</v>
      </c>
      <c r="Y86" s="435" t="s">
        <v>117</v>
      </c>
      <c r="Z86" s="436">
        <v>15312</v>
      </c>
      <c r="AA86" s="491">
        <f t="shared" si="38"/>
        <v>3658175.9691877202</v>
      </c>
      <c r="AB86" s="491">
        <v>3280299.2264071186</v>
      </c>
      <c r="AC86" s="200">
        <v>6938475.1955948388</v>
      </c>
      <c r="AD86" s="440">
        <v>7291491</v>
      </c>
      <c r="AE86" s="452">
        <f t="shared" si="39"/>
        <v>14229966.19559484</v>
      </c>
      <c r="AF86" s="436">
        <v>3403075.8114378415</v>
      </c>
      <c r="AG86" s="438">
        <f t="shared" si="40"/>
        <v>17633042.007032681</v>
      </c>
      <c r="AH86" s="441">
        <v>-437722</v>
      </c>
      <c r="AI86" s="489">
        <f t="shared" si="41"/>
        <v>17195320.007032681</v>
      </c>
      <c r="AJ86" s="442">
        <f t="shared" si="42"/>
        <v>1122.9963431970141</v>
      </c>
    </row>
    <row r="87" spans="1:36">
      <c r="A87" s="434">
        <v>235</v>
      </c>
      <c r="B87" s="435" t="s">
        <v>118</v>
      </c>
      <c r="C87" s="440">
        <v>10284</v>
      </c>
      <c r="D87" s="490">
        <f t="shared" si="29"/>
        <v>7206252.3667548578</v>
      </c>
      <c r="E87" s="491">
        <v>12409421.850861283</v>
      </c>
      <c r="F87" s="440">
        <v>19615674.217616141</v>
      </c>
      <c r="G87" s="440">
        <v>-1675133.5221422266</v>
      </c>
      <c r="H87" s="200">
        <f t="shared" si="30"/>
        <v>17940540.695473913</v>
      </c>
      <c r="I87" s="440">
        <v>655476.00876194029</v>
      </c>
      <c r="J87" s="438">
        <f t="shared" si="31"/>
        <v>18596016.704235852</v>
      </c>
      <c r="K87" s="441">
        <v>2935609</v>
      </c>
      <c r="L87" s="489">
        <f t="shared" si="32"/>
        <v>21531625.704235852</v>
      </c>
      <c r="M87" s="438">
        <v>2394875.9465800002</v>
      </c>
      <c r="N87" s="438">
        <f t="shared" si="33"/>
        <v>23926501.650815852</v>
      </c>
      <c r="O87" s="489">
        <f t="shared" si="34"/>
        <v>2093.7014492644739</v>
      </c>
      <c r="P87" s="438">
        <f t="shared" si="35"/>
        <v>2326.5754230664966</v>
      </c>
      <c r="Q87" s="492">
        <v>1</v>
      </c>
      <c r="R87" s="493">
        <v>33</v>
      </c>
      <c r="S87" s="416"/>
      <c r="T87" s="535">
        <f t="shared" si="36"/>
        <v>3524549.8794893771</v>
      </c>
      <c r="U87" s="536">
        <f t="shared" si="43"/>
        <v>0.19573138436201371</v>
      </c>
      <c r="V87" s="537">
        <f t="shared" si="37"/>
        <v>361.58565234772959</v>
      </c>
      <c r="W87" s="415"/>
      <c r="X87" s="434">
        <v>235</v>
      </c>
      <c r="Y87" s="435" t="s">
        <v>118</v>
      </c>
      <c r="Z87" s="436">
        <v>10396</v>
      </c>
      <c r="AA87" s="491">
        <f t="shared" si="38"/>
        <v>7204630.7668807749</v>
      </c>
      <c r="AB87" s="491">
        <v>8851264.2169168368</v>
      </c>
      <c r="AC87" s="200">
        <v>16055894.983797612</v>
      </c>
      <c r="AD87" s="440">
        <v>-1613257</v>
      </c>
      <c r="AE87" s="452">
        <f t="shared" si="39"/>
        <v>14442637.983797612</v>
      </c>
      <c r="AF87" s="436">
        <v>662205.84094886237</v>
      </c>
      <c r="AG87" s="438">
        <f t="shared" si="40"/>
        <v>15104843.824746475</v>
      </c>
      <c r="AH87" s="441">
        <v>2902232</v>
      </c>
      <c r="AI87" s="489">
        <f t="shared" si="41"/>
        <v>18007075.824746475</v>
      </c>
      <c r="AJ87" s="442">
        <f t="shared" si="42"/>
        <v>1732.1157969167443</v>
      </c>
    </row>
    <row r="88" spans="1:36">
      <c r="A88" s="434">
        <v>236</v>
      </c>
      <c r="B88" s="435" t="s">
        <v>119</v>
      </c>
      <c r="C88" s="440">
        <v>4198</v>
      </c>
      <c r="D88" s="490">
        <f t="shared" si="29"/>
        <v>2049306.8791427724</v>
      </c>
      <c r="E88" s="491">
        <v>-428238.9782506362</v>
      </c>
      <c r="F88" s="440">
        <v>1621067.9008921362</v>
      </c>
      <c r="G88" s="440">
        <v>2256974.4482996222</v>
      </c>
      <c r="H88" s="200">
        <f t="shared" si="30"/>
        <v>3878042.3491917583</v>
      </c>
      <c r="I88" s="440">
        <v>887852.95850948663</v>
      </c>
      <c r="J88" s="438">
        <f t="shared" si="31"/>
        <v>4765895.307701245</v>
      </c>
      <c r="K88" s="441">
        <v>782001</v>
      </c>
      <c r="L88" s="489">
        <f t="shared" si="32"/>
        <v>5547896.307701245</v>
      </c>
      <c r="M88" s="438">
        <v>317795.0919</v>
      </c>
      <c r="N88" s="438">
        <f t="shared" si="33"/>
        <v>5865691.3996012453</v>
      </c>
      <c r="O88" s="489">
        <f t="shared" si="34"/>
        <v>1321.5570051694247</v>
      </c>
      <c r="P88" s="438">
        <f t="shared" si="35"/>
        <v>1397.2585515962946</v>
      </c>
      <c r="Q88" s="492">
        <v>16</v>
      </c>
      <c r="R88" s="492">
        <v>16</v>
      </c>
      <c r="S88" s="367"/>
      <c r="T88" s="535">
        <f t="shared" si="36"/>
        <v>-147139.31134022214</v>
      </c>
      <c r="U88" s="536">
        <f t="shared" si="43"/>
        <v>-2.5836416342728194E-2</v>
      </c>
      <c r="V88" s="537">
        <f t="shared" si="37"/>
        <v>-35.696478872869648</v>
      </c>
      <c r="W88" s="415"/>
      <c r="X88" s="434">
        <v>236</v>
      </c>
      <c r="Y88" s="435" t="s">
        <v>119</v>
      </c>
      <c r="Z88" s="436">
        <v>4196</v>
      </c>
      <c r="AA88" s="491">
        <f t="shared" si="38"/>
        <v>2083442.6012743034</v>
      </c>
      <c r="AB88" s="491">
        <v>-528790.6630155833</v>
      </c>
      <c r="AC88" s="200">
        <v>1554651.9382587201</v>
      </c>
      <c r="AD88" s="440">
        <v>2283320</v>
      </c>
      <c r="AE88" s="452">
        <f t="shared" si="39"/>
        <v>3837971.9382587201</v>
      </c>
      <c r="AF88" s="436">
        <v>896489.68078274722</v>
      </c>
      <c r="AG88" s="438">
        <f t="shared" si="40"/>
        <v>4734461.6190414671</v>
      </c>
      <c r="AH88" s="441">
        <v>960574</v>
      </c>
      <c r="AI88" s="489">
        <f t="shared" si="41"/>
        <v>5695035.6190414671</v>
      </c>
      <c r="AJ88" s="442">
        <f t="shared" si="42"/>
        <v>1357.2534840422943</v>
      </c>
    </row>
    <row r="89" spans="1:36">
      <c r="A89" s="434">
        <v>239</v>
      </c>
      <c r="B89" s="435" t="s">
        <v>120</v>
      </c>
      <c r="C89" s="440">
        <v>2029</v>
      </c>
      <c r="D89" s="490">
        <f t="shared" si="29"/>
        <v>468191.37025579286</v>
      </c>
      <c r="E89" s="491">
        <v>-50367.681525223335</v>
      </c>
      <c r="F89" s="440">
        <v>417823.6887305695</v>
      </c>
      <c r="G89" s="440">
        <v>790843.28003277641</v>
      </c>
      <c r="H89" s="200">
        <f t="shared" si="30"/>
        <v>1208666.9687633459</v>
      </c>
      <c r="I89" s="440">
        <v>462300.14243070059</v>
      </c>
      <c r="J89" s="438">
        <f t="shared" si="31"/>
        <v>1670967.1111940464</v>
      </c>
      <c r="K89" s="441">
        <v>-400403</v>
      </c>
      <c r="L89" s="489">
        <f t="shared" si="32"/>
        <v>1270564.1111940464</v>
      </c>
      <c r="M89" s="438">
        <v>3908.8023999999932</v>
      </c>
      <c r="N89" s="438">
        <f t="shared" si="33"/>
        <v>1274472.9135940464</v>
      </c>
      <c r="O89" s="489">
        <f t="shared" si="34"/>
        <v>626.202124787603</v>
      </c>
      <c r="P89" s="438">
        <f t="shared" si="35"/>
        <v>628.12859220997848</v>
      </c>
      <c r="Q89" s="492">
        <v>11</v>
      </c>
      <c r="R89" s="492">
        <v>11</v>
      </c>
      <c r="S89" s="367"/>
      <c r="T89" s="535">
        <f t="shared" si="36"/>
        <v>641795.28342197393</v>
      </c>
      <c r="U89" s="536">
        <f t="shared" si="43"/>
        <v>1.0207174005366302</v>
      </c>
      <c r="V89" s="537">
        <f t="shared" si="37"/>
        <v>326.07380604198363</v>
      </c>
      <c r="W89" s="415"/>
      <c r="X89" s="434">
        <v>239</v>
      </c>
      <c r="Y89" s="435" t="s">
        <v>120</v>
      </c>
      <c r="Z89" s="436">
        <v>2095</v>
      </c>
      <c r="AA89" s="491">
        <f t="shared" si="38"/>
        <v>387331.62395762152</v>
      </c>
      <c r="AB89" s="491">
        <v>-91989.468654343393</v>
      </c>
      <c r="AC89" s="200">
        <v>295342.15530327812</v>
      </c>
      <c r="AD89" s="440">
        <v>397653</v>
      </c>
      <c r="AE89" s="452">
        <f t="shared" si="39"/>
        <v>692995.15530327812</v>
      </c>
      <c r="AF89" s="436">
        <v>464543.67246879439</v>
      </c>
      <c r="AG89" s="438">
        <f t="shared" si="40"/>
        <v>1157538.8277720725</v>
      </c>
      <c r="AH89" s="441">
        <v>-528770</v>
      </c>
      <c r="AI89" s="489">
        <f t="shared" si="41"/>
        <v>628768.82777207252</v>
      </c>
      <c r="AJ89" s="442">
        <f t="shared" si="42"/>
        <v>300.12831874561937</v>
      </c>
    </row>
    <row r="90" spans="1:36">
      <c r="A90" s="434">
        <v>240</v>
      </c>
      <c r="B90" s="435" t="s">
        <v>121</v>
      </c>
      <c r="C90" s="440">
        <v>19499</v>
      </c>
      <c r="D90" s="490">
        <f t="shared" si="29"/>
        <v>2445916.9402096309</v>
      </c>
      <c r="E90" s="491">
        <v>-13741566.571604073</v>
      </c>
      <c r="F90" s="440">
        <v>-11295649.631394442</v>
      </c>
      <c r="G90" s="440">
        <v>5513901.5913543198</v>
      </c>
      <c r="H90" s="200">
        <f t="shared" si="30"/>
        <v>-5781748.0400401223</v>
      </c>
      <c r="I90" s="440">
        <v>3214817.9245309983</v>
      </c>
      <c r="J90" s="438">
        <f t="shared" si="31"/>
        <v>-2566930.115509124</v>
      </c>
      <c r="K90" s="441">
        <v>224464</v>
      </c>
      <c r="L90" s="489">
        <f t="shared" si="32"/>
        <v>-2342466.115509124</v>
      </c>
      <c r="M90" s="438">
        <v>-199884.80659999989</v>
      </c>
      <c r="N90" s="438">
        <f t="shared" si="33"/>
        <v>-2542350.9221091238</v>
      </c>
      <c r="O90" s="489">
        <f t="shared" si="34"/>
        <v>-120.13262810960173</v>
      </c>
      <c r="P90" s="438">
        <f t="shared" si="35"/>
        <v>-130.38365670593998</v>
      </c>
      <c r="Q90" s="492">
        <v>19</v>
      </c>
      <c r="R90" s="492">
        <v>19</v>
      </c>
      <c r="S90" s="367"/>
      <c r="T90" s="535">
        <f t="shared" si="36"/>
        <v>-2843545.1013377467</v>
      </c>
      <c r="U90" s="536">
        <f t="shared" si="43"/>
        <v>-5.6748440500561843</v>
      </c>
      <c r="V90" s="537">
        <f t="shared" si="37"/>
        <v>-145.20914626737485</v>
      </c>
      <c r="W90" s="415"/>
      <c r="X90" s="434">
        <v>240</v>
      </c>
      <c r="Y90" s="435" t="s">
        <v>121</v>
      </c>
      <c r="Z90" s="436">
        <v>19982</v>
      </c>
      <c r="AA90" s="491">
        <f t="shared" si="38"/>
        <v>2428911.5617083069</v>
      </c>
      <c r="AB90" s="491">
        <v>-9844742.2890711352</v>
      </c>
      <c r="AC90" s="200">
        <v>-7415830.7273628283</v>
      </c>
      <c r="AD90" s="440">
        <v>4179917</v>
      </c>
      <c r="AE90" s="452">
        <f t="shared" si="39"/>
        <v>-3235913.7273628283</v>
      </c>
      <c r="AF90" s="436">
        <v>3195185.713191451</v>
      </c>
      <c r="AG90" s="438">
        <f t="shared" si="40"/>
        <v>-40728.01417137729</v>
      </c>
      <c r="AH90" s="441">
        <v>541807</v>
      </c>
      <c r="AI90" s="489">
        <f t="shared" si="41"/>
        <v>501078.98582862271</v>
      </c>
      <c r="AJ90" s="442">
        <f t="shared" si="42"/>
        <v>25.07651815777313</v>
      </c>
    </row>
    <row r="91" spans="1:36">
      <c r="A91" s="434">
        <v>241</v>
      </c>
      <c r="B91" s="435" t="s">
        <v>122</v>
      </c>
      <c r="C91" s="440">
        <v>7771</v>
      </c>
      <c r="D91" s="490">
        <f t="shared" si="29"/>
        <v>2747040.2179990704</v>
      </c>
      <c r="E91" s="491">
        <v>-3284241.91332551</v>
      </c>
      <c r="F91" s="440">
        <v>-537201.69532643957</v>
      </c>
      <c r="G91" s="440">
        <v>1649253.9476050371</v>
      </c>
      <c r="H91" s="200">
        <f t="shared" si="30"/>
        <v>1112052.2522785976</v>
      </c>
      <c r="I91" s="440">
        <v>1132542.5612872744</v>
      </c>
      <c r="J91" s="438">
        <f t="shared" si="31"/>
        <v>2244594.8135658717</v>
      </c>
      <c r="K91" s="441">
        <v>-519212</v>
      </c>
      <c r="L91" s="489">
        <f t="shared" si="32"/>
        <v>1725382.8135658717</v>
      </c>
      <c r="M91" s="438">
        <v>183146.30599999998</v>
      </c>
      <c r="N91" s="438">
        <f t="shared" si="33"/>
        <v>1908529.1195658715</v>
      </c>
      <c r="O91" s="489">
        <f t="shared" si="34"/>
        <v>222.02841507732231</v>
      </c>
      <c r="P91" s="438">
        <f t="shared" si="35"/>
        <v>245.59633503614356</v>
      </c>
      <c r="Q91" s="492">
        <v>19</v>
      </c>
      <c r="R91" s="492">
        <v>19</v>
      </c>
      <c r="S91" s="367"/>
      <c r="T91" s="535">
        <f t="shared" si="36"/>
        <v>-1269992.4743625652</v>
      </c>
      <c r="U91" s="536">
        <f t="shared" si="43"/>
        <v>-0.4239844267530416</v>
      </c>
      <c r="V91" s="537">
        <f t="shared" si="37"/>
        <v>-156.94113046018234</v>
      </c>
      <c r="W91" s="415"/>
      <c r="X91" s="434">
        <v>241</v>
      </c>
      <c r="Y91" s="435" t="s">
        <v>122</v>
      </c>
      <c r="Z91" s="436">
        <v>7904</v>
      </c>
      <c r="AA91" s="491">
        <f t="shared" si="38"/>
        <v>2667194.9193465994</v>
      </c>
      <c r="AB91" s="491">
        <v>-2046785.9006313463</v>
      </c>
      <c r="AC91" s="200">
        <v>620409.0187152531</v>
      </c>
      <c r="AD91" s="440">
        <v>1677615</v>
      </c>
      <c r="AE91" s="452">
        <f t="shared" si="39"/>
        <v>2298024.0187152531</v>
      </c>
      <c r="AF91" s="436">
        <v>1149668.269213184</v>
      </c>
      <c r="AG91" s="438">
        <f t="shared" si="40"/>
        <v>3447692.2879284369</v>
      </c>
      <c r="AH91" s="441">
        <v>-452317</v>
      </c>
      <c r="AI91" s="489">
        <f t="shared" si="41"/>
        <v>2995375.2879284369</v>
      </c>
      <c r="AJ91" s="442">
        <f t="shared" si="42"/>
        <v>378.96954553750464</v>
      </c>
    </row>
    <row r="92" spans="1:36">
      <c r="A92" s="434">
        <v>244</v>
      </c>
      <c r="B92" s="435" t="s">
        <v>123</v>
      </c>
      <c r="C92" s="440">
        <v>19300</v>
      </c>
      <c r="D92" s="490">
        <f t="shared" si="29"/>
        <v>17434483.879205678</v>
      </c>
      <c r="E92" s="491">
        <v>-936323.22085315816</v>
      </c>
      <c r="F92" s="440">
        <v>16498160.658352518</v>
      </c>
      <c r="G92" s="440">
        <v>3660954.0326702883</v>
      </c>
      <c r="H92" s="200">
        <f t="shared" si="30"/>
        <v>20159114.691022806</v>
      </c>
      <c r="I92" s="440">
        <v>2075376.9698116761</v>
      </c>
      <c r="J92" s="438">
        <f t="shared" si="31"/>
        <v>22234491.660834484</v>
      </c>
      <c r="K92" s="441">
        <v>115901</v>
      </c>
      <c r="L92" s="489">
        <f t="shared" si="32"/>
        <v>22350392.660834484</v>
      </c>
      <c r="M92" s="438">
        <v>115408.96699000022</v>
      </c>
      <c r="N92" s="438">
        <f t="shared" si="33"/>
        <v>22465801.627824485</v>
      </c>
      <c r="O92" s="489">
        <f t="shared" si="34"/>
        <v>1158.0514332038592</v>
      </c>
      <c r="P92" s="438">
        <f t="shared" si="35"/>
        <v>1164.0311724261392</v>
      </c>
      <c r="Q92" s="492">
        <v>17</v>
      </c>
      <c r="R92" s="492">
        <v>17</v>
      </c>
      <c r="S92" s="367"/>
      <c r="T92" s="535">
        <f t="shared" si="36"/>
        <v>839802.22332789749</v>
      </c>
      <c r="U92" s="536">
        <f t="shared" si="43"/>
        <v>3.9041337603806084E-2</v>
      </c>
      <c r="V92" s="537">
        <f t="shared" si="37"/>
        <v>32.785141222974744</v>
      </c>
      <c r="W92" s="415"/>
      <c r="X92" s="434">
        <v>244</v>
      </c>
      <c r="Y92" s="435" t="s">
        <v>123</v>
      </c>
      <c r="Z92" s="436">
        <v>19116</v>
      </c>
      <c r="AA92" s="491">
        <f t="shared" si="38"/>
        <v>17395340.628225945</v>
      </c>
      <c r="AB92" s="491">
        <v>-2416938.8521082466</v>
      </c>
      <c r="AC92" s="200">
        <v>14978401.776117699</v>
      </c>
      <c r="AD92" s="440">
        <v>4245107</v>
      </c>
      <c r="AE92" s="452">
        <f t="shared" si="39"/>
        <v>19223508.776117697</v>
      </c>
      <c r="AF92" s="436">
        <v>2097985.6613888899</v>
      </c>
      <c r="AG92" s="438">
        <f t="shared" si="40"/>
        <v>21321494.437506586</v>
      </c>
      <c r="AH92" s="441">
        <v>189096</v>
      </c>
      <c r="AI92" s="489">
        <f t="shared" si="41"/>
        <v>21510590.437506586</v>
      </c>
      <c r="AJ92" s="442">
        <f t="shared" si="42"/>
        <v>1125.2662919808845</v>
      </c>
    </row>
    <row r="93" spans="1:36">
      <c r="A93" s="434">
        <v>245</v>
      </c>
      <c r="B93" s="435" t="s">
        <v>124</v>
      </c>
      <c r="C93" s="440">
        <v>37676</v>
      </c>
      <c r="D93" s="490">
        <f t="shared" si="29"/>
        <v>16075178.103351669</v>
      </c>
      <c r="E93" s="491">
        <v>-4411666.1720485687</v>
      </c>
      <c r="F93" s="440">
        <v>11663511.931303101</v>
      </c>
      <c r="G93" s="440">
        <v>430942.73587921291</v>
      </c>
      <c r="H93" s="200">
        <f t="shared" si="30"/>
        <v>12094454.667182313</v>
      </c>
      <c r="I93" s="440">
        <v>4824294.0159718813</v>
      </c>
      <c r="J93" s="438">
        <f t="shared" si="31"/>
        <v>16918748.683154196</v>
      </c>
      <c r="K93" s="441">
        <v>-3842716</v>
      </c>
      <c r="L93" s="489">
        <f t="shared" si="32"/>
        <v>13076032.683154196</v>
      </c>
      <c r="M93" s="438">
        <v>-1275284.6101199996</v>
      </c>
      <c r="N93" s="438">
        <f t="shared" si="33"/>
        <v>11800748.073034195</v>
      </c>
      <c r="O93" s="489">
        <f t="shared" si="34"/>
        <v>347.06531168792321</v>
      </c>
      <c r="P93" s="438">
        <f t="shared" si="35"/>
        <v>313.2165854399139</v>
      </c>
      <c r="Q93" s="492">
        <v>1</v>
      </c>
      <c r="R93" s="493">
        <v>32</v>
      </c>
      <c r="S93" s="416"/>
      <c r="T93" s="535">
        <f t="shared" si="36"/>
        <v>-4724975.9013666324</v>
      </c>
      <c r="U93" s="536">
        <f t="shared" si="43"/>
        <v>-0.26543304436554882</v>
      </c>
      <c r="V93" s="537">
        <f t="shared" si="37"/>
        <v>-131.04514664149309</v>
      </c>
      <c r="W93" s="415"/>
      <c r="X93" s="434">
        <v>245</v>
      </c>
      <c r="Y93" s="435" t="s">
        <v>124</v>
      </c>
      <c r="Z93" s="436">
        <v>37232</v>
      </c>
      <c r="AA93" s="491">
        <f t="shared" si="38"/>
        <v>15764127.332240188</v>
      </c>
      <c r="AB93" s="491">
        <v>-701955.26629270473</v>
      </c>
      <c r="AC93" s="200">
        <v>15062172.065947484</v>
      </c>
      <c r="AD93" s="440">
        <v>1850402</v>
      </c>
      <c r="AE93" s="452">
        <f t="shared" si="39"/>
        <v>16912574.065947484</v>
      </c>
      <c r="AF93" s="436">
        <v>4834905.5185733447</v>
      </c>
      <c r="AG93" s="438">
        <f t="shared" si="40"/>
        <v>21747479.584520828</v>
      </c>
      <c r="AH93" s="441">
        <v>-3946471</v>
      </c>
      <c r="AI93" s="489">
        <f t="shared" si="41"/>
        <v>17801008.584520828</v>
      </c>
      <c r="AJ93" s="442">
        <f t="shared" si="42"/>
        <v>478.1104583294163</v>
      </c>
    </row>
    <row r="94" spans="1:36">
      <c r="A94" s="434">
        <v>249</v>
      </c>
      <c r="B94" s="435" t="s">
        <v>125</v>
      </c>
      <c r="C94" s="440">
        <v>9250</v>
      </c>
      <c r="D94" s="490">
        <f t="shared" si="29"/>
        <v>1083099.7104113225</v>
      </c>
      <c r="E94" s="491">
        <v>477941.89866618044</v>
      </c>
      <c r="F94" s="440">
        <v>1561041.609077503</v>
      </c>
      <c r="G94" s="440">
        <v>3375148.8711746689</v>
      </c>
      <c r="H94" s="200">
        <f t="shared" si="30"/>
        <v>4936190.4802521719</v>
      </c>
      <c r="I94" s="440">
        <v>1665414.2069316842</v>
      </c>
      <c r="J94" s="438">
        <f t="shared" si="31"/>
        <v>6601604.687183856</v>
      </c>
      <c r="K94" s="441">
        <v>328636</v>
      </c>
      <c r="L94" s="489">
        <f t="shared" si="32"/>
        <v>6930240.687183856</v>
      </c>
      <c r="M94" s="438">
        <v>-39466.295199999993</v>
      </c>
      <c r="N94" s="438">
        <f t="shared" si="33"/>
        <v>6890774.3919838564</v>
      </c>
      <c r="O94" s="489">
        <f t="shared" si="34"/>
        <v>749.21520942528173</v>
      </c>
      <c r="P94" s="438">
        <f t="shared" si="35"/>
        <v>744.94858291717367</v>
      </c>
      <c r="Q94" s="492">
        <v>13</v>
      </c>
      <c r="R94" s="492">
        <v>13</v>
      </c>
      <c r="S94" s="367"/>
      <c r="T94" s="535">
        <f t="shared" si="36"/>
        <v>213508.02124999743</v>
      </c>
      <c r="U94" s="536">
        <f t="shared" si="43"/>
        <v>3.1787482377090025E-2</v>
      </c>
      <c r="V94" s="537">
        <f t="shared" si="37"/>
        <v>37.922964806637424</v>
      </c>
      <c r="W94" s="415"/>
      <c r="X94" s="434">
        <v>249</v>
      </c>
      <c r="Y94" s="435" t="s">
        <v>125</v>
      </c>
      <c r="Z94" s="436">
        <v>9443</v>
      </c>
      <c r="AA94" s="491">
        <f t="shared" si="38"/>
        <v>1013412.1182315373</v>
      </c>
      <c r="AB94" s="491">
        <v>1231278.0322409854</v>
      </c>
      <c r="AC94" s="200">
        <v>2244690.1504725227</v>
      </c>
      <c r="AD94" s="440">
        <v>2871144</v>
      </c>
      <c r="AE94" s="452">
        <f t="shared" si="39"/>
        <v>5115834.1504725227</v>
      </c>
      <c r="AF94" s="436">
        <v>1689805.5154613357</v>
      </c>
      <c r="AG94" s="438">
        <f t="shared" si="40"/>
        <v>6805639.6659338586</v>
      </c>
      <c r="AH94" s="441">
        <v>-88907</v>
      </c>
      <c r="AI94" s="489">
        <f t="shared" si="41"/>
        <v>6716732.6659338586</v>
      </c>
      <c r="AJ94" s="442">
        <f t="shared" si="42"/>
        <v>711.2922446186443</v>
      </c>
    </row>
    <row r="95" spans="1:36">
      <c r="A95" s="434">
        <v>250</v>
      </c>
      <c r="B95" s="435" t="s">
        <v>126</v>
      </c>
      <c r="C95" s="440">
        <v>1771</v>
      </c>
      <c r="D95" s="490">
        <f t="shared" si="29"/>
        <v>245599.94290991777</v>
      </c>
      <c r="E95" s="491">
        <v>-196376.66234619971</v>
      </c>
      <c r="F95" s="440">
        <v>49223.280563718057</v>
      </c>
      <c r="G95" s="440">
        <v>800408.86810264259</v>
      </c>
      <c r="H95" s="200">
        <f t="shared" si="30"/>
        <v>849632.14866636065</v>
      </c>
      <c r="I95" s="440">
        <v>441292.16868401034</v>
      </c>
      <c r="J95" s="438">
        <f t="shared" si="31"/>
        <v>1290924.317350371</v>
      </c>
      <c r="K95" s="441">
        <v>-356791</v>
      </c>
      <c r="L95" s="489">
        <f t="shared" si="32"/>
        <v>934133.31735037104</v>
      </c>
      <c r="M95" s="438">
        <v>45865.382999999994</v>
      </c>
      <c r="N95" s="438">
        <f t="shared" si="33"/>
        <v>979998.70035037107</v>
      </c>
      <c r="O95" s="489">
        <f t="shared" si="34"/>
        <v>527.46093582742583</v>
      </c>
      <c r="P95" s="438">
        <f t="shared" si="35"/>
        <v>553.35894994374428</v>
      </c>
      <c r="Q95" s="492">
        <v>6</v>
      </c>
      <c r="R95" s="492">
        <v>6</v>
      </c>
      <c r="S95" s="367"/>
      <c r="T95" s="535">
        <f t="shared" si="36"/>
        <v>-316862.50032814103</v>
      </c>
      <c r="U95" s="536">
        <f t="shared" si="43"/>
        <v>-0.25328821715499145</v>
      </c>
      <c r="V95" s="537">
        <f t="shared" si="37"/>
        <v>-164.46152970272465</v>
      </c>
      <c r="W95" s="415"/>
      <c r="X95" s="434">
        <v>250</v>
      </c>
      <c r="Y95" s="435" t="s">
        <v>126</v>
      </c>
      <c r="Z95" s="436">
        <v>1808</v>
      </c>
      <c r="AA95" s="491">
        <f t="shared" si="38"/>
        <v>212270.495031862</v>
      </c>
      <c r="AB95" s="491">
        <v>269901.53647575394</v>
      </c>
      <c r="AC95" s="200">
        <v>482172.03150761593</v>
      </c>
      <c r="AD95" s="440">
        <v>695579</v>
      </c>
      <c r="AE95" s="452">
        <f t="shared" si="39"/>
        <v>1177751.0315076159</v>
      </c>
      <c r="AF95" s="436">
        <v>443555.78617089614</v>
      </c>
      <c r="AG95" s="438">
        <f t="shared" si="40"/>
        <v>1621306.8176785121</v>
      </c>
      <c r="AH95" s="441">
        <v>-370311</v>
      </c>
      <c r="AI95" s="489">
        <f t="shared" si="41"/>
        <v>1250995.8176785121</v>
      </c>
      <c r="AJ95" s="442">
        <f t="shared" si="42"/>
        <v>691.92246553015048</v>
      </c>
    </row>
    <row r="96" spans="1:36">
      <c r="A96" s="434">
        <v>256</v>
      </c>
      <c r="B96" s="435" t="s">
        <v>127</v>
      </c>
      <c r="C96" s="440">
        <v>1554</v>
      </c>
      <c r="D96" s="490">
        <f t="shared" si="29"/>
        <v>1457861.5515382555</v>
      </c>
      <c r="E96" s="491">
        <v>-884164.57845131436</v>
      </c>
      <c r="F96" s="440">
        <v>573696.97308694106</v>
      </c>
      <c r="G96" s="440">
        <v>851903.69821475446</v>
      </c>
      <c r="H96" s="200">
        <f t="shared" si="30"/>
        <v>1425600.6713016955</v>
      </c>
      <c r="I96" s="440">
        <v>343315.21196814114</v>
      </c>
      <c r="J96" s="438">
        <f t="shared" si="31"/>
        <v>1768915.8832698367</v>
      </c>
      <c r="K96" s="441">
        <v>373873</v>
      </c>
      <c r="L96" s="489">
        <f t="shared" si="32"/>
        <v>2142788.8832698367</v>
      </c>
      <c r="M96" s="438">
        <v>124671.883</v>
      </c>
      <c r="N96" s="438">
        <f t="shared" si="33"/>
        <v>2267460.7662698366</v>
      </c>
      <c r="O96" s="489">
        <f t="shared" si="34"/>
        <v>1378.8860252701652</v>
      </c>
      <c r="P96" s="438">
        <f t="shared" si="35"/>
        <v>1459.112462207102</v>
      </c>
      <c r="Q96" s="492">
        <v>13</v>
      </c>
      <c r="R96" s="492">
        <v>13</v>
      </c>
      <c r="S96" s="367"/>
      <c r="T96" s="535">
        <f t="shared" si="36"/>
        <v>-56652.80573060317</v>
      </c>
      <c r="U96" s="536">
        <f t="shared" si="43"/>
        <v>-2.5757812091099199E-2</v>
      </c>
      <c r="V96" s="537">
        <f t="shared" si="37"/>
        <v>-12.285188518854284</v>
      </c>
      <c r="W96" s="415"/>
      <c r="X96" s="434">
        <v>256</v>
      </c>
      <c r="Y96" s="435" t="s">
        <v>127</v>
      </c>
      <c r="Z96" s="436">
        <v>1581</v>
      </c>
      <c r="AA96" s="491">
        <f t="shared" si="38"/>
        <v>1451686.1513661123</v>
      </c>
      <c r="AB96" s="491">
        <v>-656061.37770001881</v>
      </c>
      <c r="AC96" s="200">
        <v>795624.77366609348</v>
      </c>
      <c r="AD96" s="440">
        <v>707007</v>
      </c>
      <c r="AE96" s="452">
        <f t="shared" si="39"/>
        <v>1502631.7736660936</v>
      </c>
      <c r="AF96" s="436">
        <v>342078.91533434653</v>
      </c>
      <c r="AG96" s="438">
        <f t="shared" si="40"/>
        <v>1844710.6890004401</v>
      </c>
      <c r="AH96" s="441">
        <v>354731</v>
      </c>
      <c r="AI96" s="489">
        <f t="shared" si="41"/>
        <v>2199441.6890004398</v>
      </c>
      <c r="AJ96" s="442">
        <f t="shared" si="42"/>
        <v>1391.1712137890195</v>
      </c>
    </row>
    <row r="97" spans="1:36">
      <c r="A97" s="434">
        <v>257</v>
      </c>
      <c r="B97" s="435" t="s">
        <v>128</v>
      </c>
      <c r="C97" s="440">
        <v>40722</v>
      </c>
      <c r="D97" s="490">
        <f t="shared" si="29"/>
        <v>27017336.547541704</v>
      </c>
      <c r="E97" s="491">
        <v>8505039.5522218533</v>
      </c>
      <c r="F97" s="440">
        <v>35522376.099763557</v>
      </c>
      <c r="G97" s="440">
        <v>-957594.10945789458</v>
      </c>
      <c r="H97" s="200">
        <f t="shared" si="30"/>
        <v>34564781.990305662</v>
      </c>
      <c r="I97" s="440">
        <v>4500387.5614631632</v>
      </c>
      <c r="J97" s="438">
        <f t="shared" si="31"/>
        <v>39065169.551768824</v>
      </c>
      <c r="K97" s="441">
        <v>-2487615</v>
      </c>
      <c r="L97" s="489">
        <f t="shared" si="32"/>
        <v>36577554.551768824</v>
      </c>
      <c r="M97" s="438">
        <v>-581566.75192000018</v>
      </c>
      <c r="N97" s="438">
        <f t="shared" si="33"/>
        <v>35995987.799848825</v>
      </c>
      <c r="O97" s="489">
        <f t="shared" si="34"/>
        <v>898.22588654213507</v>
      </c>
      <c r="P97" s="438">
        <f t="shared" si="35"/>
        <v>883.94449682846675</v>
      </c>
      <c r="Q97" s="492">
        <v>1</v>
      </c>
      <c r="R97" s="493">
        <v>33</v>
      </c>
      <c r="S97" s="416"/>
      <c r="T97" s="535">
        <f t="shared" si="36"/>
        <v>-1130699.7667119354</v>
      </c>
      <c r="U97" s="536">
        <f t="shared" si="43"/>
        <v>-2.998547101019686E-2</v>
      </c>
      <c r="V97" s="537">
        <f t="shared" si="37"/>
        <v>-34.384959016709445</v>
      </c>
      <c r="W97" s="415"/>
      <c r="X97" s="434">
        <v>257</v>
      </c>
      <c r="Y97" s="435" t="s">
        <v>128</v>
      </c>
      <c r="Z97" s="436">
        <v>40433</v>
      </c>
      <c r="AA97" s="491">
        <f t="shared" si="38"/>
        <v>27292962.774046551</v>
      </c>
      <c r="AB97" s="491">
        <v>8204619.8342110105</v>
      </c>
      <c r="AC97" s="200">
        <v>35497582.608257562</v>
      </c>
      <c r="AD97" s="440">
        <v>-661596</v>
      </c>
      <c r="AE97" s="452">
        <f t="shared" si="39"/>
        <v>34835986.608257562</v>
      </c>
      <c r="AF97" s="436">
        <v>4555795.7102232007</v>
      </c>
      <c r="AG97" s="438">
        <f t="shared" si="40"/>
        <v>39391782.31848076</v>
      </c>
      <c r="AH97" s="441">
        <v>-1683528</v>
      </c>
      <c r="AI97" s="489">
        <f t="shared" si="41"/>
        <v>37708254.31848076</v>
      </c>
      <c r="AJ97" s="442">
        <f t="shared" si="42"/>
        <v>932.61084555884452</v>
      </c>
    </row>
    <row r="98" spans="1:36">
      <c r="A98" s="434">
        <v>260</v>
      </c>
      <c r="B98" s="435" t="s">
        <v>129</v>
      </c>
      <c r="C98" s="440">
        <v>9727</v>
      </c>
      <c r="D98" s="490">
        <f t="shared" si="29"/>
        <v>1326435.9986522184</v>
      </c>
      <c r="E98" s="491">
        <v>3928954.1432592119</v>
      </c>
      <c r="F98" s="440">
        <v>5255390.1419114303</v>
      </c>
      <c r="G98" s="440">
        <v>5269298.3131798524</v>
      </c>
      <c r="H98" s="200">
        <f t="shared" si="30"/>
        <v>10524688.455091283</v>
      </c>
      <c r="I98" s="440">
        <v>2104520.913554274</v>
      </c>
      <c r="J98" s="438">
        <f t="shared" si="31"/>
        <v>12629209.368645556</v>
      </c>
      <c r="K98" s="441">
        <v>-106484</v>
      </c>
      <c r="L98" s="489">
        <f t="shared" si="32"/>
        <v>12522725.368645556</v>
      </c>
      <c r="M98" s="438">
        <v>-43895.220500000025</v>
      </c>
      <c r="N98" s="438">
        <f t="shared" si="33"/>
        <v>12478830.148145556</v>
      </c>
      <c r="O98" s="489">
        <f t="shared" si="34"/>
        <v>1287.4190776853661</v>
      </c>
      <c r="P98" s="438">
        <f t="shared" si="35"/>
        <v>1282.9063583988441</v>
      </c>
      <c r="Q98" s="492">
        <v>12</v>
      </c>
      <c r="R98" s="492">
        <v>12</v>
      </c>
      <c r="S98" s="367"/>
      <c r="T98" s="535">
        <f t="shared" si="36"/>
        <v>-2230329.5210621208</v>
      </c>
      <c r="U98" s="536">
        <f t="shared" si="43"/>
        <v>-0.15117747054666544</v>
      </c>
      <c r="V98" s="537">
        <f t="shared" si="37"/>
        <v>-206.25864730275543</v>
      </c>
      <c r="W98" s="415"/>
      <c r="X98" s="434">
        <v>260</v>
      </c>
      <c r="Y98" s="435" t="s">
        <v>129</v>
      </c>
      <c r="Z98" s="436">
        <v>9877</v>
      </c>
      <c r="AA98" s="491">
        <f t="shared" si="38"/>
        <v>1338524.5056822151</v>
      </c>
      <c r="AB98" s="491">
        <v>7140616.1307960674</v>
      </c>
      <c r="AC98" s="200">
        <v>8479140.6364782825</v>
      </c>
      <c r="AD98" s="440">
        <v>5042144</v>
      </c>
      <c r="AE98" s="452">
        <f t="shared" si="39"/>
        <v>13521284.636478283</v>
      </c>
      <c r="AF98" s="436">
        <v>2114261.2532293941</v>
      </c>
      <c r="AG98" s="438">
        <f t="shared" si="40"/>
        <v>15635545.889707677</v>
      </c>
      <c r="AH98" s="441">
        <v>-882491</v>
      </c>
      <c r="AI98" s="489">
        <f t="shared" si="41"/>
        <v>14753054.889707677</v>
      </c>
      <c r="AJ98" s="442">
        <f t="shared" si="42"/>
        <v>1493.6777249881216</v>
      </c>
    </row>
    <row r="99" spans="1:36">
      <c r="A99" s="434">
        <v>261</v>
      </c>
      <c r="B99" s="435" t="s">
        <v>130</v>
      </c>
      <c r="C99" s="440">
        <v>6637</v>
      </c>
      <c r="D99" s="490">
        <f t="shared" si="29"/>
        <v>8758396.7319184802</v>
      </c>
      <c r="E99" s="491">
        <v>2084057.5750311932</v>
      </c>
      <c r="F99" s="440">
        <v>10842454.306949673</v>
      </c>
      <c r="G99" s="440">
        <v>-325223.46925284469</v>
      </c>
      <c r="H99" s="200">
        <f t="shared" si="30"/>
        <v>10517230.837696828</v>
      </c>
      <c r="I99" s="440">
        <v>1207171.2267386289</v>
      </c>
      <c r="J99" s="438">
        <f t="shared" si="31"/>
        <v>11724402.064435456</v>
      </c>
      <c r="K99" s="441">
        <v>76861</v>
      </c>
      <c r="L99" s="489">
        <f t="shared" si="32"/>
        <v>11801263.064435456</v>
      </c>
      <c r="M99" s="438">
        <v>-30970.954500000022</v>
      </c>
      <c r="N99" s="438">
        <f t="shared" si="33"/>
        <v>11770292.109935455</v>
      </c>
      <c r="O99" s="489">
        <f t="shared" si="34"/>
        <v>1778.102013625954</v>
      </c>
      <c r="P99" s="438">
        <f t="shared" si="35"/>
        <v>1773.4356049322669</v>
      </c>
      <c r="Q99" s="492">
        <v>19</v>
      </c>
      <c r="R99" s="492">
        <v>19</v>
      </c>
      <c r="S99" s="367"/>
      <c r="T99" s="535">
        <f t="shared" si="36"/>
        <v>1115867.6502653081</v>
      </c>
      <c r="U99" s="536">
        <f t="shared" si="43"/>
        <v>0.1044292332678237</v>
      </c>
      <c r="V99" s="537">
        <f t="shared" si="37"/>
        <v>139.9914181683198</v>
      </c>
      <c r="W99" s="415"/>
      <c r="X99" s="434">
        <v>261</v>
      </c>
      <c r="Y99" s="435" t="s">
        <v>130</v>
      </c>
      <c r="Z99" s="436">
        <v>6523</v>
      </c>
      <c r="AA99" s="491">
        <f t="shared" si="38"/>
        <v>8523394.7994386572</v>
      </c>
      <c r="AB99" s="491">
        <v>769518.98489986849</v>
      </c>
      <c r="AC99" s="200">
        <v>9292913.7843385264</v>
      </c>
      <c r="AD99" s="440">
        <v>-138958</v>
      </c>
      <c r="AE99" s="452">
        <f t="shared" si="39"/>
        <v>9153955.7843385264</v>
      </c>
      <c r="AF99" s="436">
        <v>1227445.6298316219</v>
      </c>
      <c r="AG99" s="438">
        <f t="shared" si="40"/>
        <v>10381401.414170148</v>
      </c>
      <c r="AH99" s="441">
        <v>303994</v>
      </c>
      <c r="AI99" s="489">
        <f t="shared" si="41"/>
        <v>10685395.414170148</v>
      </c>
      <c r="AJ99" s="442">
        <f t="shared" si="42"/>
        <v>1638.1105954576342</v>
      </c>
    </row>
    <row r="100" spans="1:36">
      <c r="A100" s="434">
        <v>263</v>
      </c>
      <c r="B100" s="435" t="s">
        <v>131</v>
      </c>
      <c r="C100" s="440">
        <v>7597</v>
      </c>
      <c r="D100" s="490">
        <f t="shared" si="29"/>
        <v>2138437.1472917404</v>
      </c>
      <c r="E100" s="491">
        <v>1164642.000833065</v>
      </c>
      <c r="F100" s="440">
        <v>3303079.1481248057</v>
      </c>
      <c r="G100" s="440">
        <v>4502123.8269685572</v>
      </c>
      <c r="H100" s="200">
        <f t="shared" si="30"/>
        <v>7805202.9750933629</v>
      </c>
      <c r="I100" s="440">
        <v>1805927.0038778996</v>
      </c>
      <c r="J100" s="438">
        <f t="shared" si="31"/>
        <v>9611129.9789712615</v>
      </c>
      <c r="K100" s="441">
        <v>-383860</v>
      </c>
      <c r="L100" s="489">
        <f t="shared" si="32"/>
        <v>9227269.9789712615</v>
      </c>
      <c r="M100" s="438">
        <v>179836.43299999999</v>
      </c>
      <c r="N100" s="438">
        <f t="shared" si="33"/>
        <v>9407106.4119712617</v>
      </c>
      <c r="O100" s="489">
        <f t="shared" si="34"/>
        <v>1214.5939158840677</v>
      </c>
      <c r="P100" s="438">
        <f t="shared" si="35"/>
        <v>1238.2659486601635</v>
      </c>
      <c r="Q100" s="492">
        <v>11</v>
      </c>
      <c r="R100" s="492">
        <v>11</v>
      </c>
      <c r="S100" s="367"/>
      <c r="T100" s="535">
        <f t="shared" si="36"/>
        <v>-612751.57991206273</v>
      </c>
      <c r="U100" s="536">
        <f t="shared" si="43"/>
        <v>-6.2271365590544463E-2</v>
      </c>
      <c r="V100" s="537">
        <f t="shared" si="37"/>
        <v>-53.613528230293014</v>
      </c>
      <c r="W100" s="415"/>
      <c r="X100" s="434">
        <v>263</v>
      </c>
      <c r="Y100" s="435" t="s">
        <v>131</v>
      </c>
      <c r="Z100" s="436">
        <v>7759</v>
      </c>
      <c r="AA100" s="491">
        <f t="shared" si="38"/>
        <v>2130964.1471607545</v>
      </c>
      <c r="AB100" s="491">
        <v>1941827.5301601342</v>
      </c>
      <c r="AC100" s="200">
        <v>4072791.6773208887</v>
      </c>
      <c r="AD100" s="440">
        <v>4276004</v>
      </c>
      <c r="AE100" s="452">
        <f t="shared" si="39"/>
        <v>8348795.6773208883</v>
      </c>
      <c r="AF100" s="436">
        <v>1812826.8815624351</v>
      </c>
      <c r="AG100" s="438">
        <f t="shared" si="40"/>
        <v>10161622.558883324</v>
      </c>
      <c r="AH100" s="441">
        <v>-321601</v>
      </c>
      <c r="AI100" s="489">
        <f t="shared" si="41"/>
        <v>9840021.5588833243</v>
      </c>
      <c r="AJ100" s="442">
        <f t="shared" si="42"/>
        <v>1268.2074441143607</v>
      </c>
    </row>
    <row r="101" spans="1:36">
      <c r="A101" s="434">
        <v>265</v>
      </c>
      <c r="B101" s="435" t="s">
        <v>132</v>
      </c>
      <c r="C101" s="440">
        <v>1064</v>
      </c>
      <c r="D101" s="490">
        <f t="shared" si="29"/>
        <v>830358.51097158389</v>
      </c>
      <c r="E101" s="491">
        <v>516232.45015922555</v>
      </c>
      <c r="F101" s="440">
        <v>1346590.9611308095</v>
      </c>
      <c r="G101" s="440">
        <v>352735.55910361098</v>
      </c>
      <c r="H101" s="200">
        <f t="shared" si="30"/>
        <v>1699326.5202344204</v>
      </c>
      <c r="I101" s="440">
        <v>244194.61411271486</v>
      </c>
      <c r="J101" s="438">
        <f t="shared" si="31"/>
        <v>1943521.1343471352</v>
      </c>
      <c r="K101" s="441">
        <v>-283172</v>
      </c>
      <c r="L101" s="489">
        <f t="shared" si="32"/>
        <v>1660349.1343471352</v>
      </c>
      <c r="M101" s="438">
        <v>-81958.760000000009</v>
      </c>
      <c r="N101" s="438">
        <f t="shared" si="33"/>
        <v>1578390.3743471352</v>
      </c>
      <c r="O101" s="489">
        <f t="shared" si="34"/>
        <v>1560.4785097247511</v>
      </c>
      <c r="P101" s="438">
        <f t="shared" si="35"/>
        <v>1483.4495999503151</v>
      </c>
      <c r="Q101" s="492">
        <v>13</v>
      </c>
      <c r="R101" s="492">
        <v>13</v>
      </c>
      <c r="S101" s="367"/>
      <c r="T101" s="535">
        <f t="shared" si="36"/>
        <v>99508.868738156511</v>
      </c>
      <c r="U101" s="536">
        <f t="shared" si="43"/>
        <v>6.375339676371819E-2</v>
      </c>
      <c r="V101" s="537">
        <f t="shared" si="37"/>
        <v>125.88267736355738</v>
      </c>
      <c r="W101" s="415"/>
      <c r="X101" s="434">
        <v>265</v>
      </c>
      <c r="Y101" s="435" t="s">
        <v>132</v>
      </c>
      <c r="Z101" s="436">
        <v>1088</v>
      </c>
      <c r="AA101" s="491">
        <f t="shared" si="38"/>
        <v>837675.48904190317</v>
      </c>
      <c r="AB101" s="491">
        <v>625026.15329706285</v>
      </c>
      <c r="AC101" s="200">
        <v>1462701.642338966</v>
      </c>
      <c r="AD101" s="440">
        <v>147742</v>
      </c>
      <c r="AE101" s="452">
        <f t="shared" si="39"/>
        <v>1610443.642338966</v>
      </c>
      <c r="AF101" s="436">
        <v>246432.62327001276</v>
      </c>
      <c r="AG101" s="438">
        <f t="shared" si="40"/>
        <v>1856876.2656089787</v>
      </c>
      <c r="AH101" s="441">
        <v>-296036</v>
      </c>
      <c r="AI101" s="489">
        <f t="shared" si="41"/>
        <v>1560840.2656089787</v>
      </c>
      <c r="AJ101" s="442">
        <f t="shared" si="42"/>
        <v>1434.5958323611937</v>
      </c>
    </row>
    <row r="102" spans="1:36">
      <c r="A102" s="434">
        <v>271</v>
      </c>
      <c r="B102" s="435" t="s">
        <v>133</v>
      </c>
      <c r="C102" s="440">
        <v>6903</v>
      </c>
      <c r="D102" s="490">
        <f t="shared" si="29"/>
        <v>273367.94594402821</v>
      </c>
      <c r="E102" s="491">
        <v>-1456290.3215159646</v>
      </c>
      <c r="F102" s="440">
        <v>-1182922.3755719364</v>
      </c>
      <c r="G102" s="440">
        <v>2979268.6270577195</v>
      </c>
      <c r="H102" s="200">
        <f t="shared" si="30"/>
        <v>1796346.2514857831</v>
      </c>
      <c r="I102" s="440">
        <v>1410926.1071647825</v>
      </c>
      <c r="J102" s="438">
        <f t="shared" si="31"/>
        <v>3207272.3586505656</v>
      </c>
      <c r="K102" s="441">
        <v>-362334</v>
      </c>
      <c r="L102" s="489">
        <f t="shared" si="32"/>
        <v>2844938.3586505656</v>
      </c>
      <c r="M102" s="438">
        <v>20620.508790000109</v>
      </c>
      <c r="N102" s="438">
        <f t="shared" si="33"/>
        <v>2865558.8674405655</v>
      </c>
      <c r="O102" s="489">
        <f t="shared" si="34"/>
        <v>412.13071978133644</v>
      </c>
      <c r="P102" s="438">
        <f t="shared" si="35"/>
        <v>415.11790054187531</v>
      </c>
      <c r="Q102" s="492">
        <v>4</v>
      </c>
      <c r="R102" s="492">
        <v>4</v>
      </c>
      <c r="S102" s="367"/>
      <c r="T102" s="535">
        <f t="shared" si="36"/>
        <v>-1304022.1536738924</v>
      </c>
      <c r="U102" s="536">
        <f t="shared" si="43"/>
        <v>-0.31430093147435456</v>
      </c>
      <c r="V102" s="537">
        <f t="shared" si="37"/>
        <v>-184.75613280454445</v>
      </c>
      <c r="W102" s="415"/>
      <c r="X102" s="434">
        <v>271</v>
      </c>
      <c r="Y102" s="435" t="s">
        <v>133</v>
      </c>
      <c r="Z102" s="436">
        <v>6951</v>
      </c>
      <c r="AA102" s="491">
        <f t="shared" si="38"/>
        <v>339896.50731992268</v>
      </c>
      <c r="AB102" s="491">
        <v>-515379.0920225383</v>
      </c>
      <c r="AC102" s="200">
        <v>-175482.58470261563</v>
      </c>
      <c r="AD102" s="440">
        <v>3172285</v>
      </c>
      <c r="AE102" s="452">
        <f t="shared" si="39"/>
        <v>2996802.4152973844</v>
      </c>
      <c r="AF102" s="436">
        <v>1428589.0970270738</v>
      </c>
      <c r="AG102" s="438">
        <f t="shared" si="40"/>
        <v>4425391.512324458</v>
      </c>
      <c r="AH102" s="441">
        <v>-276431</v>
      </c>
      <c r="AI102" s="489">
        <f t="shared" si="41"/>
        <v>4148960.512324458</v>
      </c>
      <c r="AJ102" s="442">
        <f t="shared" si="42"/>
        <v>596.88685258588089</v>
      </c>
    </row>
    <row r="103" spans="1:36">
      <c r="A103" s="434">
        <v>272</v>
      </c>
      <c r="B103" s="435" t="s">
        <v>134</v>
      </c>
      <c r="C103" s="440">
        <v>48006</v>
      </c>
      <c r="D103" s="490">
        <f t="shared" si="29"/>
        <v>26989149.362782307</v>
      </c>
      <c r="E103" s="491">
        <v>-16909252.269393262</v>
      </c>
      <c r="F103" s="440">
        <v>10079897.093389045</v>
      </c>
      <c r="G103" s="440">
        <v>9098678.0138255227</v>
      </c>
      <c r="H103" s="200">
        <f t="shared" si="30"/>
        <v>19178575.10721457</v>
      </c>
      <c r="I103" s="440">
        <v>7579135.5495966859</v>
      </c>
      <c r="J103" s="438">
        <f t="shared" si="31"/>
        <v>26757710.656811256</v>
      </c>
      <c r="K103" s="441">
        <v>-707283</v>
      </c>
      <c r="L103" s="489">
        <f t="shared" si="32"/>
        <v>26050427.656811256</v>
      </c>
      <c r="M103" s="438">
        <v>16785.784500000067</v>
      </c>
      <c r="N103" s="438">
        <f t="shared" si="33"/>
        <v>26067213.441311255</v>
      </c>
      <c r="O103" s="489">
        <f t="shared" si="34"/>
        <v>542.64941167377526</v>
      </c>
      <c r="P103" s="438">
        <f t="shared" si="35"/>
        <v>542.99907181000822</v>
      </c>
      <c r="Q103" s="492">
        <v>16</v>
      </c>
      <c r="R103" s="492">
        <v>16</v>
      </c>
      <c r="S103" s="367"/>
      <c r="T103" s="535">
        <f t="shared" si="36"/>
        <v>-6866543.9927707948</v>
      </c>
      <c r="U103" s="536">
        <f t="shared" si="43"/>
        <v>-0.2086019353745131</v>
      </c>
      <c r="V103" s="537">
        <f t="shared" si="37"/>
        <v>-144.42340657711816</v>
      </c>
      <c r="W103" s="415"/>
      <c r="X103" s="434">
        <v>272</v>
      </c>
      <c r="Y103" s="435" t="s">
        <v>134</v>
      </c>
      <c r="Z103" s="436">
        <v>47909</v>
      </c>
      <c r="AA103" s="491">
        <f t="shared" si="38"/>
        <v>26271384.605303537</v>
      </c>
      <c r="AB103" s="491">
        <v>-8595847.8041206747</v>
      </c>
      <c r="AC103" s="200">
        <v>17675536.801182862</v>
      </c>
      <c r="AD103" s="440">
        <v>8660489</v>
      </c>
      <c r="AE103" s="452">
        <f t="shared" si="39"/>
        <v>26336025.801182862</v>
      </c>
      <c r="AF103" s="436">
        <v>7554623.8483991865</v>
      </c>
      <c r="AG103" s="438">
        <f t="shared" si="40"/>
        <v>33890649.649582051</v>
      </c>
      <c r="AH103" s="441">
        <v>-973678</v>
      </c>
      <c r="AI103" s="489">
        <f t="shared" si="41"/>
        <v>32916971.649582051</v>
      </c>
      <c r="AJ103" s="442">
        <f t="shared" si="42"/>
        <v>687.07281825089342</v>
      </c>
    </row>
    <row r="104" spans="1:36">
      <c r="A104" s="434">
        <v>273</v>
      </c>
      <c r="B104" s="435" t="s">
        <v>135</v>
      </c>
      <c r="C104" s="440">
        <v>3999</v>
      </c>
      <c r="D104" s="490">
        <f t="shared" si="29"/>
        <v>4378343.3955554003</v>
      </c>
      <c r="E104" s="491">
        <v>21296.95699030676</v>
      </c>
      <c r="F104" s="440">
        <v>4399640.3525457075</v>
      </c>
      <c r="G104" s="440">
        <v>260824.51932381504</v>
      </c>
      <c r="H104" s="200">
        <f t="shared" si="30"/>
        <v>4660464.8718695221</v>
      </c>
      <c r="I104" s="440">
        <v>745315.2943174633</v>
      </c>
      <c r="J104" s="438">
        <f t="shared" si="31"/>
        <v>5405780.1661869856</v>
      </c>
      <c r="K104" s="441">
        <v>-221124</v>
      </c>
      <c r="L104" s="489">
        <f t="shared" si="32"/>
        <v>5184656.1661869856</v>
      </c>
      <c r="M104" s="438">
        <v>180829.39490000001</v>
      </c>
      <c r="N104" s="438">
        <f t="shared" si="33"/>
        <v>5365485.5610869853</v>
      </c>
      <c r="O104" s="489">
        <f t="shared" si="34"/>
        <v>1296.4881635876434</v>
      </c>
      <c r="P104" s="438">
        <f t="shared" si="35"/>
        <v>1341.7068169759903</v>
      </c>
      <c r="Q104" s="492">
        <v>19</v>
      </c>
      <c r="R104" s="492">
        <v>19</v>
      </c>
      <c r="S104" s="367"/>
      <c r="T104" s="535">
        <f t="shared" si="36"/>
        <v>-50566.411595093086</v>
      </c>
      <c r="U104" s="536">
        <f t="shared" si="43"/>
        <v>-9.6588847644593807E-3</v>
      </c>
      <c r="V104" s="537">
        <f t="shared" si="37"/>
        <v>-15.926621516913883</v>
      </c>
      <c r="W104" s="415"/>
      <c r="X104" s="434">
        <v>273</v>
      </c>
      <c r="Y104" s="435" t="s">
        <v>135</v>
      </c>
      <c r="Z104" s="436">
        <v>3989</v>
      </c>
      <c r="AA104" s="491">
        <f t="shared" si="38"/>
        <v>4234118.2894148398</v>
      </c>
      <c r="AB104" s="491">
        <v>145625.24817124847</v>
      </c>
      <c r="AC104" s="200">
        <v>4379743.5375860883</v>
      </c>
      <c r="AD104" s="440">
        <v>332890</v>
      </c>
      <c r="AE104" s="452">
        <f t="shared" si="39"/>
        <v>4712633.5375860883</v>
      </c>
      <c r="AF104" s="436">
        <v>755593.04019599035</v>
      </c>
      <c r="AG104" s="438">
        <f t="shared" si="40"/>
        <v>5468226.5777820786</v>
      </c>
      <c r="AH104" s="441">
        <v>-233004</v>
      </c>
      <c r="AI104" s="489">
        <f t="shared" si="41"/>
        <v>5235222.5777820786</v>
      </c>
      <c r="AJ104" s="442">
        <f t="shared" si="42"/>
        <v>1312.4147851045573</v>
      </c>
    </row>
    <row r="105" spans="1:36">
      <c r="A105" s="434">
        <v>275</v>
      </c>
      <c r="B105" s="435" t="s">
        <v>136</v>
      </c>
      <c r="C105" s="440">
        <v>2521</v>
      </c>
      <c r="D105" s="490">
        <f t="shared" si="29"/>
        <v>506732.28670054843</v>
      </c>
      <c r="E105" s="491">
        <v>276048.6311457869</v>
      </c>
      <c r="F105" s="440">
        <v>782780.91784633533</v>
      </c>
      <c r="G105" s="440">
        <v>1243660.6649856942</v>
      </c>
      <c r="H105" s="200">
        <f t="shared" si="30"/>
        <v>2026441.5828320296</v>
      </c>
      <c r="I105" s="440">
        <v>522312.78285279009</v>
      </c>
      <c r="J105" s="438">
        <f t="shared" si="31"/>
        <v>2548754.3656848194</v>
      </c>
      <c r="K105" s="441">
        <v>-55135</v>
      </c>
      <c r="L105" s="489">
        <f t="shared" si="32"/>
        <v>2493619.3656848194</v>
      </c>
      <c r="M105" s="438">
        <v>-740.78110000000743</v>
      </c>
      <c r="N105" s="438">
        <f t="shared" si="33"/>
        <v>2492878.5845848196</v>
      </c>
      <c r="O105" s="489">
        <f t="shared" si="34"/>
        <v>989.13897885157451</v>
      </c>
      <c r="P105" s="438">
        <f t="shared" si="35"/>
        <v>988.84513470242746</v>
      </c>
      <c r="Q105" s="492">
        <v>13</v>
      </c>
      <c r="R105" s="492">
        <v>13</v>
      </c>
      <c r="S105" s="367"/>
      <c r="T105" s="535">
        <f t="shared" si="36"/>
        <v>-360773.77315702569</v>
      </c>
      <c r="U105" s="536">
        <f t="shared" si="43"/>
        <v>-0.12639246088694275</v>
      </c>
      <c r="V105" s="537">
        <f t="shared" si="37"/>
        <v>-114.64800445927051</v>
      </c>
      <c r="W105" s="415"/>
      <c r="X105" s="434">
        <v>275</v>
      </c>
      <c r="Y105" s="435" t="s">
        <v>136</v>
      </c>
      <c r="Z105" s="436">
        <v>2586</v>
      </c>
      <c r="AA105" s="491">
        <f t="shared" si="38"/>
        <v>435195.31408111169</v>
      </c>
      <c r="AB105" s="491">
        <v>909073.42227624799</v>
      </c>
      <c r="AC105" s="200">
        <v>1344268.7363573597</v>
      </c>
      <c r="AD105" s="440">
        <v>1068413</v>
      </c>
      <c r="AE105" s="452">
        <f t="shared" si="39"/>
        <v>2412681.7363573597</v>
      </c>
      <c r="AF105" s="436">
        <v>533578.4024844853</v>
      </c>
      <c r="AG105" s="438">
        <f t="shared" si="40"/>
        <v>2946260.1388418451</v>
      </c>
      <c r="AH105" s="441">
        <v>-91867</v>
      </c>
      <c r="AI105" s="489">
        <f t="shared" si="41"/>
        <v>2854393.1388418451</v>
      </c>
      <c r="AJ105" s="442">
        <f t="shared" si="42"/>
        <v>1103.786983310845</v>
      </c>
    </row>
    <row r="106" spans="1:36">
      <c r="A106" s="434">
        <v>276</v>
      </c>
      <c r="B106" s="435" t="s">
        <v>137</v>
      </c>
      <c r="C106" s="440">
        <v>15157</v>
      </c>
      <c r="D106" s="490">
        <f t="shared" si="29"/>
        <v>10842690.019642117</v>
      </c>
      <c r="E106" s="491">
        <v>350619.58070525399</v>
      </c>
      <c r="F106" s="440">
        <v>11193309.60034737</v>
      </c>
      <c r="G106" s="440">
        <v>5382986.7960403142</v>
      </c>
      <c r="H106" s="200">
        <f t="shared" si="30"/>
        <v>16576296.396387685</v>
      </c>
      <c r="I106" s="440">
        <v>1992420.2016603905</v>
      </c>
      <c r="J106" s="438">
        <f t="shared" si="31"/>
        <v>18568716.598048076</v>
      </c>
      <c r="K106" s="441">
        <v>-1818661</v>
      </c>
      <c r="L106" s="489">
        <f t="shared" si="32"/>
        <v>16750055.598048076</v>
      </c>
      <c r="M106" s="438">
        <v>-251324.96141000016</v>
      </c>
      <c r="N106" s="438">
        <f t="shared" si="33"/>
        <v>16498730.636638075</v>
      </c>
      <c r="O106" s="489">
        <f t="shared" si="34"/>
        <v>1105.1036219600235</v>
      </c>
      <c r="P106" s="438">
        <f t="shared" si="35"/>
        <v>1088.5221769900425</v>
      </c>
      <c r="Q106" s="492">
        <v>12</v>
      </c>
      <c r="R106" s="492">
        <v>12</v>
      </c>
      <c r="S106" s="367"/>
      <c r="T106" s="535">
        <f t="shared" si="36"/>
        <v>-2216541.5867838115</v>
      </c>
      <c r="U106" s="536">
        <f t="shared" si="43"/>
        <v>-0.1168655381449468</v>
      </c>
      <c r="V106" s="537">
        <f t="shared" si="37"/>
        <v>-156.39269894665335</v>
      </c>
      <c r="W106" s="415"/>
      <c r="X106" s="434">
        <v>276</v>
      </c>
      <c r="Y106" s="435" t="s">
        <v>137</v>
      </c>
      <c r="Z106" s="436">
        <v>15035</v>
      </c>
      <c r="AA106" s="491">
        <f t="shared" si="38"/>
        <v>10489186.065559769</v>
      </c>
      <c r="AB106" s="491">
        <v>2293710.2072084458</v>
      </c>
      <c r="AC106" s="200">
        <v>12782896.272768214</v>
      </c>
      <c r="AD106" s="440">
        <v>5929127</v>
      </c>
      <c r="AE106" s="452">
        <f t="shared" si="39"/>
        <v>18712023.272768214</v>
      </c>
      <c r="AF106" s="436">
        <v>2027800.9120636734</v>
      </c>
      <c r="AG106" s="438">
        <f t="shared" si="40"/>
        <v>20739824.184831887</v>
      </c>
      <c r="AH106" s="441">
        <v>-1773227</v>
      </c>
      <c r="AI106" s="489">
        <f t="shared" si="41"/>
        <v>18966597.184831887</v>
      </c>
      <c r="AJ106" s="442">
        <f t="shared" si="42"/>
        <v>1261.4963209066768</v>
      </c>
    </row>
    <row r="107" spans="1:36">
      <c r="A107" s="434">
        <v>280</v>
      </c>
      <c r="B107" s="435" t="s">
        <v>138</v>
      </c>
      <c r="C107" s="440">
        <v>2024</v>
      </c>
      <c r="D107" s="490">
        <f t="shared" si="29"/>
        <v>1427915.3696455557</v>
      </c>
      <c r="E107" s="491">
        <v>285385.43007367844</v>
      </c>
      <c r="F107" s="440">
        <v>1713300.7997192342</v>
      </c>
      <c r="G107" s="440">
        <v>923603.7752084129</v>
      </c>
      <c r="H107" s="200">
        <f t="shared" si="30"/>
        <v>2636904.5749276471</v>
      </c>
      <c r="I107" s="440">
        <v>497206.74342637084</v>
      </c>
      <c r="J107" s="438">
        <f t="shared" si="31"/>
        <v>3134111.318354018</v>
      </c>
      <c r="K107" s="441">
        <v>-276665</v>
      </c>
      <c r="L107" s="489">
        <f t="shared" si="32"/>
        <v>2857446.318354018</v>
      </c>
      <c r="M107" s="438">
        <v>-865295.37000000011</v>
      </c>
      <c r="N107" s="438">
        <f t="shared" si="33"/>
        <v>1992150.9483540179</v>
      </c>
      <c r="O107" s="489">
        <f t="shared" si="34"/>
        <v>1411.7817778428944</v>
      </c>
      <c r="P107" s="438">
        <f t="shared" si="35"/>
        <v>984.26430254645152</v>
      </c>
      <c r="Q107" s="492">
        <v>15</v>
      </c>
      <c r="R107" s="492">
        <v>15</v>
      </c>
      <c r="S107" s="367"/>
      <c r="T107" s="535">
        <f t="shared" si="36"/>
        <v>81960.90667982772</v>
      </c>
      <c r="U107" s="536">
        <f t="shared" si="43"/>
        <v>2.9530296334862875E-2</v>
      </c>
      <c r="V107" s="537">
        <f t="shared" si="37"/>
        <v>57.886455074996547</v>
      </c>
      <c r="W107" s="415"/>
      <c r="X107" s="434">
        <v>280</v>
      </c>
      <c r="Y107" s="435" t="s">
        <v>138</v>
      </c>
      <c r="Z107" s="436">
        <v>2050</v>
      </c>
      <c r="AA107" s="491">
        <f t="shared" si="38"/>
        <v>1407044.9046276391</v>
      </c>
      <c r="AB107" s="491">
        <v>249184.48043547058</v>
      </c>
      <c r="AC107" s="200">
        <v>1656229.3850631097</v>
      </c>
      <c r="AD107" s="440">
        <v>886577</v>
      </c>
      <c r="AE107" s="452">
        <f t="shared" si="39"/>
        <v>2542806.3850631099</v>
      </c>
      <c r="AF107" s="436">
        <v>505168.02661108016</v>
      </c>
      <c r="AG107" s="438">
        <f t="shared" si="40"/>
        <v>3047974.4116741903</v>
      </c>
      <c r="AH107" s="441">
        <v>-272489</v>
      </c>
      <c r="AI107" s="489">
        <f t="shared" si="41"/>
        <v>2775485.4116741903</v>
      </c>
      <c r="AJ107" s="442">
        <f t="shared" si="42"/>
        <v>1353.8953227678978</v>
      </c>
    </row>
    <row r="108" spans="1:36">
      <c r="A108" s="434">
        <v>284</v>
      </c>
      <c r="B108" s="435" t="s">
        <v>139</v>
      </c>
      <c r="C108" s="440">
        <v>2227</v>
      </c>
      <c r="D108" s="490">
        <f t="shared" si="29"/>
        <v>302822.52073912346</v>
      </c>
      <c r="E108" s="491">
        <v>808709.32012449228</v>
      </c>
      <c r="F108" s="440">
        <v>1111531.8408636157</v>
      </c>
      <c r="G108" s="440">
        <v>1115363.590252762</v>
      </c>
      <c r="H108" s="200">
        <f t="shared" si="30"/>
        <v>2226895.4311163779</v>
      </c>
      <c r="I108" s="440">
        <v>507174.86370960594</v>
      </c>
      <c r="J108" s="438">
        <f t="shared" si="31"/>
        <v>2734070.2948259837</v>
      </c>
      <c r="K108" s="765">
        <v>856520</v>
      </c>
      <c r="L108" s="489">
        <f t="shared" si="32"/>
        <v>3590590.2948259837</v>
      </c>
      <c r="M108" s="438">
        <v>1215196.2300000004</v>
      </c>
      <c r="N108" s="438">
        <f t="shared" si="33"/>
        <v>4805786.5248259846</v>
      </c>
      <c r="O108" s="489">
        <f t="shared" si="34"/>
        <v>1612.2991894144516</v>
      </c>
      <c r="P108" s="438">
        <f t="shared" si="35"/>
        <v>2157.9643128989601</v>
      </c>
      <c r="Q108" s="492">
        <v>2</v>
      </c>
      <c r="R108" s="492">
        <v>2</v>
      </c>
      <c r="S108" s="367"/>
      <c r="T108" s="535">
        <f t="shared" si="36"/>
        <v>-742874.61871857056</v>
      </c>
      <c r="U108" s="536">
        <f t="shared" si="43"/>
        <v>-0.17142739898427764</v>
      </c>
      <c r="V108" s="537">
        <f t="shared" si="37"/>
        <v>-295.8755853739915</v>
      </c>
      <c r="W108" s="415"/>
      <c r="X108" s="434">
        <v>284</v>
      </c>
      <c r="Y108" s="435" t="s">
        <v>139</v>
      </c>
      <c r="Z108" s="436">
        <v>2271</v>
      </c>
      <c r="AA108" s="491">
        <f t="shared" si="38"/>
        <v>325161.30465013674</v>
      </c>
      <c r="AB108" s="491">
        <v>1864019.5103881918</v>
      </c>
      <c r="AC108" s="200">
        <v>2189180.8150383285</v>
      </c>
      <c r="AD108" s="440">
        <v>965830</v>
      </c>
      <c r="AE108" s="452">
        <f t="shared" si="39"/>
        <v>3155010.8150383285</v>
      </c>
      <c r="AF108" s="436">
        <v>510917.09850622597</v>
      </c>
      <c r="AG108" s="438">
        <f t="shared" si="40"/>
        <v>3665927.9135445543</v>
      </c>
      <c r="AH108" s="441">
        <v>667537</v>
      </c>
      <c r="AI108" s="489">
        <f t="shared" si="41"/>
        <v>4333464.9135445543</v>
      </c>
      <c r="AJ108" s="442">
        <f t="shared" si="42"/>
        <v>1908.1747747884431</v>
      </c>
    </row>
    <row r="109" spans="1:36">
      <c r="A109" s="434">
        <v>285</v>
      </c>
      <c r="B109" s="435" t="s">
        <v>140</v>
      </c>
      <c r="C109" s="440">
        <v>50617</v>
      </c>
      <c r="D109" s="490">
        <f t="shared" si="29"/>
        <v>3943725.2627491318</v>
      </c>
      <c r="E109" s="491">
        <v>-14582674.68349809</v>
      </c>
      <c r="F109" s="440">
        <v>-10638949.420748958</v>
      </c>
      <c r="G109" s="440">
        <v>8942704.4510249775</v>
      </c>
      <c r="H109" s="200">
        <f t="shared" si="30"/>
        <v>-1696244.9697239809</v>
      </c>
      <c r="I109" s="440">
        <v>7775933.4417987112</v>
      </c>
      <c r="J109" s="438">
        <f t="shared" si="31"/>
        <v>6079688.4720747303</v>
      </c>
      <c r="K109" s="441">
        <v>-969079</v>
      </c>
      <c r="L109" s="489">
        <f t="shared" si="32"/>
        <v>5110609.4720747303</v>
      </c>
      <c r="M109" s="438">
        <v>-785117.63689999969</v>
      </c>
      <c r="N109" s="438">
        <f t="shared" si="33"/>
        <v>4325491.835174731</v>
      </c>
      <c r="O109" s="489">
        <f t="shared" si="34"/>
        <v>100.96626572247921</v>
      </c>
      <c r="P109" s="438">
        <f t="shared" si="35"/>
        <v>85.455318078407075</v>
      </c>
      <c r="Q109" s="492">
        <v>8</v>
      </c>
      <c r="R109" s="492">
        <v>8</v>
      </c>
      <c r="S109" s="367"/>
      <c r="T109" s="535">
        <f t="shared" si="36"/>
        <v>-17619794.73931127</v>
      </c>
      <c r="U109" s="536">
        <f t="shared" si="43"/>
        <v>-0.77516416230228113</v>
      </c>
      <c r="V109" s="537">
        <f t="shared" si="37"/>
        <v>-342.63171658438444</v>
      </c>
      <c r="W109" s="415"/>
      <c r="X109" s="434">
        <v>285</v>
      </c>
      <c r="Y109" s="435" t="s">
        <v>140</v>
      </c>
      <c r="Z109" s="436">
        <v>51241</v>
      </c>
      <c r="AA109" s="491">
        <f t="shared" si="38"/>
        <v>3904305.3101574406</v>
      </c>
      <c r="AB109" s="491">
        <v>1970740.9832220366</v>
      </c>
      <c r="AC109" s="200">
        <v>5875046.2933794772</v>
      </c>
      <c r="AD109" s="440">
        <v>11015505</v>
      </c>
      <c r="AE109" s="452">
        <f t="shared" si="39"/>
        <v>16890551.293379478</v>
      </c>
      <c r="AF109" s="436">
        <v>7795134.9180065216</v>
      </c>
      <c r="AG109" s="438">
        <f t="shared" si="40"/>
        <v>24685686.211385999</v>
      </c>
      <c r="AH109" s="441">
        <v>-1955282</v>
      </c>
      <c r="AI109" s="489">
        <f t="shared" si="41"/>
        <v>22730404.211385999</v>
      </c>
      <c r="AJ109" s="442">
        <f t="shared" si="42"/>
        <v>443.59798230686363</v>
      </c>
    </row>
    <row r="110" spans="1:36">
      <c r="A110" s="434">
        <v>286</v>
      </c>
      <c r="B110" s="435" t="s">
        <v>141</v>
      </c>
      <c r="C110" s="440">
        <v>79429</v>
      </c>
      <c r="D110" s="490">
        <f t="shared" si="29"/>
        <v>1680289.5265814774</v>
      </c>
      <c r="E110" s="491">
        <v>-26209117.171382416</v>
      </c>
      <c r="F110" s="440">
        <v>-24528827.644800939</v>
      </c>
      <c r="G110" s="440">
        <v>14025074.648301022</v>
      </c>
      <c r="H110" s="200">
        <f t="shared" si="30"/>
        <v>-10503752.996499917</v>
      </c>
      <c r="I110" s="440">
        <v>12913776.881532978</v>
      </c>
      <c r="J110" s="438">
        <f t="shared" si="31"/>
        <v>2410023.8850330617</v>
      </c>
      <c r="K110" s="441">
        <v>-7686249</v>
      </c>
      <c r="L110" s="489">
        <f t="shared" si="32"/>
        <v>-5276225.1149669383</v>
      </c>
      <c r="M110" s="438">
        <v>-151513.37690000026</v>
      </c>
      <c r="N110" s="438">
        <f t="shared" si="33"/>
        <v>-5427738.4918669388</v>
      </c>
      <c r="O110" s="489">
        <f t="shared" si="34"/>
        <v>-66.42693619417264</v>
      </c>
      <c r="P110" s="438">
        <f t="shared" si="35"/>
        <v>-68.334468416660656</v>
      </c>
      <c r="Q110" s="492">
        <v>8</v>
      </c>
      <c r="R110" s="492">
        <v>8</v>
      </c>
      <c r="S110" s="367"/>
      <c r="T110" s="535">
        <f t="shared" si="36"/>
        <v>-22165902.376692019</v>
      </c>
      <c r="U110" s="536">
        <f t="shared" si="43"/>
        <v>-1.3123934834991651</v>
      </c>
      <c r="V110" s="537">
        <f t="shared" si="37"/>
        <v>-276.35655139944629</v>
      </c>
      <c r="W110" s="415"/>
      <c r="X110" s="434">
        <v>286</v>
      </c>
      <c r="Y110" s="435" t="s">
        <v>141</v>
      </c>
      <c r="Z110" s="436">
        <v>80454</v>
      </c>
      <c r="AA110" s="491">
        <f t="shared" si="38"/>
        <v>2769786.3757356498</v>
      </c>
      <c r="AB110" s="491">
        <v>-4708008.9073723275</v>
      </c>
      <c r="AC110" s="200">
        <v>-1938222.5316366777</v>
      </c>
      <c r="AD110" s="440">
        <v>13395157</v>
      </c>
      <c r="AE110" s="452">
        <f t="shared" si="39"/>
        <v>11456934.468363322</v>
      </c>
      <c r="AF110" s="436">
        <v>13075249.793361763</v>
      </c>
      <c r="AG110" s="438">
        <f t="shared" si="40"/>
        <v>24532184.261725083</v>
      </c>
      <c r="AH110" s="441">
        <v>-7642507</v>
      </c>
      <c r="AI110" s="489">
        <f t="shared" si="41"/>
        <v>16889677.261725083</v>
      </c>
      <c r="AJ110" s="442">
        <f t="shared" si="42"/>
        <v>209.92961520527362</v>
      </c>
    </row>
    <row r="111" spans="1:36">
      <c r="A111" s="434">
        <v>287</v>
      </c>
      <c r="B111" s="435" t="s">
        <v>142</v>
      </c>
      <c r="C111" s="440">
        <v>6242</v>
      </c>
      <c r="D111" s="490">
        <f t="shared" si="29"/>
        <v>1577967.4682990769</v>
      </c>
      <c r="E111" s="491">
        <v>1773128.8664634442</v>
      </c>
      <c r="F111" s="440">
        <v>3351096.3347625211</v>
      </c>
      <c r="G111" s="440">
        <v>2241816.1854563081</v>
      </c>
      <c r="H111" s="200">
        <f t="shared" si="30"/>
        <v>5592912.5202188287</v>
      </c>
      <c r="I111" s="440">
        <v>1437878.5543627285</v>
      </c>
      <c r="J111" s="438">
        <f t="shared" si="31"/>
        <v>7030791.074581557</v>
      </c>
      <c r="K111" s="441">
        <v>1576760</v>
      </c>
      <c r="L111" s="489">
        <f t="shared" si="32"/>
        <v>8607551.074581556</v>
      </c>
      <c r="M111" s="438">
        <v>648025.84950000001</v>
      </c>
      <c r="N111" s="438">
        <f t="shared" si="33"/>
        <v>9255576.9240815565</v>
      </c>
      <c r="O111" s="489">
        <f t="shared" si="34"/>
        <v>1378.9732577029088</v>
      </c>
      <c r="P111" s="438">
        <f t="shared" si="35"/>
        <v>1482.7902794106947</v>
      </c>
      <c r="Q111" s="492">
        <v>15</v>
      </c>
      <c r="R111" s="492">
        <v>15</v>
      </c>
      <c r="S111" s="367"/>
      <c r="T111" s="535">
        <f t="shared" si="36"/>
        <v>-95725.822718333453</v>
      </c>
      <c r="U111" s="536">
        <f t="shared" si="43"/>
        <v>-1.0998825367492502E-2</v>
      </c>
      <c r="V111" s="537">
        <f t="shared" si="37"/>
        <v>14.823273800104744</v>
      </c>
      <c r="W111" s="415"/>
      <c r="X111" s="434">
        <v>287</v>
      </c>
      <c r="Y111" s="435" t="s">
        <v>142</v>
      </c>
      <c r="Z111" s="436">
        <v>6380</v>
      </c>
      <c r="AA111" s="491">
        <f t="shared" si="38"/>
        <v>1370139.0530070513</v>
      </c>
      <c r="AB111" s="491">
        <v>2679525.2163029285</v>
      </c>
      <c r="AC111" s="200">
        <v>4049664.2693099799</v>
      </c>
      <c r="AD111" s="440">
        <v>2192390</v>
      </c>
      <c r="AE111" s="452">
        <f t="shared" si="39"/>
        <v>6242054.2693099799</v>
      </c>
      <c r="AF111" s="436">
        <v>1442594.6279899105</v>
      </c>
      <c r="AG111" s="438">
        <f t="shared" si="40"/>
        <v>7684648.8972998904</v>
      </c>
      <c r="AH111" s="441">
        <v>1018628</v>
      </c>
      <c r="AI111" s="489">
        <f t="shared" si="41"/>
        <v>8703276.8972998895</v>
      </c>
      <c r="AJ111" s="442">
        <f t="shared" si="42"/>
        <v>1364.149983902804</v>
      </c>
    </row>
    <row r="112" spans="1:36">
      <c r="A112" s="434">
        <v>288</v>
      </c>
      <c r="B112" s="435" t="s">
        <v>143</v>
      </c>
      <c r="C112" s="440">
        <v>6405</v>
      </c>
      <c r="D112" s="490">
        <f t="shared" si="29"/>
        <v>4562376.4745872598</v>
      </c>
      <c r="E112" s="491">
        <v>-582411.23163553816</v>
      </c>
      <c r="F112" s="440">
        <v>3979965.2429517219</v>
      </c>
      <c r="G112" s="440">
        <v>2062890.9441470727</v>
      </c>
      <c r="H112" s="200">
        <f t="shared" si="30"/>
        <v>6042856.1870987946</v>
      </c>
      <c r="I112" s="440">
        <v>1324833.3043553284</v>
      </c>
      <c r="J112" s="438">
        <f t="shared" si="31"/>
        <v>7367689.4914541226</v>
      </c>
      <c r="K112" s="441">
        <v>133523</v>
      </c>
      <c r="L112" s="489">
        <f t="shared" si="32"/>
        <v>7501212.4914541226</v>
      </c>
      <c r="M112" s="438">
        <v>-620869.12959999987</v>
      </c>
      <c r="N112" s="438">
        <f t="shared" si="33"/>
        <v>6880343.361854123</v>
      </c>
      <c r="O112" s="489">
        <f t="shared" si="34"/>
        <v>1171.1494912496678</v>
      </c>
      <c r="P112" s="438">
        <f t="shared" si="35"/>
        <v>1074.2144202738677</v>
      </c>
      <c r="Q112" s="492">
        <v>15</v>
      </c>
      <c r="R112" s="492">
        <v>15</v>
      </c>
      <c r="S112" s="367"/>
      <c r="T112" s="535">
        <f t="shared" si="36"/>
        <v>827867.59455141425</v>
      </c>
      <c r="U112" s="536">
        <f t="shared" si="43"/>
        <v>0.12405586813528122</v>
      </c>
      <c r="V112" s="537">
        <f t="shared" si="37"/>
        <v>135.2375233976486</v>
      </c>
      <c r="W112" s="415"/>
      <c r="X112" s="434">
        <v>288</v>
      </c>
      <c r="Y112" s="435" t="s">
        <v>143</v>
      </c>
      <c r="Z112" s="436">
        <v>6442</v>
      </c>
      <c r="AA112" s="491">
        <f t="shared" si="38"/>
        <v>4257515.948308941</v>
      </c>
      <c r="AB112" s="491">
        <v>-1105167.8965220323</v>
      </c>
      <c r="AC112" s="200">
        <v>3152348.0517869089</v>
      </c>
      <c r="AD112" s="440">
        <v>1905996</v>
      </c>
      <c r="AE112" s="452">
        <f t="shared" si="39"/>
        <v>5058344.0517869089</v>
      </c>
      <c r="AF112" s="436">
        <v>1335863.8451157999</v>
      </c>
      <c r="AG112" s="438">
        <f t="shared" si="40"/>
        <v>6394207.8969027083</v>
      </c>
      <c r="AH112" s="441">
        <v>279137</v>
      </c>
      <c r="AI112" s="489">
        <f t="shared" si="41"/>
        <v>6673344.8969027083</v>
      </c>
      <c r="AJ112" s="442">
        <f t="shared" si="42"/>
        <v>1035.9119678520192</v>
      </c>
    </row>
    <row r="113" spans="1:36">
      <c r="A113" s="434">
        <v>290</v>
      </c>
      <c r="B113" s="435" t="s">
        <v>144</v>
      </c>
      <c r="C113" s="440">
        <v>7755</v>
      </c>
      <c r="D113" s="490">
        <f t="shared" si="29"/>
        <v>3454320.279100582</v>
      </c>
      <c r="E113" s="491">
        <v>677516.11829984176</v>
      </c>
      <c r="F113" s="440">
        <v>4131836.3974004239</v>
      </c>
      <c r="G113" s="440">
        <v>2869018.9494755934</v>
      </c>
      <c r="H113" s="200">
        <f t="shared" si="30"/>
        <v>7000855.3468760177</v>
      </c>
      <c r="I113" s="440">
        <v>1702254.0793560531</v>
      </c>
      <c r="J113" s="438">
        <f t="shared" si="31"/>
        <v>8703109.4262320716</v>
      </c>
      <c r="K113" s="441">
        <v>-413108</v>
      </c>
      <c r="L113" s="489">
        <f t="shared" si="32"/>
        <v>8290001.4262320716</v>
      </c>
      <c r="M113" s="438">
        <v>-73999.303500000009</v>
      </c>
      <c r="N113" s="438">
        <f t="shared" si="33"/>
        <v>8216002.1227320712</v>
      </c>
      <c r="O113" s="489">
        <f t="shared" si="34"/>
        <v>1068.9879337501059</v>
      </c>
      <c r="P113" s="438">
        <f t="shared" si="35"/>
        <v>1059.4457927443032</v>
      </c>
      <c r="Q113" s="492">
        <v>18</v>
      </c>
      <c r="R113" s="492">
        <v>18</v>
      </c>
      <c r="S113" s="367"/>
      <c r="T113" s="535">
        <f t="shared" si="36"/>
        <v>966648.23697167914</v>
      </c>
      <c r="U113" s="536">
        <f t="shared" si="43"/>
        <v>0.13199530488154756</v>
      </c>
      <c r="V113" s="537">
        <f t="shared" si="37"/>
        <v>145.25519040242773</v>
      </c>
      <c r="W113" s="415"/>
      <c r="X113" s="434">
        <v>290</v>
      </c>
      <c r="Y113" s="435" t="s">
        <v>144</v>
      </c>
      <c r="Z113" s="436">
        <v>7928</v>
      </c>
      <c r="AA113" s="491">
        <f t="shared" si="38"/>
        <v>3195386.6558509646</v>
      </c>
      <c r="AB113" s="491">
        <v>487770.52544869686</v>
      </c>
      <c r="AC113" s="200">
        <v>3683157.1812996613</v>
      </c>
      <c r="AD113" s="440">
        <v>2395833</v>
      </c>
      <c r="AE113" s="452">
        <f t="shared" si="39"/>
        <v>6078990.1812996613</v>
      </c>
      <c r="AF113" s="436">
        <v>1696306.0079607312</v>
      </c>
      <c r="AG113" s="438">
        <f t="shared" si="40"/>
        <v>7775296.1892603924</v>
      </c>
      <c r="AH113" s="441">
        <v>-451943</v>
      </c>
      <c r="AI113" s="489">
        <f t="shared" si="41"/>
        <v>7323353.1892603924</v>
      </c>
      <c r="AJ113" s="442">
        <f t="shared" si="42"/>
        <v>923.73274334767814</v>
      </c>
    </row>
    <row r="114" spans="1:36">
      <c r="A114" s="434">
        <v>291</v>
      </c>
      <c r="B114" s="435" t="s">
        <v>145</v>
      </c>
      <c r="C114" s="440">
        <v>2119</v>
      </c>
      <c r="D114" s="490">
        <f t="shared" si="29"/>
        <v>-130984.02049775701</v>
      </c>
      <c r="E114" s="491">
        <v>1860895.2438921891</v>
      </c>
      <c r="F114" s="440">
        <v>1729911.2233944321</v>
      </c>
      <c r="G114" s="440">
        <v>245775.68138712578</v>
      </c>
      <c r="H114" s="200">
        <f t="shared" si="30"/>
        <v>1975686.9047815579</v>
      </c>
      <c r="I114" s="440">
        <v>438073.53134977981</v>
      </c>
      <c r="J114" s="438">
        <f t="shared" si="31"/>
        <v>2413760.4361313377</v>
      </c>
      <c r="K114" s="441">
        <v>80851</v>
      </c>
      <c r="L114" s="489">
        <f t="shared" si="32"/>
        <v>2494611.4361313377</v>
      </c>
      <c r="M114" s="438">
        <v>-7880.6500000000015</v>
      </c>
      <c r="N114" s="438">
        <f t="shared" si="33"/>
        <v>2486730.7861313378</v>
      </c>
      <c r="O114" s="489">
        <f t="shared" si="34"/>
        <v>1177.2588183725047</v>
      </c>
      <c r="P114" s="438">
        <f t="shared" si="35"/>
        <v>1173.5397763715609</v>
      </c>
      <c r="Q114" s="492">
        <v>6</v>
      </c>
      <c r="R114" s="492">
        <v>6</v>
      </c>
      <c r="S114" s="367"/>
      <c r="T114" s="535">
        <f t="shared" si="36"/>
        <v>273189.43073759601</v>
      </c>
      <c r="U114" s="536">
        <f t="shared" si="43"/>
        <v>0.12297952846162333</v>
      </c>
      <c r="V114" s="537">
        <f t="shared" si="37"/>
        <v>147.86956656817597</v>
      </c>
      <c r="W114" s="415"/>
      <c r="X114" s="434">
        <v>291</v>
      </c>
      <c r="Y114" s="435" t="s">
        <v>145</v>
      </c>
      <c r="Z114" s="436">
        <v>2158</v>
      </c>
      <c r="AA114" s="491">
        <f t="shared" si="38"/>
        <v>-80538.798607309349</v>
      </c>
      <c r="AB114" s="491">
        <v>1865960.7941620327</v>
      </c>
      <c r="AC114" s="200">
        <v>1785421.9955547233</v>
      </c>
      <c r="AD114" s="440">
        <v>19146</v>
      </c>
      <c r="AE114" s="452">
        <f t="shared" si="39"/>
        <v>1804567.9955547233</v>
      </c>
      <c r="AF114" s="436">
        <v>449064.00983901828</v>
      </c>
      <c r="AG114" s="438">
        <f t="shared" si="40"/>
        <v>2253632.0053937417</v>
      </c>
      <c r="AH114" s="441">
        <v>-32210</v>
      </c>
      <c r="AI114" s="489">
        <f t="shared" si="41"/>
        <v>2221422.0053937417</v>
      </c>
      <c r="AJ114" s="442">
        <f t="shared" si="42"/>
        <v>1029.3892518043288</v>
      </c>
    </row>
    <row r="115" spans="1:36">
      <c r="A115" s="434">
        <v>297</v>
      </c>
      <c r="B115" s="435" t="s">
        <v>146</v>
      </c>
      <c r="C115" s="440">
        <v>122594</v>
      </c>
      <c r="D115" s="490">
        <f t="shared" si="29"/>
        <v>13097396.599340104</v>
      </c>
      <c r="E115" s="491">
        <v>-23824899.515347619</v>
      </c>
      <c r="F115" s="440">
        <v>-10727502.916007515</v>
      </c>
      <c r="G115" s="440">
        <v>25367351.568419885</v>
      </c>
      <c r="H115" s="200">
        <f t="shared" si="30"/>
        <v>14639848.65241237</v>
      </c>
      <c r="I115" s="440">
        <v>19210082.571614448</v>
      </c>
      <c r="J115" s="438">
        <f t="shared" si="31"/>
        <v>33849931.224026814</v>
      </c>
      <c r="K115" s="441">
        <v>-250919</v>
      </c>
      <c r="L115" s="489">
        <f t="shared" si="32"/>
        <v>33599012.224026814</v>
      </c>
      <c r="M115" s="438">
        <v>-3181352.2075399994</v>
      </c>
      <c r="N115" s="438">
        <f t="shared" si="33"/>
        <v>30417660.016486816</v>
      </c>
      <c r="O115" s="489">
        <f t="shared" si="34"/>
        <v>274.06734606935748</v>
      </c>
      <c r="P115" s="438">
        <f t="shared" si="35"/>
        <v>248.11703685732431</v>
      </c>
      <c r="Q115" s="492">
        <v>11</v>
      </c>
      <c r="R115" s="492">
        <v>11</v>
      </c>
      <c r="S115" s="367"/>
      <c r="T115" s="535">
        <f t="shared" si="36"/>
        <v>-6350768.8719771132</v>
      </c>
      <c r="U115" s="536">
        <f t="shared" si="43"/>
        <v>-0.15896880277555173</v>
      </c>
      <c r="V115" s="537">
        <f t="shared" si="37"/>
        <v>-54.621110657923623</v>
      </c>
      <c r="W115" s="415"/>
      <c r="X115" s="434">
        <v>297</v>
      </c>
      <c r="Y115" s="435" t="s">
        <v>146</v>
      </c>
      <c r="Z115" s="436">
        <v>121543</v>
      </c>
      <c r="AA115" s="491">
        <f t="shared" si="38"/>
        <v>13106748.065646477</v>
      </c>
      <c r="AB115" s="491">
        <v>-16740635.329331972</v>
      </c>
      <c r="AC115" s="200">
        <v>-3633887.2636854947</v>
      </c>
      <c r="AD115" s="440">
        <v>25752761</v>
      </c>
      <c r="AE115" s="452">
        <f t="shared" si="39"/>
        <v>22118873.736314505</v>
      </c>
      <c r="AF115" s="436">
        <v>19198097.359689422</v>
      </c>
      <c r="AG115" s="438">
        <f t="shared" si="40"/>
        <v>41316971.096003927</v>
      </c>
      <c r="AH115" s="441">
        <v>-1367190</v>
      </c>
      <c r="AI115" s="489">
        <f t="shared" si="41"/>
        <v>39949781.096003927</v>
      </c>
      <c r="AJ115" s="442">
        <f t="shared" si="42"/>
        <v>328.68845672728111</v>
      </c>
    </row>
    <row r="116" spans="1:36">
      <c r="A116" s="434">
        <v>300</v>
      </c>
      <c r="B116" s="435" t="s">
        <v>147</v>
      </c>
      <c r="C116" s="440">
        <v>3437</v>
      </c>
      <c r="D116" s="490">
        <f t="shared" si="29"/>
        <v>553170.83096867264</v>
      </c>
      <c r="E116" s="491">
        <v>1935749.7813342472</v>
      </c>
      <c r="F116" s="440">
        <v>2488920.6123029198</v>
      </c>
      <c r="G116" s="440">
        <v>1855015.5503457459</v>
      </c>
      <c r="H116" s="200">
        <f t="shared" si="30"/>
        <v>4343936.1626486657</v>
      </c>
      <c r="I116" s="440">
        <v>766831.42610848683</v>
      </c>
      <c r="J116" s="438">
        <f t="shared" si="31"/>
        <v>5110767.5887571527</v>
      </c>
      <c r="K116" s="441">
        <v>1632554</v>
      </c>
      <c r="L116" s="489">
        <f t="shared" si="32"/>
        <v>6743321.5887571527</v>
      </c>
      <c r="M116" s="438">
        <v>411369.93000000005</v>
      </c>
      <c r="N116" s="438">
        <f t="shared" si="33"/>
        <v>7154691.5187571524</v>
      </c>
      <c r="O116" s="489">
        <f t="shared" si="34"/>
        <v>1961.9789318467131</v>
      </c>
      <c r="P116" s="438">
        <f t="shared" si="35"/>
        <v>2081.6675934702216</v>
      </c>
      <c r="Q116" s="492">
        <v>14</v>
      </c>
      <c r="R116" s="492">
        <v>14</v>
      </c>
      <c r="S116" s="367"/>
      <c r="T116" s="535">
        <f t="shared" si="36"/>
        <v>18605.433908187784</v>
      </c>
      <c r="U116" s="536">
        <f t="shared" si="43"/>
        <v>2.7667240489804221E-3</v>
      </c>
      <c r="V116" s="537">
        <f t="shared" si="37"/>
        <v>55.880248499500794</v>
      </c>
      <c r="W116" s="415"/>
      <c r="X116" s="434">
        <v>300</v>
      </c>
      <c r="Y116" s="435" t="s">
        <v>147</v>
      </c>
      <c r="Z116" s="436">
        <v>3528</v>
      </c>
      <c r="AA116" s="491">
        <f t="shared" si="38"/>
        <v>696530.20857522334</v>
      </c>
      <c r="AB116" s="491">
        <v>2054639.2057657724</v>
      </c>
      <c r="AC116" s="200">
        <v>2751169.4143409957</v>
      </c>
      <c r="AD116" s="440">
        <v>1819193</v>
      </c>
      <c r="AE116" s="452">
        <f t="shared" si="39"/>
        <v>4570362.4143409953</v>
      </c>
      <c r="AF116" s="436">
        <v>777950.74050796952</v>
      </c>
      <c r="AG116" s="438">
        <f t="shared" si="40"/>
        <v>5348313.1548489649</v>
      </c>
      <c r="AH116" s="441">
        <v>1376403</v>
      </c>
      <c r="AI116" s="489">
        <f t="shared" si="41"/>
        <v>6724716.1548489649</v>
      </c>
      <c r="AJ116" s="442">
        <f t="shared" si="42"/>
        <v>1906.0986833472123</v>
      </c>
    </row>
    <row r="117" spans="1:36">
      <c r="A117" s="434">
        <v>301</v>
      </c>
      <c r="B117" s="435" t="s">
        <v>148</v>
      </c>
      <c r="C117" s="440">
        <v>19890</v>
      </c>
      <c r="D117" s="490">
        <f t="shared" si="29"/>
        <v>3672486.2625455894</v>
      </c>
      <c r="E117" s="491">
        <v>-4858050.5227834685</v>
      </c>
      <c r="F117" s="440">
        <v>-1185564.2602378791</v>
      </c>
      <c r="G117" s="440">
        <v>10431056.156596472</v>
      </c>
      <c r="H117" s="200">
        <f t="shared" si="30"/>
        <v>9245491.8963585943</v>
      </c>
      <c r="I117" s="440">
        <v>4430386.1056627324</v>
      </c>
      <c r="J117" s="438">
        <f t="shared" si="31"/>
        <v>13675878.002021328</v>
      </c>
      <c r="K117" s="441">
        <v>-1852080</v>
      </c>
      <c r="L117" s="489">
        <f t="shared" si="32"/>
        <v>11823798.002021328</v>
      </c>
      <c r="M117" s="438">
        <v>422655.02079999988</v>
      </c>
      <c r="N117" s="438">
        <f t="shared" si="33"/>
        <v>12246453.022821328</v>
      </c>
      <c r="O117" s="489">
        <f t="shared" si="34"/>
        <v>594.45942694928749</v>
      </c>
      <c r="P117" s="438">
        <f t="shared" si="35"/>
        <v>615.70905092113264</v>
      </c>
      <c r="Q117" s="492">
        <v>14</v>
      </c>
      <c r="R117" s="492">
        <v>14</v>
      </c>
      <c r="S117" s="367"/>
      <c r="T117" s="535">
        <f t="shared" si="36"/>
        <v>-3910102.2616647258</v>
      </c>
      <c r="U117" s="536">
        <f t="shared" si="43"/>
        <v>-0.2485144939357006</v>
      </c>
      <c r="V117" s="537">
        <f t="shared" si="37"/>
        <v>-184.56222298318039</v>
      </c>
      <c r="W117" s="415"/>
      <c r="X117" s="434">
        <v>301</v>
      </c>
      <c r="Y117" s="435" t="s">
        <v>148</v>
      </c>
      <c r="Z117" s="436">
        <v>20197</v>
      </c>
      <c r="AA117" s="491">
        <f t="shared" si="38"/>
        <v>3223541.648999189</v>
      </c>
      <c r="AB117" s="491">
        <v>-340217.18442648958</v>
      </c>
      <c r="AC117" s="200">
        <v>2883324.4645726993</v>
      </c>
      <c r="AD117" s="440">
        <v>10993484</v>
      </c>
      <c r="AE117" s="452">
        <f t="shared" si="39"/>
        <v>13876808.4645727</v>
      </c>
      <c r="AF117" s="436">
        <v>4466289.7991133537</v>
      </c>
      <c r="AG117" s="438">
        <f t="shared" si="40"/>
        <v>18343098.263686053</v>
      </c>
      <c r="AH117" s="441">
        <v>-2609198</v>
      </c>
      <c r="AI117" s="489">
        <f t="shared" si="41"/>
        <v>15733900.263686053</v>
      </c>
      <c r="AJ117" s="442">
        <f t="shared" si="42"/>
        <v>779.02164993246788</v>
      </c>
    </row>
    <row r="118" spans="1:36">
      <c r="A118" s="434">
        <v>304</v>
      </c>
      <c r="B118" s="435" t="s">
        <v>149</v>
      </c>
      <c r="C118" s="440">
        <v>950</v>
      </c>
      <c r="D118" s="490">
        <f t="shared" si="29"/>
        <v>211917.42066594496</v>
      </c>
      <c r="E118" s="491">
        <v>-335069.42922193115</v>
      </c>
      <c r="F118" s="440">
        <v>-123152.00855598619</v>
      </c>
      <c r="G118" s="440">
        <v>-73328.255960873343</v>
      </c>
      <c r="H118" s="200">
        <f t="shared" si="30"/>
        <v>-196480.26451685955</v>
      </c>
      <c r="I118" s="440">
        <v>175022.54967830618</v>
      </c>
      <c r="J118" s="438">
        <f t="shared" si="31"/>
        <v>-21457.714838553366</v>
      </c>
      <c r="K118" s="441">
        <v>-204213</v>
      </c>
      <c r="L118" s="489">
        <f t="shared" si="32"/>
        <v>-225670.71483855337</v>
      </c>
      <c r="M118" s="438">
        <v>-255333.06000000003</v>
      </c>
      <c r="N118" s="438">
        <f t="shared" si="33"/>
        <v>-481003.77483855339</v>
      </c>
      <c r="O118" s="489">
        <f t="shared" si="34"/>
        <v>-237.54812088268775</v>
      </c>
      <c r="P118" s="438">
        <f t="shared" si="35"/>
        <v>-506.31976298795092</v>
      </c>
      <c r="Q118" s="492">
        <v>2</v>
      </c>
      <c r="R118" s="492">
        <v>2</v>
      </c>
      <c r="S118" s="367"/>
      <c r="T118" s="535">
        <f t="shared" si="36"/>
        <v>128279.02097747757</v>
      </c>
      <c r="U118" s="536">
        <f>-T118/AI118</f>
        <v>0.36242157571252415</v>
      </c>
      <c r="V118" s="537">
        <f t="shared" si="37"/>
        <v>126.97271929860054</v>
      </c>
      <c r="W118" s="415"/>
      <c r="X118" s="434">
        <v>304</v>
      </c>
      <c r="Y118" s="435" t="s">
        <v>149</v>
      </c>
      <c r="Z118" s="436">
        <v>971</v>
      </c>
      <c r="AA118" s="491">
        <f t="shared" si="38"/>
        <v>217939.89352079626</v>
      </c>
      <c r="AB118" s="491">
        <v>-461882.51522837055</v>
      </c>
      <c r="AC118" s="200">
        <v>-243942.62170757429</v>
      </c>
      <c r="AD118" s="440">
        <v>-68170</v>
      </c>
      <c r="AE118" s="452">
        <f t="shared" si="39"/>
        <v>-312112.62170757429</v>
      </c>
      <c r="AF118" s="436">
        <v>180430.88589154335</v>
      </c>
      <c r="AG118" s="438">
        <f t="shared" si="40"/>
        <v>-131681.73581603094</v>
      </c>
      <c r="AH118" s="441">
        <v>-222268</v>
      </c>
      <c r="AI118" s="489">
        <f t="shared" si="41"/>
        <v>-353949.73581603094</v>
      </c>
      <c r="AJ118" s="442">
        <f t="shared" si="42"/>
        <v>-364.52084018128829</v>
      </c>
    </row>
    <row r="119" spans="1:36">
      <c r="A119" s="434">
        <v>305</v>
      </c>
      <c r="B119" s="435" t="s">
        <v>150</v>
      </c>
      <c r="C119" s="440">
        <v>15146</v>
      </c>
      <c r="D119" s="490">
        <f t="shared" si="29"/>
        <v>7296636.7826777808</v>
      </c>
      <c r="E119" s="491">
        <v>1138145.8039903212</v>
      </c>
      <c r="F119" s="440">
        <v>8434782.5866681021</v>
      </c>
      <c r="G119" s="440">
        <v>4653131.978584162</v>
      </c>
      <c r="H119" s="200">
        <f t="shared" si="30"/>
        <v>13087914.565252263</v>
      </c>
      <c r="I119" s="440">
        <v>2763173.4985383735</v>
      </c>
      <c r="J119" s="438">
        <f t="shared" si="31"/>
        <v>15851088.063790636</v>
      </c>
      <c r="K119" s="441">
        <v>-997870</v>
      </c>
      <c r="L119" s="489">
        <f t="shared" si="32"/>
        <v>14853218.063790636</v>
      </c>
      <c r="M119" s="438">
        <v>-84433.28409999999</v>
      </c>
      <c r="N119" s="438">
        <f t="shared" si="33"/>
        <v>14768784.779690636</v>
      </c>
      <c r="O119" s="489">
        <f t="shared" si="34"/>
        <v>980.66935585571343</v>
      </c>
      <c r="P119" s="438">
        <f t="shared" si="35"/>
        <v>975.09472994128066</v>
      </c>
      <c r="Q119" s="492">
        <v>17</v>
      </c>
      <c r="R119" s="492">
        <v>17</v>
      </c>
      <c r="S119" s="367"/>
      <c r="T119" s="535">
        <f t="shared" si="36"/>
        <v>-2354980.7170319688</v>
      </c>
      <c r="U119" s="536">
        <f t="shared" ref="U119:U150" si="44">T119/AI119</f>
        <v>-0.13685224973437884</v>
      </c>
      <c r="V119" s="537">
        <f t="shared" si="37"/>
        <v>-154.06185290278347</v>
      </c>
      <c r="W119" s="415"/>
      <c r="X119" s="434">
        <v>305</v>
      </c>
      <c r="Y119" s="435" t="s">
        <v>150</v>
      </c>
      <c r="Z119" s="436">
        <v>15165</v>
      </c>
      <c r="AA119" s="491">
        <f t="shared" si="38"/>
        <v>6559336.1899045445</v>
      </c>
      <c r="AB119" s="491">
        <v>4321468.6842940338</v>
      </c>
      <c r="AC119" s="200">
        <v>10880804.874198578</v>
      </c>
      <c r="AD119" s="440">
        <v>4277388</v>
      </c>
      <c r="AE119" s="452">
        <f t="shared" si="39"/>
        <v>15158192.874198578</v>
      </c>
      <c r="AF119" s="436">
        <v>2761083.9066240275</v>
      </c>
      <c r="AG119" s="438">
        <f t="shared" si="40"/>
        <v>17919276.780822605</v>
      </c>
      <c r="AH119" s="441">
        <v>-711078</v>
      </c>
      <c r="AI119" s="489">
        <f t="shared" si="41"/>
        <v>17208198.780822605</v>
      </c>
      <c r="AJ119" s="442">
        <f t="shared" si="42"/>
        <v>1134.7312087584969</v>
      </c>
    </row>
    <row r="120" spans="1:36">
      <c r="A120" s="434">
        <v>309</v>
      </c>
      <c r="B120" s="435" t="s">
        <v>151</v>
      </c>
      <c r="C120" s="440">
        <v>6457</v>
      </c>
      <c r="D120" s="490">
        <f t="shared" si="29"/>
        <v>867036.79437898984</v>
      </c>
      <c r="E120" s="491">
        <v>-2666339.1035448685</v>
      </c>
      <c r="F120" s="440">
        <v>-1799302.3091658787</v>
      </c>
      <c r="G120" s="440">
        <v>3865013.1419070028</v>
      </c>
      <c r="H120" s="200">
        <f t="shared" si="30"/>
        <v>2065710.8327411241</v>
      </c>
      <c r="I120" s="440">
        <v>1249922.0350348856</v>
      </c>
      <c r="J120" s="438">
        <f t="shared" si="31"/>
        <v>3315632.8677760097</v>
      </c>
      <c r="K120" s="441">
        <v>-471297</v>
      </c>
      <c r="L120" s="489">
        <f t="shared" si="32"/>
        <v>2844335.8677760097</v>
      </c>
      <c r="M120" s="438">
        <v>-37496.132700000046</v>
      </c>
      <c r="N120" s="438">
        <f t="shared" si="33"/>
        <v>2806839.7350760098</v>
      </c>
      <c r="O120" s="489">
        <f t="shared" si="34"/>
        <v>440.50423846616223</v>
      </c>
      <c r="P120" s="438">
        <f t="shared" si="35"/>
        <v>434.69718678581535</v>
      </c>
      <c r="Q120" s="492">
        <v>12</v>
      </c>
      <c r="R120" s="492">
        <v>12</v>
      </c>
      <c r="S120" s="367"/>
      <c r="T120" s="535">
        <f t="shared" si="36"/>
        <v>-1617829.0274971952</v>
      </c>
      <c r="U120" s="536">
        <f t="shared" si="44"/>
        <v>-0.3625659439907678</v>
      </c>
      <c r="V120" s="537">
        <f t="shared" si="37"/>
        <v>-245.34957267327906</v>
      </c>
      <c r="W120" s="415"/>
      <c r="X120" s="434">
        <v>309</v>
      </c>
      <c r="Y120" s="435" t="s">
        <v>151</v>
      </c>
      <c r="Z120" s="436">
        <v>6506</v>
      </c>
      <c r="AA120" s="491">
        <f t="shared" si="38"/>
        <v>848966.21972619928</v>
      </c>
      <c r="AB120" s="491">
        <v>-1054219.7922849804</v>
      </c>
      <c r="AC120" s="200">
        <v>-205253.57255878113</v>
      </c>
      <c r="AD120" s="440">
        <v>3787109</v>
      </c>
      <c r="AE120" s="452">
        <f t="shared" si="39"/>
        <v>3581855.4274412189</v>
      </c>
      <c r="AF120" s="436">
        <v>1250746.4678319863</v>
      </c>
      <c r="AG120" s="438">
        <f t="shared" si="40"/>
        <v>4832601.8952732049</v>
      </c>
      <c r="AH120" s="441">
        <v>-370437</v>
      </c>
      <c r="AI120" s="489">
        <f t="shared" si="41"/>
        <v>4462164.8952732049</v>
      </c>
      <c r="AJ120" s="442">
        <f t="shared" si="42"/>
        <v>685.85381113944129</v>
      </c>
    </row>
    <row r="121" spans="1:36">
      <c r="A121" s="434">
        <v>312</v>
      </c>
      <c r="B121" s="435" t="s">
        <v>152</v>
      </c>
      <c r="C121" s="440">
        <v>1196</v>
      </c>
      <c r="D121" s="490">
        <f t="shared" si="29"/>
        <v>650466.01711732405</v>
      </c>
      <c r="E121" s="491">
        <v>-286527.50008320471</v>
      </c>
      <c r="F121" s="440">
        <v>363938.51703411929</v>
      </c>
      <c r="G121" s="440">
        <v>208500.2919736293</v>
      </c>
      <c r="H121" s="200">
        <f t="shared" si="30"/>
        <v>572438.80900774861</v>
      </c>
      <c r="I121" s="440">
        <v>292607.50031525374</v>
      </c>
      <c r="J121" s="438">
        <f t="shared" si="31"/>
        <v>865046.30932300235</v>
      </c>
      <c r="K121" s="441">
        <v>-309745</v>
      </c>
      <c r="L121" s="489">
        <f t="shared" si="32"/>
        <v>555301.30932300235</v>
      </c>
      <c r="M121" s="438">
        <v>-9456.7800000000061</v>
      </c>
      <c r="N121" s="438">
        <f t="shared" si="33"/>
        <v>545844.52932300232</v>
      </c>
      <c r="O121" s="489">
        <f t="shared" si="34"/>
        <v>464.29875361455044</v>
      </c>
      <c r="P121" s="438">
        <f t="shared" si="35"/>
        <v>456.3917469255872</v>
      </c>
      <c r="Q121" s="492">
        <v>13</v>
      </c>
      <c r="R121" s="492">
        <v>13</v>
      </c>
      <c r="S121" s="367"/>
      <c r="T121" s="535">
        <f t="shared" si="36"/>
        <v>-164851.44404117553</v>
      </c>
      <c r="U121" s="536">
        <f t="shared" si="44"/>
        <v>-0.22891177360785694</v>
      </c>
      <c r="V121" s="537">
        <f t="shared" si="37"/>
        <v>-120.24081892130829</v>
      </c>
      <c r="W121" s="415"/>
      <c r="X121" s="434">
        <v>312</v>
      </c>
      <c r="Y121" s="435" t="s">
        <v>152</v>
      </c>
      <c r="Z121" s="436">
        <v>1232</v>
      </c>
      <c r="AA121" s="491">
        <f t="shared" si="38"/>
        <v>656688.81901953637</v>
      </c>
      <c r="AB121" s="491">
        <v>23824.990988405472</v>
      </c>
      <c r="AC121" s="200">
        <v>680513.81000794179</v>
      </c>
      <c r="AD121" s="440">
        <v>63056</v>
      </c>
      <c r="AE121" s="452">
        <f t="shared" si="39"/>
        <v>743569.81000794179</v>
      </c>
      <c r="AF121" s="436">
        <v>292553.94335623615</v>
      </c>
      <c r="AG121" s="438">
        <f t="shared" si="40"/>
        <v>1036123.7533641779</v>
      </c>
      <c r="AH121" s="441">
        <v>-315971</v>
      </c>
      <c r="AI121" s="489">
        <f t="shared" si="41"/>
        <v>720152.75336417789</v>
      </c>
      <c r="AJ121" s="442">
        <f t="shared" si="42"/>
        <v>584.53957253585872</v>
      </c>
    </row>
    <row r="122" spans="1:36">
      <c r="A122" s="434">
        <v>316</v>
      </c>
      <c r="B122" s="435" t="s">
        <v>153</v>
      </c>
      <c r="C122" s="440">
        <v>4198</v>
      </c>
      <c r="D122" s="490">
        <f t="shared" si="29"/>
        <v>141319.79910129891</v>
      </c>
      <c r="E122" s="491">
        <v>-623694.80007040547</v>
      </c>
      <c r="F122" s="440">
        <v>-482375.00096910656</v>
      </c>
      <c r="G122" s="440">
        <v>1821185.3078773278</v>
      </c>
      <c r="H122" s="200">
        <f t="shared" si="30"/>
        <v>1338810.3069082212</v>
      </c>
      <c r="I122" s="440">
        <v>800767.03848243738</v>
      </c>
      <c r="J122" s="438">
        <f t="shared" si="31"/>
        <v>2139577.3453906588</v>
      </c>
      <c r="K122" s="441">
        <v>-914632</v>
      </c>
      <c r="L122" s="489">
        <f t="shared" si="32"/>
        <v>1224945.3453906588</v>
      </c>
      <c r="M122" s="438">
        <v>-222423.46559999994</v>
      </c>
      <c r="N122" s="438">
        <f t="shared" si="33"/>
        <v>1002521.8797906588</v>
      </c>
      <c r="O122" s="489">
        <f t="shared" si="34"/>
        <v>291.79260252278675</v>
      </c>
      <c r="P122" s="438">
        <f t="shared" si="35"/>
        <v>238.80940442845613</v>
      </c>
      <c r="Q122" s="492">
        <v>7</v>
      </c>
      <c r="R122" s="492">
        <v>7</v>
      </c>
      <c r="S122" s="367"/>
      <c r="T122" s="535">
        <f t="shared" si="36"/>
        <v>-206676.334034428</v>
      </c>
      <c r="U122" s="536">
        <f t="shared" si="44"/>
        <v>-0.14436518879584545</v>
      </c>
      <c r="V122" s="537">
        <f t="shared" si="37"/>
        <v>-45.45632078112061</v>
      </c>
      <c r="W122" s="415"/>
      <c r="X122" s="434">
        <v>316</v>
      </c>
      <c r="Y122" s="435" t="s">
        <v>153</v>
      </c>
      <c r="Z122" s="436">
        <v>4245</v>
      </c>
      <c r="AA122" s="491">
        <f t="shared" si="38"/>
        <v>124277.58799409267</v>
      </c>
      <c r="AB122" s="491">
        <v>-263718.94507435785</v>
      </c>
      <c r="AC122" s="200">
        <v>-139441.35708026518</v>
      </c>
      <c r="AD122" s="440">
        <v>1836400</v>
      </c>
      <c r="AE122" s="452">
        <f t="shared" si="39"/>
        <v>1696958.6429197348</v>
      </c>
      <c r="AF122" s="436">
        <v>826735.03650535177</v>
      </c>
      <c r="AG122" s="438">
        <f t="shared" si="40"/>
        <v>2523693.6794250868</v>
      </c>
      <c r="AH122" s="441">
        <v>-1092072</v>
      </c>
      <c r="AI122" s="489">
        <f t="shared" si="41"/>
        <v>1431621.6794250868</v>
      </c>
      <c r="AJ122" s="442">
        <f t="shared" si="42"/>
        <v>337.24892330390736</v>
      </c>
    </row>
    <row r="123" spans="1:36">
      <c r="A123" s="434">
        <v>317</v>
      </c>
      <c r="B123" s="435" t="s">
        <v>154</v>
      </c>
      <c r="C123" s="440">
        <v>2474</v>
      </c>
      <c r="D123" s="490">
        <f t="shared" si="29"/>
        <v>1829376.009975374</v>
      </c>
      <c r="E123" s="491">
        <v>691626.17726060911</v>
      </c>
      <c r="F123" s="440">
        <v>2521002.1872359831</v>
      </c>
      <c r="G123" s="440">
        <v>1502394.7495131327</v>
      </c>
      <c r="H123" s="200">
        <f t="shared" si="30"/>
        <v>4023396.9367491156</v>
      </c>
      <c r="I123" s="440">
        <v>597229.63158571674</v>
      </c>
      <c r="J123" s="438">
        <f t="shared" si="31"/>
        <v>4620626.5683348328</v>
      </c>
      <c r="K123" s="441">
        <v>58106</v>
      </c>
      <c r="L123" s="489">
        <f t="shared" si="32"/>
        <v>4678732.5683348328</v>
      </c>
      <c r="M123" s="438">
        <v>-39403.25</v>
      </c>
      <c r="N123" s="438">
        <f t="shared" si="33"/>
        <v>4639329.3183348328</v>
      </c>
      <c r="O123" s="489">
        <f t="shared" si="34"/>
        <v>1891.1611028030852</v>
      </c>
      <c r="P123" s="438">
        <f t="shared" si="35"/>
        <v>1875.2341626252355</v>
      </c>
      <c r="Q123" s="492">
        <v>17</v>
      </c>
      <c r="R123" s="492">
        <v>17</v>
      </c>
      <c r="S123" s="367"/>
      <c r="T123" s="535">
        <f t="shared" si="36"/>
        <v>-474572.31777974218</v>
      </c>
      <c r="U123" s="536">
        <f t="shared" si="44"/>
        <v>-9.2090867563156029E-2</v>
      </c>
      <c r="V123" s="537">
        <f t="shared" si="37"/>
        <v>-143.30588737242806</v>
      </c>
      <c r="W123" s="415"/>
      <c r="X123" s="434">
        <v>317</v>
      </c>
      <c r="Y123" s="435" t="s">
        <v>154</v>
      </c>
      <c r="Z123" s="436">
        <v>2533</v>
      </c>
      <c r="AA123" s="491">
        <f t="shared" si="38"/>
        <v>1837091.553643069</v>
      </c>
      <c r="AB123" s="491">
        <v>1284975.5939972831</v>
      </c>
      <c r="AC123" s="200">
        <v>3122067.1476403521</v>
      </c>
      <c r="AD123" s="440">
        <v>1442924</v>
      </c>
      <c r="AE123" s="452">
        <f t="shared" si="39"/>
        <v>4564991.1476403521</v>
      </c>
      <c r="AF123" s="436">
        <v>594698.73847422237</v>
      </c>
      <c r="AG123" s="438">
        <f t="shared" si="40"/>
        <v>5159689.886114575</v>
      </c>
      <c r="AH123" s="441">
        <v>-6385</v>
      </c>
      <c r="AI123" s="489">
        <f t="shared" si="41"/>
        <v>5153304.886114575</v>
      </c>
      <c r="AJ123" s="442">
        <f t="shared" si="42"/>
        <v>2034.4669901755133</v>
      </c>
    </row>
    <row r="124" spans="1:36">
      <c r="A124" s="434">
        <v>320</v>
      </c>
      <c r="B124" s="435" t="s">
        <v>155</v>
      </c>
      <c r="C124" s="440">
        <v>6996</v>
      </c>
      <c r="D124" s="490">
        <f t="shared" si="29"/>
        <v>1611384.5978278311</v>
      </c>
      <c r="E124" s="491">
        <v>762533.42374046356</v>
      </c>
      <c r="F124" s="440">
        <v>2373918.0215682946</v>
      </c>
      <c r="G124" s="440">
        <v>2669439.6960359896</v>
      </c>
      <c r="H124" s="200">
        <f t="shared" si="30"/>
        <v>5043357.7176042842</v>
      </c>
      <c r="I124" s="440">
        <v>1333825.069367379</v>
      </c>
      <c r="J124" s="438">
        <f t="shared" si="31"/>
        <v>6377182.7869716631</v>
      </c>
      <c r="K124" s="441">
        <v>295837</v>
      </c>
      <c r="L124" s="489">
        <f t="shared" si="32"/>
        <v>6673019.7869716631</v>
      </c>
      <c r="M124" s="438">
        <v>-16108.048600000038</v>
      </c>
      <c r="N124" s="438">
        <f t="shared" si="33"/>
        <v>6656911.7383716628</v>
      </c>
      <c r="O124" s="489">
        <f t="shared" si="34"/>
        <v>953.83358876095815</v>
      </c>
      <c r="P124" s="438">
        <f t="shared" si="35"/>
        <v>951.53112326638973</v>
      </c>
      <c r="Q124" s="492">
        <v>19</v>
      </c>
      <c r="R124" s="492">
        <v>19</v>
      </c>
      <c r="S124" s="367"/>
      <c r="T124" s="535">
        <f t="shared" si="36"/>
        <v>-961790.21954775788</v>
      </c>
      <c r="U124" s="536">
        <f t="shared" si="44"/>
        <v>-0.12597434890016623</v>
      </c>
      <c r="V124" s="537">
        <f t="shared" si="37"/>
        <v>-120.7350258089815</v>
      </c>
      <c r="W124" s="415"/>
      <c r="X124" s="434">
        <v>320</v>
      </c>
      <c r="Y124" s="435" t="s">
        <v>155</v>
      </c>
      <c r="Z124" s="436">
        <v>7105</v>
      </c>
      <c r="AA124" s="491">
        <f t="shared" si="38"/>
        <v>1449252.7347143511</v>
      </c>
      <c r="AB124" s="491">
        <v>2601540.4480969161</v>
      </c>
      <c r="AC124" s="200">
        <v>4050793.1828112672</v>
      </c>
      <c r="AD124" s="440">
        <v>2612167</v>
      </c>
      <c r="AE124" s="452">
        <f t="shared" si="39"/>
        <v>6662960.1828112677</v>
      </c>
      <c r="AF124" s="436">
        <v>1333239.8237081533</v>
      </c>
      <c r="AG124" s="438">
        <f t="shared" si="40"/>
        <v>7996200.006519421</v>
      </c>
      <c r="AH124" s="441">
        <v>-361390</v>
      </c>
      <c r="AI124" s="489">
        <f t="shared" si="41"/>
        <v>7634810.006519421</v>
      </c>
      <c r="AJ124" s="442">
        <f t="shared" si="42"/>
        <v>1074.5686145699397</v>
      </c>
    </row>
    <row r="125" spans="1:36">
      <c r="A125" s="434">
        <v>322</v>
      </c>
      <c r="B125" s="435" t="s">
        <v>156</v>
      </c>
      <c r="C125" s="440">
        <v>6549</v>
      </c>
      <c r="D125" s="490">
        <f t="shared" si="29"/>
        <v>4670421.9171693353</v>
      </c>
      <c r="E125" s="491">
        <v>1797502.3772897797</v>
      </c>
      <c r="F125" s="440">
        <v>6467924.2944591148</v>
      </c>
      <c r="G125" s="440">
        <v>2066259.6257351311</v>
      </c>
      <c r="H125" s="200">
        <f t="shared" si="30"/>
        <v>8534183.9201942459</v>
      </c>
      <c r="I125" s="440">
        <v>1264748.1416320186</v>
      </c>
      <c r="J125" s="438">
        <f t="shared" si="31"/>
        <v>9798932.0618262645</v>
      </c>
      <c r="K125" s="441">
        <v>-448381</v>
      </c>
      <c r="L125" s="489">
        <f t="shared" si="32"/>
        <v>9350551.0618262645</v>
      </c>
      <c r="M125" s="438">
        <v>116917.32340000005</v>
      </c>
      <c r="N125" s="438">
        <f t="shared" si="33"/>
        <v>9467468.3852262646</v>
      </c>
      <c r="O125" s="489">
        <f t="shared" si="34"/>
        <v>1427.7830297490098</v>
      </c>
      <c r="P125" s="438">
        <f t="shared" si="35"/>
        <v>1445.6357283900236</v>
      </c>
      <c r="Q125" s="492">
        <v>2</v>
      </c>
      <c r="R125" s="492">
        <v>2</v>
      </c>
      <c r="S125" s="367"/>
      <c r="T125" s="535">
        <f t="shared" si="36"/>
        <v>-541873.92695407383</v>
      </c>
      <c r="U125" s="536">
        <f t="shared" si="44"/>
        <v>-5.4776652597179086E-2</v>
      </c>
      <c r="V125" s="537">
        <f t="shared" si="37"/>
        <v>-67.896587544661088</v>
      </c>
      <c r="W125" s="415"/>
      <c r="X125" s="434">
        <v>322</v>
      </c>
      <c r="Y125" s="435" t="s">
        <v>156</v>
      </c>
      <c r="Z125" s="436">
        <v>6614</v>
      </c>
      <c r="AA125" s="491">
        <f t="shared" si="38"/>
        <v>4736170.0031601898</v>
      </c>
      <c r="AB125" s="491">
        <v>2480533.5064955074</v>
      </c>
      <c r="AC125" s="200">
        <v>7216703.5096556973</v>
      </c>
      <c r="AD125" s="440">
        <v>1998390</v>
      </c>
      <c r="AE125" s="452">
        <f t="shared" si="39"/>
        <v>9215093.5096556973</v>
      </c>
      <c r="AF125" s="436">
        <v>1276403.4791246401</v>
      </c>
      <c r="AG125" s="438">
        <f t="shared" si="40"/>
        <v>10491496.988780338</v>
      </c>
      <c r="AH125" s="441">
        <v>-599072</v>
      </c>
      <c r="AI125" s="489">
        <f t="shared" si="41"/>
        <v>9892424.9887803383</v>
      </c>
      <c r="AJ125" s="442">
        <f t="shared" si="42"/>
        <v>1495.6796172936708</v>
      </c>
    </row>
    <row r="126" spans="1:36">
      <c r="A126" s="434">
        <v>398</v>
      </c>
      <c r="B126" s="435" t="s">
        <v>157</v>
      </c>
      <c r="C126" s="440">
        <v>120175</v>
      </c>
      <c r="D126" s="490">
        <f t="shared" si="29"/>
        <v>20544016.961066902</v>
      </c>
      <c r="E126" s="491">
        <v>17064565.296146125</v>
      </c>
      <c r="F126" s="440">
        <v>37608582.257213026</v>
      </c>
      <c r="G126" s="440">
        <v>23182373.443431057</v>
      </c>
      <c r="H126" s="200">
        <f t="shared" si="30"/>
        <v>60790955.700644083</v>
      </c>
      <c r="I126" s="440">
        <v>18224255.371812128</v>
      </c>
      <c r="J126" s="438">
        <f t="shared" si="31"/>
        <v>79015211.072456211</v>
      </c>
      <c r="K126" s="441">
        <v>-2056408</v>
      </c>
      <c r="L126" s="489">
        <f t="shared" si="32"/>
        <v>76958803.072456211</v>
      </c>
      <c r="M126" s="438">
        <v>-8701287.3025799971</v>
      </c>
      <c r="N126" s="438">
        <f t="shared" si="33"/>
        <v>68257515.769876212</v>
      </c>
      <c r="O126" s="489">
        <f t="shared" si="34"/>
        <v>640.38945764473647</v>
      </c>
      <c r="P126" s="438">
        <f t="shared" si="35"/>
        <v>567.98432094758653</v>
      </c>
      <c r="Q126" s="492">
        <v>7</v>
      </c>
      <c r="R126" s="492">
        <v>7</v>
      </c>
      <c r="S126" s="367"/>
      <c r="T126" s="535">
        <f t="shared" si="36"/>
        <v>-13869664.226030618</v>
      </c>
      <c r="U126" s="536">
        <f t="shared" si="44"/>
        <v>-0.15270173150066665</v>
      </c>
      <c r="V126" s="537">
        <f t="shared" si="37"/>
        <v>-116.34417144277575</v>
      </c>
      <c r="W126" s="415"/>
      <c r="X126" s="434">
        <v>398</v>
      </c>
      <c r="Y126" s="435" t="s">
        <v>157</v>
      </c>
      <c r="Z126" s="436">
        <v>120027</v>
      </c>
      <c r="AA126" s="491">
        <f t="shared" si="38"/>
        <v>20093348.557439052</v>
      </c>
      <c r="AB126" s="491">
        <v>31620803.152948089</v>
      </c>
      <c r="AC126" s="200">
        <v>51714151.710387141</v>
      </c>
      <c r="AD126" s="440">
        <v>24612317</v>
      </c>
      <c r="AE126" s="452">
        <f t="shared" si="39"/>
        <v>76326468.710387141</v>
      </c>
      <c r="AF126" s="436">
        <v>18168313.588099688</v>
      </c>
      <c r="AG126" s="438">
        <f t="shared" si="40"/>
        <v>94494782.298486829</v>
      </c>
      <c r="AH126" s="441">
        <v>-3666315</v>
      </c>
      <c r="AI126" s="489">
        <f t="shared" si="41"/>
        <v>90828467.298486829</v>
      </c>
      <c r="AJ126" s="442">
        <f t="shared" si="42"/>
        <v>756.73362908751221</v>
      </c>
    </row>
    <row r="127" spans="1:36">
      <c r="A127" s="434">
        <v>399</v>
      </c>
      <c r="B127" s="435" t="s">
        <v>158</v>
      </c>
      <c r="C127" s="440">
        <v>7817</v>
      </c>
      <c r="D127" s="490">
        <f t="shared" si="29"/>
        <v>4192857.6732179527</v>
      </c>
      <c r="E127" s="491">
        <v>-3639395.0324817775</v>
      </c>
      <c r="F127" s="440">
        <v>553462.64073617524</v>
      </c>
      <c r="G127" s="440">
        <v>2911680.0782160889</v>
      </c>
      <c r="H127" s="200">
        <f t="shared" si="30"/>
        <v>3465142.7189522642</v>
      </c>
      <c r="I127" s="440">
        <v>1277787.5579741742</v>
      </c>
      <c r="J127" s="438">
        <f t="shared" si="31"/>
        <v>4742930.2769264383</v>
      </c>
      <c r="K127" s="441">
        <v>-378586</v>
      </c>
      <c r="L127" s="489">
        <f t="shared" si="32"/>
        <v>4364344.2769264383</v>
      </c>
      <c r="M127" s="438">
        <v>65614.29190000004</v>
      </c>
      <c r="N127" s="438">
        <f t="shared" si="33"/>
        <v>4429958.5688264379</v>
      </c>
      <c r="O127" s="489">
        <f t="shared" si="34"/>
        <v>558.31447830707918</v>
      </c>
      <c r="P127" s="438">
        <f t="shared" si="35"/>
        <v>566.70827284462553</v>
      </c>
      <c r="Q127" s="492">
        <v>15</v>
      </c>
      <c r="R127" s="492">
        <v>15</v>
      </c>
      <c r="S127" s="367"/>
      <c r="T127" s="535">
        <f t="shared" si="36"/>
        <v>-1364447.4714673441</v>
      </c>
      <c r="U127" s="536">
        <f t="shared" si="44"/>
        <v>-0.23817369026372845</v>
      </c>
      <c r="V127" s="537">
        <f t="shared" si="37"/>
        <v>-165.38331709385341</v>
      </c>
      <c r="W127" s="415"/>
      <c r="X127" s="434">
        <v>399</v>
      </c>
      <c r="Y127" s="435" t="s">
        <v>158</v>
      </c>
      <c r="Z127" s="436">
        <v>7916</v>
      </c>
      <c r="AA127" s="491">
        <f t="shared" si="38"/>
        <v>4240056.7923984881</v>
      </c>
      <c r="AB127" s="491">
        <v>-2707363.879422769</v>
      </c>
      <c r="AC127" s="200">
        <v>1532692.9129757197</v>
      </c>
      <c r="AD127" s="440">
        <v>3221667</v>
      </c>
      <c r="AE127" s="452">
        <f t="shared" si="39"/>
        <v>4754359.9129757192</v>
      </c>
      <c r="AF127" s="436">
        <v>1304513.8354180634</v>
      </c>
      <c r="AG127" s="438">
        <f t="shared" si="40"/>
        <v>6058873.7483937824</v>
      </c>
      <c r="AH127" s="441">
        <v>-330082</v>
      </c>
      <c r="AI127" s="489">
        <f t="shared" si="41"/>
        <v>5728791.7483937824</v>
      </c>
      <c r="AJ127" s="442">
        <f t="shared" si="42"/>
        <v>723.69779540093259</v>
      </c>
    </row>
    <row r="128" spans="1:36">
      <c r="A128" s="434">
        <v>400</v>
      </c>
      <c r="B128" s="435" t="s">
        <v>159</v>
      </c>
      <c r="C128" s="440">
        <v>8366</v>
      </c>
      <c r="D128" s="490">
        <f t="shared" si="29"/>
        <v>3829450.9000270511</v>
      </c>
      <c r="E128" s="491">
        <v>2159671.3945663017</v>
      </c>
      <c r="F128" s="440">
        <v>5989122.2945933528</v>
      </c>
      <c r="G128" s="440">
        <v>2823877.6300907177</v>
      </c>
      <c r="H128" s="200">
        <f t="shared" si="30"/>
        <v>8812999.9246840701</v>
      </c>
      <c r="I128" s="440">
        <v>1704563.8904844206</v>
      </c>
      <c r="J128" s="438">
        <f t="shared" si="31"/>
        <v>10517563.815168491</v>
      </c>
      <c r="K128" s="441">
        <v>1885948</v>
      </c>
      <c r="L128" s="489">
        <f t="shared" si="32"/>
        <v>12403511.815168491</v>
      </c>
      <c r="M128" s="438">
        <v>262189.22550000006</v>
      </c>
      <c r="N128" s="438">
        <f t="shared" si="33"/>
        <v>12665701.040668491</v>
      </c>
      <c r="O128" s="489">
        <f t="shared" si="34"/>
        <v>1482.6095882343402</v>
      </c>
      <c r="P128" s="438">
        <f t="shared" si="35"/>
        <v>1513.9494430634104</v>
      </c>
      <c r="Q128" s="492">
        <v>2</v>
      </c>
      <c r="R128" s="492">
        <v>2</v>
      </c>
      <c r="S128" s="367"/>
      <c r="T128" s="535">
        <f t="shared" si="36"/>
        <v>-443425.39827592485</v>
      </c>
      <c r="U128" s="536">
        <f t="shared" si="44"/>
        <v>-3.4516039964130663E-2</v>
      </c>
      <c r="V128" s="537">
        <f t="shared" si="37"/>
        <v>-36.659240224081714</v>
      </c>
      <c r="W128" s="415"/>
      <c r="X128" s="434">
        <v>400</v>
      </c>
      <c r="Y128" s="435" t="s">
        <v>159</v>
      </c>
      <c r="Z128" s="436">
        <v>8456</v>
      </c>
      <c r="AA128" s="491">
        <f t="shared" si="38"/>
        <v>3406544.9394397344</v>
      </c>
      <c r="AB128" s="491">
        <v>3720731.7562590241</v>
      </c>
      <c r="AC128" s="200">
        <v>7127276.6956987586</v>
      </c>
      <c r="AD128" s="440">
        <v>3028423</v>
      </c>
      <c r="AE128" s="452">
        <f t="shared" si="39"/>
        <v>10155699.695698759</v>
      </c>
      <c r="AF128" s="436">
        <v>1719447.5177456571</v>
      </c>
      <c r="AG128" s="438">
        <f t="shared" si="40"/>
        <v>11875147.213444415</v>
      </c>
      <c r="AH128" s="441">
        <v>971790</v>
      </c>
      <c r="AI128" s="489">
        <f t="shared" si="41"/>
        <v>12846937.213444415</v>
      </c>
      <c r="AJ128" s="442">
        <f t="shared" si="42"/>
        <v>1519.2688284584219</v>
      </c>
    </row>
    <row r="129" spans="1:36">
      <c r="A129" s="434">
        <v>402</v>
      </c>
      <c r="B129" s="435" t="s">
        <v>160</v>
      </c>
      <c r="C129" s="440">
        <v>9099</v>
      </c>
      <c r="D129" s="490">
        <f t="shared" si="29"/>
        <v>2241921.6171003217</v>
      </c>
      <c r="E129" s="491">
        <v>-3958898.1728706625</v>
      </c>
      <c r="F129" s="440">
        <v>-1716976.5557703408</v>
      </c>
      <c r="G129" s="440">
        <v>5021466.3466851758</v>
      </c>
      <c r="H129" s="200">
        <f t="shared" si="30"/>
        <v>3304489.7909148349</v>
      </c>
      <c r="I129" s="440">
        <v>1894969.8595900368</v>
      </c>
      <c r="J129" s="438">
        <f t="shared" si="31"/>
        <v>5199459.6505048722</v>
      </c>
      <c r="K129" s="441">
        <v>-237129</v>
      </c>
      <c r="L129" s="489">
        <f t="shared" si="32"/>
        <v>4962330.6505048722</v>
      </c>
      <c r="M129" s="438">
        <v>303436.54760000005</v>
      </c>
      <c r="N129" s="438">
        <f t="shared" si="33"/>
        <v>5265767.1981048724</v>
      </c>
      <c r="O129" s="489">
        <f t="shared" si="34"/>
        <v>545.37099137321377</v>
      </c>
      <c r="P129" s="438">
        <f t="shared" si="35"/>
        <v>578.719331586424</v>
      </c>
      <c r="Q129" s="492">
        <v>11</v>
      </c>
      <c r="R129" s="492">
        <v>11</v>
      </c>
      <c r="S129" s="367"/>
      <c r="T129" s="535">
        <f t="shared" si="36"/>
        <v>-2349596.2311161812</v>
      </c>
      <c r="U129" s="536">
        <f t="shared" si="44"/>
        <v>-0.32133748998803935</v>
      </c>
      <c r="V129" s="537">
        <f t="shared" si="37"/>
        <v>-245.36404503005792</v>
      </c>
      <c r="W129" s="415"/>
      <c r="X129" s="434">
        <v>402</v>
      </c>
      <c r="Y129" s="435" t="s">
        <v>160</v>
      </c>
      <c r="Z129" s="436">
        <v>9247</v>
      </c>
      <c r="AA129" s="491">
        <f t="shared" si="38"/>
        <v>2400013.2498981515</v>
      </c>
      <c r="AB129" s="491">
        <v>-1738728.6123811561</v>
      </c>
      <c r="AC129" s="200">
        <v>661284.63751699543</v>
      </c>
      <c r="AD129" s="440">
        <v>5014581</v>
      </c>
      <c r="AE129" s="452">
        <f t="shared" si="39"/>
        <v>5675865.6375169959</v>
      </c>
      <c r="AF129" s="436">
        <v>1916903.2441040578</v>
      </c>
      <c r="AG129" s="438">
        <f t="shared" si="40"/>
        <v>7592768.8816210534</v>
      </c>
      <c r="AH129" s="441">
        <v>-280842</v>
      </c>
      <c r="AI129" s="489">
        <f t="shared" si="41"/>
        <v>7311926.8816210534</v>
      </c>
      <c r="AJ129" s="442">
        <f t="shared" si="42"/>
        <v>790.73503640327169</v>
      </c>
    </row>
    <row r="130" spans="1:36">
      <c r="A130" s="434">
        <v>403</v>
      </c>
      <c r="B130" s="435" t="s">
        <v>161</v>
      </c>
      <c r="C130" s="440">
        <v>2820</v>
      </c>
      <c r="D130" s="490">
        <f t="shared" si="29"/>
        <v>821880.18499562913</v>
      </c>
      <c r="E130" s="491">
        <v>113552.42333922739</v>
      </c>
      <c r="F130" s="440">
        <v>935432.60833485646</v>
      </c>
      <c r="G130" s="440">
        <v>1528250.9533130785</v>
      </c>
      <c r="H130" s="200">
        <f t="shared" si="30"/>
        <v>2463683.5616479348</v>
      </c>
      <c r="I130" s="440">
        <v>668174.99185478769</v>
      </c>
      <c r="J130" s="438">
        <f t="shared" si="31"/>
        <v>3131858.5535027226</v>
      </c>
      <c r="K130" s="441">
        <v>81911</v>
      </c>
      <c r="L130" s="489">
        <f t="shared" si="32"/>
        <v>3213769.5535027226</v>
      </c>
      <c r="M130" s="438">
        <v>-40979.379999999997</v>
      </c>
      <c r="N130" s="438">
        <f t="shared" si="33"/>
        <v>3172790.1735027228</v>
      </c>
      <c r="O130" s="489">
        <f t="shared" si="34"/>
        <v>1139.6345934406818</v>
      </c>
      <c r="P130" s="438">
        <f t="shared" si="35"/>
        <v>1125.1028984052209</v>
      </c>
      <c r="Q130" s="492">
        <v>14</v>
      </c>
      <c r="R130" s="492">
        <v>14</v>
      </c>
      <c r="S130" s="367"/>
      <c r="T130" s="535">
        <f t="shared" si="36"/>
        <v>-443641.54528839886</v>
      </c>
      <c r="U130" s="536">
        <f t="shared" si="44"/>
        <v>-0.12129933805774118</v>
      </c>
      <c r="V130" s="537">
        <f t="shared" si="37"/>
        <v>-136.50326377883016</v>
      </c>
      <c r="W130" s="415"/>
      <c r="X130" s="434">
        <v>403</v>
      </c>
      <c r="Y130" s="435" t="s">
        <v>161</v>
      </c>
      <c r="Z130" s="436">
        <v>2866</v>
      </c>
      <c r="AA130" s="491">
        <f t="shared" si="38"/>
        <v>769433.85729978944</v>
      </c>
      <c r="AB130" s="491">
        <v>699758.4111759736</v>
      </c>
      <c r="AC130" s="200">
        <v>1469192.268475763</v>
      </c>
      <c r="AD130" s="440">
        <v>1526725</v>
      </c>
      <c r="AE130" s="452">
        <f t="shared" si="39"/>
        <v>2995917.268475763</v>
      </c>
      <c r="AF130" s="436">
        <v>666115.83031535835</v>
      </c>
      <c r="AG130" s="438">
        <f t="shared" si="40"/>
        <v>3662033.0987911215</v>
      </c>
      <c r="AH130" s="441">
        <v>-4622</v>
      </c>
      <c r="AI130" s="489">
        <f t="shared" si="41"/>
        <v>3657411.0987911215</v>
      </c>
      <c r="AJ130" s="442">
        <f t="shared" si="42"/>
        <v>1276.1378572195119</v>
      </c>
    </row>
    <row r="131" spans="1:36">
      <c r="A131" s="434">
        <v>405</v>
      </c>
      <c r="B131" s="435" t="s">
        <v>162</v>
      </c>
      <c r="C131" s="440">
        <v>72650</v>
      </c>
      <c r="D131" s="490">
        <f t="shared" si="29"/>
        <v>8944324.8109771237</v>
      </c>
      <c r="E131" s="491">
        <v>-5519838.7557063811</v>
      </c>
      <c r="F131" s="440">
        <v>3424486.0552707426</v>
      </c>
      <c r="G131" s="440">
        <v>13144798.914696461</v>
      </c>
      <c r="H131" s="200">
        <f t="shared" si="30"/>
        <v>16569284.969967203</v>
      </c>
      <c r="I131" s="440">
        <v>11535024.477791898</v>
      </c>
      <c r="J131" s="438">
        <f t="shared" si="31"/>
        <v>28104309.447759099</v>
      </c>
      <c r="K131" s="441">
        <v>-5255377</v>
      </c>
      <c r="L131" s="489">
        <f t="shared" si="32"/>
        <v>22848932.447759099</v>
      </c>
      <c r="M131" s="438">
        <v>-2109708.3218099996</v>
      </c>
      <c r="N131" s="438">
        <f t="shared" si="33"/>
        <v>20739224.1259491</v>
      </c>
      <c r="O131" s="489">
        <f t="shared" si="34"/>
        <v>314.50698482806746</v>
      </c>
      <c r="P131" s="438">
        <f t="shared" si="35"/>
        <v>285.46764110046939</v>
      </c>
      <c r="Q131" s="492">
        <v>9</v>
      </c>
      <c r="R131" s="492">
        <v>9</v>
      </c>
      <c r="S131" s="367"/>
      <c r="T131" s="535">
        <f t="shared" si="36"/>
        <v>-4228977.1153175384</v>
      </c>
      <c r="U131" s="536">
        <f t="shared" si="44"/>
        <v>-0.15617812392298405</v>
      </c>
      <c r="V131" s="537">
        <f t="shared" si="37"/>
        <v>-58.292386858424209</v>
      </c>
      <c r="W131" s="415"/>
      <c r="X131" s="434">
        <v>405</v>
      </c>
      <c r="Y131" s="435" t="s">
        <v>162</v>
      </c>
      <c r="Z131" s="436">
        <v>72634</v>
      </c>
      <c r="AA131" s="491">
        <f t="shared" si="38"/>
        <v>8416512.3208453041</v>
      </c>
      <c r="AB131" s="491">
        <v>3493473.1506266049</v>
      </c>
      <c r="AC131" s="200">
        <v>11909985.471471909</v>
      </c>
      <c r="AD131" s="440">
        <v>9203077</v>
      </c>
      <c r="AE131" s="452">
        <f t="shared" si="39"/>
        <v>21113062.471471909</v>
      </c>
      <c r="AF131" s="436">
        <v>11543595.091604726</v>
      </c>
      <c r="AG131" s="438">
        <f t="shared" si="40"/>
        <v>32656657.563076638</v>
      </c>
      <c r="AH131" s="441">
        <v>-5578748</v>
      </c>
      <c r="AI131" s="489">
        <f t="shared" si="41"/>
        <v>27077909.563076638</v>
      </c>
      <c r="AJ131" s="442">
        <f t="shared" si="42"/>
        <v>372.79937168649167</v>
      </c>
    </row>
    <row r="132" spans="1:36">
      <c r="A132" s="434">
        <v>407</v>
      </c>
      <c r="B132" s="435" t="s">
        <v>163</v>
      </c>
      <c r="C132" s="440">
        <v>2518</v>
      </c>
      <c r="D132" s="490">
        <f t="shared" si="29"/>
        <v>1141695.0836695437</v>
      </c>
      <c r="E132" s="491">
        <v>133754.18540178856</v>
      </c>
      <c r="F132" s="440">
        <v>1275449.2690713324</v>
      </c>
      <c r="G132" s="440">
        <v>1207003.5748764575</v>
      </c>
      <c r="H132" s="200">
        <f t="shared" si="30"/>
        <v>2482452.8439477896</v>
      </c>
      <c r="I132" s="440">
        <v>631405.69131634757</v>
      </c>
      <c r="J132" s="438">
        <f t="shared" si="31"/>
        <v>3113858.5352641372</v>
      </c>
      <c r="K132" s="441">
        <v>-448183</v>
      </c>
      <c r="L132" s="489">
        <f t="shared" si="32"/>
        <v>2665675.5352641372</v>
      </c>
      <c r="M132" s="438">
        <v>-918883.79000000015</v>
      </c>
      <c r="N132" s="438">
        <f t="shared" si="33"/>
        <v>1746791.7452641372</v>
      </c>
      <c r="O132" s="489">
        <f t="shared" si="34"/>
        <v>1058.6479488737639</v>
      </c>
      <c r="P132" s="438">
        <f t="shared" si="35"/>
        <v>693.72190042261207</v>
      </c>
      <c r="Q132" s="492">
        <v>1</v>
      </c>
      <c r="R132" s="493">
        <v>34</v>
      </c>
      <c r="S132" s="416"/>
      <c r="T132" s="535">
        <f t="shared" si="36"/>
        <v>-71040.502148063388</v>
      </c>
      <c r="U132" s="536">
        <f t="shared" si="44"/>
        <v>-2.5958302277951449E-2</v>
      </c>
      <c r="V132" s="537">
        <f t="shared" si="37"/>
        <v>-2.094701286003783</v>
      </c>
      <c r="W132" s="415"/>
      <c r="X132" s="434">
        <v>407</v>
      </c>
      <c r="Y132" s="435" t="s">
        <v>163</v>
      </c>
      <c r="Z132" s="436">
        <v>2580</v>
      </c>
      <c r="AA132" s="491">
        <f t="shared" si="38"/>
        <v>1145625.0135590495</v>
      </c>
      <c r="AB132" s="491">
        <v>343909.91262691695</v>
      </c>
      <c r="AC132" s="200">
        <v>1489534.9261859665</v>
      </c>
      <c r="AD132" s="440">
        <v>1207079</v>
      </c>
      <c r="AE132" s="452">
        <f t="shared" si="39"/>
        <v>2696613.9261859665</v>
      </c>
      <c r="AF132" s="436">
        <v>646591.111226234</v>
      </c>
      <c r="AG132" s="438">
        <f t="shared" si="40"/>
        <v>3343205.0374122006</v>
      </c>
      <c r="AH132" s="441">
        <v>-606489</v>
      </c>
      <c r="AI132" s="489">
        <f t="shared" si="41"/>
        <v>2736716.0374122006</v>
      </c>
      <c r="AJ132" s="442">
        <f t="shared" si="42"/>
        <v>1060.7426501597677</v>
      </c>
    </row>
    <row r="133" spans="1:36">
      <c r="A133" s="434">
        <v>408</v>
      </c>
      <c r="B133" s="435" t="s">
        <v>164</v>
      </c>
      <c r="C133" s="440">
        <v>14099</v>
      </c>
      <c r="D133" s="490">
        <f t="shared" si="29"/>
        <v>5476548.5357649578</v>
      </c>
      <c r="E133" s="491">
        <v>-346200.84185045847</v>
      </c>
      <c r="F133" s="440">
        <v>5130347.6939144991</v>
      </c>
      <c r="G133" s="440">
        <v>6061294.160336988</v>
      </c>
      <c r="H133" s="200">
        <f t="shared" si="30"/>
        <v>11191641.854251487</v>
      </c>
      <c r="I133" s="440">
        <v>2549923.147527352</v>
      </c>
      <c r="J133" s="438">
        <f t="shared" si="31"/>
        <v>13741565.001778839</v>
      </c>
      <c r="K133" s="441">
        <v>147682</v>
      </c>
      <c r="L133" s="489">
        <f t="shared" si="32"/>
        <v>13889247.001778839</v>
      </c>
      <c r="M133" s="438">
        <v>-20410.883500000054</v>
      </c>
      <c r="N133" s="438">
        <f t="shared" si="33"/>
        <v>13868836.118278839</v>
      </c>
      <c r="O133" s="489">
        <f t="shared" si="34"/>
        <v>985.12284571805367</v>
      </c>
      <c r="P133" s="438">
        <f t="shared" si="35"/>
        <v>983.67516265542508</v>
      </c>
      <c r="Q133" s="492">
        <v>14</v>
      </c>
      <c r="R133" s="492">
        <v>14</v>
      </c>
      <c r="S133" s="367"/>
      <c r="T133" s="535">
        <f t="shared" si="36"/>
        <v>-2044423.328845216</v>
      </c>
      <c r="U133" s="536">
        <f t="shared" si="44"/>
        <v>-0.1283083738036109</v>
      </c>
      <c r="V133" s="537">
        <f t="shared" si="37"/>
        <v>-136.72960310431176</v>
      </c>
      <c r="W133" s="415"/>
      <c r="X133" s="434">
        <v>408</v>
      </c>
      <c r="Y133" s="435" t="s">
        <v>164</v>
      </c>
      <c r="Z133" s="436">
        <v>14203</v>
      </c>
      <c r="AA133" s="491">
        <f t="shared" si="38"/>
        <v>5764028.6952082627</v>
      </c>
      <c r="AB133" s="491">
        <v>1201640.0053052776</v>
      </c>
      <c r="AC133" s="200">
        <v>6965668.7005135398</v>
      </c>
      <c r="AD133" s="440">
        <v>6570034</v>
      </c>
      <c r="AE133" s="452">
        <f t="shared" si="39"/>
        <v>13535702.70051354</v>
      </c>
      <c r="AF133" s="436">
        <v>2563558.6301105162</v>
      </c>
      <c r="AG133" s="438">
        <f t="shared" si="40"/>
        <v>16099261.330624055</v>
      </c>
      <c r="AH133" s="441">
        <v>-165591</v>
      </c>
      <c r="AI133" s="489">
        <f t="shared" si="41"/>
        <v>15933670.330624055</v>
      </c>
      <c r="AJ133" s="442">
        <f t="shared" si="42"/>
        <v>1121.8524488223654</v>
      </c>
    </row>
    <row r="134" spans="1:36">
      <c r="A134" s="434">
        <v>410</v>
      </c>
      <c r="B134" s="435" t="s">
        <v>165</v>
      </c>
      <c r="C134" s="440">
        <v>18775</v>
      </c>
      <c r="D134" s="490">
        <f t="shared" si="29"/>
        <v>14230405.903194707</v>
      </c>
      <c r="E134" s="491">
        <v>-7593224.8117714468</v>
      </c>
      <c r="F134" s="440">
        <v>6637181.09142326</v>
      </c>
      <c r="G134" s="440">
        <v>7591844.1539063724</v>
      </c>
      <c r="H134" s="200">
        <f t="shared" si="30"/>
        <v>14229025.245329633</v>
      </c>
      <c r="I134" s="440">
        <v>2612728.8128052256</v>
      </c>
      <c r="J134" s="438">
        <f t="shared" si="31"/>
        <v>16841754.058134858</v>
      </c>
      <c r="K134" s="441">
        <v>-1267510</v>
      </c>
      <c r="L134" s="489">
        <f t="shared" si="32"/>
        <v>15574244.058134858</v>
      </c>
      <c r="M134" s="438">
        <v>251271.37298999983</v>
      </c>
      <c r="N134" s="438">
        <f t="shared" si="33"/>
        <v>15825515.431124857</v>
      </c>
      <c r="O134" s="489">
        <f t="shared" si="34"/>
        <v>829.5203226702987</v>
      </c>
      <c r="P134" s="438">
        <f t="shared" si="35"/>
        <v>842.90361816910024</v>
      </c>
      <c r="Q134" s="492">
        <v>13</v>
      </c>
      <c r="R134" s="492">
        <v>13</v>
      </c>
      <c r="S134" s="367"/>
      <c r="T134" s="535">
        <f t="shared" si="36"/>
        <v>-4766348.5448672213</v>
      </c>
      <c r="U134" s="536">
        <f t="shared" si="44"/>
        <v>-0.23432692635335281</v>
      </c>
      <c r="V134" s="537">
        <f t="shared" si="37"/>
        <v>-253.11713757039104</v>
      </c>
      <c r="W134" s="415"/>
      <c r="X134" s="434">
        <v>410</v>
      </c>
      <c r="Y134" s="435" t="s">
        <v>165</v>
      </c>
      <c r="Z134" s="436">
        <v>18788</v>
      </c>
      <c r="AA134" s="491">
        <f t="shared" si="38"/>
        <v>14309625.575941473</v>
      </c>
      <c r="AB134" s="491">
        <v>-3363146.516954287</v>
      </c>
      <c r="AC134" s="200">
        <v>10946479.058987185</v>
      </c>
      <c r="AD134" s="440">
        <v>8090771</v>
      </c>
      <c r="AE134" s="452">
        <f t="shared" si="39"/>
        <v>19037250.058987185</v>
      </c>
      <c r="AF134" s="436">
        <v>2687907.5440148944</v>
      </c>
      <c r="AG134" s="438">
        <f t="shared" si="40"/>
        <v>21725157.603002079</v>
      </c>
      <c r="AH134" s="441">
        <v>-1384565</v>
      </c>
      <c r="AI134" s="489">
        <f t="shared" si="41"/>
        <v>20340592.603002079</v>
      </c>
      <c r="AJ134" s="442">
        <f t="shared" si="42"/>
        <v>1082.6374602406897</v>
      </c>
    </row>
    <row r="135" spans="1:36">
      <c r="A135" s="434">
        <v>416</v>
      </c>
      <c r="B135" s="435" t="s">
        <v>166</v>
      </c>
      <c r="C135" s="440">
        <v>2886</v>
      </c>
      <c r="D135" s="490">
        <f t="shared" si="29"/>
        <v>1186366.6887400618</v>
      </c>
      <c r="E135" s="491">
        <v>-918484.7832608663</v>
      </c>
      <c r="F135" s="440">
        <v>267881.90547919553</v>
      </c>
      <c r="G135" s="440">
        <v>1323982.288958454</v>
      </c>
      <c r="H135" s="200">
        <f t="shared" si="30"/>
        <v>1591864.1944376496</v>
      </c>
      <c r="I135" s="440">
        <v>503954.63766664377</v>
      </c>
      <c r="J135" s="438">
        <f t="shared" si="31"/>
        <v>2095818.8321042934</v>
      </c>
      <c r="K135" s="441">
        <v>-698980</v>
      </c>
      <c r="L135" s="489">
        <f t="shared" si="32"/>
        <v>1396838.8321042934</v>
      </c>
      <c r="M135" s="438">
        <v>27739.888000000006</v>
      </c>
      <c r="N135" s="438">
        <f t="shared" si="33"/>
        <v>1424578.7201042934</v>
      </c>
      <c r="O135" s="489">
        <f t="shared" si="34"/>
        <v>484.00513932927697</v>
      </c>
      <c r="P135" s="438">
        <f t="shared" si="35"/>
        <v>493.61702013315778</v>
      </c>
      <c r="Q135" s="492">
        <v>9</v>
      </c>
      <c r="R135" s="492">
        <v>9</v>
      </c>
      <c r="S135" s="367"/>
      <c r="T135" s="535">
        <f t="shared" si="36"/>
        <v>-267935.70912771276</v>
      </c>
      <c r="U135" s="536">
        <f t="shared" si="44"/>
        <v>-0.160944141378705</v>
      </c>
      <c r="V135" s="537">
        <f t="shared" si="37"/>
        <v>-86.709478851047379</v>
      </c>
      <c r="W135" s="415"/>
      <c r="X135" s="434">
        <v>416</v>
      </c>
      <c r="Y135" s="435" t="s">
        <v>166</v>
      </c>
      <c r="Z135" s="436">
        <v>2917</v>
      </c>
      <c r="AA135" s="491">
        <f t="shared" si="38"/>
        <v>1016002.4548903698</v>
      </c>
      <c r="AB135" s="491">
        <v>-603277.88308180915</v>
      </c>
      <c r="AC135" s="200">
        <v>412724.57180856063</v>
      </c>
      <c r="AD135" s="440">
        <v>1316051</v>
      </c>
      <c r="AE135" s="452">
        <f t="shared" si="39"/>
        <v>1728775.5718085608</v>
      </c>
      <c r="AF135" s="436">
        <v>519339.96942344547</v>
      </c>
      <c r="AG135" s="438">
        <f t="shared" si="40"/>
        <v>2248115.5412320062</v>
      </c>
      <c r="AH135" s="441">
        <v>-583341</v>
      </c>
      <c r="AI135" s="489">
        <f t="shared" si="41"/>
        <v>1664774.5412320062</v>
      </c>
      <c r="AJ135" s="442">
        <f t="shared" si="42"/>
        <v>570.71461818032435</v>
      </c>
    </row>
    <row r="136" spans="1:36">
      <c r="A136" s="434">
        <v>418</v>
      </c>
      <c r="B136" s="435" t="s">
        <v>167</v>
      </c>
      <c r="C136" s="440">
        <v>24580</v>
      </c>
      <c r="D136" s="490">
        <f t="shared" si="29"/>
        <v>18558487.18502757</v>
      </c>
      <c r="E136" s="491">
        <v>-1274555.6512762755</v>
      </c>
      <c r="F136" s="440">
        <v>17283931.533751294</v>
      </c>
      <c r="G136" s="440">
        <v>1776070.9986691943</v>
      </c>
      <c r="H136" s="200">
        <f t="shared" si="30"/>
        <v>19060002.53242049</v>
      </c>
      <c r="I136" s="440">
        <v>2798442.8051829608</v>
      </c>
      <c r="J136" s="438">
        <f t="shared" si="31"/>
        <v>21858445.33760345</v>
      </c>
      <c r="K136" s="441">
        <v>-2494005</v>
      </c>
      <c r="L136" s="489">
        <f t="shared" si="32"/>
        <v>19364440.33760345</v>
      </c>
      <c r="M136" s="438">
        <v>-552255.46230999986</v>
      </c>
      <c r="N136" s="438">
        <f t="shared" si="33"/>
        <v>18812184.875293449</v>
      </c>
      <c r="O136" s="489">
        <f t="shared" si="34"/>
        <v>787.81286971535599</v>
      </c>
      <c r="P136" s="438">
        <f t="shared" si="35"/>
        <v>765.34519427556745</v>
      </c>
      <c r="Q136" s="492">
        <v>6</v>
      </c>
      <c r="R136" s="492">
        <v>6</v>
      </c>
      <c r="S136" s="367"/>
      <c r="T136" s="535">
        <f t="shared" si="36"/>
        <v>-2927050.4876921847</v>
      </c>
      <c r="U136" s="536">
        <f t="shared" si="44"/>
        <v>-0.13130797355063692</v>
      </c>
      <c r="V136" s="537">
        <f t="shared" si="37"/>
        <v>-134.69544121394517</v>
      </c>
      <c r="W136" s="415"/>
      <c r="X136" s="434">
        <v>418</v>
      </c>
      <c r="Y136" s="435" t="s">
        <v>167</v>
      </c>
      <c r="Z136" s="436">
        <v>24164</v>
      </c>
      <c r="AA136" s="491">
        <f t="shared" si="38"/>
        <v>18962325.029438976</v>
      </c>
      <c r="AB136" s="491">
        <v>151899.67810033329</v>
      </c>
      <c r="AC136" s="200">
        <v>19114224.707539309</v>
      </c>
      <c r="AD136" s="440">
        <v>2683887</v>
      </c>
      <c r="AE136" s="452">
        <f t="shared" si="39"/>
        <v>21798111.707539309</v>
      </c>
      <c r="AF136" s="436">
        <v>2849189.1177563276</v>
      </c>
      <c r="AG136" s="438">
        <f t="shared" si="40"/>
        <v>24647300.825295635</v>
      </c>
      <c r="AH136" s="441">
        <v>-2355810</v>
      </c>
      <c r="AI136" s="489">
        <f t="shared" si="41"/>
        <v>22291490.825295635</v>
      </c>
      <c r="AJ136" s="442">
        <f t="shared" si="42"/>
        <v>922.50831092930116</v>
      </c>
    </row>
    <row r="137" spans="1:36">
      <c r="A137" s="434">
        <v>420</v>
      </c>
      <c r="B137" s="435" t="s">
        <v>168</v>
      </c>
      <c r="C137" s="440">
        <v>9177</v>
      </c>
      <c r="D137" s="490">
        <f t="shared" si="29"/>
        <v>877546.7795316478</v>
      </c>
      <c r="E137" s="491">
        <v>609266.92141393654</v>
      </c>
      <c r="F137" s="440">
        <v>1486813.7009455843</v>
      </c>
      <c r="G137" s="440">
        <v>2614455.4942625603</v>
      </c>
      <c r="H137" s="200">
        <f t="shared" si="30"/>
        <v>4101269.1952081444</v>
      </c>
      <c r="I137" s="440">
        <v>1662406.046704923</v>
      </c>
      <c r="J137" s="438">
        <f t="shared" si="31"/>
        <v>5763675.2419130672</v>
      </c>
      <c r="K137" s="441">
        <v>-1076244</v>
      </c>
      <c r="L137" s="489">
        <f t="shared" si="32"/>
        <v>4687431.2419130672</v>
      </c>
      <c r="M137" s="438">
        <v>-140685.36380000008</v>
      </c>
      <c r="N137" s="438">
        <f t="shared" si="33"/>
        <v>4546745.8781130668</v>
      </c>
      <c r="O137" s="489">
        <f t="shared" si="34"/>
        <v>510.78034672693332</v>
      </c>
      <c r="P137" s="438">
        <f t="shared" si="35"/>
        <v>495.45013382511354</v>
      </c>
      <c r="Q137" s="492">
        <v>11</v>
      </c>
      <c r="R137" s="492">
        <v>11</v>
      </c>
      <c r="S137" s="367"/>
      <c r="T137" s="535">
        <f t="shared" si="36"/>
        <v>-767399.58714545239</v>
      </c>
      <c r="U137" s="536">
        <f t="shared" si="44"/>
        <v>-0.14068256398666396</v>
      </c>
      <c r="V137" s="537">
        <f t="shared" si="37"/>
        <v>-77.024699507820969</v>
      </c>
      <c r="W137" s="415"/>
      <c r="X137" s="434">
        <v>420</v>
      </c>
      <c r="Y137" s="435" t="s">
        <v>168</v>
      </c>
      <c r="Z137" s="436">
        <v>9280</v>
      </c>
      <c r="AA137" s="491">
        <f t="shared" si="38"/>
        <v>805899.41263258737</v>
      </c>
      <c r="AB137" s="491">
        <v>1893101.9109185459</v>
      </c>
      <c r="AC137" s="200">
        <v>2699001.3235511333</v>
      </c>
      <c r="AD137" s="440">
        <v>2306524</v>
      </c>
      <c r="AE137" s="452">
        <f t="shared" si="39"/>
        <v>5005525.3235511333</v>
      </c>
      <c r="AF137" s="436">
        <v>1701813.5055073863</v>
      </c>
      <c r="AG137" s="438">
        <f t="shared" si="40"/>
        <v>6707338.8290585196</v>
      </c>
      <c r="AH137" s="441">
        <v>-1252508</v>
      </c>
      <c r="AI137" s="489">
        <f t="shared" si="41"/>
        <v>5454830.8290585196</v>
      </c>
      <c r="AJ137" s="442">
        <f t="shared" si="42"/>
        <v>587.80504623475429</v>
      </c>
    </row>
    <row r="138" spans="1:36">
      <c r="A138" s="434">
        <v>421</v>
      </c>
      <c r="B138" s="435" t="s">
        <v>169</v>
      </c>
      <c r="C138" s="440">
        <v>695</v>
      </c>
      <c r="D138" s="490">
        <f t="shared" si="29"/>
        <v>713581.33522333845</v>
      </c>
      <c r="E138" s="491">
        <v>423659.39134693879</v>
      </c>
      <c r="F138" s="440">
        <v>1137240.7265702772</v>
      </c>
      <c r="G138" s="440">
        <v>196547.4678800673</v>
      </c>
      <c r="H138" s="200">
        <f t="shared" si="30"/>
        <v>1333788.1944503444</v>
      </c>
      <c r="I138" s="440">
        <v>171167.80470794902</v>
      </c>
      <c r="J138" s="438">
        <f t="shared" si="31"/>
        <v>1504955.9991582935</v>
      </c>
      <c r="K138" s="441">
        <v>-139482</v>
      </c>
      <c r="L138" s="489">
        <f t="shared" si="32"/>
        <v>1365473.9991582935</v>
      </c>
      <c r="M138" s="438">
        <v>0</v>
      </c>
      <c r="N138" s="438">
        <f t="shared" si="33"/>
        <v>1365473.9991582935</v>
      </c>
      <c r="O138" s="489">
        <f t="shared" si="34"/>
        <v>1964.7107901558179</v>
      </c>
      <c r="P138" s="438">
        <f t="shared" si="35"/>
        <v>1964.7107901558179</v>
      </c>
      <c r="Q138" s="492">
        <v>16</v>
      </c>
      <c r="R138" s="492">
        <v>16</v>
      </c>
      <c r="S138" s="367"/>
      <c r="T138" s="535">
        <f t="shared" si="36"/>
        <v>617599.75702611054</v>
      </c>
      <c r="U138" s="536">
        <f t="shared" si="44"/>
        <v>0.82580696356828531</v>
      </c>
      <c r="V138" s="537">
        <f t="shared" si="37"/>
        <v>924.55189984680123</v>
      </c>
      <c r="W138" s="415"/>
      <c r="X138" s="434">
        <v>421</v>
      </c>
      <c r="Y138" s="435" t="s">
        <v>169</v>
      </c>
      <c r="Z138" s="436">
        <v>719</v>
      </c>
      <c r="AA138" s="491">
        <f t="shared" si="38"/>
        <v>665972.36353578535</v>
      </c>
      <c r="AB138" s="491">
        <v>8035.1734369819023</v>
      </c>
      <c r="AC138" s="200">
        <v>674007.53697276721</v>
      </c>
      <c r="AD138" s="440">
        <v>87700</v>
      </c>
      <c r="AE138" s="452">
        <f t="shared" si="39"/>
        <v>761707.53697276721</v>
      </c>
      <c r="AF138" s="436">
        <v>172021.70515941572</v>
      </c>
      <c r="AG138" s="438">
        <f t="shared" si="40"/>
        <v>933729.24213218293</v>
      </c>
      <c r="AH138" s="441">
        <v>-185855</v>
      </c>
      <c r="AI138" s="489">
        <f t="shared" si="41"/>
        <v>747874.24213218293</v>
      </c>
      <c r="AJ138" s="442">
        <f t="shared" si="42"/>
        <v>1040.1588903090167</v>
      </c>
    </row>
    <row r="139" spans="1:36">
      <c r="A139" s="434">
        <v>422</v>
      </c>
      <c r="B139" s="435" t="s">
        <v>170</v>
      </c>
      <c r="C139" s="440">
        <v>10372</v>
      </c>
      <c r="D139" s="490">
        <f t="shared" ref="D139:D202" si="45">F139-E139</f>
        <v>1601075.0058596395</v>
      </c>
      <c r="E139" s="491">
        <v>-878562.64655650163</v>
      </c>
      <c r="F139" s="440">
        <v>722512.35930313775</v>
      </c>
      <c r="G139" s="440">
        <v>3451300.5793498056</v>
      </c>
      <c r="H139" s="200">
        <f t="shared" ref="H139:H202" si="46">SUM(F139:G139)</f>
        <v>4173812.9386529434</v>
      </c>
      <c r="I139" s="440">
        <v>2083674.6945745316</v>
      </c>
      <c r="J139" s="438">
        <f t="shared" ref="J139:J202" si="47">H139+I139</f>
        <v>6257487.633227475</v>
      </c>
      <c r="K139" s="441">
        <v>-213451</v>
      </c>
      <c r="L139" s="489">
        <f t="shared" ref="L139:L188" si="48">J139+K139</f>
        <v>6044036.633227475</v>
      </c>
      <c r="M139" s="438">
        <v>145177.33430000008</v>
      </c>
      <c r="N139" s="438">
        <f t="shared" ref="N139:N202" si="49">SUM(L139:M139)</f>
        <v>6189213.9675274752</v>
      </c>
      <c r="O139" s="489">
        <f t="shared" ref="O139:O202" si="50">L139/C139</f>
        <v>582.72624693670218</v>
      </c>
      <c r="P139" s="438">
        <f t="shared" ref="P139:P202" si="51">N139/C139</f>
        <v>596.72329035166558</v>
      </c>
      <c r="Q139" s="492">
        <v>12</v>
      </c>
      <c r="R139" s="492">
        <v>12</v>
      </c>
      <c r="S139" s="367"/>
      <c r="T139" s="535">
        <f t="shared" ref="T139:T202" si="52">L139-AI139</f>
        <v>-2808879.0043851864</v>
      </c>
      <c r="U139" s="536">
        <f t="shared" si="44"/>
        <v>-0.31728292907834016</v>
      </c>
      <c r="V139" s="537">
        <f t="shared" ref="V139:V202" si="53">O139-AJ139</f>
        <v>-256.96982036981979</v>
      </c>
      <c r="W139" s="415"/>
      <c r="X139" s="434">
        <v>422</v>
      </c>
      <c r="Y139" s="435" t="s">
        <v>170</v>
      </c>
      <c r="Z139" s="436">
        <v>10543</v>
      </c>
      <c r="AA139" s="491">
        <f t="shared" ref="AA139:AA202" si="54">AC139-AB139</f>
        <v>1329338.3218256384</v>
      </c>
      <c r="AB139" s="491">
        <v>3218935.7285667825</v>
      </c>
      <c r="AC139" s="200">
        <v>4548274.050392421</v>
      </c>
      <c r="AD139" s="440">
        <v>2662934</v>
      </c>
      <c r="AE139" s="452">
        <f t="shared" ref="AE139:AE202" si="55">SUM(AC139:AD139)</f>
        <v>7211208.050392421</v>
      </c>
      <c r="AF139" s="436">
        <v>2080063.5872202397</v>
      </c>
      <c r="AG139" s="438">
        <f t="shared" ref="AG139:AG202" si="56">SUM(AE139:AF139)</f>
        <v>9291271.6376126613</v>
      </c>
      <c r="AH139" s="441">
        <v>-438356</v>
      </c>
      <c r="AI139" s="489">
        <f t="shared" ref="AI139:AI202" si="57">SUM(AG139:AH139)</f>
        <v>8852915.6376126613</v>
      </c>
      <c r="AJ139" s="442">
        <f t="shared" ref="AJ139:AJ202" si="58">AI139/Z139</f>
        <v>839.69606730652197</v>
      </c>
    </row>
    <row r="140" spans="1:36">
      <c r="A140" s="434">
        <v>423</v>
      </c>
      <c r="B140" s="435" t="s">
        <v>171</v>
      </c>
      <c r="C140" s="440">
        <v>20497</v>
      </c>
      <c r="D140" s="490">
        <f t="shared" si="45"/>
        <v>11499902.892052103</v>
      </c>
      <c r="E140" s="491">
        <v>2209278.6905751647</v>
      </c>
      <c r="F140" s="440">
        <v>13709181.582627267</v>
      </c>
      <c r="G140" s="440">
        <v>2104133.6650734823</v>
      </c>
      <c r="H140" s="200">
        <f t="shared" si="46"/>
        <v>15813315.247700749</v>
      </c>
      <c r="I140" s="440">
        <v>2498054.886262083</v>
      </c>
      <c r="J140" s="438">
        <f t="shared" si="47"/>
        <v>18311370.133962832</v>
      </c>
      <c r="K140" s="441">
        <v>-2259612</v>
      </c>
      <c r="L140" s="489">
        <f t="shared" si="48"/>
        <v>16051758.133962832</v>
      </c>
      <c r="M140" s="438">
        <v>-771909.66749999986</v>
      </c>
      <c r="N140" s="438">
        <f t="shared" si="49"/>
        <v>15279848.466462832</v>
      </c>
      <c r="O140" s="489">
        <f t="shared" si="50"/>
        <v>783.12719588051095</v>
      </c>
      <c r="P140" s="438">
        <f t="shared" si="51"/>
        <v>745.46755459154178</v>
      </c>
      <c r="Q140" s="492">
        <v>2</v>
      </c>
      <c r="R140" s="492">
        <v>2</v>
      </c>
      <c r="S140" s="367"/>
      <c r="T140" s="535">
        <f t="shared" si="52"/>
        <v>-369314.68356758729</v>
      </c>
      <c r="U140" s="536">
        <f t="shared" si="44"/>
        <v>-2.2490289621840243E-2</v>
      </c>
      <c r="V140" s="537">
        <f t="shared" si="53"/>
        <v>-26.151440831845207</v>
      </c>
      <c r="W140" s="415"/>
      <c r="X140" s="434">
        <v>423</v>
      </c>
      <c r="Y140" s="435" t="s">
        <v>171</v>
      </c>
      <c r="Z140" s="436">
        <v>20291</v>
      </c>
      <c r="AA140" s="491">
        <f t="shared" si="54"/>
        <v>11070353.65850722</v>
      </c>
      <c r="AB140" s="491">
        <v>1703953.8627721211</v>
      </c>
      <c r="AC140" s="200">
        <v>12774307.521279341</v>
      </c>
      <c r="AD140" s="440">
        <v>2980870</v>
      </c>
      <c r="AE140" s="452">
        <f t="shared" si="55"/>
        <v>15755177.521279341</v>
      </c>
      <c r="AF140" s="436">
        <v>2556494.2962510777</v>
      </c>
      <c r="AG140" s="438">
        <f t="shared" si="56"/>
        <v>18311671.81753042</v>
      </c>
      <c r="AH140" s="441">
        <v>-1890599</v>
      </c>
      <c r="AI140" s="489">
        <f t="shared" si="57"/>
        <v>16421072.81753042</v>
      </c>
      <c r="AJ140" s="442">
        <f t="shared" si="58"/>
        <v>809.27863671235616</v>
      </c>
    </row>
    <row r="141" spans="1:36">
      <c r="A141" s="434">
        <v>425</v>
      </c>
      <c r="B141" s="435" t="s">
        <v>172</v>
      </c>
      <c r="C141" s="440">
        <v>10258</v>
      </c>
      <c r="D141" s="490">
        <f t="shared" si="45"/>
        <v>16441413.883792002</v>
      </c>
      <c r="E141" s="491">
        <v>-2678732.8835447505</v>
      </c>
      <c r="F141" s="440">
        <v>13762681.000247251</v>
      </c>
      <c r="G141" s="440">
        <v>5142157.3466271069</v>
      </c>
      <c r="H141" s="200">
        <f t="shared" si="46"/>
        <v>18904838.346874356</v>
      </c>
      <c r="I141" s="440">
        <v>1152653.9221954255</v>
      </c>
      <c r="J141" s="438">
        <f t="shared" si="47"/>
        <v>20057492.269069783</v>
      </c>
      <c r="K141" s="441">
        <v>904826</v>
      </c>
      <c r="L141" s="489">
        <f t="shared" si="48"/>
        <v>20962318.269069783</v>
      </c>
      <c r="M141" s="438">
        <v>-12824.969810000068</v>
      </c>
      <c r="N141" s="438">
        <f t="shared" si="49"/>
        <v>20949493.299259782</v>
      </c>
      <c r="O141" s="489">
        <f t="shared" si="50"/>
        <v>2043.5092872947732</v>
      </c>
      <c r="P141" s="438">
        <f t="shared" si="51"/>
        <v>2042.2590465256174</v>
      </c>
      <c r="Q141" s="492">
        <v>17</v>
      </c>
      <c r="R141" s="492">
        <v>17</v>
      </c>
      <c r="S141" s="367"/>
      <c r="T141" s="535">
        <f t="shared" si="52"/>
        <v>252060.40164556727</v>
      </c>
      <c r="U141" s="536">
        <f t="shared" si="44"/>
        <v>1.2170799767879308E-2</v>
      </c>
      <c r="V141" s="537">
        <f t="shared" si="53"/>
        <v>16.668626947913253</v>
      </c>
      <c r="W141" s="415"/>
      <c r="X141" s="434">
        <v>425</v>
      </c>
      <c r="Y141" s="435" t="s">
        <v>172</v>
      </c>
      <c r="Z141" s="436">
        <v>10218</v>
      </c>
      <c r="AA141" s="491">
        <f t="shared" si="54"/>
        <v>16294600.213776102</v>
      </c>
      <c r="AB141" s="491">
        <v>-3317428.1738804257</v>
      </c>
      <c r="AC141" s="200">
        <v>12977172.039895676</v>
      </c>
      <c r="AD141" s="440">
        <v>5636773</v>
      </c>
      <c r="AE141" s="452">
        <f t="shared" si="55"/>
        <v>18613945.039895676</v>
      </c>
      <c r="AF141" s="436">
        <v>1174532.8275285389</v>
      </c>
      <c r="AG141" s="438">
        <f t="shared" si="56"/>
        <v>19788477.867424216</v>
      </c>
      <c r="AH141" s="441">
        <v>921780</v>
      </c>
      <c r="AI141" s="489">
        <f t="shared" si="57"/>
        <v>20710257.867424216</v>
      </c>
      <c r="AJ141" s="442">
        <f t="shared" si="58"/>
        <v>2026.84066034686</v>
      </c>
    </row>
    <row r="142" spans="1:36">
      <c r="A142" s="434">
        <v>426</v>
      </c>
      <c r="B142" s="435" t="s">
        <v>173</v>
      </c>
      <c r="C142" s="440">
        <v>11962</v>
      </c>
      <c r="D142" s="490">
        <f t="shared" si="45"/>
        <v>5463526.2503208499</v>
      </c>
      <c r="E142" s="491">
        <v>-3474550.6677396335</v>
      </c>
      <c r="F142" s="440">
        <v>1988975.5825812165</v>
      </c>
      <c r="G142" s="440">
        <v>5975700.0152636115</v>
      </c>
      <c r="H142" s="200">
        <f t="shared" si="46"/>
        <v>7964675.5978448279</v>
      </c>
      <c r="I142" s="440">
        <v>2072703.9688236376</v>
      </c>
      <c r="J142" s="438">
        <f t="shared" si="47"/>
        <v>10037379.566668466</v>
      </c>
      <c r="K142" s="441">
        <v>-2117694</v>
      </c>
      <c r="L142" s="489">
        <f t="shared" si="48"/>
        <v>7919685.5666684657</v>
      </c>
      <c r="M142" s="438">
        <v>-797818.09243999992</v>
      </c>
      <c r="N142" s="438">
        <f t="shared" si="49"/>
        <v>7121867.4742284659</v>
      </c>
      <c r="O142" s="489">
        <f t="shared" si="50"/>
        <v>662.07035334128625</v>
      </c>
      <c r="P142" s="438">
        <f t="shared" si="51"/>
        <v>595.3743081615504</v>
      </c>
      <c r="Q142" s="492">
        <v>12</v>
      </c>
      <c r="R142" s="492">
        <v>12</v>
      </c>
      <c r="S142" s="367"/>
      <c r="T142" s="535">
        <f t="shared" si="52"/>
        <v>-3077615.9409479313</v>
      </c>
      <c r="U142" s="536">
        <f t="shared" si="44"/>
        <v>-0.27985191992930886</v>
      </c>
      <c r="V142" s="537">
        <f t="shared" si="53"/>
        <v>-255.97802361976198</v>
      </c>
      <c r="W142" s="415"/>
      <c r="X142" s="434">
        <v>426</v>
      </c>
      <c r="Y142" s="435" t="s">
        <v>173</v>
      </c>
      <c r="Z142" s="436">
        <v>11979</v>
      </c>
      <c r="AA142" s="491">
        <f t="shared" si="54"/>
        <v>5366830.904529525</v>
      </c>
      <c r="AB142" s="491">
        <v>-638001.48549040162</v>
      </c>
      <c r="AC142" s="200">
        <v>4728829.4190391237</v>
      </c>
      <c r="AD142" s="440">
        <v>6404507</v>
      </c>
      <c r="AE142" s="452">
        <f t="shared" si="55"/>
        <v>11133336.419039123</v>
      </c>
      <c r="AF142" s="436">
        <v>2102356.0885772733</v>
      </c>
      <c r="AG142" s="438">
        <f t="shared" si="56"/>
        <v>13235692.507616397</v>
      </c>
      <c r="AH142" s="441">
        <v>-2238391</v>
      </c>
      <c r="AI142" s="489">
        <f t="shared" si="57"/>
        <v>10997301.507616397</v>
      </c>
      <c r="AJ142" s="442">
        <f t="shared" si="58"/>
        <v>918.04837696104823</v>
      </c>
    </row>
    <row r="143" spans="1:36">
      <c r="A143" s="434">
        <v>430</v>
      </c>
      <c r="B143" s="435" t="s">
        <v>174</v>
      </c>
      <c r="C143" s="440">
        <v>15392</v>
      </c>
      <c r="D143" s="490">
        <f t="shared" si="45"/>
        <v>1389960.1154226153</v>
      </c>
      <c r="E143" s="491">
        <v>840545.76566003414</v>
      </c>
      <c r="F143" s="440">
        <v>2230505.8810826493</v>
      </c>
      <c r="G143" s="440">
        <v>6096013.1881590029</v>
      </c>
      <c r="H143" s="200">
        <f t="shared" si="46"/>
        <v>8326519.0692416523</v>
      </c>
      <c r="I143" s="440">
        <v>3262020.8470723964</v>
      </c>
      <c r="J143" s="438">
        <f t="shared" si="47"/>
        <v>11588539.916314049</v>
      </c>
      <c r="K143" s="441">
        <v>-1882481</v>
      </c>
      <c r="L143" s="489">
        <f t="shared" si="48"/>
        <v>9706058.9163140487</v>
      </c>
      <c r="M143" s="438">
        <v>50341.592199999839</v>
      </c>
      <c r="N143" s="438">
        <f t="shared" si="49"/>
        <v>9756400.5085140485</v>
      </c>
      <c r="O143" s="489">
        <f t="shared" si="50"/>
        <v>630.59114581042411</v>
      </c>
      <c r="P143" s="438">
        <f t="shared" si="51"/>
        <v>633.86177939930144</v>
      </c>
      <c r="Q143" s="492">
        <v>2</v>
      </c>
      <c r="R143" s="492">
        <v>2</v>
      </c>
      <c r="S143" s="367"/>
      <c r="T143" s="535">
        <f t="shared" si="52"/>
        <v>-618301.14344648272</v>
      </c>
      <c r="U143" s="536">
        <f t="shared" si="44"/>
        <v>-5.9887599799655175E-2</v>
      </c>
      <c r="V143" s="537">
        <f t="shared" si="53"/>
        <v>-30.041056631381025</v>
      </c>
      <c r="W143" s="415"/>
      <c r="X143" s="434">
        <v>430</v>
      </c>
      <c r="Y143" s="435" t="s">
        <v>174</v>
      </c>
      <c r="Z143" s="436">
        <v>15628</v>
      </c>
      <c r="AA143" s="491">
        <f t="shared" si="54"/>
        <v>1806655.8726013803</v>
      </c>
      <c r="AB143" s="491">
        <v>771039.02213236573</v>
      </c>
      <c r="AC143" s="200">
        <v>2577694.8947337461</v>
      </c>
      <c r="AD143" s="440">
        <v>6287059</v>
      </c>
      <c r="AE143" s="452">
        <f t="shared" si="55"/>
        <v>8864753.8947337456</v>
      </c>
      <c r="AF143" s="436">
        <v>3269412.1650267853</v>
      </c>
      <c r="AG143" s="438">
        <f t="shared" si="56"/>
        <v>12134166.059760531</v>
      </c>
      <c r="AH143" s="441">
        <v>-1809806</v>
      </c>
      <c r="AI143" s="489">
        <f t="shared" si="57"/>
        <v>10324360.059760531</v>
      </c>
      <c r="AJ143" s="442">
        <f t="shared" si="58"/>
        <v>660.63220244180513</v>
      </c>
    </row>
    <row r="144" spans="1:36">
      <c r="A144" s="434">
        <v>433</v>
      </c>
      <c r="B144" s="435" t="s">
        <v>175</v>
      </c>
      <c r="C144" s="440">
        <v>7749</v>
      </c>
      <c r="D144" s="490">
        <f t="shared" si="45"/>
        <v>2467640.7242775885</v>
      </c>
      <c r="E144" s="491">
        <v>-356616.32765760046</v>
      </c>
      <c r="F144" s="440">
        <v>2111024.3966199881</v>
      </c>
      <c r="G144" s="440">
        <v>2289313.0917410306</v>
      </c>
      <c r="H144" s="200">
        <f t="shared" si="46"/>
        <v>4400337.4883610187</v>
      </c>
      <c r="I144" s="440">
        <v>1403191.154405253</v>
      </c>
      <c r="J144" s="438">
        <f t="shared" si="47"/>
        <v>5803528.6427662717</v>
      </c>
      <c r="K144" s="441">
        <v>-831811</v>
      </c>
      <c r="L144" s="489">
        <f t="shared" si="48"/>
        <v>4971717.6427662717</v>
      </c>
      <c r="M144" s="438">
        <v>7959.4565000000875</v>
      </c>
      <c r="N144" s="438">
        <f t="shared" si="49"/>
        <v>4979677.099266272</v>
      </c>
      <c r="O144" s="489">
        <f t="shared" si="50"/>
        <v>641.59474032343167</v>
      </c>
      <c r="P144" s="438">
        <f t="shared" si="51"/>
        <v>642.62189950526158</v>
      </c>
      <c r="Q144" s="492">
        <v>5</v>
      </c>
      <c r="R144" s="492">
        <v>5</v>
      </c>
      <c r="S144" s="367"/>
      <c r="T144" s="535">
        <f t="shared" si="52"/>
        <v>-1336853.9961603936</v>
      </c>
      <c r="U144" s="536">
        <f t="shared" si="44"/>
        <v>-0.21191072602099273</v>
      </c>
      <c r="V144" s="537">
        <f t="shared" si="53"/>
        <v>-167.30019991591507</v>
      </c>
      <c r="W144" s="415"/>
      <c r="X144" s="434">
        <v>433</v>
      </c>
      <c r="Y144" s="435" t="s">
        <v>175</v>
      </c>
      <c r="Z144" s="436">
        <v>7799</v>
      </c>
      <c r="AA144" s="491">
        <f t="shared" si="54"/>
        <v>2310547.720242355</v>
      </c>
      <c r="AB144" s="491">
        <v>1091755.7690411778</v>
      </c>
      <c r="AC144" s="200">
        <v>3402303.4892835328</v>
      </c>
      <c r="AD144" s="440">
        <v>2334460</v>
      </c>
      <c r="AE144" s="452">
        <f t="shared" si="55"/>
        <v>5736763.4892835328</v>
      </c>
      <c r="AF144" s="436">
        <v>1451098.1496431325</v>
      </c>
      <c r="AG144" s="438">
        <f t="shared" si="56"/>
        <v>7187861.6389266653</v>
      </c>
      <c r="AH144" s="441">
        <v>-879290</v>
      </c>
      <c r="AI144" s="489">
        <f t="shared" si="57"/>
        <v>6308571.6389266653</v>
      </c>
      <c r="AJ144" s="442">
        <f t="shared" si="58"/>
        <v>808.89494023934674</v>
      </c>
    </row>
    <row r="145" spans="1:36">
      <c r="A145" s="434">
        <v>434</v>
      </c>
      <c r="B145" s="435" t="s">
        <v>176</v>
      </c>
      <c r="C145" s="440">
        <v>14568</v>
      </c>
      <c r="D145" s="490">
        <f t="shared" si="45"/>
        <v>3420719.3466625707</v>
      </c>
      <c r="E145" s="491">
        <v>2597947.1242659735</v>
      </c>
      <c r="F145" s="440">
        <v>6018666.4709285442</v>
      </c>
      <c r="G145" s="440">
        <v>884375.8336557555</v>
      </c>
      <c r="H145" s="200">
        <f t="shared" si="46"/>
        <v>6903042.3045843001</v>
      </c>
      <c r="I145" s="440">
        <v>2582080.7873557578</v>
      </c>
      <c r="J145" s="438">
        <f t="shared" si="47"/>
        <v>9485123.0919400584</v>
      </c>
      <c r="K145" s="441">
        <v>-821645</v>
      </c>
      <c r="L145" s="489">
        <f t="shared" si="48"/>
        <v>8663478.0919400584</v>
      </c>
      <c r="M145" s="438">
        <v>958082.14310000022</v>
      </c>
      <c r="N145" s="438">
        <f t="shared" si="49"/>
        <v>9621560.2350400593</v>
      </c>
      <c r="O145" s="489">
        <f t="shared" si="50"/>
        <v>594.69234568506715</v>
      </c>
      <c r="P145" s="438">
        <f t="shared" si="51"/>
        <v>660.45855539813692</v>
      </c>
      <c r="Q145" s="492">
        <v>1</v>
      </c>
      <c r="R145" s="493">
        <v>34</v>
      </c>
      <c r="S145" s="416"/>
      <c r="T145" s="535">
        <f t="shared" si="52"/>
        <v>-2455917.6058414858</v>
      </c>
      <c r="U145" s="536">
        <f t="shared" si="44"/>
        <v>-0.22086790259037831</v>
      </c>
      <c r="V145" s="537">
        <f t="shared" si="53"/>
        <v>-164.67361059312339</v>
      </c>
      <c r="W145" s="415"/>
      <c r="X145" s="434">
        <v>434</v>
      </c>
      <c r="Y145" s="435" t="s">
        <v>176</v>
      </c>
      <c r="Z145" s="436">
        <v>14643</v>
      </c>
      <c r="AA145" s="491">
        <f t="shared" si="54"/>
        <v>3912303.9085114067</v>
      </c>
      <c r="AB145" s="491">
        <v>3672702.2447124654</v>
      </c>
      <c r="AC145" s="200">
        <v>7585006.1532238722</v>
      </c>
      <c r="AD145" s="440">
        <v>1902749</v>
      </c>
      <c r="AE145" s="452">
        <f t="shared" si="55"/>
        <v>9487755.1532238722</v>
      </c>
      <c r="AF145" s="436">
        <v>2636959.544557672</v>
      </c>
      <c r="AG145" s="438">
        <f t="shared" si="56"/>
        <v>12124714.697781544</v>
      </c>
      <c r="AH145" s="441">
        <v>-1005319</v>
      </c>
      <c r="AI145" s="489">
        <f t="shared" si="57"/>
        <v>11119395.697781544</v>
      </c>
      <c r="AJ145" s="442">
        <f t="shared" si="58"/>
        <v>759.36595627819054</v>
      </c>
    </row>
    <row r="146" spans="1:36">
      <c r="A146" s="434">
        <v>435</v>
      </c>
      <c r="B146" s="435" t="s">
        <v>177</v>
      </c>
      <c r="C146" s="440">
        <v>692</v>
      </c>
      <c r="D146" s="490">
        <f t="shared" si="45"/>
        <v>56493.524036337854</v>
      </c>
      <c r="E146" s="491">
        <v>746539.15717634605</v>
      </c>
      <c r="F146" s="440">
        <v>803032.68121268391</v>
      </c>
      <c r="G146" s="440">
        <v>51482.053425145852</v>
      </c>
      <c r="H146" s="200">
        <f t="shared" si="46"/>
        <v>854514.73463782971</v>
      </c>
      <c r="I146" s="440">
        <v>149774.89296295712</v>
      </c>
      <c r="J146" s="438">
        <f t="shared" si="47"/>
        <v>1004289.6276007869</v>
      </c>
      <c r="K146" s="441">
        <v>-197164</v>
      </c>
      <c r="L146" s="489">
        <f t="shared" si="48"/>
        <v>807125.62760078686</v>
      </c>
      <c r="M146" s="438">
        <v>-62966.393500000006</v>
      </c>
      <c r="N146" s="438">
        <f t="shared" si="49"/>
        <v>744159.23410078685</v>
      </c>
      <c r="O146" s="489">
        <f t="shared" si="50"/>
        <v>1166.3665138739696</v>
      </c>
      <c r="P146" s="438">
        <f t="shared" si="51"/>
        <v>1075.3746157525823</v>
      </c>
      <c r="Q146" s="492">
        <v>13</v>
      </c>
      <c r="R146" s="492">
        <v>13</v>
      </c>
      <c r="S146" s="367"/>
      <c r="T146" s="535">
        <f t="shared" si="52"/>
        <v>129705.43085455266</v>
      </c>
      <c r="U146" s="536">
        <f t="shared" si="44"/>
        <v>0.19146968377611143</v>
      </c>
      <c r="V146" s="537">
        <f t="shared" si="53"/>
        <v>202.75314723636757</v>
      </c>
      <c r="W146" s="415"/>
      <c r="X146" s="434">
        <v>435</v>
      </c>
      <c r="Y146" s="435" t="s">
        <v>177</v>
      </c>
      <c r="Z146" s="436">
        <v>703</v>
      </c>
      <c r="AA146" s="491">
        <f t="shared" si="54"/>
        <v>89459.044869526173</v>
      </c>
      <c r="AB146" s="491">
        <v>624300.60938943003</v>
      </c>
      <c r="AC146" s="200">
        <v>713759.6542589562</v>
      </c>
      <c r="AD146" s="440">
        <v>2067</v>
      </c>
      <c r="AE146" s="452">
        <f t="shared" si="55"/>
        <v>715826.6542589562</v>
      </c>
      <c r="AF146" s="436">
        <v>151925.542487278</v>
      </c>
      <c r="AG146" s="438">
        <f t="shared" si="56"/>
        <v>867752.1967462342</v>
      </c>
      <c r="AH146" s="441">
        <v>-190332</v>
      </c>
      <c r="AI146" s="489">
        <f t="shared" si="57"/>
        <v>677420.1967462342</v>
      </c>
      <c r="AJ146" s="442">
        <f t="shared" si="58"/>
        <v>963.61336663760198</v>
      </c>
    </row>
    <row r="147" spans="1:36">
      <c r="A147" s="434">
        <v>436</v>
      </c>
      <c r="B147" s="435" t="s">
        <v>178</v>
      </c>
      <c r="C147" s="440">
        <v>1988</v>
      </c>
      <c r="D147" s="490">
        <f t="shared" si="45"/>
        <v>2292197.2901569325</v>
      </c>
      <c r="E147" s="491">
        <v>-402866.54432506021</v>
      </c>
      <c r="F147" s="440">
        <v>1889330.7458318723</v>
      </c>
      <c r="G147" s="440">
        <v>1370357.932213129</v>
      </c>
      <c r="H147" s="200">
        <f t="shared" si="46"/>
        <v>3259688.6780450013</v>
      </c>
      <c r="I147" s="440">
        <v>322752.50759831484</v>
      </c>
      <c r="J147" s="438">
        <f t="shared" si="47"/>
        <v>3582441.1856433162</v>
      </c>
      <c r="K147" s="441">
        <v>-332550</v>
      </c>
      <c r="L147" s="489">
        <f t="shared" si="48"/>
        <v>3249891.1856433162</v>
      </c>
      <c r="M147" s="438">
        <v>-11300.852099999996</v>
      </c>
      <c r="N147" s="438">
        <f t="shared" si="49"/>
        <v>3238590.3335433165</v>
      </c>
      <c r="O147" s="489">
        <f t="shared" si="50"/>
        <v>1634.7541175268191</v>
      </c>
      <c r="P147" s="438">
        <f t="shared" si="51"/>
        <v>1629.0695842773221</v>
      </c>
      <c r="Q147" s="492">
        <v>17</v>
      </c>
      <c r="R147" s="492">
        <v>17</v>
      </c>
      <c r="S147" s="367"/>
      <c r="T147" s="535">
        <f t="shared" si="52"/>
        <v>-1066296.6626549</v>
      </c>
      <c r="U147" s="536">
        <f t="shared" si="44"/>
        <v>-0.24704593500844008</v>
      </c>
      <c r="V147" s="537">
        <f t="shared" si="53"/>
        <v>-504.09020769529002</v>
      </c>
      <c r="W147" s="415"/>
      <c r="X147" s="434">
        <v>436</v>
      </c>
      <c r="Y147" s="435" t="s">
        <v>178</v>
      </c>
      <c r="Z147" s="436">
        <v>2018</v>
      </c>
      <c r="AA147" s="491">
        <f t="shared" si="54"/>
        <v>2464312.2356648413</v>
      </c>
      <c r="AB147" s="491">
        <v>424056.01459567453</v>
      </c>
      <c r="AC147" s="200">
        <v>2888368.2502605156</v>
      </c>
      <c r="AD147" s="440">
        <v>1491646</v>
      </c>
      <c r="AE147" s="452">
        <f t="shared" si="55"/>
        <v>4380014.2502605151</v>
      </c>
      <c r="AF147" s="436">
        <v>323531.59803770063</v>
      </c>
      <c r="AG147" s="438">
        <f t="shared" si="56"/>
        <v>4703545.8482982162</v>
      </c>
      <c r="AH147" s="441">
        <v>-387358</v>
      </c>
      <c r="AI147" s="489">
        <f t="shared" si="57"/>
        <v>4316187.8482982162</v>
      </c>
      <c r="AJ147" s="442">
        <f t="shared" si="58"/>
        <v>2138.8443252221091</v>
      </c>
    </row>
    <row r="148" spans="1:36">
      <c r="A148" s="434">
        <v>440</v>
      </c>
      <c r="B148" s="435" t="s">
        <v>179</v>
      </c>
      <c r="C148" s="440">
        <v>5732</v>
      </c>
      <c r="D148" s="490">
        <f t="shared" si="45"/>
        <v>10541028.806476535</v>
      </c>
      <c r="E148" s="491">
        <v>-2570198.0903351265</v>
      </c>
      <c r="F148" s="440">
        <v>7970830.7161414083</v>
      </c>
      <c r="G148" s="440">
        <v>3109938.5714811538</v>
      </c>
      <c r="H148" s="200">
        <f t="shared" si="46"/>
        <v>11080769.287622562</v>
      </c>
      <c r="I148" s="440">
        <v>758111.19354579132</v>
      </c>
      <c r="J148" s="438">
        <f t="shared" si="47"/>
        <v>11838880.481168352</v>
      </c>
      <c r="K148" s="441">
        <v>-1562777</v>
      </c>
      <c r="L148" s="489">
        <f t="shared" si="48"/>
        <v>10276103.481168352</v>
      </c>
      <c r="M148" s="438">
        <v>-67773.59</v>
      </c>
      <c r="N148" s="438">
        <f t="shared" si="49"/>
        <v>10208329.891168352</v>
      </c>
      <c r="O148" s="489">
        <f t="shared" si="50"/>
        <v>1792.7605514948277</v>
      </c>
      <c r="P148" s="438">
        <f t="shared" si="51"/>
        <v>1780.9368267914083</v>
      </c>
      <c r="Q148" s="492">
        <v>15</v>
      </c>
      <c r="R148" s="492">
        <v>15</v>
      </c>
      <c r="S148" s="367"/>
      <c r="T148" s="535">
        <f t="shared" si="52"/>
        <v>357539.29921390861</v>
      </c>
      <c r="U148" s="536">
        <f t="shared" si="44"/>
        <v>3.6047485568970312E-2</v>
      </c>
      <c r="V148" s="537">
        <f t="shared" si="53"/>
        <v>28.519323825947595</v>
      </c>
      <c r="W148" s="415"/>
      <c r="X148" s="434">
        <v>440</v>
      </c>
      <c r="Y148" s="435" t="s">
        <v>179</v>
      </c>
      <c r="Z148" s="436">
        <v>5622</v>
      </c>
      <c r="AA148" s="491">
        <f t="shared" si="54"/>
        <v>10030157.09273799</v>
      </c>
      <c r="AB148" s="491">
        <v>-2708765.8289424423</v>
      </c>
      <c r="AC148" s="200">
        <v>7321391.2637955472</v>
      </c>
      <c r="AD148" s="440">
        <v>3227863</v>
      </c>
      <c r="AE148" s="452">
        <f t="shared" si="55"/>
        <v>10549254.263795547</v>
      </c>
      <c r="AF148" s="436">
        <v>755028.91815889569</v>
      </c>
      <c r="AG148" s="438">
        <f t="shared" si="56"/>
        <v>11304283.181954443</v>
      </c>
      <c r="AH148" s="441">
        <v>-1385719</v>
      </c>
      <c r="AI148" s="489">
        <f t="shared" si="57"/>
        <v>9918564.1819544435</v>
      </c>
      <c r="AJ148" s="442">
        <f t="shared" si="58"/>
        <v>1764.2412276688801</v>
      </c>
    </row>
    <row r="149" spans="1:36">
      <c r="A149" s="434">
        <v>441</v>
      </c>
      <c r="B149" s="435" t="s">
        <v>180</v>
      </c>
      <c r="C149" s="440">
        <v>4421</v>
      </c>
      <c r="D149" s="490">
        <f t="shared" si="45"/>
        <v>407673.03530417616</v>
      </c>
      <c r="E149" s="491">
        <v>-1324177.5332491491</v>
      </c>
      <c r="F149" s="440">
        <v>-916504.49794497294</v>
      </c>
      <c r="G149" s="440">
        <v>1133238.7092830553</v>
      </c>
      <c r="H149" s="200">
        <f t="shared" si="46"/>
        <v>216734.21133808233</v>
      </c>
      <c r="I149" s="440">
        <v>875665.43026136665</v>
      </c>
      <c r="J149" s="438">
        <f t="shared" si="47"/>
        <v>1092399.6415994489</v>
      </c>
      <c r="K149" s="441">
        <v>-275050</v>
      </c>
      <c r="L149" s="489">
        <f t="shared" si="48"/>
        <v>817349.64159944886</v>
      </c>
      <c r="M149" s="438">
        <v>-98460.841100000005</v>
      </c>
      <c r="N149" s="438">
        <f t="shared" si="49"/>
        <v>718888.8004994489</v>
      </c>
      <c r="O149" s="489">
        <f t="shared" si="50"/>
        <v>184.8789055868466</v>
      </c>
      <c r="P149" s="438">
        <f t="shared" si="51"/>
        <v>162.60773591935057</v>
      </c>
      <c r="Q149" s="492">
        <v>9</v>
      </c>
      <c r="R149" s="492">
        <v>9</v>
      </c>
      <c r="S149" s="367"/>
      <c r="T149" s="535">
        <f t="shared" si="52"/>
        <v>27360.241777770454</v>
      </c>
      <c r="U149" s="536">
        <f t="shared" si="44"/>
        <v>3.4633682153135711E-2</v>
      </c>
      <c r="V149" s="537">
        <f t="shared" si="53"/>
        <v>8.2660283631313405</v>
      </c>
      <c r="W149" s="415"/>
      <c r="X149" s="434">
        <v>441</v>
      </c>
      <c r="Y149" s="435" t="s">
        <v>180</v>
      </c>
      <c r="Z149" s="436">
        <v>4473</v>
      </c>
      <c r="AA149" s="491">
        <f t="shared" si="54"/>
        <v>298011.52691418654</v>
      </c>
      <c r="AB149" s="491">
        <v>-872558.80627542618</v>
      </c>
      <c r="AC149" s="200">
        <v>-574547.27936123963</v>
      </c>
      <c r="AD149" s="440">
        <v>823356</v>
      </c>
      <c r="AE149" s="452">
        <f t="shared" si="55"/>
        <v>248808.72063876037</v>
      </c>
      <c r="AF149" s="436">
        <v>894431.67918291804</v>
      </c>
      <c r="AG149" s="438">
        <f t="shared" si="56"/>
        <v>1143240.3998216784</v>
      </c>
      <c r="AH149" s="441">
        <v>-353251</v>
      </c>
      <c r="AI149" s="489">
        <f t="shared" si="57"/>
        <v>789989.39982167841</v>
      </c>
      <c r="AJ149" s="442">
        <f t="shared" si="58"/>
        <v>176.61287722371526</v>
      </c>
    </row>
    <row r="150" spans="1:36">
      <c r="A150" s="434">
        <v>444</v>
      </c>
      <c r="B150" s="435" t="s">
        <v>181</v>
      </c>
      <c r="C150" s="440">
        <v>45811</v>
      </c>
      <c r="D150" s="490">
        <f t="shared" si="45"/>
        <v>12769834.160792703</v>
      </c>
      <c r="E150" s="491">
        <v>3491093.3468060419</v>
      </c>
      <c r="F150" s="440">
        <v>16260927.507598745</v>
      </c>
      <c r="G150" s="440">
        <v>6077122.0687223747</v>
      </c>
      <c r="H150" s="200">
        <f t="shared" si="46"/>
        <v>22338049.576321118</v>
      </c>
      <c r="I150" s="440">
        <v>7023420.3214530004</v>
      </c>
      <c r="J150" s="438">
        <f t="shared" si="47"/>
        <v>29361469.897774119</v>
      </c>
      <c r="K150" s="441">
        <v>-706534</v>
      </c>
      <c r="L150" s="489">
        <f t="shared" si="48"/>
        <v>28654935.897774119</v>
      </c>
      <c r="M150" s="438">
        <v>2534576.2291300003</v>
      </c>
      <c r="N150" s="438">
        <f t="shared" si="49"/>
        <v>31189512.126904119</v>
      </c>
      <c r="O150" s="489">
        <f t="shared" si="50"/>
        <v>625.50339214979192</v>
      </c>
      <c r="P150" s="438">
        <f t="shared" si="51"/>
        <v>680.83019639178622</v>
      </c>
      <c r="Q150" s="492">
        <v>1</v>
      </c>
      <c r="R150" s="493">
        <v>33</v>
      </c>
      <c r="S150" s="416"/>
      <c r="T150" s="535">
        <f t="shared" si="52"/>
        <v>-4002615.8443287946</v>
      </c>
      <c r="U150" s="536">
        <f t="shared" si="44"/>
        <v>-0.12256325507611535</v>
      </c>
      <c r="V150" s="537">
        <f t="shared" si="53"/>
        <v>-84.628636686054733</v>
      </c>
      <c r="W150" s="415"/>
      <c r="X150" s="434">
        <v>444</v>
      </c>
      <c r="Y150" s="435" t="s">
        <v>181</v>
      </c>
      <c r="Z150" s="436">
        <v>45988</v>
      </c>
      <c r="AA150" s="491">
        <f t="shared" si="54"/>
        <v>14152685.509857193</v>
      </c>
      <c r="AB150" s="491">
        <v>5700158.3160836808</v>
      </c>
      <c r="AC150" s="200">
        <v>19852843.825940873</v>
      </c>
      <c r="AD150" s="440">
        <v>6844569</v>
      </c>
      <c r="AE150" s="452">
        <f t="shared" si="55"/>
        <v>26697412.825940873</v>
      </c>
      <c r="AF150" s="436">
        <v>7224175.9161620373</v>
      </c>
      <c r="AG150" s="438">
        <f t="shared" si="56"/>
        <v>33921588.742102914</v>
      </c>
      <c r="AH150" s="441">
        <v>-1264037</v>
      </c>
      <c r="AI150" s="489">
        <f t="shared" si="57"/>
        <v>32657551.742102914</v>
      </c>
      <c r="AJ150" s="442">
        <f t="shared" si="58"/>
        <v>710.13202883584665</v>
      </c>
    </row>
    <row r="151" spans="1:36">
      <c r="A151" s="434">
        <v>445</v>
      </c>
      <c r="B151" s="435" t="s">
        <v>182</v>
      </c>
      <c r="C151" s="440">
        <v>14991</v>
      </c>
      <c r="D151" s="490">
        <f t="shared" si="45"/>
        <v>11731264.505755689</v>
      </c>
      <c r="E151" s="491">
        <v>-6130838.0040188003</v>
      </c>
      <c r="F151" s="440">
        <v>5600426.5017368896</v>
      </c>
      <c r="G151" s="440">
        <v>295021.01184143737</v>
      </c>
      <c r="H151" s="200">
        <f t="shared" si="46"/>
        <v>5895447.5135783274</v>
      </c>
      <c r="I151" s="440">
        <v>2358629.6294035884</v>
      </c>
      <c r="J151" s="438">
        <f t="shared" si="47"/>
        <v>8254077.1429819157</v>
      </c>
      <c r="K151" s="441">
        <v>51512</v>
      </c>
      <c r="L151" s="489">
        <f t="shared" si="48"/>
        <v>8305589.1429819157</v>
      </c>
      <c r="M151" s="438">
        <v>133387.88189999998</v>
      </c>
      <c r="N151" s="438">
        <f t="shared" si="49"/>
        <v>8438977.0248819161</v>
      </c>
      <c r="O151" s="489">
        <f t="shared" si="50"/>
        <v>554.038365884992</v>
      </c>
      <c r="P151" s="438">
        <f t="shared" si="51"/>
        <v>562.93623006349912</v>
      </c>
      <c r="Q151" s="492">
        <v>2</v>
      </c>
      <c r="R151" s="492">
        <v>2</v>
      </c>
      <c r="S151" s="367"/>
      <c r="T151" s="535">
        <f t="shared" si="52"/>
        <v>-2411885.5595748452</v>
      </c>
      <c r="U151" s="536">
        <f t="shared" ref="U151:U182" si="59">T151/AI151</f>
        <v>-0.22504233753866157</v>
      </c>
      <c r="V151" s="537">
        <f t="shared" si="53"/>
        <v>-156.3868430873506</v>
      </c>
      <c r="W151" s="415"/>
      <c r="X151" s="434">
        <v>445</v>
      </c>
      <c r="Y151" s="435" t="s">
        <v>182</v>
      </c>
      <c r="Z151" s="436">
        <v>15086</v>
      </c>
      <c r="AA151" s="491">
        <f t="shared" si="54"/>
        <v>11461681.245646782</v>
      </c>
      <c r="AB151" s="491">
        <v>-3621866.0435529281</v>
      </c>
      <c r="AC151" s="200">
        <v>7839815.2020938545</v>
      </c>
      <c r="AD151" s="440">
        <v>871155</v>
      </c>
      <c r="AE151" s="452">
        <f t="shared" si="55"/>
        <v>8710970.2020938545</v>
      </c>
      <c r="AF151" s="436">
        <v>2386424.5004629069</v>
      </c>
      <c r="AG151" s="438">
        <f t="shared" si="56"/>
        <v>11097394.702556761</v>
      </c>
      <c r="AH151" s="441">
        <v>-379920</v>
      </c>
      <c r="AI151" s="489">
        <f t="shared" si="57"/>
        <v>10717474.702556761</v>
      </c>
      <c r="AJ151" s="442">
        <f t="shared" si="58"/>
        <v>710.4252089723426</v>
      </c>
    </row>
    <row r="152" spans="1:36">
      <c r="A152" s="434">
        <v>475</v>
      </c>
      <c r="B152" s="435" t="s">
        <v>183</v>
      </c>
      <c r="C152" s="440">
        <v>5479</v>
      </c>
      <c r="D152" s="490">
        <f t="shared" si="45"/>
        <v>5518578.2325538881</v>
      </c>
      <c r="E152" s="491">
        <v>-2656870.1482578027</v>
      </c>
      <c r="F152" s="440">
        <v>2861708.0842960859</v>
      </c>
      <c r="G152" s="440">
        <v>1760521.3545379383</v>
      </c>
      <c r="H152" s="200">
        <f t="shared" si="46"/>
        <v>4622229.4388340246</v>
      </c>
      <c r="I152" s="440">
        <v>1089548.6860257196</v>
      </c>
      <c r="J152" s="438">
        <f t="shared" si="47"/>
        <v>5711778.1248597447</v>
      </c>
      <c r="K152" s="441">
        <v>-194707</v>
      </c>
      <c r="L152" s="489">
        <f t="shared" si="48"/>
        <v>5517071.1248597447</v>
      </c>
      <c r="M152" s="438">
        <v>766330.16730000009</v>
      </c>
      <c r="N152" s="438">
        <f t="shared" si="49"/>
        <v>6283401.2921597445</v>
      </c>
      <c r="O152" s="489">
        <f t="shared" si="50"/>
        <v>1006.9485535425707</v>
      </c>
      <c r="P152" s="438">
        <f t="shared" si="51"/>
        <v>1146.8153480853705</v>
      </c>
      <c r="Q152" s="492">
        <v>15</v>
      </c>
      <c r="R152" s="492">
        <v>15</v>
      </c>
      <c r="S152" s="367"/>
      <c r="T152" s="535">
        <f t="shared" si="52"/>
        <v>-118890.17450522538</v>
      </c>
      <c r="U152" s="536">
        <f t="shared" si="59"/>
        <v>-2.1094923863054435E-2</v>
      </c>
      <c r="V152" s="537">
        <f t="shared" si="53"/>
        <v>-20.199487165460937</v>
      </c>
      <c r="W152" s="415"/>
      <c r="X152" s="434">
        <v>475</v>
      </c>
      <c r="Y152" s="435" t="s">
        <v>183</v>
      </c>
      <c r="Z152" s="436">
        <v>5487</v>
      </c>
      <c r="AA152" s="491">
        <f t="shared" si="54"/>
        <v>5016080.5012192242</v>
      </c>
      <c r="AB152" s="491">
        <v>-2163587.8956534779</v>
      </c>
      <c r="AC152" s="200">
        <v>2852492.6055657458</v>
      </c>
      <c r="AD152" s="440">
        <v>1865512</v>
      </c>
      <c r="AE152" s="452">
        <f t="shared" si="55"/>
        <v>4718004.6055657454</v>
      </c>
      <c r="AF152" s="436">
        <v>1105585.6937992244</v>
      </c>
      <c r="AG152" s="438">
        <f t="shared" si="56"/>
        <v>5823590.2993649701</v>
      </c>
      <c r="AH152" s="441">
        <v>-187629</v>
      </c>
      <c r="AI152" s="489">
        <f t="shared" si="57"/>
        <v>5635961.2993649701</v>
      </c>
      <c r="AJ152" s="442">
        <f t="shared" si="58"/>
        <v>1027.1480407080317</v>
      </c>
    </row>
    <row r="153" spans="1:36">
      <c r="A153" s="434">
        <v>480</v>
      </c>
      <c r="B153" s="435" t="s">
        <v>184</v>
      </c>
      <c r="C153" s="440">
        <v>1978</v>
      </c>
      <c r="D153" s="490">
        <f t="shared" si="45"/>
        <v>702650.36635686213</v>
      </c>
      <c r="E153" s="491">
        <v>-2227.6086776758602</v>
      </c>
      <c r="F153" s="440">
        <v>700422.7576791863</v>
      </c>
      <c r="G153" s="440">
        <v>1045553.516954615</v>
      </c>
      <c r="H153" s="200">
        <f t="shared" si="46"/>
        <v>1745976.2746338013</v>
      </c>
      <c r="I153" s="440">
        <v>425028.68870546325</v>
      </c>
      <c r="J153" s="438">
        <f t="shared" si="47"/>
        <v>2171004.9633392645</v>
      </c>
      <c r="K153" s="441">
        <v>-502120</v>
      </c>
      <c r="L153" s="489">
        <f t="shared" si="48"/>
        <v>1668884.9633392645</v>
      </c>
      <c r="M153" s="438">
        <v>-836925.03000000014</v>
      </c>
      <c r="N153" s="438">
        <f t="shared" si="49"/>
        <v>831959.93333926436</v>
      </c>
      <c r="O153" s="489">
        <f t="shared" si="50"/>
        <v>843.72343950417826</v>
      </c>
      <c r="P153" s="438">
        <f t="shared" si="51"/>
        <v>420.60663970640263</v>
      </c>
      <c r="Q153" s="492">
        <v>2</v>
      </c>
      <c r="R153" s="492">
        <v>2</v>
      </c>
      <c r="S153" s="367"/>
      <c r="T153" s="535">
        <f t="shared" si="52"/>
        <v>-97867.204338578507</v>
      </c>
      <c r="U153" s="536">
        <f t="shared" si="59"/>
        <v>-5.5393849872680062E-2</v>
      </c>
      <c r="V153" s="537">
        <f t="shared" si="53"/>
        <v>-44.091720132928799</v>
      </c>
      <c r="W153" s="415"/>
      <c r="X153" s="434">
        <v>480</v>
      </c>
      <c r="Y153" s="435" t="s">
        <v>184</v>
      </c>
      <c r="Z153" s="436">
        <v>1990</v>
      </c>
      <c r="AA153" s="491">
        <f t="shared" si="54"/>
        <v>499063.46146945172</v>
      </c>
      <c r="AB153" s="491">
        <v>336648.52460264397</v>
      </c>
      <c r="AC153" s="200">
        <v>835711.98607209569</v>
      </c>
      <c r="AD153" s="440">
        <v>966329</v>
      </c>
      <c r="AE153" s="452">
        <f t="shared" si="55"/>
        <v>1802040.9860720956</v>
      </c>
      <c r="AF153" s="436">
        <v>434726.18160574726</v>
      </c>
      <c r="AG153" s="438">
        <f t="shared" si="56"/>
        <v>2236767.167677843</v>
      </c>
      <c r="AH153" s="441">
        <v>-470015</v>
      </c>
      <c r="AI153" s="489">
        <f t="shared" si="57"/>
        <v>1766752.167677843</v>
      </c>
      <c r="AJ153" s="442">
        <f t="shared" si="58"/>
        <v>887.81515963710706</v>
      </c>
    </row>
    <row r="154" spans="1:36">
      <c r="A154" s="434">
        <v>481</v>
      </c>
      <c r="B154" s="435" t="s">
        <v>185</v>
      </c>
      <c r="C154" s="440">
        <v>9642</v>
      </c>
      <c r="D154" s="490">
        <f t="shared" si="45"/>
        <v>5426697.257558845</v>
      </c>
      <c r="E154" s="491">
        <v>-205796.6402774512</v>
      </c>
      <c r="F154" s="440">
        <v>5220900.6172813941</v>
      </c>
      <c r="G154" s="440">
        <v>954728.97615719913</v>
      </c>
      <c r="H154" s="200">
        <f t="shared" si="46"/>
        <v>6175629.5934385937</v>
      </c>
      <c r="I154" s="440">
        <v>1209835.8994331209</v>
      </c>
      <c r="J154" s="438">
        <f t="shared" si="47"/>
        <v>7385465.4928717148</v>
      </c>
      <c r="K154" s="441">
        <v>-2205417</v>
      </c>
      <c r="L154" s="489">
        <f t="shared" si="48"/>
        <v>5180048.4928717148</v>
      </c>
      <c r="M154" s="438">
        <v>-241920.19369999995</v>
      </c>
      <c r="N154" s="438">
        <f t="shared" si="49"/>
        <v>4938128.299171715</v>
      </c>
      <c r="O154" s="489">
        <f t="shared" si="50"/>
        <v>537.23796856167962</v>
      </c>
      <c r="P154" s="438">
        <f t="shared" si="51"/>
        <v>512.14771822979833</v>
      </c>
      <c r="Q154" s="492">
        <v>2</v>
      </c>
      <c r="R154" s="492">
        <v>2</v>
      </c>
      <c r="S154" s="367"/>
      <c r="T154" s="535">
        <f t="shared" si="52"/>
        <v>-1082806.1415458452</v>
      </c>
      <c r="U154" s="536">
        <f t="shared" si="59"/>
        <v>-0.17289338564482667</v>
      </c>
      <c r="V154" s="537">
        <f t="shared" si="53"/>
        <v>-114.32826473186594</v>
      </c>
      <c r="W154" s="415"/>
      <c r="X154" s="434">
        <v>481</v>
      </c>
      <c r="Y154" s="435" t="s">
        <v>185</v>
      </c>
      <c r="Z154" s="436">
        <v>9612</v>
      </c>
      <c r="AA154" s="491">
        <f t="shared" si="54"/>
        <v>5686184.9507032651</v>
      </c>
      <c r="AB154" s="491">
        <v>212054.97339193182</v>
      </c>
      <c r="AC154" s="200">
        <v>5898239.9240951966</v>
      </c>
      <c r="AD154" s="440">
        <v>1142910</v>
      </c>
      <c r="AE154" s="452">
        <f t="shared" si="55"/>
        <v>7041149.9240951966</v>
      </c>
      <c r="AF154" s="436">
        <v>1262495.7103223633</v>
      </c>
      <c r="AG154" s="438">
        <f t="shared" si="56"/>
        <v>8303645.63441756</v>
      </c>
      <c r="AH154" s="441">
        <v>-2040791</v>
      </c>
      <c r="AI154" s="489">
        <f t="shared" si="57"/>
        <v>6262854.63441756</v>
      </c>
      <c r="AJ154" s="442">
        <f t="shared" si="58"/>
        <v>651.56623329354557</v>
      </c>
    </row>
    <row r="155" spans="1:36">
      <c r="A155" s="434">
        <v>483</v>
      </c>
      <c r="B155" s="435" t="s">
        <v>186</v>
      </c>
      <c r="C155" s="440">
        <v>1067</v>
      </c>
      <c r="D155" s="490">
        <f t="shared" si="45"/>
        <v>1128640.0275270126</v>
      </c>
      <c r="E155" s="491">
        <v>-547106.81663650833</v>
      </c>
      <c r="F155" s="440">
        <v>581533.2108905043</v>
      </c>
      <c r="G155" s="440">
        <v>954351.17404241033</v>
      </c>
      <c r="H155" s="200">
        <f t="shared" si="46"/>
        <v>1535884.3849329147</v>
      </c>
      <c r="I155" s="440">
        <v>239935.47596454332</v>
      </c>
      <c r="J155" s="438">
        <f t="shared" si="47"/>
        <v>1775819.8608974582</v>
      </c>
      <c r="K155" s="441">
        <v>-214858</v>
      </c>
      <c r="L155" s="489">
        <f t="shared" si="48"/>
        <v>1560961.8608974582</v>
      </c>
      <c r="M155" s="438">
        <v>61547.876499999998</v>
      </c>
      <c r="N155" s="438">
        <f t="shared" si="49"/>
        <v>1622509.7373974582</v>
      </c>
      <c r="O155" s="489">
        <f t="shared" si="50"/>
        <v>1462.9445744118634</v>
      </c>
      <c r="P155" s="438">
        <f t="shared" si="51"/>
        <v>1520.6276826592859</v>
      </c>
      <c r="Q155" s="492">
        <v>17</v>
      </c>
      <c r="R155" s="492">
        <v>17</v>
      </c>
      <c r="S155" s="367"/>
      <c r="T155" s="535">
        <f t="shared" si="52"/>
        <v>-379393.63302302314</v>
      </c>
      <c r="U155" s="536">
        <f t="shared" si="59"/>
        <v>-0.19552789899157069</v>
      </c>
      <c r="V155" s="537">
        <f t="shared" si="53"/>
        <v>-340.35978796776612</v>
      </c>
      <c r="W155" s="415"/>
      <c r="X155" s="434">
        <v>483</v>
      </c>
      <c r="Y155" s="435" t="s">
        <v>186</v>
      </c>
      <c r="Z155" s="436">
        <v>1076</v>
      </c>
      <c r="AA155" s="491">
        <f t="shared" si="54"/>
        <v>1230281.054457902</v>
      </c>
      <c r="AB155" s="491">
        <v>-280395.57600304869</v>
      </c>
      <c r="AC155" s="200">
        <v>949885.47845485318</v>
      </c>
      <c r="AD155" s="440">
        <v>956844</v>
      </c>
      <c r="AE155" s="452">
        <f t="shared" si="55"/>
        <v>1906729.4784548532</v>
      </c>
      <c r="AF155" s="436">
        <v>241773.01546562792</v>
      </c>
      <c r="AG155" s="438">
        <f t="shared" si="56"/>
        <v>2148502.4939204813</v>
      </c>
      <c r="AH155" s="441">
        <v>-208147</v>
      </c>
      <c r="AI155" s="489">
        <f t="shared" si="57"/>
        <v>1940355.4939204813</v>
      </c>
      <c r="AJ155" s="442">
        <f t="shared" si="58"/>
        <v>1803.3043623796295</v>
      </c>
    </row>
    <row r="156" spans="1:36">
      <c r="A156" s="434">
        <v>484</v>
      </c>
      <c r="B156" s="435" t="s">
        <v>187</v>
      </c>
      <c r="C156" s="440">
        <v>2967</v>
      </c>
      <c r="D156" s="490">
        <f t="shared" si="45"/>
        <v>763175.65741069219</v>
      </c>
      <c r="E156" s="491">
        <v>-468116.59241674765</v>
      </c>
      <c r="F156" s="440">
        <v>295059.0649939446</v>
      </c>
      <c r="G156" s="440">
        <v>1072995.1742732907</v>
      </c>
      <c r="H156" s="200">
        <f t="shared" si="46"/>
        <v>1368054.2392672352</v>
      </c>
      <c r="I156" s="440">
        <v>603634.27597390395</v>
      </c>
      <c r="J156" s="438">
        <f t="shared" si="47"/>
        <v>1971688.5152411391</v>
      </c>
      <c r="K156" s="441">
        <v>296592</v>
      </c>
      <c r="L156" s="489">
        <f t="shared" si="48"/>
        <v>2268280.5152411391</v>
      </c>
      <c r="M156" s="438">
        <v>135704.79300000001</v>
      </c>
      <c r="N156" s="438">
        <f t="shared" si="49"/>
        <v>2403985.3082411392</v>
      </c>
      <c r="O156" s="489">
        <f t="shared" si="50"/>
        <v>764.50303850392288</v>
      </c>
      <c r="P156" s="438">
        <f t="shared" si="51"/>
        <v>810.24108804891785</v>
      </c>
      <c r="Q156" s="492">
        <v>4</v>
      </c>
      <c r="R156" s="492">
        <v>4</v>
      </c>
      <c r="S156" s="367"/>
      <c r="T156" s="535">
        <f t="shared" si="52"/>
        <v>794511.08714607521</v>
      </c>
      <c r="U156" s="536">
        <f t="shared" si="59"/>
        <v>0.53910134923413955</v>
      </c>
      <c r="V156" s="537">
        <f t="shared" si="53"/>
        <v>282.09078708164338</v>
      </c>
      <c r="W156" s="415"/>
      <c r="X156" s="434">
        <v>484</v>
      </c>
      <c r="Y156" s="435" t="s">
        <v>187</v>
      </c>
      <c r="Z156" s="436">
        <v>3055</v>
      </c>
      <c r="AA156" s="491">
        <f t="shared" si="54"/>
        <v>829861.48893627536</v>
      </c>
      <c r="AB156" s="491">
        <v>-216088.5317250177</v>
      </c>
      <c r="AC156" s="200">
        <v>613772.95721125766</v>
      </c>
      <c r="AD156" s="440">
        <v>-23653</v>
      </c>
      <c r="AE156" s="452">
        <f t="shared" si="55"/>
        <v>590119.95721125766</v>
      </c>
      <c r="AF156" s="436">
        <v>607771.47088380624</v>
      </c>
      <c r="AG156" s="438">
        <f t="shared" si="56"/>
        <v>1197891.4280950639</v>
      </c>
      <c r="AH156" s="441">
        <v>275878</v>
      </c>
      <c r="AI156" s="489">
        <f t="shared" si="57"/>
        <v>1473769.4280950639</v>
      </c>
      <c r="AJ156" s="442">
        <f t="shared" si="58"/>
        <v>482.4122514222795</v>
      </c>
    </row>
    <row r="157" spans="1:36">
      <c r="A157" s="434">
        <v>489</v>
      </c>
      <c r="B157" s="435" t="s">
        <v>188</v>
      </c>
      <c r="C157" s="440">
        <v>1791</v>
      </c>
      <c r="D157" s="490">
        <f t="shared" si="45"/>
        <v>112808.63568925217</v>
      </c>
      <c r="E157" s="491">
        <v>863543.92689548444</v>
      </c>
      <c r="F157" s="440">
        <v>976352.56258473662</v>
      </c>
      <c r="G157" s="440">
        <v>857723.72717211826</v>
      </c>
      <c r="H157" s="200">
        <f t="shared" si="46"/>
        <v>1834076.289756855</v>
      </c>
      <c r="I157" s="440">
        <v>421166.26189265435</v>
      </c>
      <c r="J157" s="438">
        <f t="shared" si="47"/>
        <v>2255242.5516495095</v>
      </c>
      <c r="K157" s="441">
        <v>-528717</v>
      </c>
      <c r="L157" s="489">
        <f t="shared" si="48"/>
        <v>1726525.5516495095</v>
      </c>
      <c r="M157" s="438">
        <v>-1304247.575</v>
      </c>
      <c r="N157" s="438">
        <f t="shared" si="49"/>
        <v>422277.97664950951</v>
      </c>
      <c r="O157" s="489">
        <f t="shared" si="50"/>
        <v>964.00086635930177</v>
      </c>
      <c r="P157" s="438">
        <f t="shared" si="51"/>
        <v>235.77776474009465</v>
      </c>
      <c r="Q157" s="492">
        <v>8</v>
      </c>
      <c r="R157" s="492">
        <v>8</v>
      </c>
      <c r="S157" s="367"/>
      <c r="T157" s="535">
        <f t="shared" si="52"/>
        <v>-269989.95046071289</v>
      </c>
      <c r="U157" s="536">
        <f t="shared" si="59"/>
        <v>-0.13523058056666543</v>
      </c>
      <c r="V157" s="537">
        <f t="shared" si="53"/>
        <v>-124.01848083972948</v>
      </c>
      <c r="W157" s="415"/>
      <c r="X157" s="434">
        <v>489</v>
      </c>
      <c r="Y157" s="435" t="s">
        <v>188</v>
      </c>
      <c r="Z157" s="436">
        <v>1835</v>
      </c>
      <c r="AA157" s="491">
        <f t="shared" si="54"/>
        <v>102779.75785035198</v>
      </c>
      <c r="AB157" s="491">
        <v>1177909.434652511</v>
      </c>
      <c r="AC157" s="200">
        <v>1280689.192502863</v>
      </c>
      <c r="AD157" s="440">
        <v>713914</v>
      </c>
      <c r="AE157" s="452">
        <f t="shared" si="55"/>
        <v>1994603.192502863</v>
      </c>
      <c r="AF157" s="436">
        <v>426527.30960735946</v>
      </c>
      <c r="AG157" s="438">
        <f t="shared" si="56"/>
        <v>2421130.5021102224</v>
      </c>
      <c r="AH157" s="441">
        <v>-424615</v>
      </c>
      <c r="AI157" s="489">
        <f t="shared" si="57"/>
        <v>1996515.5021102224</v>
      </c>
      <c r="AJ157" s="442">
        <f t="shared" si="58"/>
        <v>1088.0193471990312</v>
      </c>
    </row>
    <row r="158" spans="1:36">
      <c r="A158" s="434">
        <v>491</v>
      </c>
      <c r="B158" s="435" t="s">
        <v>189</v>
      </c>
      <c r="C158" s="440">
        <v>51980</v>
      </c>
      <c r="D158" s="490">
        <f t="shared" si="45"/>
        <v>5100515.630086245</v>
      </c>
      <c r="E158" s="491">
        <v>-20056463.568989001</v>
      </c>
      <c r="F158" s="440">
        <v>-14955947.938902756</v>
      </c>
      <c r="G158" s="440">
        <v>10990523.321787212</v>
      </c>
      <c r="H158" s="200">
        <f t="shared" si="46"/>
        <v>-3965424.6171155442</v>
      </c>
      <c r="I158" s="440">
        <v>8891267.5812161621</v>
      </c>
      <c r="J158" s="438">
        <f t="shared" si="47"/>
        <v>4925842.9641006179</v>
      </c>
      <c r="K158" s="441">
        <v>1762326</v>
      </c>
      <c r="L158" s="489">
        <f t="shared" si="48"/>
        <v>6688168.9641006179</v>
      </c>
      <c r="M158" s="438">
        <v>215409.68710000021</v>
      </c>
      <c r="N158" s="438">
        <f t="shared" si="49"/>
        <v>6903578.6512006186</v>
      </c>
      <c r="O158" s="489">
        <f t="shared" si="50"/>
        <v>128.66812166411347</v>
      </c>
      <c r="P158" s="438">
        <f t="shared" si="51"/>
        <v>132.81220952675295</v>
      </c>
      <c r="Q158" s="492">
        <v>10</v>
      </c>
      <c r="R158" s="492">
        <v>10</v>
      </c>
      <c r="S158" s="367"/>
      <c r="T158" s="535">
        <f t="shared" si="52"/>
        <v>-4572302.9283368737</v>
      </c>
      <c r="U158" s="536">
        <f t="shared" si="59"/>
        <v>-0.40604896242471172</v>
      </c>
      <c r="V158" s="537">
        <f t="shared" si="53"/>
        <v>-87.37255007598651</v>
      </c>
      <c r="W158" s="415"/>
      <c r="X158" s="434">
        <v>491</v>
      </c>
      <c r="Y158" s="435" t="s">
        <v>189</v>
      </c>
      <c r="Z158" s="436">
        <v>52122</v>
      </c>
      <c r="AA158" s="491">
        <f t="shared" si="54"/>
        <v>5168757.4256308004</v>
      </c>
      <c r="AB158" s="491">
        <v>-13901370.935964676</v>
      </c>
      <c r="AC158" s="200">
        <v>-8732613.5103338752</v>
      </c>
      <c r="AD158" s="440">
        <v>9887140</v>
      </c>
      <c r="AE158" s="452">
        <f t="shared" si="55"/>
        <v>1154526.4896661248</v>
      </c>
      <c r="AF158" s="436">
        <v>8906554.4027713668</v>
      </c>
      <c r="AG158" s="438">
        <f t="shared" si="56"/>
        <v>10061080.892437492</v>
      </c>
      <c r="AH158" s="441">
        <v>1199391</v>
      </c>
      <c r="AI158" s="489">
        <f t="shared" si="57"/>
        <v>11260471.892437492</v>
      </c>
      <c r="AJ158" s="442">
        <f t="shared" si="58"/>
        <v>216.04067174009998</v>
      </c>
    </row>
    <row r="159" spans="1:36">
      <c r="A159" s="434">
        <v>494</v>
      </c>
      <c r="B159" s="435" t="s">
        <v>190</v>
      </c>
      <c r="C159" s="440">
        <v>8882</v>
      </c>
      <c r="D159" s="490">
        <f t="shared" si="45"/>
        <v>8160217.3613051344</v>
      </c>
      <c r="E159" s="491">
        <v>-4119378.4928320074</v>
      </c>
      <c r="F159" s="440">
        <v>4040838.8684731266</v>
      </c>
      <c r="G159" s="440">
        <v>4996715.2621696265</v>
      </c>
      <c r="H159" s="200">
        <f t="shared" si="46"/>
        <v>9037554.1306427531</v>
      </c>
      <c r="I159" s="440">
        <v>1337371.9809139245</v>
      </c>
      <c r="J159" s="438">
        <f t="shared" si="47"/>
        <v>10374926.111556677</v>
      </c>
      <c r="K159" s="441">
        <v>-205260</v>
      </c>
      <c r="L159" s="489">
        <f t="shared" si="48"/>
        <v>10169666.111556677</v>
      </c>
      <c r="M159" s="438">
        <v>97341.788800000068</v>
      </c>
      <c r="N159" s="438">
        <f t="shared" si="49"/>
        <v>10267007.900356676</v>
      </c>
      <c r="O159" s="489">
        <f t="shared" si="50"/>
        <v>1144.9747930147125</v>
      </c>
      <c r="P159" s="438">
        <f t="shared" si="51"/>
        <v>1155.9342378244401</v>
      </c>
      <c r="Q159" s="492">
        <v>17</v>
      </c>
      <c r="R159" s="492">
        <v>17</v>
      </c>
      <c r="S159" s="367"/>
      <c r="T159" s="535">
        <f t="shared" si="52"/>
        <v>-1661710.3323488384</v>
      </c>
      <c r="U159" s="536">
        <f t="shared" si="59"/>
        <v>-0.14044945152639493</v>
      </c>
      <c r="V159" s="537">
        <f t="shared" si="53"/>
        <v>-183.05039992563047</v>
      </c>
      <c r="W159" s="415"/>
      <c r="X159" s="434">
        <v>494</v>
      </c>
      <c r="Y159" s="435" t="s">
        <v>190</v>
      </c>
      <c r="Z159" s="436">
        <v>8909</v>
      </c>
      <c r="AA159" s="491">
        <f t="shared" si="54"/>
        <v>8279423.1964273294</v>
      </c>
      <c r="AB159" s="491">
        <v>-3134838.6169237336</v>
      </c>
      <c r="AC159" s="200">
        <v>5144584.5795035958</v>
      </c>
      <c r="AD159" s="440">
        <v>5382582</v>
      </c>
      <c r="AE159" s="452">
        <f t="shared" si="55"/>
        <v>10527166.579503596</v>
      </c>
      <c r="AF159" s="436">
        <v>1357802.8644019193</v>
      </c>
      <c r="AG159" s="438">
        <f t="shared" si="56"/>
        <v>11884969.443905516</v>
      </c>
      <c r="AH159" s="441">
        <v>-53593</v>
      </c>
      <c r="AI159" s="489">
        <f t="shared" si="57"/>
        <v>11831376.443905516</v>
      </c>
      <c r="AJ159" s="442">
        <f t="shared" si="58"/>
        <v>1328.025192940343</v>
      </c>
    </row>
    <row r="160" spans="1:36">
      <c r="A160" s="434">
        <v>495</v>
      </c>
      <c r="B160" s="435" t="s">
        <v>191</v>
      </c>
      <c r="C160" s="440">
        <v>1477</v>
      </c>
      <c r="D160" s="490">
        <f t="shared" si="45"/>
        <v>651027.46909196209</v>
      </c>
      <c r="E160" s="491">
        <v>-88476.21870111092</v>
      </c>
      <c r="F160" s="440">
        <v>562551.25039085117</v>
      </c>
      <c r="G160" s="440">
        <v>277393.98080993321</v>
      </c>
      <c r="H160" s="200">
        <f t="shared" si="46"/>
        <v>839945.23120078444</v>
      </c>
      <c r="I160" s="440">
        <v>328284.18479940266</v>
      </c>
      <c r="J160" s="438">
        <f t="shared" si="47"/>
        <v>1168229.4160001872</v>
      </c>
      <c r="K160" s="441">
        <v>-367188</v>
      </c>
      <c r="L160" s="489">
        <f t="shared" si="48"/>
        <v>801041.41600018716</v>
      </c>
      <c r="M160" s="438">
        <v>-68798.074500000002</v>
      </c>
      <c r="N160" s="438">
        <f t="shared" si="49"/>
        <v>732243.34150018718</v>
      </c>
      <c r="O160" s="489">
        <f t="shared" si="50"/>
        <v>542.34354502382337</v>
      </c>
      <c r="P160" s="438">
        <f t="shared" si="51"/>
        <v>495.76394143546861</v>
      </c>
      <c r="Q160" s="492">
        <v>13</v>
      </c>
      <c r="R160" s="492">
        <v>13</v>
      </c>
      <c r="S160" s="367"/>
      <c r="T160" s="535">
        <f t="shared" si="52"/>
        <v>-114234.36923099891</v>
      </c>
      <c r="U160" s="536">
        <f t="shared" si="59"/>
        <v>-0.12480868725500575</v>
      </c>
      <c r="V160" s="537">
        <f t="shared" si="53"/>
        <v>-72.7611493519737</v>
      </c>
      <c r="W160" s="415"/>
      <c r="X160" s="434">
        <v>495</v>
      </c>
      <c r="Y160" s="435" t="s">
        <v>191</v>
      </c>
      <c r="Z160" s="436">
        <v>1488</v>
      </c>
      <c r="AA160" s="491">
        <f t="shared" si="54"/>
        <v>559171.14312878414</v>
      </c>
      <c r="AB160" s="491">
        <v>393321.58067996381</v>
      </c>
      <c r="AC160" s="200">
        <v>952492.72380874795</v>
      </c>
      <c r="AD160" s="440">
        <v>-704</v>
      </c>
      <c r="AE160" s="452">
        <f t="shared" si="55"/>
        <v>951788.72380874795</v>
      </c>
      <c r="AF160" s="436">
        <v>332971.06142243807</v>
      </c>
      <c r="AG160" s="438">
        <f t="shared" si="56"/>
        <v>1284759.7852311861</v>
      </c>
      <c r="AH160" s="441">
        <v>-369484</v>
      </c>
      <c r="AI160" s="489">
        <f t="shared" si="57"/>
        <v>915275.78523118608</v>
      </c>
      <c r="AJ160" s="442">
        <f t="shared" si="58"/>
        <v>615.10469437579707</v>
      </c>
    </row>
    <row r="161" spans="1:36">
      <c r="A161" s="434">
        <v>498</v>
      </c>
      <c r="B161" s="435" t="s">
        <v>192</v>
      </c>
      <c r="C161" s="440">
        <v>2281</v>
      </c>
      <c r="D161" s="490">
        <f t="shared" si="45"/>
        <v>2595927.6449219412</v>
      </c>
      <c r="E161" s="491">
        <v>527717.30416656926</v>
      </c>
      <c r="F161" s="440">
        <v>3123644.9490885106</v>
      </c>
      <c r="G161" s="440">
        <v>36990.052047333578</v>
      </c>
      <c r="H161" s="200">
        <f t="shared" si="46"/>
        <v>3160635.0011358443</v>
      </c>
      <c r="I161" s="440">
        <v>439580.56041408132</v>
      </c>
      <c r="J161" s="438">
        <f t="shared" si="47"/>
        <v>3600215.5615499257</v>
      </c>
      <c r="K161" s="441">
        <v>237298</v>
      </c>
      <c r="L161" s="489">
        <f t="shared" si="48"/>
        <v>3837513.5615499257</v>
      </c>
      <c r="M161" s="438">
        <v>29063.83719999998</v>
      </c>
      <c r="N161" s="438">
        <f t="shared" si="49"/>
        <v>3866577.3987499257</v>
      </c>
      <c r="O161" s="489">
        <f t="shared" si="50"/>
        <v>1682.3820962516115</v>
      </c>
      <c r="P161" s="438">
        <f t="shared" si="51"/>
        <v>1695.1238048004934</v>
      </c>
      <c r="Q161" s="492">
        <v>19</v>
      </c>
      <c r="R161" s="492">
        <v>19</v>
      </c>
      <c r="S161" s="367"/>
      <c r="T161" s="535">
        <f t="shared" si="52"/>
        <v>36764.516648037825</v>
      </c>
      <c r="U161" s="536">
        <f t="shared" si="59"/>
        <v>9.6729660952889519E-3</v>
      </c>
      <c r="V161" s="537">
        <f t="shared" si="53"/>
        <v>44.834037267601161</v>
      </c>
      <c r="W161" s="415"/>
      <c r="X161" s="434">
        <v>498</v>
      </c>
      <c r="Y161" s="435" t="s">
        <v>192</v>
      </c>
      <c r="Z161" s="436">
        <v>2321</v>
      </c>
      <c r="AA161" s="491">
        <f t="shared" si="54"/>
        <v>2766758.9575282992</v>
      </c>
      <c r="AB161" s="491">
        <v>371701.04133899888</v>
      </c>
      <c r="AC161" s="200">
        <v>3138459.998867298</v>
      </c>
      <c r="AD161" s="440">
        <v>46622</v>
      </c>
      <c r="AE161" s="452">
        <f t="shared" si="55"/>
        <v>3185081.998867298</v>
      </c>
      <c r="AF161" s="436">
        <v>444350.04603458964</v>
      </c>
      <c r="AG161" s="438">
        <f t="shared" si="56"/>
        <v>3629432.0449018879</v>
      </c>
      <c r="AH161" s="441">
        <v>171317</v>
      </c>
      <c r="AI161" s="489">
        <f t="shared" si="57"/>
        <v>3800749.0449018879</v>
      </c>
      <c r="AJ161" s="442">
        <f t="shared" si="58"/>
        <v>1637.5480589840104</v>
      </c>
    </row>
    <row r="162" spans="1:36">
      <c r="A162" s="434">
        <v>499</v>
      </c>
      <c r="B162" s="435" t="s">
        <v>193</v>
      </c>
      <c r="C162" s="440">
        <v>19662</v>
      </c>
      <c r="D162" s="490">
        <f t="shared" si="45"/>
        <v>15567071.230465453</v>
      </c>
      <c r="E162" s="491">
        <v>194044.74097777135</v>
      </c>
      <c r="F162" s="440">
        <v>15761115.971443225</v>
      </c>
      <c r="G162" s="440">
        <v>4089687.6496608984</v>
      </c>
      <c r="H162" s="200">
        <f t="shared" si="46"/>
        <v>19850803.621104121</v>
      </c>
      <c r="I162" s="440">
        <v>2824104.0038644425</v>
      </c>
      <c r="J162" s="438">
        <f t="shared" si="47"/>
        <v>22674907.624968562</v>
      </c>
      <c r="K162" s="441">
        <v>-1429473</v>
      </c>
      <c r="L162" s="489">
        <f t="shared" si="48"/>
        <v>21245434.624968562</v>
      </c>
      <c r="M162" s="438">
        <v>418057.44958999986</v>
      </c>
      <c r="N162" s="438">
        <f t="shared" si="49"/>
        <v>21663492.074558564</v>
      </c>
      <c r="O162" s="489">
        <f t="shared" si="50"/>
        <v>1080.5327344608158</v>
      </c>
      <c r="P162" s="438">
        <f t="shared" si="51"/>
        <v>1101.7949381832248</v>
      </c>
      <c r="Q162" s="492">
        <v>15</v>
      </c>
      <c r="R162" s="492">
        <v>15</v>
      </c>
      <c r="S162" s="367"/>
      <c r="T162" s="535">
        <f t="shared" si="52"/>
        <v>-3442381.2670168206</v>
      </c>
      <c r="U162" s="536">
        <f t="shared" si="59"/>
        <v>-0.13943644436097527</v>
      </c>
      <c r="V162" s="537">
        <f t="shared" si="53"/>
        <v>-183.17610521902566</v>
      </c>
      <c r="W162" s="415"/>
      <c r="X162" s="434">
        <v>499</v>
      </c>
      <c r="Y162" s="435" t="s">
        <v>193</v>
      </c>
      <c r="Z162" s="436">
        <v>19536</v>
      </c>
      <c r="AA162" s="491">
        <f t="shared" si="54"/>
        <v>15436371.623261701</v>
      </c>
      <c r="AB162" s="491">
        <v>3025040.9031237895</v>
      </c>
      <c r="AC162" s="200">
        <v>18461412.52638549</v>
      </c>
      <c r="AD162" s="440">
        <v>4570585</v>
      </c>
      <c r="AE162" s="452">
        <f t="shared" si="55"/>
        <v>23031997.52638549</v>
      </c>
      <c r="AF162" s="436">
        <v>2855979.3655998916</v>
      </c>
      <c r="AG162" s="438">
        <f t="shared" si="56"/>
        <v>25887976.891985383</v>
      </c>
      <c r="AH162" s="441">
        <v>-1200161</v>
      </c>
      <c r="AI162" s="489">
        <f t="shared" si="57"/>
        <v>24687815.891985383</v>
      </c>
      <c r="AJ162" s="442">
        <f t="shared" si="58"/>
        <v>1263.7088396798415</v>
      </c>
    </row>
    <row r="163" spans="1:36">
      <c r="A163" s="434">
        <v>500</v>
      </c>
      <c r="B163" s="435" t="s">
        <v>194</v>
      </c>
      <c r="C163" s="440">
        <v>10486</v>
      </c>
      <c r="D163" s="490">
        <f t="shared" si="45"/>
        <v>7475302.8202689998</v>
      </c>
      <c r="E163" s="491">
        <v>3405295.9452973832</v>
      </c>
      <c r="F163" s="440">
        <v>10880598.765566383</v>
      </c>
      <c r="G163" s="440">
        <v>1325646.2473453768</v>
      </c>
      <c r="H163" s="200">
        <f t="shared" si="46"/>
        <v>12206245.012911759</v>
      </c>
      <c r="I163" s="440">
        <v>1032774.5607903547</v>
      </c>
      <c r="J163" s="438">
        <f t="shared" si="47"/>
        <v>13239019.573702114</v>
      </c>
      <c r="K163" s="441">
        <v>-804202</v>
      </c>
      <c r="L163" s="489">
        <f t="shared" si="48"/>
        <v>12434817.573702114</v>
      </c>
      <c r="M163" s="438">
        <v>-235599.9124</v>
      </c>
      <c r="N163" s="438">
        <f t="shared" si="49"/>
        <v>12199217.661302114</v>
      </c>
      <c r="O163" s="489">
        <f t="shared" si="50"/>
        <v>1185.8494729832266</v>
      </c>
      <c r="P163" s="438">
        <f t="shared" si="51"/>
        <v>1163.3814286956049</v>
      </c>
      <c r="Q163" s="492">
        <v>13</v>
      </c>
      <c r="R163" s="492">
        <v>13</v>
      </c>
      <c r="S163" s="367"/>
      <c r="T163" s="535">
        <f t="shared" si="52"/>
        <v>-636843.83764052391</v>
      </c>
      <c r="U163" s="536">
        <f t="shared" si="59"/>
        <v>-4.8719425756233031E-2</v>
      </c>
      <c r="V163" s="537">
        <f t="shared" si="53"/>
        <v>-67.906657013189715</v>
      </c>
      <c r="W163" s="415"/>
      <c r="X163" s="434">
        <v>500</v>
      </c>
      <c r="Y163" s="435" t="s">
        <v>194</v>
      </c>
      <c r="Z163" s="436">
        <v>10426</v>
      </c>
      <c r="AA163" s="491">
        <f t="shared" si="54"/>
        <v>7445366.5681021176</v>
      </c>
      <c r="AB163" s="491">
        <v>3656610.435704567</v>
      </c>
      <c r="AC163" s="200">
        <v>11101977.003806684</v>
      </c>
      <c r="AD163" s="440">
        <v>1637247</v>
      </c>
      <c r="AE163" s="452">
        <f t="shared" si="55"/>
        <v>12739224.003806684</v>
      </c>
      <c r="AF163" s="436">
        <v>1064618.4075359539</v>
      </c>
      <c r="AG163" s="438">
        <f t="shared" si="56"/>
        <v>13803842.411342638</v>
      </c>
      <c r="AH163" s="441">
        <v>-732181</v>
      </c>
      <c r="AI163" s="489">
        <f t="shared" si="57"/>
        <v>13071661.411342638</v>
      </c>
      <c r="AJ163" s="442">
        <f t="shared" si="58"/>
        <v>1253.7561299964163</v>
      </c>
    </row>
    <row r="164" spans="1:36">
      <c r="A164" s="434">
        <v>503</v>
      </c>
      <c r="B164" s="435" t="s">
        <v>195</v>
      </c>
      <c r="C164" s="440">
        <v>7539</v>
      </c>
      <c r="D164" s="490">
        <f t="shared" si="45"/>
        <v>1656739.6739748886</v>
      </c>
      <c r="E164" s="491">
        <v>-1807202.4561524247</v>
      </c>
      <c r="F164" s="440">
        <v>-150462.78217753605</v>
      </c>
      <c r="G164" s="440">
        <v>2935606.9525766899</v>
      </c>
      <c r="H164" s="200">
        <f t="shared" si="46"/>
        <v>2785144.1703991536</v>
      </c>
      <c r="I164" s="440">
        <v>1388308.1387866098</v>
      </c>
      <c r="J164" s="438">
        <f t="shared" si="47"/>
        <v>4173452.3091857634</v>
      </c>
      <c r="K164" s="441">
        <v>-285593</v>
      </c>
      <c r="L164" s="489">
        <f t="shared" si="48"/>
        <v>3887859.3091857634</v>
      </c>
      <c r="M164" s="438">
        <v>150725.3119</v>
      </c>
      <c r="N164" s="438">
        <f t="shared" si="49"/>
        <v>4038584.6210857634</v>
      </c>
      <c r="O164" s="489">
        <f t="shared" si="50"/>
        <v>515.69960328767252</v>
      </c>
      <c r="P164" s="438">
        <f t="shared" si="51"/>
        <v>535.69234926193974</v>
      </c>
      <c r="Q164" s="492">
        <v>2</v>
      </c>
      <c r="R164" s="492">
        <v>2</v>
      </c>
      <c r="S164" s="367"/>
      <c r="T164" s="535">
        <f t="shared" si="52"/>
        <v>-214543.36213175999</v>
      </c>
      <c r="U164" s="536">
        <f t="shared" si="59"/>
        <v>-5.2297002347372563E-2</v>
      </c>
      <c r="V164" s="537">
        <f t="shared" si="53"/>
        <v>-24.516708447582118</v>
      </c>
      <c r="W164" s="415"/>
      <c r="X164" s="434">
        <v>503</v>
      </c>
      <c r="Y164" s="435" t="s">
        <v>195</v>
      </c>
      <c r="Z164" s="436">
        <v>7594</v>
      </c>
      <c r="AA164" s="491">
        <f t="shared" si="54"/>
        <v>1543849.6397433281</v>
      </c>
      <c r="AB164" s="491">
        <v>-1877719.3181493627</v>
      </c>
      <c r="AC164" s="200">
        <v>-333869.6784060346</v>
      </c>
      <c r="AD164" s="440">
        <v>3242821</v>
      </c>
      <c r="AE164" s="452">
        <f t="shared" si="55"/>
        <v>2908951.3215939654</v>
      </c>
      <c r="AF164" s="436">
        <v>1432956.3497235579</v>
      </c>
      <c r="AG164" s="438">
        <f t="shared" si="56"/>
        <v>4341907.6713175233</v>
      </c>
      <c r="AH164" s="441">
        <v>-239505</v>
      </c>
      <c r="AI164" s="489">
        <f t="shared" si="57"/>
        <v>4102402.6713175233</v>
      </c>
      <c r="AJ164" s="442">
        <f t="shared" si="58"/>
        <v>540.21631173525464</v>
      </c>
    </row>
    <row r="165" spans="1:36">
      <c r="A165" s="434">
        <v>504</v>
      </c>
      <c r="B165" s="435" t="s">
        <v>196</v>
      </c>
      <c r="C165" s="440">
        <v>1764</v>
      </c>
      <c r="D165" s="490">
        <f t="shared" si="45"/>
        <v>498785.92679302546</v>
      </c>
      <c r="E165" s="491">
        <v>-753884.53060718789</v>
      </c>
      <c r="F165" s="440">
        <v>-255098.60381416243</v>
      </c>
      <c r="G165" s="440">
        <v>749595.54293986352</v>
      </c>
      <c r="H165" s="200">
        <f t="shared" si="46"/>
        <v>494496.93912570109</v>
      </c>
      <c r="I165" s="440">
        <v>381953.30608945538</v>
      </c>
      <c r="J165" s="438">
        <f t="shared" si="47"/>
        <v>876450.24521515646</v>
      </c>
      <c r="K165" s="441">
        <v>-418031</v>
      </c>
      <c r="L165" s="489">
        <f t="shared" si="48"/>
        <v>458419.24521515646</v>
      </c>
      <c r="M165" s="438">
        <v>-895036.94310000003</v>
      </c>
      <c r="N165" s="438">
        <f t="shared" si="49"/>
        <v>-436617.69788484357</v>
      </c>
      <c r="O165" s="489">
        <f t="shared" si="50"/>
        <v>259.87485556414765</v>
      </c>
      <c r="P165" s="438">
        <f t="shared" si="51"/>
        <v>-247.51570174877753</v>
      </c>
      <c r="Q165" s="492">
        <v>1</v>
      </c>
      <c r="R165" s="493">
        <v>34</v>
      </c>
      <c r="S165" s="416"/>
      <c r="T165" s="535">
        <f t="shared" si="52"/>
        <v>-548319.50099236157</v>
      </c>
      <c r="U165" s="536">
        <f t="shared" si="59"/>
        <v>-0.5446492479383892</v>
      </c>
      <c r="V165" s="537">
        <f t="shared" si="53"/>
        <v>-294.4967007175253</v>
      </c>
      <c r="W165" s="415"/>
      <c r="X165" s="434">
        <v>504</v>
      </c>
      <c r="Y165" s="435" t="s">
        <v>196</v>
      </c>
      <c r="Z165" s="436">
        <v>1816</v>
      </c>
      <c r="AA165" s="491">
        <f t="shared" si="54"/>
        <v>471797.8229729287</v>
      </c>
      <c r="AB165" s="491">
        <v>-127364.60468765716</v>
      </c>
      <c r="AC165" s="200">
        <v>344433.21828527155</v>
      </c>
      <c r="AD165" s="440">
        <v>770223</v>
      </c>
      <c r="AE165" s="452">
        <f t="shared" si="55"/>
        <v>1114656.2182852714</v>
      </c>
      <c r="AF165" s="436">
        <v>394743.52792224655</v>
      </c>
      <c r="AG165" s="438">
        <f t="shared" si="56"/>
        <v>1509399.746207518</v>
      </c>
      <c r="AH165" s="441">
        <v>-502661</v>
      </c>
      <c r="AI165" s="489">
        <f t="shared" si="57"/>
        <v>1006738.746207518</v>
      </c>
      <c r="AJ165" s="442">
        <f t="shared" si="58"/>
        <v>554.37155628167295</v>
      </c>
    </row>
    <row r="166" spans="1:36">
      <c r="A166" s="434">
        <v>505</v>
      </c>
      <c r="B166" s="435" t="s">
        <v>197</v>
      </c>
      <c r="C166" s="440">
        <v>20912</v>
      </c>
      <c r="D166" s="490">
        <f t="shared" si="45"/>
        <v>11685669.181125337</v>
      </c>
      <c r="E166" s="491">
        <v>-1861370.2493034017</v>
      </c>
      <c r="F166" s="440">
        <v>9824298.9318219349</v>
      </c>
      <c r="G166" s="440">
        <v>3849164.0262180516</v>
      </c>
      <c r="H166" s="200">
        <f t="shared" si="46"/>
        <v>13673462.958039986</v>
      </c>
      <c r="I166" s="440">
        <v>3077114.9719463256</v>
      </c>
      <c r="J166" s="438">
        <f t="shared" si="47"/>
        <v>16750577.929986311</v>
      </c>
      <c r="K166" s="441">
        <v>-2309614</v>
      </c>
      <c r="L166" s="489">
        <f t="shared" si="48"/>
        <v>14440963.929986311</v>
      </c>
      <c r="M166" s="438">
        <v>-1913878.8977000001</v>
      </c>
      <c r="N166" s="438">
        <f t="shared" si="49"/>
        <v>12527085.032286311</v>
      </c>
      <c r="O166" s="489">
        <f t="shared" si="50"/>
        <v>690.55871891671347</v>
      </c>
      <c r="P166" s="438">
        <f t="shared" si="51"/>
        <v>599.03811363266595</v>
      </c>
      <c r="Q166" s="492">
        <v>1</v>
      </c>
      <c r="R166" s="493">
        <v>35</v>
      </c>
      <c r="S166" s="416"/>
      <c r="T166" s="535">
        <f t="shared" si="52"/>
        <v>-765163.55625970103</v>
      </c>
      <c r="U166" s="536">
        <f t="shared" si="59"/>
        <v>-5.031942267693032E-2</v>
      </c>
      <c r="V166" s="537">
        <f t="shared" si="53"/>
        <v>-39.206961663312995</v>
      </c>
      <c r="W166" s="415"/>
      <c r="X166" s="434">
        <v>505</v>
      </c>
      <c r="Y166" s="435" t="s">
        <v>197</v>
      </c>
      <c r="Z166" s="436">
        <v>20837</v>
      </c>
      <c r="AA166" s="491">
        <f t="shared" si="54"/>
        <v>11834179.07259707</v>
      </c>
      <c r="AB166" s="491">
        <v>-1555186.6428156248</v>
      </c>
      <c r="AC166" s="200">
        <v>10278992.429781444</v>
      </c>
      <c r="AD166" s="440">
        <v>3817903</v>
      </c>
      <c r="AE166" s="452">
        <f t="shared" si="55"/>
        <v>14096895.429781444</v>
      </c>
      <c r="AF166" s="436">
        <v>3199902.0564645682</v>
      </c>
      <c r="AG166" s="438">
        <f t="shared" si="56"/>
        <v>17296797.486246012</v>
      </c>
      <c r="AH166" s="441">
        <v>-2090670</v>
      </c>
      <c r="AI166" s="489">
        <f t="shared" si="57"/>
        <v>15206127.486246012</v>
      </c>
      <c r="AJ166" s="442">
        <f t="shared" si="58"/>
        <v>729.76568058002647</v>
      </c>
    </row>
    <row r="167" spans="1:36">
      <c r="A167" s="434">
        <v>507</v>
      </c>
      <c r="B167" s="435" t="s">
        <v>198</v>
      </c>
      <c r="C167" s="440">
        <v>5564</v>
      </c>
      <c r="D167" s="490">
        <f t="shared" si="45"/>
        <v>-3232.159723890014</v>
      </c>
      <c r="E167" s="491">
        <v>-1164575.1927548014</v>
      </c>
      <c r="F167" s="440">
        <v>-1167807.3524786914</v>
      </c>
      <c r="G167" s="440">
        <v>972036.42851637793</v>
      </c>
      <c r="H167" s="200">
        <f t="shared" si="46"/>
        <v>-195770.92396231345</v>
      </c>
      <c r="I167" s="440">
        <v>1106543.9257034184</v>
      </c>
      <c r="J167" s="438">
        <f t="shared" si="47"/>
        <v>910773.00174110499</v>
      </c>
      <c r="K167" s="441">
        <v>39519</v>
      </c>
      <c r="L167" s="489">
        <f t="shared" si="48"/>
        <v>950292.00174110499</v>
      </c>
      <c r="M167" s="438">
        <v>46164.847700000013</v>
      </c>
      <c r="N167" s="438">
        <f t="shared" si="49"/>
        <v>996456.84944110503</v>
      </c>
      <c r="O167" s="489">
        <f t="shared" si="50"/>
        <v>170.79295502176581</v>
      </c>
      <c r="P167" s="438">
        <f t="shared" si="51"/>
        <v>179.09001607496495</v>
      </c>
      <c r="Q167" s="492">
        <v>10</v>
      </c>
      <c r="R167" s="492">
        <v>10</v>
      </c>
      <c r="S167" s="367"/>
      <c r="T167" s="535">
        <f t="shared" si="52"/>
        <v>-922693.6032201054</v>
      </c>
      <c r="U167" s="536">
        <f t="shared" si="59"/>
        <v>-0.49263251184421913</v>
      </c>
      <c r="V167" s="537">
        <f t="shared" si="53"/>
        <v>-161.59135819229107</v>
      </c>
      <c r="W167" s="415"/>
      <c r="X167" s="434">
        <v>507</v>
      </c>
      <c r="Y167" s="435" t="s">
        <v>198</v>
      </c>
      <c r="Z167" s="436">
        <v>5635</v>
      </c>
      <c r="AA167" s="491">
        <f t="shared" si="54"/>
        <v>-123386.52500414511</v>
      </c>
      <c r="AB167" s="491">
        <v>592805.25954830647</v>
      </c>
      <c r="AC167" s="200">
        <v>469418.73454416136</v>
      </c>
      <c r="AD167" s="440">
        <v>414202</v>
      </c>
      <c r="AE167" s="452">
        <f t="shared" si="55"/>
        <v>883620.73454416136</v>
      </c>
      <c r="AF167" s="436">
        <v>1114235.8704170489</v>
      </c>
      <c r="AG167" s="438">
        <f t="shared" si="56"/>
        <v>1997856.6049612104</v>
      </c>
      <c r="AH167" s="441">
        <v>-124871</v>
      </c>
      <c r="AI167" s="489">
        <f t="shared" si="57"/>
        <v>1872985.6049612104</v>
      </c>
      <c r="AJ167" s="442">
        <f t="shared" si="58"/>
        <v>332.38431321405687</v>
      </c>
    </row>
    <row r="168" spans="1:36">
      <c r="A168" s="434">
        <v>508</v>
      </c>
      <c r="B168" s="435" t="s">
        <v>199</v>
      </c>
      <c r="C168" s="440">
        <v>9360</v>
      </c>
      <c r="D168" s="490">
        <f t="shared" si="45"/>
        <v>-740687.58151573595</v>
      </c>
      <c r="E168" s="491">
        <v>-1851787.3576448741</v>
      </c>
      <c r="F168" s="440">
        <v>-2592474.9391606101</v>
      </c>
      <c r="G168" s="440">
        <v>2354897.9557672702</v>
      </c>
      <c r="H168" s="200">
        <f t="shared" si="46"/>
        <v>-237576.98339333991</v>
      </c>
      <c r="I168" s="440">
        <v>1662356.1026546212</v>
      </c>
      <c r="J168" s="438">
        <f t="shared" si="47"/>
        <v>1424779.1192612813</v>
      </c>
      <c r="K168" s="441">
        <v>-705796</v>
      </c>
      <c r="L168" s="489">
        <f t="shared" si="48"/>
        <v>718983.11926128133</v>
      </c>
      <c r="M168" s="438">
        <v>117989.09179999999</v>
      </c>
      <c r="N168" s="438">
        <f t="shared" si="49"/>
        <v>836972.21106128138</v>
      </c>
      <c r="O168" s="489">
        <f t="shared" si="50"/>
        <v>76.814435818512962</v>
      </c>
      <c r="P168" s="438">
        <f t="shared" si="51"/>
        <v>89.420108019367675</v>
      </c>
      <c r="Q168" s="492">
        <v>6</v>
      </c>
      <c r="R168" s="492">
        <v>6</v>
      </c>
      <c r="S168" s="367"/>
      <c r="T168" s="535">
        <f t="shared" si="52"/>
        <v>-80223.119352652226</v>
      </c>
      <c r="U168" s="536">
        <f t="shared" si="59"/>
        <v>-0.10037849490737646</v>
      </c>
      <c r="V168" s="537">
        <f t="shared" si="53"/>
        <v>-6.7583173566343362</v>
      </c>
      <c r="W168" s="415"/>
      <c r="X168" s="434">
        <v>508</v>
      </c>
      <c r="Y168" s="435" t="s">
        <v>199</v>
      </c>
      <c r="Z168" s="436">
        <v>9563</v>
      </c>
      <c r="AA168" s="491">
        <f t="shared" si="54"/>
        <v>-633234.48330227053</v>
      </c>
      <c r="AB168" s="491">
        <v>-371541.16230117186</v>
      </c>
      <c r="AC168" s="200">
        <v>-1004775.6456034423</v>
      </c>
      <c r="AD168" s="440">
        <v>922746</v>
      </c>
      <c r="AE168" s="452">
        <f t="shared" si="55"/>
        <v>-82029.645603442332</v>
      </c>
      <c r="AF168" s="436">
        <v>1678386.8842173759</v>
      </c>
      <c r="AG168" s="438">
        <f t="shared" si="56"/>
        <v>1596357.2386139336</v>
      </c>
      <c r="AH168" s="441">
        <v>-797151</v>
      </c>
      <c r="AI168" s="489">
        <f t="shared" si="57"/>
        <v>799206.23861393356</v>
      </c>
      <c r="AJ168" s="442">
        <f t="shared" si="58"/>
        <v>83.572753175147298</v>
      </c>
    </row>
    <row r="169" spans="1:36">
      <c r="A169" s="434">
        <v>529</v>
      </c>
      <c r="B169" s="435" t="s">
        <v>200</v>
      </c>
      <c r="C169" s="440">
        <v>19850</v>
      </c>
      <c r="D169" s="490">
        <f t="shared" si="45"/>
        <v>4751012.920080008</v>
      </c>
      <c r="E169" s="491">
        <v>4173673.2806799053</v>
      </c>
      <c r="F169" s="440">
        <v>8924686.2007599138</v>
      </c>
      <c r="G169" s="440">
        <v>-634526.86247983784</v>
      </c>
      <c r="H169" s="200">
        <f t="shared" si="46"/>
        <v>8290159.3382800762</v>
      </c>
      <c r="I169" s="440">
        <v>2301642.8770866529</v>
      </c>
      <c r="J169" s="438">
        <f t="shared" si="47"/>
        <v>10591802.215366729</v>
      </c>
      <c r="K169" s="441">
        <v>-988262</v>
      </c>
      <c r="L169" s="489">
        <f t="shared" si="48"/>
        <v>9603540.2153667286</v>
      </c>
      <c r="M169" s="438">
        <v>-212236.93740999987</v>
      </c>
      <c r="N169" s="438">
        <f t="shared" si="49"/>
        <v>9391303.2779567279</v>
      </c>
      <c r="O169" s="489">
        <f t="shared" si="50"/>
        <v>483.80555241142207</v>
      </c>
      <c r="P169" s="438">
        <f t="shared" si="51"/>
        <v>473.11351526230368</v>
      </c>
      <c r="Q169" s="492">
        <v>2</v>
      </c>
      <c r="R169" s="492">
        <v>2</v>
      </c>
      <c r="S169" s="367"/>
      <c r="T169" s="535">
        <f t="shared" si="52"/>
        <v>688797.44203709997</v>
      </c>
      <c r="U169" s="536">
        <f t="shared" si="59"/>
        <v>7.7264982237938012E-2</v>
      </c>
      <c r="V169" s="537">
        <f t="shared" si="53"/>
        <v>28.483892810337807</v>
      </c>
      <c r="W169" s="415"/>
      <c r="X169" s="434">
        <v>529</v>
      </c>
      <c r="Y169" s="435" t="s">
        <v>200</v>
      </c>
      <c r="Z169" s="436">
        <v>19579</v>
      </c>
      <c r="AA169" s="491">
        <f t="shared" si="54"/>
        <v>4544128.434907252</v>
      </c>
      <c r="AB169" s="491">
        <v>3862065.3046418224</v>
      </c>
      <c r="AC169" s="200">
        <v>8406193.7395490743</v>
      </c>
      <c r="AD169" s="440">
        <v>-738196</v>
      </c>
      <c r="AE169" s="452">
        <f t="shared" si="55"/>
        <v>7667997.7395490743</v>
      </c>
      <c r="AF169" s="436">
        <v>2330134.0337805543</v>
      </c>
      <c r="AG169" s="438">
        <f t="shared" si="56"/>
        <v>9998131.7733296286</v>
      </c>
      <c r="AH169" s="441">
        <v>-1083389</v>
      </c>
      <c r="AI169" s="489">
        <f t="shared" si="57"/>
        <v>8914742.7733296286</v>
      </c>
      <c r="AJ169" s="442">
        <f t="shared" si="58"/>
        <v>455.32165960108426</v>
      </c>
    </row>
    <row r="170" spans="1:36">
      <c r="A170" s="434">
        <v>531</v>
      </c>
      <c r="B170" s="435" t="s">
        <v>201</v>
      </c>
      <c r="C170" s="440">
        <v>5072</v>
      </c>
      <c r="D170" s="490">
        <f t="shared" si="45"/>
        <v>435943.25309054088</v>
      </c>
      <c r="E170" s="491">
        <v>-2406603.0633157068</v>
      </c>
      <c r="F170" s="440">
        <v>-1970659.8102251659</v>
      </c>
      <c r="G170" s="440">
        <v>2197489.3816848043</v>
      </c>
      <c r="H170" s="200">
        <f t="shared" si="46"/>
        <v>226829.57145963842</v>
      </c>
      <c r="I170" s="440">
        <v>879128.80053243821</v>
      </c>
      <c r="J170" s="438">
        <f t="shared" si="47"/>
        <v>1105958.3719920767</v>
      </c>
      <c r="K170" s="441">
        <v>-286250</v>
      </c>
      <c r="L170" s="489">
        <f t="shared" si="48"/>
        <v>819708.37199207675</v>
      </c>
      <c r="M170" s="438">
        <v>38525.345590000012</v>
      </c>
      <c r="N170" s="438">
        <f t="shared" si="49"/>
        <v>858233.71758207679</v>
      </c>
      <c r="O170" s="489">
        <f t="shared" si="50"/>
        <v>161.61442665458927</v>
      </c>
      <c r="P170" s="438">
        <f t="shared" si="51"/>
        <v>169.21011781981008</v>
      </c>
      <c r="Q170" s="492">
        <v>4</v>
      </c>
      <c r="R170" s="492">
        <v>4</v>
      </c>
      <c r="S170" s="367"/>
      <c r="T170" s="535">
        <f t="shared" si="52"/>
        <v>-1279178.1873842161</v>
      </c>
      <c r="U170" s="536">
        <f t="shared" si="59"/>
        <v>-0.60945560953248368</v>
      </c>
      <c r="V170" s="537">
        <f t="shared" si="53"/>
        <v>-244.43830295970614</v>
      </c>
      <c r="W170" s="415"/>
      <c r="X170" s="434">
        <v>531</v>
      </c>
      <c r="Y170" s="435" t="s">
        <v>201</v>
      </c>
      <c r="Z170" s="436">
        <v>5169</v>
      </c>
      <c r="AA170" s="491">
        <f t="shared" si="54"/>
        <v>816563.24322773702</v>
      </c>
      <c r="AB170" s="491">
        <v>-1807680.3007033104</v>
      </c>
      <c r="AC170" s="200">
        <v>-991117.05747557338</v>
      </c>
      <c r="AD170" s="440">
        <v>2428372</v>
      </c>
      <c r="AE170" s="452">
        <f t="shared" si="55"/>
        <v>1437254.9425244266</v>
      </c>
      <c r="AF170" s="436">
        <v>894507.61685186601</v>
      </c>
      <c r="AG170" s="438">
        <f t="shared" si="56"/>
        <v>2331762.5593762929</v>
      </c>
      <c r="AH170" s="441">
        <v>-232876</v>
      </c>
      <c r="AI170" s="489">
        <f t="shared" si="57"/>
        <v>2098886.5593762929</v>
      </c>
      <c r="AJ170" s="442">
        <f t="shared" si="58"/>
        <v>406.0527296142954</v>
      </c>
    </row>
    <row r="171" spans="1:36">
      <c r="A171" s="434">
        <v>535</v>
      </c>
      <c r="B171" s="435" t="s">
        <v>202</v>
      </c>
      <c r="C171" s="440">
        <v>10419</v>
      </c>
      <c r="D171" s="490">
        <f t="shared" si="45"/>
        <v>8380691.3394110752</v>
      </c>
      <c r="E171" s="491">
        <v>-511071.28686476592</v>
      </c>
      <c r="F171" s="440">
        <v>7869620.0525463093</v>
      </c>
      <c r="G171" s="440">
        <v>6452510.2409875169</v>
      </c>
      <c r="H171" s="200">
        <f t="shared" si="46"/>
        <v>14322130.293533826</v>
      </c>
      <c r="I171" s="440">
        <v>1996894.0519505634</v>
      </c>
      <c r="J171" s="438">
        <f t="shared" si="47"/>
        <v>16319024.345484389</v>
      </c>
      <c r="K171" s="441">
        <v>-694140</v>
      </c>
      <c r="L171" s="489">
        <f t="shared" si="48"/>
        <v>15624884.345484389</v>
      </c>
      <c r="M171" s="438">
        <v>-65488.201500000025</v>
      </c>
      <c r="N171" s="438">
        <f t="shared" si="49"/>
        <v>15559396.143984389</v>
      </c>
      <c r="O171" s="489">
        <f t="shared" si="50"/>
        <v>1499.6529749001238</v>
      </c>
      <c r="P171" s="438">
        <f t="shared" si="51"/>
        <v>1493.3675154990294</v>
      </c>
      <c r="Q171" s="492">
        <v>17</v>
      </c>
      <c r="R171" s="492">
        <v>17</v>
      </c>
      <c r="S171" s="367"/>
      <c r="T171" s="535">
        <f t="shared" si="52"/>
        <v>-818382.93418341689</v>
      </c>
      <c r="U171" s="536">
        <f t="shared" si="59"/>
        <v>-4.9770092540875506E-2</v>
      </c>
      <c r="V171" s="537">
        <f t="shared" si="53"/>
        <v>-82.038760350723123</v>
      </c>
      <c r="W171" s="415"/>
      <c r="X171" s="434">
        <v>535</v>
      </c>
      <c r="Y171" s="435" t="s">
        <v>202</v>
      </c>
      <c r="Z171" s="436">
        <v>10396</v>
      </c>
      <c r="AA171" s="491">
        <f t="shared" si="54"/>
        <v>8302666.0127881793</v>
      </c>
      <c r="AB171" s="491">
        <v>319476.65066011139</v>
      </c>
      <c r="AC171" s="200">
        <v>8622142.6634482909</v>
      </c>
      <c r="AD171" s="440">
        <v>6766676</v>
      </c>
      <c r="AE171" s="452">
        <f t="shared" si="55"/>
        <v>15388818.663448291</v>
      </c>
      <c r="AF171" s="436">
        <v>1996875.6162195161</v>
      </c>
      <c r="AG171" s="438">
        <f t="shared" si="56"/>
        <v>17385694.279667806</v>
      </c>
      <c r="AH171" s="441">
        <v>-942427</v>
      </c>
      <c r="AI171" s="489">
        <f t="shared" si="57"/>
        <v>16443267.279667806</v>
      </c>
      <c r="AJ171" s="442">
        <f t="shared" si="58"/>
        <v>1581.6917352508469</v>
      </c>
    </row>
    <row r="172" spans="1:36">
      <c r="A172" s="434">
        <v>536</v>
      </c>
      <c r="B172" s="435" t="s">
        <v>203</v>
      </c>
      <c r="C172" s="440">
        <v>35346</v>
      </c>
      <c r="D172" s="490">
        <f t="shared" si="45"/>
        <v>15343265.468389168</v>
      </c>
      <c r="E172" s="491">
        <v>-4306135.3147406345</v>
      </c>
      <c r="F172" s="440">
        <v>11037130.153648533</v>
      </c>
      <c r="G172" s="440">
        <v>5605455.9076610524</v>
      </c>
      <c r="H172" s="200">
        <f t="shared" si="46"/>
        <v>16642586.061309585</v>
      </c>
      <c r="I172" s="440">
        <v>4243793.9768804414</v>
      </c>
      <c r="J172" s="438">
        <f t="shared" si="47"/>
        <v>20886380.038190026</v>
      </c>
      <c r="K172" s="441">
        <v>-2057886</v>
      </c>
      <c r="L172" s="489">
        <f t="shared" si="48"/>
        <v>18828494.038190026</v>
      </c>
      <c r="M172" s="438">
        <v>-14639.09543999983</v>
      </c>
      <c r="N172" s="438">
        <f t="shared" si="49"/>
        <v>18813854.942750026</v>
      </c>
      <c r="O172" s="489">
        <f t="shared" si="50"/>
        <v>532.69094206388354</v>
      </c>
      <c r="P172" s="438">
        <f t="shared" si="51"/>
        <v>532.27677651643819</v>
      </c>
      <c r="Q172" s="492">
        <v>6</v>
      </c>
      <c r="R172" s="492">
        <v>6</v>
      </c>
      <c r="S172" s="367"/>
      <c r="T172" s="535">
        <f t="shared" si="52"/>
        <v>-625326.24683674052</v>
      </c>
      <c r="U172" s="536">
        <f t="shared" si="59"/>
        <v>-3.2144136096396561E-2</v>
      </c>
      <c r="V172" s="537">
        <f t="shared" si="53"/>
        <v>-24.980778066456082</v>
      </c>
      <c r="W172" s="415"/>
      <c r="X172" s="434">
        <v>536</v>
      </c>
      <c r="Y172" s="435" t="s">
        <v>203</v>
      </c>
      <c r="Z172" s="436">
        <v>34884</v>
      </c>
      <c r="AA172" s="491">
        <f t="shared" si="54"/>
        <v>15239964.09002272</v>
      </c>
      <c r="AB172" s="491">
        <v>-3391875.6340673575</v>
      </c>
      <c r="AC172" s="200">
        <v>11848088.455955364</v>
      </c>
      <c r="AD172" s="440">
        <v>5110446</v>
      </c>
      <c r="AE172" s="452">
        <f t="shared" si="55"/>
        <v>16958534.455955364</v>
      </c>
      <c r="AF172" s="436">
        <v>4319910.8290714007</v>
      </c>
      <c r="AG172" s="438">
        <f t="shared" si="56"/>
        <v>21278445.285026766</v>
      </c>
      <c r="AH172" s="441">
        <v>-1824625</v>
      </c>
      <c r="AI172" s="489">
        <f t="shared" si="57"/>
        <v>19453820.285026766</v>
      </c>
      <c r="AJ172" s="442">
        <f t="shared" si="58"/>
        <v>557.67172013033962</v>
      </c>
    </row>
    <row r="173" spans="1:36">
      <c r="A173" s="434">
        <v>538</v>
      </c>
      <c r="B173" s="435" t="s">
        <v>204</v>
      </c>
      <c r="C173" s="440">
        <v>4644</v>
      </c>
      <c r="D173" s="490">
        <f t="shared" si="45"/>
        <v>2548098.2684083642</v>
      </c>
      <c r="E173" s="491">
        <v>-461106.88894445228</v>
      </c>
      <c r="F173" s="440">
        <v>2086991.379463912</v>
      </c>
      <c r="G173" s="440">
        <v>1892610.609176897</v>
      </c>
      <c r="H173" s="200">
        <f t="shared" si="46"/>
        <v>3979601.988640809</v>
      </c>
      <c r="I173" s="440">
        <v>778488.80307166837</v>
      </c>
      <c r="J173" s="438">
        <f t="shared" si="47"/>
        <v>4758090.7917124778</v>
      </c>
      <c r="K173" s="441">
        <v>1103922</v>
      </c>
      <c r="L173" s="489">
        <f t="shared" si="48"/>
        <v>5862012.7917124778</v>
      </c>
      <c r="M173" s="438">
        <v>-83456.083500000008</v>
      </c>
      <c r="N173" s="438">
        <f t="shared" si="49"/>
        <v>5778556.7082124781</v>
      </c>
      <c r="O173" s="489">
        <f t="shared" si="50"/>
        <v>1262.2766562688366</v>
      </c>
      <c r="P173" s="438">
        <f t="shared" si="51"/>
        <v>1244.3059233876997</v>
      </c>
      <c r="Q173" s="492">
        <v>2</v>
      </c>
      <c r="R173" s="492">
        <v>2</v>
      </c>
      <c r="S173" s="367"/>
      <c r="T173" s="535">
        <f t="shared" si="52"/>
        <v>189563.9316165559</v>
      </c>
      <c r="U173" s="536">
        <f t="shared" si="59"/>
        <v>3.341835885909606E-2</v>
      </c>
      <c r="V173" s="537">
        <f t="shared" si="53"/>
        <v>52.541348080326998</v>
      </c>
      <c r="W173" s="415"/>
      <c r="X173" s="434">
        <v>538</v>
      </c>
      <c r="Y173" s="435" t="s">
        <v>204</v>
      </c>
      <c r="Z173" s="436">
        <v>4689</v>
      </c>
      <c r="AA173" s="491">
        <f t="shared" si="54"/>
        <v>2620302.9084841255</v>
      </c>
      <c r="AB173" s="491">
        <v>-471585.71633742453</v>
      </c>
      <c r="AC173" s="200">
        <v>2148717.1921467008</v>
      </c>
      <c r="AD173" s="440">
        <v>2064131</v>
      </c>
      <c r="AE173" s="452">
        <f t="shared" si="55"/>
        <v>4212848.1921467008</v>
      </c>
      <c r="AF173" s="436">
        <v>803528.66794922063</v>
      </c>
      <c r="AG173" s="438">
        <f t="shared" si="56"/>
        <v>5016376.8600959219</v>
      </c>
      <c r="AH173" s="441">
        <v>656072</v>
      </c>
      <c r="AI173" s="489">
        <f t="shared" si="57"/>
        <v>5672448.8600959219</v>
      </c>
      <c r="AJ173" s="442">
        <f t="shared" si="58"/>
        <v>1209.7353081885096</v>
      </c>
    </row>
    <row r="174" spans="1:36">
      <c r="A174" s="434">
        <v>541</v>
      </c>
      <c r="B174" s="435" t="s">
        <v>205</v>
      </c>
      <c r="C174" s="440">
        <v>9243</v>
      </c>
      <c r="D174" s="490">
        <f t="shared" si="45"/>
        <v>1624810.4899286479</v>
      </c>
      <c r="E174" s="491">
        <v>3600876.3350521801</v>
      </c>
      <c r="F174" s="440">
        <v>5225686.824980828</v>
      </c>
      <c r="G174" s="440">
        <v>4567844.1577191809</v>
      </c>
      <c r="H174" s="200">
        <f t="shared" si="46"/>
        <v>9793530.9827000089</v>
      </c>
      <c r="I174" s="440">
        <v>2030617.8902143268</v>
      </c>
      <c r="J174" s="438">
        <f t="shared" si="47"/>
        <v>11824148.872914337</v>
      </c>
      <c r="K174" s="441">
        <v>-548376</v>
      </c>
      <c r="L174" s="489">
        <f t="shared" si="48"/>
        <v>11275772.872914337</v>
      </c>
      <c r="M174" s="438">
        <v>-10350.445710000029</v>
      </c>
      <c r="N174" s="438">
        <f t="shared" si="49"/>
        <v>11265422.427204337</v>
      </c>
      <c r="O174" s="489">
        <f t="shared" si="50"/>
        <v>1219.9256597332399</v>
      </c>
      <c r="P174" s="438">
        <f t="shared" si="51"/>
        <v>1218.8058452022435</v>
      </c>
      <c r="Q174" s="492">
        <v>12</v>
      </c>
      <c r="R174" s="492">
        <v>12</v>
      </c>
      <c r="S174" s="367"/>
      <c r="T174" s="535">
        <f t="shared" si="52"/>
        <v>-2258519.5339568462</v>
      </c>
      <c r="U174" s="536">
        <f t="shared" si="59"/>
        <v>-0.16687385391571896</v>
      </c>
      <c r="V174" s="537">
        <f t="shared" si="53"/>
        <v>-216.37832062027633</v>
      </c>
      <c r="W174" s="415"/>
      <c r="X174" s="434">
        <v>541</v>
      </c>
      <c r="Y174" s="435" t="s">
        <v>205</v>
      </c>
      <c r="Z174" s="436">
        <v>9423</v>
      </c>
      <c r="AA174" s="491">
        <f t="shared" si="54"/>
        <v>1659409.0077569652</v>
      </c>
      <c r="AB174" s="491">
        <v>6652761.4776389841</v>
      </c>
      <c r="AC174" s="200">
        <v>8312170.4853959493</v>
      </c>
      <c r="AD174" s="440">
        <v>4095854</v>
      </c>
      <c r="AE174" s="452">
        <f t="shared" si="55"/>
        <v>12408024.485395949</v>
      </c>
      <c r="AF174" s="436">
        <v>2019208.9214752342</v>
      </c>
      <c r="AG174" s="438">
        <f t="shared" si="56"/>
        <v>14427233.406871183</v>
      </c>
      <c r="AH174" s="441">
        <v>-892941</v>
      </c>
      <c r="AI174" s="489">
        <f t="shared" si="57"/>
        <v>13534292.406871183</v>
      </c>
      <c r="AJ174" s="442">
        <f t="shared" si="58"/>
        <v>1436.3039803535162</v>
      </c>
    </row>
    <row r="175" spans="1:36">
      <c r="A175" s="434">
        <v>543</v>
      </c>
      <c r="B175" s="435" t="s">
        <v>206</v>
      </c>
      <c r="C175" s="440">
        <v>44458</v>
      </c>
      <c r="D175" s="490">
        <f t="shared" si="45"/>
        <v>28469146.914564304</v>
      </c>
      <c r="E175" s="491">
        <v>5742782.2746313289</v>
      </c>
      <c r="F175" s="440">
        <v>34211929.189195633</v>
      </c>
      <c r="G175" s="440">
        <v>-198832.6306909867</v>
      </c>
      <c r="H175" s="200">
        <f t="shared" si="46"/>
        <v>34013096.558504649</v>
      </c>
      <c r="I175" s="440">
        <v>5144222.2518574186</v>
      </c>
      <c r="J175" s="438">
        <f t="shared" si="47"/>
        <v>39157318.810362071</v>
      </c>
      <c r="K175" s="441">
        <v>-8131819</v>
      </c>
      <c r="L175" s="489">
        <f t="shared" si="48"/>
        <v>31025499.810362071</v>
      </c>
      <c r="M175" s="438">
        <v>-281235.18041999999</v>
      </c>
      <c r="N175" s="438">
        <f t="shared" si="49"/>
        <v>30744264.629942071</v>
      </c>
      <c r="O175" s="489">
        <f t="shared" si="50"/>
        <v>697.86089815920809</v>
      </c>
      <c r="P175" s="438">
        <f t="shared" si="51"/>
        <v>691.53503598772033</v>
      </c>
      <c r="Q175" s="492">
        <v>1</v>
      </c>
      <c r="R175" s="493">
        <v>35</v>
      </c>
      <c r="S175" s="416"/>
      <c r="T175" s="535">
        <f t="shared" si="52"/>
        <v>-265973.97939672321</v>
      </c>
      <c r="U175" s="536">
        <f t="shared" si="59"/>
        <v>-8.4998866203538255E-3</v>
      </c>
      <c r="V175" s="537">
        <f t="shared" si="53"/>
        <v>-11.262173650767522</v>
      </c>
      <c r="W175" s="415"/>
      <c r="X175" s="434">
        <v>543</v>
      </c>
      <c r="Y175" s="435" t="s">
        <v>206</v>
      </c>
      <c r="Z175" s="436">
        <v>44127</v>
      </c>
      <c r="AA175" s="491">
        <f t="shared" si="54"/>
        <v>28437159.775077634</v>
      </c>
      <c r="AB175" s="491">
        <v>5120774.975065155</v>
      </c>
      <c r="AC175" s="200">
        <v>33557934.75014279</v>
      </c>
      <c r="AD175" s="440">
        <v>168356</v>
      </c>
      <c r="AE175" s="452">
        <f t="shared" si="55"/>
        <v>33726290.75014279</v>
      </c>
      <c r="AF175" s="436">
        <v>5312251.0396160046</v>
      </c>
      <c r="AG175" s="438">
        <f t="shared" si="56"/>
        <v>39038541.789758794</v>
      </c>
      <c r="AH175" s="441">
        <v>-7747068</v>
      </c>
      <c r="AI175" s="489">
        <f t="shared" si="57"/>
        <v>31291473.789758794</v>
      </c>
      <c r="AJ175" s="442">
        <f t="shared" si="58"/>
        <v>709.12307180997561</v>
      </c>
    </row>
    <row r="176" spans="1:36">
      <c r="A176" s="434">
        <v>545</v>
      </c>
      <c r="B176" s="435" t="s">
        <v>207</v>
      </c>
      <c r="C176" s="440">
        <v>9584</v>
      </c>
      <c r="D176" s="490">
        <f t="shared" si="45"/>
        <v>8454784.8664343078</v>
      </c>
      <c r="E176" s="491">
        <v>2734471.8989564679</v>
      </c>
      <c r="F176" s="440">
        <v>11189256.765390776</v>
      </c>
      <c r="G176" s="440">
        <v>3119934.886978758</v>
      </c>
      <c r="H176" s="200">
        <f t="shared" si="46"/>
        <v>14309191.652369535</v>
      </c>
      <c r="I176" s="440">
        <v>2173390.3931355006</v>
      </c>
      <c r="J176" s="438">
        <f t="shared" si="47"/>
        <v>16482582.045505036</v>
      </c>
      <c r="K176" s="441">
        <v>372964</v>
      </c>
      <c r="L176" s="489">
        <f t="shared" si="48"/>
        <v>16855546.045505036</v>
      </c>
      <c r="M176" s="438">
        <v>14342.782999999996</v>
      </c>
      <c r="N176" s="438">
        <f t="shared" si="49"/>
        <v>16869888.828505035</v>
      </c>
      <c r="O176" s="489">
        <f t="shared" si="50"/>
        <v>1758.7172418097909</v>
      </c>
      <c r="P176" s="438">
        <f t="shared" si="51"/>
        <v>1760.2137759291566</v>
      </c>
      <c r="Q176" s="492">
        <v>15</v>
      </c>
      <c r="R176" s="492">
        <v>15</v>
      </c>
      <c r="S176" s="367"/>
      <c r="T176" s="535">
        <f t="shared" si="52"/>
        <v>742242.01324818656</v>
      </c>
      <c r="U176" s="536">
        <f t="shared" si="59"/>
        <v>4.6063924056935157E-2</v>
      </c>
      <c r="V176" s="537">
        <f t="shared" si="53"/>
        <v>73.577727873705498</v>
      </c>
      <c r="W176" s="415"/>
      <c r="X176" s="434">
        <v>545</v>
      </c>
      <c r="Y176" s="435" t="s">
        <v>207</v>
      </c>
      <c r="Z176" s="436">
        <v>9562</v>
      </c>
      <c r="AA176" s="491">
        <f t="shared" si="54"/>
        <v>8140516.0357830608</v>
      </c>
      <c r="AB176" s="491">
        <v>2211251.4293162962</v>
      </c>
      <c r="AC176" s="200">
        <v>10351767.465099357</v>
      </c>
      <c r="AD176" s="440">
        <v>3150065</v>
      </c>
      <c r="AE176" s="452">
        <f t="shared" si="55"/>
        <v>13501832.465099357</v>
      </c>
      <c r="AF176" s="436">
        <v>2169459.5671574911</v>
      </c>
      <c r="AG176" s="438">
        <f t="shared" si="56"/>
        <v>15671292.032256849</v>
      </c>
      <c r="AH176" s="441">
        <v>442012</v>
      </c>
      <c r="AI176" s="489">
        <f t="shared" si="57"/>
        <v>16113304.032256849</v>
      </c>
      <c r="AJ176" s="442">
        <f t="shared" si="58"/>
        <v>1685.1395139360855</v>
      </c>
    </row>
    <row r="177" spans="1:36">
      <c r="A177" s="434">
        <v>560</v>
      </c>
      <c r="B177" s="435" t="s">
        <v>208</v>
      </c>
      <c r="C177" s="440">
        <v>15735</v>
      </c>
      <c r="D177" s="490">
        <f t="shared" si="45"/>
        <v>5109534.8611406637</v>
      </c>
      <c r="E177" s="491">
        <v>-729057.26648771879</v>
      </c>
      <c r="F177" s="440">
        <v>4380477.5946529452</v>
      </c>
      <c r="G177" s="440">
        <v>6119155.5578805432</v>
      </c>
      <c r="H177" s="200">
        <f t="shared" si="46"/>
        <v>10499633.152533488</v>
      </c>
      <c r="I177" s="440">
        <v>2752491.5886558881</v>
      </c>
      <c r="J177" s="438">
        <f t="shared" si="47"/>
        <v>13252124.741189376</v>
      </c>
      <c r="K177" s="441">
        <v>-1723629</v>
      </c>
      <c r="L177" s="489">
        <f t="shared" si="48"/>
        <v>11528495.741189376</v>
      </c>
      <c r="M177" s="438">
        <v>501324.39749000082</v>
      </c>
      <c r="N177" s="438">
        <f t="shared" si="49"/>
        <v>12029820.138679376</v>
      </c>
      <c r="O177" s="489">
        <f t="shared" si="50"/>
        <v>732.66576048232446</v>
      </c>
      <c r="P177" s="438">
        <f t="shared" si="51"/>
        <v>764.52622425671279</v>
      </c>
      <c r="Q177" s="492">
        <v>7</v>
      </c>
      <c r="R177" s="492">
        <v>7</v>
      </c>
      <c r="S177" s="367"/>
      <c r="T177" s="535">
        <f t="shared" si="52"/>
        <v>-2079100.7175938245</v>
      </c>
      <c r="U177" s="536">
        <f t="shared" si="59"/>
        <v>-0.15278971006314945</v>
      </c>
      <c r="V177" s="537">
        <f t="shared" si="53"/>
        <v>-128.13867137390025</v>
      </c>
      <c r="W177" s="415"/>
      <c r="X177" s="434">
        <v>560</v>
      </c>
      <c r="Y177" s="435" t="s">
        <v>208</v>
      </c>
      <c r="Z177" s="436">
        <v>15808</v>
      </c>
      <c r="AA177" s="491">
        <f t="shared" si="54"/>
        <v>5272321.6363939252</v>
      </c>
      <c r="AB177" s="491">
        <v>1512547.2154409862</v>
      </c>
      <c r="AC177" s="200">
        <v>6784868.8518349119</v>
      </c>
      <c r="AD177" s="440">
        <v>6305918</v>
      </c>
      <c r="AE177" s="452">
        <f t="shared" si="55"/>
        <v>13090786.851834912</v>
      </c>
      <c r="AF177" s="436">
        <v>2807763.6069482877</v>
      </c>
      <c r="AG177" s="438">
        <f t="shared" si="56"/>
        <v>15898550.4587832</v>
      </c>
      <c r="AH177" s="441">
        <v>-2290954</v>
      </c>
      <c r="AI177" s="489">
        <f t="shared" si="57"/>
        <v>13607596.4587832</v>
      </c>
      <c r="AJ177" s="442">
        <f t="shared" si="58"/>
        <v>860.80443185622471</v>
      </c>
    </row>
    <row r="178" spans="1:36">
      <c r="A178" s="434">
        <v>561</v>
      </c>
      <c r="B178" s="435" t="s">
        <v>209</v>
      </c>
      <c r="C178" s="440">
        <v>1317</v>
      </c>
      <c r="D178" s="490">
        <f t="shared" si="45"/>
        <v>663426.81782766199</v>
      </c>
      <c r="E178" s="491">
        <v>640465.76789476583</v>
      </c>
      <c r="F178" s="440">
        <v>1303892.5857224278</v>
      </c>
      <c r="G178" s="440">
        <v>436774.38299178809</v>
      </c>
      <c r="H178" s="200">
        <f t="shared" si="46"/>
        <v>1740666.9687142158</v>
      </c>
      <c r="I178" s="440">
        <v>340084.14675400406</v>
      </c>
      <c r="J178" s="438">
        <f t="shared" si="47"/>
        <v>2080751.1154682199</v>
      </c>
      <c r="K178" s="441">
        <v>-272606</v>
      </c>
      <c r="L178" s="489">
        <f t="shared" si="48"/>
        <v>1808145.1154682199</v>
      </c>
      <c r="M178" s="438">
        <v>-627299.74000000011</v>
      </c>
      <c r="N178" s="438">
        <f t="shared" si="49"/>
        <v>1180845.3754682196</v>
      </c>
      <c r="O178" s="489">
        <f t="shared" si="50"/>
        <v>1372.9271947366894</v>
      </c>
      <c r="P178" s="438">
        <f t="shared" si="51"/>
        <v>896.61759716645383</v>
      </c>
      <c r="Q178" s="492">
        <v>2</v>
      </c>
      <c r="R178" s="492">
        <v>2</v>
      </c>
      <c r="S178" s="367"/>
      <c r="T178" s="535">
        <f t="shared" si="52"/>
        <v>598.57088082330301</v>
      </c>
      <c r="U178" s="536">
        <f t="shared" si="59"/>
        <v>3.3115101938353521E-4</v>
      </c>
      <c r="V178" s="537">
        <f t="shared" si="53"/>
        <v>20.985126982466227</v>
      </c>
      <c r="W178" s="415"/>
      <c r="X178" s="434">
        <v>561</v>
      </c>
      <c r="Y178" s="435" t="s">
        <v>209</v>
      </c>
      <c r="Z178" s="436">
        <v>1337</v>
      </c>
      <c r="AA178" s="491">
        <f t="shared" si="54"/>
        <v>620534.39921310893</v>
      </c>
      <c r="AB178" s="491">
        <v>708907.12882030732</v>
      </c>
      <c r="AC178" s="200">
        <v>1329441.5280334163</v>
      </c>
      <c r="AD178" s="440">
        <v>447215</v>
      </c>
      <c r="AE178" s="452">
        <f t="shared" si="55"/>
        <v>1776656.5280334163</v>
      </c>
      <c r="AF178" s="436">
        <v>342227.01655398041</v>
      </c>
      <c r="AG178" s="438">
        <f t="shared" si="56"/>
        <v>2118883.5445873966</v>
      </c>
      <c r="AH178" s="441">
        <v>-311337</v>
      </c>
      <c r="AI178" s="489">
        <f t="shared" si="57"/>
        <v>1807546.5445873966</v>
      </c>
      <c r="AJ178" s="442">
        <f t="shared" si="58"/>
        <v>1351.9420677542232</v>
      </c>
    </row>
    <row r="179" spans="1:36">
      <c r="A179" s="434">
        <v>562</v>
      </c>
      <c r="B179" s="435" t="s">
        <v>210</v>
      </c>
      <c r="C179" s="440">
        <v>8935</v>
      </c>
      <c r="D179" s="490">
        <f t="shared" si="45"/>
        <v>1460331.8406053544</v>
      </c>
      <c r="E179" s="491">
        <v>-518085.61670539586</v>
      </c>
      <c r="F179" s="440">
        <v>942246.22389995854</v>
      </c>
      <c r="G179" s="440">
        <v>3280420.7878165888</v>
      </c>
      <c r="H179" s="200">
        <f t="shared" si="46"/>
        <v>4222667.0117165474</v>
      </c>
      <c r="I179" s="440">
        <v>1658725.5906780572</v>
      </c>
      <c r="J179" s="438">
        <f t="shared" si="47"/>
        <v>5881392.6023946051</v>
      </c>
      <c r="K179" s="441">
        <v>-368067</v>
      </c>
      <c r="L179" s="489">
        <f t="shared" si="48"/>
        <v>5513325.6023946051</v>
      </c>
      <c r="M179" s="438">
        <v>-107602.92047666659</v>
      </c>
      <c r="N179" s="438">
        <f t="shared" si="49"/>
        <v>5405722.6819179384</v>
      </c>
      <c r="O179" s="489">
        <f t="shared" si="50"/>
        <v>617.04819276940179</v>
      </c>
      <c r="P179" s="438">
        <f t="shared" si="51"/>
        <v>605.00533653250568</v>
      </c>
      <c r="Q179" s="492">
        <v>6</v>
      </c>
      <c r="R179" s="492">
        <v>6</v>
      </c>
      <c r="S179" s="367"/>
      <c r="T179" s="535">
        <f t="shared" si="52"/>
        <v>-15439.114711329341</v>
      </c>
      <c r="U179" s="536">
        <f t="shared" si="59"/>
        <v>-2.7925070972112265E-3</v>
      </c>
      <c r="V179" s="537">
        <f t="shared" si="53"/>
        <v>1.235682510331344</v>
      </c>
      <c r="W179" s="415"/>
      <c r="X179" s="434">
        <v>562</v>
      </c>
      <c r="Y179" s="435" t="s">
        <v>210</v>
      </c>
      <c r="Z179" s="436">
        <v>8978</v>
      </c>
      <c r="AA179" s="491">
        <f t="shared" si="54"/>
        <v>1508254.7732194248</v>
      </c>
      <c r="AB179" s="491">
        <v>-593435.00395193161</v>
      </c>
      <c r="AC179" s="200">
        <v>914819.76926749316</v>
      </c>
      <c r="AD179" s="440">
        <v>3260397</v>
      </c>
      <c r="AE179" s="452">
        <f t="shared" si="55"/>
        <v>4175216.7692674929</v>
      </c>
      <c r="AF179" s="436">
        <v>1707001.9478384412</v>
      </c>
      <c r="AG179" s="438">
        <f t="shared" si="56"/>
        <v>5882218.7171059344</v>
      </c>
      <c r="AH179" s="441">
        <v>-353454</v>
      </c>
      <c r="AI179" s="489">
        <f t="shared" si="57"/>
        <v>5528764.7171059344</v>
      </c>
      <c r="AJ179" s="442">
        <f t="shared" si="58"/>
        <v>615.81251025907045</v>
      </c>
    </row>
    <row r="180" spans="1:36">
      <c r="A180" s="434">
        <v>563</v>
      </c>
      <c r="B180" s="435" t="s">
        <v>211</v>
      </c>
      <c r="C180" s="440">
        <v>7025</v>
      </c>
      <c r="D180" s="490">
        <f t="shared" si="45"/>
        <v>3155015.6489288504</v>
      </c>
      <c r="E180" s="491">
        <v>-2076343.0004650345</v>
      </c>
      <c r="F180" s="440">
        <v>1078672.6484638159</v>
      </c>
      <c r="G180" s="440">
        <v>3488074.9075481249</v>
      </c>
      <c r="H180" s="200">
        <f t="shared" si="46"/>
        <v>4566747.5560119413</v>
      </c>
      <c r="I180" s="440">
        <v>1297173.6383667197</v>
      </c>
      <c r="J180" s="438">
        <f t="shared" si="47"/>
        <v>5863921.194378661</v>
      </c>
      <c r="K180" s="441">
        <v>-298574</v>
      </c>
      <c r="L180" s="489">
        <f t="shared" si="48"/>
        <v>5565347.194378661</v>
      </c>
      <c r="M180" s="438">
        <v>12482.949599999964</v>
      </c>
      <c r="N180" s="438">
        <f t="shared" si="49"/>
        <v>5577830.1439786609</v>
      </c>
      <c r="O180" s="489">
        <f t="shared" si="50"/>
        <v>792.2202411926919</v>
      </c>
      <c r="P180" s="438">
        <f t="shared" si="51"/>
        <v>793.99717352009407</v>
      </c>
      <c r="Q180" s="492">
        <v>17</v>
      </c>
      <c r="R180" s="492">
        <v>17</v>
      </c>
      <c r="S180" s="367"/>
      <c r="T180" s="535">
        <f t="shared" si="52"/>
        <v>-2067943.0729479101</v>
      </c>
      <c r="U180" s="536">
        <f t="shared" si="59"/>
        <v>-0.270911101310991</v>
      </c>
      <c r="V180" s="537">
        <f t="shared" si="53"/>
        <v>-282.58830109491305</v>
      </c>
      <c r="W180" s="415"/>
      <c r="X180" s="434">
        <v>563</v>
      </c>
      <c r="Y180" s="435" t="s">
        <v>211</v>
      </c>
      <c r="Z180" s="436">
        <v>7102</v>
      </c>
      <c r="AA180" s="491">
        <f t="shared" si="54"/>
        <v>3214508.5725910352</v>
      </c>
      <c r="AB180" s="491">
        <v>-34416.200411562051</v>
      </c>
      <c r="AC180" s="200">
        <v>3180092.3721794733</v>
      </c>
      <c r="AD180" s="440">
        <v>3430219</v>
      </c>
      <c r="AE180" s="452">
        <f t="shared" si="55"/>
        <v>6610311.3721794728</v>
      </c>
      <c r="AF180" s="436">
        <v>1307424.8951470982</v>
      </c>
      <c r="AG180" s="438">
        <f t="shared" si="56"/>
        <v>7917736.267326571</v>
      </c>
      <c r="AH180" s="441">
        <v>-284446</v>
      </c>
      <c r="AI180" s="489">
        <f t="shared" si="57"/>
        <v>7633290.267326571</v>
      </c>
      <c r="AJ180" s="442">
        <f t="shared" si="58"/>
        <v>1074.808542287605</v>
      </c>
    </row>
    <row r="181" spans="1:36">
      <c r="A181" s="434">
        <v>564</v>
      </c>
      <c r="B181" s="435" t="s">
        <v>212</v>
      </c>
      <c r="C181" s="440">
        <v>211848</v>
      </c>
      <c r="D181" s="490">
        <f t="shared" si="45"/>
        <v>81875966.069815114</v>
      </c>
      <c r="E181" s="491">
        <v>-31712857.55830241</v>
      </c>
      <c r="F181" s="440">
        <v>50163108.511512704</v>
      </c>
      <c r="G181" s="440">
        <v>35268957.532213382</v>
      </c>
      <c r="H181" s="200">
        <f t="shared" si="46"/>
        <v>85432066.043726087</v>
      </c>
      <c r="I181" s="440">
        <v>29399289.202421021</v>
      </c>
      <c r="J181" s="438">
        <f t="shared" si="47"/>
        <v>114831355.24614711</v>
      </c>
      <c r="K181" s="441">
        <v>805867</v>
      </c>
      <c r="L181" s="489">
        <f t="shared" si="48"/>
        <v>115637222.24614711</v>
      </c>
      <c r="M181" s="438">
        <v>-13715021.453910001</v>
      </c>
      <c r="N181" s="438">
        <f t="shared" si="49"/>
        <v>101922200.7922371</v>
      </c>
      <c r="O181" s="489">
        <f t="shared" si="50"/>
        <v>545.84995962268749</v>
      </c>
      <c r="P181" s="438">
        <f t="shared" si="51"/>
        <v>481.11004490123628</v>
      </c>
      <c r="Q181" s="492">
        <v>17</v>
      </c>
      <c r="R181" s="492">
        <v>17</v>
      </c>
      <c r="S181" s="367"/>
      <c r="T181" s="535">
        <f t="shared" si="52"/>
        <v>-4123853.7432454973</v>
      </c>
      <c r="U181" s="536">
        <f t="shared" si="59"/>
        <v>-3.4434007119397897E-2</v>
      </c>
      <c r="V181" s="537">
        <f t="shared" si="53"/>
        <v>-25.662827190034022</v>
      </c>
      <c r="W181" s="415"/>
      <c r="X181" s="434">
        <v>564</v>
      </c>
      <c r="Y181" s="435" t="s">
        <v>212</v>
      </c>
      <c r="Z181" s="436">
        <v>209551</v>
      </c>
      <c r="AA181" s="491">
        <f t="shared" si="54"/>
        <v>84226145.717552066</v>
      </c>
      <c r="AB181" s="491">
        <v>-36186101.494216174</v>
      </c>
      <c r="AC181" s="200">
        <v>48040044.223335885</v>
      </c>
      <c r="AD181" s="440">
        <v>40781492</v>
      </c>
      <c r="AE181" s="452">
        <f t="shared" si="55"/>
        <v>88821536.223335892</v>
      </c>
      <c r="AF181" s="436">
        <v>29128493.76605672</v>
      </c>
      <c r="AG181" s="438">
        <f t="shared" si="56"/>
        <v>117950029.98939261</v>
      </c>
      <c r="AH181" s="441">
        <v>1811046</v>
      </c>
      <c r="AI181" s="489">
        <f t="shared" si="57"/>
        <v>119761075.98939261</v>
      </c>
      <c r="AJ181" s="442">
        <f t="shared" si="58"/>
        <v>571.51278681272152</v>
      </c>
    </row>
    <row r="182" spans="1:36">
      <c r="A182" s="434">
        <v>576</v>
      </c>
      <c r="B182" s="435" t="s">
        <v>213</v>
      </c>
      <c r="C182" s="440">
        <v>2750</v>
      </c>
      <c r="D182" s="490">
        <f t="shared" si="45"/>
        <v>-132504.62064142327</v>
      </c>
      <c r="E182" s="491">
        <v>573451.69807376061</v>
      </c>
      <c r="F182" s="440">
        <v>440947.07743233733</v>
      </c>
      <c r="G182" s="440">
        <v>786039.56098853913</v>
      </c>
      <c r="H182" s="200">
        <f t="shared" si="46"/>
        <v>1226986.6384208766</v>
      </c>
      <c r="I182" s="440">
        <v>615792.64660424495</v>
      </c>
      <c r="J182" s="438">
        <f t="shared" si="47"/>
        <v>1842779.2850251216</v>
      </c>
      <c r="K182" s="441">
        <v>-239266</v>
      </c>
      <c r="L182" s="489">
        <f t="shared" si="48"/>
        <v>1603513.2850251216</v>
      </c>
      <c r="M182" s="438">
        <v>-44052.833500000008</v>
      </c>
      <c r="N182" s="438">
        <f t="shared" si="49"/>
        <v>1559460.4515251217</v>
      </c>
      <c r="O182" s="489">
        <f t="shared" si="50"/>
        <v>583.09574000913517</v>
      </c>
      <c r="P182" s="438">
        <f t="shared" si="51"/>
        <v>567.07652782731702</v>
      </c>
      <c r="Q182" s="492">
        <v>7</v>
      </c>
      <c r="R182" s="492">
        <v>7</v>
      </c>
      <c r="S182" s="367"/>
      <c r="T182" s="535">
        <f t="shared" si="52"/>
        <v>-397228.84735782631</v>
      </c>
      <c r="U182" s="536">
        <f t="shared" si="59"/>
        <v>-0.19854075191824647</v>
      </c>
      <c r="V182" s="537">
        <f t="shared" si="53"/>
        <v>-128.1527962094741</v>
      </c>
      <c r="W182" s="415"/>
      <c r="X182" s="434">
        <v>576</v>
      </c>
      <c r="Y182" s="435" t="s">
        <v>213</v>
      </c>
      <c r="Z182" s="436">
        <v>2813</v>
      </c>
      <c r="AA182" s="491">
        <f t="shared" si="54"/>
        <v>-95128.364850191632</v>
      </c>
      <c r="AB182" s="491">
        <v>1230202.2388303303</v>
      </c>
      <c r="AC182" s="200">
        <v>1135073.8739801387</v>
      </c>
      <c r="AD182" s="440">
        <v>498891</v>
      </c>
      <c r="AE182" s="452">
        <f t="shared" si="55"/>
        <v>1633964.8739801387</v>
      </c>
      <c r="AF182" s="436">
        <v>626308.25840280915</v>
      </c>
      <c r="AG182" s="438">
        <f t="shared" si="56"/>
        <v>2260273.132382948</v>
      </c>
      <c r="AH182" s="441">
        <v>-259531</v>
      </c>
      <c r="AI182" s="489">
        <f t="shared" si="57"/>
        <v>2000742.132382948</v>
      </c>
      <c r="AJ182" s="442">
        <f t="shared" si="58"/>
        <v>711.24853621860927</v>
      </c>
    </row>
    <row r="183" spans="1:36">
      <c r="A183" s="434">
        <v>577</v>
      </c>
      <c r="B183" s="435" t="s">
        <v>214</v>
      </c>
      <c r="C183" s="440">
        <v>11138</v>
      </c>
      <c r="D183" s="490">
        <f t="shared" si="45"/>
        <v>5683762.0572170187</v>
      </c>
      <c r="E183" s="491">
        <v>-376066.06270475814</v>
      </c>
      <c r="F183" s="440">
        <v>5307695.9945122609</v>
      </c>
      <c r="G183" s="440">
        <v>2375117.9126870902</v>
      </c>
      <c r="H183" s="200">
        <f t="shared" si="46"/>
        <v>7682813.9071993511</v>
      </c>
      <c r="I183" s="440">
        <v>1573741.4322604346</v>
      </c>
      <c r="J183" s="438">
        <f t="shared" si="47"/>
        <v>9256555.3394597862</v>
      </c>
      <c r="K183" s="441">
        <v>540450</v>
      </c>
      <c r="L183" s="489">
        <f t="shared" si="48"/>
        <v>9797005.3394597862</v>
      </c>
      <c r="M183" s="438">
        <v>-24351.208500000066</v>
      </c>
      <c r="N183" s="438">
        <f t="shared" si="49"/>
        <v>9772654.1309597865</v>
      </c>
      <c r="O183" s="489">
        <f t="shared" si="50"/>
        <v>879.60184408868611</v>
      </c>
      <c r="P183" s="438">
        <f t="shared" si="51"/>
        <v>877.41552621294545</v>
      </c>
      <c r="Q183" s="492">
        <v>2</v>
      </c>
      <c r="R183" s="492">
        <v>2</v>
      </c>
      <c r="S183" s="367"/>
      <c r="T183" s="535">
        <f t="shared" si="52"/>
        <v>-383113.59189708717</v>
      </c>
      <c r="U183" s="536">
        <f t="shared" ref="U183:U188" si="60">T183/AI183</f>
        <v>-3.7633508457059178E-2</v>
      </c>
      <c r="V183" s="537">
        <f t="shared" si="53"/>
        <v>-42.426860861669184</v>
      </c>
      <c r="W183" s="415"/>
      <c r="X183" s="434">
        <v>577</v>
      </c>
      <c r="Y183" s="435" t="s">
        <v>214</v>
      </c>
      <c r="Z183" s="436">
        <v>11041</v>
      </c>
      <c r="AA183" s="491">
        <f t="shared" si="54"/>
        <v>5207733.1423656605</v>
      </c>
      <c r="AB183" s="491">
        <v>-155162.00637843009</v>
      </c>
      <c r="AC183" s="200">
        <v>5052571.1359872306</v>
      </c>
      <c r="AD183" s="440">
        <v>3462563</v>
      </c>
      <c r="AE183" s="452">
        <f t="shared" si="55"/>
        <v>8515134.1359872296</v>
      </c>
      <c r="AF183" s="436">
        <v>1619753.7953696444</v>
      </c>
      <c r="AG183" s="438">
        <f t="shared" si="56"/>
        <v>10134887.931356873</v>
      </c>
      <c r="AH183" s="441">
        <v>45231</v>
      </c>
      <c r="AI183" s="489">
        <f t="shared" si="57"/>
        <v>10180118.931356873</v>
      </c>
      <c r="AJ183" s="442">
        <f t="shared" si="58"/>
        <v>922.02870495035529</v>
      </c>
    </row>
    <row r="184" spans="1:36">
      <c r="A184" s="434">
        <v>578</v>
      </c>
      <c r="B184" s="435" t="s">
        <v>215</v>
      </c>
      <c r="C184" s="440">
        <v>3100</v>
      </c>
      <c r="D184" s="490">
        <f t="shared" si="45"/>
        <v>455743.02689890796</v>
      </c>
      <c r="E184" s="491">
        <v>-765526.98681854724</v>
      </c>
      <c r="F184" s="440">
        <v>-309783.95991963928</v>
      </c>
      <c r="G184" s="440">
        <v>1681732.3514559427</v>
      </c>
      <c r="H184" s="200">
        <f t="shared" si="46"/>
        <v>1371948.3915363033</v>
      </c>
      <c r="I184" s="440">
        <v>664195.90807623544</v>
      </c>
      <c r="J184" s="438">
        <f t="shared" si="47"/>
        <v>2036144.2996125389</v>
      </c>
      <c r="K184" s="441">
        <v>47625</v>
      </c>
      <c r="L184" s="489">
        <f t="shared" si="48"/>
        <v>2083769.2996125389</v>
      </c>
      <c r="M184" s="438">
        <v>377246.71549999999</v>
      </c>
      <c r="N184" s="438">
        <f t="shared" si="49"/>
        <v>2461016.0151125388</v>
      </c>
      <c r="O184" s="489">
        <f t="shared" si="50"/>
        <v>672.18364503630289</v>
      </c>
      <c r="P184" s="438">
        <f t="shared" si="51"/>
        <v>793.87613390727063</v>
      </c>
      <c r="Q184" s="492">
        <v>18</v>
      </c>
      <c r="R184" s="492">
        <v>18</v>
      </c>
      <c r="S184" s="367"/>
      <c r="T184" s="535">
        <f t="shared" si="52"/>
        <v>-31860.279309653211</v>
      </c>
      <c r="U184" s="536">
        <f t="shared" si="60"/>
        <v>-1.5059479044476414E-2</v>
      </c>
      <c r="V184" s="537">
        <f t="shared" si="53"/>
        <v>7.5183673353315044</v>
      </c>
      <c r="W184" s="415"/>
      <c r="X184" s="434">
        <v>578</v>
      </c>
      <c r="Y184" s="435" t="s">
        <v>215</v>
      </c>
      <c r="Z184" s="436">
        <v>3183</v>
      </c>
      <c r="AA184" s="491">
        <f t="shared" si="54"/>
        <v>576724.50535288267</v>
      </c>
      <c r="AB184" s="491">
        <v>-794998.71455743734</v>
      </c>
      <c r="AC184" s="200">
        <v>-218274.20920455467</v>
      </c>
      <c r="AD184" s="440">
        <v>1616384</v>
      </c>
      <c r="AE184" s="452">
        <f t="shared" si="55"/>
        <v>1398109.7907954454</v>
      </c>
      <c r="AF184" s="436">
        <v>676025.78812674677</v>
      </c>
      <c r="AG184" s="438">
        <f t="shared" si="56"/>
        <v>2074135.5789221921</v>
      </c>
      <c r="AH184" s="441">
        <v>41494</v>
      </c>
      <c r="AI184" s="489">
        <f t="shared" si="57"/>
        <v>2115629.5789221921</v>
      </c>
      <c r="AJ184" s="442">
        <f t="shared" si="58"/>
        <v>664.66527770097139</v>
      </c>
    </row>
    <row r="185" spans="1:36">
      <c r="A185" s="434">
        <v>580</v>
      </c>
      <c r="B185" s="435" t="s">
        <v>216</v>
      </c>
      <c r="C185" s="440">
        <v>4438</v>
      </c>
      <c r="D185" s="490">
        <f t="shared" si="45"/>
        <v>-354355.60451915732</v>
      </c>
      <c r="E185" s="491">
        <v>-636377.80596177094</v>
      </c>
      <c r="F185" s="440">
        <v>-990733.41048092826</v>
      </c>
      <c r="G185" s="440">
        <v>2018922.5981847316</v>
      </c>
      <c r="H185" s="200">
        <f t="shared" si="46"/>
        <v>1028189.1877038033</v>
      </c>
      <c r="I185" s="440">
        <v>1025465.9249549286</v>
      </c>
      <c r="J185" s="438">
        <f t="shared" si="47"/>
        <v>2053655.1126587319</v>
      </c>
      <c r="K185" s="441">
        <v>-349932</v>
      </c>
      <c r="L185" s="489">
        <f t="shared" si="48"/>
        <v>1703723.1126587319</v>
      </c>
      <c r="M185" s="438">
        <v>69428.526500000007</v>
      </c>
      <c r="N185" s="438">
        <f t="shared" si="49"/>
        <v>1773151.6391587318</v>
      </c>
      <c r="O185" s="489">
        <f t="shared" si="50"/>
        <v>383.89434715158444</v>
      </c>
      <c r="P185" s="438">
        <f t="shared" si="51"/>
        <v>399.53844956258041</v>
      </c>
      <c r="Q185" s="492">
        <v>9</v>
      </c>
      <c r="R185" s="492">
        <v>9</v>
      </c>
      <c r="S185" s="367"/>
      <c r="T185" s="535">
        <f t="shared" si="52"/>
        <v>-683791.64058806538</v>
      </c>
      <c r="U185" s="536">
        <f t="shared" si="60"/>
        <v>-0.28640310584810946</v>
      </c>
      <c r="V185" s="537">
        <f t="shared" si="53"/>
        <v>-138.8809436841496</v>
      </c>
      <c r="W185" s="415"/>
      <c r="X185" s="434">
        <v>580</v>
      </c>
      <c r="Y185" s="435" t="s">
        <v>216</v>
      </c>
      <c r="Z185" s="436">
        <v>4567</v>
      </c>
      <c r="AA185" s="491">
        <f t="shared" si="54"/>
        <v>-233187.17838444078</v>
      </c>
      <c r="AB185" s="491">
        <v>127747.20054840394</v>
      </c>
      <c r="AC185" s="200">
        <v>-105439.97783603685</v>
      </c>
      <c r="AD185" s="440">
        <v>1765941</v>
      </c>
      <c r="AE185" s="452">
        <f t="shared" si="55"/>
        <v>1660501.0221639632</v>
      </c>
      <c r="AF185" s="436">
        <v>1033549.7310828343</v>
      </c>
      <c r="AG185" s="438">
        <f t="shared" si="56"/>
        <v>2694050.7532467972</v>
      </c>
      <c r="AH185" s="441">
        <v>-306536</v>
      </c>
      <c r="AI185" s="489">
        <f t="shared" si="57"/>
        <v>2387514.7532467972</v>
      </c>
      <c r="AJ185" s="442">
        <f t="shared" si="58"/>
        <v>522.77529083573404</v>
      </c>
    </row>
    <row r="186" spans="1:36">
      <c r="A186" s="434">
        <v>581</v>
      </c>
      <c r="B186" s="435" t="s">
        <v>217</v>
      </c>
      <c r="C186" s="440">
        <v>6240</v>
      </c>
      <c r="D186" s="490">
        <f t="shared" si="45"/>
        <v>1269948.9266336884</v>
      </c>
      <c r="E186" s="491">
        <v>-1109011.7787477844</v>
      </c>
      <c r="F186" s="440">
        <v>160937.14788590395</v>
      </c>
      <c r="G186" s="440">
        <v>2191744.4437877815</v>
      </c>
      <c r="H186" s="200">
        <f t="shared" si="46"/>
        <v>2352681.5916736852</v>
      </c>
      <c r="I186" s="440">
        <v>1224477.4940081832</v>
      </c>
      <c r="J186" s="438">
        <f t="shared" si="47"/>
        <v>3577159.0856818687</v>
      </c>
      <c r="K186" s="441">
        <v>-449372</v>
      </c>
      <c r="L186" s="489">
        <f t="shared" si="48"/>
        <v>3127787.0856818687</v>
      </c>
      <c r="M186" s="438">
        <v>107649.679</v>
      </c>
      <c r="N186" s="438">
        <f t="shared" si="49"/>
        <v>3235436.7646818687</v>
      </c>
      <c r="O186" s="489">
        <f t="shared" si="50"/>
        <v>501.24793039773539</v>
      </c>
      <c r="P186" s="438">
        <f t="shared" si="51"/>
        <v>518.49948151953026</v>
      </c>
      <c r="Q186" s="492">
        <v>6</v>
      </c>
      <c r="R186" s="492">
        <v>6</v>
      </c>
      <c r="S186" s="367"/>
      <c r="T186" s="535">
        <f t="shared" si="52"/>
        <v>-2167903.1813568259</v>
      </c>
      <c r="U186" s="536">
        <f t="shared" si="60"/>
        <v>-0.40937121924411546</v>
      </c>
      <c r="V186" s="537">
        <f t="shared" si="53"/>
        <v>-341.20995490908848</v>
      </c>
      <c r="W186" s="415"/>
      <c r="X186" s="434">
        <v>581</v>
      </c>
      <c r="Y186" s="435" t="s">
        <v>217</v>
      </c>
      <c r="Z186" s="436">
        <v>6286</v>
      </c>
      <c r="AA186" s="491">
        <f t="shared" si="54"/>
        <v>1262850.8725649123</v>
      </c>
      <c r="AB186" s="491">
        <v>1235696.562877011</v>
      </c>
      <c r="AC186" s="200">
        <v>2498547.4354419233</v>
      </c>
      <c r="AD186" s="440">
        <v>2059719</v>
      </c>
      <c r="AE186" s="452">
        <f t="shared" si="55"/>
        <v>4558266.4354419233</v>
      </c>
      <c r="AF186" s="436">
        <v>1238202.831596771</v>
      </c>
      <c r="AG186" s="438">
        <f t="shared" si="56"/>
        <v>5796469.2670386946</v>
      </c>
      <c r="AH186" s="441">
        <v>-500779</v>
      </c>
      <c r="AI186" s="489">
        <f t="shared" si="57"/>
        <v>5295690.2670386946</v>
      </c>
      <c r="AJ186" s="442">
        <f t="shared" si="58"/>
        <v>842.45788530682387</v>
      </c>
    </row>
    <row r="187" spans="1:36">
      <c r="A187" s="434">
        <v>583</v>
      </c>
      <c r="B187" s="435" t="s">
        <v>218</v>
      </c>
      <c r="C187" s="440">
        <v>947</v>
      </c>
      <c r="D187" s="490">
        <f t="shared" si="45"/>
        <v>859702.29858741909</v>
      </c>
      <c r="E187" s="491">
        <v>-227820.91234375117</v>
      </c>
      <c r="F187" s="440">
        <v>631881.38624366792</v>
      </c>
      <c r="G187" s="440">
        <v>37541.577134502841</v>
      </c>
      <c r="H187" s="200">
        <f t="shared" si="46"/>
        <v>669422.96337817074</v>
      </c>
      <c r="I187" s="440">
        <v>191518.08710063214</v>
      </c>
      <c r="J187" s="438">
        <f t="shared" si="47"/>
        <v>860941.05047880288</v>
      </c>
      <c r="K187" s="441">
        <v>-233224</v>
      </c>
      <c r="L187" s="489">
        <f t="shared" si="48"/>
        <v>627717.05047880288</v>
      </c>
      <c r="M187" s="438">
        <v>149653.5435</v>
      </c>
      <c r="N187" s="438">
        <f t="shared" si="49"/>
        <v>777370.59397880291</v>
      </c>
      <c r="O187" s="489">
        <f t="shared" si="50"/>
        <v>662.8479941698024</v>
      </c>
      <c r="P187" s="438">
        <f t="shared" si="51"/>
        <v>820.87707917508226</v>
      </c>
      <c r="Q187" s="492">
        <v>19</v>
      </c>
      <c r="R187" s="492">
        <v>19</v>
      </c>
      <c r="S187" s="367"/>
      <c r="T187" s="535">
        <f t="shared" si="52"/>
        <v>454213.56579707761</v>
      </c>
      <c r="U187" s="536">
        <f t="shared" si="60"/>
        <v>2.6178930448013009</v>
      </c>
      <c r="V187" s="537">
        <f t="shared" si="53"/>
        <v>475.07366009867116</v>
      </c>
      <c r="W187" s="415"/>
      <c r="X187" s="434">
        <v>583</v>
      </c>
      <c r="Y187" s="435" t="s">
        <v>218</v>
      </c>
      <c r="Z187" s="436">
        <v>924</v>
      </c>
      <c r="AA187" s="491">
        <f t="shared" si="54"/>
        <v>793741.18253888772</v>
      </c>
      <c r="AB187" s="491">
        <v>-591762.82060989458</v>
      </c>
      <c r="AC187" s="200">
        <v>201978.36192899314</v>
      </c>
      <c r="AD187" s="440">
        <v>-3780</v>
      </c>
      <c r="AE187" s="452">
        <f t="shared" si="55"/>
        <v>198198.36192899314</v>
      </c>
      <c r="AF187" s="436">
        <v>191959.12275273216</v>
      </c>
      <c r="AG187" s="438">
        <f t="shared" si="56"/>
        <v>390157.48468172527</v>
      </c>
      <c r="AH187" s="441">
        <v>-216654</v>
      </c>
      <c r="AI187" s="489">
        <f t="shared" si="57"/>
        <v>173503.48468172527</v>
      </c>
      <c r="AJ187" s="442">
        <f t="shared" si="58"/>
        <v>187.77433407113125</v>
      </c>
    </row>
    <row r="188" spans="1:36">
      <c r="A188" s="434">
        <v>584</v>
      </c>
      <c r="B188" s="435" t="s">
        <v>219</v>
      </c>
      <c r="C188" s="440">
        <v>2653</v>
      </c>
      <c r="D188" s="490">
        <f t="shared" si="45"/>
        <v>3789074.6362548363</v>
      </c>
      <c r="E188" s="491">
        <v>-975370.94137533556</v>
      </c>
      <c r="F188" s="440">
        <v>2813703.6948795007</v>
      </c>
      <c r="G188" s="440">
        <v>1820969.3542463663</v>
      </c>
      <c r="H188" s="200">
        <f t="shared" si="46"/>
        <v>4634673.049125867</v>
      </c>
      <c r="I188" s="440">
        <v>547646.60296014382</v>
      </c>
      <c r="J188" s="438">
        <f t="shared" si="47"/>
        <v>5182319.6520860111</v>
      </c>
      <c r="K188" s="441">
        <v>217382</v>
      </c>
      <c r="L188" s="489">
        <f t="shared" si="48"/>
        <v>5399701.6520860111</v>
      </c>
      <c r="M188" s="438">
        <v>12609.04</v>
      </c>
      <c r="N188" s="438">
        <f t="shared" si="49"/>
        <v>5412310.6920860112</v>
      </c>
      <c r="O188" s="489">
        <f t="shared" si="50"/>
        <v>2035.3191300738829</v>
      </c>
      <c r="P188" s="438">
        <f t="shared" si="51"/>
        <v>2040.0718779065251</v>
      </c>
      <c r="Q188" s="492">
        <v>16</v>
      </c>
      <c r="R188" s="492">
        <v>16</v>
      </c>
      <c r="S188" s="367"/>
      <c r="T188" s="535">
        <f t="shared" si="52"/>
        <v>-277070.27050996479</v>
      </c>
      <c r="U188" s="536">
        <f t="shared" si="60"/>
        <v>-4.8807715773661227E-2</v>
      </c>
      <c r="V188" s="537">
        <f t="shared" si="53"/>
        <v>-86.04556446870879</v>
      </c>
      <c r="W188" s="415"/>
      <c r="X188" s="434">
        <v>584</v>
      </c>
      <c r="Y188" s="435" t="s">
        <v>219</v>
      </c>
      <c r="Z188" s="436">
        <v>2676</v>
      </c>
      <c r="AA188" s="491">
        <f t="shared" si="54"/>
        <v>3829548.6913495907</v>
      </c>
      <c r="AB188" s="491">
        <v>-717572.64233375771</v>
      </c>
      <c r="AC188" s="200">
        <v>3111976.0490158331</v>
      </c>
      <c r="AD188" s="440">
        <v>1786916</v>
      </c>
      <c r="AE188" s="452">
        <f t="shared" si="55"/>
        <v>4898892.0490158331</v>
      </c>
      <c r="AF188" s="436">
        <v>544264.87358014286</v>
      </c>
      <c r="AG188" s="438">
        <f t="shared" si="56"/>
        <v>5443156.9225959759</v>
      </c>
      <c r="AH188" s="441">
        <v>233615</v>
      </c>
      <c r="AI188" s="489">
        <f t="shared" si="57"/>
        <v>5676771.9225959759</v>
      </c>
      <c r="AJ188" s="442">
        <f t="shared" si="58"/>
        <v>2121.3646945425917</v>
      </c>
    </row>
    <row r="189" spans="1:36">
      <c r="A189" s="434">
        <v>588</v>
      </c>
      <c r="B189" s="435" t="s">
        <v>220</v>
      </c>
      <c r="C189" s="440">
        <v>1600</v>
      </c>
      <c r="D189" s="490">
        <f t="shared" si="45"/>
        <v>83901.290421688696</v>
      </c>
      <c r="E189" s="491">
        <v>-1071259.1350254801</v>
      </c>
      <c r="F189" s="440">
        <v>-987357.84460379137</v>
      </c>
      <c r="G189" s="440">
        <v>441902.08535899949</v>
      </c>
      <c r="H189" s="200">
        <f t="shared" si="46"/>
        <v>-545455.75924479193</v>
      </c>
      <c r="I189" s="440">
        <v>380138.47448730201</v>
      </c>
      <c r="J189" s="438">
        <f t="shared" si="47"/>
        <v>-165317.28475748992</v>
      </c>
      <c r="K189" s="441">
        <v>-384439</v>
      </c>
      <c r="L189" s="489">
        <f>J189+K190</f>
        <v>-221351.28475748992</v>
      </c>
      <c r="M189" s="438">
        <v>-10623.116200000004</v>
      </c>
      <c r="N189" s="438">
        <f t="shared" si="49"/>
        <v>-231974.40095748991</v>
      </c>
      <c r="O189" s="489">
        <f t="shared" si="50"/>
        <v>-138.34455297343121</v>
      </c>
      <c r="P189" s="438">
        <f t="shared" si="51"/>
        <v>-144.98400059843118</v>
      </c>
      <c r="Q189" s="492">
        <v>10</v>
      </c>
      <c r="R189" s="492">
        <v>10</v>
      </c>
      <c r="S189" s="367"/>
      <c r="T189" s="535">
        <f t="shared" si="52"/>
        <v>119303.19589659845</v>
      </c>
      <c r="U189" s="536">
        <f>-T189/AI189</f>
        <v>0.35021760367726618</v>
      </c>
      <c r="V189" s="537">
        <f t="shared" si="53"/>
        <v>68.866201682340318</v>
      </c>
      <c r="W189" s="415"/>
      <c r="X189" s="434">
        <v>588</v>
      </c>
      <c r="Y189" s="435" t="s">
        <v>220</v>
      </c>
      <c r="Z189" s="436">
        <v>1644</v>
      </c>
      <c r="AA189" s="491">
        <f t="shared" si="54"/>
        <v>99282.461364061921</v>
      </c>
      <c r="AB189" s="491">
        <v>-697492.12719703</v>
      </c>
      <c r="AC189" s="200">
        <v>-598209.66583296808</v>
      </c>
      <c r="AD189" s="440">
        <v>219119</v>
      </c>
      <c r="AE189" s="452">
        <f t="shared" si="55"/>
        <v>-379090.66583296808</v>
      </c>
      <c r="AF189" s="436">
        <v>384234.18517887971</v>
      </c>
      <c r="AG189" s="438">
        <f t="shared" si="56"/>
        <v>5143.5193459116272</v>
      </c>
      <c r="AH189" s="441">
        <v>-345798</v>
      </c>
      <c r="AI189" s="489">
        <f t="shared" si="57"/>
        <v>-340654.48065408837</v>
      </c>
      <c r="AJ189" s="442">
        <f t="shared" si="58"/>
        <v>-207.21075465577152</v>
      </c>
    </row>
    <row r="190" spans="1:36">
      <c r="A190" s="434">
        <v>592</v>
      </c>
      <c r="B190" s="435" t="s">
        <v>221</v>
      </c>
      <c r="C190" s="440">
        <v>3651</v>
      </c>
      <c r="D190" s="490">
        <f t="shared" si="45"/>
        <v>2069714.3356635959</v>
      </c>
      <c r="E190" s="491">
        <v>-933080.04315273045</v>
      </c>
      <c r="F190" s="440">
        <v>1136634.2925108655</v>
      </c>
      <c r="G190" s="440">
        <v>1425204.221694584</v>
      </c>
      <c r="H190" s="200">
        <f t="shared" si="46"/>
        <v>2561838.5142054493</v>
      </c>
      <c r="I190" s="440">
        <v>673755.39020160388</v>
      </c>
      <c r="J190" s="438">
        <f t="shared" si="47"/>
        <v>3235593.9044070533</v>
      </c>
      <c r="K190" s="765">
        <v>-56034</v>
      </c>
      <c r="L190" s="489">
        <f>J190+K191</f>
        <v>1433646.9044070533</v>
      </c>
      <c r="M190" s="438">
        <v>134522.69549999997</v>
      </c>
      <c r="N190" s="438">
        <f t="shared" si="49"/>
        <v>1568169.5999070532</v>
      </c>
      <c r="O190" s="489">
        <f t="shared" si="50"/>
        <v>392.67239233280014</v>
      </c>
      <c r="P190" s="438">
        <f t="shared" si="51"/>
        <v>429.51783070584855</v>
      </c>
      <c r="Q190" s="492">
        <v>13</v>
      </c>
      <c r="R190" s="492">
        <v>13</v>
      </c>
      <c r="S190" s="367"/>
      <c r="T190" s="535">
        <f t="shared" si="52"/>
        <v>-2959936.6557089267</v>
      </c>
      <c r="U190" s="536">
        <f t="shared" ref="U190:U221" si="61">T190/AI190</f>
        <v>-0.67369531390699022</v>
      </c>
      <c r="V190" s="537">
        <f t="shared" si="53"/>
        <v>-801.88539997714543</v>
      </c>
      <c r="W190" s="415"/>
      <c r="X190" s="434">
        <v>592</v>
      </c>
      <c r="Y190" s="435" t="s">
        <v>221</v>
      </c>
      <c r="Z190" s="436">
        <v>3678</v>
      </c>
      <c r="AA190" s="491">
        <f t="shared" si="54"/>
        <v>2081960.9953900464</v>
      </c>
      <c r="AB190" s="491">
        <v>345874.87292954413</v>
      </c>
      <c r="AC190" s="200">
        <v>2427835.8683195906</v>
      </c>
      <c r="AD190" s="440">
        <v>1287518</v>
      </c>
      <c r="AE190" s="452">
        <f t="shared" si="55"/>
        <v>3715353.8683195906</v>
      </c>
      <c r="AF190" s="436">
        <v>694864.69179638952</v>
      </c>
      <c r="AG190" s="438">
        <f t="shared" si="56"/>
        <v>4410218.56011598</v>
      </c>
      <c r="AH190" s="441">
        <v>-16635</v>
      </c>
      <c r="AI190" s="489">
        <f t="shared" si="57"/>
        <v>4393583.56011598</v>
      </c>
      <c r="AJ190" s="442">
        <f t="shared" si="58"/>
        <v>1194.5577923099456</v>
      </c>
    </row>
    <row r="191" spans="1:36">
      <c r="A191" s="434">
        <v>593</v>
      </c>
      <c r="B191" s="435" t="s">
        <v>222</v>
      </c>
      <c r="C191" s="440">
        <v>17077</v>
      </c>
      <c r="D191" s="490">
        <f t="shared" si="45"/>
        <v>-1448559.8203105857</v>
      </c>
      <c r="E191" s="491">
        <v>-3925547.1164427376</v>
      </c>
      <c r="F191" s="440">
        <v>-5374106.9367533233</v>
      </c>
      <c r="G191" s="440">
        <v>6268444.1043851022</v>
      </c>
      <c r="H191" s="200">
        <f t="shared" si="46"/>
        <v>894337.16763177887</v>
      </c>
      <c r="I191" s="440">
        <v>3322183.4441921045</v>
      </c>
      <c r="J191" s="438">
        <f t="shared" si="47"/>
        <v>4216520.6118238829</v>
      </c>
      <c r="K191" s="441">
        <v>-1801947</v>
      </c>
      <c r="L191" s="489">
        <f>J191+K192</f>
        <v>4240766.6118238829</v>
      </c>
      <c r="M191" s="438">
        <v>-260754.94719999994</v>
      </c>
      <c r="N191" s="438">
        <f t="shared" si="49"/>
        <v>3980011.6646238831</v>
      </c>
      <c r="O191" s="489">
        <f t="shared" si="50"/>
        <v>248.33206135877981</v>
      </c>
      <c r="P191" s="438">
        <f t="shared" si="51"/>
        <v>233.06269629465848</v>
      </c>
      <c r="Q191" s="492">
        <v>10</v>
      </c>
      <c r="R191" s="492">
        <v>10</v>
      </c>
      <c r="S191" s="367"/>
      <c r="T191" s="535">
        <f t="shared" si="52"/>
        <v>-946054.72309439536</v>
      </c>
      <c r="U191" s="536">
        <f t="shared" si="61"/>
        <v>-0.1823958571168523</v>
      </c>
      <c r="V191" s="537">
        <f t="shared" si="53"/>
        <v>-52.300949417217282</v>
      </c>
      <c r="W191" s="415"/>
      <c r="X191" s="434">
        <v>593</v>
      </c>
      <c r="Y191" s="435" t="s">
        <v>222</v>
      </c>
      <c r="Z191" s="436">
        <v>17253</v>
      </c>
      <c r="AA191" s="491">
        <f t="shared" si="54"/>
        <v>-1343016.9349220512</v>
      </c>
      <c r="AB191" s="491">
        <v>-333634.97923197271</v>
      </c>
      <c r="AC191" s="200">
        <v>-1676651.9141540239</v>
      </c>
      <c r="AD191" s="440">
        <v>5639449</v>
      </c>
      <c r="AE191" s="452">
        <f t="shared" si="55"/>
        <v>3962797.0858459761</v>
      </c>
      <c r="AF191" s="436">
        <v>3330180.2490723021</v>
      </c>
      <c r="AG191" s="438">
        <f t="shared" si="56"/>
        <v>7292977.3349182783</v>
      </c>
      <c r="AH191" s="441">
        <v>-2106156</v>
      </c>
      <c r="AI191" s="489">
        <f t="shared" si="57"/>
        <v>5186821.3349182783</v>
      </c>
      <c r="AJ191" s="442">
        <f t="shared" si="58"/>
        <v>300.63301077599709</v>
      </c>
    </row>
    <row r="192" spans="1:36">
      <c r="A192" s="434">
        <v>595</v>
      </c>
      <c r="B192" s="435" t="s">
        <v>223</v>
      </c>
      <c r="C192" s="440">
        <v>4140</v>
      </c>
      <c r="D192" s="490">
        <f t="shared" si="45"/>
        <v>1303623.8082797083</v>
      </c>
      <c r="E192" s="491">
        <v>1034981.3326621957</v>
      </c>
      <c r="F192" s="440">
        <v>2338605.1409419039</v>
      </c>
      <c r="G192" s="440">
        <v>2280686.9865767313</v>
      </c>
      <c r="H192" s="200">
        <f t="shared" si="46"/>
        <v>4619292.1275186352</v>
      </c>
      <c r="I192" s="440">
        <v>965502.29387445038</v>
      </c>
      <c r="J192" s="438">
        <f t="shared" si="47"/>
        <v>5584794.4213930853</v>
      </c>
      <c r="K192" s="441">
        <v>24246</v>
      </c>
      <c r="L192" s="489">
        <f>J192+K193</f>
        <v>8661057.4213930853</v>
      </c>
      <c r="M192" s="438">
        <v>137438.53600000005</v>
      </c>
      <c r="N192" s="438">
        <f t="shared" si="49"/>
        <v>8798495.9573930856</v>
      </c>
      <c r="O192" s="489">
        <f t="shared" si="50"/>
        <v>2092.0428554089576</v>
      </c>
      <c r="P192" s="438">
        <f t="shared" si="51"/>
        <v>2125.2405694186195</v>
      </c>
      <c r="Q192" s="492">
        <v>11</v>
      </c>
      <c r="R192" s="492">
        <v>11</v>
      </c>
      <c r="S192" s="367"/>
      <c r="T192" s="535">
        <f t="shared" si="52"/>
        <v>3200813.9485446811</v>
      </c>
      <c r="U192" s="536">
        <f t="shared" si="61"/>
        <v>0.58620352086148575</v>
      </c>
      <c r="V192" s="537">
        <f t="shared" si="53"/>
        <v>812.99776924161074</v>
      </c>
      <c r="W192" s="415"/>
      <c r="X192" s="434">
        <v>595</v>
      </c>
      <c r="Y192" s="435" t="s">
        <v>223</v>
      </c>
      <c r="Z192" s="436">
        <v>4269</v>
      </c>
      <c r="AA192" s="491">
        <f t="shared" si="54"/>
        <v>1346310.9167999872</v>
      </c>
      <c r="AB192" s="491">
        <v>1244989.1193526075</v>
      </c>
      <c r="AC192" s="200">
        <v>2591300.0361525947</v>
      </c>
      <c r="AD192" s="440">
        <v>1873860</v>
      </c>
      <c r="AE192" s="452">
        <f t="shared" si="55"/>
        <v>4465160.0361525947</v>
      </c>
      <c r="AF192" s="436">
        <v>972282.43669580948</v>
      </c>
      <c r="AG192" s="438">
        <f t="shared" si="56"/>
        <v>5437442.4728484042</v>
      </c>
      <c r="AH192" s="441">
        <v>22801</v>
      </c>
      <c r="AI192" s="489">
        <f t="shared" si="57"/>
        <v>5460243.4728484042</v>
      </c>
      <c r="AJ192" s="442">
        <f t="shared" si="58"/>
        <v>1279.0450861673469</v>
      </c>
    </row>
    <row r="193" spans="1:36">
      <c r="A193" s="434">
        <v>598</v>
      </c>
      <c r="B193" s="435" t="s">
        <v>224</v>
      </c>
      <c r="C193" s="440">
        <v>19207</v>
      </c>
      <c r="D193" s="490">
        <f t="shared" si="45"/>
        <v>9663835.3631354179</v>
      </c>
      <c r="E193" s="491">
        <v>-11803577.765483156</v>
      </c>
      <c r="F193" s="440">
        <v>-2139742.4023477379</v>
      </c>
      <c r="G193" s="440">
        <v>1509816.7851735575</v>
      </c>
      <c r="H193" s="200">
        <f t="shared" si="46"/>
        <v>-629925.61717418046</v>
      </c>
      <c r="I193" s="440">
        <v>3076435.0527252527</v>
      </c>
      <c r="J193" s="438">
        <f t="shared" si="47"/>
        <v>2446509.4355510725</v>
      </c>
      <c r="K193" s="441">
        <v>3076263</v>
      </c>
      <c r="L193" s="489">
        <f>J193+K194</f>
        <v>1389193.4355510725</v>
      </c>
      <c r="M193" s="438">
        <v>819666.40649999992</v>
      </c>
      <c r="N193" s="438">
        <f t="shared" si="49"/>
        <v>2208859.8420510725</v>
      </c>
      <c r="O193" s="489">
        <f t="shared" si="50"/>
        <v>72.327455383509786</v>
      </c>
      <c r="P193" s="438">
        <f t="shared" si="51"/>
        <v>115.00285531582612</v>
      </c>
      <c r="Q193" s="492">
        <v>15</v>
      </c>
      <c r="R193" s="492">
        <v>15</v>
      </c>
      <c r="S193" s="367"/>
      <c r="T193" s="535">
        <f t="shared" si="52"/>
        <v>-7406846.8398134084</v>
      </c>
      <c r="U193" s="536">
        <f t="shared" si="61"/>
        <v>-0.84206604425836273</v>
      </c>
      <c r="V193" s="537">
        <f t="shared" si="53"/>
        <v>-388.27055872155807</v>
      </c>
      <c r="W193" s="415"/>
      <c r="X193" s="434">
        <v>598</v>
      </c>
      <c r="Y193" s="435" t="s">
        <v>224</v>
      </c>
      <c r="Z193" s="436">
        <v>19097</v>
      </c>
      <c r="AA193" s="491">
        <f t="shared" si="54"/>
        <v>9405015.9826062918</v>
      </c>
      <c r="AB193" s="491">
        <v>-7167336.3360708337</v>
      </c>
      <c r="AC193" s="200">
        <v>2237679.646535458</v>
      </c>
      <c r="AD193" s="440">
        <v>793398</v>
      </c>
      <c r="AE193" s="452">
        <f t="shared" si="55"/>
        <v>3031077.646535458</v>
      </c>
      <c r="AF193" s="436">
        <v>3057466.6288290229</v>
      </c>
      <c r="AG193" s="438">
        <f t="shared" si="56"/>
        <v>6088544.2753644809</v>
      </c>
      <c r="AH193" s="441">
        <v>2707496</v>
      </c>
      <c r="AI193" s="489">
        <f t="shared" si="57"/>
        <v>8796040.2753644809</v>
      </c>
      <c r="AJ193" s="442">
        <f t="shared" si="58"/>
        <v>460.59801410506788</v>
      </c>
    </row>
    <row r="194" spans="1:36">
      <c r="A194" s="434">
        <v>599</v>
      </c>
      <c r="B194" s="435" t="s">
        <v>225</v>
      </c>
      <c r="C194" s="440">
        <v>11206</v>
      </c>
      <c r="D194" s="490">
        <f t="shared" si="45"/>
        <v>13909168.508752948</v>
      </c>
      <c r="E194" s="491">
        <v>-4376439.6814631987</v>
      </c>
      <c r="F194" s="440">
        <v>9532728.8272897489</v>
      </c>
      <c r="G194" s="440">
        <v>4793569.6578630488</v>
      </c>
      <c r="H194" s="200">
        <f t="shared" si="46"/>
        <v>14326298.485152798</v>
      </c>
      <c r="I194" s="440">
        <v>2040595.8378582234</v>
      </c>
      <c r="J194" s="438">
        <f t="shared" si="47"/>
        <v>16366894.323011022</v>
      </c>
      <c r="K194" s="441">
        <v>-1057316</v>
      </c>
      <c r="L194" s="489">
        <f>J194+K195</f>
        <v>16636722.323011022</v>
      </c>
      <c r="M194" s="438">
        <v>-494983.62650000013</v>
      </c>
      <c r="N194" s="438">
        <f t="shared" si="49"/>
        <v>16141738.696511023</v>
      </c>
      <c r="O194" s="489">
        <f t="shared" si="50"/>
        <v>1484.6263004650207</v>
      </c>
      <c r="P194" s="438">
        <f t="shared" si="51"/>
        <v>1440.4549970115138</v>
      </c>
      <c r="Q194" s="492">
        <v>15</v>
      </c>
      <c r="R194" s="492">
        <v>15</v>
      </c>
      <c r="S194" s="367"/>
      <c r="T194" s="535">
        <f t="shared" si="52"/>
        <v>1349322.1613827776</v>
      </c>
      <c r="U194" s="536">
        <f t="shared" si="61"/>
        <v>8.8263677742250107E-2</v>
      </c>
      <c r="V194" s="537">
        <f t="shared" si="53"/>
        <v>116.25893905898374</v>
      </c>
      <c r="W194" s="415"/>
      <c r="X194" s="434">
        <v>599</v>
      </c>
      <c r="Y194" s="435" t="s">
        <v>225</v>
      </c>
      <c r="Z194" s="436">
        <v>11172</v>
      </c>
      <c r="AA194" s="491">
        <f t="shared" si="54"/>
        <v>13405190.187889813</v>
      </c>
      <c r="AB194" s="491">
        <v>-4436613.4539107624</v>
      </c>
      <c r="AC194" s="200">
        <v>8968576.7339790501</v>
      </c>
      <c r="AD194" s="440">
        <v>5139984</v>
      </c>
      <c r="AE194" s="452">
        <f t="shared" si="55"/>
        <v>14108560.73397905</v>
      </c>
      <c r="AF194" s="436">
        <v>2039832.4276491948</v>
      </c>
      <c r="AG194" s="438">
        <f t="shared" si="56"/>
        <v>16148393.161628244</v>
      </c>
      <c r="AH194" s="441">
        <v>-860993</v>
      </c>
      <c r="AI194" s="489">
        <f t="shared" si="57"/>
        <v>15287400.161628244</v>
      </c>
      <c r="AJ194" s="442">
        <f t="shared" si="58"/>
        <v>1368.3673614060369</v>
      </c>
    </row>
    <row r="195" spans="1:36">
      <c r="A195" s="434">
        <v>601</v>
      </c>
      <c r="B195" s="435" t="s">
        <v>226</v>
      </c>
      <c r="C195" s="440">
        <v>3786</v>
      </c>
      <c r="D195" s="490">
        <f t="shared" si="45"/>
        <v>1627760.1820684485</v>
      </c>
      <c r="E195" s="491">
        <v>949891.20053718332</v>
      </c>
      <c r="F195" s="440">
        <v>2577651.3826056318</v>
      </c>
      <c r="G195" s="440">
        <v>1539874.3496339608</v>
      </c>
      <c r="H195" s="200">
        <f t="shared" si="46"/>
        <v>4117525.7322395928</v>
      </c>
      <c r="I195" s="440">
        <v>857854.44757574226</v>
      </c>
      <c r="J195" s="438">
        <f t="shared" si="47"/>
        <v>4975380.1798153352</v>
      </c>
      <c r="K195" s="441">
        <v>269828</v>
      </c>
      <c r="L195" s="489">
        <f>J195+K196</f>
        <v>2320650.1798153352</v>
      </c>
      <c r="M195" s="438">
        <v>-54486.814100000003</v>
      </c>
      <c r="N195" s="438">
        <f t="shared" si="49"/>
        <v>2266163.3657153351</v>
      </c>
      <c r="O195" s="489">
        <f t="shared" si="50"/>
        <v>612.95567348529721</v>
      </c>
      <c r="P195" s="438">
        <f t="shared" si="51"/>
        <v>598.56401630093376</v>
      </c>
      <c r="Q195" s="492">
        <v>13</v>
      </c>
      <c r="R195" s="492">
        <v>13</v>
      </c>
      <c r="S195" s="367"/>
      <c r="T195" s="535">
        <f t="shared" si="52"/>
        <v>-3792688.1316543445</v>
      </c>
      <c r="U195" s="536">
        <f t="shared" si="61"/>
        <v>-0.62039559049735649</v>
      </c>
      <c r="V195" s="537">
        <f t="shared" si="53"/>
        <v>-965.49470386292887</v>
      </c>
      <c r="W195" s="415"/>
      <c r="X195" s="434">
        <v>601</v>
      </c>
      <c r="Y195" s="435" t="s">
        <v>226</v>
      </c>
      <c r="Z195" s="436">
        <v>3873</v>
      </c>
      <c r="AA195" s="491">
        <f t="shared" si="54"/>
        <v>1674479.0426487951</v>
      </c>
      <c r="AB195" s="491">
        <v>1964322.2791848052</v>
      </c>
      <c r="AC195" s="200">
        <v>3638801.3218336003</v>
      </c>
      <c r="AD195" s="440">
        <v>1367237</v>
      </c>
      <c r="AE195" s="452">
        <f t="shared" si="55"/>
        <v>5006038.3218336003</v>
      </c>
      <c r="AF195" s="436">
        <v>858001.98963607987</v>
      </c>
      <c r="AG195" s="438">
        <f t="shared" si="56"/>
        <v>5864040.3114696797</v>
      </c>
      <c r="AH195" s="441">
        <v>249298</v>
      </c>
      <c r="AI195" s="489">
        <f t="shared" si="57"/>
        <v>6113338.3114696797</v>
      </c>
      <c r="AJ195" s="442">
        <f t="shared" si="58"/>
        <v>1578.4503773482261</v>
      </c>
    </row>
    <row r="196" spans="1:36">
      <c r="A196" s="434">
        <v>604</v>
      </c>
      <c r="B196" s="435" t="s">
        <v>227</v>
      </c>
      <c r="C196" s="440">
        <v>20405</v>
      </c>
      <c r="D196" s="490">
        <f t="shared" si="45"/>
        <v>11805227.081721168</v>
      </c>
      <c r="E196" s="491">
        <v>4646809.5981722446</v>
      </c>
      <c r="F196" s="440">
        <v>16452036.679893414</v>
      </c>
      <c r="G196" s="440">
        <v>-403690.54200171522</v>
      </c>
      <c r="H196" s="200">
        <f t="shared" si="46"/>
        <v>16048346.137891699</v>
      </c>
      <c r="I196" s="440">
        <v>2119660.5445921016</v>
      </c>
      <c r="J196" s="438">
        <f t="shared" si="47"/>
        <v>18168006.6824838</v>
      </c>
      <c r="K196" s="441">
        <v>-2654730</v>
      </c>
      <c r="L196" s="489">
        <f>J196+K197</f>
        <v>17517864.6824838</v>
      </c>
      <c r="M196" s="438">
        <v>-736090.53712000023</v>
      </c>
      <c r="N196" s="438">
        <f t="shared" si="49"/>
        <v>16781774.1453638</v>
      </c>
      <c r="O196" s="489">
        <f t="shared" si="50"/>
        <v>858.50843824963488</v>
      </c>
      <c r="P196" s="438">
        <f t="shared" si="51"/>
        <v>822.43441045644693</v>
      </c>
      <c r="Q196" s="492">
        <v>6</v>
      </c>
      <c r="R196" s="492">
        <v>6</v>
      </c>
      <c r="S196" s="367"/>
      <c r="T196" s="535">
        <f t="shared" si="52"/>
        <v>1342228.9513277262</v>
      </c>
      <c r="U196" s="536">
        <f t="shared" si="61"/>
        <v>8.2978435817668922E-2</v>
      </c>
      <c r="V196" s="537">
        <f t="shared" si="53"/>
        <v>57.972175201229788</v>
      </c>
      <c r="W196" s="415"/>
      <c r="X196" s="434">
        <v>604</v>
      </c>
      <c r="Y196" s="435" t="s">
        <v>227</v>
      </c>
      <c r="Z196" s="436">
        <v>20206</v>
      </c>
      <c r="AA196" s="491">
        <f t="shared" si="54"/>
        <v>11809571.341663972</v>
      </c>
      <c r="AB196" s="491">
        <v>4951452.0281954035</v>
      </c>
      <c r="AC196" s="200">
        <v>16761023.369859375</v>
      </c>
      <c r="AD196" s="440">
        <v>-225090</v>
      </c>
      <c r="AE196" s="452">
        <f t="shared" si="55"/>
        <v>16535933.369859375</v>
      </c>
      <c r="AF196" s="436">
        <v>2135859.3612966971</v>
      </c>
      <c r="AG196" s="438">
        <f t="shared" si="56"/>
        <v>18671792.731156074</v>
      </c>
      <c r="AH196" s="441">
        <v>-2496157</v>
      </c>
      <c r="AI196" s="489">
        <f t="shared" si="57"/>
        <v>16175635.731156074</v>
      </c>
      <c r="AJ196" s="442">
        <f t="shared" si="58"/>
        <v>800.53626304840509</v>
      </c>
    </row>
    <row r="197" spans="1:36">
      <c r="A197" s="434">
        <v>607</v>
      </c>
      <c r="B197" s="435" t="s">
        <v>228</v>
      </c>
      <c r="C197" s="440">
        <v>4084</v>
      </c>
      <c r="D197" s="490">
        <f t="shared" si="45"/>
        <v>762195.53360381234</v>
      </c>
      <c r="E197" s="491">
        <v>-909881.22445682576</v>
      </c>
      <c r="F197" s="440">
        <v>-147685.69085301342</v>
      </c>
      <c r="G197" s="440">
        <v>2534276.3673792565</v>
      </c>
      <c r="H197" s="200">
        <f t="shared" si="46"/>
        <v>2386590.6765262429</v>
      </c>
      <c r="I197" s="440">
        <v>932883.37604997109</v>
      </c>
      <c r="J197" s="438">
        <f t="shared" si="47"/>
        <v>3319474.0525762141</v>
      </c>
      <c r="K197" s="441">
        <v>-650142</v>
      </c>
      <c r="L197" s="489">
        <f>J197+K198</f>
        <v>3765028.0525762141</v>
      </c>
      <c r="M197" s="438">
        <v>-48860.029999999984</v>
      </c>
      <c r="N197" s="438">
        <f t="shared" si="49"/>
        <v>3716168.0225762143</v>
      </c>
      <c r="O197" s="489">
        <f t="shared" si="50"/>
        <v>921.89717252111018</v>
      </c>
      <c r="P197" s="438">
        <f t="shared" si="51"/>
        <v>909.93340415676153</v>
      </c>
      <c r="Q197" s="492">
        <v>12</v>
      </c>
      <c r="R197" s="492">
        <v>12</v>
      </c>
      <c r="S197" s="367"/>
      <c r="T197" s="535">
        <f t="shared" si="52"/>
        <v>132534.55341339856</v>
      </c>
      <c r="U197" s="536">
        <f t="shared" si="61"/>
        <v>3.6485833613726752E-2</v>
      </c>
      <c r="V197" s="537">
        <f t="shared" si="53"/>
        <v>48.911472169556305</v>
      </c>
      <c r="W197" s="415"/>
      <c r="X197" s="434">
        <v>607</v>
      </c>
      <c r="Y197" s="435" t="s">
        <v>228</v>
      </c>
      <c r="Z197" s="436">
        <v>4161</v>
      </c>
      <c r="AA197" s="491">
        <f t="shared" si="54"/>
        <v>652311.86544983077</v>
      </c>
      <c r="AB197" s="491">
        <v>205732.04681137588</v>
      </c>
      <c r="AC197" s="200">
        <v>858043.91226120666</v>
      </c>
      <c r="AD197" s="440">
        <v>2474427</v>
      </c>
      <c r="AE197" s="452">
        <f t="shared" si="55"/>
        <v>3332470.9122612067</v>
      </c>
      <c r="AF197" s="436">
        <v>938647.58690160897</v>
      </c>
      <c r="AG197" s="438">
        <f t="shared" si="56"/>
        <v>4271118.4991628155</v>
      </c>
      <c r="AH197" s="441">
        <v>-638625</v>
      </c>
      <c r="AI197" s="489">
        <f t="shared" si="57"/>
        <v>3632493.4991628155</v>
      </c>
      <c r="AJ197" s="442">
        <f t="shared" si="58"/>
        <v>872.98570035155387</v>
      </c>
    </row>
    <row r="198" spans="1:36">
      <c r="A198" s="434">
        <v>608</v>
      </c>
      <c r="B198" s="435" t="s">
        <v>229</v>
      </c>
      <c r="C198" s="440">
        <v>1980</v>
      </c>
      <c r="D198" s="490">
        <f t="shared" si="45"/>
        <v>361771.8842495284</v>
      </c>
      <c r="E198" s="491">
        <v>-444546.07133959723</v>
      </c>
      <c r="F198" s="440">
        <v>-82774.187090068823</v>
      </c>
      <c r="G198" s="440">
        <v>903365.75059115712</v>
      </c>
      <c r="H198" s="200">
        <f t="shared" si="46"/>
        <v>820591.5635010883</v>
      </c>
      <c r="I198" s="440">
        <v>413284.45775106637</v>
      </c>
      <c r="J198" s="438">
        <f t="shared" si="47"/>
        <v>1233876.0212521546</v>
      </c>
      <c r="K198" s="441">
        <v>445554</v>
      </c>
      <c r="L198" s="489">
        <f>J198+K199</f>
        <v>-3644948.9787478456</v>
      </c>
      <c r="M198" s="438">
        <v>-3152.2599999999948</v>
      </c>
      <c r="N198" s="438">
        <f t="shared" si="49"/>
        <v>-3648101.2387478454</v>
      </c>
      <c r="O198" s="489">
        <f t="shared" si="50"/>
        <v>-1840.8833225999219</v>
      </c>
      <c r="P198" s="438">
        <f t="shared" si="51"/>
        <v>-1842.4753731049725</v>
      </c>
      <c r="Q198" s="492">
        <v>4</v>
      </c>
      <c r="R198" s="492">
        <v>4</v>
      </c>
      <c r="S198" s="367"/>
      <c r="T198" s="535">
        <f t="shared" si="52"/>
        <v>-5770246.4159074109</v>
      </c>
      <c r="U198" s="536">
        <f t="shared" si="61"/>
        <v>-2.7150300541552794</v>
      </c>
      <c r="V198" s="537">
        <f t="shared" si="53"/>
        <v>-2896.6694314720357</v>
      </c>
      <c r="W198" s="415"/>
      <c r="X198" s="434">
        <v>608</v>
      </c>
      <c r="Y198" s="435" t="s">
        <v>229</v>
      </c>
      <c r="Z198" s="436">
        <v>2013</v>
      </c>
      <c r="AA198" s="491">
        <f t="shared" si="54"/>
        <v>385699.36294574558</v>
      </c>
      <c r="AB198" s="491">
        <v>44290.949753170906</v>
      </c>
      <c r="AC198" s="200">
        <v>429990.31269891647</v>
      </c>
      <c r="AD198" s="440">
        <v>910821</v>
      </c>
      <c r="AE198" s="452">
        <f t="shared" si="55"/>
        <v>1340811.3126989165</v>
      </c>
      <c r="AF198" s="436">
        <v>418388.12446064886</v>
      </c>
      <c r="AG198" s="438">
        <f t="shared" si="56"/>
        <v>1759199.4371595653</v>
      </c>
      <c r="AH198" s="441">
        <v>366098</v>
      </c>
      <c r="AI198" s="489">
        <f t="shared" si="57"/>
        <v>2125297.4371595653</v>
      </c>
      <c r="AJ198" s="442">
        <f t="shared" si="58"/>
        <v>1055.7861088721138</v>
      </c>
    </row>
    <row r="199" spans="1:36">
      <c r="A199" s="434">
        <v>609</v>
      </c>
      <c r="B199" s="435" t="s">
        <v>230</v>
      </c>
      <c r="C199" s="440">
        <v>83205</v>
      </c>
      <c r="D199" s="490">
        <f t="shared" si="45"/>
        <v>7327927.0222585052</v>
      </c>
      <c r="E199" s="491">
        <v>-24663835.232808024</v>
      </c>
      <c r="F199" s="440">
        <v>-17335908.210549518</v>
      </c>
      <c r="G199" s="440">
        <v>22686581.203463353</v>
      </c>
      <c r="H199" s="200">
        <f t="shared" si="46"/>
        <v>5350672.9929138348</v>
      </c>
      <c r="I199" s="440">
        <v>13542361.845734052</v>
      </c>
      <c r="J199" s="438">
        <f t="shared" si="47"/>
        <v>18893034.838647887</v>
      </c>
      <c r="K199" s="441">
        <v>-4878825</v>
      </c>
      <c r="L199" s="489">
        <f>J199+K200</f>
        <v>17546539.838647887</v>
      </c>
      <c r="M199" s="438">
        <v>-2918215.7279100004</v>
      </c>
      <c r="N199" s="438">
        <f t="shared" si="49"/>
        <v>14628324.110737886</v>
      </c>
      <c r="O199" s="489">
        <f t="shared" si="50"/>
        <v>210.88323825068071</v>
      </c>
      <c r="P199" s="438">
        <f t="shared" si="51"/>
        <v>175.81063771092946</v>
      </c>
      <c r="Q199" s="492">
        <v>4</v>
      </c>
      <c r="R199" s="492">
        <v>4</v>
      </c>
      <c r="S199" s="367"/>
      <c r="T199" s="535">
        <f t="shared" si="52"/>
        <v>-7152431.7817113474</v>
      </c>
      <c r="U199" s="536">
        <f t="shared" si="61"/>
        <v>-0.28958419369232502</v>
      </c>
      <c r="V199" s="537">
        <f t="shared" si="53"/>
        <v>-84.976607229293819</v>
      </c>
      <c r="W199" s="415"/>
      <c r="X199" s="434">
        <v>609</v>
      </c>
      <c r="Y199" s="435" t="s">
        <v>230</v>
      </c>
      <c r="Z199" s="436">
        <v>83482</v>
      </c>
      <c r="AA199" s="491">
        <f t="shared" si="54"/>
        <v>7958000.582316231</v>
      </c>
      <c r="AB199" s="491">
        <v>-16472708.444036026</v>
      </c>
      <c r="AC199" s="200">
        <v>-8514707.8617197946</v>
      </c>
      <c r="AD199" s="440">
        <v>25221433</v>
      </c>
      <c r="AE199" s="452">
        <f t="shared" si="55"/>
        <v>16706725.138280205</v>
      </c>
      <c r="AF199" s="436">
        <v>13537031.482079027</v>
      </c>
      <c r="AG199" s="438">
        <f t="shared" si="56"/>
        <v>30243756.620359235</v>
      </c>
      <c r="AH199" s="441">
        <v>-5544785</v>
      </c>
      <c r="AI199" s="489">
        <f t="shared" si="57"/>
        <v>24698971.620359235</v>
      </c>
      <c r="AJ199" s="442">
        <f t="shared" si="58"/>
        <v>295.85984547997452</v>
      </c>
    </row>
    <row r="200" spans="1:36">
      <c r="A200" s="434">
        <v>611</v>
      </c>
      <c r="B200" s="435" t="s">
        <v>231</v>
      </c>
      <c r="C200" s="440">
        <v>5011</v>
      </c>
      <c r="D200" s="490">
        <f t="shared" si="45"/>
        <v>2792483.7827582406</v>
      </c>
      <c r="E200" s="491">
        <v>386794.43981506466</v>
      </c>
      <c r="F200" s="440">
        <v>3179278.222573305</v>
      </c>
      <c r="G200" s="440">
        <v>1127579.3538515638</v>
      </c>
      <c r="H200" s="200">
        <f t="shared" si="46"/>
        <v>4306857.5764248688</v>
      </c>
      <c r="I200" s="440">
        <v>719641.43990759377</v>
      </c>
      <c r="J200" s="438">
        <f t="shared" si="47"/>
        <v>5026499.0163324624</v>
      </c>
      <c r="K200" s="441">
        <v>-1346495</v>
      </c>
      <c r="L200" s="489">
        <f>J200+K201</f>
        <v>5119183.0163324624</v>
      </c>
      <c r="M200" s="438">
        <v>120069.58339999994</v>
      </c>
      <c r="N200" s="438">
        <f t="shared" si="49"/>
        <v>5239252.5997324623</v>
      </c>
      <c r="O200" s="489">
        <f t="shared" si="50"/>
        <v>1021.5891072305852</v>
      </c>
      <c r="P200" s="438">
        <f t="shared" si="51"/>
        <v>1045.550309266107</v>
      </c>
      <c r="Q200" s="492">
        <v>1</v>
      </c>
      <c r="R200" s="493">
        <v>35</v>
      </c>
      <c r="S200" s="416"/>
      <c r="T200" s="535">
        <f t="shared" si="52"/>
        <v>547308.01423386298</v>
      </c>
      <c r="U200" s="536">
        <f t="shared" si="61"/>
        <v>0.11971193743981093</v>
      </c>
      <c r="V200" s="537">
        <f t="shared" si="53"/>
        <v>119.12661175119331</v>
      </c>
      <c r="W200" s="415"/>
      <c r="X200" s="434">
        <v>611</v>
      </c>
      <c r="Y200" s="435" t="s">
        <v>231</v>
      </c>
      <c r="Z200" s="436">
        <v>5066</v>
      </c>
      <c r="AA200" s="491">
        <f t="shared" si="54"/>
        <v>3060006.7316353386</v>
      </c>
      <c r="AB200" s="491">
        <v>653225.85353859956</v>
      </c>
      <c r="AC200" s="200">
        <v>3713232.5851739384</v>
      </c>
      <c r="AD200" s="440">
        <v>1401689</v>
      </c>
      <c r="AE200" s="452">
        <f t="shared" si="55"/>
        <v>5114921.5851739384</v>
      </c>
      <c r="AF200" s="436">
        <v>758884.41692466091</v>
      </c>
      <c r="AG200" s="438">
        <f t="shared" si="56"/>
        <v>5873806.0020985994</v>
      </c>
      <c r="AH200" s="441">
        <v>-1301931</v>
      </c>
      <c r="AI200" s="489">
        <f t="shared" si="57"/>
        <v>4571875.0020985994</v>
      </c>
      <c r="AJ200" s="442">
        <f t="shared" si="58"/>
        <v>902.46249547939192</v>
      </c>
    </row>
    <row r="201" spans="1:36">
      <c r="A201" s="434">
        <v>614</v>
      </c>
      <c r="B201" s="435" t="s">
        <v>232</v>
      </c>
      <c r="C201" s="440">
        <v>2999</v>
      </c>
      <c r="D201" s="490">
        <f t="shared" si="45"/>
        <v>2116428.6930084215</v>
      </c>
      <c r="E201" s="491">
        <v>-1260794.4401595674</v>
      </c>
      <c r="F201" s="440">
        <v>855634.25284885406</v>
      </c>
      <c r="G201" s="440">
        <v>1516639.8992714647</v>
      </c>
      <c r="H201" s="200">
        <f t="shared" si="46"/>
        <v>2372274.1521203187</v>
      </c>
      <c r="I201" s="440">
        <v>769000.93389053084</v>
      </c>
      <c r="J201" s="438">
        <f t="shared" si="47"/>
        <v>3141275.0860108496</v>
      </c>
      <c r="K201" s="441">
        <v>92684</v>
      </c>
      <c r="L201" s="489">
        <f>J201+K202</f>
        <v>3306189.0860108496</v>
      </c>
      <c r="M201" s="438">
        <v>-12609.04</v>
      </c>
      <c r="N201" s="438">
        <f t="shared" si="49"/>
        <v>3293580.0460108495</v>
      </c>
      <c r="O201" s="489">
        <f t="shared" si="50"/>
        <v>1102.4305055054517</v>
      </c>
      <c r="P201" s="438">
        <f t="shared" si="51"/>
        <v>1098.2260907005166</v>
      </c>
      <c r="Q201" s="492">
        <v>19</v>
      </c>
      <c r="R201" s="492">
        <v>19</v>
      </c>
      <c r="S201" s="367"/>
      <c r="T201" s="535">
        <f t="shared" si="52"/>
        <v>-351211.88297880162</v>
      </c>
      <c r="U201" s="536">
        <f t="shared" si="61"/>
        <v>-9.6027721859499343E-2</v>
      </c>
      <c r="V201" s="537">
        <f t="shared" si="53"/>
        <v>-90.459569181322877</v>
      </c>
      <c r="W201" s="415"/>
      <c r="X201" s="434">
        <v>614</v>
      </c>
      <c r="Y201" s="435" t="s">
        <v>232</v>
      </c>
      <c r="Z201" s="436">
        <v>3066</v>
      </c>
      <c r="AA201" s="491">
        <f t="shared" si="54"/>
        <v>1961911.1470784615</v>
      </c>
      <c r="AB201" s="491">
        <v>-871095.40266087779</v>
      </c>
      <c r="AC201" s="200">
        <v>1090815.7444175836</v>
      </c>
      <c r="AD201" s="440">
        <v>1614527</v>
      </c>
      <c r="AE201" s="452">
        <f t="shared" si="55"/>
        <v>2705342.7444175836</v>
      </c>
      <c r="AF201" s="436">
        <v>765773.22457206773</v>
      </c>
      <c r="AG201" s="438">
        <f t="shared" si="56"/>
        <v>3471115.9689896512</v>
      </c>
      <c r="AH201" s="441">
        <v>186285</v>
      </c>
      <c r="AI201" s="489">
        <f t="shared" si="57"/>
        <v>3657400.9689896512</v>
      </c>
      <c r="AJ201" s="442">
        <f t="shared" si="58"/>
        <v>1192.8900746867746</v>
      </c>
    </row>
    <row r="202" spans="1:36">
      <c r="A202" s="434">
        <v>615</v>
      </c>
      <c r="B202" s="435" t="s">
        <v>233</v>
      </c>
      <c r="C202" s="440">
        <v>7603</v>
      </c>
      <c r="D202" s="490">
        <f t="shared" si="45"/>
        <v>8056846.0941192843</v>
      </c>
      <c r="E202" s="491">
        <v>1970611.3115385191</v>
      </c>
      <c r="F202" s="440">
        <v>10027457.405657804</v>
      </c>
      <c r="G202" s="440">
        <v>3665159.1393682896</v>
      </c>
      <c r="H202" s="200">
        <f t="shared" si="46"/>
        <v>13692616.545026094</v>
      </c>
      <c r="I202" s="440">
        <v>1557067.0265398102</v>
      </c>
      <c r="J202" s="438">
        <f t="shared" si="47"/>
        <v>15249683.571565904</v>
      </c>
      <c r="K202" s="441">
        <v>164914</v>
      </c>
      <c r="L202" s="489">
        <f>J202+K203</f>
        <v>14754235.571565904</v>
      </c>
      <c r="M202" s="438">
        <v>10260.606299999985</v>
      </c>
      <c r="N202" s="438">
        <f t="shared" si="49"/>
        <v>14764496.177865904</v>
      </c>
      <c r="O202" s="489">
        <f t="shared" si="50"/>
        <v>1940.5807670085367</v>
      </c>
      <c r="P202" s="438">
        <f t="shared" si="51"/>
        <v>1941.9303140689076</v>
      </c>
      <c r="Q202" s="492">
        <v>17</v>
      </c>
      <c r="R202" s="492">
        <v>17</v>
      </c>
      <c r="S202" s="367"/>
      <c r="T202" s="535">
        <f t="shared" si="52"/>
        <v>-486535.55370956287</v>
      </c>
      <c r="U202" s="536">
        <f t="shared" si="61"/>
        <v>-3.1923289819810158E-2</v>
      </c>
      <c r="V202" s="537">
        <f t="shared" si="53"/>
        <v>-38.226182520867042</v>
      </c>
      <c r="W202" s="415"/>
      <c r="X202" s="434">
        <v>615</v>
      </c>
      <c r="Y202" s="435" t="s">
        <v>233</v>
      </c>
      <c r="Z202" s="436">
        <v>7702</v>
      </c>
      <c r="AA202" s="491">
        <f t="shared" si="54"/>
        <v>7981512.9206247274</v>
      </c>
      <c r="AB202" s="491">
        <v>2512548.90016837</v>
      </c>
      <c r="AC202" s="200">
        <v>10494061.820793098</v>
      </c>
      <c r="AD202" s="440">
        <v>3213504</v>
      </c>
      <c r="AE202" s="452">
        <f t="shared" si="55"/>
        <v>13707565.820793098</v>
      </c>
      <c r="AF202" s="436">
        <v>1559906.3044823692</v>
      </c>
      <c r="AG202" s="438">
        <f t="shared" si="56"/>
        <v>15267472.125275467</v>
      </c>
      <c r="AH202" s="441">
        <v>-26701</v>
      </c>
      <c r="AI202" s="489">
        <f t="shared" si="57"/>
        <v>15240771.125275467</v>
      </c>
      <c r="AJ202" s="442">
        <f t="shared" si="58"/>
        <v>1978.8069495294037</v>
      </c>
    </row>
    <row r="203" spans="1:36">
      <c r="A203" s="434">
        <v>616</v>
      </c>
      <c r="B203" s="435" t="s">
        <v>234</v>
      </c>
      <c r="C203" s="440">
        <v>1807</v>
      </c>
      <c r="D203" s="490">
        <f t="shared" ref="D203:D266" si="62">F203-E203</f>
        <v>372593.77763116115</v>
      </c>
      <c r="E203" s="491">
        <v>-462684.63258146337</v>
      </c>
      <c r="F203" s="440">
        <v>-90090.854950302222</v>
      </c>
      <c r="G203" s="440">
        <v>779712.87489525776</v>
      </c>
      <c r="H203" s="200">
        <f t="shared" ref="H203:H266" si="63">SUM(F203:G203)</f>
        <v>689622.01994495559</v>
      </c>
      <c r="I203" s="440">
        <v>380148.71369228436</v>
      </c>
      <c r="J203" s="438">
        <f t="shared" ref="J203:J266" si="64">H203+I203</f>
        <v>1069770.73363724</v>
      </c>
      <c r="K203" s="441">
        <v>-495448</v>
      </c>
      <c r="L203" s="489">
        <f>J203+K204</f>
        <v>1140941.73363724</v>
      </c>
      <c r="M203" s="438">
        <v>-694915.71700000006</v>
      </c>
      <c r="N203" s="438">
        <f t="shared" ref="N203:N266" si="65">SUM(L203:M203)</f>
        <v>446026.01663723995</v>
      </c>
      <c r="O203" s="489">
        <f t="shared" ref="O203:O266" si="66">L203/C203</f>
        <v>631.40107008148311</v>
      </c>
      <c r="P203" s="438">
        <f t="shared" ref="P203:P266" si="67">N203/C203</f>
        <v>246.832327967482</v>
      </c>
      <c r="Q203" s="492">
        <v>1</v>
      </c>
      <c r="R203" s="493">
        <v>34</v>
      </c>
      <c r="S203" s="416"/>
      <c r="T203" s="535">
        <f t="shared" ref="T203:T266" si="68">L203-AI203</f>
        <v>28138.249078368535</v>
      </c>
      <c r="U203" s="536">
        <f t="shared" si="61"/>
        <v>2.5285910287675701E-2</v>
      </c>
      <c r="V203" s="537">
        <f t="shared" ref="V203:V266" si="69">O203-AJ203</f>
        <v>29.234682333176011</v>
      </c>
      <c r="W203" s="415"/>
      <c r="X203" s="434">
        <v>616</v>
      </c>
      <c r="Y203" s="435" t="s">
        <v>234</v>
      </c>
      <c r="Z203" s="436">
        <v>1848</v>
      </c>
      <c r="AA203" s="491">
        <f t="shared" ref="AA203:AA266" si="70">AC203-AB203</f>
        <v>508915.78355377441</v>
      </c>
      <c r="AB203" s="491">
        <v>-55916.108381642371</v>
      </c>
      <c r="AC203" s="200">
        <v>452999.67517213203</v>
      </c>
      <c r="AD203" s="440">
        <v>778797</v>
      </c>
      <c r="AE203" s="452">
        <f t="shared" ref="AE203:AE266" si="71">SUM(AC203:AD203)</f>
        <v>1231796.675172132</v>
      </c>
      <c r="AF203" s="436">
        <v>391264.80938673939</v>
      </c>
      <c r="AG203" s="438">
        <f t="shared" ref="AG203:AG266" si="72">SUM(AE203:AF203)</f>
        <v>1623061.4845588715</v>
      </c>
      <c r="AH203" s="441">
        <v>-510258</v>
      </c>
      <c r="AI203" s="489">
        <f t="shared" ref="AI203:AI266" si="73">SUM(AG203:AH203)</f>
        <v>1112803.4845588715</v>
      </c>
      <c r="AJ203" s="442">
        <f t="shared" ref="AJ203:AJ266" si="74">AI203/Z203</f>
        <v>602.1663877483071</v>
      </c>
    </row>
    <row r="204" spans="1:36">
      <c r="A204" s="434">
        <v>619</v>
      </c>
      <c r="B204" s="435" t="s">
        <v>235</v>
      </c>
      <c r="C204" s="440">
        <v>2675</v>
      </c>
      <c r="D204" s="490">
        <f t="shared" si="62"/>
        <v>85462.139148511807</v>
      </c>
      <c r="E204" s="491">
        <v>1010165.9465566595</v>
      </c>
      <c r="F204" s="440">
        <v>1095628.0857051713</v>
      </c>
      <c r="G204" s="440">
        <v>1560511.2675316883</v>
      </c>
      <c r="H204" s="200">
        <f t="shared" si="63"/>
        <v>2656139.3532368597</v>
      </c>
      <c r="I204" s="440">
        <v>688811.51824984758</v>
      </c>
      <c r="J204" s="438">
        <f t="shared" si="64"/>
        <v>3344950.8714867071</v>
      </c>
      <c r="K204" s="441">
        <v>71171</v>
      </c>
      <c r="L204" s="489">
        <f>J204+K205</f>
        <v>3428799.8714867071</v>
      </c>
      <c r="M204" s="438">
        <v>219239.68300000002</v>
      </c>
      <c r="N204" s="438">
        <f t="shared" si="65"/>
        <v>3648039.5544867073</v>
      </c>
      <c r="O204" s="489">
        <f t="shared" si="66"/>
        <v>1281.7943444810121</v>
      </c>
      <c r="P204" s="438">
        <f t="shared" si="67"/>
        <v>1363.7531044810121</v>
      </c>
      <c r="Q204" s="492">
        <v>6</v>
      </c>
      <c r="R204" s="492">
        <v>6</v>
      </c>
      <c r="S204" s="367"/>
      <c r="T204" s="535">
        <f t="shared" si="68"/>
        <v>-165768.09927611519</v>
      </c>
      <c r="U204" s="536">
        <f t="shared" si="61"/>
        <v>-4.6116278958813699E-2</v>
      </c>
      <c r="V204" s="537">
        <f t="shared" si="69"/>
        <v>-39.252318790881418</v>
      </c>
      <c r="W204" s="415"/>
      <c r="X204" s="434">
        <v>619</v>
      </c>
      <c r="Y204" s="435" t="s">
        <v>235</v>
      </c>
      <c r="Z204" s="436">
        <v>2721</v>
      </c>
      <c r="AA204" s="491">
        <f t="shared" si="70"/>
        <v>226347.0595111181</v>
      </c>
      <c r="AB204" s="491">
        <v>1152285.5563696623</v>
      </c>
      <c r="AC204" s="200">
        <v>1378632.6158807804</v>
      </c>
      <c r="AD204" s="440">
        <v>1701156</v>
      </c>
      <c r="AE204" s="452">
        <f t="shared" si="71"/>
        <v>3079788.6158807804</v>
      </c>
      <c r="AF204" s="436">
        <v>692332.35488204181</v>
      </c>
      <c r="AG204" s="438">
        <f t="shared" si="72"/>
        <v>3772120.9707628223</v>
      </c>
      <c r="AH204" s="441">
        <v>-177553</v>
      </c>
      <c r="AI204" s="489">
        <f t="shared" si="73"/>
        <v>3594567.9707628223</v>
      </c>
      <c r="AJ204" s="442">
        <f t="shared" si="74"/>
        <v>1321.0466632718935</v>
      </c>
    </row>
    <row r="205" spans="1:36">
      <c r="A205" s="434">
        <v>620</v>
      </c>
      <c r="B205" s="435" t="s">
        <v>236</v>
      </c>
      <c r="C205" s="440">
        <v>2380</v>
      </c>
      <c r="D205" s="490">
        <f t="shared" si="62"/>
        <v>1805247.1906584555</v>
      </c>
      <c r="E205" s="491">
        <v>482277.68493872817</v>
      </c>
      <c r="F205" s="440">
        <v>2287524.8755971836</v>
      </c>
      <c r="G205" s="440">
        <v>795721.41825120139</v>
      </c>
      <c r="H205" s="200">
        <f t="shared" si="63"/>
        <v>3083246.2938483851</v>
      </c>
      <c r="I205" s="440">
        <v>591004.61593204807</v>
      </c>
      <c r="J205" s="438">
        <f t="shared" si="64"/>
        <v>3674250.9097804334</v>
      </c>
      <c r="K205" s="441">
        <v>83849</v>
      </c>
      <c r="L205" s="489">
        <f>J205+K206</f>
        <v>3158069.9097804334</v>
      </c>
      <c r="M205" s="438">
        <v>-36172.183500000006</v>
      </c>
      <c r="N205" s="438">
        <f t="shared" si="65"/>
        <v>3121897.7262804336</v>
      </c>
      <c r="O205" s="489">
        <f t="shared" si="66"/>
        <v>1326.9201301598459</v>
      </c>
      <c r="P205" s="438">
        <f t="shared" si="67"/>
        <v>1311.7217337312745</v>
      </c>
      <c r="Q205" s="492">
        <v>18</v>
      </c>
      <c r="R205" s="492">
        <v>18</v>
      </c>
      <c r="S205" s="367"/>
      <c r="T205" s="535">
        <f t="shared" si="68"/>
        <v>-843651.8422720246</v>
      </c>
      <c r="U205" s="536">
        <f t="shared" si="61"/>
        <v>-0.21082221467280199</v>
      </c>
      <c r="V205" s="537">
        <f t="shared" si="69"/>
        <v>-309.10675130068466</v>
      </c>
      <c r="W205" s="415"/>
      <c r="X205" s="434">
        <v>620</v>
      </c>
      <c r="Y205" s="435" t="s">
        <v>236</v>
      </c>
      <c r="Z205" s="436">
        <v>2446</v>
      </c>
      <c r="AA205" s="491">
        <f t="shared" si="70"/>
        <v>1844322.690057684</v>
      </c>
      <c r="AB205" s="491">
        <v>902540.87072568131</v>
      </c>
      <c r="AC205" s="200">
        <v>2746863.5607833653</v>
      </c>
      <c r="AD205" s="440">
        <v>549017</v>
      </c>
      <c r="AE205" s="452">
        <f t="shared" si="71"/>
        <v>3295880.5607833653</v>
      </c>
      <c r="AF205" s="436">
        <v>592880.19126909296</v>
      </c>
      <c r="AG205" s="438">
        <f t="shared" si="72"/>
        <v>3888760.752052458</v>
      </c>
      <c r="AH205" s="441">
        <v>112961</v>
      </c>
      <c r="AI205" s="489">
        <f t="shared" si="73"/>
        <v>4001721.752052458</v>
      </c>
      <c r="AJ205" s="442">
        <f t="shared" si="74"/>
        <v>1636.0268814605306</v>
      </c>
    </row>
    <row r="206" spans="1:36">
      <c r="A206" s="434">
        <v>623</v>
      </c>
      <c r="B206" s="435" t="s">
        <v>237</v>
      </c>
      <c r="C206" s="440">
        <v>2107</v>
      </c>
      <c r="D206" s="490">
        <f t="shared" si="62"/>
        <v>924629.39419708541</v>
      </c>
      <c r="E206" s="491">
        <v>492560.61038211267</v>
      </c>
      <c r="F206" s="440">
        <v>1417190.0045791981</v>
      </c>
      <c r="G206" s="440">
        <v>-71486.339083328654</v>
      </c>
      <c r="H206" s="200">
        <f t="shared" si="63"/>
        <v>1345703.6654958695</v>
      </c>
      <c r="I206" s="440">
        <v>474537.06906927645</v>
      </c>
      <c r="J206" s="438">
        <f t="shared" si="64"/>
        <v>1820240.7345651458</v>
      </c>
      <c r="K206" s="441">
        <v>-516181</v>
      </c>
      <c r="L206" s="489">
        <f>J206+K207</f>
        <v>980482.7345651458</v>
      </c>
      <c r="M206" s="438">
        <v>-69349.72</v>
      </c>
      <c r="N206" s="438">
        <f t="shared" si="65"/>
        <v>911133.01456514583</v>
      </c>
      <c r="O206" s="489">
        <f t="shared" si="66"/>
        <v>465.34538897254191</v>
      </c>
      <c r="P206" s="438">
        <f t="shared" si="67"/>
        <v>432.43142599200087</v>
      </c>
      <c r="Q206" s="492">
        <v>10</v>
      </c>
      <c r="R206" s="492">
        <v>10</v>
      </c>
      <c r="S206" s="367"/>
      <c r="T206" s="535">
        <f t="shared" si="68"/>
        <v>-432960.6545600933</v>
      </c>
      <c r="U206" s="536">
        <f t="shared" si="61"/>
        <v>-0.3063162330314812</v>
      </c>
      <c r="V206" s="537">
        <f t="shared" si="69"/>
        <v>-202.31799748246004</v>
      </c>
      <c r="W206" s="415"/>
      <c r="X206" s="434">
        <v>623</v>
      </c>
      <c r="Y206" s="435" t="s">
        <v>237</v>
      </c>
      <c r="Z206" s="436">
        <v>2117</v>
      </c>
      <c r="AA206" s="491">
        <f t="shared" si="70"/>
        <v>846813.03855827765</v>
      </c>
      <c r="AB206" s="491">
        <v>618898.63940760645</v>
      </c>
      <c r="AC206" s="200">
        <v>1465711.6779658841</v>
      </c>
      <c r="AD206" s="440">
        <v>-113437</v>
      </c>
      <c r="AE206" s="452">
        <f t="shared" si="71"/>
        <v>1352274.6779658841</v>
      </c>
      <c r="AF206" s="436">
        <v>477548.71115935512</v>
      </c>
      <c r="AG206" s="438">
        <f t="shared" si="72"/>
        <v>1829823.3891252391</v>
      </c>
      <c r="AH206" s="441">
        <v>-416380</v>
      </c>
      <c r="AI206" s="489">
        <f t="shared" si="73"/>
        <v>1413443.3891252391</v>
      </c>
      <c r="AJ206" s="442">
        <f t="shared" si="74"/>
        <v>667.66338645500196</v>
      </c>
    </row>
    <row r="207" spans="1:36">
      <c r="A207" s="434">
        <v>624</v>
      </c>
      <c r="B207" s="435" t="s">
        <v>238</v>
      </c>
      <c r="C207" s="440">
        <v>5117</v>
      </c>
      <c r="D207" s="490">
        <f t="shared" si="62"/>
        <v>1787497.4113062667</v>
      </c>
      <c r="E207" s="491">
        <v>1247581.3691740213</v>
      </c>
      <c r="F207" s="440">
        <v>3035078.780480288</v>
      </c>
      <c r="G207" s="440">
        <v>1080031.7538383401</v>
      </c>
      <c r="H207" s="200">
        <f t="shared" si="63"/>
        <v>4115110.5343186278</v>
      </c>
      <c r="I207" s="440">
        <v>714644.12615671521</v>
      </c>
      <c r="J207" s="438">
        <f t="shared" si="64"/>
        <v>4829754.6604753435</v>
      </c>
      <c r="K207" s="441">
        <v>-839758</v>
      </c>
      <c r="L207" s="489">
        <f>J207+K208</f>
        <v>5129752.6604753435</v>
      </c>
      <c r="M207" s="438">
        <v>-103000.09549999997</v>
      </c>
      <c r="N207" s="438">
        <f t="shared" si="65"/>
        <v>5026752.5649753436</v>
      </c>
      <c r="O207" s="489">
        <f t="shared" si="66"/>
        <v>1002.4922142808957</v>
      </c>
      <c r="P207" s="438">
        <f t="shared" si="67"/>
        <v>982.36321379232822</v>
      </c>
      <c r="Q207" s="492">
        <v>8</v>
      </c>
      <c r="R207" s="492">
        <v>8</v>
      </c>
      <c r="S207" s="367"/>
      <c r="T207" s="535">
        <f t="shared" si="68"/>
        <v>-294615.28873894177</v>
      </c>
      <c r="U207" s="536">
        <f t="shared" si="61"/>
        <v>-5.4313293548166573E-2</v>
      </c>
      <c r="V207" s="537">
        <f t="shared" si="69"/>
        <v>-57.16161443844112</v>
      </c>
      <c r="W207" s="415"/>
      <c r="X207" s="434">
        <v>624</v>
      </c>
      <c r="Y207" s="435" t="s">
        <v>238</v>
      </c>
      <c r="Z207" s="436">
        <v>5119</v>
      </c>
      <c r="AA207" s="491">
        <f t="shared" si="70"/>
        <v>1890225.5645599719</v>
      </c>
      <c r="AB207" s="491">
        <v>2472908.5233423552</v>
      </c>
      <c r="AC207" s="200">
        <v>4363134.0879023271</v>
      </c>
      <c r="AD207" s="440">
        <v>1198329</v>
      </c>
      <c r="AE207" s="452">
        <f t="shared" si="71"/>
        <v>5561463.0879023271</v>
      </c>
      <c r="AF207" s="436">
        <v>739756.86131195829</v>
      </c>
      <c r="AG207" s="438">
        <f t="shared" si="72"/>
        <v>6301219.9492142852</v>
      </c>
      <c r="AH207" s="441">
        <v>-876852</v>
      </c>
      <c r="AI207" s="489">
        <f t="shared" si="73"/>
        <v>5424367.9492142852</v>
      </c>
      <c r="AJ207" s="442">
        <f t="shared" si="74"/>
        <v>1059.6538287193368</v>
      </c>
    </row>
    <row r="208" spans="1:36">
      <c r="A208" s="434">
        <v>625</v>
      </c>
      <c r="B208" s="435" t="s">
        <v>239</v>
      </c>
      <c r="C208" s="440">
        <v>2991</v>
      </c>
      <c r="D208" s="490">
        <f t="shared" si="62"/>
        <v>1761309.5499502888</v>
      </c>
      <c r="E208" s="491">
        <v>1225944.0145017637</v>
      </c>
      <c r="F208" s="440">
        <v>2987253.5644520526</v>
      </c>
      <c r="G208" s="440">
        <v>581409.5257253584</v>
      </c>
      <c r="H208" s="200">
        <f t="shared" si="63"/>
        <v>3568663.0901774112</v>
      </c>
      <c r="I208" s="440">
        <v>557257.40818761988</v>
      </c>
      <c r="J208" s="438">
        <f t="shared" si="64"/>
        <v>4125920.4983650311</v>
      </c>
      <c r="K208" s="441">
        <v>299998</v>
      </c>
      <c r="L208" s="489">
        <f>J208+K209</f>
        <v>3951964.4983650311</v>
      </c>
      <c r="M208" s="438">
        <v>-4570.7769999999873</v>
      </c>
      <c r="N208" s="438">
        <f t="shared" si="65"/>
        <v>3947393.7213650313</v>
      </c>
      <c r="O208" s="489">
        <f t="shared" si="66"/>
        <v>1321.2853555215752</v>
      </c>
      <c r="P208" s="438">
        <f t="shared" si="67"/>
        <v>1319.75717865765</v>
      </c>
      <c r="Q208" s="492">
        <v>17</v>
      </c>
      <c r="R208" s="492">
        <v>17</v>
      </c>
      <c r="S208" s="367"/>
      <c r="T208" s="535">
        <f t="shared" si="68"/>
        <v>-953970.0379667799</v>
      </c>
      <c r="U208" s="536">
        <f t="shared" si="61"/>
        <v>-0.19445225591617199</v>
      </c>
      <c r="V208" s="537">
        <f t="shared" si="69"/>
        <v>-288.27321939043622</v>
      </c>
      <c r="W208" s="415"/>
      <c r="X208" s="434">
        <v>625</v>
      </c>
      <c r="Y208" s="435" t="s">
        <v>239</v>
      </c>
      <c r="Z208" s="436">
        <v>3048</v>
      </c>
      <c r="AA208" s="491">
        <f t="shared" si="70"/>
        <v>1790717.6387355637</v>
      </c>
      <c r="AB208" s="491">
        <v>1550760.0985701417</v>
      </c>
      <c r="AC208" s="200">
        <v>3341477.7373057054</v>
      </c>
      <c r="AD208" s="440">
        <v>659657</v>
      </c>
      <c r="AE208" s="452">
        <f t="shared" si="71"/>
        <v>4001134.7373057054</v>
      </c>
      <c r="AF208" s="436">
        <v>563298.79902610555</v>
      </c>
      <c r="AG208" s="438">
        <f t="shared" si="72"/>
        <v>4564433.536331811</v>
      </c>
      <c r="AH208" s="441">
        <v>341501</v>
      </c>
      <c r="AI208" s="489">
        <f t="shared" si="73"/>
        <v>4905934.536331811</v>
      </c>
      <c r="AJ208" s="442">
        <f t="shared" si="74"/>
        <v>1609.5585749120114</v>
      </c>
    </row>
    <row r="209" spans="1:36">
      <c r="A209" s="434">
        <v>626</v>
      </c>
      <c r="B209" s="435" t="s">
        <v>240</v>
      </c>
      <c r="C209" s="440">
        <v>4835</v>
      </c>
      <c r="D209" s="490">
        <f t="shared" si="62"/>
        <v>1943579.5734850389</v>
      </c>
      <c r="E209" s="491">
        <v>-1714828.421395866</v>
      </c>
      <c r="F209" s="440">
        <v>228751.15208917297</v>
      </c>
      <c r="G209" s="440">
        <v>1603048.7071316787</v>
      </c>
      <c r="H209" s="200">
        <f t="shared" si="63"/>
        <v>1831799.8592208517</v>
      </c>
      <c r="I209" s="440">
        <v>957942.40238802379</v>
      </c>
      <c r="J209" s="438">
        <f t="shared" si="64"/>
        <v>2789742.2616088754</v>
      </c>
      <c r="K209" s="441">
        <v>-173956</v>
      </c>
      <c r="L209" s="489">
        <f>J209+K210</f>
        <v>2611152.2616088754</v>
      </c>
      <c r="M209" s="438">
        <v>-6383.3265000000029</v>
      </c>
      <c r="N209" s="438">
        <f t="shared" si="65"/>
        <v>2604768.9351088754</v>
      </c>
      <c r="O209" s="489">
        <f t="shared" si="66"/>
        <v>540.05217406595148</v>
      </c>
      <c r="P209" s="438">
        <f t="shared" si="67"/>
        <v>538.73194107732684</v>
      </c>
      <c r="Q209" s="492">
        <v>17</v>
      </c>
      <c r="R209" s="492">
        <v>17</v>
      </c>
      <c r="S209" s="367"/>
      <c r="T209" s="535">
        <f t="shared" si="68"/>
        <v>606162.32743039494</v>
      </c>
      <c r="U209" s="536">
        <f t="shared" si="61"/>
        <v>0.30232686812902249</v>
      </c>
      <c r="V209" s="537">
        <f t="shared" si="69"/>
        <v>136.14606323225274</v>
      </c>
      <c r="W209" s="415"/>
      <c r="X209" s="434">
        <v>626</v>
      </c>
      <c r="Y209" s="435" t="s">
        <v>240</v>
      </c>
      <c r="Z209" s="436">
        <v>4964</v>
      </c>
      <c r="AA209" s="491">
        <f t="shared" si="70"/>
        <v>1974725.5111499811</v>
      </c>
      <c r="AB209" s="491">
        <v>-631094.78099128511</v>
      </c>
      <c r="AC209" s="200">
        <v>1343630.730158696</v>
      </c>
      <c r="AD209" s="440">
        <v>-38849</v>
      </c>
      <c r="AE209" s="452">
        <f t="shared" si="71"/>
        <v>1304781.730158696</v>
      </c>
      <c r="AF209" s="436">
        <v>958856.20401978435</v>
      </c>
      <c r="AG209" s="438">
        <f t="shared" si="72"/>
        <v>2263637.9341784804</v>
      </c>
      <c r="AH209" s="441">
        <v>-258648</v>
      </c>
      <c r="AI209" s="489">
        <f t="shared" si="73"/>
        <v>2004989.9341784804</v>
      </c>
      <c r="AJ209" s="442">
        <f t="shared" si="74"/>
        <v>403.90611083369873</v>
      </c>
    </row>
    <row r="210" spans="1:36">
      <c r="A210" s="434">
        <v>630</v>
      </c>
      <c r="B210" s="435" t="s">
        <v>241</v>
      </c>
      <c r="C210" s="440">
        <v>1635</v>
      </c>
      <c r="D210" s="490">
        <f t="shared" si="62"/>
        <v>2535681.1013471824</v>
      </c>
      <c r="E210" s="491">
        <v>-660616.66302165762</v>
      </c>
      <c r="F210" s="440">
        <v>1875064.4383255248</v>
      </c>
      <c r="G210" s="440">
        <v>558549.9367131202</v>
      </c>
      <c r="H210" s="200">
        <f t="shared" si="63"/>
        <v>2433614.3750386452</v>
      </c>
      <c r="I210" s="440">
        <v>295039.95447022474</v>
      </c>
      <c r="J210" s="438">
        <f t="shared" si="64"/>
        <v>2728654.3295088699</v>
      </c>
      <c r="K210" s="441">
        <v>-178590</v>
      </c>
      <c r="L210" s="489">
        <f>J210+K211</f>
        <v>2200209.3295088699</v>
      </c>
      <c r="M210" s="438">
        <v>190711.72999999998</v>
      </c>
      <c r="N210" s="438">
        <f t="shared" si="65"/>
        <v>2390921.0595088699</v>
      </c>
      <c r="O210" s="489">
        <f t="shared" si="66"/>
        <v>1345.6937795161284</v>
      </c>
      <c r="P210" s="438">
        <f t="shared" si="67"/>
        <v>1462.3370394549663</v>
      </c>
      <c r="Q210" s="492">
        <v>17</v>
      </c>
      <c r="R210" s="492">
        <v>17</v>
      </c>
      <c r="S210" s="367"/>
      <c r="T210" s="535">
        <f t="shared" si="68"/>
        <v>-45659.175897540525</v>
      </c>
      <c r="U210" s="536">
        <f t="shared" si="61"/>
        <v>-2.0330297961624461E-2</v>
      </c>
      <c r="V210" s="537">
        <f t="shared" si="69"/>
        <v>-31.294881064135552</v>
      </c>
      <c r="W210" s="415"/>
      <c r="X210" s="434">
        <v>630</v>
      </c>
      <c r="Y210" s="435" t="s">
        <v>241</v>
      </c>
      <c r="Z210" s="436">
        <v>1631</v>
      </c>
      <c r="AA210" s="491">
        <f t="shared" si="70"/>
        <v>2446825.1509560747</v>
      </c>
      <c r="AB210" s="491">
        <v>-821097.43560530478</v>
      </c>
      <c r="AC210" s="200">
        <v>1625727.7153507699</v>
      </c>
      <c r="AD210" s="440">
        <v>533140</v>
      </c>
      <c r="AE210" s="452">
        <f t="shared" si="71"/>
        <v>2158867.7153507699</v>
      </c>
      <c r="AF210" s="436">
        <v>293457.79005564051</v>
      </c>
      <c r="AG210" s="438">
        <f t="shared" si="72"/>
        <v>2452325.5054064104</v>
      </c>
      <c r="AH210" s="441">
        <v>-206457</v>
      </c>
      <c r="AI210" s="489">
        <f t="shared" si="73"/>
        <v>2245868.5054064104</v>
      </c>
      <c r="AJ210" s="442">
        <f t="shared" si="74"/>
        <v>1376.988660580264</v>
      </c>
    </row>
    <row r="211" spans="1:36">
      <c r="A211" s="434">
        <v>631</v>
      </c>
      <c r="B211" s="435" t="s">
        <v>242</v>
      </c>
      <c r="C211" s="440">
        <v>1963</v>
      </c>
      <c r="D211" s="490">
        <f t="shared" si="62"/>
        <v>280729.47474320367</v>
      </c>
      <c r="E211" s="491">
        <v>267797.13242865511</v>
      </c>
      <c r="F211" s="440">
        <v>548526.60717185878</v>
      </c>
      <c r="G211" s="440">
        <v>593093.59426144965</v>
      </c>
      <c r="H211" s="200">
        <f t="shared" si="63"/>
        <v>1141620.2014333084</v>
      </c>
      <c r="I211" s="440">
        <v>333250.12285065651</v>
      </c>
      <c r="J211" s="438">
        <f t="shared" si="64"/>
        <v>1474870.3242839649</v>
      </c>
      <c r="K211" s="441">
        <v>-528445</v>
      </c>
      <c r="L211" s="489">
        <f>J211+K212</f>
        <v>910132.32428396493</v>
      </c>
      <c r="M211" s="438">
        <v>-736320.65210000006</v>
      </c>
      <c r="N211" s="438">
        <f t="shared" si="65"/>
        <v>173811.67218396487</v>
      </c>
      <c r="O211" s="489">
        <f t="shared" si="66"/>
        <v>463.64356815280945</v>
      </c>
      <c r="P211" s="438">
        <f t="shared" si="67"/>
        <v>88.543898208846088</v>
      </c>
      <c r="Q211" s="492">
        <v>2</v>
      </c>
      <c r="R211" s="492">
        <v>2</v>
      </c>
      <c r="S211" s="367"/>
      <c r="T211" s="535">
        <f t="shared" si="68"/>
        <v>-1034371.3434744556</v>
      </c>
      <c r="U211" s="536">
        <f t="shared" si="61"/>
        <v>-0.53194620335525278</v>
      </c>
      <c r="V211" s="537">
        <f t="shared" si="69"/>
        <v>-515.95525691440503</v>
      </c>
      <c r="W211" s="415"/>
      <c r="X211" s="434">
        <v>631</v>
      </c>
      <c r="Y211" s="435" t="s">
        <v>242</v>
      </c>
      <c r="Z211" s="436">
        <v>1985</v>
      </c>
      <c r="AA211" s="491">
        <f t="shared" si="70"/>
        <v>437236.04622934433</v>
      </c>
      <c r="AB211" s="491">
        <v>1114922.4854158484</v>
      </c>
      <c r="AC211" s="200">
        <v>1552158.5316451928</v>
      </c>
      <c r="AD211" s="440">
        <v>590437</v>
      </c>
      <c r="AE211" s="452">
        <f t="shared" si="71"/>
        <v>2142595.5316451928</v>
      </c>
      <c r="AF211" s="436">
        <v>344417.13611322764</v>
      </c>
      <c r="AG211" s="438">
        <f t="shared" si="72"/>
        <v>2487012.6677584206</v>
      </c>
      <c r="AH211" s="441">
        <v>-542509</v>
      </c>
      <c r="AI211" s="489">
        <f t="shared" si="73"/>
        <v>1944503.6677584206</v>
      </c>
      <c r="AJ211" s="442">
        <f t="shared" si="74"/>
        <v>979.59882506721442</v>
      </c>
    </row>
    <row r="212" spans="1:36">
      <c r="A212" s="434">
        <v>635</v>
      </c>
      <c r="B212" s="435" t="s">
        <v>243</v>
      </c>
      <c r="C212" s="440">
        <v>6347</v>
      </c>
      <c r="D212" s="490">
        <f t="shared" si="62"/>
        <v>1179666.7086813403</v>
      </c>
      <c r="E212" s="491">
        <v>-538761.12913830997</v>
      </c>
      <c r="F212" s="440">
        <v>640905.57954303036</v>
      </c>
      <c r="G212" s="440">
        <v>2319522.1496603829</v>
      </c>
      <c r="H212" s="200">
        <f t="shared" si="63"/>
        <v>2960427.7292034132</v>
      </c>
      <c r="I212" s="440">
        <v>1238742.9642665072</v>
      </c>
      <c r="J212" s="438">
        <f t="shared" si="64"/>
        <v>4199170.6934699202</v>
      </c>
      <c r="K212" s="441">
        <v>-564738</v>
      </c>
      <c r="L212" s="489">
        <f>J212+K213</f>
        <v>3509318.6934699202</v>
      </c>
      <c r="M212" s="438">
        <v>-499696.2551999999</v>
      </c>
      <c r="N212" s="438">
        <f t="shared" si="65"/>
        <v>3009622.4382699202</v>
      </c>
      <c r="O212" s="489">
        <f t="shared" si="66"/>
        <v>552.90983038757213</v>
      </c>
      <c r="P212" s="438">
        <f t="shared" si="67"/>
        <v>474.18031168582326</v>
      </c>
      <c r="Q212" s="492">
        <v>6</v>
      </c>
      <c r="R212" s="492">
        <v>6</v>
      </c>
      <c r="S212" s="367"/>
      <c r="T212" s="535">
        <f t="shared" si="68"/>
        <v>-662246.91573483218</v>
      </c>
      <c r="U212" s="536">
        <f t="shared" si="61"/>
        <v>-0.15875260700048771</v>
      </c>
      <c r="V212" s="537">
        <f t="shared" si="69"/>
        <v>-94.949403842083484</v>
      </c>
      <c r="W212" s="415"/>
      <c r="X212" s="434">
        <v>635</v>
      </c>
      <c r="Y212" s="435" t="s">
        <v>243</v>
      </c>
      <c r="Z212" s="436">
        <v>6439</v>
      </c>
      <c r="AA212" s="491">
        <f t="shared" si="70"/>
        <v>1396232.1139583916</v>
      </c>
      <c r="AB212" s="491">
        <v>-128598.86888017091</v>
      </c>
      <c r="AC212" s="200">
        <v>1267633.2450782207</v>
      </c>
      <c r="AD212" s="440">
        <v>2240824</v>
      </c>
      <c r="AE212" s="452">
        <f t="shared" si="71"/>
        <v>3508457.245078221</v>
      </c>
      <c r="AF212" s="436">
        <v>1272187.3641265316</v>
      </c>
      <c r="AG212" s="438">
        <f t="shared" si="72"/>
        <v>4780644.6092047524</v>
      </c>
      <c r="AH212" s="441">
        <v>-609079</v>
      </c>
      <c r="AI212" s="489">
        <f t="shared" si="73"/>
        <v>4171565.6092047524</v>
      </c>
      <c r="AJ212" s="442">
        <f t="shared" si="74"/>
        <v>647.85923422965561</v>
      </c>
    </row>
    <row r="213" spans="1:36">
      <c r="A213" s="434">
        <v>636</v>
      </c>
      <c r="B213" s="435" t="s">
        <v>244</v>
      </c>
      <c r="C213" s="440">
        <v>8154</v>
      </c>
      <c r="D213" s="490">
        <f t="shared" si="62"/>
        <v>4124150.6139891869</v>
      </c>
      <c r="E213" s="491">
        <v>477797.7464857311</v>
      </c>
      <c r="F213" s="440">
        <v>4601948.360474918</v>
      </c>
      <c r="G213" s="440">
        <v>3741617.3530154377</v>
      </c>
      <c r="H213" s="200">
        <f t="shared" si="63"/>
        <v>8343565.7134903558</v>
      </c>
      <c r="I213" s="440">
        <v>1738482.5819979981</v>
      </c>
      <c r="J213" s="438">
        <f t="shared" si="64"/>
        <v>10082048.295488354</v>
      </c>
      <c r="K213" s="441">
        <v>-689852</v>
      </c>
      <c r="L213" s="489">
        <f>J213+K214</f>
        <v>8713925.2954883538</v>
      </c>
      <c r="M213" s="438">
        <v>695546.16899999999</v>
      </c>
      <c r="N213" s="438">
        <f t="shared" si="65"/>
        <v>9409471.4644883536</v>
      </c>
      <c r="O213" s="489">
        <f t="shared" si="66"/>
        <v>1068.6687877714439</v>
      </c>
      <c r="P213" s="438">
        <f t="shared" si="67"/>
        <v>1153.9700103615837</v>
      </c>
      <c r="Q213" s="492">
        <v>2</v>
      </c>
      <c r="R213" s="492">
        <v>2</v>
      </c>
      <c r="S213" s="367"/>
      <c r="T213" s="535">
        <f t="shared" si="68"/>
        <v>425647.85353076085</v>
      </c>
      <c r="U213" s="536">
        <f t="shared" si="61"/>
        <v>5.1355406055305489E-2</v>
      </c>
      <c r="V213" s="537">
        <f t="shared" si="69"/>
        <v>60.607799939092615</v>
      </c>
      <c r="W213" s="415"/>
      <c r="X213" s="434">
        <v>636</v>
      </c>
      <c r="Y213" s="435" t="s">
        <v>244</v>
      </c>
      <c r="Z213" s="436">
        <v>8222</v>
      </c>
      <c r="AA213" s="491">
        <f t="shared" si="70"/>
        <v>3704963.7579602725</v>
      </c>
      <c r="AB213" s="491">
        <v>775264.32873264665</v>
      </c>
      <c r="AC213" s="200">
        <v>4480228.086692919</v>
      </c>
      <c r="AD213" s="440">
        <v>2692776</v>
      </c>
      <c r="AE213" s="452">
        <f t="shared" si="71"/>
        <v>7173004.086692919</v>
      </c>
      <c r="AF213" s="436">
        <v>1772192.3552646746</v>
      </c>
      <c r="AG213" s="438">
        <f t="shared" si="72"/>
        <v>8945196.441957593</v>
      </c>
      <c r="AH213" s="441">
        <v>-656919</v>
      </c>
      <c r="AI213" s="489">
        <f t="shared" si="73"/>
        <v>8288277.441957593</v>
      </c>
      <c r="AJ213" s="442">
        <f t="shared" si="74"/>
        <v>1008.0609878323513</v>
      </c>
    </row>
    <row r="214" spans="1:36">
      <c r="A214" s="434">
        <v>638</v>
      </c>
      <c r="B214" s="435" t="s">
        <v>245</v>
      </c>
      <c r="C214" s="440">
        <v>51232</v>
      </c>
      <c r="D214" s="490">
        <f t="shared" si="62"/>
        <v>26886211.478249367</v>
      </c>
      <c r="E214" s="491">
        <v>17062383.231100474</v>
      </c>
      <c r="F214" s="440">
        <v>43948594.709349841</v>
      </c>
      <c r="G214" s="440">
        <v>-3446951.8996120552</v>
      </c>
      <c r="H214" s="200">
        <f t="shared" si="63"/>
        <v>40501642.809737787</v>
      </c>
      <c r="I214" s="440">
        <v>7324920.5436812136</v>
      </c>
      <c r="J214" s="438">
        <f t="shared" si="64"/>
        <v>47826563.353418998</v>
      </c>
      <c r="K214" s="441">
        <v>-1368123</v>
      </c>
      <c r="L214" s="489">
        <f>J214+K215</f>
        <v>47101296.353418998</v>
      </c>
      <c r="M214" s="438">
        <v>-673034.30420999951</v>
      </c>
      <c r="N214" s="438">
        <f t="shared" si="65"/>
        <v>46428262.049208999</v>
      </c>
      <c r="O214" s="489">
        <f t="shared" si="66"/>
        <v>919.37258653612969</v>
      </c>
      <c r="P214" s="438">
        <f t="shared" si="67"/>
        <v>906.23559590117497</v>
      </c>
      <c r="Q214" s="492">
        <v>1</v>
      </c>
      <c r="R214" s="493">
        <v>34</v>
      </c>
      <c r="S214" s="416"/>
      <c r="T214" s="535">
        <f t="shared" si="68"/>
        <v>-243466.16912205517</v>
      </c>
      <c r="U214" s="536">
        <f t="shared" si="61"/>
        <v>-5.142409765095766E-3</v>
      </c>
      <c r="V214" s="537">
        <f t="shared" si="69"/>
        <v>-6.2518151636309085</v>
      </c>
      <c r="W214" s="415"/>
      <c r="X214" s="434">
        <v>638</v>
      </c>
      <c r="Y214" s="435" t="s">
        <v>245</v>
      </c>
      <c r="Z214" s="436">
        <v>51149</v>
      </c>
      <c r="AA214" s="491">
        <f t="shared" si="70"/>
        <v>26174144.99024187</v>
      </c>
      <c r="AB214" s="491">
        <v>19427004.869197294</v>
      </c>
      <c r="AC214" s="200">
        <v>45601149.859439164</v>
      </c>
      <c r="AD214" s="440">
        <v>-4472510</v>
      </c>
      <c r="AE214" s="452">
        <f t="shared" si="71"/>
        <v>41128639.859439164</v>
      </c>
      <c r="AF214" s="436">
        <v>7464233.663101892</v>
      </c>
      <c r="AG214" s="438">
        <f t="shared" si="72"/>
        <v>48592873.522541054</v>
      </c>
      <c r="AH214" s="441">
        <v>-1248111</v>
      </c>
      <c r="AI214" s="489">
        <f t="shared" si="73"/>
        <v>47344762.522541054</v>
      </c>
      <c r="AJ214" s="442">
        <f t="shared" si="74"/>
        <v>925.6244016997606</v>
      </c>
    </row>
    <row r="215" spans="1:36">
      <c r="A215" s="434">
        <v>678</v>
      </c>
      <c r="B215" s="435" t="s">
        <v>246</v>
      </c>
      <c r="C215" s="440">
        <v>24073</v>
      </c>
      <c r="D215" s="490">
        <f t="shared" si="62"/>
        <v>11510900.701690232</v>
      </c>
      <c r="E215" s="491">
        <v>711844.61832561949</v>
      </c>
      <c r="F215" s="440">
        <v>12222745.320015851</v>
      </c>
      <c r="G215" s="440">
        <v>7861808.3314749151</v>
      </c>
      <c r="H215" s="200">
        <f t="shared" si="63"/>
        <v>20084553.651490767</v>
      </c>
      <c r="I215" s="440">
        <v>3455085.4561190233</v>
      </c>
      <c r="J215" s="438">
        <f t="shared" si="64"/>
        <v>23539639.10760979</v>
      </c>
      <c r="K215" s="441">
        <v>-725267</v>
      </c>
      <c r="L215" s="489">
        <f>J215+K216</f>
        <v>24012517.10760979</v>
      </c>
      <c r="M215" s="438">
        <v>-6477.89430000016</v>
      </c>
      <c r="N215" s="438">
        <f t="shared" si="65"/>
        <v>24006039.213309791</v>
      </c>
      <c r="O215" s="489">
        <f t="shared" si="66"/>
        <v>997.48752160552442</v>
      </c>
      <c r="P215" s="438">
        <f t="shared" si="67"/>
        <v>997.21842783657166</v>
      </c>
      <c r="Q215" s="492">
        <v>17</v>
      </c>
      <c r="R215" s="492">
        <v>17</v>
      </c>
      <c r="S215" s="367"/>
      <c r="T215" s="535">
        <f t="shared" si="68"/>
        <v>-758744.93953986093</v>
      </c>
      <c r="U215" s="536">
        <f t="shared" si="61"/>
        <v>-3.0630047758392967E-2</v>
      </c>
      <c r="V215" s="537">
        <f t="shared" si="69"/>
        <v>-23.586758985969823</v>
      </c>
      <c r="W215" s="415"/>
      <c r="X215" s="434">
        <v>678</v>
      </c>
      <c r="Y215" s="435" t="s">
        <v>246</v>
      </c>
      <c r="Z215" s="436">
        <v>24260</v>
      </c>
      <c r="AA215" s="491">
        <f t="shared" si="70"/>
        <v>11575899.297150478</v>
      </c>
      <c r="AB215" s="491">
        <v>3354241.7462686226</v>
      </c>
      <c r="AC215" s="200">
        <v>14930141.0434191</v>
      </c>
      <c r="AD215" s="440">
        <v>7135771</v>
      </c>
      <c r="AE215" s="452">
        <f t="shared" si="71"/>
        <v>22065912.0434191</v>
      </c>
      <c r="AF215" s="436">
        <v>3472366.0037305523</v>
      </c>
      <c r="AG215" s="438">
        <f t="shared" si="72"/>
        <v>25538278.047149651</v>
      </c>
      <c r="AH215" s="441">
        <v>-767016</v>
      </c>
      <c r="AI215" s="489">
        <f t="shared" si="73"/>
        <v>24771262.047149651</v>
      </c>
      <c r="AJ215" s="442">
        <f t="shared" si="74"/>
        <v>1021.0742805914942</v>
      </c>
    </row>
    <row r="216" spans="1:36">
      <c r="A216" s="434">
        <v>680</v>
      </c>
      <c r="B216" s="435" t="s">
        <v>247</v>
      </c>
      <c r="C216" s="440">
        <v>24942</v>
      </c>
      <c r="D216" s="490">
        <f t="shared" si="62"/>
        <v>8352692.8072037343</v>
      </c>
      <c r="E216" s="491">
        <v>109553.11681564758</v>
      </c>
      <c r="F216" s="440">
        <v>8462245.9240193814</v>
      </c>
      <c r="G216" s="440">
        <v>1528490.6635992252</v>
      </c>
      <c r="H216" s="200">
        <f t="shared" si="63"/>
        <v>9990736.5876186062</v>
      </c>
      <c r="I216" s="440">
        <v>3428419.251286753</v>
      </c>
      <c r="J216" s="438">
        <f t="shared" si="64"/>
        <v>13419155.838905359</v>
      </c>
      <c r="K216" s="441">
        <v>472878</v>
      </c>
      <c r="L216" s="489">
        <f>J216+K217</f>
        <v>13481901.838905359</v>
      </c>
      <c r="M216" s="438">
        <v>-787828.58049999981</v>
      </c>
      <c r="N216" s="438">
        <f t="shared" si="65"/>
        <v>12694073.258405359</v>
      </c>
      <c r="O216" s="489">
        <f t="shared" si="66"/>
        <v>540.5301033960933</v>
      </c>
      <c r="P216" s="438">
        <f t="shared" si="67"/>
        <v>508.94367967305584</v>
      </c>
      <c r="Q216" s="492">
        <v>2</v>
      </c>
      <c r="R216" s="492">
        <v>2</v>
      </c>
      <c r="S216" s="367"/>
      <c r="T216" s="535">
        <f t="shared" si="68"/>
        <v>-648149.50593683124</v>
      </c>
      <c r="U216" s="536">
        <f t="shared" si="61"/>
        <v>-4.5870286676164232E-2</v>
      </c>
      <c r="V216" s="537">
        <f t="shared" si="69"/>
        <v>-29.000382087267894</v>
      </c>
      <c r="W216" s="415"/>
      <c r="X216" s="434">
        <v>680</v>
      </c>
      <c r="Y216" s="435" t="s">
        <v>247</v>
      </c>
      <c r="Z216" s="436">
        <v>24810</v>
      </c>
      <c r="AA216" s="491">
        <f t="shared" si="70"/>
        <v>7807687.1040563695</v>
      </c>
      <c r="AB216" s="491">
        <v>874114.62632112589</v>
      </c>
      <c r="AC216" s="200">
        <v>8681801.7303774953</v>
      </c>
      <c r="AD216" s="440">
        <v>2366690</v>
      </c>
      <c r="AE216" s="452">
        <f t="shared" si="71"/>
        <v>11048491.730377495</v>
      </c>
      <c r="AF216" s="436">
        <v>3437295.6144646946</v>
      </c>
      <c r="AG216" s="438">
        <f t="shared" si="72"/>
        <v>14485787.34484219</v>
      </c>
      <c r="AH216" s="441">
        <v>-355736</v>
      </c>
      <c r="AI216" s="489">
        <f t="shared" si="73"/>
        <v>14130051.34484219</v>
      </c>
      <c r="AJ216" s="442">
        <f t="shared" si="74"/>
        <v>569.53048548336119</v>
      </c>
    </row>
    <row r="217" spans="1:36">
      <c r="A217" s="434">
        <v>681</v>
      </c>
      <c r="B217" s="435" t="s">
        <v>248</v>
      </c>
      <c r="C217" s="440">
        <v>3308</v>
      </c>
      <c r="D217" s="490">
        <f t="shared" si="62"/>
        <v>154897.30926603213</v>
      </c>
      <c r="E217" s="491">
        <v>437792.7207137298</v>
      </c>
      <c r="F217" s="440">
        <v>592690.02997976192</v>
      </c>
      <c r="G217" s="440">
        <v>1147672.9307255514</v>
      </c>
      <c r="H217" s="200">
        <f t="shared" si="63"/>
        <v>1740362.9607053134</v>
      </c>
      <c r="I217" s="440">
        <v>802022.15442834981</v>
      </c>
      <c r="J217" s="438">
        <f t="shared" si="64"/>
        <v>2542385.1151336632</v>
      </c>
      <c r="K217" s="441">
        <v>62746</v>
      </c>
      <c r="L217" s="489">
        <f>J217+K218</f>
        <v>2686816.1151336632</v>
      </c>
      <c r="M217" s="438">
        <v>-61390.263500000001</v>
      </c>
      <c r="N217" s="438">
        <f t="shared" si="65"/>
        <v>2625425.8516336633</v>
      </c>
      <c r="O217" s="489">
        <f t="shared" si="66"/>
        <v>812.21768897631898</v>
      </c>
      <c r="P217" s="438">
        <f t="shared" si="67"/>
        <v>793.65956820848351</v>
      </c>
      <c r="Q217" s="492">
        <v>10</v>
      </c>
      <c r="R217" s="492">
        <v>10</v>
      </c>
      <c r="S217" s="367"/>
      <c r="T217" s="535">
        <f t="shared" si="68"/>
        <v>58404.879508948419</v>
      </c>
      <c r="U217" s="536">
        <f t="shared" si="61"/>
        <v>2.2220601828719121E-2</v>
      </c>
      <c r="V217" s="537">
        <f t="shared" si="69"/>
        <v>22.905005605533802</v>
      </c>
      <c r="W217" s="415"/>
      <c r="X217" s="434">
        <v>681</v>
      </c>
      <c r="Y217" s="435" t="s">
        <v>248</v>
      </c>
      <c r="Z217" s="436">
        <v>3330</v>
      </c>
      <c r="AA217" s="491">
        <f t="shared" si="70"/>
        <v>124131.27735977992</v>
      </c>
      <c r="AB217" s="491">
        <v>744894.57805015356</v>
      </c>
      <c r="AC217" s="200">
        <v>869025.85540993349</v>
      </c>
      <c r="AD217" s="440">
        <v>1045482</v>
      </c>
      <c r="AE217" s="452">
        <f t="shared" si="71"/>
        <v>1914507.8554099335</v>
      </c>
      <c r="AF217" s="436">
        <v>805669.38021478138</v>
      </c>
      <c r="AG217" s="438">
        <f t="shared" si="72"/>
        <v>2720177.2356247148</v>
      </c>
      <c r="AH217" s="441">
        <v>-91766</v>
      </c>
      <c r="AI217" s="489">
        <f t="shared" si="73"/>
        <v>2628411.2356247148</v>
      </c>
      <c r="AJ217" s="442">
        <f t="shared" si="74"/>
        <v>789.31268337078518</v>
      </c>
    </row>
    <row r="218" spans="1:36">
      <c r="A218" s="434">
        <v>683</v>
      </c>
      <c r="B218" s="435" t="s">
        <v>249</v>
      </c>
      <c r="C218" s="440">
        <v>3618</v>
      </c>
      <c r="D218" s="490">
        <f t="shared" si="62"/>
        <v>5222378.3205308542</v>
      </c>
      <c r="E218" s="491">
        <v>-188302.56312116233</v>
      </c>
      <c r="F218" s="440">
        <v>5034075.7574096918</v>
      </c>
      <c r="G218" s="440">
        <v>2492447.4028989668</v>
      </c>
      <c r="H218" s="200">
        <f t="shared" si="63"/>
        <v>7526523.1603086591</v>
      </c>
      <c r="I218" s="440">
        <v>762159.80487067404</v>
      </c>
      <c r="J218" s="438">
        <f t="shared" si="64"/>
        <v>8288682.9651793335</v>
      </c>
      <c r="K218" s="441">
        <v>144431</v>
      </c>
      <c r="L218" s="489">
        <f>J218+K219</f>
        <v>6943380.9651793335</v>
      </c>
      <c r="M218" s="438">
        <v>4807.1965000000491</v>
      </c>
      <c r="N218" s="438">
        <f t="shared" si="65"/>
        <v>6948188.1616793331</v>
      </c>
      <c r="O218" s="489">
        <f t="shared" si="66"/>
        <v>1919.1213281313801</v>
      </c>
      <c r="P218" s="438">
        <f t="shared" si="67"/>
        <v>1920.4500170479084</v>
      </c>
      <c r="Q218" s="492">
        <v>19</v>
      </c>
      <c r="R218" s="492">
        <v>19</v>
      </c>
      <c r="S218" s="367"/>
      <c r="T218" s="535">
        <f t="shared" si="68"/>
        <v>-1335709.6087198472</v>
      </c>
      <c r="U218" s="536">
        <f t="shared" si="61"/>
        <v>-0.16133530570746873</v>
      </c>
      <c r="V218" s="537">
        <f t="shared" si="69"/>
        <v>-336.76166203188427</v>
      </c>
      <c r="W218" s="415"/>
      <c r="X218" s="434">
        <v>683</v>
      </c>
      <c r="Y218" s="435" t="s">
        <v>249</v>
      </c>
      <c r="Z218" s="436">
        <v>3670</v>
      </c>
      <c r="AA218" s="491">
        <f t="shared" si="70"/>
        <v>5276775.5688604536</v>
      </c>
      <c r="AB218" s="491">
        <v>-348882.9734463644</v>
      </c>
      <c r="AC218" s="200">
        <v>4927892.595414089</v>
      </c>
      <c r="AD218" s="440">
        <v>2472724</v>
      </c>
      <c r="AE218" s="452">
        <f t="shared" si="71"/>
        <v>7400616.595414089</v>
      </c>
      <c r="AF218" s="436">
        <v>759963.97848509159</v>
      </c>
      <c r="AG218" s="438">
        <f t="shared" si="72"/>
        <v>8160580.5738991806</v>
      </c>
      <c r="AH218" s="441">
        <v>118510</v>
      </c>
      <c r="AI218" s="489">
        <f t="shared" si="73"/>
        <v>8279090.5738991806</v>
      </c>
      <c r="AJ218" s="442">
        <f t="shared" si="74"/>
        <v>2255.8829901632644</v>
      </c>
    </row>
    <row r="219" spans="1:36">
      <c r="A219" s="434">
        <v>684</v>
      </c>
      <c r="B219" s="435" t="s">
        <v>250</v>
      </c>
      <c r="C219" s="440">
        <v>38667</v>
      </c>
      <c r="D219" s="490">
        <f t="shared" si="62"/>
        <v>6719509.0771251302</v>
      </c>
      <c r="E219" s="491">
        <v>-1674871.2287709303</v>
      </c>
      <c r="F219" s="440">
        <v>5044637.8483541999</v>
      </c>
      <c r="G219" s="440">
        <v>19300.99825431214</v>
      </c>
      <c r="H219" s="200">
        <f t="shared" si="63"/>
        <v>5063938.8466085121</v>
      </c>
      <c r="I219" s="440">
        <v>6994486.0991022736</v>
      </c>
      <c r="J219" s="438">
        <f t="shared" si="64"/>
        <v>12058424.945710786</v>
      </c>
      <c r="K219" s="441">
        <v>-1345302</v>
      </c>
      <c r="L219" s="489">
        <f>J219+K220</f>
        <v>12650439.945710786</v>
      </c>
      <c r="M219" s="438">
        <v>-3097607.6922500003</v>
      </c>
      <c r="N219" s="438">
        <f t="shared" si="65"/>
        <v>9552832.2534607854</v>
      </c>
      <c r="O219" s="489">
        <f t="shared" si="66"/>
        <v>327.16372994312428</v>
      </c>
      <c r="P219" s="438">
        <f t="shared" si="67"/>
        <v>247.05387678022049</v>
      </c>
      <c r="Q219" s="492">
        <v>4</v>
      </c>
      <c r="R219" s="492">
        <v>4</v>
      </c>
      <c r="S219" s="367"/>
      <c r="T219" s="535">
        <f t="shared" si="68"/>
        <v>-8277477.0830215365</v>
      </c>
      <c r="U219" s="536">
        <f t="shared" si="61"/>
        <v>-0.39552321770280513</v>
      </c>
      <c r="V219" s="537">
        <f t="shared" si="69"/>
        <v>-210.01425277543422</v>
      </c>
      <c r="W219" s="415"/>
      <c r="X219" s="434">
        <v>684</v>
      </c>
      <c r="Y219" s="435" t="s">
        <v>250</v>
      </c>
      <c r="Z219" s="436">
        <v>38959</v>
      </c>
      <c r="AA219" s="491">
        <f t="shared" si="70"/>
        <v>7427065.5280936789</v>
      </c>
      <c r="AB219" s="491">
        <v>8809104.5328130145</v>
      </c>
      <c r="AC219" s="200">
        <v>16236170.060906693</v>
      </c>
      <c r="AD219" s="440">
        <v>-487968</v>
      </c>
      <c r="AE219" s="452">
        <f t="shared" si="71"/>
        <v>15748202.060906693</v>
      </c>
      <c r="AF219" s="436">
        <v>7040812.967825627</v>
      </c>
      <c r="AG219" s="438">
        <f t="shared" si="72"/>
        <v>22789015.028732322</v>
      </c>
      <c r="AH219" s="441">
        <v>-1861098</v>
      </c>
      <c r="AI219" s="489">
        <f t="shared" si="73"/>
        <v>20927917.028732322</v>
      </c>
      <c r="AJ219" s="442">
        <f t="shared" si="74"/>
        <v>537.1779827185585</v>
      </c>
    </row>
    <row r="220" spans="1:36">
      <c r="A220" s="434">
        <v>686</v>
      </c>
      <c r="B220" s="435" t="s">
        <v>251</v>
      </c>
      <c r="C220" s="440">
        <v>2964</v>
      </c>
      <c r="D220" s="490">
        <f t="shared" si="62"/>
        <v>301609.47691742977</v>
      </c>
      <c r="E220" s="491">
        <v>-570370.83842463978</v>
      </c>
      <c r="F220" s="440">
        <v>-268761.36150721001</v>
      </c>
      <c r="G220" s="440">
        <v>1397377.5114989683</v>
      </c>
      <c r="H220" s="200">
        <f t="shared" si="63"/>
        <v>1128616.1499917584</v>
      </c>
      <c r="I220" s="440">
        <v>666944.04381339496</v>
      </c>
      <c r="J220" s="438">
        <f t="shared" si="64"/>
        <v>1795560.1938051535</v>
      </c>
      <c r="K220" s="441">
        <v>592015</v>
      </c>
      <c r="L220" s="489">
        <f>J220+K221</f>
        <v>1937841.1938051535</v>
      </c>
      <c r="M220" s="438">
        <v>11048.671299999987</v>
      </c>
      <c r="N220" s="438">
        <f t="shared" si="65"/>
        <v>1948889.8651051535</v>
      </c>
      <c r="O220" s="489">
        <f t="shared" si="66"/>
        <v>653.79257550781153</v>
      </c>
      <c r="P220" s="438">
        <f t="shared" si="67"/>
        <v>657.5201974038979</v>
      </c>
      <c r="Q220" s="492">
        <v>11</v>
      </c>
      <c r="R220" s="492">
        <v>11</v>
      </c>
      <c r="S220" s="367"/>
      <c r="T220" s="535">
        <f t="shared" si="68"/>
        <v>-33835.163372828159</v>
      </c>
      <c r="U220" s="536">
        <f t="shared" si="61"/>
        <v>-1.7160607140035755E-2</v>
      </c>
      <c r="V220" s="537">
        <f t="shared" si="69"/>
        <v>3.7179440610651682</v>
      </c>
      <c r="W220" s="415"/>
      <c r="X220" s="434">
        <v>686</v>
      </c>
      <c r="Y220" s="435" t="s">
        <v>251</v>
      </c>
      <c r="Z220" s="436">
        <v>3033</v>
      </c>
      <c r="AA220" s="491">
        <f t="shared" si="70"/>
        <v>442579.18503488984</v>
      </c>
      <c r="AB220" s="491">
        <v>-864295.42155668838</v>
      </c>
      <c r="AC220" s="200">
        <v>-421716.23652179854</v>
      </c>
      <c r="AD220" s="440">
        <v>1319499</v>
      </c>
      <c r="AE220" s="452">
        <f t="shared" si="71"/>
        <v>897782.76347820146</v>
      </c>
      <c r="AF220" s="436">
        <v>672707.59369978029</v>
      </c>
      <c r="AG220" s="438">
        <f t="shared" si="72"/>
        <v>1570490.3571779816</v>
      </c>
      <c r="AH220" s="441">
        <v>401186</v>
      </c>
      <c r="AI220" s="489">
        <f t="shared" si="73"/>
        <v>1971676.3571779816</v>
      </c>
      <c r="AJ220" s="442">
        <f t="shared" si="74"/>
        <v>650.07463144674637</v>
      </c>
    </row>
    <row r="221" spans="1:36">
      <c r="A221" s="434">
        <v>687</v>
      </c>
      <c r="B221" s="435" t="s">
        <v>252</v>
      </c>
      <c r="C221" s="440">
        <v>1477</v>
      </c>
      <c r="D221" s="490">
        <f t="shared" si="62"/>
        <v>934549.00810231769</v>
      </c>
      <c r="E221" s="491">
        <v>-88877.318954435905</v>
      </c>
      <c r="F221" s="440">
        <v>845671.68914788181</v>
      </c>
      <c r="G221" s="440">
        <v>155652.45034538591</v>
      </c>
      <c r="H221" s="200">
        <f t="shared" si="63"/>
        <v>1001324.1394932678</v>
      </c>
      <c r="I221" s="440">
        <v>377030.6913369656</v>
      </c>
      <c r="J221" s="438">
        <f t="shared" si="64"/>
        <v>1378354.8308302334</v>
      </c>
      <c r="K221" s="441">
        <v>142281</v>
      </c>
      <c r="L221" s="489">
        <f>J221+K222</f>
        <v>1272219.8308302334</v>
      </c>
      <c r="M221" s="438">
        <v>211280.22650000002</v>
      </c>
      <c r="N221" s="438">
        <f t="shared" si="65"/>
        <v>1483500.0573302335</v>
      </c>
      <c r="O221" s="489">
        <f t="shared" si="66"/>
        <v>861.353981604762</v>
      </c>
      <c r="P221" s="438">
        <f t="shared" si="67"/>
        <v>1004.4008512730085</v>
      </c>
      <c r="Q221" s="492">
        <v>11</v>
      </c>
      <c r="R221" s="492">
        <v>11</v>
      </c>
      <c r="S221" s="367"/>
      <c r="T221" s="535">
        <f t="shared" si="68"/>
        <v>344439.30849173851</v>
      </c>
      <c r="U221" s="536">
        <f t="shared" si="61"/>
        <v>0.37125085103486577</v>
      </c>
      <c r="V221" s="537">
        <f t="shared" si="69"/>
        <v>248.14808448744884</v>
      </c>
      <c r="W221" s="415"/>
      <c r="X221" s="434">
        <v>687</v>
      </c>
      <c r="Y221" s="435" t="s">
        <v>252</v>
      </c>
      <c r="Z221" s="436">
        <v>1513</v>
      </c>
      <c r="AA221" s="491">
        <f t="shared" si="70"/>
        <v>920347.87867581134</v>
      </c>
      <c r="AB221" s="491">
        <v>-464331.06506324699</v>
      </c>
      <c r="AC221" s="200">
        <v>456016.81361256435</v>
      </c>
      <c r="AD221" s="440">
        <v>-31305</v>
      </c>
      <c r="AE221" s="452">
        <f t="shared" si="71"/>
        <v>424711.81361256435</v>
      </c>
      <c r="AF221" s="436">
        <v>376032.7087259306</v>
      </c>
      <c r="AG221" s="438">
        <f t="shared" si="72"/>
        <v>800744.52233849489</v>
      </c>
      <c r="AH221" s="441">
        <v>127036</v>
      </c>
      <c r="AI221" s="489">
        <f t="shared" si="73"/>
        <v>927780.52233849489</v>
      </c>
      <c r="AJ221" s="442">
        <f t="shared" si="74"/>
        <v>613.20589711731316</v>
      </c>
    </row>
    <row r="222" spans="1:36">
      <c r="A222" s="434">
        <v>689</v>
      </c>
      <c r="B222" s="435" t="s">
        <v>253</v>
      </c>
      <c r="C222" s="440">
        <v>3093</v>
      </c>
      <c r="D222" s="490">
        <f t="shared" si="62"/>
        <v>-413429.92606561305</v>
      </c>
      <c r="E222" s="491">
        <v>2099328.032565902</v>
      </c>
      <c r="F222" s="440">
        <v>1685898.1065002889</v>
      </c>
      <c r="G222" s="440">
        <v>-20773.005539406837</v>
      </c>
      <c r="H222" s="200">
        <f t="shared" si="63"/>
        <v>1665125.1009608821</v>
      </c>
      <c r="I222" s="440">
        <v>588431.24081252282</v>
      </c>
      <c r="J222" s="438">
        <f t="shared" si="64"/>
        <v>2253556.3417734047</v>
      </c>
      <c r="K222" s="441">
        <v>-106135</v>
      </c>
      <c r="L222" s="489">
        <f>J222+K223</f>
        <v>2291326.3417734047</v>
      </c>
      <c r="M222" s="438">
        <v>3325.6342999999979</v>
      </c>
      <c r="N222" s="438">
        <f t="shared" si="65"/>
        <v>2294651.9760734048</v>
      </c>
      <c r="O222" s="489">
        <f t="shared" si="66"/>
        <v>740.81032711716932</v>
      </c>
      <c r="P222" s="438">
        <f t="shared" si="67"/>
        <v>741.88554027591488</v>
      </c>
      <c r="Q222" s="492">
        <v>9</v>
      </c>
      <c r="R222" s="492">
        <v>9</v>
      </c>
      <c r="S222" s="367"/>
      <c r="T222" s="535">
        <f t="shared" si="68"/>
        <v>-692069.05089460779</v>
      </c>
      <c r="U222" s="536">
        <f t="shared" ref="U222:U253" si="75">T222/AI222</f>
        <v>-0.23197362729574347</v>
      </c>
      <c r="V222" s="537">
        <f t="shared" si="69"/>
        <v>-224.06528500055788</v>
      </c>
      <c r="W222" s="415"/>
      <c r="X222" s="434">
        <v>689</v>
      </c>
      <c r="Y222" s="435" t="s">
        <v>253</v>
      </c>
      <c r="Z222" s="436">
        <v>3092</v>
      </c>
      <c r="AA222" s="491">
        <f t="shared" si="70"/>
        <v>-469671.07290449692</v>
      </c>
      <c r="AB222" s="491">
        <v>2501140.4752171203</v>
      </c>
      <c r="AC222" s="200">
        <v>2031469.4023126233</v>
      </c>
      <c r="AD222" s="440">
        <v>434703</v>
      </c>
      <c r="AE222" s="452">
        <f t="shared" si="71"/>
        <v>2466172.4023126233</v>
      </c>
      <c r="AF222" s="436">
        <v>595411.99035538931</v>
      </c>
      <c r="AG222" s="438">
        <f t="shared" si="72"/>
        <v>3061584.3926680125</v>
      </c>
      <c r="AH222" s="441">
        <v>-78189</v>
      </c>
      <c r="AI222" s="489">
        <f t="shared" si="73"/>
        <v>2983395.3926680125</v>
      </c>
      <c r="AJ222" s="442">
        <f t="shared" si="74"/>
        <v>964.8756121177272</v>
      </c>
    </row>
    <row r="223" spans="1:36">
      <c r="A223" s="434">
        <v>691</v>
      </c>
      <c r="B223" s="435" t="s">
        <v>254</v>
      </c>
      <c r="C223" s="440">
        <v>2636</v>
      </c>
      <c r="D223" s="490">
        <f t="shared" si="62"/>
        <v>1904994.3108248981</v>
      </c>
      <c r="E223" s="491">
        <v>399032.7445252146</v>
      </c>
      <c r="F223" s="440">
        <v>2304027.0553501127</v>
      </c>
      <c r="G223" s="440">
        <v>1708881.6675977139</v>
      </c>
      <c r="H223" s="200">
        <f t="shared" si="63"/>
        <v>4012908.7229478266</v>
      </c>
      <c r="I223" s="440">
        <v>641849.22308627202</v>
      </c>
      <c r="J223" s="438">
        <f t="shared" si="64"/>
        <v>4654757.946034099</v>
      </c>
      <c r="K223" s="441">
        <v>37770</v>
      </c>
      <c r="L223" s="489">
        <f>J223+K224</f>
        <v>5146818.946034099</v>
      </c>
      <c r="M223" s="438">
        <v>-21987.013499999986</v>
      </c>
      <c r="N223" s="438">
        <f t="shared" si="65"/>
        <v>5124831.9325340986</v>
      </c>
      <c r="O223" s="489">
        <f t="shared" si="66"/>
        <v>1952.5109810448023</v>
      </c>
      <c r="P223" s="438">
        <f t="shared" si="67"/>
        <v>1944.169928882435</v>
      </c>
      <c r="Q223" s="492">
        <v>17</v>
      </c>
      <c r="R223" s="492">
        <v>17</v>
      </c>
      <c r="S223" s="367"/>
      <c r="T223" s="535">
        <f t="shared" si="68"/>
        <v>265236.74066790938</v>
      </c>
      <c r="U223" s="536">
        <f t="shared" si="75"/>
        <v>5.4334174763326103E-2</v>
      </c>
      <c r="V223" s="537">
        <f t="shared" si="69"/>
        <v>137.79640655923004</v>
      </c>
      <c r="W223" s="415"/>
      <c r="X223" s="434">
        <v>691</v>
      </c>
      <c r="Y223" s="435" t="s">
        <v>254</v>
      </c>
      <c r="Z223" s="436">
        <v>2690</v>
      </c>
      <c r="AA223" s="491">
        <f t="shared" si="70"/>
        <v>1872302.4358752859</v>
      </c>
      <c r="AB223" s="491">
        <v>593159.71106353041</v>
      </c>
      <c r="AC223" s="200">
        <v>2465462.1469388162</v>
      </c>
      <c r="AD223" s="440">
        <v>1795427</v>
      </c>
      <c r="AE223" s="452">
        <f t="shared" si="71"/>
        <v>4260889.1469388157</v>
      </c>
      <c r="AF223" s="436">
        <v>640960.05842737365</v>
      </c>
      <c r="AG223" s="438">
        <f t="shared" si="72"/>
        <v>4901849.2053661896</v>
      </c>
      <c r="AH223" s="441">
        <v>-20267</v>
      </c>
      <c r="AI223" s="489">
        <f t="shared" si="73"/>
        <v>4881582.2053661896</v>
      </c>
      <c r="AJ223" s="442">
        <f t="shared" si="74"/>
        <v>1814.7145744855723</v>
      </c>
    </row>
    <row r="224" spans="1:36">
      <c r="A224" s="434">
        <v>694</v>
      </c>
      <c r="B224" s="435" t="s">
        <v>255</v>
      </c>
      <c r="C224" s="440">
        <v>28349</v>
      </c>
      <c r="D224" s="490">
        <f t="shared" si="62"/>
        <v>5739004.534243173</v>
      </c>
      <c r="E224" s="491">
        <v>-3001127.8673481829</v>
      </c>
      <c r="F224" s="440">
        <v>2737876.66689499</v>
      </c>
      <c r="G224" s="440">
        <v>767934.28666146309</v>
      </c>
      <c r="H224" s="200">
        <f t="shared" si="63"/>
        <v>3505810.9535564529</v>
      </c>
      <c r="I224" s="440">
        <v>4263642.6319200806</v>
      </c>
      <c r="J224" s="438">
        <f t="shared" si="64"/>
        <v>7769453.5854765335</v>
      </c>
      <c r="K224" s="441">
        <v>492061</v>
      </c>
      <c r="L224" s="489">
        <f>J224+K225</f>
        <v>7580330.5854765335</v>
      </c>
      <c r="M224" s="438">
        <v>277320.07349999994</v>
      </c>
      <c r="N224" s="438">
        <f t="shared" si="65"/>
        <v>7857650.6589765335</v>
      </c>
      <c r="O224" s="489">
        <f t="shared" si="66"/>
        <v>267.39322676202102</v>
      </c>
      <c r="P224" s="438">
        <f t="shared" si="67"/>
        <v>277.17558499335189</v>
      </c>
      <c r="Q224" s="492">
        <v>5</v>
      </c>
      <c r="R224" s="492">
        <v>5</v>
      </c>
      <c r="S224" s="367"/>
      <c r="T224" s="535">
        <f t="shared" si="68"/>
        <v>-6494841.6816485478</v>
      </c>
      <c r="U224" s="536">
        <f t="shared" si="75"/>
        <v>-0.46143958726660395</v>
      </c>
      <c r="V224" s="537">
        <f t="shared" si="69"/>
        <v>-226.10883372411485</v>
      </c>
      <c r="W224" s="415"/>
      <c r="X224" s="434">
        <v>694</v>
      </c>
      <c r="Y224" s="435" t="s">
        <v>255</v>
      </c>
      <c r="Z224" s="436">
        <v>28521</v>
      </c>
      <c r="AA224" s="491">
        <f t="shared" si="70"/>
        <v>5764491.5477792863</v>
      </c>
      <c r="AB224" s="491">
        <v>1885978.4477380845</v>
      </c>
      <c r="AC224" s="200">
        <v>7650469.9955173703</v>
      </c>
      <c r="AD224" s="440">
        <v>2205258</v>
      </c>
      <c r="AE224" s="452">
        <f t="shared" si="71"/>
        <v>9855727.9955173694</v>
      </c>
      <c r="AF224" s="436">
        <v>4328850.2716077128</v>
      </c>
      <c r="AG224" s="438">
        <f t="shared" si="72"/>
        <v>14184578.267125081</v>
      </c>
      <c r="AH224" s="441">
        <v>-109406</v>
      </c>
      <c r="AI224" s="489">
        <f t="shared" si="73"/>
        <v>14075172.267125081</v>
      </c>
      <c r="AJ224" s="442">
        <f t="shared" si="74"/>
        <v>493.50206048613586</v>
      </c>
    </row>
    <row r="225" spans="1:36">
      <c r="A225" s="434">
        <v>697</v>
      </c>
      <c r="B225" s="435" t="s">
        <v>256</v>
      </c>
      <c r="C225" s="440">
        <v>1174</v>
      </c>
      <c r="D225" s="490">
        <f t="shared" si="62"/>
        <v>484731.90954222518</v>
      </c>
      <c r="E225" s="491">
        <v>-257285.20207889006</v>
      </c>
      <c r="F225" s="440">
        <v>227446.70746333513</v>
      </c>
      <c r="G225" s="440">
        <v>419727.00138191832</v>
      </c>
      <c r="H225" s="200">
        <f t="shared" si="63"/>
        <v>647173.70884525345</v>
      </c>
      <c r="I225" s="440">
        <v>289700.64148855588</v>
      </c>
      <c r="J225" s="438">
        <f t="shared" si="64"/>
        <v>936874.35033380939</v>
      </c>
      <c r="K225" s="441">
        <v>-189123</v>
      </c>
      <c r="L225" s="489">
        <f>J225+K226</f>
        <v>-2666978.6496661906</v>
      </c>
      <c r="M225" s="438">
        <v>27550.752400000005</v>
      </c>
      <c r="N225" s="438">
        <f t="shared" si="65"/>
        <v>-2639427.8972661905</v>
      </c>
      <c r="O225" s="489">
        <f t="shared" si="66"/>
        <v>-2271.7024273136208</v>
      </c>
      <c r="P225" s="438">
        <f t="shared" si="67"/>
        <v>-2248.2350061892594</v>
      </c>
      <c r="Q225" s="492">
        <v>18</v>
      </c>
      <c r="R225" s="492">
        <v>18</v>
      </c>
      <c r="S225" s="367"/>
      <c r="T225" s="535">
        <f t="shared" si="68"/>
        <v>-3253450.5176516557</v>
      </c>
      <c r="U225" s="536">
        <f t="shared" si="75"/>
        <v>-5.5474962999116766</v>
      </c>
      <c r="V225" s="537">
        <f t="shared" si="69"/>
        <v>-2756.3899215164843</v>
      </c>
      <c r="W225" s="415"/>
      <c r="X225" s="434">
        <v>697</v>
      </c>
      <c r="Y225" s="435" t="s">
        <v>256</v>
      </c>
      <c r="Z225" s="436">
        <v>1210</v>
      </c>
      <c r="AA225" s="491">
        <f t="shared" si="70"/>
        <v>348881.90671489947</v>
      </c>
      <c r="AB225" s="491">
        <v>-206289.23691114865</v>
      </c>
      <c r="AC225" s="200">
        <v>142592.66980375082</v>
      </c>
      <c r="AD225" s="440">
        <v>341734</v>
      </c>
      <c r="AE225" s="452">
        <f t="shared" si="71"/>
        <v>484326.66980375082</v>
      </c>
      <c r="AF225" s="436">
        <v>294418.19818171411</v>
      </c>
      <c r="AG225" s="438">
        <f t="shared" si="72"/>
        <v>778744.86798546487</v>
      </c>
      <c r="AH225" s="441">
        <v>-192273</v>
      </c>
      <c r="AI225" s="489">
        <f t="shared" si="73"/>
        <v>586471.86798546487</v>
      </c>
      <c r="AJ225" s="442">
        <f t="shared" si="74"/>
        <v>484.68749420286355</v>
      </c>
    </row>
    <row r="226" spans="1:36">
      <c r="A226" s="434">
        <v>698</v>
      </c>
      <c r="B226" s="435" t="s">
        <v>257</v>
      </c>
      <c r="C226" s="440">
        <v>64535</v>
      </c>
      <c r="D226" s="490">
        <f t="shared" si="62"/>
        <v>23576909.958677623</v>
      </c>
      <c r="E226" s="491">
        <v>-32847341.346272301</v>
      </c>
      <c r="F226" s="440">
        <v>-9270431.3875946775</v>
      </c>
      <c r="G226" s="440">
        <v>16703201.161491858</v>
      </c>
      <c r="H226" s="200">
        <f t="shared" si="63"/>
        <v>7432769.7738971803</v>
      </c>
      <c r="I226" s="440">
        <v>9664295.5870860573</v>
      </c>
      <c r="J226" s="438">
        <f t="shared" si="64"/>
        <v>17097065.360983238</v>
      </c>
      <c r="K226" s="441">
        <v>-3603853</v>
      </c>
      <c r="L226" s="489">
        <f>J226+K227</f>
        <v>15985170.360983238</v>
      </c>
      <c r="M226" s="438">
        <v>-5583293.9449100001</v>
      </c>
      <c r="N226" s="438">
        <f t="shared" si="65"/>
        <v>10401876.416073237</v>
      </c>
      <c r="O226" s="489">
        <f t="shared" si="66"/>
        <v>247.69768902120148</v>
      </c>
      <c r="P226" s="438">
        <f t="shared" si="67"/>
        <v>161.18193873205604</v>
      </c>
      <c r="Q226" s="492">
        <v>19</v>
      </c>
      <c r="R226" s="492">
        <v>19</v>
      </c>
      <c r="S226" s="367"/>
      <c r="T226" s="535">
        <f t="shared" si="68"/>
        <v>-2733623.4012356438</v>
      </c>
      <c r="U226" s="536">
        <f t="shared" si="75"/>
        <v>-0.14603630105445461</v>
      </c>
      <c r="V226" s="537">
        <f t="shared" si="69"/>
        <v>-43.963167354910695</v>
      </c>
      <c r="W226" s="415"/>
      <c r="X226" s="434">
        <v>698</v>
      </c>
      <c r="Y226" s="435" t="s">
        <v>257</v>
      </c>
      <c r="Z226" s="436">
        <v>64180</v>
      </c>
      <c r="AA226" s="491">
        <f t="shared" si="70"/>
        <v>23458721.596370567</v>
      </c>
      <c r="AB226" s="491">
        <v>-30175562.302185047</v>
      </c>
      <c r="AC226" s="200">
        <v>-6716840.7058144808</v>
      </c>
      <c r="AD226" s="440">
        <v>19322521</v>
      </c>
      <c r="AE226" s="452">
        <f t="shared" si="71"/>
        <v>12605680.294185519</v>
      </c>
      <c r="AF226" s="436">
        <v>9602704.4680333622</v>
      </c>
      <c r="AG226" s="438">
        <f t="shared" si="72"/>
        <v>22208384.762218881</v>
      </c>
      <c r="AH226" s="441">
        <v>-3489591</v>
      </c>
      <c r="AI226" s="489">
        <f t="shared" si="73"/>
        <v>18718793.762218881</v>
      </c>
      <c r="AJ226" s="442">
        <f t="shared" si="74"/>
        <v>291.66085637611218</v>
      </c>
    </row>
    <row r="227" spans="1:36">
      <c r="A227" s="434">
        <v>700</v>
      </c>
      <c r="B227" s="435" t="s">
        <v>258</v>
      </c>
      <c r="C227" s="440">
        <v>4842</v>
      </c>
      <c r="D227" s="490">
        <f t="shared" si="62"/>
        <v>340098.01640679955</v>
      </c>
      <c r="E227" s="491">
        <v>420660.1913107289</v>
      </c>
      <c r="F227" s="440">
        <v>760758.20771752845</v>
      </c>
      <c r="G227" s="440">
        <v>501513.01053437561</v>
      </c>
      <c r="H227" s="200">
        <f t="shared" si="63"/>
        <v>1262271.218251904</v>
      </c>
      <c r="I227" s="440">
        <v>790539.21424228686</v>
      </c>
      <c r="J227" s="438">
        <f t="shared" si="64"/>
        <v>2052810.432494191</v>
      </c>
      <c r="K227" s="441">
        <v>-1111895</v>
      </c>
      <c r="L227" s="489">
        <f>J227+K228</f>
        <v>1231132.432494191</v>
      </c>
      <c r="M227" s="438">
        <v>-14169.4087</v>
      </c>
      <c r="N227" s="438">
        <f t="shared" si="65"/>
        <v>1216963.023794191</v>
      </c>
      <c r="O227" s="489">
        <f t="shared" si="66"/>
        <v>254.26113847463671</v>
      </c>
      <c r="P227" s="438">
        <f t="shared" si="67"/>
        <v>251.33478393105969</v>
      </c>
      <c r="Q227" s="492">
        <v>9</v>
      </c>
      <c r="R227" s="492">
        <v>9</v>
      </c>
      <c r="S227" s="367"/>
      <c r="T227" s="535">
        <f t="shared" si="68"/>
        <v>298184.65114185028</v>
      </c>
      <c r="U227" s="536">
        <f t="shared" si="75"/>
        <v>0.31961558524703398</v>
      </c>
      <c r="V227" s="537">
        <f t="shared" si="69"/>
        <v>64.367431706401277</v>
      </c>
      <c r="W227" s="415"/>
      <c r="X227" s="434">
        <v>700</v>
      </c>
      <c r="Y227" s="435" t="s">
        <v>258</v>
      </c>
      <c r="Z227" s="436">
        <v>4913</v>
      </c>
      <c r="AA227" s="491">
        <f t="shared" si="70"/>
        <v>469253.8075662707</v>
      </c>
      <c r="AB227" s="491">
        <v>751558.18969618343</v>
      </c>
      <c r="AC227" s="200">
        <v>1220811.9972624541</v>
      </c>
      <c r="AD227" s="440">
        <v>-6020</v>
      </c>
      <c r="AE227" s="452">
        <f t="shared" si="71"/>
        <v>1214791.9972624541</v>
      </c>
      <c r="AF227" s="436">
        <v>815623.78408988658</v>
      </c>
      <c r="AG227" s="438">
        <f t="shared" si="72"/>
        <v>2030415.7813523407</v>
      </c>
      <c r="AH227" s="441">
        <v>-1097468</v>
      </c>
      <c r="AI227" s="489">
        <f t="shared" si="73"/>
        <v>932947.78135234071</v>
      </c>
      <c r="AJ227" s="442">
        <f t="shared" si="74"/>
        <v>189.89370676823543</v>
      </c>
    </row>
    <row r="228" spans="1:36">
      <c r="A228" s="434">
        <v>702</v>
      </c>
      <c r="B228" s="435" t="s">
        <v>259</v>
      </c>
      <c r="C228" s="440">
        <v>4114</v>
      </c>
      <c r="D228" s="490">
        <f t="shared" si="62"/>
        <v>63018.326409343281</v>
      </c>
      <c r="E228" s="491">
        <v>565989.34810529149</v>
      </c>
      <c r="F228" s="440">
        <v>629007.67451463477</v>
      </c>
      <c r="G228" s="440">
        <v>1165825.8508979406</v>
      </c>
      <c r="H228" s="200">
        <f t="shared" si="63"/>
        <v>1794833.5254125753</v>
      </c>
      <c r="I228" s="440">
        <v>897669.0863562678</v>
      </c>
      <c r="J228" s="438">
        <f t="shared" si="64"/>
        <v>2692502.6117688431</v>
      </c>
      <c r="K228" s="441">
        <v>-821678</v>
      </c>
      <c r="L228" s="489">
        <f>J228+K229</f>
        <v>1576731.6117688431</v>
      </c>
      <c r="M228" s="438">
        <v>-2048.9689999999973</v>
      </c>
      <c r="N228" s="438">
        <f t="shared" si="65"/>
        <v>1574682.6427688431</v>
      </c>
      <c r="O228" s="489">
        <f t="shared" si="66"/>
        <v>383.25999313778397</v>
      </c>
      <c r="P228" s="438">
        <f t="shared" si="67"/>
        <v>382.76194525251412</v>
      </c>
      <c r="Q228" s="492">
        <v>6</v>
      </c>
      <c r="R228" s="492">
        <v>6</v>
      </c>
      <c r="S228" s="367"/>
      <c r="T228" s="535">
        <f t="shared" si="68"/>
        <v>-306864.64429965755</v>
      </c>
      <c r="U228" s="536">
        <f t="shared" si="75"/>
        <v>-0.16291423563357191</v>
      </c>
      <c r="V228" s="537">
        <f t="shared" si="69"/>
        <v>-70.072439129003214</v>
      </c>
      <c r="W228" s="415"/>
      <c r="X228" s="434">
        <v>702</v>
      </c>
      <c r="Y228" s="435" t="s">
        <v>259</v>
      </c>
      <c r="Z228" s="436">
        <v>4155</v>
      </c>
      <c r="AA228" s="491">
        <f t="shared" si="70"/>
        <v>108873.02867564186</v>
      </c>
      <c r="AB228" s="491">
        <v>814569.63268871582</v>
      </c>
      <c r="AC228" s="200">
        <v>923442.66136435769</v>
      </c>
      <c r="AD228" s="440">
        <v>874075</v>
      </c>
      <c r="AE228" s="452">
        <f t="shared" si="71"/>
        <v>1797517.6613643577</v>
      </c>
      <c r="AF228" s="436">
        <v>910151.59470414324</v>
      </c>
      <c r="AG228" s="438">
        <f t="shared" si="72"/>
        <v>2707669.2560685007</v>
      </c>
      <c r="AH228" s="441">
        <v>-824073</v>
      </c>
      <c r="AI228" s="489">
        <f t="shared" si="73"/>
        <v>1883596.2560685007</v>
      </c>
      <c r="AJ228" s="442">
        <f t="shared" si="74"/>
        <v>453.33243226678718</v>
      </c>
    </row>
    <row r="229" spans="1:36">
      <c r="A229" s="434">
        <v>704</v>
      </c>
      <c r="B229" s="435" t="s">
        <v>260</v>
      </c>
      <c r="C229" s="440">
        <v>6428</v>
      </c>
      <c r="D229" s="490">
        <f t="shared" si="62"/>
        <v>4019615.0870801071</v>
      </c>
      <c r="E229" s="491">
        <v>740996.36035193293</v>
      </c>
      <c r="F229" s="440">
        <v>4760611.4474320402</v>
      </c>
      <c r="G229" s="440">
        <v>1109658.2421610232</v>
      </c>
      <c r="H229" s="200">
        <f t="shared" si="63"/>
        <v>5870269.6895930637</v>
      </c>
      <c r="I229" s="440">
        <v>847116.43534206226</v>
      </c>
      <c r="J229" s="438">
        <f t="shared" si="64"/>
        <v>6717386.1249351259</v>
      </c>
      <c r="K229" s="441">
        <v>-1115771</v>
      </c>
      <c r="L229" s="489">
        <f>J229+K230</f>
        <v>6147537.1249351259</v>
      </c>
      <c r="M229" s="438">
        <v>61390.263500000059</v>
      </c>
      <c r="N229" s="438">
        <f t="shared" si="65"/>
        <v>6208927.3884351263</v>
      </c>
      <c r="O229" s="489">
        <f t="shared" si="66"/>
        <v>956.36856330664682</v>
      </c>
      <c r="P229" s="438">
        <f t="shared" si="67"/>
        <v>965.91900877957778</v>
      </c>
      <c r="Q229" s="492">
        <v>2</v>
      </c>
      <c r="R229" s="492">
        <v>2</v>
      </c>
      <c r="S229" s="367"/>
      <c r="T229" s="535">
        <f t="shared" si="68"/>
        <v>829658.34618252423</v>
      </c>
      <c r="U229" s="536">
        <f t="shared" si="75"/>
        <v>0.15601302336890324</v>
      </c>
      <c r="V229" s="537">
        <f t="shared" si="69"/>
        <v>122.71457698393135</v>
      </c>
      <c r="W229" s="415"/>
      <c r="X229" s="434">
        <v>704</v>
      </c>
      <c r="Y229" s="435" t="s">
        <v>260</v>
      </c>
      <c r="Z229" s="436">
        <v>6379</v>
      </c>
      <c r="AA229" s="491">
        <f t="shared" si="70"/>
        <v>3821733.2918232959</v>
      </c>
      <c r="AB229" s="491">
        <v>449461.92112221569</v>
      </c>
      <c r="AC229" s="200">
        <v>4271195.2129455116</v>
      </c>
      <c r="AD229" s="440">
        <v>1148254</v>
      </c>
      <c r="AE229" s="452">
        <f t="shared" si="71"/>
        <v>5419449.2129455116</v>
      </c>
      <c r="AF229" s="436">
        <v>871842.56580708991</v>
      </c>
      <c r="AG229" s="438">
        <f t="shared" si="72"/>
        <v>6291291.7787526017</v>
      </c>
      <c r="AH229" s="441">
        <v>-973413</v>
      </c>
      <c r="AI229" s="489">
        <f t="shared" si="73"/>
        <v>5317878.7787526017</v>
      </c>
      <c r="AJ229" s="442">
        <f t="shared" si="74"/>
        <v>833.65398632271547</v>
      </c>
    </row>
    <row r="230" spans="1:36">
      <c r="A230" s="434">
        <v>707</v>
      </c>
      <c r="B230" s="435" t="s">
        <v>261</v>
      </c>
      <c r="C230" s="440">
        <v>1960</v>
      </c>
      <c r="D230" s="490">
        <f t="shared" si="62"/>
        <v>-137614.62913648586</v>
      </c>
      <c r="E230" s="491">
        <v>-321231.12872200523</v>
      </c>
      <c r="F230" s="440">
        <v>-458845.7578584911</v>
      </c>
      <c r="G230" s="440">
        <v>1272819.4878410366</v>
      </c>
      <c r="H230" s="200">
        <f t="shared" si="63"/>
        <v>813973.7299825456</v>
      </c>
      <c r="I230" s="440">
        <v>524382.82559333195</v>
      </c>
      <c r="J230" s="438">
        <f t="shared" si="64"/>
        <v>1338356.5555758774</v>
      </c>
      <c r="K230" s="441">
        <v>-569849</v>
      </c>
      <c r="L230" s="489">
        <f>J230+K231</f>
        <v>643015.55557587743</v>
      </c>
      <c r="M230" s="438">
        <v>-17337.430000000008</v>
      </c>
      <c r="N230" s="438">
        <f t="shared" si="65"/>
        <v>625678.12557587738</v>
      </c>
      <c r="O230" s="489">
        <f t="shared" si="66"/>
        <v>328.06916100810071</v>
      </c>
      <c r="P230" s="438">
        <f t="shared" si="67"/>
        <v>319.22353345708029</v>
      </c>
      <c r="Q230" s="492">
        <v>12</v>
      </c>
      <c r="R230" s="492">
        <v>12</v>
      </c>
      <c r="S230" s="367"/>
      <c r="T230" s="535">
        <f t="shared" si="68"/>
        <v>-820985.04553838586</v>
      </c>
      <c r="U230" s="536">
        <f t="shared" si="75"/>
        <v>-0.5607819046751259</v>
      </c>
      <c r="V230" s="537">
        <f t="shared" si="69"/>
        <v>-392.40357576072967</v>
      </c>
      <c r="W230" s="415"/>
      <c r="X230" s="434">
        <v>707</v>
      </c>
      <c r="Y230" s="435" t="s">
        <v>261</v>
      </c>
      <c r="Z230" s="436">
        <v>2032</v>
      </c>
      <c r="AA230" s="491">
        <f t="shared" si="70"/>
        <v>-99696.399509669864</v>
      </c>
      <c r="AB230" s="491">
        <v>370642.55836030038</v>
      </c>
      <c r="AC230" s="200">
        <v>270946.15885063051</v>
      </c>
      <c r="AD230" s="440">
        <v>1231830</v>
      </c>
      <c r="AE230" s="452">
        <f t="shared" si="71"/>
        <v>1502776.1588506305</v>
      </c>
      <c r="AF230" s="436">
        <v>524427.4422636329</v>
      </c>
      <c r="AG230" s="438">
        <f t="shared" si="72"/>
        <v>2027203.6011142633</v>
      </c>
      <c r="AH230" s="441">
        <v>-563203</v>
      </c>
      <c r="AI230" s="489">
        <f t="shared" si="73"/>
        <v>1464000.6011142633</v>
      </c>
      <c r="AJ230" s="442">
        <f t="shared" si="74"/>
        <v>720.47273676883037</v>
      </c>
    </row>
    <row r="231" spans="1:36">
      <c r="A231" s="434">
        <v>710</v>
      </c>
      <c r="B231" s="435" t="s">
        <v>262</v>
      </c>
      <c r="C231" s="440">
        <v>27306</v>
      </c>
      <c r="D231" s="490">
        <f t="shared" si="62"/>
        <v>10714682.228135854</v>
      </c>
      <c r="E231" s="491">
        <v>-3865410.029148622</v>
      </c>
      <c r="F231" s="440">
        <v>6849272.1989872325</v>
      </c>
      <c r="G231" s="440">
        <v>7440546.0135168284</v>
      </c>
      <c r="H231" s="200">
        <f t="shared" si="63"/>
        <v>14289818.212504061</v>
      </c>
      <c r="I231" s="440">
        <v>4808817.0721378895</v>
      </c>
      <c r="J231" s="438">
        <f t="shared" si="64"/>
        <v>19098635.284641951</v>
      </c>
      <c r="K231" s="441">
        <v>-695341</v>
      </c>
      <c r="L231" s="489">
        <f>J231+K232</f>
        <v>19324823.284641951</v>
      </c>
      <c r="M231" s="438">
        <v>-1138671.96624</v>
      </c>
      <c r="N231" s="438">
        <f t="shared" si="65"/>
        <v>18186151.318401951</v>
      </c>
      <c r="O231" s="489">
        <f t="shared" si="66"/>
        <v>707.7134433692944</v>
      </c>
      <c r="P231" s="438">
        <f t="shared" si="67"/>
        <v>666.01301246619607</v>
      </c>
      <c r="Q231" s="492">
        <v>1</v>
      </c>
      <c r="R231" s="493">
        <v>33</v>
      </c>
      <c r="S231" s="416"/>
      <c r="T231" s="535">
        <f t="shared" si="68"/>
        <v>-1985624.8896099851</v>
      </c>
      <c r="U231" s="536">
        <f t="shared" si="75"/>
        <v>-9.317612062279805E-2</v>
      </c>
      <c r="V231" s="537">
        <f t="shared" si="69"/>
        <v>-67.663072940265238</v>
      </c>
      <c r="W231" s="415"/>
      <c r="X231" s="434">
        <v>710</v>
      </c>
      <c r="Y231" s="435" t="s">
        <v>262</v>
      </c>
      <c r="Z231" s="436">
        <v>27484</v>
      </c>
      <c r="AA231" s="491">
        <f t="shared" si="70"/>
        <v>10620228.90398483</v>
      </c>
      <c r="AB231" s="491">
        <v>-1463511.6122464272</v>
      </c>
      <c r="AC231" s="200">
        <v>9156717.2917384021</v>
      </c>
      <c r="AD231" s="440">
        <v>8151506</v>
      </c>
      <c r="AE231" s="452">
        <f t="shared" si="71"/>
        <v>17308223.291738402</v>
      </c>
      <c r="AF231" s="436">
        <v>4902020.8825135343</v>
      </c>
      <c r="AG231" s="438">
        <f t="shared" si="72"/>
        <v>22210244.174251936</v>
      </c>
      <c r="AH231" s="441">
        <v>-899796</v>
      </c>
      <c r="AI231" s="489">
        <f t="shared" si="73"/>
        <v>21310448.174251936</v>
      </c>
      <c r="AJ231" s="442">
        <f t="shared" si="74"/>
        <v>775.37651630955963</v>
      </c>
    </row>
    <row r="232" spans="1:36">
      <c r="A232" s="434">
        <v>729</v>
      </c>
      <c r="B232" s="435" t="s">
        <v>263</v>
      </c>
      <c r="C232" s="440">
        <v>8975</v>
      </c>
      <c r="D232" s="490">
        <f t="shared" si="62"/>
        <v>1448173.1108501754</v>
      </c>
      <c r="E232" s="491">
        <v>-1048302.2628135467</v>
      </c>
      <c r="F232" s="440">
        <v>399870.84803662868</v>
      </c>
      <c r="G232" s="440">
        <v>4751158.3825585954</v>
      </c>
      <c r="H232" s="200">
        <f t="shared" si="63"/>
        <v>5151029.2305952236</v>
      </c>
      <c r="I232" s="440">
        <v>1883138.1090361306</v>
      </c>
      <c r="J232" s="438">
        <f t="shared" si="64"/>
        <v>7034167.3396313544</v>
      </c>
      <c r="K232" s="441">
        <v>226188</v>
      </c>
      <c r="L232" s="489">
        <f>J232+K233</f>
        <v>7244796.3396313544</v>
      </c>
      <c r="M232" s="438">
        <v>-40427.734500000006</v>
      </c>
      <c r="N232" s="438">
        <f t="shared" si="65"/>
        <v>7204368.6051313542</v>
      </c>
      <c r="O232" s="489">
        <f t="shared" si="66"/>
        <v>807.21964786978879</v>
      </c>
      <c r="P232" s="438">
        <f t="shared" si="67"/>
        <v>802.71516491714249</v>
      </c>
      <c r="Q232" s="492">
        <v>13</v>
      </c>
      <c r="R232" s="492">
        <v>13</v>
      </c>
      <c r="S232" s="367"/>
      <c r="T232" s="535">
        <f t="shared" si="68"/>
        <v>-1536943.6809150781</v>
      </c>
      <c r="U232" s="536">
        <f t="shared" si="75"/>
        <v>-0.1750158484900631</v>
      </c>
      <c r="V232" s="537">
        <f t="shared" si="69"/>
        <v>-156.00729306982214</v>
      </c>
      <c r="W232" s="415"/>
      <c r="X232" s="434">
        <v>729</v>
      </c>
      <c r="Y232" s="435" t="s">
        <v>263</v>
      </c>
      <c r="Z232" s="436">
        <v>9117</v>
      </c>
      <c r="AA232" s="491">
        <f t="shared" si="70"/>
        <v>1844600.1265597309</v>
      </c>
      <c r="AB232" s="491">
        <v>196802.57316477303</v>
      </c>
      <c r="AC232" s="200">
        <v>2041402.6997245038</v>
      </c>
      <c r="AD232" s="440">
        <v>4572390</v>
      </c>
      <c r="AE232" s="452">
        <f t="shared" si="71"/>
        <v>6613792.6997245038</v>
      </c>
      <c r="AF232" s="436">
        <v>1905196.320821929</v>
      </c>
      <c r="AG232" s="438">
        <f t="shared" si="72"/>
        <v>8518989.0205464326</v>
      </c>
      <c r="AH232" s="441">
        <v>262751</v>
      </c>
      <c r="AI232" s="489">
        <f t="shared" si="73"/>
        <v>8781740.0205464326</v>
      </c>
      <c r="AJ232" s="442">
        <f t="shared" si="74"/>
        <v>963.22694093961093</v>
      </c>
    </row>
    <row r="233" spans="1:36">
      <c r="A233" s="434">
        <v>732</v>
      </c>
      <c r="B233" s="435" t="s">
        <v>264</v>
      </c>
      <c r="C233" s="440">
        <v>3336</v>
      </c>
      <c r="D233" s="490">
        <f t="shared" si="62"/>
        <v>2677675.1920068995</v>
      </c>
      <c r="E233" s="491">
        <v>-451737.21372929617</v>
      </c>
      <c r="F233" s="440">
        <v>2225937.9782776032</v>
      </c>
      <c r="G233" s="440">
        <v>1347947.522416342</v>
      </c>
      <c r="H233" s="200">
        <f t="shared" si="63"/>
        <v>3573885.5006939452</v>
      </c>
      <c r="I233" s="440">
        <v>757141.45744576736</v>
      </c>
      <c r="J233" s="438">
        <f t="shared" si="64"/>
        <v>4331026.9581397129</v>
      </c>
      <c r="K233" s="441">
        <v>210629</v>
      </c>
      <c r="L233" s="489">
        <f>J233+K234</f>
        <v>3336822.9581397129</v>
      </c>
      <c r="M233" s="438">
        <v>-102448.45</v>
      </c>
      <c r="N233" s="438">
        <f t="shared" si="65"/>
        <v>3234374.5081397127</v>
      </c>
      <c r="O233" s="489">
        <f t="shared" si="66"/>
        <v>1000.246690089842</v>
      </c>
      <c r="P233" s="438">
        <f t="shared" si="67"/>
        <v>969.536723063463</v>
      </c>
      <c r="Q233" s="492">
        <v>19</v>
      </c>
      <c r="R233" s="492">
        <v>19</v>
      </c>
      <c r="S233" s="367"/>
      <c r="T233" s="535">
        <f t="shared" si="68"/>
        <v>-1456329.9153496819</v>
      </c>
      <c r="U233" s="536">
        <f t="shared" si="75"/>
        <v>-0.30383548236162972</v>
      </c>
      <c r="V233" s="537">
        <f t="shared" si="69"/>
        <v>-402.90110659909089</v>
      </c>
      <c r="W233" s="415"/>
      <c r="X233" s="434">
        <v>732</v>
      </c>
      <c r="Y233" s="435" t="s">
        <v>264</v>
      </c>
      <c r="Z233" s="436">
        <v>3416</v>
      </c>
      <c r="AA233" s="491">
        <f t="shared" si="70"/>
        <v>2706924.3617693447</v>
      </c>
      <c r="AB233" s="491">
        <v>-25410.226782449987</v>
      </c>
      <c r="AC233" s="200">
        <v>2681514.1349868947</v>
      </c>
      <c r="AD233" s="440">
        <v>1179060</v>
      </c>
      <c r="AE233" s="452">
        <f t="shared" si="71"/>
        <v>3860574.1349868947</v>
      </c>
      <c r="AF233" s="436">
        <v>755675.73850250023</v>
      </c>
      <c r="AG233" s="438">
        <f t="shared" si="72"/>
        <v>4616249.8734893948</v>
      </c>
      <c r="AH233" s="441">
        <v>176903</v>
      </c>
      <c r="AI233" s="489">
        <f t="shared" si="73"/>
        <v>4793152.8734893948</v>
      </c>
      <c r="AJ233" s="442">
        <f t="shared" si="74"/>
        <v>1403.1477966889329</v>
      </c>
    </row>
    <row r="234" spans="1:36">
      <c r="A234" s="434">
        <v>734</v>
      </c>
      <c r="B234" s="435" t="s">
        <v>265</v>
      </c>
      <c r="C234" s="440">
        <v>50933</v>
      </c>
      <c r="D234" s="490">
        <f t="shared" si="62"/>
        <v>7828218.4338136986</v>
      </c>
      <c r="E234" s="491">
        <v>-4310643.0286126155</v>
      </c>
      <c r="F234" s="440">
        <v>3517575.405201083</v>
      </c>
      <c r="G234" s="440">
        <v>14859086.706145555</v>
      </c>
      <c r="H234" s="200">
        <f t="shared" si="63"/>
        <v>18376662.11134664</v>
      </c>
      <c r="I234" s="440">
        <v>9133203.6394595839</v>
      </c>
      <c r="J234" s="438">
        <f t="shared" si="64"/>
        <v>27509865.750806224</v>
      </c>
      <c r="K234" s="441">
        <v>-994204</v>
      </c>
      <c r="L234" s="489">
        <f>J234+K235</f>
        <v>27027953.750806224</v>
      </c>
      <c r="M234" s="438">
        <v>-678476.68110000016</v>
      </c>
      <c r="N234" s="438">
        <f t="shared" si="65"/>
        <v>26349477.069706224</v>
      </c>
      <c r="O234" s="489">
        <f t="shared" si="66"/>
        <v>530.65701511409543</v>
      </c>
      <c r="P234" s="438">
        <f t="shared" si="67"/>
        <v>517.33605068828115</v>
      </c>
      <c r="Q234" s="492">
        <v>2</v>
      </c>
      <c r="R234" s="492">
        <v>2</v>
      </c>
      <c r="S234" s="367"/>
      <c r="T234" s="535">
        <f t="shared" si="68"/>
        <v>-1233725.6097900011</v>
      </c>
      <c r="U234" s="536">
        <f t="shared" si="75"/>
        <v>-4.3653655327719837E-2</v>
      </c>
      <c r="V234" s="537">
        <f t="shared" si="69"/>
        <v>-19.181104741862214</v>
      </c>
      <c r="W234" s="415"/>
      <c r="X234" s="434">
        <v>734</v>
      </c>
      <c r="Y234" s="435" t="s">
        <v>265</v>
      </c>
      <c r="Z234" s="436">
        <v>51400</v>
      </c>
      <c r="AA234" s="491">
        <f t="shared" si="70"/>
        <v>8559208.5126209669</v>
      </c>
      <c r="AB234" s="491">
        <v>-3361307.7223346438</v>
      </c>
      <c r="AC234" s="200">
        <v>5197900.7902863231</v>
      </c>
      <c r="AD234" s="440">
        <v>16342235</v>
      </c>
      <c r="AE234" s="452">
        <f t="shared" si="71"/>
        <v>21540135.790286325</v>
      </c>
      <c r="AF234" s="436">
        <v>9273826.5703098979</v>
      </c>
      <c r="AG234" s="438">
        <f t="shared" si="72"/>
        <v>30813962.360596225</v>
      </c>
      <c r="AH234" s="441">
        <v>-2552283</v>
      </c>
      <c r="AI234" s="489">
        <f t="shared" si="73"/>
        <v>28261679.360596225</v>
      </c>
      <c r="AJ234" s="442">
        <f t="shared" si="74"/>
        <v>549.83811985595764</v>
      </c>
    </row>
    <row r="235" spans="1:36">
      <c r="A235" s="434">
        <v>738</v>
      </c>
      <c r="B235" s="435" t="s">
        <v>266</v>
      </c>
      <c r="C235" s="440">
        <v>2917</v>
      </c>
      <c r="D235" s="490">
        <f t="shared" si="62"/>
        <v>585446.14058288594</v>
      </c>
      <c r="E235" s="491">
        <v>-64375.358170612802</v>
      </c>
      <c r="F235" s="440">
        <v>521070.78241227311</v>
      </c>
      <c r="G235" s="440">
        <v>896684.20143546443</v>
      </c>
      <c r="H235" s="200">
        <f t="shared" si="63"/>
        <v>1417754.9838477375</v>
      </c>
      <c r="I235" s="440">
        <v>569770.65239065827</v>
      </c>
      <c r="J235" s="438">
        <f t="shared" si="64"/>
        <v>1987525.6362383957</v>
      </c>
      <c r="K235" s="441">
        <v>-481912</v>
      </c>
      <c r="L235" s="489">
        <f>J235+K236</f>
        <v>2405172.6362383957</v>
      </c>
      <c r="M235" s="438">
        <v>49868.753199999977</v>
      </c>
      <c r="N235" s="438">
        <f t="shared" si="65"/>
        <v>2455041.3894383959</v>
      </c>
      <c r="O235" s="489">
        <f t="shared" si="66"/>
        <v>824.53638540911743</v>
      </c>
      <c r="P235" s="438">
        <f t="shared" si="67"/>
        <v>841.63228983146928</v>
      </c>
      <c r="Q235" s="492">
        <v>2</v>
      </c>
      <c r="R235" s="492">
        <v>2</v>
      </c>
      <c r="S235" s="367"/>
      <c r="T235" s="535">
        <f t="shared" si="68"/>
        <v>901096.53328011185</v>
      </c>
      <c r="U235" s="536">
        <f t="shared" si="75"/>
        <v>0.59910301846282588</v>
      </c>
      <c r="V235" s="537">
        <f t="shared" si="69"/>
        <v>316.23084199638208</v>
      </c>
      <c r="W235" s="415"/>
      <c r="X235" s="434">
        <v>738</v>
      </c>
      <c r="Y235" s="435" t="s">
        <v>266</v>
      </c>
      <c r="Z235" s="436">
        <v>2959</v>
      </c>
      <c r="AA235" s="491">
        <f t="shared" si="70"/>
        <v>620013.37291202717</v>
      </c>
      <c r="AB235" s="491">
        <v>42711.571216587734</v>
      </c>
      <c r="AC235" s="200">
        <v>662724.94412861497</v>
      </c>
      <c r="AD235" s="440">
        <v>932037</v>
      </c>
      <c r="AE235" s="452">
        <f t="shared" si="71"/>
        <v>1594761.9441286149</v>
      </c>
      <c r="AF235" s="436">
        <v>584899.15882966912</v>
      </c>
      <c r="AG235" s="438">
        <f t="shared" si="72"/>
        <v>2179661.1029582839</v>
      </c>
      <c r="AH235" s="441">
        <v>-675585</v>
      </c>
      <c r="AI235" s="489">
        <f t="shared" si="73"/>
        <v>1504076.1029582839</v>
      </c>
      <c r="AJ235" s="442">
        <f t="shared" si="74"/>
        <v>508.30554341273535</v>
      </c>
    </row>
    <row r="236" spans="1:36">
      <c r="A236" s="434">
        <v>739</v>
      </c>
      <c r="B236" s="435" t="s">
        <v>267</v>
      </c>
      <c r="C236" s="440">
        <v>3256</v>
      </c>
      <c r="D236" s="490">
        <f t="shared" si="62"/>
        <v>-91361.495647146134</v>
      </c>
      <c r="E236" s="491">
        <v>1969752.4237745851</v>
      </c>
      <c r="F236" s="440">
        <v>1878390.928127439</v>
      </c>
      <c r="G236" s="440">
        <v>1091048.1115239949</v>
      </c>
      <c r="H236" s="200">
        <f t="shared" si="63"/>
        <v>2969439.0396514339</v>
      </c>
      <c r="I236" s="440">
        <v>704284.69981162541</v>
      </c>
      <c r="J236" s="438">
        <f t="shared" si="64"/>
        <v>3673723.7394630592</v>
      </c>
      <c r="K236" s="441">
        <v>417647</v>
      </c>
      <c r="L236" s="489">
        <f>J236+K237</f>
        <v>2385247.7394630592</v>
      </c>
      <c r="M236" s="438">
        <v>103677.83140000002</v>
      </c>
      <c r="N236" s="438">
        <f t="shared" si="65"/>
        <v>2488925.5708630593</v>
      </c>
      <c r="O236" s="489">
        <f t="shared" si="66"/>
        <v>732.56994455253664</v>
      </c>
      <c r="P236" s="438">
        <f t="shared" si="67"/>
        <v>764.41203036334741</v>
      </c>
      <c r="Q236" s="492">
        <v>9</v>
      </c>
      <c r="R236" s="492">
        <v>9</v>
      </c>
      <c r="S236" s="367"/>
      <c r="T236" s="535">
        <f t="shared" si="68"/>
        <v>-2311097.6757029844</v>
      </c>
      <c r="U236" s="536">
        <f t="shared" si="75"/>
        <v>-0.49210555685271573</v>
      </c>
      <c r="V236" s="537">
        <f t="shared" si="69"/>
        <v>-707.58504323220529</v>
      </c>
      <c r="W236" s="415"/>
      <c r="X236" s="434">
        <v>739</v>
      </c>
      <c r="Y236" s="435" t="s">
        <v>267</v>
      </c>
      <c r="Z236" s="436">
        <v>3261</v>
      </c>
      <c r="AA236" s="491">
        <f t="shared" si="70"/>
        <v>-39945.980341822375</v>
      </c>
      <c r="AB236" s="491">
        <v>2723843.9655313506</v>
      </c>
      <c r="AC236" s="200">
        <v>2683897.9851895282</v>
      </c>
      <c r="AD236" s="440">
        <v>851472</v>
      </c>
      <c r="AE236" s="452">
        <f t="shared" si="71"/>
        <v>3535369.9851895282</v>
      </c>
      <c r="AF236" s="436">
        <v>719684.42997651559</v>
      </c>
      <c r="AG236" s="438">
        <f t="shared" si="72"/>
        <v>4255054.4151660437</v>
      </c>
      <c r="AH236" s="441">
        <v>441291</v>
      </c>
      <c r="AI236" s="489">
        <f t="shared" si="73"/>
        <v>4696345.4151660437</v>
      </c>
      <c r="AJ236" s="442">
        <f t="shared" si="74"/>
        <v>1440.1549877847419</v>
      </c>
    </row>
    <row r="237" spans="1:36">
      <c r="A237" s="434">
        <v>740</v>
      </c>
      <c r="B237" s="435" t="s">
        <v>268</v>
      </c>
      <c r="C237" s="440">
        <v>32085</v>
      </c>
      <c r="D237" s="490">
        <f t="shared" si="62"/>
        <v>-781406.38400392421</v>
      </c>
      <c r="E237" s="491">
        <v>-9011014.640035145</v>
      </c>
      <c r="F237" s="440">
        <v>-9792421.0240390692</v>
      </c>
      <c r="G237" s="440">
        <v>9358231.9081515893</v>
      </c>
      <c r="H237" s="200">
        <f t="shared" si="63"/>
        <v>-434189.11588747986</v>
      </c>
      <c r="I237" s="440">
        <v>6152036.684439783</v>
      </c>
      <c r="J237" s="438">
        <f t="shared" si="64"/>
        <v>5717847.5685523031</v>
      </c>
      <c r="K237" s="441">
        <v>-1288476</v>
      </c>
      <c r="L237" s="489">
        <f>J237+K238</f>
        <v>6124186.5685523031</v>
      </c>
      <c r="M237" s="438">
        <v>-367001.87049999996</v>
      </c>
      <c r="N237" s="438">
        <f t="shared" si="65"/>
        <v>5757184.6980523029</v>
      </c>
      <c r="O237" s="489">
        <f t="shared" si="66"/>
        <v>190.87382167842614</v>
      </c>
      <c r="P237" s="438">
        <f t="shared" si="67"/>
        <v>179.43539654206958</v>
      </c>
      <c r="Q237" s="492">
        <v>10</v>
      </c>
      <c r="R237" s="492">
        <v>10</v>
      </c>
      <c r="S237" s="367"/>
      <c r="T237" s="535">
        <f t="shared" si="68"/>
        <v>-4538543.2094875714</v>
      </c>
      <c r="U237" s="536">
        <f t="shared" si="75"/>
        <v>-0.42564552454801963</v>
      </c>
      <c r="V237" s="537">
        <f t="shared" si="69"/>
        <v>-136.73639671466307</v>
      </c>
      <c r="W237" s="415"/>
      <c r="X237" s="434">
        <v>740</v>
      </c>
      <c r="Y237" s="435" t="s">
        <v>268</v>
      </c>
      <c r="Z237" s="436">
        <v>32547</v>
      </c>
      <c r="AA237" s="491">
        <f t="shared" si="70"/>
        <v>-241117.68345431611</v>
      </c>
      <c r="AB237" s="491">
        <v>-1792708.744695642</v>
      </c>
      <c r="AC237" s="200">
        <v>-2033826.4281499581</v>
      </c>
      <c r="AD237" s="440">
        <v>8026896</v>
      </c>
      <c r="AE237" s="452">
        <f t="shared" si="71"/>
        <v>5993069.5718500419</v>
      </c>
      <c r="AF237" s="436">
        <v>6155499.2061898327</v>
      </c>
      <c r="AG237" s="438">
        <f t="shared" si="72"/>
        <v>12148568.778039875</v>
      </c>
      <c r="AH237" s="441">
        <v>-1485839</v>
      </c>
      <c r="AI237" s="489">
        <f t="shared" si="73"/>
        <v>10662729.778039875</v>
      </c>
      <c r="AJ237" s="442">
        <f t="shared" si="74"/>
        <v>327.61021839308921</v>
      </c>
    </row>
    <row r="238" spans="1:36">
      <c r="A238" s="434">
        <v>742</v>
      </c>
      <c r="B238" s="435" t="s">
        <v>269</v>
      </c>
      <c r="C238" s="440">
        <v>988</v>
      </c>
      <c r="D238" s="490">
        <f t="shared" si="62"/>
        <v>899949.74695777206</v>
      </c>
      <c r="E238" s="491">
        <v>151804.34352199582</v>
      </c>
      <c r="F238" s="440">
        <v>1051754.0904797679</v>
      </c>
      <c r="G238" s="440">
        <v>-22975.863869158784</v>
      </c>
      <c r="H238" s="200">
        <f t="shared" si="63"/>
        <v>1028778.2266106091</v>
      </c>
      <c r="I238" s="440">
        <v>227813.65568504349</v>
      </c>
      <c r="J238" s="438">
        <f t="shared" si="64"/>
        <v>1256591.8822956525</v>
      </c>
      <c r="K238" s="441">
        <v>406339</v>
      </c>
      <c r="L238" s="489">
        <f>J238+K239</f>
        <v>-1519609.1177043475</v>
      </c>
      <c r="M238" s="438">
        <v>0</v>
      </c>
      <c r="N238" s="438">
        <f t="shared" si="65"/>
        <v>-1519609.1177043475</v>
      </c>
      <c r="O238" s="489">
        <f t="shared" si="66"/>
        <v>-1538.0659086076391</v>
      </c>
      <c r="P238" s="438">
        <f t="shared" si="67"/>
        <v>-1538.0659086076391</v>
      </c>
      <c r="Q238" s="492">
        <v>19</v>
      </c>
      <c r="R238" s="492">
        <v>19</v>
      </c>
      <c r="S238" s="367"/>
      <c r="T238" s="535">
        <f t="shared" si="68"/>
        <v>-2922808.8721348941</v>
      </c>
      <c r="U238" s="536">
        <f t="shared" si="75"/>
        <v>-2.0829599370340848</v>
      </c>
      <c r="V238" s="537">
        <f t="shared" si="69"/>
        <v>-2928.7495106200736</v>
      </c>
      <c r="W238" s="415"/>
      <c r="X238" s="434">
        <v>742</v>
      </c>
      <c r="Y238" s="435" t="s">
        <v>269</v>
      </c>
      <c r="Z238" s="436">
        <v>1009</v>
      </c>
      <c r="AA238" s="491">
        <f t="shared" si="70"/>
        <v>913435.50668043678</v>
      </c>
      <c r="AB238" s="491">
        <v>-37881.772681386748</v>
      </c>
      <c r="AC238" s="200">
        <v>875553.73399904999</v>
      </c>
      <c r="AD238" s="440">
        <v>-49038</v>
      </c>
      <c r="AE238" s="452">
        <f t="shared" si="71"/>
        <v>826515.73399904999</v>
      </c>
      <c r="AF238" s="436">
        <v>225038.02043149644</v>
      </c>
      <c r="AG238" s="438">
        <f t="shared" si="72"/>
        <v>1051553.7544305464</v>
      </c>
      <c r="AH238" s="441">
        <v>351646</v>
      </c>
      <c r="AI238" s="489">
        <f t="shared" si="73"/>
        <v>1403199.7544305464</v>
      </c>
      <c r="AJ238" s="442">
        <f t="shared" si="74"/>
        <v>1390.6836020124344</v>
      </c>
    </row>
    <row r="239" spans="1:36">
      <c r="A239" s="434">
        <v>743</v>
      </c>
      <c r="B239" s="435" t="s">
        <v>270</v>
      </c>
      <c r="C239" s="440">
        <v>65323</v>
      </c>
      <c r="D239" s="490">
        <f t="shared" si="62"/>
        <v>20710423.126926217</v>
      </c>
      <c r="E239" s="491">
        <v>-16181081.939997699</v>
      </c>
      <c r="F239" s="440">
        <v>4529341.1869285181</v>
      </c>
      <c r="G239" s="440">
        <v>12299018.935356123</v>
      </c>
      <c r="H239" s="200">
        <f t="shared" si="63"/>
        <v>16828360.122284643</v>
      </c>
      <c r="I239" s="440">
        <v>9891809.9511747789</v>
      </c>
      <c r="J239" s="438">
        <f t="shared" si="64"/>
        <v>26720170.073459424</v>
      </c>
      <c r="K239" s="441">
        <v>-2776201</v>
      </c>
      <c r="L239" s="489">
        <f>J239+K240</f>
        <v>26961730.073459424</v>
      </c>
      <c r="M239" s="438">
        <v>-211894.91719999979</v>
      </c>
      <c r="N239" s="438">
        <f t="shared" si="65"/>
        <v>26749835.156259425</v>
      </c>
      <c r="O239" s="489">
        <f t="shared" si="66"/>
        <v>412.74482300965087</v>
      </c>
      <c r="P239" s="438">
        <f t="shared" si="67"/>
        <v>409.5010204102602</v>
      </c>
      <c r="Q239" s="492">
        <v>14</v>
      </c>
      <c r="R239" s="492">
        <v>14</v>
      </c>
      <c r="S239" s="367"/>
      <c r="T239" s="535">
        <f t="shared" si="68"/>
        <v>-3911633.7374521866</v>
      </c>
      <c r="U239" s="536">
        <f t="shared" si="75"/>
        <v>-0.12669930498696397</v>
      </c>
      <c r="V239" s="537">
        <f t="shared" si="69"/>
        <v>-64.167000564737577</v>
      </c>
      <c r="W239" s="415"/>
      <c r="X239" s="434">
        <v>743</v>
      </c>
      <c r="Y239" s="435" t="s">
        <v>270</v>
      </c>
      <c r="Z239" s="436">
        <v>64736</v>
      </c>
      <c r="AA239" s="491">
        <f t="shared" si="70"/>
        <v>20093637.065751456</v>
      </c>
      <c r="AB239" s="491">
        <v>-8187192.1826409344</v>
      </c>
      <c r="AC239" s="200">
        <v>11906444.883110523</v>
      </c>
      <c r="AD239" s="440">
        <v>11856680</v>
      </c>
      <c r="AE239" s="452">
        <f t="shared" si="71"/>
        <v>23763124.883110523</v>
      </c>
      <c r="AF239" s="436">
        <v>9945565.9278010912</v>
      </c>
      <c r="AG239" s="438">
        <f t="shared" si="72"/>
        <v>33708690.810911611</v>
      </c>
      <c r="AH239" s="441">
        <v>-2835327</v>
      </c>
      <c r="AI239" s="489">
        <f t="shared" si="73"/>
        <v>30873363.810911611</v>
      </c>
      <c r="AJ239" s="442">
        <f t="shared" si="74"/>
        <v>476.91182357438845</v>
      </c>
    </row>
    <row r="240" spans="1:36">
      <c r="A240" s="434">
        <v>746</v>
      </c>
      <c r="B240" s="435" t="s">
        <v>271</v>
      </c>
      <c r="C240" s="440">
        <v>4735</v>
      </c>
      <c r="D240" s="490">
        <f t="shared" si="62"/>
        <v>5638508.8239320815</v>
      </c>
      <c r="E240" s="491">
        <v>-998594.41400059906</v>
      </c>
      <c r="F240" s="440">
        <v>4639914.4099314827</v>
      </c>
      <c r="G240" s="440">
        <v>1410848.1951298011</v>
      </c>
      <c r="H240" s="200">
        <f t="shared" si="63"/>
        <v>6050762.6050612833</v>
      </c>
      <c r="I240" s="440">
        <v>927037.86173937644</v>
      </c>
      <c r="J240" s="438">
        <f t="shared" si="64"/>
        <v>6977800.4668006599</v>
      </c>
      <c r="K240" s="441">
        <v>241560</v>
      </c>
      <c r="L240" s="489">
        <f>J240+K241</f>
        <v>6742858.4668006599</v>
      </c>
      <c r="M240" s="438">
        <v>27267.048999999985</v>
      </c>
      <c r="N240" s="438">
        <f t="shared" si="65"/>
        <v>6770125.5158006595</v>
      </c>
      <c r="O240" s="489">
        <f t="shared" si="66"/>
        <v>1424.0461387118605</v>
      </c>
      <c r="P240" s="438">
        <f t="shared" si="67"/>
        <v>1429.8047551849334</v>
      </c>
      <c r="Q240" s="492">
        <v>17</v>
      </c>
      <c r="R240" s="492">
        <v>17</v>
      </c>
      <c r="S240" s="367"/>
      <c r="T240" s="535">
        <f t="shared" si="68"/>
        <v>-733700.71703214757</v>
      </c>
      <c r="U240" s="536">
        <f t="shared" si="75"/>
        <v>-9.813347276360633E-2</v>
      </c>
      <c r="V240" s="537">
        <f t="shared" si="69"/>
        <v>-139.76042557025767</v>
      </c>
      <c r="W240" s="415"/>
      <c r="X240" s="434">
        <v>746</v>
      </c>
      <c r="Y240" s="435" t="s">
        <v>271</v>
      </c>
      <c r="Z240" s="436">
        <v>4781</v>
      </c>
      <c r="AA240" s="491">
        <f t="shared" si="70"/>
        <v>5680291.0116206873</v>
      </c>
      <c r="AB240" s="491">
        <v>-710574.00683244562</v>
      </c>
      <c r="AC240" s="200">
        <v>4969717.0047882413</v>
      </c>
      <c r="AD240" s="440">
        <v>1377483</v>
      </c>
      <c r="AE240" s="452">
        <f t="shared" si="71"/>
        <v>6347200.0047882413</v>
      </c>
      <c r="AF240" s="436">
        <v>923550.17904456658</v>
      </c>
      <c r="AG240" s="438">
        <f t="shared" si="72"/>
        <v>7270750.1838328075</v>
      </c>
      <c r="AH240" s="441">
        <v>205809</v>
      </c>
      <c r="AI240" s="489">
        <f t="shared" si="73"/>
        <v>7476559.1838328075</v>
      </c>
      <c r="AJ240" s="442">
        <f t="shared" si="74"/>
        <v>1563.8065642821182</v>
      </c>
    </row>
    <row r="241" spans="1:36">
      <c r="A241" s="434">
        <v>747</v>
      </c>
      <c r="B241" s="435" t="s">
        <v>272</v>
      </c>
      <c r="C241" s="440">
        <v>1308</v>
      </c>
      <c r="D241" s="490">
        <f t="shared" si="62"/>
        <v>183880.57457036944</v>
      </c>
      <c r="E241" s="491">
        <v>574438.72199321282</v>
      </c>
      <c r="F241" s="440">
        <v>758319.29656358226</v>
      </c>
      <c r="G241" s="440">
        <v>546791.75487211917</v>
      </c>
      <c r="H241" s="200">
        <f t="shared" si="63"/>
        <v>1305111.0514357015</v>
      </c>
      <c r="I241" s="440">
        <v>335091.58715118672</v>
      </c>
      <c r="J241" s="438">
        <f t="shared" si="64"/>
        <v>1640202.6385868883</v>
      </c>
      <c r="K241" s="441">
        <v>-234942</v>
      </c>
      <c r="L241" s="489">
        <f>J241+K242</f>
        <v>2124795.6385868881</v>
      </c>
      <c r="M241" s="438">
        <v>53746.03300000001</v>
      </c>
      <c r="N241" s="438">
        <f t="shared" si="65"/>
        <v>2178541.6715868879</v>
      </c>
      <c r="O241" s="489">
        <f t="shared" si="66"/>
        <v>1624.4614973905873</v>
      </c>
      <c r="P241" s="438">
        <f t="shared" si="67"/>
        <v>1665.5517366872232</v>
      </c>
      <c r="Q241" s="492">
        <v>4</v>
      </c>
      <c r="R241" s="492">
        <v>4</v>
      </c>
      <c r="S241" s="367"/>
      <c r="T241" s="535">
        <f t="shared" si="68"/>
        <v>474098.96299396176</v>
      </c>
      <c r="U241" s="536">
        <f t="shared" si="75"/>
        <v>0.28721143624019629</v>
      </c>
      <c r="V241" s="537">
        <f t="shared" si="69"/>
        <v>403.53200360883693</v>
      </c>
      <c r="W241" s="415"/>
      <c r="X241" s="434">
        <v>747</v>
      </c>
      <c r="Y241" s="435" t="s">
        <v>272</v>
      </c>
      <c r="Z241" s="436">
        <v>1352</v>
      </c>
      <c r="AA241" s="491">
        <f t="shared" si="70"/>
        <v>229079.95816161495</v>
      </c>
      <c r="AB241" s="491">
        <v>812735.25726145261</v>
      </c>
      <c r="AC241" s="200">
        <v>1041815.2154230676</v>
      </c>
      <c r="AD241" s="440">
        <v>467959</v>
      </c>
      <c r="AE241" s="452">
        <f t="shared" si="71"/>
        <v>1509774.2154230676</v>
      </c>
      <c r="AF241" s="436">
        <v>336015.46016985865</v>
      </c>
      <c r="AG241" s="438">
        <f t="shared" si="72"/>
        <v>1845789.6755929263</v>
      </c>
      <c r="AH241" s="441">
        <v>-195093</v>
      </c>
      <c r="AI241" s="489">
        <f t="shared" si="73"/>
        <v>1650696.6755929263</v>
      </c>
      <c r="AJ241" s="442">
        <f t="shared" si="74"/>
        <v>1220.9294937817504</v>
      </c>
    </row>
    <row r="242" spans="1:36">
      <c r="A242" s="434">
        <v>748</v>
      </c>
      <c r="B242" s="435" t="s">
        <v>273</v>
      </c>
      <c r="C242" s="440">
        <v>4897</v>
      </c>
      <c r="D242" s="490">
        <f t="shared" si="62"/>
        <v>4244043.3813030189</v>
      </c>
      <c r="E242" s="491">
        <v>-1993522.9014447997</v>
      </c>
      <c r="F242" s="440">
        <v>2250520.4798582192</v>
      </c>
      <c r="G242" s="440">
        <v>2561589.8101555142</v>
      </c>
      <c r="H242" s="200">
        <f t="shared" si="63"/>
        <v>4812110.2900137333</v>
      </c>
      <c r="I242" s="440">
        <v>1015680.294506805</v>
      </c>
      <c r="J242" s="438">
        <f t="shared" si="64"/>
        <v>5827790.5845205383</v>
      </c>
      <c r="K242" s="441">
        <v>484593</v>
      </c>
      <c r="L242" s="489">
        <f>J242+K243</f>
        <v>3970541.5845205383</v>
      </c>
      <c r="M242" s="438">
        <v>269518.23</v>
      </c>
      <c r="N242" s="438">
        <f t="shared" si="65"/>
        <v>4240059.8145205379</v>
      </c>
      <c r="O242" s="489">
        <f t="shared" si="66"/>
        <v>810.81102399847623</v>
      </c>
      <c r="P242" s="438">
        <f t="shared" si="67"/>
        <v>865.8484407842634</v>
      </c>
      <c r="Q242" s="492">
        <v>17</v>
      </c>
      <c r="R242" s="492">
        <v>17</v>
      </c>
      <c r="S242" s="367"/>
      <c r="T242" s="535">
        <f t="shared" si="68"/>
        <v>-2857379.0284160646</v>
      </c>
      <c r="U242" s="536">
        <f t="shared" si="75"/>
        <v>-0.4184845124007881</v>
      </c>
      <c r="V242" s="537">
        <f t="shared" si="69"/>
        <v>-547.16841373752277</v>
      </c>
      <c r="W242" s="415"/>
      <c r="X242" s="434">
        <v>748</v>
      </c>
      <c r="Y242" s="435" t="s">
        <v>273</v>
      </c>
      <c r="Z242" s="436">
        <v>5028</v>
      </c>
      <c r="AA242" s="491">
        <f t="shared" si="70"/>
        <v>4537297.6268343069</v>
      </c>
      <c r="AB242" s="491">
        <v>-1500351.8354530591</v>
      </c>
      <c r="AC242" s="200">
        <v>3036945.7913812483</v>
      </c>
      <c r="AD242" s="440">
        <v>2699997</v>
      </c>
      <c r="AE242" s="452">
        <f t="shared" si="71"/>
        <v>5736942.7913812483</v>
      </c>
      <c r="AF242" s="436">
        <v>1025424.8215553551</v>
      </c>
      <c r="AG242" s="438">
        <f t="shared" si="72"/>
        <v>6762367.6129366029</v>
      </c>
      <c r="AH242" s="441">
        <v>65553</v>
      </c>
      <c r="AI242" s="489">
        <f t="shared" si="73"/>
        <v>6827920.6129366029</v>
      </c>
      <c r="AJ242" s="442">
        <f t="shared" si="74"/>
        <v>1357.979437735999</v>
      </c>
    </row>
    <row r="243" spans="1:36">
      <c r="A243" s="434">
        <v>749</v>
      </c>
      <c r="B243" s="435" t="s">
        <v>274</v>
      </c>
      <c r="C243" s="440">
        <v>21232</v>
      </c>
      <c r="D243" s="490">
        <f t="shared" si="62"/>
        <v>10781287.863038521</v>
      </c>
      <c r="E243" s="491">
        <v>-5332142.0591564486</v>
      </c>
      <c r="F243" s="440">
        <v>5449145.8038820736</v>
      </c>
      <c r="G243" s="440">
        <v>5010593.8415084388</v>
      </c>
      <c r="H243" s="200">
        <f t="shared" si="63"/>
        <v>10459739.645390512</v>
      </c>
      <c r="I243" s="440">
        <v>3020021.1533850855</v>
      </c>
      <c r="J243" s="438">
        <f t="shared" si="64"/>
        <v>13479760.798775598</v>
      </c>
      <c r="K243" s="441">
        <v>-1857249</v>
      </c>
      <c r="L243" s="489">
        <f>J243+K244</f>
        <v>13731899.798775598</v>
      </c>
      <c r="M243" s="438">
        <v>35751.356790000165</v>
      </c>
      <c r="N243" s="438">
        <f t="shared" si="65"/>
        <v>13767651.155565599</v>
      </c>
      <c r="O243" s="489">
        <f t="shared" si="66"/>
        <v>646.75488878935562</v>
      </c>
      <c r="P243" s="438">
        <f t="shared" si="67"/>
        <v>648.43873189363217</v>
      </c>
      <c r="Q243" s="492">
        <v>11</v>
      </c>
      <c r="R243" s="492">
        <v>11</v>
      </c>
      <c r="S243" s="367"/>
      <c r="T243" s="535">
        <f t="shared" si="68"/>
        <v>2635689.4880745336</v>
      </c>
      <c r="U243" s="536">
        <f t="shared" si="75"/>
        <v>0.23753059957170272</v>
      </c>
      <c r="V243" s="537">
        <f t="shared" si="69"/>
        <v>125.63478778428043</v>
      </c>
      <c r="W243" s="415"/>
      <c r="X243" s="434">
        <v>749</v>
      </c>
      <c r="Y243" s="435" t="s">
        <v>274</v>
      </c>
      <c r="Z243" s="436">
        <v>21293</v>
      </c>
      <c r="AA243" s="491">
        <f t="shared" si="70"/>
        <v>10670716.042779488</v>
      </c>
      <c r="AB243" s="491">
        <v>-5048735.5241520405</v>
      </c>
      <c r="AC243" s="200">
        <v>5621980.518627448</v>
      </c>
      <c r="AD243" s="440">
        <v>4632796</v>
      </c>
      <c r="AE243" s="452">
        <f t="shared" si="71"/>
        <v>10254776.518627448</v>
      </c>
      <c r="AF243" s="436">
        <v>3085504.7920736158</v>
      </c>
      <c r="AG243" s="438">
        <f t="shared" si="72"/>
        <v>13340281.310701065</v>
      </c>
      <c r="AH243" s="441">
        <v>-2244071</v>
      </c>
      <c r="AI243" s="489">
        <f t="shared" si="73"/>
        <v>11096210.310701065</v>
      </c>
      <c r="AJ243" s="442">
        <f t="shared" si="74"/>
        <v>521.12010100507518</v>
      </c>
    </row>
    <row r="244" spans="1:36">
      <c r="A244" s="434">
        <v>751</v>
      </c>
      <c r="B244" s="435" t="s">
        <v>275</v>
      </c>
      <c r="C244" s="440">
        <v>2877</v>
      </c>
      <c r="D244" s="490">
        <f t="shared" si="62"/>
        <v>1244178.1504707064</v>
      </c>
      <c r="E244" s="491">
        <v>48664.125399570403</v>
      </c>
      <c r="F244" s="440">
        <v>1292842.2758702768</v>
      </c>
      <c r="G244" s="440">
        <v>1201637.772055164</v>
      </c>
      <c r="H244" s="200">
        <f t="shared" si="63"/>
        <v>2494480.0479254406</v>
      </c>
      <c r="I244" s="440">
        <v>505376.80502929178</v>
      </c>
      <c r="J244" s="438">
        <f t="shared" si="64"/>
        <v>2999856.8529547323</v>
      </c>
      <c r="K244" s="441">
        <v>252139</v>
      </c>
      <c r="L244" s="489">
        <f>J244+K245</f>
        <v>729053.85295473225</v>
      </c>
      <c r="M244" s="438">
        <v>18913.559999999983</v>
      </c>
      <c r="N244" s="438">
        <f t="shared" si="65"/>
        <v>747967.41295473219</v>
      </c>
      <c r="O244" s="489">
        <f t="shared" si="66"/>
        <v>253.40766526059517</v>
      </c>
      <c r="P244" s="438">
        <f t="shared" si="67"/>
        <v>259.98172156925</v>
      </c>
      <c r="Q244" s="492">
        <v>19</v>
      </c>
      <c r="R244" s="492">
        <v>19</v>
      </c>
      <c r="S244" s="367"/>
      <c r="T244" s="535">
        <f t="shared" si="68"/>
        <v>-2388637.731734083</v>
      </c>
      <c r="U244" s="536">
        <f t="shared" si="75"/>
        <v>-0.76615587746550595</v>
      </c>
      <c r="V244" s="537">
        <f t="shared" si="69"/>
        <v>-820.17759117494734</v>
      </c>
      <c r="W244" s="415"/>
      <c r="X244" s="434">
        <v>751</v>
      </c>
      <c r="Y244" s="435" t="s">
        <v>275</v>
      </c>
      <c r="Z244" s="436">
        <v>2904</v>
      </c>
      <c r="AA244" s="491">
        <f t="shared" si="70"/>
        <v>1312027.9939742747</v>
      </c>
      <c r="AB244" s="491">
        <v>-195818.75661701229</v>
      </c>
      <c r="AC244" s="200">
        <v>1116209.2373572625</v>
      </c>
      <c r="AD244" s="440">
        <v>1306770</v>
      </c>
      <c r="AE244" s="452">
        <f t="shared" si="71"/>
        <v>2422979.2373572625</v>
      </c>
      <c r="AF244" s="436">
        <v>521520.34733155294</v>
      </c>
      <c r="AG244" s="438">
        <f t="shared" si="72"/>
        <v>2944499.5846888153</v>
      </c>
      <c r="AH244" s="441">
        <v>173192</v>
      </c>
      <c r="AI244" s="489">
        <f t="shared" si="73"/>
        <v>3117691.5846888153</v>
      </c>
      <c r="AJ244" s="442">
        <f t="shared" si="74"/>
        <v>1073.5852564355425</v>
      </c>
    </row>
    <row r="245" spans="1:36">
      <c r="A245" s="434">
        <v>753</v>
      </c>
      <c r="B245" s="435" t="s">
        <v>276</v>
      </c>
      <c r="C245" s="440">
        <v>22320</v>
      </c>
      <c r="D245" s="490">
        <f t="shared" si="62"/>
        <v>13581417.280235689</v>
      </c>
      <c r="E245" s="491">
        <v>8981412.3190235235</v>
      </c>
      <c r="F245" s="440">
        <v>22562829.599259213</v>
      </c>
      <c r="G245" s="440">
        <v>-613531.47980384016</v>
      </c>
      <c r="H245" s="200">
        <f t="shared" si="63"/>
        <v>21949298.119455371</v>
      </c>
      <c r="I245" s="440">
        <v>2475592.6170254587</v>
      </c>
      <c r="J245" s="438">
        <f t="shared" si="64"/>
        <v>24424890.736480828</v>
      </c>
      <c r="K245" s="441">
        <v>-2270803</v>
      </c>
      <c r="L245" s="489">
        <f>J245+K246</f>
        <v>22772698.736480828</v>
      </c>
      <c r="M245" s="438">
        <v>-136536.98963999981</v>
      </c>
      <c r="N245" s="438">
        <f t="shared" si="65"/>
        <v>22636161.746840827</v>
      </c>
      <c r="O245" s="489">
        <f t="shared" si="66"/>
        <v>1020.2822014552343</v>
      </c>
      <c r="P245" s="438">
        <f t="shared" si="67"/>
        <v>1014.1649528154493</v>
      </c>
      <c r="Q245" s="492">
        <v>1</v>
      </c>
      <c r="R245" s="493">
        <v>34</v>
      </c>
      <c r="S245" s="416"/>
      <c r="T245" s="535">
        <f t="shared" si="68"/>
        <v>624444.26707902178</v>
      </c>
      <c r="U245" s="536">
        <f t="shared" si="75"/>
        <v>2.8193836581645846E-2</v>
      </c>
      <c r="V245" s="537">
        <f t="shared" si="69"/>
        <v>22.16347818340887</v>
      </c>
      <c r="W245" s="415"/>
      <c r="X245" s="434">
        <v>753</v>
      </c>
      <c r="Y245" s="435" t="s">
        <v>276</v>
      </c>
      <c r="Z245" s="436">
        <v>22190</v>
      </c>
      <c r="AA245" s="491">
        <f t="shared" si="70"/>
        <v>13643750.63292376</v>
      </c>
      <c r="AB245" s="491">
        <v>8674618.9492432848</v>
      </c>
      <c r="AC245" s="200">
        <v>22318369.582167044</v>
      </c>
      <c r="AD245" s="440">
        <v>-640179</v>
      </c>
      <c r="AE245" s="452">
        <f t="shared" si="71"/>
        <v>21678190.582167044</v>
      </c>
      <c r="AF245" s="436">
        <v>2530377.8872347632</v>
      </c>
      <c r="AG245" s="438">
        <f t="shared" si="72"/>
        <v>24208568.469401807</v>
      </c>
      <c r="AH245" s="441">
        <v>-2060314</v>
      </c>
      <c r="AI245" s="489">
        <f t="shared" si="73"/>
        <v>22148254.469401807</v>
      </c>
      <c r="AJ245" s="442">
        <f t="shared" si="74"/>
        <v>998.11872327182539</v>
      </c>
    </row>
    <row r="246" spans="1:36">
      <c r="A246" s="434">
        <v>755</v>
      </c>
      <c r="B246" s="435" t="s">
        <v>277</v>
      </c>
      <c r="C246" s="440">
        <v>6217</v>
      </c>
      <c r="D246" s="490">
        <f t="shared" si="62"/>
        <v>3387136.8205832541</v>
      </c>
      <c r="E246" s="491">
        <v>1641598.5430082304</v>
      </c>
      <c r="F246" s="440">
        <v>5028735.3635914847</v>
      </c>
      <c r="G246" s="440">
        <v>-16214.597533682334</v>
      </c>
      <c r="H246" s="200">
        <f t="shared" si="63"/>
        <v>5012520.7660578024</v>
      </c>
      <c r="I246" s="440">
        <v>868897.16991338076</v>
      </c>
      <c r="J246" s="438">
        <f t="shared" si="64"/>
        <v>5881417.9359711828</v>
      </c>
      <c r="K246" s="441">
        <v>-1652192</v>
      </c>
      <c r="L246" s="489">
        <f>J246+K247</f>
        <v>5006007.9359711828</v>
      </c>
      <c r="M246" s="438">
        <v>-1034146.1769000001</v>
      </c>
      <c r="N246" s="438">
        <f t="shared" si="65"/>
        <v>3971861.7590711825</v>
      </c>
      <c r="O246" s="489">
        <f t="shared" si="66"/>
        <v>805.21279330403456</v>
      </c>
      <c r="P246" s="438">
        <f t="shared" si="67"/>
        <v>638.87112097011141</v>
      </c>
      <c r="Q246" s="492">
        <v>1</v>
      </c>
      <c r="R246" s="493">
        <v>33</v>
      </c>
      <c r="S246" s="416"/>
      <c r="T246" s="535">
        <f t="shared" si="68"/>
        <v>734949.04913070612</v>
      </c>
      <c r="U246" s="536">
        <f t="shared" si="75"/>
        <v>0.17207654321862698</v>
      </c>
      <c r="V246" s="537">
        <f t="shared" si="69"/>
        <v>116.11003647272173</v>
      </c>
      <c r="W246" s="415"/>
      <c r="X246" s="434">
        <v>755</v>
      </c>
      <c r="Y246" s="435" t="s">
        <v>277</v>
      </c>
      <c r="Z246" s="436">
        <v>6198</v>
      </c>
      <c r="AA246" s="491">
        <f t="shared" si="70"/>
        <v>3530677.8506962676</v>
      </c>
      <c r="AB246" s="491">
        <v>1301277.5363694122</v>
      </c>
      <c r="AC246" s="200">
        <v>4831955.3870656798</v>
      </c>
      <c r="AD246" s="440">
        <v>126925</v>
      </c>
      <c r="AE246" s="452">
        <f t="shared" si="71"/>
        <v>4958880.3870656798</v>
      </c>
      <c r="AF246" s="436">
        <v>912800.49977479712</v>
      </c>
      <c r="AG246" s="438">
        <f t="shared" si="72"/>
        <v>5871680.8868404767</v>
      </c>
      <c r="AH246" s="441">
        <v>-1600622</v>
      </c>
      <c r="AI246" s="489">
        <f t="shared" si="73"/>
        <v>4271058.8868404767</v>
      </c>
      <c r="AJ246" s="442">
        <f t="shared" si="74"/>
        <v>689.10275683131283</v>
      </c>
    </row>
    <row r="247" spans="1:36">
      <c r="A247" s="434">
        <v>758</v>
      </c>
      <c r="B247" s="435" t="s">
        <v>278</v>
      </c>
      <c r="C247" s="440">
        <v>8134</v>
      </c>
      <c r="D247" s="490">
        <f t="shared" si="62"/>
        <v>8117519.0268903561</v>
      </c>
      <c r="E247" s="491">
        <v>-3647226.9814830809</v>
      </c>
      <c r="F247" s="440">
        <v>4470292.0454072747</v>
      </c>
      <c r="G247" s="440">
        <v>608424.11334587587</v>
      </c>
      <c r="H247" s="200">
        <f t="shared" si="63"/>
        <v>5078716.1587531511</v>
      </c>
      <c r="I247" s="440">
        <v>1511507.9409612808</v>
      </c>
      <c r="J247" s="438">
        <f t="shared" si="64"/>
        <v>6590224.0997144319</v>
      </c>
      <c r="K247" s="441">
        <v>-875410</v>
      </c>
      <c r="L247" s="489">
        <f>J247+K248</f>
        <v>6086229.0997144319</v>
      </c>
      <c r="M247" s="438">
        <v>-115136.2965</v>
      </c>
      <c r="N247" s="438">
        <f t="shared" si="65"/>
        <v>5971092.8032144317</v>
      </c>
      <c r="O247" s="489">
        <f t="shared" si="66"/>
        <v>748.24552492186274</v>
      </c>
      <c r="P247" s="438">
        <f t="shared" si="67"/>
        <v>734.09058313430432</v>
      </c>
      <c r="Q247" s="492">
        <v>19</v>
      </c>
      <c r="R247" s="492">
        <v>19</v>
      </c>
      <c r="S247" s="367"/>
      <c r="T247" s="535">
        <f t="shared" si="68"/>
        <v>3580959.0816956437</v>
      </c>
      <c r="U247" s="536">
        <f t="shared" si="75"/>
        <v>1.4293705093423541</v>
      </c>
      <c r="V247" s="537">
        <f t="shared" si="69"/>
        <v>442.23965976749753</v>
      </c>
      <c r="W247" s="415"/>
      <c r="X247" s="434">
        <v>758</v>
      </c>
      <c r="Y247" s="435" t="s">
        <v>278</v>
      </c>
      <c r="Z247" s="436">
        <v>8187</v>
      </c>
      <c r="AA247" s="491">
        <f t="shared" si="70"/>
        <v>7616099.3412966598</v>
      </c>
      <c r="AB247" s="491">
        <v>-5567326.6822932586</v>
      </c>
      <c r="AC247" s="200">
        <v>2048772.6590034012</v>
      </c>
      <c r="AD247" s="440">
        <v>-104264</v>
      </c>
      <c r="AE247" s="452">
        <f t="shared" si="71"/>
        <v>1944508.6590034012</v>
      </c>
      <c r="AF247" s="436">
        <v>1522016.359015387</v>
      </c>
      <c r="AG247" s="438">
        <f t="shared" si="72"/>
        <v>3466525.0180187882</v>
      </c>
      <c r="AH247" s="441">
        <v>-961255</v>
      </c>
      <c r="AI247" s="489">
        <f t="shared" si="73"/>
        <v>2505270.0180187882</v>
      </c>
      <c r="AJ247" s="442">
        <f t="shared" si="74"/>
        <v>306.00586515436521</v>
      </c>
    </row>
    <row r="248" spans="1:36">
      <c r="A248" s="434">
        <v>759</v>
      </c>
      <c r="B248" s="435" t="s">
        <v>279</v>
      </c>
      <c r="C248" s="440">
        <v>1942</v>
      </c>
      <c r="D248" s="490">
        <f t="shared" si="62"/>
        <v>1037444.4953112904</v>
      </c>
      <c r="E248" s="491">
        <v>-156542.61018074339</v>
      </c>
      <c r="F248" s="440">
        <v>880901.88513054699</v>
      </c>
      <c r="G248" s="440">
        <v>904178.12308113603</v>
      </c>
      <c r="H248" s="200">
        <f t="shared" si="63"/>
        <v>1785080.008211683</v>
      </c>
      <c r="I248" s="440">
        <v>486972.1783051081</v>
      </c>
      <c r="J248" s="438">
        <f t="shared" si="64"/>
        <v>2272052.1865167911</v>
      </c>
      <c r="K248" s="441">
        <v>-503995</v>
      </c>
      <c r="L248" s="489">
        <f>J248+K249</f>
        <v>2989558.1865167911</v>
      </c>
      <c r="M248" s="438">
        <v>524851.29</v>
      </c>
      <c r="N248" s="438">
        <f t="shared" si="65"/>
        <v>3514409.4765167912</v>
      </c>
      <c r="O248" s="489">
        <f t="shared" si="66"/>
        <v>1539.4223411517976</v>
      </c>
      <c r="P248" s="438">
        <f t="shared" si="67"/>
        <v>1809.6856212753817</v>
      </c>
      <c r="Q248" s="492">
        <v>14</v>
      </c>
      <c r="R248" s="492">
        <v>14</v>
      </c>
      <c r="S248" s="367"/>
      <c r="T248" s="535">
        <f t="shared" si="68"/>
        <v>854035.67515987204</v>
      </c>
      <c r="U248" s="536">
        <f t="shared" si="75"/>
        <v>0.399918835141295</v>
      </c>
      <c r="V248" s="537">
        <f t="shared" si="69"/>
        <v>470.05703751788724</v>
      </c>
      <c r="W248" s="415"/>
      <c r="X248" s="434">
        <v>759</v>
      </c>
      <c r="Y248" s="435" t="s">
        <v>279</v>
      </c>
      <c r="Z248" s="436">
        <v>1997</v>
      </c>
      <c r="AA248" s="491">
        <f t="shared" si="70"/>
        <v>936692.07371162903</v>
      </c>
      <c r="AB248" s="491">
        <v>287272.13883721136</v>
      </c>
      <c r="AC248" s="200">
        <v>1223964.2125488403</v>
      </c>
      <c r="AD248" s="440">
        <v>935857</v>
      </c>
      <c r="AE248" s="452">
        <f t="shared" si="71"/>
        <v>2159821.2125488403</v>
      </c>
      <c r="AF248" s="436">
        <v>487637.29880807875</v>
      </c>
      <c r="AG248" s="438">
        <f t="shared" si="72"/>
        <v>2647458.5113569191</v>
      </c>
      <c r="AH248" s="441">
        <v>-511936</v>
      </c>
      <c r="AI248" s="489">
        <f t="shared" si="73"/>
        <v>2135522.5113569191</v>
      </c>
      <c r="AJ248" s="442">
        <f t="shared" si="74"/>
        <v>1069.3653036339103</v>
      </c>
    </row>
    <row r="249" spans="1:36">
      <c r="A249" s="434">
        <v>761</v>
      </c>
      <c r="B249" s="435" t="s">
        <v>280</v>
      </c>
      <c r="C249" s="440">
        <v>8426</v>
      </c>
      <c r="D249" s="490">
        <f t="shared" si="62"/>
        <v>485813.74947732501</v>
      </c>
      <c r="E249" s="491">
        <v>1400508.6688556694</v>
      </c>
      <c r="F249" s="440">
        <v>1886322.4183329944</v>
      </c>
      <c r="G249" s="440">
        <v>3966365.6546373293</v>
      </c>
      <c r="H249" s="200">
        <f t="shared" si="63"/>
        <v>5852688.0729703233</v>
      </c>
      <c r="I249" s="440">
        <v>1825932.6538719828</v>
      </c>
      <c r="J249" s="438">
        <f t="shared" si="64"/>
        <v>7678620.7268423066</v>
      </c>
      <c r="K249" s="441">
        <v>717506</v>
      </c>
      <c r="L249" s="489">
        <f>J249+K250</f>
        <v>7633335.7268423066</v>
      </c>
      <c r="M249" s="438">
        <v>503936.0449000001</v>
      </c>
      <c r="N249" s="438">
        <f t="shared" si="65"/>
        <v>8137271.7717423066</v>
      </c>
      <c r="O249" s="489">
        <f t="shared" si="66"/>
        <v>905.92638581085998</v>
      </c>
      <c r="P249" s="438">
        <f t="shared" si="67"/>
        <v>965.73365437245513</v>
      </c>
      <c r="Q249" s="492">
        <v>2</v>
      </c>
      <c r="R249" s="492">
        <v>2</v>
      </c>
      <c r="S249" s="367"/>
      <c r="T249" s="535">
        <f t="shared" si="68"/>
        <v>-3003191.7402739059</v>
      </c>
      <c r="U249" s="536">
        <f t="shared" si="75"/>
        <v>-0.28234701123637812</v>
      </c>
      <c r="V249" s="537">
        <f t="shared" si="69"/>
        <v>-336.22326584349162</v>
      </c>
      <c r="W249" s="415"/>
      <c r="X249" s="434">
        <v>761</v>
      </c>
      <c r="Y249" s="435" t="s">
        <v>280</v>
      </c>
      <c r="Z249" s="436">
        <v>8563</v>
      </c>
      <c r="AA249" s="491">
        <f t="shared" si="70"/>
        <v>705954.85900239972</v>
      </c>
      <c r="AB249" s="491">
        <v>3743879.1699311105</v>
      </c>
      <c r="AC249" s="200">
        <v>4449834.0289335102</v>
      </c>
      <c r="AD249" s="440">
        <v>4177982</v>
      </c>
      <c r="AE249" s="452">
        <f t="shared" si="71"/>
        <v>8627816.0289335102</v>
      </c>
      <c r="AF249" s="436">
        <v>1840449.4381827025</v>
      </c>
      <c r="AG249" s="438">
        <f t="shared" si="72"/>
        <v>10468265.467116212</v>
      </c>
      <c r="AH249" s="441">
        <v>168262</v>
      </c>
      <c r="AI249" s="489">
        <f t="shared" si="73"/>
        <v>10636527.467116212</v>
      </c>
      <c r="AJ249" s="442">
        <f t="shared" si="74"/>
        <v>1242.1496516543516</v>
      </c>
    </row>
    <row r="250" spans="1:36">
      <c r="A250" s="434">
        <v>762</v>
      </c>
      <c r="B250" s="435" t="s">
        <v>281</v>
      </c>
      <c r="C250" s="440">
        <v>3672</v>
      </c>
      <c r="D250" s="490">
        <f t="shared" si="62"/>
        <v>995028.91989197838</v>
      </c>
      <c r="E250" s="491">
        <v>1522876.522204933</v>
      </c>
      <c r="F250" s="440">
        <v>2517905.4420969114</v>
      </c>
      <c r="G250" s="440">
        <v>1286418.507842063</v>
      </c>
      <c r="H250" s="200">
        <f t="shared" si="63"/>
        <v>3804323.9499389743</v>
      </c>
      <c r="I250" s="440">
        <v>885231.54954171623</v>
      </c>
      <c r="J250" s="438">
        <f t="shared" si="64"/>
        <v>4689555.4994806908</v>
      </c>
      <c r="K250" s="441">
        <v>-45285</v>
      </c>
      <c r="L250" s="489">
        <f>J250+K251</f>
        <v>5346372.4994806908</v>
      </c>
      <c r="M250" s="438">
        <v>3908.8023999999859</v>
      </c>
      <c r="N250" s="438">
        <f t="shared" si="65"/>
        <v>5350281.3018806912</v>
      </c>
      <c r="O250" s="489">
        <f t="shared" si="66"/>
        <v>1455.9837961548722</v>
      </c>
      <c r="P250" s="438">
        <f t="shared" si="67"/>
        <v>1457.0482848258962</v>
      </c>
      <c r="Q250" s="492">
        <v>11</v>
      </c>
      <c r="R250" s="492">
        <v>11</v>
      </c>
      <c r="S250" s="367"/>
      <c r="T250" s="535">
        <f t="shared" si="68"/>
        <v>884034.61810257379</v>
      </c>
      <c r="U250" s="536">
        <f t="shared" si="75"/>
        <v>0.1981101928188268</v>
      </c>
      <c r="V250" s="537">
        <f t="shared" si="69"/>
        <v>274.53347013471944</v>
      </c>
      <c r="W250" s="415"/>
      <c r="X250" s="434">
        <v>762</v>
      </c>
      <c r="Y250" s="435" t="s">
        <v>281</v>
      </c>
      <c r="Z250" s="436">
        <v>3777</v>
      </c>
      <c r="AA250" s="491">
        <f t="shared" si="70"/>
        <v>1068592.5816253508</v>
      </c>
      <c r="AB250" s="491">
        <v>2112703.126274324</v>
      </c>
      <c r="AC250" s="200">
        <v>3181295.7078996748</v>
      </c>
      <c r="AD250" s="440">
        <v>404542</v>
      </c>
      <c r="AE250" s="452">
        <f t="shared" si="71"/>
        <v>3585837.7078996748</v>
      </c>
      <c r="AF250" s="436">
        <v>890771.17347844259</v>
      </c>
      <c r="AG250" s="438">
        <f t="shared" si="72"/>
        <v>4476608.881378117</v>
      </c>
      <c r="AH250" s="441">
        <v>-14271</v>
      </c>
      <c r="AI250" s="489">
        <f t="shared" si="73"/>
        <v>4462337.881378117</v>
      </c>
      <c r="AJ250" s="442">
        <f t="shared" si="74"/>
        <v>1181.4503260201527</v>
      </c>
    </row>
    <row r="251" spans="1:36">
      <c r="A251" s="434">
        <v>765</v>
      </c>
      <c r="B251" s="435" t="s">
        <v>282</v>
      </c>
      <c r="C251" s="440">
        <v>10354</v>
      </c>
      <c r="D251" s="490">
        <f t="shared" si="62"/>
        <v>4196074.4100304749</v>
      </c>
      <c r="E251" s="491">
        <v>-1617634.1422768687</v>
      </c>
      <c r="F251" s="440">
        <v>2578440.2677536062</v>
      </c>
      <c r="G251" s="440">
        <v>1769185.3447409282</v>
      </c>
      <c r="H251" s="200">
        <f t="shared" si="63"/>
        <v>4347625.6124945339</v>
      </c>
      <c r="I251" s="440">
        <v>1862384.0320725932</v>
      </c>
      <c r="J251" s="438">
        <f t="shared" si="64"/>
        <v>6210009.6445671273</v>
      </c>
      <c r="K251" s="441">
        <v>656817</v>
      </c>
      <c r="L251" s="489">
        <f>J251+K252</f>
        <v>6457744.6445671273</v>
      </c>
      <c r="M251" s="438">
        <v>-21356.561499999982</v>
      </c>
      <c r="N251" s="438">
        <f t="shared" si="65"/>
        <v>6436388.0830671275</v>
      </c>
      <c r="O251" s="489">
        <f t="shared" si="66"/>
        <v>623.695638841716</v>
      </c>
      <c r="P251" s="438">
        <f t="shared" si="67"/>
        <v>621.63300010306432</v>
      </c>
      <c r="Q251" s="492">
        <v>18</v>
      </c>
      <c r="R251" s="492">
        <v>18</v>
      </c>
      <c r="S251" s="367"/>
      <c r="T251" s="535">
        <f t="shared" si="68"/>
        <v>1623435.3572693896</v>
      </c>
      <c r="U251" s="536">
        <f t="shared" si="75"/>
        <v>0.3358153690197283</v>
      </c>
      <c r="V251" s="537">
        <f t="shared" si="69"/>
        <v>156.522340880976</v>
      </c>
      <c r="W251" s="415"/>
      <c r="X251" s="434">
        <v>765</v>
      </c>
      <c r="Y251" s="435" t="s">
        <v>282</v>
      </c>
      <c r="Z251" s="436">
        <v>10348</v>
      </c>
      <c r="AA251" s="491">
        <f t="shared" si="70"/>
        <v>4009531.4600446932</v>
      </c>
      <c r="AB251" s="491">
        <v>-2949679.0255426308</v>
      </c>
      <c r="AC251" s="200">
        <v>1059852.4345020624</v>
      </c>
      <c r="AD251" s="440">
        <v>1431520</v>
      </c>
      <c r="AE251" s="452">
        <f t="shared" si="71"/>
        <v>2491372.4345020624</v>
      </c>
      <c r="AF251" s="436">
        <v>1887722.8527956752</v>
      </c>
      <c r="AG251" s="438">
        <f t="shared" si="72"/>
        <v>4379095.2872977378</v>
      </c>
      <c r="AH251" s="441">
        <v>455214</v>
      </c>
      <c r="AI251" s="489">
        <f t="shared" si="73"/>
        <v>4834309.2872977378</v>
      </c>
      <c r="AJ251" s="442">
        <f t="shared" si="74"/>
        <v>467.17329796074</v>
      </c>
    </row>
    <row r="252" spans="1:36">
      <c r="A252" s="434">
        <v>768</v>
      </c>
      <c r="B252" s="435" t="s">
        <v>283</v>
      </c>
      <c r="C252" s="440">
        <v>2375</v>
      </c>
      <c r="D252" s="490">
        <f t="shared" si="62"/>
        <v>580895.06652785081</v>
      </c>
      <c r="E252" s="491">
        <v>804446.59184031759</v>
      </c>
      <c r="F252" s="440">
        <v>1385341.6583681684</v>
      </c>
      <c r="G252" s="440">
        <v>763322.17471850431</v>
      </c>
      <c r="H252" s="200">
        <f t="shared" si="63"/>
        <v>2148663.8330866727</v>
      </c>
      <c r="I252" s="440">
        <v>567352.11782793526</v>
      </c>
      <c r="J252" s="438">
        <f t="shared" si="64"/>
        <v>2716015.9509146078</v>
      </c>
      <c r="K252" s="441">
        <v>247735</v>
      </c>
      <c r="L252" s="489">
        <f>J252+K253</f>
        <v>2598132.9509146078</v>
      </c>
      <c r="M252" s="438">
        <v>63045.200000000026</v>
      </c>
      <c r="N252" s="438">
        <f t="shared" si="65"/>
        <v>2661178.150914608</v>
      </c>
      <c r="O252" s="489">
        <f t="shared" si="66"/>
        <v>1093.9507161745717</v>
      </c>
      <c r="P252" s="438">
        <f t="shared" si="67"/>
        <v>1120.4960635429929</v>
      </c>
      <c r="Q252" s="492">
        <v>10</v>
      </c>
      <c r="R252" s="492">
        <v>10</v>
      </c>
      <c r="S252" s="367"/>
      <c r="T252" s="535">
        <f t="shared" si="68"/>
        <v>167743.86435074685</v>
      </c>
      <c r="U252" s="536">
        <f t="shared" si="75"/>
        <v>6.9019345617580483E-2</v>
      </c>
      <c r="V252" s="537">
        <f t="shared" si="69"/>
        <v>93.790598247056892</v>
      </c>
      <c r="W252" s="415"/>
      <c r="X252" s="434">
        <v>768</v>
      </c>
      <c r="Y252" s="435" t="s">
        <v>283</v>
      </c>
      <c r="Z252" s="436">
        <v>2430</v>
      </c>
      <c r="AA252" s="491">
        <f t="shared" si="70"/>
        <v>641464.26380253769</v>
      </c>
      <c r="AB252" s="491">
        <v>631670.2812751513</v>
      </c>
      <c r="AC252" s="200">
        <v>1273134.545077689</v>
      </c>
      <c r="AD252" s="440">
        <v>358341</v>
      </c>
      <c r="AE252" s="452">
        <f t="shared" si="71"/>
        <v>1631475.545077689</v>
      </c>
      <c r="AF252" s="436">
        <v>569415.54148617212</v>
      </c>
      <c r="AG252" s="438">
        <f t="shared" si="72"/>
        <v>2200891.086563861</v>
      </c>
      <c r="AH252" s="441">
        <v>229498</v>
      </c>
      <c r="AI252" s="489">
        <f t="shared" si="73"/>
        <v>2430389.086563861</v>
      </c>
      <c r="AJ252" s="442">
        <f t="shared" si="74"/>
        <v>1000.1601179275148</v>
      </c>
    </row>
    <row r="253" spans="1:36">
      <c r="A253" s="434">
        <v>777</v>
      </c>
      <c r="B253" s="435" t="s">
        <v>284</v>
      </c>
      <c r="C253" s="440">
        <v>7367</v>
      </c>
      <c r="D253" s="490">
        <f t="shared" si="62"/>
        <v>3195112.1580748302</v>
      </c>
      <c r="E253" s="491">
        <v>449531.82733498246</v>
      </c>
      <c r="F253" s="440">
        <v>3644643.9854098125</v>
      </c>
      <c r="G253" s="440">
        <v>3070203.8262551795</v>
      </c>
      <c r="H253" s="200">
        <f t="shared" si="63"/>
        <v>6714847.811664992</v>
      </c>
      <c r="I253" s="440">
        <v>1559321.824338343</v>
      </c>
      <c r="J253" s="438">
        <f t="shared" si="64"/>
        <v>8274169.636003335</v>
      </c>
      <c r="K253" s="441">
        <v>-117883</v>
      </c>
      <c r="L253" s="489">
        <f>J253+K254</f>
        <v>8440049.6360033341</v>
      </c>
      <c r="M253" s="438">
        <v>-5547.9775999999983</v>
      </c>
      <c r="N253" s="438">
        <f t="shared" si="65"/>
        <v>8434501.6584033333</v>
      </c>
      <c r="O253" s="489">
        <f t="shared" si="66"/>
        <v>1145.6562557354871</v>
      </c>
      <c r="P253" s="438">
        <f t="shared" si="67"/>
        <v>1144.9031706805122</v>
      </c>
      <c r="Q253" s="492">
        <v>18</v>
      </c>
      <c r="R253" s="492">
        <v>18</v>
      </c>
      <c r="S253" s="367"/>
      <c r="T253" s="535">
        <f t="shared" si="68"/>
        <v>947567.02401651535</v>
      </c>
      <c r="U253" s="536">
        <f t="shared" si="75"/>
        <v>0.12646903210700203</v>
      </c>
      <c r="V253" s="537">
        <f t="shared" si="69"/>
        <v>147.72303623804191</v>
      </c>
      <c r="W253" s="415"/>
      <c r="X253" s="434">
        <v>777</v>
      </c>
      <c r="Y253" s="435" t="s">
        <v>284</v>
      </c>
      <c r="Z253" s="436">
        <v>7508</v>
      </c>
      <c r="AA253" s="491">
        <f t="shared" si="70"/>
        <v>3099749.1633736673</v>
      </c>
      <c r="AB253" s="491">
        <v>383849.05508948967</v>
      </c>
      <c r="AC253" s="200">
        <v>3483598.2184631568</v>
      </c>
      <c r="AD253" s="440">
        <v>2542504</v>
      </c>
      <c r="AE253" s="452">
        <f t="shared" si="71"/>
        <v>6026102.2184631564</v>
      </c>
      <c r="AF253" s="436">
        <v>1559568.3935236621</v>
      </c>
      <c r="AG253" s="438">
        <f t="shared" si="72"/>
        <v>7585670.6119868187</v>
      </c>
      <c r="AH253" s="441">
        <v>-93188</v>
      </c>
      <c r="AI253" s="489">
        <f t="shared" si="73"/>
        <v>7492482.6119868187</v>
      </c>
      <c r="AJ253" s="442">
        <f t="shared" si="74"/>
        <v>997.93321949744518</v>
      </c>
    </row>
    <row r="254" spans="1:36">
      <c r="A254" s="434">
        <v>778</v>
      </c>
      <c r="B254" s="435" t="s">
        <v>285</v>
      </c>
      <c r="C254" s="440">
        <v>6763</v>
      </c>
      <c r="D254" s="490">
        <f t="shared" si="62"/>
        <v>487977.17023426306</v>
      </c>
      <c r="E254" s="491">
        <v>581119.44389868283</v>
      </c>
      <c r="F254" s="440">
        <v>1069096.6141329459</v>
      </c>
      <c r="G254" s="440">
        <v>3229453.7454785225</v>
      </c>
      <c r="H254" s="200">
        <f t="shared" si="63"/>
        <v>4298550.3596114684</v>
      </c>
      <c r="I254" s="440">
        <v>1359137.6177347938</v>
      </c>
      <c r="J254" s="438">
        <f t="shared" si="64"/>
        <v>5657687.977346262</v>
      </c>
      <c r="K254" s="441">
        <v>165880</v>
      </c>
      <c r="L254" s="489">
        <f>J254+K255</f>
        <v>5332861.977346262</v>
      </c>
      <c r="M254" s="438">
        <v>146222.30849000002</v>
      </c>
      <c r="N254" s="438">
        <f t="shared" si="65"/>
        <v>5479084.2858362617</v>
      </c>
      <c r="O254" s="489">
        <f t="shared" si="66"/>
        <v>788.53496633835016</v>
      </c>
      <c r="P254" s="438">
        <f t="shared" si="67"/>
        <v>810.15589026116538</v>
      </c>
      <c r="Q254" s="492">
        <v>11</v>
      </c>
      <c r="R254" s="492">
        <v>11</v>
      </c>
      <c r="S254" s="367"/>
      <c r="T254" s="535">
        <f t="shared" si="68"/>
        <v>161767.08890461922</v>
      </c>
      <c r="U254" s="536">
        <f t="shared" ref="U254:U273" si="76">T254/AI254</f>
        <v>3.1282947305066609E-2</v>
      </c>
      <c r="V254" s="537">
        <f t="shared" si="69"/>
        <v>38.122125177177168</v>
      </c>
      <c r="W254" s="415"/>
      <c r="X254" s="434">
        <v>778</v>
      </c>
      <c r="Y254" s="435" t="s">
        <v>285</v>
      </c>
      <c r="Z254" s="436">
        <v>6891</v>
      </c>
      <c r="AA254" s="491">
        <f t="shared" si="70"/>
        <v>342094.95037001441</v>
      </c>
      <c r="AB254" s="491">
        <v>204713.41561116235</v>
      </c>
      <c r="AC254" s="200">
        <v>546808.36598117673</v>
      </c>
      <c r="AD254" s="440">
        <v>3044071</v>
      </c>
      <c r="AE254" s="452">
        <f t="shared" si="71"/>
        <v>3590879.3659811765</v>
      </c>
      <c r="AF254" s="436">
        <v>1365028.5224604667</v>
      </c>
      <c r="AG254" s="438">
        <f t="shared" si="72"/>
        <v>4955907.8884416427</v>
      </c>
      <c r="AH254" s="441">
        <v>215187</v>
      </c>
      <c r="AI254" s="489">
        <f t="shared" si="73"/>
        <v>5171094.8884416427</v>
      </c>
      <c r="AJ254" s="442">
        <f t="shared" si="74"/>
        <v>750.41284116117299</v>
      </c>
    </row>
    <row r="255" spans="1:36">
      <c r="A255" s="434">
        <v>781</v>
      </c>
      <c r="B255" s="435" t="s">
        <v>286</v>
      </c>
      <c r="C255" s="440">
        <v>3504</v>
      </c>
      <c r="D255" s="490">
        <f t="shared" si="62"/>
        <v>-698188.50787327532</v>
      </c>
      <c r="E255" s="491">
        <v>3183720.8930118512</v>
      </c>
      <c r="F255" s="440">
        <v>2485532.3851385759</v>
      </c>
      <c r="G255" s="440">
        <v>756295.74786122574</v>
      </c>
      <c r="H255" s="200">
        <f t="shared" si="63"/>
        <v>3241828.1329998015</v>
      </c>
      <c r="I255" s="440">
        <v>802150.07737273281</v>
      </c>
      <c r="J255" s="438">
        <f t="shared" si="64"/>
        <v>4043978.2103725346</v>
      </c>
      <c r="K255" s="441">
        <v>-324826</v>
      </c>
      <c r="L255" s="489">
        <f>J255+K256</f>
        <v>4044561.2103725346</v>
      </c>
      <c r="M255" s="438">
        <v>-35778.150999999998</v>
      </c>
      <c r="N255" s="438">
        <f t="shared" si="65"/>
        <v>4008783.0593725345</v>
      </c>
      <c r="O255" s="489">
        <f t="shared" si="66"/>
        <v>1154.2697518186458</v>
      </c>
      <c r="P255" s="438">
        <f t="shared" si="67"/>
        <v>1144.0590922866822</v>
      </c>
      <c r="Q255" s="492">
        <v>7</v>
      </c>
      <c r="R255" s="492">
        <v>7</v>
      </c>
      <c r="S255" s="367"/>
      <c r="T255" s="535">
        <f t="shared" si="68"/>
        <v>464653.49301921157</v>
      </c>
      <c r="U255" s="536">
        <f t="shared" si="76"/>
        <v>0.12979482425394376</v>
      </c>
      <c r="V255" s="537">
        <f t="shared" si="69"/>
        <v>155.41157175354454</v>
      </c>
      <c r="W255" s="415"/>
      <c r="X255" s="434">
        <v>781</v>
      </c>
      <c r="Y255" s="435" t="s">
        <v>286</v>
      </c>
      <c r="Z255" s="436">
        <v>3584</v>
      </c>
      <c r="AA255" s="491">
        <f t="shared" si="70"/>
        <v>-615246.50386745622</v>
      </c>
      <c r="AB255" s="491">
        <v>3261691.0322808335</v>
      </c>
      <c r="AC255" s="200">
        <v>2646444.5284133772</v>
      </c>
      <c r="AD255" s="440">
        <v>542259</v>
      </c>
      <c r="AE255" s="452">
        <f t="shared" si="71"/>
        <v>3188703.5284133772</v>
      </c>
      <c r="AF255" s="436">
        <v>805419.18893994577</v>
      </c>
      <c r="AG255" s="438">
        <f t="shared" si="72"/>
        <v>3994122.717353323</v>
      </c>
      <c r="AH255" s="441">
        <v>-414215</v>
      </c>
      <c r="AI255" s="489">
        <f t="shared" si="73"/>
        <v>3579907.717353323</v>
      </c>
      <c r="AJ255" s="442">
        <f t="shared" si="74"/>
        <v>998.85818006510124</v>
      </c>
    </row>
    <row r="256" spans="1:36">
      <c r="A256" s="434">
        <v>783</v>
      </c>
      <c r="B256" s="435" t="s">
        <v>287</v>
      </c>
      <c r="C256" s="440">
        <v>6419</v>
      </c>
      <c r="D256" s="490">
        <f t="shared" si="62"/>
        <v>337050.87446099333</v>
      </c>
      <c r="E256" s="491">
        <v>-498975.90676515538</v>
      </c>
      <c r="F256" s="440">
        <v>-161925.03230416204</v>
      </c>
      <c r="G256" s="440">
        <v>1560564.6471283075</v>
      </c>
      <c r="H256" s="200">
        <f t="shared" si="63"/>
        <v>1398639.6148241456</v>
      </c>
      <c r="I256" s="440">
        <v>1238613.8229683826</v>
      </c>
      <c r="J256" s="438">
        <f t="shared" si="64"/>
        <v>2637253.4377925284</v>
      </c>
      <c r="K256" s="441">
        <v>583</v>
      </c>
      <c r="L256" s="489">
        <f>J256+K257</f>
        <v>2844387.4377925284</v>
      </c>
      <c r="M256" s="438">
        <v>-104371.32859999998</v>
      </c>
      <c r="N256" s="438">
        <f t="shared" si="65"/>
        <v>2740016.1091925283</v>
      </c>
      <c r="O256" s="489">
        <f t="shared" si="66"/>
        <v>443.12002458210446</v>
      </c>
      <c r="P256" s="438">
        <f t="shared" si="67"/>
        <v>426.86027561809135</v>
      </c>
      <c r="Q256" s="492">
        <v>4</v>
      </c>
      <c r="R256" s="492">
        <v>4</v>
      </c>
      <c r="S256" s="367"/>
      <c r="T256" s="535">
        <f t="shared" si="68"/>
        <v>-724641.84190217964</v>
      </c>
      <c r="U256" s="536">
        <f t="shared" si="76"/>
        <v>-0.20303611573737634</v>
      </c>
      <c r="V256" s="537">
        <f t="shared" si="69"/>
        <v>-98.626982050364916</v>
      </c>
      <c r="W256" s="415"/>
      <c r="X256" s="434">
        <v>783</v>
      </c>
      <c r="Y256" s="435" t="s">
        <v>287</v>
      </c>
      <c r="Z256" s="436">
        <v>6588</v>
      </c>
      <c r="AA256" s="491">
        <f t="shared" si="70"/>
        <v>245065.75436051213</v>
      </c>
      <c r="AB256" s="491">
        <v>787499.03348971601</v>
      </c>
      <c r="AC256" s="200">
        <v>1032564.7878502281</v>
      </c>
      <c r="AD256" s="440">
        <v>1733538</v>
      </c>
      <c r="AE256" s="452">
        <f t="shared" si="71"/>
        <v>2766102.7878502281</v>
      </c>
      <c r="AF256" s="436">
        <v>1263911.4918444799</v>
      </c>
      <c r="AG256" s="438">
        <f t="shared" si="72"/>
        <v>4030014.2796947081</v>
      </c>
      <c r="AH256" s="441">
        <v>-460985</v>
      </c>
      <c r="AI256" s="489">
        <f t="shared" si="73"/>
        <v>3569029.2796947081</v>
      </c>
      <c r="AJ256" s="442">
        <f t="shared" si="74"/>
        <v>541.74700663246938</v>
      </c>
    </row>
    <row r="257" spans="1:36">
      <c r="A257" s="434">
        <v>785</v>
      </c>
      <c r="B257" s="435" t="s">
        <v>288</v>
      </c>
      <c r="C257" s="440">
        <v>2626</v>
      </c>
      <c r="D257" s="490">
        <f t="shared" si="62"/>
        <v>1374063.9505142565</v>
      </c>
      <c r="E257" s="491">
        <v>2241333.7210746356</v>
      </c>
      <c r="F257" s="440">
        <v>3615397.6715888921</v>
      </c>
      <c r="G257" s="440">
        <v>1088501.3999090265</v>
      </c>
      <c r="H257" s="200">
        <f t="shared" si="63"/>
        <v>4703899.071497919</v>
      </c>
      <c r="I257" s="440">
        <v>636627.13202352799</v>
      </c>
      <c r="J257" s="438">
        <f t="shared" si="64"/>
        <v>5340526.2035214473</v>
      </c>
      <c r="K257" s="441">
        <v>207134</v>
      </c>
      <c r="L257" s="489">
        <f>J257+K258</f>
        <v>3325105.2035214473</v>
      </c>
      <c r="M257" s="438">
        <v>50987.805500000002</v>
      </c>
      <c r="N257" s="438">
        <f t="shared" si="65"/>
        <v>3376093.009021447</v>
      </c>
      <c r="O257" s="489">
        <f t="shared" si="66"/>
        <v>1266.224373008929</v>
      </c>
      <c r="P257" s="438">
        <f t="shared" si="67"/>
        <v>1285.6409021406882</v>
      </c>
      <c r="Q257" s="492">
        <v>17</v>
      </c>
      <c r="R257" s="492">
        <v>17</v>
      </c>
      <c r="S257" s="367"/>
      <c r="T257" s="535">
        <f t="shared" si="68"/>
        <v>-1856341.7411977584</v>
      </c>
      <c r="U257" s="536">
        <f t="shared" si="76"/>
        <v>-0.35826705570915729</v>
      </c>
      <c r="V257" s="537">
        <f t="shared" si="69"/>
        <v>-672.21443908205697</v>
      </c>
      <c r="W257" s="415"/>
      <c r="X257" s="434">
        <v>785</v>
      </c>
      <c r="Y257" s="435" t="s">
        <v>288</v>
      </c>
      <c r="Z257" s="436">
        <v>2673</v>
      </c>
      <c r="AA257" s="491">
        <f t="shared" si="70"/>
        <v>1335804.4991582842</v>
      </c>
      <c r="AB257" s="491">
        <v>1992720.5564200929</v>
      </c>
      <c r="AC257" s="200">
        <v>3328525.0555783771</v>
      </c>
      <c r="AD257" s="440">
        <v>1147280</v>
      </c>
      <c r="AE257" s="452">
        <f t="shared" si="71"/>
        <v>4475805.0555783771</v>
      </c>
      <c r="AF257" s="436">
        <v>638365.88914082851</v>
      </c>
      <c r="AG257" s="438">
        <f t="shared" si="72"/>
        <v>5114170.9447192056</v>
      </c>
      <c r="AH257" s="441">
        <v>67276</v>
      </c>
      <c r="AI257" s="489">
        <f t="shared" si="73"/>
        <v>5181446.9447192056</v>
      </c>
      <c r="AJ257" s="442">
        <f t="shared" si="74"/>
        <v>1938.4388120909859</v>
      </c>
    </row>
    <row r="258" spans="1:36">
      <c r="A258" s="434">
        <v>790</v>
      </c>
      <c r="B258" s="435" t="s">
        <v>289</v>
      </c>
      <c r="C258" s="440">
        <v>23734</v>
      </c>
      <c r="D258" s="490">
        <f t="shared" si="62"/>
        <v>2153284.4530099705</v>
      </c>
      <c r="E258" s="491">
        <v>1879003.457065749</v>
      </c>
      <c r="F258" s="440">
        <v>4032287.9100757195</v>
      </c>
      <c r="G258" s="440">
        <v>9838322.5819209348</v>
      </c>
      <c r="H258" s="200">
        <f t="shared" si="63"/>
        <v>13870610.491996653</v>
      </c>
      <c r="I258" s="440">
        <v>4378201.2742238045</v>
      </c>
      <c r="J258" s="438">
        <f t="shared" si="64"/>
        <v>18248811.766220458</v>
      </c>
      <c r="K258" s="441">
        <v>-2015421</v>
      </c>
      <c r="L258" s="489">
        <f>J258+K259</f>
        <v>18039084.766220458</v>
      </c>
      <c r="M258" s="438">
        <v>169560.06540000002</v>
      </c>
      <c r="N258" s="438">
        <f t="shared" si="65"/>
        <v>18208644.831620459</v>
      </c>
      <c r="O258" s="489">
        <f t="shared" si="66"/>
        <v>760.05244654168951</v>
      </c>
      <c r="P258" s="438">
        <f t="shared" si="67"/>
        <v>767.19663064045073</v>
      </c>
      <c r="Q258" s="492">
        <v>6</v>
      </c>
      <c r="R258" s="492">
        <v>6</v>
      </c>
      <c r="S258" s="367"/>
      <c r="T258" s="535">
        <f t="shared" si="68"/>
        <v>-373563.50306132808</v>
      </c>
      <c r="U258" s="536">
        <f t="shared" si="76"/>
        <v>-2.0288417917837059E-2</v>
      </c>
      <c r="V258" s="537">
        <f t="shared" si="69"/>
        <v>-7.2051694797199843</v>
      </c>
      <c r="W258" s="415"/>
      <c r="X258" s="434">
        <v>790</v>
      </c>
      <c r="Y258" s="435" t="s">
        <v>289</v>
      </c>
      <c r="Z258" s="436">
        <v>23998</v>
      </c>
      <c r="AA258" s="491">
        <f t="shared" si="70"/>
        <v>2938891.9047611663</v>
      </c>
      <c r="AB258" s="491">
        <v>3326248.6695823735</v>
      </c>
      <c r="AC258" s="200">
        <v>6265140.5743435398</v>
      </c>
      <c r="AD258" s="440">
        <v>10005395</v>
      </c>
      <c r="AE258" s="452">
        <f t="shared" si="71"/>
        <v>16270535.57434354</v>
      </c>
      <c r="AF258" s="436">
        <v>4475838.6949382462</v>
      </c>
      <c r="AG258" s="438">
        <f t="shared" si="72"/>
        <v>20746374.269281786</v>
      </c>
      <c r="AH258" s="441">
        <v>-2333726</v>
      </c>
      <c r="AI258" s="489">
        <f t="shared" si="73"/>
        <v>18412648.269281786</v>
      </c>
      <c r="AJ258" s="442">
        <f t="shared" si="74"/>
        <v>767.25761602140949</v>
      </c>
    </row>
    <row r="259" spans="1:36">
      <c r="A259" s="434">
        <v>791</v>
      </c>
      <c r="B259" s="435" t="s">
        <v>290</v>
      </c>
      <c r="C259" s="440">
        <v>5029</v>
      </c>
      <c r="D259" s="490">
        <f t="shared" si="62"/>
        <v>2934469.5944482554</v>
      </c>
      <c r="E259" s="491">
        <v>249347.92811627151</v>
      </c>
      <c r="F259" s="440">
        <v>3183817.5225645266</v>
      </c>
      <c r="G259" s="440">
        <v>2915768.7726750532</v>
      </c>
      <c r="H259" s="200">
        <f t="shared" si="63"/>
        <v>6099586.2952395799</v>
      </c>
      <c r="I259" s="440">
        <v>1259422.1857064292</v>
      </c>
      <c r="J259" s="438">
        <f t="shared" si="64"/>
        <v>7359008.480946009</v>
      </c>
      <c r="K259" s="441">
        <v>-209727</v>
      </c>
      <c r="L259" s="489">
        <f>J259+K260</f>
        <v>6533712.480946009</v>
      </c>
      <c r="M259" s="438">
        <v>-216954.29449999999</v>
      </c>
      <c r="N259" s="438">
        <f t="shared" si="65"/>
        <v>6316758.1864460092</v>
      </c>
      <c r="O259" s="489">
        <f t="shared" si="66"/>
        <v>1299.2070950379816</v>
      </c>
      <c r="P259" s="438">
        <f t="shared" si="67"/>
        <v>1256.0664518683652</v>
      </c>
      <c r="Q259" s="492">
        <v>17</v>
      </c>
      <c r="R259" s="492">
        <v>17</v>
      </c>
      <c r="S259" s="367"/>
      <c r="T259" s="535">
        <f t="shared" si="68"/>
        <v>-1771489.2710438119</v>
      </c>
      <c r="U259" s="536">
        <f t="shared" si="76"/>
        <v>-0.21329876430989597</v>
      </c>
      <c r="V259" s="537">
        <f t="shared" si="69"/>
        <v>-319.42509205806618</v>
      </c>
      <c r="W259" s="415"/>
      <c r="X259" s="434">
        <v>791</v>
      </c>
      <c r="Y259" s="435" t="s">
        <v>290</v>
      </c>
      <c r="Z259" s="436">
        <v>5131</v>
      </c>
      <c r="AA259" s="491">
        <f t="shared" si="70"/>
        <v>3094207.3447761647</v>
      </c>
      <c r="AB259" s="491">
        <v>1452543.9143496554</v>
      </c>
      <c r="AC259" s="200">
        <v>4546751.2591258204</v>
      </c>
      <c r="AD259" s="440">
        <v>2780392</v>
      </c>
      <c r="AE259" s="452">
        <f t="shared" si="71"/>
        <v>7327143.2591258204</v>
      </c>
      <c r="AF259" s="436">
        <v>1262903.4928640013</v>
      </c>
      <c r="AG259" s="438">
        <f t="shared" si="72"/>
        <v>8590046.751989821</v>
      </c>
      <c r="AH259" s="441">
        <v>-284845</v>
      </c>
      <c r="AI259" s="489">
        <f t="shared" si="73"/>
        <v>8305201.751989821</v>
      </c>
      <c r="AJ259" s="442">
        <f t="shared" si="74"/>
        <v>1618.6321870960478</v>
      </c>
    </row>
    <row r="260" spans="1:36">
      <c r="A260" s="434">
        <v>831</v>
      </c>
      <c r="B260" s="435" t="s">
        <v>291</v>
      </c>
      <c r="C260" s="440">
        <v>4559</v>
      </c>
      <c r="D260" s="490">
        <f t="shared" si="62"/>
        <v>1620491.8798661672</v>
      </c>
      <c r="E260" s="491">
        <v>37142.41827643555</v>
      </c>
      <c r="F260" s="440">
        <v>1657634.2981426027</v>
      </c>
      <c r="G260" s="440">
        <v>843893.27278682333</v>
      </c>
      <c r="H260" s="200">
        <f t="shared" si="63"/>
        <v>2501527.5709294258</v>
      </c>
      <c r="I260" s="440">
        <v>676809.12581157265</v>
      </c>
      <c r="J260" s="438">
        <f t="shared" si="64"/>
        <v>3178336.6967409984</v>
      </c>
      <c r="K260" s="441">
        <v>-825296</v>
      </c>
      <c r="L260" s="489">
        <f>J260+K261</f>
        <v>2934862.6967409984</v>
      </c>
      <c r="M260" s="438">
        <v>-82999.005799999984</v>
      </c>
      <c r="N260" s="438">
        <f t="shared" si="65"/>
        <v>2851863.6909409985</v>
      </c>
      <c r="O260" s="489">
        <f t="shared" si="66"/>
        <v>643.7514140690937</v>
      </c>
      <c r="P260" s="438">
        <f t="shared" si="67"/>
        <v>625.54588526891825</v>
      </c>
      <c r="Q260" s="492">
        <v>9</v>
      </c>
      <c r="R260" s="492">
        <v>9</v>
      </c>
      <c r="S260" s="367"/>
      <c r="T260" s="535">
        <f t="shared" si="68"/>
        <v>94964.220428322908</v>
      </c>
      <c r="U260" s="536">
        <f t="shared" si="76"/>
        <v>3.3439301165309424E-2</v>
      </c>
      <c r="V260" s="537">
        <f t="shared" si="69"/>
        <v>25.710396373190406</v>
      </c>
      <c r="W260" s="415"/>
      <c r="X260" s="434">
        <v>831</v>
      </c>
      <c r="Y260" s="435" t="s">
        <v>291</v>
      </c>
      <c r="Z260" s="436">
        <v>4595</v>
      </c>
      <c r="AA260" s="491">
        <f t="shared" si="70"/>
        <v>1766339.8557421018</v>
      </c>
      <c r="AB260" s="491">
        <v>672966.33671611617</v>
      </c>
      <c r="AC260" s="200">
        <v>2439306.192458218</v>
      </c>
      <c r="AD260" s="440">
        <v>833672</v>
      </c>
      <c r="AE260" s="452">
        <f t="shared" si="71"/>
        <v>3272978.192458218</v>
      </c>
      <c r="AF260" s="436">
        <v>695604.28385445778</v>
      </c>
      <c r="AG260" s="438">
        <f t="shared" si="72"/>
        <v>3968582.4763126755</v>
      </c>
      <c r="AH260" s="441">
        <v>-1128684</v>
      </c>
      <c r="AI260" s="489">
        <f t="shared" si="73"/>
        <v>2839898.4763126755</v>
      </c>
      <c r="AJ260" s="442">
        <f t="shared" si="74"/>
        <v>618.04101769590329</v>
      </c>
    </row>
    <row r="261" spans="1:36">
      <c r="A261" s="434">
        <v>832</v>
      </c>
      <c r="B261" s="435" t="s">
        <v>292</v>
      </c>
      <c r="C261" s="440">
        <v>3825</v>
      </c>
      <c r="D261" s="490">
        <f t="shared" si="62"/>
        <v>3773923.2038430665</v>
      </c>
      <c r="E261" s="491">
        <v>2392544.7440433642</v>
      </c>
      <c r="F261" s="440">
        <v>6166467.9478864307</v>
      </c>
      <c r="G261" s="440">
        <v>1837642.6592332195</v>
      </c>
      <c r="H261" s="200">
        <f t="shared" si="63"/>
        <v>8004110.6071196496</v>
      </c>
      <c r="I261" s="440">
        <v>765441.80607375619</v>
      </c>
      <c r="J261" s="438">
        <f t="shared" si="64"/>
        <v>8769552.4131934065</v>
      </c>
      <c r="K261" s="441">
        <v>-243474</v>
      </c>
      <c r="L261" s="489">
        <f>J261+K262</f>
        <v>8499155.4131934065</v>
      </c>
      <c r="M261" s="438">
        <v>-18913.560000000005</v>
      </c>
      <c r="N261" s="438">
        <f t="shared" si="65"/>
        <v>8480241.853193406</v>
      </c>
      <c r="O261" s="489">
        <f t="shared" si="66"/>
        <v>2222.0014152139624</v>
      </c>
      <c r="P261" s="438">
        <f t="shared" si="67"/>
        <v>2217.0566936453347</v>
      </c>
      <c r="Q261" s="492">
        <v>17</v>
      </c>
      <c r="R261" s="492">
        <v>17</v>
      </c>
      <c r="S261" s="367"/>
      <c r="T261" s="535">
        <f t="shared" si="68"/>
        <v>-158047.80133672431</v>
      </c>
      <c r="U261" s="536">
        <f t="shared" si="76"/>
        <v>-1.8256219407147455E-2</v>
      </c>
      <c r="V261" s="537">
        <f t="shared" si="69"/>
        <v>9.5804557122678489</v>
      </c>
      <c r="W261" s="415"/>
      <c r="X261" s="434">
        <v>832</v>
      </c>
      <c r="Y261" s="435" t="s">
        <v>292</v>
      </c>
      <c r="Z261" s="436">
        <v>3913</v>
      </c>
      <c r="AA261" s="491">
        <f t="shared" si="70"/>
        <v>3667039.4268804975</v>
      </c>
      <c r="AB261" s="491">
        <v>2950938.6924344078</v>
      </c>
      <c r="AC261" s="200">
        <v>6617978.1193149053</v>
      </c>
      <c r="AD261" s="440">
        <v>1421923</v>
      </c>
      <c r="AE261" s="452">
        <f t="shared" si="71"/>
        <v>8039901.1193149053</v>
      </c>
      <c r="AF261" s="436">
        <v>765347.09521522524</v>
      </c>
      <c r="AG261" s="438">
        <f t="shared" si="72"/>
        <v>8805248.2145301308</v>
      </c>
      <c r="AH261" s="441">
        <v>-148045</v>
      </c>
      <c r="AI261" s="489">
        <f t="shared" si="73"/>
        <v>8657203.2145301308</v>
      </c>
      <c r="AJ261" s="442">
        <f t="shared" si="74"/>
        <v>2212.4209595016946</v>
      </c>
    </row>
    <row r="262" spans="1:36">
      <c r="A262" s="434">
        <v>833</v>
      </c>
      <c r="B262" s="435" t="s">
        <v>293</v>
      </c>
      <c r="C262" s="440">
        <v>1691</v>
      </c>
      <c r="D262" s="490">
        <f t="shared" si="62"/>
        <v>273035.04283013823</v>
      </c>
      <c r="E262" s="491">
        <v>919356.84995648521</v>
      </c>
      <c r="F262" s="440">
        <v>1192391.8927866234</v>
      </c>
      <c r="G262" s="440">
        <v>376592.34515492304</v>
      </c>
      <c r="H262" s="200">
        <f t="shared" si="63"/>
        <v>1568984.2379415464</v>
      </c>
      <c r="I262" s="440">
        <v>335096.1111613845</v>
      </c>
      <c r="J262" s="438">
        <f t="shared" si="64"/>
        <v>1904080.3491029309</v>
      </c>
      <c r="K262" s="441">
        <v>-270397</v>
      </c>
      <c r="L262" s="489">
        <f>J262+K263</f>
        <v>373290.34910293086</v>
      </c>
      <c r="M262" s="438">
        <v>242724.02000000002</v>
      </c>
      <c r="N262" s="438">
        <f t="shared" si="65"/>
        <v>616014.36910293088</v>
      </c>
      <c r="O262" s="489">
        <f t="shared" si="66"/>
        <v>220.7512413382205</v>
      </c>
      <c r="P262" s="438">
        <f t="shared" si="67"/>
        <v>364.28998764218267</v>
      </c>
      <c r="Q262" s="492">
        <v>2</v>
      </c>
      <c r="R262" s="492">
        <v>2</v>
      </c>
      <c r="S262" s="367"/>
      <c r="T262" s="535">
        <f t="shared" si="68"/>
        <v>-1316190.369521111</v>
      </c>
      <c r="U262" s="536">
        <f t="shared" si="76"/>
        <v>-0.77905024603835171</v>
      </c>
      <c r="V262" s="537">
        <f t="shared" si="69"/>
        <v>-786.69104764451163</v>
      </c>
      <c r="W262" s="415"/>
      <c r="X262" s="434">
        <v>833</v>
      </c>
      <c r="Y262" s="435" t="s">
        <v>293</v>
      </c>
      <c r="Z262" s="436">
        <v>1677</v>
      </c>
      <c r="AA262" s="491">
        <f t="shared" si="70"/>
        <v>286512.39597185934</v>
      </c>
      <c r="AB262" s="491">
        <v>1070135.5545519022</v>
      </c>
      <c r="AC262" s="200">
        <v>1356647.9505237616</v>
      </c>
      <c r="AD262" s="440">
        <v>392070</v>
      </c>
      <c r="AE262" s="452">
        <f t="shared" si="71"/>
        <v>1748717.9505237616</v>
      </c>
      <c r="AF262" s="436">
        <v>342281.76810028043</v>
      </c>
      <c r="AG262" s="438">
        <f t="shared" si="72"/>
        <v>2090999.7186240419</v>
      </c>
      <c r="AH262" s="441">
        <v>-401519</v>
      </c>
      <c r="AI262" s="489">
        <f t="shared" si="73"/>
        <v>1689480.7186240419</v>
      </c>
      <c r="AJ262" s="442">
        <f t="shared" si="74"/>
        <v>1007.4422889827322</v>
      </c>
    </row>
    <row r="263" spans="1:36">
      <c r="A263" s="434">
        <v>834</v>
      </c>
      <c r="B263" s="435" t="s">
        <v>294</v>
      </c>
      <c r="C263" s="440">
        <v>5879</v>
      </c>
      <c r="D263" s="490">
        <f t="shared" si="62"/>
        <v>1043041.4459626558</v>
      </c>
      <c r="E263" s="491">
        <v>2234204.5860930486</v>
      </c>
      <c r="F263" s="440">
        <v>3277246.0320557044</v>
      </c>
      <c r="G263" s="440">
        <v>1595625.0040446012</v>
      </c>
      <c r="H263" s="200">
        <f t="shared" si="63"/>
        <v>4872871.0361003056</v>
      </c>
      <c r="I263" s="440">
        <v>1089004.4694244643</v>
      </c>
      <c r="J263" s="438">
        <f t="shared" si="64"/>
        <v>5961875.5055247694</v>
      </c>
      <c r="K263" s="441">
        <v>-1530790</v>
      </c>
      <c r="L263" s="489">
        <f>J263+K264</f>
        <v>90307463.505524769</v>
      </c>
      <c r="M263" s="438">
        <v>-437486.40410000004</v>
      </c>
      <c r="N263" s="438">
        <f t="shared" si="65"/>
        <v>89869977.101424769</v>
      </c>
      <c r="O263" s="489">
        <f t="shared" si="66"/>
        <v>15361.024579949782</v>
      </c>
      <c r="P263" s="438">
        <f t="shared" si="67"/>
        <v>15286.609474642757</v>
      </c>
      <c r="Q263" s="492">
        <v>5</v>
      </c>
      <c r="R263" s="492">
        <v>5</v>
      </c>
      <c r="S263" s="367"/>
      <c r="T263" s="535">
        <f t="shared" si="68"/>
        <v>86134506.607562914</v>
      </c>
      <c r="U263" s="536">
        <f t="shared" si="76"/>
        <v>20.641120604344749</v>
      </c>
      <c r="V263" s="537">
        <f t="shared" si="69"/>
        <v>14661.685398122758</v>
      </c>
      <c r="W263" s="415"/>
      <c r="X263" s="434">
        <v>834</v>
      </c>
      <c r="Y263" s="435" t="s">
        <v>294</v>
      </c>
      <c r="Z263" s="436">
        <v>5967</v>
      </c>
      <c r="AA263" s="491">
        <f t="shared" si="70"/>
        <v>1119463.2491703485</v>
      </c>
      <c r="AB263" s="491">
        <v>1923216.9546679468</v>
      </c>
      <c r="AC263" s="200">
        <v>3042680.2038382953</v>
      </c>
      <c r="AD263" s="440">
        <v>1533891</v>
      </c>
      <c r="AE263" s="452">
        <f t="shared" si="71"/>
        <v>4576571.2038382953</v>
      </c>
      <c r="AF263" s="436">
        <v>1113721.6941235561</v>
      </c>
      <c r="AG263" s="438">
        <f t="shared" si="72"/>
        <v>5690292.8979618512</v>
      </c>
      <c r="AH263" s="441">
        <v>-1517336</v>
      </c>
      <c r="AI263" s="489">
        <f t="shared" si="73"/>
        <v>4172956.8979618512</v>
      </c>
      <c r="AJ263" s="442">
        <f t="shared" si="74"/>
        <v>699.33918182702382</v>
      </c>
    </row>
    <row r="264" spans="1:36">
      <c r="A264" s="434">
        <v>837</v>
      </c>
      <c r="B264" s="435" t="s">
        <v>295</v>
      </c>
      <c r="C264" s="440">
        <v>249009</v>
      </c>
      <c r="D264" s="490">
        <f t="shared" si="62"/>
        <v>11378478.163672499</v>
      </c>
      <c r="E264" s="491">
        <v>-51398953.29486569</v>
      </c>
      <c r="F264" s="440">
        <v>-40020475.131193191</v>
      </c>
      <c r="G264" s="440">
        <v>1235695.6416559145</v>
      </c>
      <c r="H264" s="200">
        <f t="shared" si="63"/>
        <v>-38784779.489537276</v>
      </c>
      <c r="I264" s="440">
        <v>36720100.380104199</v>
      </c>
      <c r="J264" s="438">
        <f t="shared" si="64"/>
        <v>-2064679.1094330773</v>
      </c>
      <c r="K264" s="441">
        <v>84345588</v>
      </c>
      <c r="L264" s="489">
        <f>J264+K265</f>
        <v>-2422461.1094330773</v>
      </c>
      <c r="M264" s="438">
        <v>-12624235.469329983</v>
      </c>
      <c r="N264" s="438">
        <f t="shared" si="65"/>
        <v>-15046696.57876306</v>
      </c>
      <c r="O264" s="489">
        <f t="shared" si="66"/>
        <v>-9.7284078464355801</v>
      </c>
      <c r="P264" s="438">
        <f t="shared" si="67"/>
        <v>-60.426316232598261</v>
      </c>
      <c r="Q264" s="492">
        <v>6</v>
      </c>
      <c r="R264" s="492">
        <v>6</v>
      </c>
      <c r="S264" s="367"/>
      <c r="T264" s="535">
        <f t="shared" si="68"/>
        <v>-60766075.461074114</v>
      </c>
      <c r="U264" s="536">
        <f t="shared" si="76"/>
        <v>-1.0415205868946127</v>
      </c>
      <c r="V264" s="537">
        <f t="shared" si="69"/>
        <v>-248.62324720080039</v>
      </c>
      <c r="W264" s="415"/>
      <c r="X264" s="434">
        <v>837</v>
      </c>
      <c r="Y264" s="435" t="s">
        <v>295</v>
      </c>
      <c r="Z264" s="436">
        <v>244223</v>
      </c>
      <c r="AA264" s="491">
        <f t="shared" si="70"/>
        <v>9363176.2332050726</v>
      </c>
      <c r="AB264" s="491">
        <v>-71724428.277617261</v>
      </c>
      <c r="AC264" s="200">
        <v>-62361252.044412188</v>
      </c>
      <c r="AD264" s="440">
        <v>4430428</v>
      </c>
      <c r="AE264" s="452">
        <f t="shared" si="71"/>
        <v>-57930824.044412188</v>
      </c>
      <c r="AF264" s="436">
        <v>36300023.396053225</v>
      </c>
      <c r="AG264" s="438">
        <f t="shared" si="72"/>
        <v>-21630800.648358963</v>
      </c>
      <c r="AH264" s="441">
        <v>79974415</v>
      </c>
      <c r="AI264" s="489">
        <f t="shared" si="73"/>
        <v>58343614.351641037</v>
      </c>
      <c r="AJ264" s="442">
        <f t="shared" si="74"/>
        <v>238.89483935436482</v>
      </c>
    </row>
    <row r="265" spans="1:36">
      <c r="A265" s="434">
        <v>844</v>
      </c>
      <c r="B265" s="435" t="s">
        <v>296</v>
      </c>
      <c r="C265" s="440">
        <v>1441</v>
      </c>
      <c r="D265" s="490">
        <f t="shared" si="62"/>
        <v>-118019.35548283681</v>
      </c>
      <c r="E265" s="491">
        <v>52894.613423651208</v>
      </c>
      <c r="F265" s="440">
        <v>-65124.742059185592</v>
      </c>
      <c r="G265" s="440">
        <v>751697.50509584288</v>
      </c>
      <c r="H265" s="200">
        <f t="shared" si="63"/>
        <v>686572.76303665724</v>
      </c>
      <c r="I265" s="440">
        <v>358454.45312555594</v>
      </c>
      <c r="J265" s="438">
        <f t="shared" si="64"/>
        <v>1045027.2161622131</v>
      </c>
      <c r="K265" s="441">
        <v>-357782</v>
      </c>
      <c r="L265" s="489">
        <f>J265+K266</f>
        <v>1050955.2161622131</v>
      </c>
      <c r="M265" s="438">
        <v>-36250.990000000005</v>
      </c>
      <c r="N265" s="438">
        <f t="shared" si="65"/>
        <v>1014704.2261622131</v>
      </c>
      <c r="O265" s="489">
        <f t="shared" si="66"/>
        <v>729.32353654560245</v>
      </c>
      <c r="P265" s="438">
        <f t="shared" si="67"/>
        <v>704.16670795434641</v>
      </c>
      <c r="Q265" s="492">
        <v>11</v>
      </c>
      <c r="R265" s="492">
        <v>11</v>
      </c>
      <c r="S265" s="367"/>
      <c r="T265" s="535">
        <f t="shared" si="68"/>
        <v>520665.26047092676</v>
      </c>
      <c r="U265" s="536">
        <f t="shared" si="76"/>
        <v>0.98185012724253307</v>
      </c>
      <c r="V265" s="537">
        <f t="shared" si="69"/>
        <v>370.77725142640952</v>
      </c>
      <c r="W265" s="415"/>
      <c r="X265" s="434">
        <v>844</v>
      </c>
      <c r="Y265" s="435" t="s">
        <v>296</v>
      </c>
      <c r="Z265" s="436">
        <v>1479</v>
      </c>
      <c r="AA265" s="491">
        <f t="shared" si="70"/>
        <v>-74467.173112858945</v>
      </c>
      <c r="AB265" s="491">
        <v>-89626.498554876496</v>
      </c>
      <c r="AC265" s="200">
        <v>-164093.67166773544</v>
      </c>
      <c r="AD265" s="440">
        <v>658008</v>
      </c>
      <c r="AE265" s="452">
        <f t="shared" si="71"/>
        <v>493914.32833226456</v>
      </c>
      <c r="AF265" s="436">
        <v>367381.62735902186</v>
      </c>
      <c r="AG265" s="438">
        <f t="shared" si="72"/>
        <v>861295.95569128636</v>
      </c>
      <c r="AH265" s="441">
        <v>-331006</v>
      </c>
      <c r="AI265" s="489">
        <f t="shared" si="73"/>
        <v>530289.95569128636</v>
      </c>
      <c r="AJ265" s="442">
        <f t="shared" si="74"/>
        <v>358.54628511919293</v>
      </c>
    </row>
    <row r="266" spans="1:36">
      <c r="A266" s="434">
        <v>845</v>
      </c>
      <c r="B266" s="435" t="s">
        <v>297</v>
      </c>
      <c r="C266" s="440">
        <v>2863</v>
      </c>
      <c r="D266" s="490">
        <f t="shared" si="62"/>
        <v>2328763.2025386258</v>
      </c>
      <c r="E266" s="491">
        <v>59713.80262628675</v>
      </c>
      <c r="F266" s="440">
        <v>2388477.0051649124</v>
      </c>
      <c r="G266" s="440">
        <v>1255008.2280608944</v>
      </c>
      <c r="H266" s="200">
        <f t="shared" si="63"/>
        <v>3643485.2332258066</v>
      </c>
      <c r="I266" s="440">
        <v>589827.92928421777</v>
      </c>
      <c r="J266" s="438">
        <f t="shared" si="64"/>
        <v>4233313.1625100244</v>
      </c>
      <c r="K266" s="441">
        <v>5928</v>
      </c>
      <c r="L266" s="489">
        <f>J266+K267</f>
        <v>3869151.1625100244</v>
      </c>
      <c r="M266" s="438">
        <v>-14185.170000000006</v>
      </c>
      <c r="N266" s="438">
        <f t="shared" si="65"/>
        <v>3854965.9925100245</v>
      </c>
      <c r="O266" s="489">
        <f t="shared" si="66"/>
        <v>1351.4324703143641</v>
      </c>
      <c r="P266" s="438">
        <f t="shared" si="67"/>
        <v>1346.4778178519121</v>
      </c>
      <c r="Q266" s="492">
        <v>19</v>
      </c>
      <c r="R266" s="492">
        <v>19</v>
      </c>
      <c r="S266" s="367"/>
      <c r="T266" s="535">
        <f t="shared" si="68"/>
        <v>-175740.93912512111</v>
      </c>
      <c r="U266" s="536">
        <f t="shared" si="76"/>
        <v>-4.3447621026548006E-2</v>
      </c>
      <c r="V266" s="537">
        <f t="shared" si="69"/>
        <v>-52.069299857442047</v>
      </c>
      <c r="W266" s="415"/>
      <c r="X266" s="434">
        <v>845</v>
      </c>
      <c r="Y266" s="435" t="s">
        <v>297</v>
      </c>
      <c r="Z266" s="436">
        <v>2882</v>
      </c>
      <c r="AA266" s="491">
        <f t="shared" si="70"/>
        <v>2117466.3209497216</v>
      </c>
      <c r="AB266" s="491">
        <v>142133.51434360075</v>
      </c>
      <c r="AC266" s="200">
        <v>2259599.8352933223</v>
      </c>
      <c r="AD266" s="440">
        <v>1323282</v>
      </c>
      <c r="AE266" s="452">
        <f t="shared" si="71"/>
        <v>3582881.8352933223</v>
      </c>
      <c r="AF266" s="436">
        <v>595425.26634182327</v>
      </c>
      <c r="AG266" s="438">
        <f t="shared" si="72"/>
        <v>4178307.1016351455</v>
      </c>
      <c r="AH266" s="441">
        <v>-133415</v>
      </c>
      <c r="AI266" s="489">
        <f t="shared" si="73"/>
        <v>4044892.1016351455</v>
      </c>
      <c r="AJ266" s="442">
        <f t="shared" si="74"/>
        <v>1403.5017701718061</v>
      </c>
    </row>
    <row r="267" spans="1:36">
      <c r="A267" s="434">
        <v>846</v>
      </c>
      <c r="B267" s="435" t="s">
        <v>298</v>
      </c>
      <c r="C267" s="440">
        <v>4862</v>
      </c>
      <c r="D267" s="490">
        <f t="shared" ref="D267:D303" si="77">F267-E267</f>
        <v>1011548.462619924</v>
      </c>
      <c r="E267" s="491">
        <v>1378269.1897455282</v>
      </c>
      <c r="F267" s="440">
        <v>2389817.6523654521</v>
      </c>
      <c r="G267" s="440">
        <v>2846111.3497847915</v>
      </c>
      <c r="H267" s="200">
        <f t="shared" ref="H267:H303" si="78">SUM(F267:G267)</f>
        <v>5235929.0021502431</v>
      </c>
      <c r="I267" s="440">
        <v>1138178.2460818195</v>
      </c>
      <c r="J267" s="438">
        <f t="shared" ref="J267:J303" si="79">H267+I267</f>
        <v>6374107.2482320629</v>
      </c>
      <c r="K267" s="441">
        <v>-364162</v>
      </c>
      <c r="L267" s="489">
        <f>J267+K268</f>
        <v>7020364.2482320629</v>
      </c>
      <c r="M267" s="438">
        <v>37984.733000000007</v>
      </c>
      <c r="N267" s="438">
        <f t="shared" ref="N267:N303" si="80">SUM(L267:M267)</f>
        <v>7058348.9812320629</v>
      </c>
      <c r="O267" s="489">
        <f t="shared" ref="O267:O303" si="81">L267/C267</f>
        <v>1443.9251847453852</v>
      </c>
      <c r="P267" s="438">
        <f t="shared" ref="P267:P303" si="82">N267/C267</f>
        <v>1451.7377583776354</v>
      </c>
      <c r="Q267" s="492">
        <v>14</v>
      </c>
      <c r="R267" s="492">
        <v>14</v>
      </c>
      <c r="S267" s="367"/>
      <c r="T267" s="535">
        <f t="shared" ref="T267:T303" si="83">L267-AI267</f>
        <v>53030.096831044182</v>
      </c>
      <c r="U267" s="536">
        <f t="shared" si="76"/>
        <v>7.6112463789871024E-3</v>
      </c>
      <c r="V267" s="537">
        <f t="shared" ref="V267:V303" si="84">O267-AJ267</f>
        <v>36.951406191059959</v>
      </c>
      <c r="W267" s="415"/>
      <c r="X267" s="434">
        <v>846</v>
      </c>
      <c r="Y267" s="435" t="s">
        <v>298</v>
      </c>
      <c r="Z267" s="436">
        <v>4952</v>
      </c>
      <c r="AA267" s="491">
        <f t="shared" ref="AA267:AA303" si="85">AC267-AB267</f>
        <v>790087.73499877146</v>
      </c>
      <c r="AB267" s="491">
        <v>2481350.6617994928</v>
      </c>
      <c r="AC267" s="200">
        <v>3271438.3967982642</v>
      </c>
      <c r="AD267" s="440">
        <v>2947395</v>
      </c>
      <c r="AE267" s="452">
        <f t="shared" ref="AE267:AE303" si="86">SUM(AC267:AD267)</f>
        <v>6218833.3967982642</v>
      </c>
      <c r="AF267" s="436">
        <v>1137822.7546027547</v>
      </c>
      <c r="AG267" s="438">
        <f t="shared" ref="AG267:AG303" si="87">SUM(AE267:AF267)</f>
        <v>7356656.1514010187</v>
      </c>
      <c r="AH267" s="441">
        <v>-389322</v>
      </c>
      <c r="AI267" s="489">
        <f t="shared" ref="AI267:AI303" si="88">SUM(AG267:AH267)</f>
        <v>6967334.1514010187</v>
      </c>
      <c r="AJ267" s="442">
        <f t="shared" ref="AJ267:AJ303" si="89">AI267/Z267</f>
        <v>1406.9737785543252</v>
      </c>
    </row>
    <row r="268" spans="1:36">
      <c r="A268" s="434">
        <v>848</v>
      </c>
      <c r="B268" s="435" t="s">
        <v>299</v>
      </c>
      <c r="C268" s="440">
        <v>4160</v>
      </c>
      <c r="D268" s="490">
        <f t="shared" si="77"/>
        <v>1059602.4390658599</v>
      </c>
      <c r="E268" s="491">
        <v>-50986.001616952795</v>
      </c>
      <c r="F268" s="440">
        <v>1008616.4374489071</v>
      </c>
      <c r="G268" s="440">
        <v>2556266.1640898176</v>
      </c>
      <c r="H268" s="200">
        <f t="shared" si="78"/>
        <v>3564882.6015387247</v>
      </c>
      <c r="I268" s="440">
        <v>976850.07326114131</v>
      </c>
      <c r="J268" s="438">
        <f t="shared" si="79"/>
        <v>4541732.674799866</v>
      </c>
      <c r="K268" s="441">
        <v>646257</v>
      </c>
      <c r="L268" s="489">
        <f>J268+K269</f>
        <v>4764176.674799866</v>
      </c>
      <c r="M268" s="438">
        <v>-1654.9365000000107</v>
      </c>
      <c r="N268" s="438">
        <f t="shared" si="80"/>
        <v>4762521.7382998662</v>
      </c>
      <c r="O268" s="489">
        <f t="shared" si="81"/>
        <v>1145.2347775961216</v>
      </c>
      <c r="P268" s="438">
        <f t="shared" si="82"/>
        <v>1144.8369563220833</v>
      </c>
      <c r="Q268" s="492">
        <v>12</v>
      </c>
      <c r="R268" s="492">
        <v>12</v>
      </c>
      <c r="S268" s="367"/>
      <c r="T268" s="535">
        <f t="shared" si="83"/>
        <v>-1663042.1673945673</v>
      </c>
      <c r="U268" s="536">
        <f t="shared" si="76"/>
        <v>-0.25874988983987324</v>
      </c>
      <c r="V268" s="537">
        <f t="shared" si="84"/>
        <v>-370.26129460251855</v>
      </c>
      <c r="W268" s="415"/>
      <c r="X268" s="434">
        <v>848</v>
      </c>
      <c r="Y268" s="435" t="s">
        <v>299</v>
      </c>
      <c r="Z268" s="436">
        <v>4241</v>
      </c>
      <c r="AA268" s="491">
        <f t="shared" si="85"/>
        <v>1165843.7805411904</v>
      </c>
      <c r="AB268" s="491">
        <v>1180122.8998052268</v>
      </c>
      <c r="AC268" s="200">
        <v>2345966.6803464172</v>
      </c>
      <c r="AD268" s="440">
        <v>2436794</v>
      </c>
      <c r="AE268" s="452">
        <f t="shared" si="86"/>
        <v>4782760.6803464172</v>
      </c>
      <c r="AF268" s="436">
        <v>989321.16184801632</v>
      </c>
      <c r="AG268" s="438">
        <f t="shared" si="87"/>
        <v>5772081.8421944333</v>
      </c>
      <c r="AH268" s="441">
        <v>655137</v>
      </c>
      <c r="AI268" s="489">
        <f t="shared" si="88"/>
        <v>6427218.8421944333</v>
      </c>
      <c r="AJ268" s="442">
        <f t="shared" si="89"/>
        <v>1515.4960721986401</v>
      </c>
    </row>
    <row r="269" spans="1:36">
      <c r="A269" s="434">
        <v>849</v>
      </c>
      <c r="B269" s="435" t="s">
        <v>300</v>
      </c>
      <c r="C269" s="440">
        <v>2903</v>
      </c>
      <c r="D269" s="490">
        <f t="shared" si="77"/>
        <v>1949984.3511296907</v>
      </c>
      <c r="E269" s="491">
        <v>668548.80023699533</v>
      </c>
      <c r="F269" s="440">
        <v>2618533.151366686</v>
      </c>
      <c r="G269" s="440">
        <v>1619605.710605596</v>
      </c>
      <c r="H269" s="200">
        <f t="shared" si="78"/>
        <v>4238138.8619722817</v>
      </c>
      <c r="I269" s="440">
        <v>697004.74121979531</v>
      </c>
      <c r="J269" s="438">
        <f t="shared" si="79"/>
        <v>4935143.603192077</v>
      </c>
      <c r="K269" s="441">
        <v>222444</v>
      </c>
      <c r="L269" s="489">
        <f>J269+K270</f>
        <v>4430943.603192077</v>
      </c>
      <c r="M269" s="438">
        <v>291741.66300000006</v>
      </c>
      <c r="N269" s="438">
        <f t="shared" si="80"/>
        <v>4722685.2661920767</v>
      </c>
      <c r="O269" s="489">
        <f t="shared" si="81"/>
        <v>1526.3326225256897</v>
      </c>
      <c r="P269" s="438">
        <f t="shared" si="82"/>
        <v>1626.8292339621346</v>
      </c>
      <c r="Q269" s="492">
        <v>16</v>
      </c>
      <c r="R269" s="492">
        <v>16</v>
      </c>
      <c r="S269" s="367"/>
      <c r="T269" s="535">
        <f t="shared" si="83"/>
        <v>-703315.5640635062</v>
      </c>
      <c r="U269" s="536">
        <f t="shared" si="76"/>
        <v>-0.1369848192605847</v>
      </c>
      <c r="V269" s="537">
        <f t="shared" si="84"/>
        <v>-221.20283263277975</v>
      </c>
      <c r="W269" s="415"/>
      <c r="X269" s="434">
        <v>849</v>
      </c>
      <c r="Y269" s="435" t="s">
        <v>300</v>
      </c>
      <c r="Z269" s="436">
        <v>2938</v>
      </c>
      <c r="AA269" s="491">
        <f t="shared" si="85"/>
        <v>1844417.9229956672</v>
      </c>
      <c r="AB269" s="491">
        <v>894632.12709814007</v>
      </c>
      <c r="AC269" s="200">
        <v>2739050.0500938073</v>
      </c>
      <c r="AD269" s="440">
        <v>1535334</v>
      </c>
      <c r="AE269" s="452">
        <f t="shared" si="86"/>
        <v>4274384.0500938073</v>
      </c>
      <c r="AF269" s="436">
        <v>698965.11716177571</v>
      </c>
      <c r="AG269" s="438">
        <f t="shared" si="87"/>
        <v>4973349.1672555832</v>
      </c>
      <c r="AH269" s="441">
        <v>160910</v>
      </c>
      <c r="AI269" s="489">
        <f t="shared" si="88"/>
        <v>5134259.1672555832</v>
      </c>
      <c r="AJ269" s="442">
        <f t="shared" si="89"/>
        <v>1747.5354551584694</v>
      </c>
    </row>
    <row r="270" spans="1:36">
      <c r="A270" s="434">
        <v>850</v>
      </c>
      <c r="B270" s="435" t="s">
        <v>301</v>
      </c>
      <c r="C270" s="440">
        <v>2407</v>
      </c>
      <c r="D270" s="490">
        <f t="shared" si="77"/>
        <v>1201694.2161736623</v>
      </c>
      <c r="E270" s="491">
        <v>347253.32994240231</v>
      </c>
      <c r="F270" s="440">
        <v>1548947.5461160648</v>
      </c>
      <c r="G270" s="440">
        <v>912818.68791179231</v>
      </c>
      <c r="H270" s="200">
        <f t="shared" si="78"/>
        <v>2461766.234027857</v>
      </c>
      <c r="I270" s="440">
        <v>403611.06843806518</v>
      </c>
      <c r="J270" s="438">
        <f t="shared" si="79"/>
        <v>2865377.3024659222</v>
      </c>
      <c r="K270" s="441">
        <v>-504200</v>
      </c>
      <c r="L270" s="489">
        <f>J270+K271</f>
        <v>2538158.3024659222</v>
      </c>
      <c r="M270" s="438">
        <v>232242.75550000006</v>
      </c>
      <c r="N270" s="438">
        <f t="shared" si="80"/>
        <v>2770401.0579659222</v>
      </c>
      <c r="O270" s="489">
        <f t="shared" si="81"/>
        <v>1054.4903624702627</v>
      </c>
      <c r="P270" s="438">
        <f t="shared" si="82"/>
        <v>1150.9767586065318</v>
      </c>
      <c r="Q270" s="492">
        <v>13</v>
      </c>
      <c r="R270" s="492">
        <v>13</v>
      </c>
      <c r="S270" s="367"/>
      <c r="T270" s="535">
        <f t="shared" si="83"/>
        <v>-57103.802101411857</v>
      </c>
      <c r="U270" s="536">
        <f t="shared" si="76"/>
        <v>-2.2003096335016167E-2</v>
      </c>
      <c r="V270" s="537">
        <f t="shared" si="84"/>
        <v>-32.758110327112263</v>
      </c>
      <c r="W270" s="415"/>
      <c r="X270" s="434">
        <v>850</v>
      </c>
      <c r="Y270" s="435" t="s">
        <v>301</v>
      </c>
      <c r="Z270" s="436">
        <v>2387</v>
      </c>
      <c r="AA270" s="491">
        <f t="shared" si="85"/>
        <v>1276253.3072344707</v>
      </c>
      <c r="AB270" s="491">
        <v>578436.3677046739</v>
      </c>
      <c r="AC270" s="200">
        <v>1854689.6749391446</v>
      </c>
      <c r="AD270" s="440">
        <v>832595</v>
      </c>
      <c r="AE270" s="452">
        <f t="shared" si="86"/>
        <v>2687284.6749391444</v>
      </c>
      <c r="AF270" s="436">
        <v>420099.42962818942</v>
      </c>
      <c r="AG270" s="438">
        <f t="shared" si="87"/>
        <v>3107384.1045673341</v>
      </c>
      <c r="AH270" s="441">
        <v>-512122</v>
      </c>
      <c r="AI270" s="489">
        <f t="shared" si="88"/>
        <v>2595262.1045673341</v>
      </c>
      <c r="AJ270" s="442">
        <f t="shared" si="89"/>
        <v>1087.2484727973749</v>
      </c>
    </row>
    <row r="271" spans="1:36">
      <c r="A271" s="434">
        <v>851</v>
      </c>
      <c r="B271" s="435" t="s">
        <v>302</v>
      </c>
      <c r="C271" s="440">
        <v>21227</v>
      </c>
      <c r="D271" s="490">
        <f t="shared" si="77"/>
        <v>7746874.3188713612</v>
      </c>
      <c r="E271" s="491">
        <v>-6976357.1919583874</v>
      </c>
      <c r="F271" s="440">
        <v>770517.12691297382</v>
      </c>
      <c r="G271" s="440">
        <v>6002030.3831444001</v>
      </c>
      <c r="H271" s="200">
        <f t="shared" si="78"/>
        <v>6772547.5100573739</v>
      </c>
      <c r="I271" s="440">
        <v>3273624.5307257581</v>
      </c>
      <c r="J271" s="438">
        <f t="shared" si="79"/>
        <v>10046172.040783131</v>
      </c>
      <c r="K271" s="441">
        <v>-327219</v>
      </c>
      <c r="L271" s="489">
        <f>J271+K272</f>
        <v>56544153.04078313</v>
      </c>
      <c r="M271" s="438">
        <v>-126594.76160000003</v>
      </c>
      <c r="N271" s="438">
        <f t="shared" si="80"/>
        <v>56417558.279183127</v>
      </c>
      <c r="O271" s="489">
        <f t="shared" si="81"/>
        <v>2663.7844745269294</v>
      </c>
      <c r="P271" s="438">
        <f t="shared" si="82"/>
        <v>2657.8206189844595</v>
      </c>
      <c r="Q271" s="492">
        <v>19</v>
      </c>
      <c r="R271" s="492">
        <v>19</v>
      </c>
      <c r="S271" s="367"/>
      <c r="T271" s="535">
        <f t="shared" si="83"/>
        <v>41321472.935469136</v>
      </c>
      <c r="U271" s="536">
        <f t="shared" si="76"/>
        <v>2.7144676659824496</v>
      </c>
      <c r="V271" s="537">
        <f t="shared" si="84"/>
        <v>1950.2101949922185</v>
      </c>
      <c r="W271" s="415"/>
      <c r="X271" s="434">
        <v>851</v>
      </c>
      <c r="Y271" s="435" t="s">
        <v>302</v>
      </c>
      <c r="Z271" s="436">
        <v>21333</v>
      </c>
      <c r="AA271" s="491">
        <f t="shared" si="85"/>
        <v>7581124.4812207371</v>
      </c>
      <c r="AB271" s="491">
        <v>-1941633.9797533783</v>
      </c>
      <c r="AC271" s="200">
        <v>5639490.5014673583</v>
      </c>
      <c r="AD271" s="440">
        <v>6501141</v>
      </c>
      <c r="AE271" s="452">
        <f t="shared" si="86"/>
        <v>12140631.501467358</v>
      </c>
      <c r="AF271" s="436">
        <v>3292338.6038466329</v>
      </c>
      <c r="AG271" s="438">
        <f t="shared" si="87"/>
        <v>15432970.10531399</v>
      </c>
      <c r="AH271" s="441">
        <v>-210290</v>
      </c>
      <c r="AI271" s="489">
        <f t="shared" si="88"/>
        <v>15222680.10531399</v>
      </c>
      <c r="AJ271" s="442">
        <f t="shared" si="89"/>
        <v>713.57427953471097</v>
      </c>
    </row>
    <row r="272" spans="1:36">
      <c r="A272" s="434">
        <v>853</v>
      </c>
      <c r="B272" s="435" t="s">
        <v>303</v>
      </c>
      <c r="C272" s="440">
        <v>197900</v>
      </c>
      <c r="D272" s="490">
        <f t="shared" si="77"/>
        <v>29758611.884017859</v>
      </c>
      <c r="E272" s="491">
        <v>-32100942.759769257</v>
      </c>
      <c r="F272" s="440">
        <v>-2342330.8757513985</v>
      </c>
      <c r="G272" s="440">
        <v>-3011722.7297873786</v>
      </c>
      <c r="H272" s="200">
        <f t="shared" si="78"/>
        <v>-5354053.6055387771</v>
      </c>
      <c r="I272" s="440">
        <v>31715140.840591531</v>
      </c>
      <c r="J272" s="438">
        <f t="shared" si="79"/>
        <v>26361087.235052753</v>
      </c>
      <c r="K272" s="441">
        <v>46497981</v>
      </c>
      <c r="L272" s="489">
        <f>J272+K273</f>
        <v>25924064.235052753</v>
      </c>
      <c r="M272" s="438">
        <v>-2857605.6487600021</v>
      </c>
      <c r="N272" s="438">
        <f t="shared" si="80"/>
        <v>23066458.586292751</v>
      </c>
      <c r="O272" s="489">
        <f t="shared" si="81"/>
        <v>130.99577683199976</v>
      </c>
      <c r="P272" s="438">
        <f t="shared" si="82"/>
        <v>116.5561323208325</v>
      </c>
      <c r="Q272" s="492">
        <v>2</v>
      </c>
      <c r="R272" s="492">
        <v>2</v>
      </c>
      <c r="S272" s="367"/>
      <c r="T272" s="535">
        <f t="shared" si="83"/>
        <v>-54853243.769574061</v>
      </c>
      <c r="U272" s="536">
        <f t="shared" si="76"/>
        <v>-0.67906748967707797</v>
      </c>
      <c r="V272" s="537">
        <f t="shared" si="84"/>
        <v>-282.95600066087349</v>
      </c>
      <c r="W272" s="415"/>
      <c r="X272" s="434">
        <v>853</v>
      </c>
      <c r="Y272" s="435" t="s">
        <v>303</v>
      </c>
      <c r="Z272" s="436">
        <v>195137</v>
      </c>
      <c r="AA272" s="491">
        <f t="shared" si="85"/>
        <v>24469996.895284884</v>
      </c>
      <c r="AB272" s="491">
        <v>-15162910.937963391</v>
      </c>
      <c r="AC272" s="200">
        <v>9307085.9573214948</v>
      </c>
      <c r="AD272" s="440">
        <v>-2685618</v>
      </c>
      <c r="AE272" s="452">
        <f t="shared" si="86"/>
        <v>6621467.9573214948</v>
      </c>
      <c r="AF272" s="436">
        <v>31340782.047305323</v>
      </c>
      <c r="AG272" s="438">
        <f t="shared" si="87"/>
        <v>37962250.004626818</v>
      </c>
      <c r="AH272" s="441">
        <v>42815058</v>
      </c>
      <c r="AI272" s="489">
        <f t="shared" si="88"/>
        <v>80777308.004626811</v>
      </c>
      <c r="AJ272" s="442">
        <f t="shared" si="89"/>
        <v>413.95177749287325</v>
      </c>
    </row>
    <row r="273" spans="1:36">
      <c r="A273" s="434">
        <v>854</v>
      </c>
      <c r="B273" s="435" t="s">
        <v>304</v>
      </c>
      <c r="C273" s="440">
        <v>3262</v>
      </c>
      <c r="D273" s="490">
        <f t="shared" si="77"/>
        <v>1299009.2070625178</v>
      </c>
      <c r="E273" s="491">
        <v>-727000.79142452474</v>
      </c>
      <c r="F273" s="440">
        <v>572008.4156379929</v>
      </c>
      <c r="G273" s="440">
        <v>1316113.7099010227</v>
      </c>
      <c r="H273" s="200">
        <f t="shared" si="78"/>
        <v>1888122.1255390155</v>
      </c>
      <c r="I273" s="440">
        <v>671044.0619350333</v>
      </c>
      <c r="J273" s="438">
        <f t="shared" si="79"/>
        <v>2559166.1874740487</v>
      </c>
      <c r="K273" s="441">
        <v>-437023</v>
      </c>
      <c r="L273" s="489">
        <f>J273+K274</f>
        <v>2754024.1874740487</v>
      </c>
      <c r="M273" s="438">
        <v>-38930.410999999993</v>
      </c>
      <c r="N273" s="438">
        <f t="shared" si="80"/>
        <v>2715093.7764740488</v>
      </c>
      <c r="O273" s="489">
        <f t="shared" si="81"/>
        <v>844.27473558370593</v>
      </c>
      <c r="P273" s="438">
        <f t="shared" si="82"/>
        <v>832.34021351135766</v>
      </c>
      <c r="Q273" s="492">
        <v>19</v>
      </c>
      <c r="R273" s="492">
        <v>19</v>
      </c>
      <c r="S273" s="367"/>
      <c r="T273" s="535">
        <f t="shared" si="83"/>
        <v>-806767.71197996521</v>
      </c>
      <c r="U273" s="536">
        <f t="shared" si="76"/>
        <v>-0.22656974480976244</v>
      </c>
      <c r="V273" s="537">
        <f t="shared" si="84"/>
        <v>-236.06261255161371</v>
      </c>
      <c r="W273" s="415"/>
      <c r="X273" s="434">
        <v>854</v>
      </c>
      <c r="Y273" s="435" t="s">
        <v>304</v>
      </c>
      <c r="Z273" s="436">
        <v>3296</v>
      </c>
      <c r="AA273" s="491">
        <f t="shared" si="85"/>
        <v>1188826.3518796521</v>
      </c>
      <c r="AB273" s="491">
        <v>709869.02208443673</v>
      </c>
      <c r="AC273" s="200">
        <v>1898695.3739640887</v>
      </c>
      <c r="AD273" s="440">
        <v>1301770</v>
      </c>
      <c r="AE273" s="452">
        <f t="shared" si="86"/>
        <v>3200465.373964089</v>
      </c>
      <c r="AF273" s="436">
        <v>677713.52548992482</v>
      </c>
      <c r="AG273" s="438">
        <f t="shared" si="87"/>
        <v>3878178.8994540139</v>
      </c>
      <c r="AH273" s="441">
        <v>-317387</v>
      </c>
      <c r="AI273" s="489">
        <f t="shared" si="88"/>
        <v>3560791.8994540139</v>
      </c>
      <c r="AJ273" s="442">
        <f t="shared" si="89"/>
        <v>1080.3373481353196</v>
      </c>
    </row>
    <row r="274" spans="1:36">
      <c r="A274" s="434">
        <v>857</v>
      </c>
      <c r="B274" s="435" t="s">
        <v>305</v>
      </c>
      <c r="C274" s="440">
        <v>2394</v>
      </c>
      <c r="D274" s="490">
        <f t="shared" si="77"/>
        <v>23702.027893360937</v>
      </c>
      <c r="E274" s="491">
        <v>-1822218.9624717722</v>
      </c>
      <c r="F274" s="440">
        <v>-1798516.9345784113</v>
      </c>
      <c r="G274" s="440">
        <v>1126098.5572708424</v>
      </c>
      <c r="H274" s="200">
        <f t="shared" si="78"/>
        <v>-672418.37730756891</v>
      </c>
      <c r="I274" s="440">
        <v>518548.33069202688</v>
      </c>
      <c r="J274" s="438">
        <f t="shared" si="79"/>
        <v>-153870.04661554203</v>
      </c>
      <c r="K274" s="441">
        <v>194858</v>
      </c>
      <c r="L274" s="489">
        <f>J274+K275</f>
        <v>-3715507.0466155419</v>
      </c>
      <c r="M274" s="438">
        <v>810997.69150000019</v>
      </c>
      <c r="N274" s="438">
        <f t="shared" si="80"/>
        <v>-2904509.3551155417</v>
      </c>
      <c r="O274" s="489">
        <f t="shared" si="81"/>
        <v>-1552.0079559797584</v>
      </c>
      <c r="P274" s="438">
        <f t="shared" si="82"/>
        <v>-1213.245344659792</v>
      </c>
      <c r="Q274" s="492">
        <v>11</v>
      </c>
      <c r="R274" s="492">
        <v>11</v>
      </c>
      <c r="S274" s="367"/>
      <c r="T274" s="535">
        <f t="shared" si="83"/>
        <v>-3452466.2017543092</v>
      </c>
      <c r="U274" s="536">
        <f>T274/-AI274</f>
        <v>-13.125209522405779</v>
      </c>
      <c r="V274" s="537">
        <f t="shared" si="84"/>
        <v>-1443.3133919875136</v>
      </c>
      <c r="W274" s="415"/>
      <c r="X274" s="434">
        <v>857</v>
      </c>
      <c r="Y274" s="435" t="s">
        <v>305</v>
      </c>
      <c r="Z274" s="436">
        <v>2420</v>
      </c>
      <c r="AA274" s="491">
        <f t="shared" si="85"/>
        <v>-2343.0941344834864</v>
      </c>
      <c r="AB274" s="491">
        <v>-1860307.6013008687</v>
      </c>
      <c r="AC274" s="200">
        <v>-1862650.6954353522</v>
      </c>
      <c r="AD274" s="440">
        <v>971581</v>
      </c>
      <c r="AE274" s="452">
        <f t="shared" si="86"/>
        <v>-891069.69543535216</v>
      </c>
      <c r="AF274" s="436">
        <v>527451.85057411972</v>
      </c>
      <c r="AG274" s="438">
        <f t="shared" si="87"/>
        <v>-363617.84486123244</v>
      </c>
      <c r="AH274" s="441">
        <v>100577</v>
      </c>
      <c r="AI274" s="489">
        <f t="shared" si="88"/>
        <v>-263040.84486123244</v>
      </c>
      <c r="AJ274" s="442">
        <f t="shared" si="89"/>
        <v>-108.69456399224481</v>
      </c>
    </row>
    <row r="275" spans="1:36">
      <c r="A275" s="434">
        <v>858</v>
      </c>
      <c r="B275" s="435" t="s">
        <v>306</v>
      </c>
      <c r="C275" s="440">
        <v>40384</v>
      </c>
      <c r="D275" s="490">
        <f t="shared" si="77"/>
        <v>21316498.887700241</v>
      </c>
      <c r="E275" s="491">
        <v>7117852.7008432858</v>
      </c>
      <c r="F275" s="440">
        <v>28434351.588543527</v>
      </c>
      <c r="G275" s="440">
        <v>-900341.69438742392</v>
      </c>
      <c r="H275" s="200">
        <f t="shared" si="78"/>
        <v>27534009.894156102</v>
      </c>
      <c r="I275" s="440">
        <v>4523017.9727779003</v>
      </c>
      <c r="J275" s="438">
        <f t="shared" si="79"/>
        <v>32057027.866934001</v>
      </c>
      <c r="K275" s="441">
        <v>-3561637</v>
      </c>
      <c r="L275" s="489">
        <f>J275+K276</f>
        <v>31077417.866934001</v>
      </c>
      <c r="M275" s="438">
        <v>2478320.9971700003</v>
      </c>
      <c r="N275" s="438">
        <f t="shared" si="80"/>
        <v>33555738.864104003</v>
      </c>
      <c r="O275" s="489">
        <f t="shared" si="81"/>
        <v>769.54778790941964</v>
      </c>
      <c r="P275" s="438">
        <f t="shared" si="82"/>
        <v>830.91667155566563</v>
      </c>
      <c r="Q275" s="492">
        <v>1</v>
      </c>
      <c r="R275" s="493">
        <v>35</v>
      </c>
      <c r="S275" s="416"/>
      <c r="T275" s="535">
        <f t="shared" si="83"/>
        <v>3482896.5124516301</v>
      </c>
      <c r="U275" s="536">
        <f t="shared" ref="U275:U303" si="90">T275/AI275</f>
        <v>0.12621695689915921</v>
      </c>
      <c r="V275" s="537">
        <f t="shared" si="84"/>
        <v>74.786688295079216</v>
      </c>
      <c r="W275" s="415"/>
      <c r="X275" s="434">
        <v>858</v>
      </c>
      <c r="Y275" s="435" t="s">
        <v>306</v>
      </c>
      <c r="Z275" s="436">
        <v>39718</v>
      </c>
      <c r="AA275" s="491">
        <f t="shared" si="85"/>
        <v>20754659.10241624</v>
      </c>
      <c r="AB275" s="491">
        <v>6151918.7643500902</v>
      </c>
      <c r="AC275" s="200">
        <v>26906577.86676633</v>
      </c>
      <c r="AD275" s="440">
        <v>-703436</v>
      </c>
      <c r="AE275" s="452">
        <f t="shared" si="86"/>
        <v>26203141.86676633</v>
      </c>
      <c r="AF275" s="436">
        <v>4629137.4877160424</v>
      </c>
      <c r="AG275" s="438">
        <f t="shared" si="87"/>
        <v>30832279.354482371</v>
      </c>
      <c r="AH275" s="441">
        <v>-3237758</v>
      </c>
      <c r="AI275" s="489">
        <f t="shared" si="88"/>
        <v>27594521.354482371</v>
      </c>
      <c r="AJ275" s="442">
        <f t="shared" si="89"/>
        <v>694.76109961434042</v>
      </c>
    </row>
    <row r="276" spans="1:36">
      <c r="A276" s="434">
        <v>859</v>
      </c>
      <c r="B276" s="435" t="s">
        <v>307</v>
      </c>
      <c r="C276" s="440">
        <v>6562</v>
      </c>
      <c r="D276" s="490">
        <f t="shared" si="77"/>
        <v>10157445.204914166</v>
      </c>
      <c r="E276" s="491">
        <v>-3695885.0942310947</v>
      </c>
      <c r="F276" s="440">
        <v>6461560.1106830714</v>
      </c>
      <c r="G276" s="440">
        <v>4622365.8680947442</v>
      </c>
      <c r="H276" s="200">
        <f t="shared" si="78"/>
        <v>11083925.978777815</v>
      </c>
      <c r="I276" s="440">
        <v>943994.37421462615</v>
      </c>
      <c r="J276" s="438">
        <f t="shared" si="79"/>
        <v>12027920.352992442</v>
      </c>
      <c r="K276" s="441">
        <v>-979610</v>
      </c>
      <c r="L276" s="489">
        <f>J276+K277</f>
        <v>11883847.352992442</v>
      </c>
      <c r="M276" s="438">
        <v>45928.428199999966</v>
      </c>
      <c r="N276" s="438">
        <f t="shared" si="80"/>
        <v>11929775.781192441</v>
      </c>
      <c r="O276" s="489">
        <f t="shared" si="81"/>
        <v>1811.0099593100338</v>
      </c>
      <c r="P276" s="438">
        <f t="shared" si="82"/>
        <v>1818.0091102091496</v>
      </c>
      <c r="Q276" s="492">
        <v>17</v>
      </c>
      <c r="R276" s="492">
        <v>17</v>
      </c>
      <c r="S276" s="367"/>
      <c r="T276" s="535">
        <f t="shared" si="83"/>
        <v>-311147.46203730255</v>
      </c>
      <c r="U276" s="536">
        <f t="shared" si="90"/>
        <v>-2.5514357878514905E-2</v>
      </c>
      <c r="V276" s="537">
        <f t="shared" si="84"/>
        <v>-38.67831841327029</v>
      </c>
      <c r="W276" s="415"/>
      <c r="X276" s="434">
        <v>859</v>
      </c>
      <c r="Y276" s="435" t="s">
        <v>307</v>
      </c>
      <c r="Z276" s="436">
        <v>6593</v>
      </c>
      <c r="AA276" s="491">
        <f t="shared" si="85"/>
        <v>10240134.106787892</v>
      </c>
      <c r="AB276" s="491">
        <v>-2872505.5795068429</v>
      </c>
      <c r="AC276" s="200">
        <v>7367628.5272810496</v>
      </c>
      <c r="AD276" s="440">
        <v>4826238</v>
      </c>
      <c r="AE276" s="452">
        <f t="shared" si="86"/>
        <v>12193866.52728105</v>
      </c>
      <c r="AF276" s="436">
        <v>968220.28774869477</v>
      </c>
      <c r="AG276" s="438">
        <f t="shared" si="87"/>
        <v>13162086.815029744</v>
      </c>
      <c r="AH276" s="441">
        <v>-967092</v>
      </c>
      <c r="AI276" s="489">
        <f t="shared" si="88"/>
        <v>12194994.815029744</v>
      </c>
      <c r="AJ276" s="442">
        <f t="shared" si="89"/>
        <v>1849.6882777233041</v>
      </c>
    </row>
    <row r="277" spans="1:36">
      <c r="A277" s="434">
        <v>886</v>
      </c>
      <c r="B277" s="435" t="s">
        <v>308</v>
      </c>
      <c r="C277" s="440">
        <v>12599</v>
      </c>
      <c r="D277" s="490">
        <f t="shared" si="77"/>
        <v>3824307.7809920628</v>
      </c>
      <c r="E277" s="491">
        <v>-1982967.6862284131</v>
      </c>
      <c r="F277" s="440">
        <v>1841340.0947636496</v>
      </c>
      <c r="G277" s="440">
        <v>3618175.395542888</v>
      </c>
      <c r="H277" s="200">
        <f t="shared" si="78"/>
        <v>5459515.4903065376</v>
      </c>
      <c r="I277" s="440">
        <v>1907243.906523976</v>
      </c>
      <c r="J277" s="438">
        <f t="shared" si="79"/>
        <v>7366759.3968305141</v>
      </c>
      <c r="K277" s="441">
        <v>-144073</v>
      </c>
      <c r="L277" s="489">
        <f>J277+K278</f>
        <v>7107654.3968305141</v>
      </c>
      <c r="M277" s="438">
        <v>30129.301079999888</v>
      </c>
      <c r="N277" s="438">
        <f t="shared" si="80"/>
        <v>7137783.6979105137</v>
      </c>
      <c r="O277" s="489">
        <f t="shared" si="81"/>
        <v>564.14432866342679</v>
      </c>
      <c r="P277" s="438">
        <f t="shared" si="82"/>
        <v>566.53573282883667</v>
      </c>
      <c r="Q277" s="492">
        <v>4</v>
      </c>
      <c r="R277" s="492">
        <v>4</v>
      </c>
      <c r="S277" s="367"/>
      <c r="T277" s="535">
        <f t="shared" si="83"/>
        <v>-1791434.1615308244</v>
      </c>
      <c r="U277" s="536">
        <f t="shared" si="90"/>
        <v>-0.2013053527653281</v>
      </c>
      <c r="V277" s="537">
        <f t="shared" si="84"/>
        <v>-138.2858993231024</v>
      </c>
      <c r="W277" s="415"/>
      <c r="X277" s="434">
        <v>886</v>
      </c>
      <c r="Y277" s="435" t="s">
        <v>308</v>
      </c>
      <c r="Z277" s="436">
        <v>12669</v>
      </c>
      <c r="AA277" s="491">
        <f t="shared" si="85"/>
        <v>3593946.3776230933</v>
      </c>
      <c r="AB277" s="491">
        <v>-706105.65077050426</v>
      </c>
      <c r="AC277" s="200">
        <v>2887840.7268525893</v>
      </c>
      <c r="AD277" s="440">
        <v>4289665</v>
      </c>
      <c r="AE277" s="452">
        <f t="shared" si="86"/>
        <v>7177505.7268525893</v>
      </c>
      <c r="AF277" s="436">
        <v>1935332.8315087492</v>
      </c>
      <c r="AG277" s="438">
        <f t="shared" si="87"/>
        <v>9112838.5583613385</v>
      </c>
      <c r="AH277" s="441">
        <v>-213750</v>
      </c>
      <c r="AI277" s="489">
        <f t="shared" si="88"/>
        <v>8899088.5583613385</v>
      </c>
      <c r="AJ277" s="442">
        <f t="shared" si="89"/>
        <v>702.43022798652919</v>
      </c>
    </row>
    <row r="278" spans="1:36">
      <c r="A278" s="434">
        <v>887</v>
      </c>
      <c r="B278" s="435" t="s">
        <v>309</v>
      </c>
      <c r="C278" s="440">
        <v>4569</v>
      </c>
      <c r="D278" s="490">
        <f t="shared" si="77"/>
        <v>136613.83972833015</v>
      </c>
      <c r="E278" s="491">
        <v>-1099702.9052034549</v>
      </c>
      <c r="F278" s="440">
        <v>-963089.06547512475</v>
      </c>
      <c r="G278" s="440">
        <v>2580192.1882263105</v>
      </c>
      <c r="H278" s="200">
        <f t="shared" si="78"/>
        <v>1617103.1227511857</v>
      </c>
      <c r="I278" s="440">
        <v>1037260.1293238909</v>
      </c>
      <c r="J278" s="438">
        <f t="shared" si="79"/>
        <v>2654363.2520750766</v>
      </c>
      <c r="K278" s="441">
        <v>-259105</v>
      </c>
      <c r="L278" s="489">
        <f>J278+K279</f>
        <v>2910852.2520750766</v>
      </c>
      <c r="M278" s="438">
        <v>240407.10890000002</v>
      </c>
      <c r="N278" s="438">
        <f t="shared" si="80"/>
        <v>3151259.3609750764</v>
      </c>
      <c r="O278" s="489">
        <f t="shared" si="81"/>
        <v>637.08738281354272</v>
      </c>
      <c r="P278" s="438">
        <f t="shared" si="82"/>
        <v>689.7043906708418</v>
      </c>
      <c r="Q278" s="492">
        <v>6</v>
      </c>
      <c r="R278" s="492">
        <v>6</v>
      </c>
      <c r="S278" s="367"/>
      <c r="T278" s="535">
        <f t="shared" si="83"/>
        <v>84299.507072862238</v>
      </c>
      <c r="U278" s="536">
        <f t="shared" si="90"/>
        <v>2.9824140809654766E-2</v>
      </c>
      <c r="V278" s="537">
        <f t="shared" si="84"/>
        <v>31.700202474666185</v>
      </c>
      <c r="W278" s="415"/>
      <c r="X278" s="434">
        <v>887</v>
      </c>
      <c r="Y278" s="435" t="s">
        <v>309</v>
      </c>
      <c r="Z278" s="436">
        <v>4669</v>
      </c>
      <c r="AA278" s="491">
        <f t="shared" si="85"/>
        <v>286046.50989832636</v>
      </c>
      <c r="AB278" s="491">
        <v>-607766.49731243635</v>
      </c>
      <c r="AC278" s="200">
        <v>-321719.98741410999</v>
      </c>
      <c r="AD278" s="440">
        <v>2399839</v>
      </c>
      <c r="AE278" s="452">
        <f t="shared" si="86"/>
        <v>2078119.01258589</v>
      </c>
      <c r="AF278" s="436">
        <v>1059397.7324163243</v>
      </c>
      <c r="AG278" s="438">
        <f t="shared" si="87"/>
        <v>3137516.7450022143</v>
      </c>
      <c r="AH278" s="441">
        <v>-310964</v>
      </c>
      <c r="AI278" s="489">
        <f t="shared" si="88"/>
        <v>2826552.7450022143</v>
      </c>
      <c r="AJ278" s="442">
        <f t="shared" si="89"/>
        <v>605.38718033887653</v>
      </c>
    </row>
    <row r="279" spans="1:36">
      <c r="A279" s="434">
        <v>889</v>
      </c>
      <c r="B279" s="435" t="s">
        <v>310</v>
      </c>
      <c r="C279" s="440">
        <v>2523</v>
      </c>
      <c r="D279" s="490">
        <f t="shared" si="77"/>
        <v>1901522.9803200194</v>
      </c>
      <c r="E279" s="491">
        <v>1274268.2596493692</v>
      </c>
      <c r="F279" s="440">
        <v>3175791.2399693886</v>
      </c>
      <c r="G279" s="440">
        <v>1145506.5896339284</v>
      </c>
      <c r="H279" s="200">
        <f t="shared" si="78"/>
        <v>4321297.8296033172</v>
      </c>
      <c r="I279" s="440">
        <v>552984.30280738708</v>
      </c>
      <c r="J279" s="438">
        <f t="shared" si="79"/>
        <v>4874282.1324107042</v>
      </c>
      <c r="K279" s="441">
        <v>256489</v>
      </c>
      <c r="L279" s="489">
        <f>J279+K280</f>
        <v>5308227.1324107042</v>
      </c>
      <c r="M279" s="438">
        <v>167826.3224</v>
      </c>
      <c r="N279" s="438">
        <f t="shared" si="80"/>
        <v>5476053.4548107041</v>
      </c>
      <c r="O279" s="489">
        <f t="shared" si="81"/>
        <v>2103.9346541461373</v>
      </c>
      <c r="P279" s="438">
        <f t="shared" si="82"/>
        <v>2170.4532123704735</v>
      </c>
      <c r="Q279" s="492">
        <v>17</v>
      </c>
      <c r="R279" s="492">
        <v>17</v>
      </c>
      <c r="S279" s="367"/>
      <c r="T279" s="535">
        <f t="shared" si="83"/>
        <v>-15192.729228934273</v>
      </c>
      <c r="U279" s="536">
        <f t="shared" si="90"/>
        <v>-2.8539415683539269E-3</v>
      </c>
      <c r="V279" s="537">
        <f t="shared" si="84"/>
        <v>30.951841981168855</v>
      </c>
      <c r="W279" s="415"/>
      <c r="X279" s="434">
        <v>889</v>
      </c>
      <c r="Y279" s="435" t="s">
        <v>310</v>
      </c>
      <c r="Z279" s="436">
        <v>2568</v>
      </c>
      <c r="AA279" s="491">
        <f t="shared" si="85"/>
        <v>2039426.0566518023</v>
      </c>
      <c r="AB279" s="491">
        <v>1517726.4936542278</v>
      </c>
      <c r="AC279" s="200">
        <v>3557152.5503060301</v>
      </c>
      <c r="AD279" s="440">
        <v>1009703</v>
      </c>
      <c r="AE279" s="452">
        <f t="shared" si="86"/>
        <v>4566855.5503060296</v>
      </c>
      <c r="AF279" s="436">
        <v>555205.31133360858</v>
      </c>
      <c r="AG279" s="438">
        <f t="shared" si="87"/>
        <v>5122060.8616396384</v>
      </c>
      <c r="AH279" s="441">
        <v>201359</v>
      </c>
      <c r="AI279" s="489">
        <f t="shared" si="88"/>
        <v>5323419.8616396384</v>
      </c>
      <c r="AJ279" s="442">
        <f t="shared" si="89"/>
        <v>2072.9828121649684</v>
      </c>
    </row>
    <row r="280" spans="1:36">
      <c r="A280" s="434">
        <v>890</v>
      </c>
      <c r="B280" s="435" t="s">
        <v>311</v>
      </c>
      <c r="C280" s="440">
        <v>1180</v>
      </c>
      <c r="D280" s="490">
        <f t="shared" si="77"/>
        <v>1916427.8464367227</v>
      </c>
      <c r="E280" s="491">
        <v>340970.45249642571</v>
      </c>
      <c r="F280" s="440">
        <v>2257398.2989331484</v>
      </c>
      <c r="G280" s="440">
        <v>425286.8428775295</v>
      </c>
      <c r="H280" s="200">
        <f t="shared" si="78"/>
        <v>2682685.1418106779</v>
      </c>
      <c r="I280" s="440">
        <v>237723.01733606966</v>
      </c>
      <c r="J280" s="438">
        <f t="shared" si="79"/>
        <v>2920408.1591467476</v>
      </c>
      <c r="K280" s="441">
        <v>433945</v>
      </c>
      <c r="L280" s="489">
        <f>J280+K281</f>
        <v>2384245.1591467476</v>
      </c>
      <c r="M280" s="438">
        <v>33098.729999999996</v>
      </c>
      <c r="N280" s="438">
        <f t="shared" si="80"/>
        <v>2417343.8891467475</v>
      </c>
      <c r="O280" s="489">
        <f t="shared" si="81"/>
        <v>2020.5467450396166</v>
      </c>
      <c r="P280" s="438">
        <f t="shared" si="82"/>
        <v>2048.5965162260572</v>
      </c>
      <c r="Q280" s="492">
        <v>19</v>
      </c>
      <c r="R280" s="492">
        <v>19</v>
      </c>
      <c r="S280" s="367"/>
      <c r="T280" s="535">
        <f t="shared" si="83"/>
        <v>-1365603.4105632682</v>
      </c>
      <c r="U280" s="536">
        <f t="shared" si="90"/>
        <v>-0.36417561540861726</v>
      </c>
      <c r="V280" s="537">
        <f t="shared" si="84"/>
        <v>-1168.0999979110773</v>
      </c>
      <c r="W280" s="415"/>
      <c r="X280" s="434">
        <v>890</v>
      </c>
      <c r="Y280" s="435" t="s">
        <v>311</v>
      </c>
      <c r="Z280" s="436">
        <v>1176</v>
      </c>
      <c r="AA280" s="491">
        <f t="shared" si="85"/>
        <v>1869242.1057450892</v>
      </c>
      <c r="AB280" s="491">
        <v>696518.82486922375</v>
      </c>
      <c r="AC280" s="200">
        <v>2565760.9306143131</v>
      </c>
      <c r="AD280" s="440">
        <v>493192</v>
      </c>
      <c r="AE280" s="452">
        <f t="shared" si="86"/>
        <v>3058952.9306143131</v>
      </c>
      <c r="AF280" s="436">
        <v>234551.63909570267</v>
      </c>
      <c r="AG280" s="438">
        <f t="shared" si="87"/>
        <v>3293504.5697100158</v>
      </c>
      <c r="AH280" s="441">
        <v>456344</v>
      </c>
      <c r="AI280" s="489">
        <f t="shared" si="88"/>
        <v>3749848.5697100158</v>
      </c>
      <c r="AJ280" s="442">
        <f t="shared" si="89"/>
        <v>3188.6467429506938</v>
      </c>
    </row>
    <row r="281" spans="1:36">
      <c r="A281" s="434">
        <v>892</v>
      </c>
      <c r="B281" s="435" t="s">
        <v>312</v>
      </c>
      <c r="C281" s="440">
        <v>3592</v>
      </c>
      <c r="D281" s="490">
        <f t="shared" si="77"/>
        <v>3916717.3938200017</v>
      </c>
      <c r="E281" s="491">
        <v>456418.23091513012</v>
      </c>
      <c r="F281" s="440">
        <v>4373135.6247351319</v>
      </c>
      <c r="G281" s="440">
        <v>2094213.03494639</v>
      </c>
      <c r="H281" s="200">
        <f t="shared" si="78"/>
        <v>6467348.6596815214</v>
      </c>
      <c r="I281" s="440">
        <v>579322.10097779008</v>
      </c>
      <c r="J281" s="438">
        <f t="shared" si="79"/>
        <v>7046670.760659311</v>
      </c>
      <c r="K281" s="441">
        <v>-536163</v>
      </c>
      <c r="L281" s="489">
        <f>J281+K282</f>
        <v>7069853.760659311</v>
      </c>
      <c r="M281" s="438">
        <v>-7124.107600000003</v>
      </c>
      <c r="N281" s="438">
        <f t="shared" si="80"/>
        <v>7062729.6530593112</v>
      </c>
      <c r="O281" s="489">
        <f t="shared" si="81"/>
        <v>1968.2220937247525</v>
      </c>
      <c r="P281" s="438">
        <f t="shared" si="82"/>
        <v>1966.2387675554876</v>
      </c>
      <c r="Q281" s="492">
        <v>13</v>
      </c>
      <c r="R281" s="492">
        <v>13</v>
      </c>
      <c r="S281" s="367"/>
      <c r="T281" s="535">
        <f t="shared" si="83"/>
        <v>621261.19130195677</v>
      </c>
      <c r="U281" s="536">
        <f t="shared" si="90"/>
        <v>9.6340586666009462E-2</v>
      </c>
      <c r="V281" s="537">
        <f t="shared" si="84"/>
        <v>193.7057014965319</v>
      </c>
      <c r="W281" s="415"/>
      <c r="X281" s="434">
        <v>892</v>
      </c>
      <c r="Y281" s="435" t="s">
        <v>312</v>
      </c>
      <c r="Z281" s="436">
        <v>3634</v>
      </c>
      <c r="AA281" s="491">
        <f t="shared" si="85"/>
        <v>3895737.3568724417</v>
      </c>
      <c r="AB281" s="491">
        <v>508009.95941710693</v>
      </c>
      <c r="AC281" s="200">
        <v>4403747.3162895488</v>
      </c>
      <c r="AD281" s="440">
        <v>2042123</v>
      </c>
      <c r="AE281" s="452">
        <f t="shared" si="86"/>
        <v>6445870.3162895488</v>
      </c>
      <c r="AF281" s="436">
        <v>596788.2530678059</v>
      </c>
      <c r="AG281" s="438">
        <f t="shared" si="87"/>
        <v>7042658.5693573542</v>
      </c>
      <c r="AH281" s="441">
        <v>-594066</v>
      </c>
      <c r="AI281" s="489">
        <f t="shared" si="88"/>
        <v>6448592.5693573542</v>
      </c>
      <c r="AJ281" s="442">
        <f t="shared" si="89"/>
        <v>1774.5163922282206</v>
      </c>
    </row>
    <row r="282" spans="1:36">
      <c r="A282" s="434">
        <v>893</v>
      </c>
      <c r="B282" s="435" t="s">
        <v>313</v>
      </c>
      <c r="C282" s="440">
        <v>7434</v>
      </c>
      <c r="D282" s="490">
        <f t="shared" si="77"/>
        <v>6435234.1044991724</v>
      </c>
      <c r="E282" s="491">
        <v>-917364.71126171225</v>
      </c>
      <c r="F282" s="440">
        <v>5517869.3932374604</v>
      </c>
      <c r="G282" s="440">
        <v>2395571.8398203081</v>
      </c>
      <c r="H282" s="200">
        <f t="shared" si="78"/>
        <v>7913441.233057769</v>
      </c>
      <c r="I282" s="440">
        <v>1516510.5745014292</v>
      </c>
      <c r="J282" s="438">
        <f t="shared" si="79"/>
        <v>9429951.8075591978</v>
      </c>
      <c r="K282" s="441">
        <v>23183</v>
      </c>
      <c r="L282" s="489">
        <f>J282+K283</f>
        <v>8309107.8075591978</v>
      </c>
      <c r="M282" s="438">
        <v>78.80649999997695</v>
      </c>
      <c r="N282" s="438">
        <f t="shared" si="80"/>
        <v>8309186.6140591977</v>
      </c>
      <c r="O282" s="489">
        <f t="shared" si="81"/>
        <v>1117.7169501693836</v>
      </c>
      <c r="P282" s="438">
        <f t="shared" si="82"/>
        <v>1117.7275509899378</v>
      </c>
      <c r="Q282" s="492">
        <v>15</v>
      </c>
      <c r="R282" s="492">
        <v>15</v>
      </c>
      <c r="S282" s="367"/>
      <c r="T282" s="535">
        <f t="shared" si="83"/>
        <v>-776181.18459070288</v>
      </c>
      <c r="U282" s="536">
        <f t="shared" si="90"/>
        <v>-8.5432745756503559E-2</v>
      </c>
      <c r="V282" s="537">
        <f t="shared" si="84"/>
        <v>-94.139658093908565</v>
      </c>
      <c r="W282" s="415"/>
      <c r="X282" s="434">
        <v>893</v>
      </c>
      <c r="Y282" s="435" t="s">
        <v>313</v>
      </c>
      <c r="Z282" s="436">
        <v>7497</v>
      </c>
      <c r="AA282" s="491">
        <f t="shared" si="85"/>
        <v>6525041.9660955016</v>
      </c>
      <c r="AB282" s="491">
        <v>-827929.35958173743</v>
      </c>
      <c r="AC282" s="200">
        <v>5697112.6065137638</v>
      </c>
      <c r="AD282" s="440">
        <v>2204497</v>
      </c>
      <c r="AE282" s="452">
        <f t="shared" si="86"/>
        <v>7901609.6065137638</v>
      </c>
      <c r="AF282" s="436">
        <v>1521040.3856361366</v>
      </c>
      <c r="AG282" s="438">
        <f t="shared" si="87"/>
        <v>9422649.9921499006</v>
      </c>
      <c r="AH282" s="441">
        <v>-337361</v>
      </c>
      <c r="AI282" s="489">
        <f t="shared" si="88"/>
        <v>9085288.9921499006</v>
      </c>
      <c r="AJ282" s="442">
        <f t="shared" si="89"/>
        <v>1211.8566082632922</v>
      </c>
    </row>
    <row r="283" spans="1:36">
      <c r="A283" s="434">
        <v>895</v>
      </c>
      <c r="B283" s="435" t="s">
        <v>314</v>
      </c>
      <c r="C283" s="440">
        <v>15092</v>
      </c>
      <c r="D283" s="490">
        <f t="shared" si="77"/>
        <v>1828579.4979624329</v>
      </c>
      <c r="E283" s="491">
        <v>979123.17156628368</v>
      </c>
      <c r="F283" s="440">
        <v>2807702.6695287167</v>
      </c>
      <c r="G283" s="440">
        <v>1794596.7273950984</v>
      </c>
      <c r="H283" s="200">
        <f t="shared" si="78"/>
        <v>4602299.3969238149</v>
      </c>
      <c r="I283" s="440">
        <v>2603416.4578149375</v>
      </c>
      <c r="J283" s="438">
        <f t="shared" si="79"/>
        <v>7205715.8547387524</v>
      </c>
      <c r="K283" s="441">
        <v>-1120844</v>
      </c>
      <c r="L283" s="489">
        <f>J283+K284</f>
        <v>38663718.85473875</v>
      </c>
      <c r="M283" s="438">
        <v>265499.09850000002</v>
      </c>
      <c r="N283" s="438">
        <f t="shared" si="80"/>
        <v>38929217.953238748</v>
      </c>
      <c r="O283" s="489">
        <f t="shared" si="81"/>
        <v>2561.8684637383217</v>
      </c>
      <c r="P283" s="438">
        <f t="shared" si="82"/>
        <v>2579.4605057804629</v>
      </c>
      <c r="Q283" s="492">
        <v>2</v>
      </c>
      <c r="R283" s="492">
        <v>2</v>
      </c>
      <c r="S283" s="367"/>
      <c r="T283" s="535">
        <f t="shared" si="83"/>
        <v>31360192.458729349</v>
      </c>
      <c r="U283" s="536">
        <f t="shared" si="90"/>
        <v>4.2938425574616046</v>
      </c>
      <c r="V283" s="537">
        <f t="shared" si="84"/>
        <v>2089.545732314316</v>
      </c>
      <c r="W283" s="415"/>
      <c r="X283" s="434">
        <v>895</v>
      </c>
      <c r="Y283" s="435" t="s">
        <v>314</v>
      </c>
      <c r="Z283" s="436">
        <v>15463</v>
      </c>
      <c r="AA283" s="491">
        <f t="shared" si="85"/>
        <v>1969814.1907983562</v>
      </c>
      <c r="AB283" s="491">
        <v>2793678.4899772899</v>
      </c>
      <c r="AC283" s="200">
        <v>4763492.6807756461</v>
      </c>
      <c r="AD283" s="440">
        <v>1470319</v>
      </c>
      <c r="AE283" s="452">
        <f t="shared" si="86"/>
        <v>6233811.6807756461</v>
      </c>
      <c r="AF283" s="436">
        <v>2613083.7152337567</v>
      </c>
      <c r="AG283" s="438">
        <f t="shared" si="87"/>
        <v>8846895.3960094023</v>
      </c>
      <c r="AH283" s="441">
        <v>-1543369</v>
      </c>
      <c r="AI283" s="489">
        <f t="shared" si="88"/>
        <v>7303526.3960094023</v>
      </c>
      <c r="AJ283" s="442">
        <f t="shared" si="89"/>
        <v>472.32273142400584</v>
      </c>
    </row>
    <row r="284" spans="1:36">
      <c r="A284" s="434">
        <v>905</v>
      </c>
      <c r="B284" s="435" t="s">
        <v>315</v>
      </c>
      <c r="C284" s="440">
        <v>67988</v>
      </c>
      <c r="D284" s="490">
        <f t="shared" si="77"/>
        <v>22135191.778823942</v>
      </c>
      <c r="E284" s="491">
        <v>-25011700.753101993</v>
      </c>
      <c r="F284" s="440">
        <v>-2876508.9742780514</v>
      </c>
      <c r="G284" s="440">
        <v>3179511.19281467</v>
      </c>
      <c r="H284" s="200">
        <f t="shared" si="78"/>
        <v>303002.21853661863</v>
      </c>
      <c r="I284" s="440">
        <v>10587144.681542942</v>
      </c>
      <c r="J284" s="438">
        <f t="shared" si="79"/>
        <v>10890146.900079561</v>
      </c>
      <c r="K284" s="441">
        <v>31458003</v>
      </c>
      <c r="L284" s="489">
        <f>J284+K285</f>
        <v>11666054.900079561</v>
      </c>
      <c r="M284" s="438">
        <v>-5766993.4725400005</v>
      </c>
      <c r="N284" s="438">
        <f t="shared" si="80"/>
        <v>5899061.4275395609</v>
      </c>
      <c r="O284" s="489">
        <f t="shared" si="81"/>
        <v>171.58991145613288</v>
      </c>
      <c r="P284" s="438">
        <f t="shared" si="82"/>
        <v>86.76621503117552</v>
      </c>
      <c r="Q284" s="492">
        <v>15</v>
      </c>
      <c r="R284" s="492">
        <v>15</v>
      </c>
      <c r="S284" s="367"/>
      <c r="T284" s="535">
        <f t="shared" si="83"/>
        <v>-37474026.581021443</v>
      </c>
      <c r="U284" s="536">
        <f t="shared" si="90"/>
        <v>-0.7625959390285858</v>
      </c>
      <c r="V284" s="537">
        <f t="shared" si="84"/>
        <v>-555.17310682532843</v>
      </c>
      <c r="W284" s="415"/>
      <c r="X284" s="434">
        <v>905</v>
      </c>
      <c r="Y284" s="435" t="s">
        <v>315</v>
      </c>
      <c r="Z284" s="436">
        <v>67615</v>
      </c>
      <c r="AA284" s="491">
        <f t="shared" si="85"/>
        <v>21772421.89660909</v>
      </c>
      <c r="AB284" s="491">
        <v>-14155992.309101781</v>
      </c>
      <c r="AC284" s="200">
        <v>7616429.5875073113</v>
      </c>
      <c r="AD284" s="440">
        <v>2607194</v>
      </c>
      <c r="AE284" s="452">
        <f t="shared" si="86"/>
        <v>10223623.587507311</v>
      </c>
      <c r="AF284" s="436">
        <v>10466596.893593699</v>
      </c>
      <c r="AG284" s="438">
        <f t="shared" si="87"/>
        <v>20690220.48110101</v>
      </c>
      <c r="AH284" s="441">
        <v>28449861</v>
      </c>
      <c r="AI284" s="489">
        <f t="shared" si="88"/>
        <v>49140081.481101006</v>
      </c>
      <c r="AJ284" s="442">
        <f t="shared" si="89"/>
        <v>726.76301828146131</v>
      </c>
    </row>
    <row r="285" spans="1:36">
      <c r="A285" s="434">
        <v>908</v>
      </c>
      <c r="B285" s="435" t="s">
        <v>316</v>
      </c>
      <c r="C285" s="440">
        <v>20703</v>
      </c>
      <c r="D285" s="490">
        <f t="shared" si="77"/>
        <v>4749687.5338940956</v>
      </c>
      <c r="E285" s="491">
        <v>-4484348.6717093866</v>
      </c>
      <c r="F285" s="440">
        <v>265338.86218470894</v>
      </c>
      <c r="G285" s="440">
        <v>4281392.3095552186</v>
      </c>
      <c r="H285" s="200">
        <f t="shared" si="78"/>
        <v>4546731.1717399275</v>
      </c>
      <c r="I285" s="440">
        <v>2863396.2832361627</v>
      </c>
      <c r="J285" s="438">
        <f t="shared" si="79"/>
        <v>7410127.4549760902</v>
      </c>
      <c r="K285" s="441">
        <v>775908</v>
      </c>
      <c r="L285" s="489">
        <f>J285+K286</f>
        <v>5003242.4549760902</v>
      </c>
      <c r="M285" s="438">
        <v>-124435.46349999984</v>
      </c>
      <c r="N285" s="438">
        <f t="shared" si="80"/>
        <v>4878806.9914760906</v>
      </c>
      <c r="O285" s="489">
        <f t="shared" si="81"/>
        <v>241.66750978003623</v>
      </c>
      <c r="P285" s="438">
        <f t="shared" si="82"/>
        <v>235.65700581925762</v>
      </c>
      <c r="Q285" s="492">
        <v>6</v>
      </c>
      <c r="R285" s="492">
        <v>6</v>
      </c>
      <c r="S285" s="367"/>
      <c r="T285" s="535">
        <f t="shared" si="83"/>
        <v>-7678911.7221178254</v>
      </c>
      <c r="U285" s="536">
        <f t="shared" si="90"/>
        <v>-0.60548954183093118</v>
      </c>
      <c r="V285" s="537">
        <f t="shared" si="84"/>
        <v>-371.14496555670769</v>
      </c>
      <c r="W285" s="415"/>
      <c r="X285" s="434">
        <v>908</v>
      </c>
      <c r="Y285" s="435" t="s">
        <v>316</v>
      </c>
      <c r="Z285" s="436">
        <v>20695</v>
      </c>
      <c r="AA285" s="491">
        <f t="shared" si="85"/>
        <v>4385085.5892095407</v>
      </c>
      <c r="AB285" s="491">
        <v>65177.027583061339</v>
      </c>
      <c r="AC285" s="200">
        <v>4450262.6167926025</v>
      </c>
      <c r="AD285" s="440">
        <v>4395559</v>
      </c>
      <c r="AE285" s="452">
        <f t="shared" si="86"/>
        <v>8845821.6167926025</v>
      </c>
      <c r="AF285" s="436">
        <v>2924192.5603013136</v>
      </c>
      <c r="AG285" s="438">
        <f t="shared" si="87"/>
        <v>11770014.177093916</v>
      </c>
      <c r="AH285" s="441">
        <v>912140</v>
      </c>
      <c r="AI285" s="489">
        <f t="shared" si="88"/>
        <v>12682154.177093916</v>
      </c>
      <c r="AJ285" s="442">
        <f t="shared" si="89"/>
        <v>612.81247533674389</v>
      </c>
    </row>
    <row r="286" spans="1:36">
      <c r="A286" s="434">
        <v>915</v>
      </c>
      <c r="B286" s="435" t="s">
        <v>317</v>
      </c>
      <c r="C286" s="440">
        <v>19759</v>
      </c>
      <c r="D286" s="490">
        <f t="shared" si="77"/>
        <v>-1866751.5647480574</v>
      </c>
      <c r="E286" s="491">
        <v>-1378217.3353834383</v>
      </c>
      <c r="F286" s="440">
        <v>-3244968.9001314957</v>
      </c>
      <c r="G286" s="440">
        <v>6074696.8803582322</v>
      </c>
      <c r="H286" s="200">
        <f t="shared" si="78"/>
        <v>2829727.9802267365</v>
      </c>
      <c r="I286" s="440">
        <v>3310473.3823810727</v>
      </c>
      <c r="J286" s="438">
        <f t="shared" si="79"/>
        <v>6140201.3626078088</v>
      </c>
      <c r="K286" s="441">
        <v>-2406885</v>
      </c>
      <c r="L286" s="489">
        <f>J286+K287</f>
        <v>5690325.3626078088</v>
      </c>
      <c r="M286" s="438">
        <v>188284.48980000004</v>
      </c>
      <c r="N286" s="438">
        <f t="shared" si="80"/>
        <v>5878609.8524078084</v>
      </c>
      <c r="O286" s="489">
        <f t="shared" si="81"/>
        <v>287.9865055219297</v>
      </c>
      <c r="P286" s="438">
        <f t="shared" si="82"/>
        <v>297.51555505884954</v>
      </c>
      <c r="Q286" s="492">
        <v>11</v>
      </c>
      <c r="R286" s="492">
        <v>11</v>
      </c>
      <c r="S286" s="367"/>
      <c r="T286" s="535">
        <f t="shared" si="83"/>
        <v>-1805379.1486298535</v>
      </c>
      <c r="U286" s="536">
        <f t="shared" si="90"/>
        <v>-0.24085516523806461</v>
      </c>
      <c r="V286" s="537">
        <f t="shared" si="84"/>
        <v>-87.305364063894274</v>
      </c>
      <c r="W286" s="415"/>
      <c r="X286" s="434">
        <v>915</v>
      </c>
      <c r="Y286" s="435" t="s">
        <v>317</v>
      </c>
      <c r="Z286" s="436">
        <v>19973</v>
      </c>
      <c r="AA286" s="491">
        <f t="shared" si="85"/>
        <v>-1739820.7369767444</v>
      </c>
      <c r="AB286" s="491">
        <v>1807046.9287185483</v>
      </c>
      <c r="AC286" s="200">
        <v>67226.191741803894</v>
      </c>
      <c r="AD286" s="440">
        <v>6452902</v>
      </c>
      <c r="AE286" s="452">
        <f t="shared" si="86"/>
        <v>6520128.1917418037</v>
      </c>
      <c r="AF286" s="436">
        <v>3323029.3194958591</v>
      </c>
      <c r="AG286" s="438">
        <f t="shared" si="87"/>
        <v>9843157.5112376623</v>
      </c>
      <c r="AH286" s="441">
        <v>-2347453</v>
      </c>
      <c r="AI286" s="489">
        <f t="shared" si="88"/>
        <v>7495704.5112376623</v>
      </c>
      <c r="AJ286" s="442">
        <f t="shared" si="89"/>
        <v>375.29186958582397</v>
      </c>
    </row>
    <row r="287" spans="1:36">
      <c r="A287" s="434">
        <v>918</v>
      </c>
      <c r="B287" s="435" t="s">
        <v>318</v>
      </c>
      <c r="C287" s="440">
        <v>2228</v>
      </c>
      <c r="D287" s="490">
        <f t="shared" si="77"/>
        <v>349817.91122259182</v>
      </c>
      <c r="E287" s="491">
        <v>-141227.33791648579</v>
      </c>
      <c r="F287" s="440">
        <v>208590.57330610603</v>
      </c>
      <c r="G287" s="440">
        <v>924420.81660341076</v>
      </c>
      <c r="H287" s="200">
        <f t="shared" si="78"/>
        <v>1133011.3899095168</v>
      </c>
      <c r="I287" s="440">
        <v>510136.77889194078</v>
      </c>
      <c r="J287" s="438">
        <f t="shared" si="79"/>
        <v>1643148.1688014576</v>
      </c>
      <c r="K287" s="441">
        <v>-449876</v>
      </c>
      <c r="L287" s="489">
        <f>J287+K288</f>
        <v>1899463.1688014576</v>
      </c>
      <c r="M287" s="438">
        <v>15099.325399999994</v>
      </c>
      <c r="N287" s="438">
        <f t="shared" si="80"/>
        <v>1914562.4942014576</v>
      </c>
      <c r="O287" s="489">
        <f t="shared" si="81"/>
        <v>852.5418172358427</v>
      </c>
      <c r="P287" s="438">
        <f t="shared" si="82"/>
        <v>859.31889326815872</v>
      </c>
      <c r="Q287" s="492">
        <v>2</v>
      </c>
      <c r="R287" s="492">
        <v>2</v>
      </c>
      <c r="S287" s="367"/>
      <c r="T287" s="535">
        <f t="shared" si="83"/>
        <v>877257.18954965146</v>
      </c>
      <c r="U287" s="536">
        <f t="shared" si="90"/>
        <v>0.85820001776134336</v>
      </c>
      <c r="V287" s="537">
        <f t="shared" si="84"/>
        <v>402.42910070048111</v>
      </c>
      <c r="W287" s="415"/>
      <c r="X287" s="434">
        <v>918</v>
      </c>
      <c r="Y287" s="435" t="s">
        <v>318</v>
      </c>
      <c r="Z287" s="436">
        <v>2271</v>
      </c>
      <c r="AA287" s="491">
        <f t="shared" si="85"/>
        <v>405985.61418573151</v>
      </c>
      <c r="AB287" s="491">
        <v>-80380.261705417579</v>
      </c>
      <c r="AC287" s="200">
        <v>325605.35248031392</v>
      </c>
      <c r="AD287" s="440">
        <v>738026</v>
      </c>
      <c r="AE287" s="452">
        <f t="shared" si="86"/>
        <v>1063631.352480314</v>
      </c>
      <c r="AF287" s="436">
        <v>520627.6267714923</v>
      </c>
      <c r="AG287" s="438">
        <f t="shared" si="87"/>
        <v>1584258.9792518062</v>
      </c>
      <c r="AH287" s="441">
        <v>-562053</v>
      </c>
      <c r="AI287" s="489">
        <f t="shared" si="88"/>
        <v>1022205.9792518062</v>
      </c>
      <c r="AJ287" s="442">
        <f t="shared" si="89"/>
        <v>450.11271653536159</v>
      </c>
    </row>
    <row r="288" spans="1:36">
      <c r="A288" s="434">
        <v>921</v>
      </c>
      <c r="B288" s="435" t="s">
        <v>319</v>
      </c>
      <c r="C288" s="440">
        <v>1894</v>
      </c>
      <c r="D288" s="490">
        <f t="shared" si="77"/>
        <v>154625.89503135975</v>
      </c>
      <c r="E288" s="491">
        <v>666627.71822231438</v>
      </c>
      <c r="F288" s="440">
        <v>821253.61325367412</v>
      </c>
      <c r="G288" s="440">
        <v>1060693.5749849083</v>
      </c>
      <c r="H288" s="200">
        <f t="shared" si="78"/>
        <v>1881947.1882385826</v>
      </c>
      <c r="I288" s="440">
        <v>489829.10183069477</v>
      </c>
      <c r="J288" s="438">
        <f t="shared" si="79"/>
        <v>2371776.2900692774</v>
      </c>
      <c r="K288" s="441">
        <v>256315</v>
      </c>
      <c r="L288" s="489">
        <f>J288+K289</f>
        <v>1250133.2900692774</v>
      </c>
      <c r="M288" s="438">
        <v>213691.70540000001</v>
      </c>
      <c r="N288" s="438">
        <f t="shared" si="80"/>
        <v>1463824.9954692775</v>
      </c>
      <c r="O288" s="489">
        <f t="shared" si="81"/>
        <v>660.04925558039986</v>
      </c>
      <c r="P288" s="438">
        <f t="shared" si="82"/>
        <v>772.87486561207891</v>
      </c>
      <c r="Q288" s="492">
        <v>11</v>
      </c>
      <c r="R288" s="492">
        <v>11</v>
      </c>
      <c r="S288" s="367"/>
      <c r="T288" s="535">
        <f t="shared" si="83"/>
        <v>-1524130.7740314757</v>
      </c>
      <c r="U288" s="536">
        <f t="shared" si="90"/>
        <v>-0.54938201224385097</v>
      </c>
      <c r="V288" s="537">
        <f t="shared" si="84"/>
        <v>-769.24701649623739</v>
      </c>
      <c r="W288" s="417"/>
      <c r="X288" s="434">
        <v>921</v>
      </c>
      <c r="Y288" s="435" t="s">
        <v>319</v>
      </c>
      <c r="Z288" s="436">
        <v>1941</v>
      </c>
      <c r="AA288" s="491">
        <f t="shared" si="85"/>
        <v>207066.39412760956</v>
      </c>
      <c r="AB288" s="491">
        <v>864875.53386762401</v>
      </c>
      <c r="AC288" s="200">
        <v>1071941.9279952336</v>
      </c>
      <c r="AD288" s="440">
        <v>964813</v>
      </c>
      <c r="AE288" s="452">
        <f t="shared" si="86"/>
        <v>2036754.9279952336</v>
      </c>
      <c r="AF288" s="436">
        <v>489090.13610551949</v>
      </c>
      <c r="AG288" s="438">
        <f t="shared" si="87"/>
        <v>2525845.0641007531</v>
      </c>
      <c r="AH288" s="441">
        <v>248419</v>
      </c>
      <c r="AI288" s="489">
        <f t="shared" si="88"/>
        <v>2774264.0641007531</v>
      </c>
      <c r="AJ288" s="442">
        <f t="shared" si="89"/>
        <v>1429.2962720766373</v>
      </c>
    </row>
    <row r="289" spans="1:36">
      <c r="A289" s="434">
        <v>922</v>
      </c>
      <c r="B289" s="435" t="s">
        <v>320</v>
      </c>
      <c r="C289" s="440">
        <v>4501</v>
      </c>
      <c r="D289" s="490">
        <f t="shared" si="77"/>
        <v>2688300.910775221</v>
      </c>
      <c r="E289" s="491">
        <v>-542930.43320992286</v>
      </c>
      <c r="F289" s="440">
        <v>2145370.4775652983</v>
      </c>
      <c r="G289" s="440">
        <v>1252799.1173364331</v>
      </c>
      <c r="H289" s="200">
        <f t="shared" si="78"/>
        <v>3398169.5949017312</v>
      </c>
      <c r="I289" s="440">
        <v>697335.80695750774</v>
      </c>
      <c r="J289" s="438">
        <f t="shared" si="79"/>
        <v>4095505.4018592387</v>
      </c>
      <c r="K289" s="441">
        <v>-1121643</v>
      </c>
      <c r="L289" s="489">
        <f>J289+K290</f>
        <v>4207044.4018592387</v>
      </c>
      <c r="M289" s="438">
        <v>-89224.719300000026</v>
      </c>
      <c r="N289" s="438">
        <f t="shared" si="80"/>
        <v>4117819.6825592387</v>
      </c>
      <c r="O289" s="489">
        <f t="shared" si="81"/>
        <v>934.69104684719809</v>
      </c>
      <c r="P289" s="438">
        <f t="shared" si="82"/>
        <v>914.86773662724704</v>
      </c>
      <c r="Q289" s="492">
        <v>6</v>
      </c>
      <c r="R289" s="492">
        <v>6</v>
      </c>
      <c r="S289" s="367"/>
      <c r="T289" s="535">
        <f t="shared" si="83"/>
        <v>1239689.4543381152</v>
      </c>
      <c r="U289" s="536">
        <f t="shared" si="90"/>
        <v>0.41777592376460726</v>
      </c>
      <c r="V289" s="537">
        <f t="shared" si="84"/>
        <v>266.96941149140969</v>
      </c>
      <c r="W289" s="415"/>
      <c r="X289" s="434">
        <v>922</v>
      </c>
      <c r="Y289" s="435" t="s">
        <v>320</v>
      </c>
      <c r="Z289" s="436">
        <v>4444</v>
      </c>
      <c r="AA289" s="491">
        <f t="shared" si="85"/>
        <v>2589407.1440280266</v>
      </c>
      <c r="AB289" s="491">
        <v>-654070.2289735236</v>
      </c>
      <c r="AC289" s="200">
        <v>1935336.9150545031</v>
      </c>
      <c r="AD289" s="440">
        <v>1367818</v>
      </c>
      <c r="AE289" s="452">
        <f t="shared" si="86"/>
        <v>3303154.9150545029</v>
      </c>
      <c r="AF289" s="436">
        <v>723605.03246662067</v>
      </c>
      <c r="AG289" s="438">
        <f t="shared" si="87"/>
        <v>4026759.9475211236</v>
      </c>
      <c r="AH289" s="441">
        <v>-1059405</v>
      </c>
      <c r="AI289" s="489">
        <f t="shared" si="88"/>
        <v>2967354.9475211236</v>
      </c>
      <c r="AJ289" s="442">
        <f t="shared" si="89"/>
        <v>667.72163535578841</v>
      </c>
    </row>
    <row r="290" spans="1:36">
      <c r="A290" s="434">
        <v>924</v>
      </c>
      <c r="B290" s="435" t="s">
        <v>321</v>
      </c>
      <c r="C290" s="440">
        <v>2946</v>
      </c>
      <c r="D290" s="490">
        <f t="shared" si="77"/>
        <v>981353.69935215102</v>
      </c>
      <c r="E290" s="491">
        <v>-127826.10406287717</v>
      </c>
      <c r="F290" s="440">
        <v>853527.59528927389</v>
      </c>
      <c r="G290" s="440">
        <v>1638184.7060515159</v>
      </c>
      <c r="H290" s="200">
        <f t="shared" si="78"/>
        <v>2491712.3013407895</v>
      </c>
      <c r="I290" s="440">
        <v>720400.04595424735</v>
      </c>
      <c r="J290" s="438">
        <f t="shared" si="79"/>
        <v>3212112.347295037</v>
      </c>
      <c r="K290" s="441">
        <v>111539</v>
      </c>
      <c r="L290" s="489">
        <f>J290+K291</f>
        <v>3200158.347295037</v>
      </c>
      <c r="M290" s="438">
        <v>17337.430000000008</v>
      </c>
      <c r="N290" s="438">
        <f t="shared" si="80"/>
        <v>3217495.7772950372</v>
      </c>
      <c r="O290" s="489">
        <f t="shared" si="81"/>
        <v>1086.2723514239772</v>
      </c>
      <c r="P290" s="438">
        <f t="shared" si="82"/>
        <v>1092.1574261015062</v>
      </c>
      <c r="Q290" s="492">
        <v>16</v>
      </c>
      <c r="R290" s="492">
        <v>16</v>
      </c>
      <c r="S290" s="367"/>
      <c r="T290" s="535">
        <f t="shared" si="83"/>
        <v>-48809.610886379611</v>
      </c>
      <c r="U290" s="536">
        <f t="shared" si="90"/>
        <v>-1.5023112420505493E-2</v>
      </c>
      <c r="V290" s="537">
        <f t="shared" si="84"/>
        <v>4.7250950386853674</v>
      </c>
      <c r="W290" s="415"/>
      <c r="X290" s="434">
        <v>924</v>
      </c>
      <c r="Y290" s="435" t="s">
        <v>321</v>
      </c>
      <c r="Z290" s="436">
        <v>3004</v>
      </c>
      <c r="AA290" s="491">
        <f t="shared" si="85"/>
        <v>1187116.333670387</v>
      </c>
      <c r="AB290" s="491">
        <v>-419131.37752108672</v>
      </c>
      <c r="AC290" s="200">
        <v>767984.95614930021</v>
      </c>
      <c r="AD290" s="440">
        <v>1620249</v>
      </c>
      <c r="AE290" s="452">
        <f t="shared" si="86"/>
        <v>2388233.9561493001</v>
      </c>
      <c r="AF290" s="436">
        <v>723912.00203211652</v>
      </c>
      <c r="AG290" s="438">
        <f t="shared" si="87"/>
        <v>3112145.9581814166</v>
      </c>
      <c r="AH290" s="441">
        <v>136822</v>
      </c>
      <c r="AI290" s="489">
        <f t="shared" si="88"/>
        <v>3248967.9581814166</v>
      </c>
      <c r="AJ290" s="442">
        <f t="shared" si="89"/>
        <v>1081.5472563852918</v>
      </c>
    </row>
    <row r="291" spans="1:36">
      <c r="A291" s="434">
        <v>925</v>
      </c>
      <c r="B291" s="435" t="s">
        <v>322</v>
      </c>
      <c r="C291" s="440">
        <v>3427</v>
      </c>
      <c r="D291" s="490">
        <f t="shared" si="77"/>
        <v>1247454.3559173257</v>
      </c>
      <c r="E291" s="491">
        <v>1935804.9363604239</v>
      </c>
      <c r="F291" s="440">
        <v>3183259.2922777496</v>
      </c>
      <c r="G291" s="440">
        <v>-20416.79060073354</v>
      </c>
      <c r="H291" s="200">
        <f t="shared" si="78"/>
        <v>3162842.5016770163</v>
      </c>
      <c r="I291" s="440">
        <v>820530.34692520485</v>
      </c>
      <c r="J291" s="438">
        <f t="shared" si="79"/>
        <v>3983372.8486022213</v>
      </c>
      <c r="K291" s="441">
        <v>-11954</v>
      </c>
      <c r="L291" s="489">
        <f>J291+K292</f>
        <v>839936.84860222135</v>
      </c>
      <c r="M291" s="438">
        <v>61469.07</v>
      </c>
      <c r="N291" s="438">
        <f t="shared" si="80"/>
        <v>901405.9186022213</v>
      </c>
      <c r="O291" s="489">
        <f t="shared" si="81"/>
        <v>245.09391555360997</v>
      </c>
      <c r="P291" s="438">
        <f t="shared" si="82"/>
        <v>263.0306152909896</v>
      </c>
      <c r="Q291" s="492">
        <v>11</v>
      </c>
      <c r="R291" s="492">
        <v>11</v>
      </c>
      <c r="S291" s="367"/>
      <c r="T291" s="535">
        <f t="shared" si="83"/>
        <v>-3291857.0626009312</v>
      </c>
      <c r="U291" s="536">
        <f t="shared" si="90"/>
        <v>-0.79671376001480265</v>
      </c>
      <c r="V291" s="537">
        <f t="shared" si="84"/>
        <v>-938.80118794299528</v>
      </c>
      <c r="W291" s="415"/>
      <c r="X291" s="434">
        <v>925</v>
      </c>
      <c r="Y291" s="435" t="s">
        <v>322</v>
      </c>
      <c r="Z291" s="436">
        <v>3490</v>
      </c>
      <c r="AA291" s="491">
        <f t="shared" si="85"/>
        <v>1322270.9376441259</v>
      </c>
      <c r="AB291" s="491">
        <v>2078295.3105277307</v>
      </c>
      <c r="AC291" s="200">
        <v>3400566.2481718566</v>
      </c>
      <c r="AD291" s="440">
        <v>-135602</v>
      </c>
      <c r="AE291" s="452">
        <f t="shared" si="86"/>
        <v>3264964.2481718566</v>
      </c>
      <c r="AF291" s="436">
        <v>817536.66303129576</v>
      </c>
      <c r="AG291" s="438">
        <f t="shared" si="87"/>
        <v>4082500.9112031525</v>
      </c>
      <c r="AH291" s="441">
        <v>49293</v>
      </c>
      <c r="AI291" s="489">
        <f t="shared" si="88"/>
        <v>4131793.9112031525</v>
      </c>
      <c r="AJ291" s="442">
        <f t="shared" si="89"/>
        <v>1183.8951034966053</v>
      </c>
    </row>
    <row r="292" spans="1:36">
      <c r="A292" s="434">
        <v>927</v>
      </c>
      <c r="B292" s="435" t="s">
        <v>323</v>
      </c>
      <c r="C292" s="440">
        <v>28913</v>
      </c>
      <c r="D292" s="490">
        <f t="shared" si="77"/>
        <v>13556905.991214884</v>
      </c>
      <c r="E292" s="491">
        <v>1018301.2191711742</v>
      </c>
      <c r="F292" s="440">
        <v>14575207.210386058</v>
      </c>
      <c r="G292" s="440">
        <v>2622340.0928733731</v>
      </c>
      <c r="H292" s="200">
        <f t="shared" si="78"/>
        <v>17197547.303259432</v>
      </c>
      <c r="I292" s="440">
        <v>4028182.342729406</v>
      </c>
      <c r="J292" s="438">
        <f t="shared" si="79"/>
        <v>21225729.645988837</v>
      </c>
      <c r="K292" s="441">
        <v>-3143436</v>
      </c>
      <c r="L292" s="489">
        <f>J292+K293</f>
        <v>21408065.645988837</v>
      </c>
      <c r="M292" s="438">
        <v>-191542.3505099999</v>
      </c>
      <c r="N292" s="438">
        <f t="shared" si="80"/>
        <v>21216523.295478836</v>
      </c>
      <c r="O292" s="489">
        <f t="shared" si="81"/>
        <v>740.43045156119524</v>
      </c>
      <c r="P292" s="438">
        <f t="shared" si="82"/>
        <v>733.80566857395763</v>
      </c>
      <c r="Q292" s="492">
        <v>1</v>
      </c>
      <c r="R292" s="493">
        <v>33</v>
      </c>
      <c r="S292" s="416"/>
      <c r="T292" s="535">
        <f t="shared" si="83"/>
        <v>1245515.1462434903</v>
      </c>
      <c r="U292" s="536">
        <f t="shared" si="90"/>
        <v>6.1773690102312262E-2</v>
      </c>
      <c r="V292" s="537">
        <f t="shared" si="84"/>
        <v>50.853157544801206</v>
      </c>
      <c r="W292" s="415"/>
      <c r="X292" s="434">
        <v>927</v>
      </c>
      <c r="Y292" s="435" t="s">
        <v>323</v>
      </c>
      <c r="Z292" s="436">
        <v>29239</v>
      </c>
      <c r="AA292" s="491">
        <f t="shared" si="85"/>
        <v>14692565.048590893</v>
      </c>
      <c r="AB292" s="491">
        <v>883285.1056101498</v>
      </c>
      <c r="AC292" s="200">
        <v>15575850.154201042</v>
      </c>
      <c r="AD292" s="440">
        <v>3695454</v>
      </c>
      <c r="AE292" s="452">
        <f t="shared" si="86"/>
        <v>19271304.154201042</v>
      </c>
      <c r="AF292" s="436">
        <v>4188001.3455443038</v>
      </c>
      <c r="AG292" s="438">
        <f t="shared" si="87"/>
        <v>23459305.499745347</v>
      </c>
      <c r="AH292" s="441">
        <v>-3296755</v>
      </c>
      <c r="AI292" s="489">
        <f t="shared" si="88"/>
        <v>20162550.499745347</v>
      </c>
      <c r="AJ292" s="442">
        <f t="shared" si="89"/>
        <v>689.57729401639403</v>
      </c>
    </row>
    <row r="293" spans="1:36">
      <c r="A293" s="434">
        <v>931</v>
      </c>
      <c r="B293" s="435" t="s">
        <v>324</v>
      </c>
      <c r="C293" s="440">
        <v>5951</v>
      </c>
      <c r="D293" s="490">
        <f t="shared" si="77"/>
        <v>666403.13483692938</v>
      </c>
      <c r="E293" s="491">
        <v>3684111.4603003818</v>
      </c>
      <c r="F293" s="440">
        <v>4350514.5951373111</v>
      </c>
      <c r="G293" s="440">
        <v>2372291.80699465</v>
      </c>
      <c r="H293" s="200">
        <f t="shared" si="78"/>
        <v>6722806.4021319617</v>
      </c>
      <c r="I293" s="440">
        <v>1309714.2925791396</v>
      </c>
      <c r="J293" s="438">
        <f t="shared" si="79"/>
        <v>8032520.6947111012</v>
      </c>
      <c r="K293" s="441">
        <v>182336</v>
      </c>
      <c r="L293" s="489">
        <f>J293+K294</f>
        <v>7244765.6947111012</v>
      </c>
      <c r="M293" s="438">
        <v>-98350.512000000017</v>
      </c>
      <c r="N293" s="438">
        <f t="shared" si="80"/>
        <v>7146415.1827111011</v>
      </c>
      <c r="O293" s="489">
        <f t="shared" si="81"/>
        <v>1217.403074224685</v>
      </c>
      <c r="P293" s="438">
        <f t="shared" si="82"/>
        <v>1200.8763540095952</v>
      </c>
      <c r="Q293" s="492">
        <v>13</v>
      </c>
      <c r="R293" s="492">
        <v>13</v>
      </c>
      <c r="S293" s="367"/>
      <c r="T293" s="535">
        <f t="shared" si="83"/>
        <v>-2501050.1589102494</v>
      </c>
      <c r="U293" s="536">
        <f t="shared" si="90"/>
        <v>-0.25662809522313201</v>
      </c>
      <c r="V293" s="537">
        <f t="shared" si="84"/>
        <v>-388.1679066025556</v>
      </c>
      <c r="W293" s="415"/>
      <c r="X293" s="434">
        <v>931</v>
      </c>
      <c r="Y293" s="435" t="s">
        <v>324</v>
      </c>
      <c r="Z293" s="436">
        <v>6070</v>
      </c>
      <c r="AA293" s="491">
        <f t="shared" si="85"/>
        <v>810941.42586656474</v>
      </c>
      <c r="AB293" s="491">
        <v>5901186.4620530438</v>
      </c>
      <c r="AC293" s="200">
        <v>6712127.8879196085</v>
      </c>
      <c r="AD293" s="440">
        <v>1848308</v>
      </c>
      <c r="AE293" s="452">
        <f t="shared" si="86"/>
        <v>8560435.8879196085</v>
      </c>
      <c r="AF293" s="436">
        <v>1313012.9657017426</v>
      </c>
      <c r="AG293" s="438">
        <f t="shared" si="87"/>
        <v>9873448.8536213506</v>
      </c>
      <c r="AH293" s="441">
        <v>-127633</v>
      </c>
      <c r="AI293" s="489">
        <f t="shared" si="88"/>
        <v>9745815.8536213506</v>
      </c>
      <c r="AJ293" s="442">
        <f t="shared" si="89"/>
        <v>1605.5709808272406</v>
      </c>
    </row>
    <row r="294" spans="1:36">
      <c r="A294" s="434">
        <v>934</v>
      </c>
      <c r="B294" s="435" t="s">
        <v>325</v>
      </c>
      <c r="C294" s="440">
        <v>2671</v>
      </c>
      <c r="D294" s="490">
        <f t="shared" si="77"/>
        <v>155628.06448805128</v>
      </c>
      <c r="E294" s="491">
        <v>263344.77820039907</v>
      </c>
      <c r="F294" s="440">
        <v>418972.84268845036</v>
      </c>
      <c r="G294" s="440">
        <v>1224823.7886438149</v>
      </c>
      <c r="H294" s="200">
        <f t="shared" si="78"/>
        <v>1643796.6313322652</v>
      </c>
      <c r="I294" s="440">
        <v>561899.0903256645</v>
      </c>
      <c r="J294" s="438">
        <f t="shared" si="79"/>
        <v>2205695.7216579299</v>
      </c>
      <c r="K294" s="441">
        <v>-787755</v>
      </c>
      <c r="L294" s="489">
        <f>J294+K295</f>
        <v>2440434.7216579299</v>
      </c>
      <c r="M294" s="438">
        <v>-2542612.9160000002</v>
      </c>
      <c r="N294" s="438">
        <f t="shared" si="80"/>
        <v>-102178.19434207026</v>
      </c>
      <c r="O294" s="489">
        <f t="shared" si="81"/>
        <v>913.67829339495688</v>
      </c>
      <c r="P294" s="438">
        <f t="shared" si="82"/>
        <v>-38.254659057308224</v>
      </c>
      <c r="Q294" s="492">
        <v>14</v>
      </c>
      <c r="R294" s="492">
        <v>14</v>
      </c>
      <c r="S294" s="367"/>
      <c r="T294" s="535">
        <f t="shared" si="83"/>
        <v>653829.66403590888</v>
      </c>
      <c r="U294" s="536">
        <f t="shared" si="90"/>
        <v>0.3659620581765054</v>
      </c>
      <c r="V294" s="537">
        <f t="shared" si="84"/>
        <v>265.41811283544268</v>
      </c>
      <c r="W294" s="415"/>
      <c r="X294" s="434">
        <v>934</v>
      </c>
      <c r="Y294" s="435" t="s">
        <v>325</v>
      </c>
      <c r="Z294" s="436">
        <v>2756</v>
      </c>
      <c r="AA294" s="491">
        <f t="shared" si="85"/>
        <v>367769.61734675238</v>
      </c>
      <c r="AB294" s="491">
        <v>378251.75007219886</v>
      </c>
      <c r="AC294" s="200">
        <v>746021.36741895124</v>
      </c>
      <c r="AD294" s="440">
        <v>1250089</v>
      </c>
      <c r="AE294" s="452">
        <f t="shared" si="86"/>
        <v>1996110.3674189514</v>
      </c>
      <c r="AF294" s="436">
        <v>565563.69020306994</v>
      </c>
      <c r="AG294" s="438">
        <f t="shared" si="87"/>
        <v>2561674.0576220211</v>
      </c>
      <c r="AH294" s="441">
        <v>-775069</v>
      </c>
      <c r="AI294" s="489">
        <f t="shared" si="88"/>
        <v>1786605.0576220211</v>
      </c>
      <c r="AJ294" s="442">
        <f t="shared" si="89"/>
        <v>648.2601805595142</v>
      </c>
    </row>
    <row r="295" spans="1:36">
      <c r="A295" s="434">
        <v>935</v>
      </c>
      <c r="B295" s="435" t="s">
        <v>326</v>
      </c>
      <c r="C295" s="440">
        <v>2985</v>
      </c>
      <c r="D295" s="490">
        <f t="shared" si="77"/>
        <v>129610.77571490116</v>
      </c>
      <c r="E295" s="491">
        <v>3229.3335369173728</v>
      </c>
      <c r="F295" s="440">
        <v>132840.10925181853</v>
      </c>
      <c r="G295" s="440">
        <v>1085050.7477332584</v>
      </c>
      <c r="H295" s="200">
        <f t="shared" si="78"/>
        <v>1217890.856985077</v>
      </c>
      <c r="I295" s="440">
        <v>622487.32514186262</v>
      </c>
      <c r="J295" s="438">
        <f t="shared" si="79"/>
        <v>1840378.1821269398</v>
      </c>
      <c r="K295" s="441">
        <v>234739</v>
      </c>
      <c r="L295" s="489">
        <f>J295+K296</f>
        <v>2387375.1821269398</v>
      </c>
      <c r="M295" s="438">
        <v>1333374.4574000002</v>
      </c>
      <c r="N295" s="438">
        <f t="shared" si="80"/>
        <v>3720749.63952694</v>
      </c>
      <c r="O295" s="489">
        <f t="shared" si="81"/>
        <v>799.79068077954435</v>
      </c>
      <c r="P295" s="438">
        <f t="shared" si="82"/>
        <v>1246.4822912988072</v>
      </c>
      <c r="Q295" s="492">
        <v>8</v>
      </c>
      <c r="R295" s="492">
        <v>8</v>
      </c>
      <c r="S295" s="367"/>
      <c r="T295" s="535">
        <f t="shared" si="83"/>
        <v>159534.46501895227</v>
      </c>
      <c r="U295" s="536">
        <f t="shared" si="90"/>
        <v>7.1609457441844271E-2</v>
      </c>
      <c r="V295" s="537">
        <f t="shared" si="84"/>
        <v>66.948339625601079</v>
      </c>
      <c r="W295" s="415"/>
      <c r="X295" s="434">
        <v>935</v>
      </c>
      <c r="Y295" s="435" t="s">
        <v>326</v>
      </c>
      <c r="Z295" s="436">
        <v>3040</v>
      </c>
      <c r="AA295" s="491">
        <f t="shared" si="85"/>
        <v>287043.57761077094</v>
      </c>
      <c r="AB295" s="491">
        <v>423190.29163122666</v>
      </c>
      <c r="AC295" s="200">
        <v>710233.8692419976</v>
      </c>
      <c r="AD295" s="440">
        <v>896706</v>
      </c>
      <c r="AE295" s="452">
        <f t="shared" si="86"/>
        <v>1606939.8692419976</v>
      </c>
      <c r="AF295" s="436">
        <v>632603.8478659899</v>
      </c>
      <c r="AG295" s="438">
        <f t="shared" si="87"/>
        <v>2239543.7171079875</v>
      </c>
      <c r="AH295" s="441">
        <v>-11703</v>
      </c>
      <c r="AI295" s="489">
        <f t="shared" si="88"/>
        <v>2227840.7171079875</v>
      </c>
      <c r="AJ295" s="442">
        <f t="shared" si="89"/>
        <v>732.84234115394327</v>
      </c>
    </row>
    <row r="296" spans="1:36">
      <c r="A296" s="434">
        <v>936</v>
      </c>
      <c r="B296" s="435" t="s">
        <v>327</v>
      </c>
      <c r="C296" s="440">
        <v>6395</v>
      </c>
      <c r="D296" s="490">
        <f t="shared" si="77"/>
        <v>858614.1225275374</v>
      </c>
      <c r="E296" s="491">
        <v>2556351.8609112725</v>
      </c>
      <c r="F296" s="440">
        <v>3414965.9834388099</v>
      </c>
      <c r="G296" s="440">
        <v>2007797.9339286697</v>
      </c>
      <c r="H296" s="200">
        <f t="shared" si="78"/>
        <v>5422763.9173674798</v>
      </c>
      <c r="I296" s="440">
        <v>1416579.1150791266</v>
      </c>
      <c r="J296" s="438">
        <f t="shared" si="79"/>
        <v>6839343.0324466061</v>
      </c>
      <c r="K296" s="441">
        <v>546997</v>
      </c>
      <c r="L296" s="489">
        <f>J296+K297</f>
        <v>7585464.0324466061</v>
      </c>
      <c r="M296" s="438">
        <v>92250.888899999962</v>
      </c>
      <c r="N296" s="438">
        <f t="shared" si="80"/>
        <v>7677714.9213466058</v>
      </c>
      <c r="O296" s="489">
        <f t="shared" si="81"/>
        <v>1186.155439006506</v>
      </c>
      <c r="P296" s="438">
        <f t="shared" si="82"/>
        <v>1200.5809102965763</v>
      </c>
      <c r="Q296" s="492">
        <v>6</v>
      </c>
      <c r="R296" s="492">
        <v>6</v>
      </c>
      <c r="S296" s="367"/>
      <c r="T296" s="535">
        <f t="shared" si="83"/>
        <v>-37405.275821549818</v>
      </c>
      <c r="U296" s="536">
        <f t="shared" si="90"/>
        <v>-4.9069811259886261E-3</v>
      </c>
      <c r="V296" s="537">
        <f t="shared" si="84"/>
        <v>7.0573248118955689</v>
      </c>
      <c r="W296" s="415"/>
      <c r="X296" s="434">
        <v>936</v>
      </c>
      <c r="Y296" s="435" t="s">
        <v>327</v>
      </c>
      <c r="Z296" s="436">
        <v>6465</v>
      </c>
      <c r="AA296" s="491">
        <f t="shared" si="85"/>
        <v>713228.09696581447</v>
      </c>
      <c r="AB296" s="491">
        <v>3270932.5877537113</v>
      </c>
      <c r="AC296" s="200">
        <v>3984160.6847195257</v>
      </c>
      <c r="AD296" s="440">
        <v>1661339</v>
      </c>
      <c r="AE296" s="452">
        <f t="shared" si="86"/>
        <v>5645499.6847195253</v>
      </c>
      <c r="AF296" s="436">
        <v>1423625.6235486304</v>
      </c>
      <c r="AG296" s="438">
        <f t="shared" si="87"/>
        <v>7069125.3082681559</v>
      </c>
      <c r="AH296" s="441">
        <v>553744</v>
      </c>
      <c r="AI296" s="489">
        <f t="shared" si="88"/>
        <v>7622869.3082681559</v>
      </c>
      <c r="AJ296" s="442">
        <f t="shared" si="89"/>
        <v>1179.0981141946104</v>
      </c>
    </row>
    <row r="297" spans="1:36">
      <c r="A297" s="434">
        <v>946</v>
      </c>
      <c r="B297" s="435" t="s">
        <v>328</v>
      </c>
      <c r="C297" s="440">
        <v>6287</v>
      </c>
      <c r="D297" s="490">
        <f t="shared" si="77"/>
        <v>5056028.8027860438</v>
      </c>
      <c r="E297" s="491">
        <v>-416234.23196010268</v>
      </c>
      <c r="F297" s="440">
        <v>4639794.5708259409</v>
      </c>
      <c r="G297" s="440">
        <v>2170743.7907054871</v>
      </c>
      <c r="H297" s="200">
        <f t="shared" si="78"/>
        <v>6810538.3615314281</v>
      </c>
      <c r="I297" s="440">
        <v>1364035.1441720412</v>
      </c>
      <c r="J297" s="438">
        <f t="shared" si="79"/>
        <v>8174573.5057034697</v>
      </c>
      <c r="K297" s="441">
        <v>746121</v>
      </c>
      <c r="L297" s="489">
        <f>J297+K298</f>
        <v>7456642.5057034697</v>
      </c>
      <c r="M297" s="438">
        <v>-166707.27010000005</v>
      </c>
      <c r="N297" s="438">
        <f t="shared" si="80"/>
        <v>7289935.2356034694</v>
      </c>
      <c r="O297" s="489">
        <f t="shared" si="81"/>
        <v>1186.0414356137219</v>
      </c>
      <c r="P297" s="438">
        <f t="shared" si="82"/>
        <v>1159.525248227051</v>
      </c>
      <c r="Q297" s="492">
        <v>15</v>
      </c>
      <c r="R297" s="492">
        <v>15</v>
      </c>
      <c r="S297" s="367"/>
      <c r="T297" s="535">
        <f t="shared" si="83"/>
        <v>-1556122.1798088755</v>
      </c>
      <c r="U297" s="536">
        <f t="shared" si="90"/>
        <v>-0.17265758444911794</v>
      </c>
      <c r="V297" s="537">
        <f t="shared" si="84"/>
        <v>-227.50384128595579</v>
      </c>
      <c r="W297" s="415"/>
      <c r="X297" s="434">
        <v>946</v>
      </c>
      <c r="Y297" s="435" t="s">
        <v>328</v>
      </c>
      <c r="Z297" s="436">
        <v>6376</v>
      </c>
      <c r="AA297" s="491">
        <f t="shared" si="85"/>
        <v>4923302.6239208123</v>
      </c>
      <c r="AB297" s="491">
        <v>79508.466878366045</v>
      </c>
      <c r="AC297" s="200">
        <v>5002811.090799178</v>
      </c>
      <c r="AD297" s="440">
        <v>2025058</v>
      </c>
      <c r="AE297" s="452">
        <f t="shared" si="86"/>
        <v>7027869.090799178</v>
      </c>
      <c r="AF297" s="436">
        <v>1380218.5947131673</v>
      </c>
      <c r="AG297" s="438">
        <f t="shared" si="87"/>
        <v>8408087.6855123453</v>
      </c>
      <c r="AH297" s="441">
        <v>604677</v>
      </c>
      <c r="AI297" s="489">
        <f t="shared" si="88"/>
        <v>9012764.6855123453</v>
      </c>
      <c r="AJ297" s="442">
        <f t="shared" si="89"/>
        <v>1413.5452768996777</v>
      </c>
    </row>
    <row r="298" spans="1:36">
      <c r="A298" s="434">
        <v>976</v>
      </c>
      <c r="B298" s="435" t="s">
        <v>329</v>
      </c>
      <c r="C298" s="440">
        <v>3788</v>
      </c>
      <c r="D298" s="490">
        <f t="shared" si="77"/>
        <v>1861479.0587483346</v>
      </c>
      <c r="E298" s="491">
        <v>-474978.3127093963</v>
      </c>
      <c r="F298" s="440">
        <v>1386500.7460389384</v>
      </c>
      <c r="G298" s="440">
        <v>1886670.1666394433</v>
      </c>
      <c r="H298" s="200">
        <f t="shared" si="78"/>
        <v>3273170.9126783814</v>
      </c>
      <c r="I298" s="440">
        <v>822771.08316311531</v>
      </c>
      <c r="J298" s="438">
        <f t="shared" si="79"/>
        <v>4095941.9958414966</v>
      </c>
      <c r="K298" s="441">
        <v>-717931</v>
      </c>
      <c r="L298" s="489">
        <f>J298+K299</f>
        <v>4391124.9958414966</v>
      </c>
      <c r="M298" s="438">
        <v>-48923.075199999992</v>
      </c>
      <c r="N298" s="438">
        <f t="shared" si="80"/>
        <v>4342201.9206414968</v>
      </c>
      <c r="O298" s="489">
        <f t="shared" si="81"/>
        <v>1159.2199038652313</v>
      </c>
      <c r="P298" s="438">
        <f t="shared" si="82"/>
        <v>1146.3046253013456</v>
      </c>
      <c r="Q298" s="492">
        <v>19</v>
      </c>
      <c r="R298" s="492">
        <v>19</v>
      </c>
      <c r="S298" s="367"/>
      <c r="T298" s="535">
        <f t="shared" si="83"/>
        <v>-660219.32942360081</v>
      </c>
      <c r="U298" s="536">
        <f t="shared" si="90"/>
        <v>-0.13070170768629044</v>
      </c>
      <c r="V298" s="537">
        <f t="shared" si="84"/>
        <v>-159.66895390633454</v>
      </c>
      <c r="W298" s="415"/>
      <c r="X298" s="434">
        <v>976</v>
      </c>
      <c r="Y298" s="435" t="s">
        <v>329</v>
      </c>
      <c r="Z298" s="436">
        <v>3830</v>
      </c>
      <c r="AA298" s="491">
        <f t="shared" si="85"/>
        <v>1752622.1803657352</v>
      </c>
      <c r="AB298" s="491">
        <v>1100544.0405459991</v>
      </c>
      <c r="AC298" s="200">
        <v>2853166.2209117343</v>
      </c>
      <c r="AD298" s="440">
        <v>1988420</v>
      </c>
      <c r="AE298" s="452">
        <f t="shared" si="86"/>
        <v>4841586.2209117338</v>
      </c>
      <c r="AF298" s="436">
        <v>829621.10435336339</v>
      </c>
      <c r="AG298" s="438">
        <f t="shared" si="87"/>
        <v>5671207.3252650974</v>
      </c>
      <c r="AH298" s="441">
        <v>-619863</v>
      </c>
      <c r="AI298" s="489">
        <f t="shared" si="88"/>
        <v>5051344.3252650974</v>
      </c>
      <c r="AJ298" s="442">
        <f t="shared" si="89"/>
        <v>1318.8888577715659</v>
      </c>
    </row>
    <row r="299" spans="1:36">
      <c r="A299" s="434">
        <v>977</v>
      </c>
      <c r="B299" s="435" t="s">
        <v>330</v>
      </c>
      <c r="C299" s="440">
        <v>15293</v>
      </c>
      <c r="D299" s="490">
        <f t="shared" si="77"/>
        <v>9958505.6737681758</v>
      </c>
      <c r="E299" s="491">
        <v>-2017792.8936859036</v>
      </c>
      <c r="F299" s="440">
        <v>7940712.7800822724</v>
      </c>
      <c r="G299" s="440">
        <v>6526933.9752020221</v>
      </c>
      <c r="H299" s="200">
        <f t="shared" si="78"/>
        <v>14467646.755284294</v>
      </c>
      <c r="I299" s="440">
        <v>2433413.28319035</v>
      </c>
      <c r="J299" s="438">
        <f t="shared" si="79"/>
        <v>16901060.038474645</v>
      </c>
      <c r="K299" s="441">
        <v>295183</v>
      </c>
      <c r="L299" s="489">
        <f>J299+K300</f>
        <v>12932729.038474645</v>
      </c>
      <c r="M299" s="438">
        <v>213565.61499999999</v>
      </c>
      <c r="N299" s="438">
        <f t="shared" si="80"/>
        <v>13146294.653474646</v>
      </c>
      <c r="O299" s="489">
        <f t="shared" si="81"/>
        <v>845.66331252694999</v>
      </c>
      <c r="P299" s="438">
        <f t="shared" si="82"/>
        <v>859.62823863693495</v>
      </c>
      <c r="Q299" s="492">
        <v>17</v>
      </c>
      <c r="R299" s="492">
        <v>17</v>
      </c>
      <c r="S299" s="367"/>
      <c r="T299" s="535">
        <f t="shared" si="83"/>
        <v>-5914633.0926190019</v>
      </c>
      <c r="U299" s="536">
        <f t="shared" si="90"/>
        <v>-0.31381755449274618</v>
      </c>
      <c r="V299" s="537">
        <f t="shared" si="84"/>
        <v>-381.61819630248601</v>
      </c>
      <c r="W299" s="415"/>
      <c r="X299" s="434">
        <v>977</v>
      </c>
      <c r="Y299" s="435" t="s">
        <v>330</v>
      </c>
      <c r="Z299" s="436">
        <v>15357</v>
      </c>
      <c r="AA299" s="491">
        <f t="shared" si="85"/>
        <v>10040963.249501374</v>
      </c>
      <c r="AB299" s="491">
        <v>-334575.04947550071</v>
      </c>
      <c r="AC299" s="200">
        <v>9706388.2000258733</v>
      </c>
      <c r="AD299" s="440">
        <v>6534374</v>
      </c>
      <c r="AE299" s="452">
        <f t="shared" si="86"/>
        <v>16240762.200025873</v>
      </c>
      <c r="AF299" s="436">
        <v>2434887.9310677741</v>
      </c>
      <c r="AG299" s="438">
        <f t="shared" si="87"/>
        <v>18675650.131093647</v>
      </c>
      <c r="AH299" s="441">
        <v>171712</v>
      </c>
      <c r="AI299" s="489">
        <f t="shared" si="88"/>
        <v>18847362.131093647</v>
      </c>
      <c r="AJ299" s="442">
        <f t="shared" si="89"/>
        <v>1227.281508829436</v>
      </c>
    </row>
    <row r="300" spans="1:36">
      <c r="A300" s="434">
        <v>980</v>
      </c>
      <c r="B300" s="435" t="s">
        <v>331</v>
      </c>
      <c r="C300" s="440">
        <v>33607</v>
      </c>
      <c r="D300" s="490">
        <f t="shared" si="77"/>
        <v>21999130.090646062</v>
      </c>
      <c r="E300" s="491">
        <v>-1861753.4301168616</v>
      </c>
      <c r="F300" s="440">
        <v>20137376.6605292</v>
      </c>
      <c r="G300" s="440">
        <v>5483454.6264062934</v>
      </c>
      <c r="H300" s="200">
        <f t="shared" si="78"/>
        <v>25620831.286935493</v>
      </c>
      <c r="I300" s="440">
        <v>4220969.3136749519</v>
      </c>
      <c r="J300" s="438">
        <f t="shared" si="79"/>
        <v>29841800.600610446</v>
      </c>
      <c r="K300" s="441">
        <v>-3968331</v>
      </c>
      <c r="L300" s="489">
        <f>J300+K301</f>
        <v>29266132.600610446</v>
      </c>
      <c r="M300" s="438">
        <v>-859123.24491999997</v>
      </c>
      <c r="N300" s="438">
        <f t="shared" si="80"/>
        <v>28407009.355690446</v>
      </c>
      <c r="O300" s="489">
        <f t="shared" si="81"/>
        <v>870.83442736960887</v>
      </c>
      <c r="P300" s="438">
        <f t="shared" si="82"/>
        <v>845.27060897106094</v>
      </c>
      <c r="Q300" s="492">
        <v>6</v>
      </c>
      <c r="R300" s="492">
        <v>6</v>
      </c>
      <c r="S300" s="367"/>
      <c r="T300" s="535">
        <f t="shared" si="83"/>
        <v>1869275.2510215305</v>
      </c>
      <c r="U300" s="536">
        <f t="shared" si="90"/>
        <v>6.8229550096539762E-2</v>
      </c>
      <c r="V300" s="537">
        <f t="shared" si="84"/>
        <v>53.822607681870977</v>
      </c>
      <c r="W300" s="415"/>
      <c r="X300" s="434">
        <v>980</v>
      </c>
      <c r="Y300" s="435" t="s">
        <v>331</v>
      </c>
      <c r="Z300" s="436">
        <v>33533</v>
      </c>
      <c r="AA300" s="491">
        <f t="shared" si="85"/>
        <v>21952616.030924652</v>
      </c>
      <c r="AB300" s="491">
        <v>-1630276.0985823497</v>
      </c>
      <c r="AC300" s="200">
        <v>20322339.932342302</v>
      </c>
      <c r="AD300" s="440">
        <v>6639437</v>
      </c>
      <c r="AE300" s="452">
        <f t="shared" si="86"/>
        <v>26961776.932342302</v>
      </c>
      <c r="AF300" s="436">
        <v>4320934.4172466155</v>
      </c>
      <c r="AG300" s="438">
        <f t="shared" si="87"/>
        <v>31282711.349588916</v>
      </c>
      <c r="AH300" s="441">
        <v>-3885854</v>
      </c>
      <c r="AI300" s="489">
        <f t="shared" si="88"/>
        <v>27396857.349588916</v>
      </c>
      <c r="AJ300" s="442">
        <f t="shared" si="89"/>
        <v>817.0118196877379</v>
      </c>
    </row>
    <row r="301" spans="1:36">
      <c r="A301" s="434">
        <v>981</v>
      </c>
      <c r="B301" s="435" t="s">
        <v>332</v>
      </c>
      <c r="C301" s="440">
        <v>2237</v>
      </c>
      <c r="D301" s="490">
        <f t="shared" si="77"/>
        <v>-168523.94300981681</v>
      </c>
      <c r="E301" s="491">
        <v>861211.07271512877</v>
      </c>
      <c r="F301" s="440">
        <v>692687.12970531196</v>
      </c>
      <c r="G301" s="440">
        <v>1123713.116947154</v>
      </c>
      <c r="H301" s="200">
        <f t="shared" si="78"/>
        <v>1816400.246652466</v>
      </c>
      <c r="I301" s="440">
        <v>506594.97488760692</v>
      </c>
      <c r="J301" s="438">
        <f t="shared" si="79"/>
        <v>2322995.2215400729</v>
      </c>
      <c r="K301" s="441">
        <v>-575668</v>
      </c>
      <c r="L301" s="489">
        <f>J301+K302</f>
        <v>1935879.2215400729</v>
      </c>
      <c r="M301" s="438">
        <v>-55164.550000000017</v>
      </c>
      <c r="N301" s="438">
        <f t="shared" si="80"/>
        <v>1880714.6715400729</v>
      </c>
      <c r="O301" s="489">
        <f t="shared" si="81"/>
        <v>865.39080086726551</v>
      </c>
      <c r="P301" s="438">
        <f t="shared" si="82"/>
        <v>840.73074275372051</v>
      </c>
      <c r="Q301" s="492">
        <v>5</v>
      </c>
      <c r="R301" s="492">
        <v>5</v>
      </c>
      <c r="S301" s="367"/>
      <c r="T301" s="535">
        <f t="shared" si="83"/>
        <v>101117.03557213489</v>
      </c>
      <c r="U301" s="536">
        <f t="shared" si="90"/>
        <v>5.5111793967341921E-2</v>
      </c>
      <c r="V301" s="537">
        <f t="shared" si="84"/>
        <v>61.375820162647642</v>
      </c>
      <c r="W301" s="415"/>
      <c r="X301" s="434">
        <v>981</v>
      </c>
      <c r="Y301" s="435" t="s">
        <v>332</v>
      </c>
      <c r="Z301" s="436">
        <v>2282</v>
      </c>
      <c r="AA301" s="491">
        <f t="shared" si="85"/>
        <v>20.208887913846411</v>
      </c>
      <c r="AB301" s="491">
        <v>687505.00049836724</v>
      </c>
      <c r="AC301" s="200">
        <v>687525.20938628109</v>
      </c>
      <c r="AD301" s="440">
        <v>1170099</v>
      </c>
      <c r="AE301" s="452">
        <f t="shared" si="86"/>
        <v>1857624.2093862812</v>
      </c>
      <c r="AF301" s="436">
        <v>512319.97658165707</v>
      </c>
      <c r="AG301" s="438">
        <f t="shared" si="87"/>
        <v>2369944.185967938</v>
      </c>
      <c r="AH301" s="441">
        <v>-535182</v>
      </c>
      <c r="AI301" s="489">
        <f t="shared" si="88"/>
        <v>1834762.185967938</v>
      </c>
      <c r="AJ301" s="442">
        <f t="shared" si="89"/>
        <v>804.01498070461787</v>
      </c>
    </row>
    <row r="302" spans="1:36">
      <c r="A302" s="434">
        <v>989</v>
      </c>
      <c r="B302" s="435" t="s">
        <v>333</v>
      </c>
      <c r="C302" s="440">
        <v>5406</v>
      </c>
      <c r="D302" s="490">
        <f t="shared" si="77"/>
        <v>1143797.2890223823</v>
      </c>
      <c r="E302" s="491">
        <v>-1779707.9430792229</v>
      </c>
      <c r="F302" s="440">
        <v>-635910.65405684058</v>
      </c>
      <c r="G302" s="440">
        <v>2044935.2697507231</v>
      </c>
      <c r="H302" s="200">
        <f t="shared" si="78"/>
        <v>1409024.6156938826</v>
      </c>
      <c r="I302" s="440">
        <v>1150277.1356862797</v>
      </c>
      <c r="J302" s="438">
        <f t="shared" si="79"/>
        <v>2559301.7513801623</v>
      </c>
      <c r="K302" s="441">
        <v>-387116</v>
      </c>
      <c r="L302" s="489">
        <f>J302+K303</f>
        <v>1844320.7513801623</v>
      </c>
      <c r="M302" s="438">
        <v>113402.55349999997</v>
      </c>
      <c r="N302" s="438">
        <f t="shared" si="80"/>
        <v>1957723.3048801622</v>
      </c>
      <c r="O302" s="489">
        <f t="shared" si="81"/>
        <v>341.16181120609735</v>
      </c>
      <c r="P302" s="438">
        <f t="shared" si="82"/>
        <v>362.1389761154573</v>
      </c>
      <c r="Q302" s="492">
        <v>14</v>
      </c>
      <c r="R302" s="492">
        <v>14</v>
      </c>
      <c r="S302" s="367"/>
      <c r="T302" s="535">
        <f t="shared" si="83"/>
        <v>-547250.08323927224</v>
      </c>
      <c r="U302" s="536">
        <f t="shared" si="90"/>
        <v>-0.22882453461862648</v>
      </c>
      <c r="V302" s="537">
        <f t="shared" si="84"/>
        <v>-94.937903348868815</v>
      </c>
      <c r="W302" s="415"/>
      <c r="X302" s="434">
        <v>989</v>
      </c>
      <c r="Y302" s="435" t="s">
        <v>333</v>
      </c>
      <c r="Z302" s="436">
        <v>5484</v>
      </c>
      <c r="AA302" s="491">
        <f t="shared" si="85"/>
        <v>1085287.1652819782</v>
      </c>
      <c r="AB302" s="491">
        <v>-1370063.5684050967</v>
      </c>
      <c r="AC302" s="200">
        <v>-284776.40312311845</v>
      </c>
      <c r="AD302" s="440">
        <v>1930642</v>
      </c>
      <c r="AE302" s="452">
        <f t="shared" si="86"/>
        <v>1645865.5968768816</v>
      </c>
      <c r="AF302" s="436">
        <v>1159091.2377425532</v>
      </c>
      <c r="AG302" s="438">
        <f t="shared" si="87"/>
        <v>2804956.8346194346</v>
      </c>
      <c r="AH302" s="441">
        <v>-413386</v>
      </c>
      <c r="AI302" s="489">
        <f t="shared" si="88"/>
        <v>2391570.8346194346</v>
      </c>
      <c r="AJ302" s="442">
        <f t="shared" si="89"/>
        <v>436.09971455496617</v>
      </c>
    </row>
    <row r="303" spans="1:36">
      <c r="A303" s="434">
        <v>992</v>
      </c>
      <c r="B303" s="435" t="s">
        <v>334</v>
      </c>
      <c r="C303" s="440">
        <v>18120</v>
      </c>
      <c r="D303" s="490">
        <f t="shared" si="77"/>
        <v>3438357.773170115</v>
      </c>
      <c r="E303" s="491">
        <v>-606397.92424854788</v>
      </c>
      <c r="F303" s="440">
        <v>2831959.8489215672</v>
      </c>
      <c r="G303" s="440">
        <v>5160493.4438761827</v>
      </c>
      <c r="H303" s="200">
        <f t="shared" si="78"/>
        <v>7992453.2927977499</v>
      </c>
      <c r="I303" s="200">
        <v>2934301.2147387285</v>
      </c>
      <c r="J303" s="438">
        <f t="shared" si="79"/>
        <v>10926754.507536478</v>
      </c>
      <c r="K303" s="441">
        <v>-714981</v>
      </c>
      <c r="L303" s="489">
        <f>J303+K304</f>
        <v>10926754.507536478</v>
      </c>
      <c r="M303" s="438">
        <v>-183430.00939999992</v>
      </c>
      <c r="N303" s="438">
        <f t="shared" si="80"/>
        <v>10743324.498136478</v>
      </c>
      <c r="O303" s="489">
        <f t="shared" si="81"/>
        <v>603.02177193909927</v>
      </c>
      <c r="P303" s="438">
        <f t="shared" si="82"/>
        <v>592.89870298766436</v>
      </c>
      <c r="Q303" s="492">
        <v>13</v>
      </c>
      <c r="R303" s="492">
        <v>13</v>
      </c>
      <c r="S303" s="367"/>
      <c r="T303" s="535">
        <f t="shared" si="83"/>
        <v>-4666847.7957183551</v>
      </c>
      <c r="U303" s="536">
        <f t="shared" si="90"/>
        <v>-0.29927964718865824</v>
      </c>
      <c r="V303" s="537">
        <f t="shared" si="84"/>
        <v>-248.25032672095278</v>
      </c>
      <c r="W303" s="415"/>
      <c r="X303" s="434">
        <v>992</v>
      </c>
      <c r="Y303" s="435" t="s">
        <v>334</v>
      </c>
      <c r="Z303" s="436">
        <v>18318</v>
      </c>
      <c r="AA303" s="491">
        <f t="shared" si="85"/>
        <v>4021400.8014953779</v>
      </c>
      <c r="AB303" s="491">
        <v>6889858.2755095502</v>
      </c>
      <c r="AC303" s="200">
        <v>10911259.077004928</v>
      </c>
      <c r="AD303" s="440">
        <v>2638297</v>
      </c>
      <c r="AE303" s="452">
        <f t="shared" si="86"/>
        <v>13549556.077004928</v>
      </c>
      <c r="AF303" s="436">
        <v>2981917.2262499053</v>
      </c>
      <c r="AG303" s="438">
        <f t="shared" si="87"/>
        <v>16531473.303254833</v>
      </c>
      <c r="AH303" s="441">
        <v>-937871</v>
      </c>
      <c r="AI303" s="489">
        <f t="shared" si="88"/>
        <v>15593602.303254833</v>
      </c>
      <c r="AJ303" s="442">
        <f t="shared" si="89"/>
        <v>851.27209866005205</v>
      </c>
    </row>
    <row r="304" spans="1:36">
      <c r="A304" s="241"/>
      <c r="B304" s="24"/>
      <c r="C304" s="25"/>
      <c r="D304" s="25"/>
      <c r="E304" s="25"/>
      <c r="F304" s="26"/>
      <c r="G304" s="38"/>
      <c r="H304" s="38"/>
      <c r="K304" s="766"/>
      <c r="AH304" s="245"/>
    </row>
    <row r="305" spans="11:11">
      <c r="K305" s="245"/>
    </row>
  </sheetData>
  <autoFilter ref="A10:AJ10" xr:uid="{5E26B68A-C397-4289-AE13-5FFD99F138ED}">
    <sortState xmlns:xlrd2="http://schemas.microsoft.com/office/spreadsheetml/2017/richdata2" ref="A11:AJ303">
      <sortCondition ref="A10"/>
    </sortState>
  </autoFilter>
  <sortState xmlns:xlrd2="http://schemas.microsoft.com/office/spreadsheetml/2017/richdata2" ref="A11:H302">
    <sortCondition ref="A10:A302"/>
  </sortState>
  <conditionalFormatting sqref="C11:C302">
    <cfRule type="cellIs" dxfId="41" priority="3" operator="lessThan">
      <formula>0</formula>
    </cfRule>
  </conditionalFormatting>
  <conditionalFormatting sqref="T10:V303">
    <cfRule type="cellIs" dxfId="40" priority="5" operator="lessThan">
      <formula>0</formula>
    </cfRule>
    <cfRule type="cellIs" dxfId="39" priority="6" operator="greaterThan">
      <formula>0</formula>
    </cfRule>
  </conditionalFormatting>
  <conditionalFormatting sqref="T10:W11 AF11:AF302 U11:U303 W12:W287 T12:V302 W289:W303">
    <cfRule type="cellIs" dxfId="38" priority="18" operator="lessThan">
      <formula>0</formula>
    </cfRule>
  </conditionalFormatting>
  <hyperlinks>
    <hyperlink ref="A4" r:id="rId1" display="VM:n valtionosuuslaskelma 19.9.2022" xr:uid="{41F4245F-C07E-4D90-850F-9CAB9F54B5BB}"/>
    <hyperlink ref="X2" r:id="rId2" display="Lähde: VM:n 24.11.2023 päivittämät tiedot" xr:uid="{B116E282-FB62-4792-9327-4803A2AABF2E}"/>
    <hyperlink ref="A5" r:id="rId3" display="https://vos.oph.fi/rap/vos/v24/vop6os24.html" xr:uid="{E142992B-1864-4F08-8D7D-EFD1D8EBFB05}"/>
    <hyperlink ref="X3" r:id="rId4" display="Lähde: OKM:n valtionosuuslaskelma 2023 päivityksen 18.12.2023 mukaan" xr:uid="{89A31C1E-4E1E-4178-BFFB-BDCEF9211DB3}"/>
  </hyperlinks>
  <printOptions horizontalCentered="1"/>
  <pageMargins left="0.39370078740157483" right="0.39370078740157483" top="1.5748031496062993" bottom="0.78740157480314965" header="0.39370078740157483" footer="0.39370078740157483"/>
  <pageSetup paperSize="9" orientation="portrait" r:id="rId5"/>
  <headerFooter scaleWithDoc="0">
    <oddHeader>&amp;L&amp;G</oddHeader>
    <oddFooter>&amp;L&amp;8&amp;K06+000&amp;P/&amp;N | &amp;D &amp;T | &amp;Z&amp;F&amp;R&amp;8&amp;K06+000&amp;G</oddFooter>
  </headerFooter>
  <ignoredErrors>
    <ignoredError sqref="J10:K10" formula="1"/>
    <ignoredError sqref="H11:H303" formulaRange="1"/>
  </ignoredErrors>
  <legacyDrawing r:id="rId6"/>
  <legacyDrawingHF r:id="rId7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6A45C-C8BF-451D-AA12-9EB2CAFBC92B}">
  <sheetPr>
    <tabColor rgb="FFFFFF00"/>
  </sheetPr>
  <dimension ref="A1:L41"/>
  <sheetViews>
    <sheetView workbookViewId="0"/>
  </sheetViews>
  <sheetFormatPr defaultRowHeight="12"/>
  <cols>
    <col min="1" max="1" width="11.5703125" customWidth="1"/>
    <col min="3" max="3" width="57.28515625" bestFit="1" customWidth="1"/>
    <col min="4" max="12" width="11.42578125" bestFit="1" customWidth="1"/>
  </cols>
  <sheetData>
    <row r="1" spans="1:12" ht="14.25">
      <c r="A1" s="370">
        <v>44916</v>
      </c>
      <c r="B1" s="72"/>
      <c r="C1" s="72"/>
      <c r="D1" s="371"/>
      <c r="E1" s="72"/>
      <c r="F1" s="72"/>
      <c r="G1" s="72"/>
      <c r="H1" s="72"/>
      <c r="I1" s="72"/>
      <c r="J1" s="72"/>
      <c r="K1" s="372"/>
      <c r="L1" s="372"/>
    </row>
    <row r="2" spans="1:12" ht="18">
      <c r="A2" s="373" t="s">
        <v>494</v>
      </c>
      <c r="B2" s="72"/>
      <c r="C2" s="72"/>
      <c r="D2" s="371"/>
      <c r="E2" s="72"/>
      <c r="F2" s="72"/>
      <c r="G2" s="72"/>
      <c r="H2" s="72"/>
      <c r="I2" s="72"/>
      <c r="J2" s="72"/>
      <c r="K2" s="372"/>
      <c r="L2" s="372"/>
    </row>
    <row r="3" spans="1:12" ht="14.25">
      <c r="A3" s="131" t="s">
        <v>495</v>
      </c>
      <c r="B3" s="72"/>
      <c r="C3" s="72"/>
      <c r="D3" s="372"/>
      <c r="E3" s="72"/>
      <c r="F3" s="72"/>
      <c r="G3" s="72"/>
      <c r="H3" s="72"/>
      <c r="I3" s="72"/>
      <c r="J3" s="72"/>
      <c r="K3" s="372"/>
      <c r="L3" s="372"/>
    </row>
    <row r="4" spans="1:12" ht="14.25">
      <c r="A4" s="131"/>
      <c r="B4" s="72"/>
      <c r="C4" s="72"/>
      <c r="D4" s="372"/>
      <c r="E4" s="374"/>
      <c r="F4" s="374"/>
      <c r="G4" s="374"/>
      <c r="H4" s="374"/>
      <c r="I4" s="374"/>
      <c r="J4" s="374"/>
      <c r="K4" s="72"/>
      <c r="L4" s="72"/>
    </row>
    <row r="5" spans="1:12" ht="15.75">
      <c r="A5" s="131"/>
      <c r="B5" s="72"/>
      <c r="C5" s="72"/>
      <c r="D5" s="307">
        <v>2015</v>
      </c>
      <c r="E5" s="307">
        <v>2016</v>
      </c>
      <c r="F5" s="307">
        <v>2017</v>
      </c>
      <c r="G5" s="307">
        <v>2018</v>
      </c>
      <c r="H5" s="307">
        <v>2019</v>
      </c>
      <c r="I5" s="307">
        <v>2020</v>
      </c>
      <c r="J5" s="307">
        <v>2021</v>
      </c>
      <c r="K5" s="307">
        <v>2022</v>
      </c>
      <c r="L5" s="375">
        <v>2023</v>
      </c>
    </row>
    <row r="6" spans="1:12" ht="15.75">
      <c r="A6" s="131"/>
      <c r="B6" s="307" t="s">
        <v>496</v>
      </c>
      <c r="C6" s="72"/>
      <c r="D6" s="376">
        <v>25.44</v>
      </c>
      <c r="E6" s="376">
        <v>25.61</v>
      </c>
      <c r="F6" s="376">
        <v>25.23</v>
      </c>
      <c r="G6" s="376">
        <v>25.34</v>
      </c>
      <c r="H6" s="376">
        <v>25.37</v>
      </c>
      <c r="I6" s="376">
        <v>25.49</v>
      </c>
      <c r="J6" s="376">
        <v>25.67</v>
      </c>
      <c r="K6" s="377">
        <v>23.59</v>
      </c>
      <c r="L6" s="378">
        <v>22.09</v>
      </c>
    </row>
    <row r="7" spans="1:12" ht="15.75">
      <c r="A7" s="131"/>
      <c r="B7" s="307" t="s">
        <v>497</v>
      </c>
      <c r="C7" s="72"/>
      <c r="D7" s="376">
        <v>3520.93</v>
      </c>
      <c r="E7" s="376">
        <v>3636.07</v>
      </c>
      <c r="F7" s="376">
        <v>3627.38</v>
      </c>
      <c r="G7" s="376">
        <v>3599.08</v>
      </c>
      <c r="H7" s="376">
        <v>3524.51</v>
      </c>
      <c r="I7" s="376">
        <v>3654.97</v>
      </c>
      <c r="J7" s="376">
        <v>3747.29</v>
      </c>
      <c r="K7" s="377">
        <v>4291.07</v>
      </c>
      <c r="L7" s="378">
        <v>1359.93</v>
      </c>
    </row>
    <row r="8" spans="1:12" ht="15">
      <c r="A8" s="131"/>
      <c r="B8" s="72"/>
      <c r="C8" s="72"/>
      <c r="D8" s="379"/>
      <c r="E8" s="379"/>
      <c r="F8" s="379"/>
      <c r="G8" s="379"/>
      <c r="H8" s="379"/>
      <c r="I8" s="379"/>
      <c r="J8" s="379"/>
      <c r="K8" s="380"/>
      <c r="L8" s="381"/>
    </row>
    <row r="9" spans="1:12" ht="15">
      <c r="A9" s="382"/>
      <c r="B9" s="382"/>
      <c r="C9" s="382"/>
      <c r="D9" s="376" t="s">
        <v>498</v>
      </c>
      <c r="E9" s="376" t="s">
        <v>498</v>
      </c>
      <c r="F9" s="376" t="s">
        <v>498</v>
      </c>
      <c r="G9" s="376" t="s">
        <v>498</v>
      </c>
      <c r="H9" s="376" t="s">
        <v>498</v>
      </c>
      <c r="I9" s="376" t="s">
        <v>498</v>
      </c>
      <c r="J9" s="376" t="s">
        <v>498</v>
      </c>
      <c r="K9" s="376" t="s">
        <v>498</v>
      </c>
      <c r="L9" s="383" t="s">
        <v>498</v>
      </c>
    </row>
    <row r="10" spans="1:12" ht="15.75">
      <c r="A10" s="382"/>
      <c r="B10" s="307" t="s">
        <v>499</v>
      </c>
      <c r="C10" s="382"/>
      <c r="D10" s="379"/>
      <c r="E10" s="379"/>
      <c r="F10" s="379"/>
      <c r="G10" s="379"/>
      <c r="H10" s="379"/>
      <c r="I10" s="379"/>
      <c r="J10" s="379"/>
      <c r="K10" s="382"/>
      <c r="L10" s="384"/>
    </row>
    <row r="11" spans="1:12" ht="15">
      <c r="A11" s="382"/>
      <c r="B11" s="382"/>
      <c r="C11" s="382" t="s">
        <v>500</v>
      </c>
      <c r="D11" s="379">
        <v>8483.82</v>
      </c>
      <c r="E11" s="379">
        <v>8635.58</v>
      </c>
      <c r="F11" s="379">
        <v>8399.0300000000007</v>
      </c>
      <c r="G11" s="379">
        <v>8333.6</v>
      </c>
      <c r="H11" s="379">
        <v>8172.53</v>
      </c>
      <c r="I11" s="379">
        <v>8511.9500000000007</v>
      </c>
      <c r="J11" s="379">
        <v>8761.9500000000007</v>
      </c>
      <c r="K11" s="385">
        <v>9713.2999999999993</v>
      </c>
      <c r="L11" s="386">
        <v>8010.94</v>
      </c>
    </row>
    <row r="12" spans="1:12" ht="15">
      <c r="A12" s="382"/>
      <c r="B12" s="382"/>
      <c r="C12" s="382" t="s">
        <v>501</v>
      </c>
      <c r="D12" s="379">
        <v>8947.4699999999993</v>
      </c>
      <c r="E12" s="379">
        <v>9156.2800000000007</v>
      </c>
      <c r="F12" s="379">
        <v>8904.17</v>
      </c>
      <c r="G12" s="379">
        <v>8842.7000000000007</v>
      </c>
      <c r="H12" s="379">
        <v>8677.2800000000007</v>
      </c>
      <c r="I12" s="379">
        <v>9043.6200000000008</v>
      </c>
      <c r="J12" s="379">
        <v>9284.9</v>
      </c>
      <c r="K12" s="385">
        <v>10305.709999999999</v>
      </c>
      <c r="L12" s="386">
        <v>8499.51</v>
      </c>
    </row>
    <row r="13" spans="1:12" ht="15">
      <c r="A13" s="382"/>
      <c r="B13" s="382"/>
      <c r="C13" s="382" t="s">
        <v>502</v>
      </c>
      <c r="D13" s="379">
        <v>7269.02</v>
      </c>
      <c r="E13" s="379">
        <v>7513.12</v>
      </c>
      <c r="F13" s="379">
        <v>7459.07</v>
      </c>
      <c r="G13" s="379">
        <v>7410.99</v>
      </c>
      <c r="H13" s="379">
        <v>7277.45</v>
      </c>
      <c r="I13" s="379">
        <v>7573.36</v>
      </c>
      <c r="J13" s="379">
        <v>7759.16</v>
      </c>
      <c r="K13" s="385">
        <v>8596.2999999999993</v>
      </c>
      <c r="L13" s="386">
        <v>7071.51</v>
      </c>
    </row>
    <row r="14" spans="1:12" ht="15">
      <c r="A14" s="382"/>
      <c r="B14" s="382"/>
      <c r="C14" s="382" t="s">
        <v>503</v>
      </c>
      <c r="D14" s="379">
        <v>12478.59</v>
      </c>
      <c r="E14" s="379">
        <v>12895.47</v>
      </c>
      <c r="F14" s="379">
        <v>12805.09</v>
      </c>
      <c r="G14" s="379">
        <v>12728.2</v>
      </c>
      <c r="H14" s="379">
        <v>12502.93</v>
      </c>
      <c r="I14" s="379">
        <v>12981.41</v>
      </c>
      <c r="J14" s="379">
        <v>13287.99</v>
      </c>
      <c r="K14" s="385">
        <v>14733.47</v>
      </c>
      <c r="L14" s="386">
        <v>12129.17</v>
      </c>
    </row>
    <row r="15" spans="1:12" ht="15">
      <c r="A15" s="382"/>
      <c r="B15" s="382"/>
      <c r="C15" s="382" t="s">
        <v>504</v>
      </c>
      <c r="D15" s="379">
        <v>3981.85</v>
      </c>
      <c r="E15" s="379">
        <v>4114.9699999999993</v>
      </c>
      <c r="F15" s="379">
        <v>4081.91</v>
      </c>
      <c r="G15" s="379">
        <v>4077.09</v>
      </c>
      <c r="H15" s="379">
        <v>3996.54</v>
      </c>
      <c r="I15" s="379">
        <v>4139.3100000000004</v>
      </c>
      <c r="J15" s="379">
        <v>4264.3999999999996</v>
      </c>
      <c r="K15" s="385">
        <v>4728.28</v>
      </c>
      <c r="L15" s="386">
        <v>62.57</v>
      </c>
    </row>
    <row r="16" spans="1:12" ht="15">
      <c r="A16" s="382"/>
      <c r="B16" s="382"/>
      <c r="C16" s="382" t="s">
        <v>505</v>
      </c>
      <c r="D16" s="379">
        <v>1033.3800000000001</v>
      </c>
      <c r="E16" s="379">
        <v>1059.4199999999998</v>
      </c>
      <c r="F16" s="379">
        <v>1050.8699999999999</v>
      </c>
      <c r="G16" s="379">
        <v>1026.1300000000001</v>
      </c>
      <c r="H16" s="379">
        <v>993.6</v>
      </c>
      <c r="I16" s="379">
        <v>1022.15</v>
      </c>
      <c r="J16" s="379">
        <v>1039.29</v>
      </c>
      <c r="K16" s="385">
        <v>1157.2</v>
      </c>
      <c r="L16" s="386">
        <v>62.57</v>
      </c>
    </row>
    <row r="17" spans="1:12" ht="15">
      <c r="A17" s="382"/>
      <c r="B17" s="382"/>
      <c r="C17" s="382" t="s">
        <v>506</v>
      </c>
      <c r="D17" s="379">
        <v>2122.0300000000002</v>
      </c>
      <c r="E17" s="379">
        <v>2175.69</v>
      </c>
      <c r="F17" s="379">
        <v>2133.0100000000002</v>
      </c>
      <c r="G17" s="379">
        <v>2063.77</v>
      </c>
      <c r="H17" s="379">
        <v>1983.5</v>
      </c>
      <c r="I17" s="379">
        <v>2019.23</v>
      </c>
      <c r="J17" s="379">
        <v>2072.39</v>
      </c>
      <c r="K17" s="385">
        <v>2306.1799999999998</v>
      </c>
      <c r="L17" s="386">
        <v>62.57</v>
      </c>
    </row>
    <row r="18" spans="1:12" ht="15">
      <c r="A18" s="382"/>
      <c r="B18" s="382"/>
      <c r="C18" s="382" t="s">
        <v>507</v>
      </c>
      <c r="D18" s="379">
        <v>5715.25</v>
      </c>
      <c r="E18" s="379">
        <v>5880.4500000000007</v>
      </c>
      <c r="F18" s="379">
        <v>5776.4</v>
      </c>
      <c r="G18" s="379">
        <v>5656.61</v>
      </c>
      <c r="H18" s="379">
        <v>5481.33</v>
      </c>
      <c r="I18" s="379">
        <v>5637.84</v>
      </c>
      <c r="J18" s="379">
        <v>5802.73</v>
      </c>
      <c r="K18" s="385">
        <v>6457.36</v>
      </c>
      <c r="L18" s="386">
        <v>62.57</v>
      </c>
    </row>
    <row r="19" spans="1:12" ht="15">
      <c r="A19" s="382"/>
      <c r="B19" s="382"/>
      <c r="C19" s="382" t="s">
        <v>508</v>
      </c>
      <c r="D19" s="379">
        <v>19116.73</v>
      </c>
      <c r="E19" s="379">
        <v>19708.329999999998</v>
      </c>
      <c r="F19" s="379">
        <v>19435.73</v>
      </c>
      <c r="G19" s="379">
        <v>19223.189999999999</v>
      </c>
      <c r="H19" s="379">
        <v>18771.79</v>
      </c>
      <c r="I19" s="379">
        <v>19498.650000000001</v>
      </c>
      <c r="J19" s="379">
        <v>20092.53</v>
      </c>
      <c r="K19" s="385">
        <v>22359.22</v>
      </c>
      <c r="L19" s="386">
        <v>62.57</v>
      </c>
    </row>
    <row r="20" spans="1:12" ht="15">
      <c r="A20" s="382"/>
      <c r="B20" s="382"/>
      <c r="C20" s="382"/>
      <c r="D20" s="379"/>
      <c r="E20" s="379"/>
      <c r="F20" s="379"/>
      <c r="G20" s="379"/>
      <c r="H20" s="379"/>
      <c r="I20" s="379"/>
      <c r="J20" s="379"/>
      <c r="K20" s="382"/>
      <c r="L20" s="387"/>
    </row>
    <row r="21" spans="1:12" ht="15.75">
      <c r="A21" s="382"/>
      <c r="B21" s="307" t="s">
        <v>509</v>
      </c>
      <c r="C21" s="382"/>
      <c r="D21" s="379">
        <v>1125.29</v>
      </c>
      <c r="E21" s="379">
        <v>1162.55</v>
      </c>
      <c r="F21" s="379">
        <v>1159.26</v>
      </c>
      <c r="G21" s="379">
        <v>1154.53</v>
      </c>
      <c r="H21" s="379">
        <v>1133.3699999999999</v>
      </c>
      <c r="I21" s="379">
        <v>1178</v>
      </c>
      <c r="J21" s="379">
        <v>1203.96</v>
      </c>
      <c r="K21" s="385">
        <v>1329.61</v>
      </c>
      <c r="L21" s="387">
        <v>0</v>
      </c>
    </row>
    <row r="22" spans="1:12" ht="15">
      <c r="A22" s="382"/>
      <c r="B22" s="382"/>
      <c r="C22" s="382"/>
      <c r="D22" s="379"/>
      <c r="E22" s="379"/>
      <c r="F22" s="379"/>
      <c r="G22" s="379"/>
      <c r="H22" s="379"/>
      <c r="I22" s="379"/>
      <c r="J22" s="379"/>
      <c r="K22" s="382"/>
      <c r="L22" s="387"/>
    </row>
    <row r="23" spans="1:12" ht="15.75">
      <c r="A23" s="382"/>
      <c r="B23" s="307" t="s">
        <v>510</v>
      </c>
      <c r="C23" s="382"/>
      <c r="D23" s="379"/>
      <c r="E23" s="379"/>
      <c r="F23" s="379"/>
      <c r="G23" s="379"/>
      <c r="H23" s="379"/>
      <c r="I23" s="379"/>
      <c r="J23" s="379"/>
      <c r="K23" s="382"/>
      <c r="L23" s="387"/>
    </row>
    <row r="24" spans="1:12" ht="15">
      <c r="A24" s="382"/>
      <c r="B24" s="382"/>
      <c r="C24" s="382" t="s">
        <v>511</v>
      </c>
      <c r="D24" s="379">
        <v>87.44</v>
      </c>
      <c r="E24" s="379">
        <v>90.34</v>
      </c>
      <c r="F24" s="379">
        <v>90.09</v>
      </c>
      <c r="G24" s="379">
        <v>89.72</v>
      </c>
      <c r="H24" s="379">
        <v>88.08</v>
      </c>
      <c r="I24" s="379">
        <v>91.55</v>
      </c>
      <c r="J24" s="379">
        <v>93.57</v>
      </c>
      <c r="K24" s="385">
        <v>103.34</v>
      </c>
      <c r="L24" s="383">
        <v>67.78</v>
      </c>
    </row>
    <row r="25" spans="1:12" ht="15">
      <c r="A25" s="382"/>
      <c r="B25" s="382"/>
      <c r="C25" s="382" t="s">
        <v>512</v>
      </c>
      <c r="D25" s="379">
        <v>269.61</v>
      </c>
      <c r="E25" s="379">
        <v>278.54000000000002</v>
      </c>
      <c r="F25" s="379">
        <v>277.75</v>
      </c>
      <c r="G25" s="379">
        <v>276.62</v>
      </c>
      <c r="H25" s="379">
        <v>271.55</v>
      </c>
      <c r="I25" s="379">
        <v>282.24</v>
      </c>
      <c r="J25" s="379">
        <v>288.45999999999998</v>
      </c>
      <c r="K25" s="385">
        <v>318.56</v>
      </c>
      <c r="L25" s="383">
        <v>287.68</v>
      </c>
    </row>
    <row r="26" spans="1:12" ht="15">
      <c r="A26" s="382"/>
      <c r="B26" s="382"/>
      <c r="C26" s="382" t="s">
        <v>513</v>
      </c>
      <c r="D26" s="379">
        <v>1893.8</v>
      </c>
      <c r="E26" s="379">
        <v>1956.49</v>
      </c>
      <c r="F26" s="379">
        <v>1950.94</v>
      </c>
      <c r="G26" s="379">
        <v>1942.98</v>
      </c>
      <c r="H26" s="379">
        <v>1907.38</v>
      </c>
      <c r="I26" s="379">
        <v>1982.49</v>
      </c>
      <c r="J26" s="379">
        <v>2026.18</v>
      </c>
      <c r="K26" s="385">
        <v>2237.64</v>
      </c>
      <c r="L26" s="383">
        <v>1680.57</v>
      </c>
    </row>
    <row r="27" spans="1:12" ht="15">
      <c r="A27" s="382"/>
      <c r="B27" s="382"/>
      <c r="C27" s="382" t="s">
        <v>514</v>
      </c>
      <c r="D27" s="379">
        <v>38.1</v>
      </c>
      <c r="E27" s="379">
        <v>39.36</v>
      </c>
      <c r="F27" s="379">
        <v>39.24</v>
      </c>
      <c r="G27" s="379">
        <v>39.08</v>
      </c>
      <c r="H27" s="379">
        <v>38.36</v>
      </c>
      <c r="I27" s="379">
        <v>39.869999999999997</v>
      </c>
      <c r="J27" s="379">
        <v>40.75</v>
      </c>
      <c r="K27" s="385">
        <v>45</v>
      </c>
      <c r="L27" s="383">
        <v>40.64</v>
      </c>
    </row>
    <row r="28" spans="1:12" ht="15">
      <c r="A28" s="382"/>
      <c r="B28" s="382"/>
      <c r="C28" s="382" t="s">
        <v>515</v>
      </c>
      <c r="D28" s="379">
        <v>371.08</v>
      </c>
      <c r="E28" s="379">
        <v>383.37</v>
      </c>
      <c r="F28" s="379">
        <v>382.29</v>
      </c>
      <c r="G28" s="379">
        <v>380.73</v>
      </c>
      <c r="H28" s="379">
        <v>373.75</v>
      </c>
      <c r="I28" s="379">
        <v>388.47</v>
      </c>
      <c r="J28" s="379">
        <v>397.03</v>
      </c>
      <c r="K28" s="385">
        <v>438.47</v>
      </c>
      <c r="L28" s="383">
        <v>395.97</v>
      </c>
    </row>
    <row r="29" spans="1:12" ht="15">
      <c r="A29" s="382"/>
      <c r="B29" s="382"/>
      <c r="C29" s="382" t="s">
        <v>516</v>
      </c>
      <c r="D29" s="379"/>
      <c r="E29" s="379"/>
      <c r="F29" s="379"/>
      <c r="G29" s="379"/>
      <c r="H29" s="379"/>
      <c r="I29" s="379">
        <v>284.18</v>
      </c>
      <c r="J29" s="379">
        <v>290.44</v>
      </c>
      <c r="K29" s="385">
        <v>320.75</v>
      </c>
      <c r="L29" s="383">
        <v>289.64999999999998</v>
      </c>
    </row>
    <row r="30" spans="1:12" ht="15">
      <c r="A30" s="382"/>
      <c r="B30" s="382"/>
      <c r="C30" s="382" t="s">
        <v>517</v>
      </c>
      <c r="D30" s="379">
        <v>409.82</v>
      </c>
      <c r="E30" s="379">
        <v>423.39</v>
      </c>
      <c r="F30" s="379">
        <v>398.82</v>
      </c>
      <c r="G30" s="379">
        <v>397.19</v>
      </c>
      <c r="H30" s="379">
        <v>389.91</v>
      </c>
      <c r="I30" s="379">
        <v>405.26</v>
      </c>
      <c r="J30" s="379">
        <v>414.19</v>
      </c>
      <c r="K30" s="385">
        <v>457.42</v>
      </c>
      <c r="L30" s="383">
        <v>27.82</v>
      </c>
    </row>
    <row r="31" spans="1:12" ht="15">
      <c r="A31" s="382"/>
      <c r="B31" s="382"/>
      <c r="C31" s="382"/>
      <c r="D31" s="379"/>
      <c r="E31" s="379"/>
      <c r="F31" s="379"/>
      <c r="G31" s="379"/>
      <c r="H31" s="379"/>
      <c r="I31" s="379"/>
      <c r="J31" s="379"/>
      <c r="K31" s="382"/>
      <c r="L31" s="387"/>
    </row>
    <row r="32" spans="1:12" ht="15.75">
      <c r="A32" s="382"/>
      <c r="B32" s="307" t="s">
        <v>518</v>
      </c>
      <c r="C32" s="382"/>
      <c r="D32" s="379"/>
      <c r="E32" s="379"/>
      <c r="F32" s="379"/>
      <c r="G32" s="379"/>
      <c r="H32" s="379"/>
      <c r="I32" s="379"/>
      <c r="J32" s="379"/>
      <c r="K32" s="388"/>
      <c r="L32" s="389"/>
    </row>
    <row r="33" spans="1:12" ht="15">
      <c r="A33" s="382"/>
      <c r="B33" s="382"/>
      <c r="C33" s="382" t="s">
        <v>420</v>
      </c>
      <c r="D33" s="379">
        <v>207.12</v>
      </c>
      <c r="E33" s="379">
        <v>208.16</v>
      </c>
      <c r="F33" s="379">
        <v>206.7</v>
      </c>
      <c r="G33" s="379">
        <v>207.94</v>
      </c>
      <c r="H33" s="379">
        <v>210.64</v>
      </c>
      <c r="I33" s="379">
        <v>215.7</v>
      </c>
      <c r="J33" s="379">
        <v>220.88</v>
      </c>
      <c r="K33" s="385">
        <v>226.4</v>
      </c>
      <c r="L33" s="387">
        <v>61.24</v>
      </c>
    </row>
    <row r="34" spans="1:12" ht="15">
      <c r="A34" s="382"/>
      <c r="B34" s="382"/>
      <c r="C34" s="382" t="s">
        <v>519</v>
      </c>
      <c r="D34" s="379">
        <v>2630.69</v>
      </c>
      <c r="E34" s="379">
        <v>2643.84</v>
      </c>
      <c r="F34" s="379">
        <v>2625.33</v>
      </c>
      <c r="G34" s="379">
        <v>2641.08</v>
      </c>
      <c r="H34" s="379">
        <v>2675.41</v>
      </c>
      <c r="I34" s="379">
        <v>2739.62</v>
      </c>
      <c r="J34" s="379">
        <v>2805.37</v>
      </c>
      <c r="K34" s="385">
        <v>2875.5</v>
      </c>
      <c r="L34" s="387">
        <v>895.43</v>
      </c>
    </row>
    <row r="35" spans="1:12" ht="15">
      <c r="A35" s="382"/>
      <c r="B35" s="382"/>
      <c r="C35" s="382" t="s">
        <v>520</v>
      </c>
      <c r="D35" s="379">
        <v>62.86</v>
      </c>
      <c r="E35" s="379">
        <v>63.17</v>
      </c>
      <c r="F35" s="379">
        <v>62.73</v>
      </c>
      <c r="G35" s="379">
        <v>63.11</v>
      </c>
      <c r="H35" s="379">
        <v>63.93</v>
      </c>
      <c r="I35" s="379">
        <v>65.459999999999994</v>
      </c>
      <c r="J35" s="379">
        <v>67.03</v>
      </c>
      <c r="K35" s="385">
        <v>68.709999999999994</v>
      </c>
      <c r="L35" s="387">
        <v>12.82</v>
      </c>
    </row>
    <row r="36" spans="1:12" ht="15">
      <c r="A36" s="382"/>
      <c r="B36" s="382"/>
      <c r="C36" s="390" t="s">
        <v>521</v>
      </c>
      <c r="D36" s="379"/>
      <c r="E36" s="382"/>
      <c r="F36" s="382"/>
      <c r="G36" s="382"/>
      <c r="H36" s="382"/>
      <c r="I36" s="382"/>
      <c r="J36" s="382"/>
      <c r="K36" s="382"/>
      <c r="L36" s="387">
        <v>18.89</v>
      </c>
    </row>
    <row r="37" spans="1:12" ht="15">
      <c r="A37" s="382"/>
      <c r="B37" s="382"/>
      <c r="C37" s="390" t="s">
        <v>522</v>
      </c>
      <c r="D37" s="382"/>
      <c r="E37" s="382"/>
      <c r="F37" s="382"/>
      <c r="G37" s="382"/>
      <c r="H37" s="382"/>
      <c r="I37" s="382"/>
      <c r="J37" s="382"/>
      <c r="K37" s="382"/>
      <c r="L37" s="387">
        <v>10.02</v>
      </c>
    </row>
    <row r="38" spans="1:12" ht="15">
      <c r="A38" s="382"/>
      <c r="B38" s="382"/>
      <c r="C38" s="382"/>
      <c r="D38" s="382"/>
      <c r="E38" s="382"/>
      <c r="F38" s="382"/>
      <c r="G38" s="382"/>
      <c r="H38" s="382"/>
      <c r="I38" s="382"/>
      <c r="J38" s="382"/>
      <c r="K38" s="382"/>
      <c r="L38" s="384"/>
    </row>
    <row r="39" spans="1:12" ht="15.75">
      <c r="A39" s="382"/>
      <c r="B39" s="307" t="s">
        <v>523</v>
      </c>
      <c r="C39" s="382"/>
      <c r="D39" s="382"/>
      <c r="E39" s="382"/>
      <c r="F39" s="382"/>
      <c r="G39" s="382"/>
      <c r="H39" s="382"/>
      <c r="I39" s="382"/>
      <c r="J39" s="382"/>
      <c r="K39" s="382"/>
      <c r="L39" s="391"/>
    </row>
    <row r="40" spans="1:12" ht="15">
      <c r="A40" s="382"/>
      <c r="B40" s="382"/>
      <c r="C40" s="382" t="s">
        <v>524</v>
      </c>
      <c r="D40" s="379">
        <v>6226.21</v>
      </c>
      <c r="E40" s="392">
        <v>6693.89</v>
      </c>
      <c r="F40" s="379">
        <v>6574</v>
      </c>
      <c r="G40" s="379">
        <v>6511.92</v>
      </c>
      <c r="H40" s="379">
        <v>6600.17</v>
      </c>
      <c r="I40" s="379">
        <v>6817</v>
      </c>
      <c r="J40" s="379">
        <v>7112.84</v>
      </c>
      <c r="K40" s="379">
        <v>7452.22</v>
      </c>
      <c r="L40" s="387">
        <v>7436.67</v>
      </c>
    </row>
    <row r="41" spans="1:12" ht="15">
      <c r="A41" s="382"/>
      <c r="B41" s="382"/>
      <c r="C41" s="382" t="s">
        <v>525</v>
      </c>
      <c r="D41" s="379">
        <v>6065.43</v>
      </c>
      <c r="E41" s="393">
        <v>6499.81</v>
      </c>
      <c r="F41" s="379">
        <v>6379.92</v>
      </c>
      <c r="G41" s="379">
        <v>6275.85</v>
      </c>
      <c r="H41" s="379">
        <v>6279.4</v>
      </c>
      <c r="I41" s="379">
        <v>6496.23</v>
      </c>
      <c r="J41" s="379">
        <v>6792.07</v>
      </c>
      <c r="K41" s="379">
        <v>7131.4500000000007</v>
      </c>
      <c r="L41" s="387">
        <v>7115.9</v>
      </c>
    </row>
  </sheetData>
  <pageMargins left="0.7" right="0.7" top="0.75" bottom="0.75" header="0.3" footer="0.3"/>
  <legacy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B35BFF-2FE8-4C6E-B887-1766FF9A5084}">
  <dimension ref="A1:AF304"/>
  <sheetViews>
    <sheetView zoomScaleNormal="100" workbookViewId="0">
      <pane xSplit="3" ySplit="10" topLeftCell="D11" activePane="bottomRight" state="frozen"/>
      <selection pane="topRight" activeCell="D1" sqref="D1"/>
      <selection pane="bottomLeft" activeCell="A11" sqref="A11"/>
      <selection pane="bottomRight"/>
    </sheetView>
  </sheetViews>
  <sheetFormatPr defaultRowHeight="13.5"/>
  <cols>
    <col min="1" max="1" width="7.28515625" customWidth="1"/>
    <col min="2" max="2" width="16.28515625" customWidth="1"/>
    <col min="3" max="3" width="11.28515625" bestFit="1" customWidth="1"/>
    <col min="4" max="4" width="16.5703125" customWidth="1"/>
    <col min="5" max="5" width="11.140625" customWidth="1"/>
    <col min="6" max="6" width="15.28515625" bestFit="1" customWidth="1"/>
    <col min="7" max="7" width="16.28515625" customWidth="1"/>
    <col min="8" max="8" width="15.28515625" customWidth="1"/>
    <col min="9" max="9" width="15" customWidth="1"/>
    <col min="10" max="10" width="16.28515625" style="175" customWidth="1"/>
    <col min="11" max="11" width="14.140625" bestFit="1" customWidth="1"/>
    <col min="12" max="12" width="14.28515625" style="175" bestFit="1" customWidth="1"/>
    <col min="13" max="13" width="11" bestFit="1" customWidth="1"/>
    <col min="14" max="14" width="14.85546875" bestFit="1" customWidth="1"/>
    <col min="15" max="15" width="9.140625" style="1" bestFit="1"/>
    <col min="16" max="16" width="6.7109375" style="413" customWidth="1"/>
    <col min="17" max="17" width="5.7109375" style="246" customWidth="1"/>
    <col min="20" max="20" width="5.140625" customWidth="1"/>
    <col min="21" max="21" width="6.28515625" customWidth="1"/>
    <col min="22" max="22" width="18" bestFit="1" customWidth="1"/>
    <col min="23" max="29" width="14.28515625" customWidth="1"/>
    <col min="30" max="30" width="14.28515625" style="175" customWidth="1"/>
    <col min="31" max="31" width="14.28515625" customWidth="1"/>
    <col min="32" max="32" width="14.28515625" style="175" customWidth="1"/>
  </cols>
  <sheetData>
    <row r="1" spans="1:32" s="1" customFormat="1" ht="35.25">
      <c r="A1" s="545" t="s">
        <v>553</v>
      </c>
      <c r="B1" s="6"/>
      <c r="C1" s="7"/>
      <c r="D1" s="7"/>
      <c r="E1" s="7"/>
      <c r="F1" s="14"/>
      <c r="G1" s="38"/>
      <c r="H1" s="38"/>
      <c r="I1"/>
      <c r="J1" s="175"/>
      <c r="K1" s="245"/>
      <c r="L1" s="175"/>
      <c r="M1"/>
      <c r="N1"/>
      <c r="P1" s="413"/>
      <c r="Q1" s="245"/>
      <c r="U1" s="395" t="s">
        <v>10</v>
      </c>
      <c r="AD1" s="175"/>
      <c r="AF1" s="175"/>
    </row>
    <row r="2" spans="1:32" s="1" customFormat="1" ht="17.45" customHeight="1">
      <c r="A2" s="652" t="s">
        <v>668</v>
      </c>
      <c r="B2" s="6"/>
      <c r="C2" s="7"/>
      <c r="D2" s="7"/>
      <c r="E2" s="7"/>
      <c r="F2" s="14"/>
      <c r="G2" s="38"/>
      <c r="H2" s="38"/>
      <c r="I2"/>
      <c r="J2" s="175"/>
      <c r="K2" s="245"/>
      <c r="L2" s="175"/>
      <c r="M2"/>
      <c r="N2"/>
      <c r="P2" s="413"/>
      <c r="Q2" s="245"/>
      <c r="U2" s="292" t="s">
        <v>662</v>
      </c>
      <c r="AD2" s="175"/>
      <c r="AF2" s="175"/>
    </row>
    <row r="3" spans="1:32" s="1" customFormat="1" ht="16.5">
      <c r="A3" s="424" t="s">
        <v>11</v>
      </c>
      <c r="B3" s="51"/>
      <c r="C3" s="52"/>
      <c r="D3" s="52"/>
      <c r="E3" s="52"/>
      <c r="F3" s="44"/>
      <c r="G3" s="38"/>
      <c r="H3" s="38"/>
      <c r="I3"/>
      <c r="J3" s="175"/>
      <c r="K3" s="245"/>
      <c r="L3" s="175"/>
      <c r="M3"/>
      <c r="N3"/>
      <c r="P3" s="413"/>
      <c r="Q3" s="245"/>
      <c r="U3" s="292" t="s">
        <v>661</v>
      </c>
      <c r="AD3" s="175"/>
      <c r="AF3" s="175"/>
    </row>
    <row r="4" spans="1:32" s="1" customFormat="1" ht="16.5">
      <c r="A4" s="650" t="s">
        <v>663</v>
      </c>
      <c r="B4" s="51"/>
      <c r="C4" s="43"/>
      <c r="D4" s="43"/>
      <c r="E4" s="43"/>
      <c r="F4" s="44"/>
      <c r="G4" s="40"/>
      <c r="H4" s="40"/>
      <c r="I4"/>
      <c r="J4" s="175"/>
      <c r="K4" s="246"/>
      <c r="L4" s="175"/>
      <c r="M4"/>
      <c r="N4"/>
      <c r="P4" s="413"/>
      <c r="Q4" s="246"/>
      <c r="U4" s="292"/>
      <c r="AD4" s="175"/>
      <c r="AF4" s="175"/>
    </row>
    <row r="5" spans="1:32" s="1" customFormat="1" ht="15.75">
      <c r="A5" s="301" t="s">
        <v>670</v>
      </c>
      <c r="B5" s="51"/>
      <c r="C5" s="47"/>
      <c r="D5" s="47"/>
      <c r="E5" s="47"/>
      <c r="F5" s="48"/>
      <c r="I5"/>
      <c r="J5" s="175"/>
      <c r="K5" s="246"/>
      <c r="L5" s="175"/>
      <c r="M5"/>
      <c r="N5"/>
      <c r="P5" s="413"/>
      <c r="Q5" s="246"/>
      <c r="AD5" s="175"/>
      <c r="AF5" s="175"/>
    </row>
    <row r="6" spans="1:32" s="1" customFormat="1" ht="16.5">
      <c r="A6" s="651" t="s">
        <v>12</v>
      </c>
      <c r="B6" s="51"/>
      <c r="C6" s="47"/>
      <c r="D6" s="47"/>
      <c r="E6" s="47"/>
      <c r="F6" s="48"/>
      <c r="G6" s="15"/>
      <c r="H6" s="15"/>
      <c r="I6"/>
      <c r="J6" s="175"/>
      <c r="K6" s="247"/>
      <c r="L6" s="175"/>
      <c r="M6"/>
      <c r="N6"/>
      <c r="P6" s="413"/>
      <c r="Q6" s="247"/>
      <c r="AD6" s="175"/>
      <c r="AF6" s="175"/>
    </row>
    <row r="7" spans="1:32" s="1" customFormat="1" ht="16.5">
      <c r="A7" s="651" t="s">
        <v>13</v>
      </c>
      <c r="B7" s="51"/>
      <c r="C7" s="47"/>
      <c r="D7" s="47"/>
      <c r="E7" s="47"/>
      <c r="F7" s="48"/>
      <c r="G7" s="15"/>
      <c r="H7" s="15"/>
      <c r="I7"/>
      <c r="J7" s="175"/>
      <c r="K7" s="247"/>
      <c r="L7" s="175"/>
      <c r="M7"/>
      <c r="N7"/>
      <c r="P7" s="413"/>
      <c r="Q7" s="247"/>
      <c r="AD7" s="175"/>
      <c r="AF7" s="175"/>
    </row>
    <row r="9" spans="1:32" s="175" customFormat="1" ht="89.25">
      <c r="A9" s="642" t="s">
        <v>14</v>
      </c>
      <c r="B9" s="642" t="s">
        <v>15</v>
      </c>
      <c r="C9" s="643" t="s">
        <v>16</v>
      </c>
      <c r="D9" s="635" t="s">
        <v>17</v>
      </c>
      <c r="E9" s="635" t="s">
        <v>18</v>
      </c>
      <c r="F9" s="643" t="s">
        <v>19</v>
      </c>
      <c r="G9" s="643" t="s">
        <v>20</v>
      </c>
      <c r="H9" s="643" t="s">
        <v>21</v>
      </c>
      <c r="I9" s="644" t="s">
        <v>22</v>
      </c>
      <c r="J9" s="644" t="s">
        <v>23</v>
      </c>
      <c r="K9" s="637" t="s">
        <v>24</v>
      </c>
      <c r="L9" s="645" t="s">
        <v>25</v>
      </c>
      <c r="M9" s="645" t="s">
        <v>26</v>
      </c>
      <c r="N9" s="645" t="s">
        <v>27</v>
      </c>
      <c r="O9" s="645" t="s">
        <v>30</v>
      </c>
      <c r="P9" s="645" t="s">
        <v>31</v>
      </c>
      <c r="Q9" s="544"/>
      <c r="R9" s="133" t="s">
        <v>33</v>
      </c>
      <c r="S9" s="133" t="s">
        <v>34</v>
      </c>
      <c r="T9" s="60"/>
      <c r="U9" s="398" t="s">
        <v>14</v>
      </c>
      <c r="V9" s="477" t="s">
        <v>15</v>
      </c>
      <c r="W9" s="400" t="s">
        <v>35</v>
      </c>
      <c r="X9" s="419" t="s">
        <v>17</v>
      </c>
      <c r="Y9" s="419" t="s">
        <v>18</v>
      </c>
      <c r="Z9" s="400" t="s">
        <v>36</v>
      </c>
      <c r="AA9" s="400" t="s">
        <v>20</v>
      </c>
      <c r="AB9" s="400" t="s">
        <v>37</v>
      </c>
      <c r="AC9" s="401" t="s">
        <v>22</v>
      </c>
      <c r="AD9" s="401" t="s">
        <v>23</v>
      </c>
      <c r="AE9" s="421" t="s">
        <v>38</v>
      </c>
      <c r="AF9" s="402" t="s">
        <v>39</v>
      </c>
    </row>
    <row r="10" spans="1:32" s="399" customFormat="1" ht="27.95" customHeight="1" thickBot="1">
      <c r="A10" s="638"/>
      <c r="B10" s="639" t="s">
        <v>41</v>
      </c>
      <c r="C10" s="640">
        <v>5533611</v>
      </c>
      <c r="D10" s="641">
        <f>'Vos-laskelma'!D10/$C10</f>
        <v>355.69386132445527</v>
      </c>
      <c r="E10" s="641">
        <f>'Vos-laskelma'!E10/$C10</f>
        <v>-55.873961478593642</v>
      </c>
      <c r="F10" s="636">
        <f>'Vos-laskelma'!F10/$C10</f>
        <v>299.81989986609904</v>
      </c>
      <c r="G10" s="636">
        <f>'Vos-laskelma'!G10/$C10</f>
        <v>146.10444297699294</v>
      </c>
      <c r="H10" s="636">
        <f>'Vos-laskelma'!H10/$C10</f>
        <v>445.92434284309201</v>
      </c>
      <c r="I10" s="636">
        <f>'Vos-laskelma'!I10/$C10</f>
        <v>153.24532208715087</v>
      </c>
      <c r="J10" s="636">
        <f>'Vos-laskelma'!J10/$C10</f>
        <v>599.1696649302429</v>
      </c>
      <c r="K10" s="465">
        <f>'Vos-laskelma'!K10/$C10</f>
        <v>10.348031872858428</v>
      </c>
      <c r="L10" s="636">
        <f>'Vos-laskelma'!L10/$C10</f>
        <v>609.58717024458451</v>
      </c>
      <c r="M10" s="636">
        <f>'Vos-laskelma'!M10/$C10</f>
        <v>-38.999174661480581</v>
      </c>
      <c r="N10" s="636">
        <f>'Vos-laskelma'!N10/$C10</f>
        <v>570.58799558310398</v>
      </c>
      <c r="O10" s="640">
        <v>0</v>
      </c>
      <c r="P10" s="636">
        <v>0</v>
      </c>
      <c r="Q10" s="432"/>
      <c r="R10" s="515">
        <f t="shared" ref="R10" si="0">S10/AF10</f>
        <v>-6.9890558847720136E-2</v>
      </c>
      <c r="S10" s="318">
        <f t="shared" ref="S10" si="1">L10-AF10</f>
        <v>-45.805779524195827</v>
      </c>
      <c r="T10" s="461"/>
      <c r="U10" s="460"/>
      <c r="V10" s="461" t="s">
        <v>41</v>
      </c>
      <c r="W10" s="432">
        <v>5517897</v>
      </c>
      <c r="X10" s="462">
        <v>348.50039010900213</v>
      </c>
      <c r="Y10" s="462">
        <v>0.10721625811595292</v>
      </c>
      <c r="Z10" s="462">
        <v>348.60760636711814</v>
      </c>
      <c r="AA10" s="462">
        <v>148.42654692539568</v>
      </c>
      <c r="AB10" s="462">
        <v>497.03415329251374</v>
      </c>
      <c r="AC10" s="462">
        <v>154.22542320017965</v>
      </c>
      <c r="AD10" s="462">
        <v>651.25957649269344</v>
      </c>
      <c r="AE10" s="462">
        <v>4.1333732760868864</v>
      </c>
      <c r="AF10" s="462">
        <v>655.39294976878034</v>
      </c>
    </row>
    <row r="11" spans="1:32" s="1" customFormat="1" ht="16.5">
      <c r="A11" s="449">
        <v>5</v>
      </c>
      <c r="B11" s="450" t="s">
        <v>42</v>
      </c>
      <c r="C11" s="456">
        <v>9183</v>
      </c>
      <c r="D11" s="757">
        <f>'Vos-laskelma'!D11/$C11</f>
        <v>470.67621622260589</v>
      </c>
      <c r="E11" s="757">
        <f>'Vos-laskelma'!E11/$C11</f>
        <v>65.363888415672676</v>
      </c>
      <c r="F11" s="758">
        <f>'Vos-laskelma'!F11/$C11</f>
        <v>536.04010463827854</v>
      </c>
      <c r="G11" s="758">
        <f>'Vos-laskelma'!G11/$C11</f>
        <v>580.23644106275151</v>
      </c>
      <c r="H11" s="758">
        <f>'Vos-laskelma'!H11/$C11</f>
        <v>1116.27654570103</v>
      </c>
      <c r="I11" s="758">
        <f>'Vos-laskelma'!I11/$C11</f>
        <v>217.66707866207165</v>
      </c>
      <c r="J11" s="758">
        <f>'Vos-laskelma'!J11/$C11</f>
        <v>1333.9436243631017</v>
      </c>
      <c r="K11" s="768">
        <f>'Vos-laskelma'!K11/$C11</f>
        <v>149.17096809321572</v>
      </c>
      <c r="L11" s="756">
        <f>'Vos-laskelma'!L11/$C11</f>
        <v>1483.1145924563173</v>
      </c>
      <c r="M11" s="758">
        <f>'Vos-laskelma'!M11/$C11</f>
        <v>233.36953483611018</v>
      </c>
      <c r="N11" s="758">
        <f>'Vos-laskelma'!N11/$C11</f>
        <v>1716.4841272924275</v>
      </c>
      <c r="O11" s="507">
        <v>14</v>
      </c>
      <c r="P11" s="507">
        <v>14</v>
      </c>
      <c r="Q11" s="452"/>
      <c r="R11" s="510">
        <f>S11/AF11</f>
        <v>-7.1476411466549872E-2</v>
      </c>
      <c r="S11" s="511">
        <f>L11-AF11</f>
        <v>-114.16802994729005</v>
      </c>
      <c r="T11" s="512"/>
      <c r="U11" s="449">
        <v>5</v>
      </c>
      <c r="V11" s="450" t="s">
        <v>42</v>
      </c>
      <c r="W11" s="451">
        <v>9311</v>
      </c>
      <c r="X11" s="452">
        <v>476.98404532371654</v>
      </c>
      <c r="Y11" s="452">
        <v>162.62496159873319</v>
      </c>
      <c r="Z11" s="452">
        <v>639.60900692244968</v>
      </c>
      <c r="AA11" s="452">
        <v>585.34668671463862</v>
      </c>
      <c r="AB11" s="452">
        <v>1224.9556936370882</v>
      </c>
      <c r="AC11" s="452">
        <v>214.30566359629029</v>
      </c>
      <c r="AD11" s="452">
        <v>1439.2613572333785</v>
      </c>
      <c r="AE11" s="452">
        <v>158.02126517022876</v>
      </c>
      <c r="AF11" s="760">
        <v>1597.2826224036073</v>
      </c>
    </row>
    <row r="12" spans="1:32" s="1" customFormat="1" ht="16.5">
      <c r="A12" s="434">
        <v>9</v>
      </c>
      <c r="B12" s="435" t="s">
        <v>43</v>
      </c>
      <c r="C12" s="440">
        <v>2447</v>
      </c>
      <c r="D12" s="500">
        <f>'Vos-laskelma'!D12/$C12</f>
        <v>604.76096887348888</v>
      </c>
      <c r="E12" s="500">
        <f>'Vos-laskelma'!E12/$C12</f>
        <v>170.4861160142691</v>
      </c>
      <c r="F12" s="438">
        <f>'Vos-laskelma'!F12/$C12</f>
        <v>775.24708488775798</v>
      </c>
      <c r="G12" s="438">
        <f>'Vos-laskelma'!G12/$C12</f>
        <v>695.51430887505592</v>
      </c>
      <c r="H12" s="438">
        <f>'Vos-laskelma'!H12/$C12</f>
        <v>1470.7613937628139</v>
      </c>
      <c r="I12" s="438">
        <f>'Vos-laskelma'!I12/$C12</f>
        <v>214.43349966231162</v>
      </c>
      <c r="J12" s="438">
        <f>'Vos-laskelma'!J12/$C12</f>
        <v>1685.1948934251257</v>
      </c>
      <c r="K12" s="759">
        <f>'Vos-laskelma'!K12/$C12</f>
        <v>-188.62770739681241</v>
      </c>
      <c r="L12" s="428">
        <f>'Vos-laskelma'!L12/$C12</f>
        <v>1496.5671860283132</v>
      </c>
      <c r="M12" s="438">
        <f>'Vos-laskelma'!M12/$C12</f>
        <v>36.069995913363314</v>
      </c>
      <c r="N12" s="438">
        <f>'Vos-laskelma'!N12/$C12</f>
        <v>1532.6371819416763</v>
      </c>
      <c r="O12" s="492">
        <v>17</v>
      </c>
      <c r="P12" s="492">
        <v>17</v>
      </c>
      <c r="Q12" s="200"/>
      <c r="R12" s="476">
        <f>S12/AF12</f>
        <v>9.7386909810101875E-3</v>
      </c>
      <c r="S12" s="473">
        <f>L12-AF12</f>
        <v>14.434036733691755</v>
      </c>
      <c r="T12" s="495"/>
      <c r="U12" s="434">
        <v>9</v>
      </c>
      <c r="V12" s="435" t="s">
        <v>43</v>
      </c>
      <c r="W12" s="436">
        <v>2491</v>
      </c>
      <c r="X12" s="200">
        <v>607.16129033291259</v>
      </c>
      <c r="Y12" s="200">
        <v>178.30670843007363</v>
      </c>
      <c r="Z12" s="200">
        <v>785.46799876298621</v>
      </c>
      <c r="AA12" s="200">
        <v>682.53512645523881</v>
      </c>
      <c r="AB12" s="200">
        <v>1468.0031252182253</v>
      </c>
      <c r="AC12" s="200">
        <v>211.6105539840641</v>
      </c>
      <c r="AD12" s="200">
        <v>1679.6136792022892</v>
      </c>
      <c r="AE12" s="200">
        <v>-197.4805299076676</v>
      </c>
      <c r="AF12" s="487">
        <v>1482.1331492946215</v>
      </c>
    </row>
    <row r="13" spans="1:32" s="1" customFormat="1" ht="16.5">
      <c r="A13" s="434">
        <v>10</v>
      </c>
      <c r="B13" s="435" t="s">
        <v>44</v>
      </c>
      <c r="C13" s="440">
        <v>11102</v>
      </c>
      <c r="D13" s="500">
        <f>'Vos-laskelma'!D13/$C13</f>
        <v>368.78690160268019</v>
      </c>
      <c r="E13" s="500">
        <f>'Vos-laskelma'!E13/$C13</f>
        <v>-177.32170274634115</v>
      </c>
      <c r="F13" s="438">
        <f>'Vos-laskelma'!F13/$C13</f>
        <v>191.46519885633904</v>
      </c>
      <c r="G13" s="438">
        <f>'Vos-laskelma'!G13/$C13</f>
        <v>579.40900984005395</v>
      </c>
      <c r="H13" s="438">
        <f>'Vos-laskelma'!H13/$C13</f>
        <v>770.87420869639288</v>
      </c>
      <c r="I13" s="438">
        <f>'Vos-laskelma'!I13/$C13</f>
        <v>220.35409064103951</v>
      </c>
      <c r="J13" s="438">
        <f>'Vos-laskelma'!J13/$C13</f>
        <v>991.2282993374323</v>
      </c>
      <c r="K13" s="759">
        <f>'Vos-laskelma'!K13/$C13</f>
        <v>-23.25671050261214</v>
      </c>
      <c r="L13" s="428">
        <f>'Vos-laskelma'!L13/$C13</f>
        <v>967.97158883482018</v>
      </c>
      <c r="M13" s="438">
        <f>'Vos-laskelma'!M13/$C13</f>
        <v>-4.4081099351468183</v>
      </c>
      <c r="N13" s="438">
        <f>'Vos-laskelma'!N13/$C13</f>
        <v>963.56347889967333</v>
      </c>
      <c r="O13" s="492">
        <v>14</v>
      </c>
      <c r="P13" s="492">
        <v>14</v>
      </c>
      <c r="Q13" s="200"/>
      <c r="R13" s="476">
        <f>S13/AF13</f>
        <v>-0.12442592911332354</v>
      </c>
      <c r="S13" s="473">
        <f>L13-AF13</f>
        <v>-137.55633966422113</v>
      </c>
      <c r="T13" s="495"/>
      <c r="U13" s="434">
        <v>10</v>
      </c>
      <c r="V13" s="435" t="s">
        <v>44</v>
      </c>
      <c r="W13" s="436">
        <v>11197</v>
      </c>
      <c r="X13" s="200">
        <v>386.24556181226222</v>
      </c>
      <c r="Y13" s="200">
        <v>-13.820829780522686</v>
      </c>
      <c r="Z13" s="200">
        <v>372.4247320317395</v>
      </c>
      <c r="AA13" s="200">
        <v>571.71858533535772</v>
      </c>
      <c r="AB13" s="200">
        <v>944.14331736709721</v>
      </c>
      <c r="AC13" s="200">
        <v>218.02317503298912</v>
      </c>
      <c r="AD13" s="200">
        <v>1162.1664924000863</v>
      </c>
      <c r="AE13" s="200">
        <v>-56.638563901044925</v>
      </c>
      <c r="AF13" s="487">
        <v>1105.5279284990413</v>
      </c>
    </row>
    <row r="14" spans="1:32" s="1" customFormat="1" ht="16.5">
      <c r="A14" s="434">
        <v>16</v>
      </c>
      <c r="B14" s="435" t="s">
        <v>45</v>
      </c>
      <c r="C14" s="440">
        <v>8014</v>
      </c>
      <c r="D14" s="500">
        <f>'Vos-laskelma'!D14/$C14</f>
        <v>101.0121557791328</v>
      </c>
      <c r="E14" s="500">
        <f>'Vos-laskelma'!E14/$C14</f>
        <v>467.34665957798529</v>
      </c>
      <c r="F14" s="438">
        <f>'Vos-laskelma'!F14/$C14</f>
        <v>568.35881535711815</v>
      </c>
      <c r="G14" s="438">
        <f>'Vos-laskelma'!G14/$C14</f>
        <v>295.56387534305264</v>
      </c>
      <c r="H14" s="438">
        <f>'Vos-laskelma'!H14/$C14</f>
        <v>863.92269070017073</v>
      </c>
      <c r="I14" s="438">
        <f>'Vos-laskelma'!I14/$C14</f>
        <v>172.24628136559525</v>
      </c>
      <c r="J14" s="438">
        <f>'Vos-laskelma'!J14/$C14</f>
        <v>1036.168972065766</v>
      </c>
      <c r="K14" s="759">
        <f>'Vos-laskelma'!K14/$C14</f>
        <v>-53.953456451210378</v>
      </c>
      <c r="L14" s="428">
        <f>'Vos-laskelma'!L14/$C14</f>
        <v>982.21551561455556</v>
      </c>
      <c r="M14" s="438">
        <f>'Vos-laskelma'!M14/$C14</f>
        <v>72.286820751185431</v>
      </c>
      <c r="N14" s="438">
        <f>'Vos-laskelma'!N14/$C14</f>
        <v>1054.5023363657408</v>
      </c>
      <c r="O14" s="492">
        <v>7</v>
      </c>
      <c r="P14" s="492">
        <v>7</v>
      </c>
      <c r="Q14" s="200"/>
      <c r="R14" s="476">
        <f>S14/AF14</f>
        <v>-0.2313973770255589</v>
      </c>
      <c r="S14" s="473">
        <f>L14-AF14</f>
        <v>-295.70819457712548</v>
      </c>
      <c r="T14" s="495"/>
      <c r="U14" s="434">
        <v>16</v>
      </c>
      <c r="V14" s="435" t="s">
        <v>45</v>
      </c>
      <c r="W14" s="436">
        <v>8033</v>
      </c>
      <c r="X14" s="200">
        <v>117.2191258071434</v>
      </c>
      <c r="Y14" s="200">
        <v>771.72613185111322</v>
      </c>
      <c r="Z14" s="200">
        <v>888.94525765825665</v>
      </c>
      <c r="AA14" s="200">
        <v>289.3723391012075</v>
      </c>
      <c r="AB14" s="200">
        <v>1178.3175967594641</v>
      </c>
      <c r="AC14" s="200">
        <v>175.4833697499063</v>
      </c>
      <c r="AD14" s="200">
        <v>1353.8009665093705</v>
      </c>
      <c r="AE14" s="200">
        <v>-75.877256317689529</v>
      </c>
      <c r="AF14" s="487">
        <v>1277.923710191681</v>
      </c>
    </row>
    <row r="15" spans="1:32" s="1" customFormat="1" ht="16.5">
      <c r="A15" s="434">
        <v>18</v>
      </c>
      <c r="B15" s="435" t="s">
        <v>46</v>
      </c>
      <c r="C15" s="440">
        <v>4763</v>
      </c>
      <c r="D15" s="500">
        <f>'Vos-laskelma'!D15/$C15</f>
        <v>491.1149981706838</v>
      </c>
      <c r="E15" s="500">
        <f>'Vos-laskelma'!E15/$C15</f>
        <v>-209.75161728156235</v>
      </c>
      <c r="F15" s="438">
        <f>'Vos-laskelma'!F15/$C15</f>
        <v>281.36338088912152</v>
      </c>
      <c r="G15" s="438">
        <f>'Vos-laskelma'!G15/$C15</f>
        <v>252.39922653958163</v>
      </c>
      <c r="H15" s="438">
        <f>'Vos-laskelma'!H15/$C15</f>
        <v>533.76260742870318</v>
      </c>
      <c r="I15" s="438">
        <f>'Vos-laskelma'!I15/$C15</f>
        <v>170.17529901977144</v>
      </c>
      <c r="J15" s="438">
        <f>'Vos-laskelma'!J15/$C15</f>
        <v>703.93790644847468</v>
      </c>
      <c r="K15" s="759">
        <f>'Vos-laskelma'!K15/$C15</f>
        <v>-26.759815242494227</v>
      </c>
      <c r="L15" s="428">
        <f>'Vos-laskelma'!L15/$C15</f>
        <v>677.17809120598042</v>
      </c>
      <c r="M15" s="438">
        <f>'Vos-laskelma'!M15/$C15</f>
        <v>87.208335124921277</v>
      </c>
      <c r="N15" s="438">
        <f>'Vos-laskelma'!N15/$C15</f>
        <v>764.38642633090171</v>
      </c>
      <c r="O15" s="492">
        <v>1</v>
      </c>
      <c r="P15" s="493">
        <v>34</v>
      </c>
      <c r="Q15" s="200"/>
      <c r="R15" s="476">
        <f>S15/AF15</f>
        <v>-9.140792160944175E-2</v>
      </c>
      <c r="S15" s="473">
        <f>L15-AF15</f>
        <v>-68.126768160067741</v>
      </c>
      <c r="T15" s="495"/>
      <c r="U15" s="434">
        <v>18</v>
      </c>
      <c r="V15" s="435" t="s">
        <v>46</v>
      </c>
      <c r="W15" s="436">
        <v>4847</v>
      </c>
      <c r="X15" s="200">
        <v>491.4606840528503</v>
      </c>
      <c r="Y15" s="200">
        <v>-161.64788487355995</v>
      </c>
      <c r="Z15" s="200">
        <v>329.81279917929027</v>
      </c>
      <c r="AA15" s="200">
        <v>260.82360222818238</v>
      </c>
      <c r="AB15" s="200">
        <v>590.6364014074727</v>
      </c>
      <c r="AC15" s="200">
        <v>174.14112146177328</v>
      </c>
      <c r="AD15" s="200">
        <v>764.77752286924601</v>
      </c>
      <c r="AE15" s="200">
        <v>-19.472663503197854</v>
      </c>
      <c r="AF15" s="487">
        <v>745.30485936604816</v>
      </c>
    </row>
    <row r="16" spans="1:32" s="1" customFormat="1" ht="16.5">
      <c r="A16" s="434">
        <v>19</v>
      </c>
      <c r="B16" s="435" t="s">
        <v>47</v>
      </c>
      <c r="C16" s="440">
        <v>3965</v>
      </c>
      <c r="D16" s="500">
        <f>'Vos-laskelma'!D16/$C16</f>
        <v>481.62984773540848</v>
      </c>
      <c r="E16" s="500">
        <f>'Vos-laskelma'!E16/$C16</f>
        <v>-274.55494420541697</v>
      </c>
      <c r="F16" s="438">
        <f>'Vos-laskelma'!F16/$C16</f>
        <v>207.07490352999153</v>
      </c>
      <c r="G16" s="438">
        <f>'Vos-laskelma'!G16/$C16</f>
        <v>397.99763370557298</v>
      </c>
      <c r="H16" s="438">
        <f>'Vos-laskelma'!H16/$C16</f>
        <v>605.07253723556448</v>
      </c>
      <c r="I16" s="438">
        <f>'Vos-laskelma'!I16/$C16</f>
        <v>160.23959954880789</v>
      </c>
      <c r="J16" s="438">
        <f>'Vos-laskelma'!J16/$C16</f>
        <v>765.31213678437246</v>
      </c>
      <c r="K16" s="759">
        <f>'Vos-laskelma'!K16/$C16</f>
        <v>-242.90239596469104</v>
      </c>
      <c r="L16" s="428">
        <f>'Vos-laskelma'!L16/$C16</f>
        <v>522.40974081968136</v>
      </c>
      <c r="M16" s="438">
        <f>'Vos-laskelma'!M16/$C16</f>
        <v>10.732789407314</v>
      </c>
      <c r="N16" s="438">
        <f>'Vos-laskelma'!N16/$C16</f>
        <v>533.1425302269954</v>
      </c>
      <c r="O16" s="492">
        <v>2</v>
      </c>
      <c r="P16" s="492">
        <v>2</v>
      </c>
      <c r="Q16" s="200"/>
      <c r="R16" s="476">
        <f>S16/AF16</f>
        <v>-0.33199143797299024</v>
      </c>
      <c r="S16" s="473">
        <f>L16-AF16</f>
        <v>-259.63074565923091</v>
      </c>
      <c r="T16" s="495"/>
      <c r="U16" s="434">
        <v>19</v>
      </c>
      <c r="V16" s="435" t="s">
        <v>47</v>
      </c>
      <c r="W16" s="436">
        <v>3955</v>
      </c>
      <c r="X16" s="200">
        <v>502.11428348842855</v>
      </c>
      <c r="Y16" s="200">
        <v>-115.1285123154954</v>
      </c>
      <c r="Z16" s="200">
        <v>386.98577117293308</v>
      </c>
      <c r="AA16" s="200">
        <v>422.82553729456384</v>
      </c>
      <c r="AB16" s="200">
        <v>809.81130846749693</v>
      </c>
      <c r="AC16" s="200">
        <v>167.28960784706632</v>
      </c>
      <c r="AD16" s="200">
        <v>977.10091631456328</v>
      </c>
      <c r="AE16" s="200">
        <v>-195.06042983565106</v>
      </c>
      <c r="AF16" s="487">
        <v>782.04048647891227</v>
      </c>
    </row>
    <row r="17" spans="1:32" s="1" customFormat="1" ht="16.5">
      <c r="A17" s="434">
        <v>20</v>
      </c>
      <c r="B17" s="435" t="s">
        <v>48</v>
      </c>
      <c r="C17" s="440">
        <v>16473</v>
      </c>
      <c r="D17" s="500">
        <f>'Vos-laskelma'!D17/$C17</f>
        <v>267.64457511966947</v>
      </c>
      <c r="E17" s="500">
        <f>'Vos-laskelma'!E17/$C17</f>
        <v>-367.31947461016284</v>
      </c>
      <c r="F17" s="438">
        <f>'Vos-laskelma'!F17/$C17</f>
        <v>-99.674899490493402</v>
      </c>
      <c r="G17" s="438">
        <f>'Vos-laskelma'!G17/$C17</f>
        <v>430.4497365881852</v>
      </c>
      <c r="H17" s="438">
        <f>'Vos-laskelma'!H17/$C17</f>
        <v>330.77483709769183</v>
      </c>
      <c r="I17" s="438">
        <f>'Vos-laskelma'!I17/$C17</f>
        <v>163.16382815927625</v>
      </c>
      <c r="J17" s="438">
        <f>'Vos-laskelma'!J17/$C17</f>
        <v>493.93866525696802</v>
      </c>
      <c r="K17" s="759">
        <f>'Vos-laskelma'!K17/$C17</f>
        <v>-145.13816548291143</v>
      </c>
      <c r="L17" s="428">
        <f>'Vos-laskelma'!L17/$C17</f>
        <v>348.80049977405662</v>
      </c>
      <c r="M17" s="438">
        <f>'Vos-laskelma'!M17/$C17</f>
        <v>-37.561896157348393</v>
      </c>
      <c r="N17" s="438">
        <f>'Vos-laskelma'!N17/$C17</f>
        <v>311.23860361670819</v>
      </c>
      <c r="O17" s="492">
        <v>6</v>
      </c>
      <c r="P17" s="492">
        <v>6</v>
      </c>
      <c r="Q17" s="200"/>
      <c r="R17" s="476">
        <f>S17/AF17</f>
        <v>-0.37670442918151265</v>
      </c>
      <c r="S17" s="473">
        <f>L17-AF17</f>
        <v>-210.80639638281076</v>
      </c>
      <c r="T17" s="495"/>
      <c r="U17" s="434">
        <v>20</v>
      </c>
      <c r="V17" s="435" t="s">
        <v>48</v>
      </c>
      <c r="W17" s="436">
        <v>16467</v>
      </c>
      <c r="X17" s="200">
        <v>279.23115909674425</v>
      </c>
      <c r="Y17" s="200">
        <v>-198.39064817623301</v>
      </c>
      <c r="Z17" s="200">
        <v>80.840510920511221</v>
      </c>
      <c r="AA17" s="200">
        <v>460.44276431651178</v>
      </c>
      <c r="AB17" s="200">
        <v>541.28327523702308</v>
      </c>
      <c r="AC17" s="200">
        <v>168.47294988079662</v>
      </c>
      <c r="AD17" s="200">
        <v>709.75622511781955</v>
      </c>
      <c r="AE17" s="200">
        <v>-150.1493289609522</v>
      </c>
      <c r="AF17" s="487">
        <v>559.60689615686738</v>
      </c>
    </row>
    <row r="18" spans="1:32" s="1" customFormat="1" ht="16.5">
      <c r="A18" s="434">
        <v>46</v>
      </c>
      <c r="B18" s="435" t="s">
        <v>49</v>
      </c>
      <c r="C18" s="440">
        <v>1341</v>
      </c>
      <c r="D18" s="500">
        <f>'Vos-laskelma'!D18/$C18</f>
        <v>617.40753536743091</v>
      </c>
      <c r="E18" s="500">
        <f>'Vos-laskelma'!E18/$C18</f>
        <v>449.43134982615072</v>
      </c>
      <c r="F18" s="438">
        <f>'Vos-laskelma'!F18/$C18</f>
        <v>1066.8388851935815</v>
      </c>
      <c r="G18" s="438">
        <f>'Vos-laskelma'!G18/$C18</f>
        <v>415.91357338484744</v>
      </c>
      <c r="H18" s="438">
        <f>'Vos-laskelma'!H18/$C18</f>
        <v>1482.7524585784292</v>
      </c>
      <c r="I18" s="438">
        <f>'Vos-laskelma'!I18/$C18</f>
        <v>222.37043855890485</v>
      </c>
      <c r="J18" s="438">
        <f>'Vos-laskelma'!J18/$C18</f>
        <v>1705.1228971373339</v>
      </c>
      <c r="K18" s="759">
        <f>'Vos-laskelma'!K18/$C18</f>
        <v>-282.05294556301266</v>
      </c>
      <c r="L18" s="428">
        <f>'Vos-laskelma'!L18/$C18</f>
        <v>1423.0699515743213</v>
      </c>
      <c r="M18" s="438">
        <f>'Vos-laskelma'!M18/$C18</f>
        <v>230.48403653989558</v>
      </c>
      <c r="N18" s="438">
        <f>'Vos-laskelma'!N18/$C18</f>
        <v>1653.5539881142167</v>
      </c>
      <c r="O18" s="492">
        <v>10</v>
      </c>
      <c r="P18" s="492">
        <v>10</v>
      </c>
      <c r="Q18" s="200"/>
      <c r="R18" s="476">
        <f>S18/AF18</f>
        <v>3.2212946648074184E-2</v>
      </c>
      <c r="S18" s="473">
        <f>L18-AF18</f>
        <v>44.410677637208892</v>
      </c>
      <c r="T18" s="495"/>
      <c r="U18" s="434">
        <v>46</v>
      </c>
      <c r="V18" s="435" t="s">
        <v>49</v>
      </c>
      <c r="W18" s="436">
        <v>1362</v>
      </c>
      <c r="X18" s="200">
        <v>561.29808515537286</v>
      </c>
      <c r="Y18" s="200">
        <v>561.31805656844506</v>
      </c>
      <c r="Z18" s="200">
        <v>1122.6161417238179</v>
      </c>
      <c r="AA18" s="200">
        <v>290.36563876651985</v>
      </c>
      <c r="AB18" s="200">
        <v>1412.9817804903378</v>
      </c>
      <c r="AC18" s="200">
        <v>219.72007788142949</v>
      </c>
      <c r="AD18" s="200">
        <v>1632.7018583717672</v>
      </c>
      <c r="AE18" s="200">
        <v>-254.04258443465491</v>
      </c>
      <c r="AF18" s="487">
        <v>1378.6592739371124</v>
      </c>
    </row>
    <row r="19" spans="1:32" s="1" customFormat="1" ht="16.5">
      <c r="A19" s="434">
        <v>47</v>
      </c>
      <c r="B19" s="435" t="s">
        <v>50</v>
      </c>
      <c r="C19" s="440">
        <v>1811</v>
      </c>
      <c r="D19" s="500">
        <f>'Vos-laskelma'!D19/$C19</f>
        <v>1238.2449694464924</v>
      </c>
      <c r="E19" s="500">
        <f>'Vos-laskelma'!E19/$C19</f>
        <v>191.53068225043879</v>
      </c>
      <c r="F19" s="438">
        <f>'Vos-laskelma'!F19/$C19</f>
        <v>1429.7756516969312</v>
      </c>
      <c r="G19" s="438">
        <f>'Vos-laskelma'!G19/$C19</f>
        <v>271.9767094443236</v>
      </c>
      <c r="H19" s="438">
        <f>'Vos-laskelma'!H19/$C19</f>
        <v>1701.7523611412548</v>
      </c>
      <c r="I19" s="438">
        <f>'Vos-laskelma'!I19/$C19</f>
        <v>214.70375735950182</v>
      </c>
      <c r="J19" s="438">
        <f>'Vos-laskelma'!J19/$C19</f>
        <v>1916.4561185007565</v>
      </c>
      <c r="K19" s="759">
        <f>'Vos-laskelma'!K19/$C19</f>
        <v>-7.1827719491993376</v>
      </c>
      <c r="L19" s="428">
        <f>'Vos-laskelma'!L19/$C19</f>
        <v>1909.2733465515571</v>
      </c>
      <c r="M19" s="438">
        <f>'Vos-laskelma'!M19/$C19</f>
        <v>-29.590513528437327</v>
      </c>
      <c r="N19" s="438">
        <f>'Vos-laskelma'!N19/$C19</f>
        <v>1879.6828330231199</v>
      </c>
      <c r="O19" s="492">
        <v>19</v>
      </c>
      <c r="P19" s="492">
        <v>19</v>
      </c>
      <c r="Q19" s="200"/>
      <c r="R19" s="476">
        <f>S19/AF19</f>
        <v>-7.6862766996294296E-2</v>
      </c>
      <c r="S19" s="473">
        <f>L19-AF19</f>
        <v>-158.97098190994348</v>
      </c>
      <c r="T19" s="495"/>
      <c r="U19" s="434">
        <v>47</v>
      </c>
      <c r="V19" s="435" t="s">
        <v>50</v>
      </c>
      <c r="W19" s="436">
        <v>1789</v>
      </c>
      <c r="X19" s="200">
        <v>1189.4502390456603</v>
      </c>
      <c r="Y19" s="200">
        <v>351.509619114126</v>
      </c>
      <c r="Z19" s="200">
        <v>1540.9598581597863</v>
      </c>
      <c r="AA19" s="200">
        <v>356.41252096143097</v>
      </c>
      <c r="AB19" s="200">
        <v>1897.3723791212174</v>
      </c>
      <c r="AC19" s="200">
        <v>217.22410138052931</v>
      </c>
      <c r="AD19" s="200">
        <v>2114.5964805017466</v>
      </c>
      <c r="AE19" s="200">
        <v>-46.352152040245947</v>
      </c>
      <c r="AF19" s="487">
        <v>2068.2443284615006</v>
      </c>
    </row>
    <row r="20" spans="1:32" s="1" customFormat="1" ht="16.5">
      <c r="A20" s="434">
        <v>49</v>
      </c>
      <c r="B20" s="435" t="s">
        <v>51</v>
      </c>
      <c r="C20" s="440">
        <v>305274</v>
      </c>
      <c r="D20" s="500">
        <f>'Vos-laskelma'!D20/$C20</f>
        <v>810.50522285153909</v>
      </c>
      <c r="E20" s="500">
        <f>'Vos-laskelma'!E20/$C20</f>
        <v>474.00513703621851</v>
      </c>
      <c r="F20" s="438">
        <f>'Vos-laskelma'!F20/$C20</f>
        <v>1284.5103598877577</v>
      </c>
      <c r="G20" s="438">
        <f>'Vos-laskelma'!G20/$C20</f>
        <v>-80.397088068634261</v>
      </c>
      <c r="H20" s="438">
        <f>'Vos-laskelma'!H20/$C20</f>
        <v>1204.1132718191234</v>
      </c>
      <c r="I20" s="438">
        <f>'Vos-laskelma'!I20/$C20</f>
        <v>101.05643216513148</v>
      </c>
      <c r="J20" s="438">
        <f>'Vos-laskelma'!J20/$C20</f>
        <v>1305.1697039842547</v>
      </c>
      <c r="K20" s="759">
        <f>'Vos-laskelma'!K20/$C20</f>
        <v>-12.964805387946566</v>
      </c>
      <c r="L20" s="428">
        <f>'Vos-laskelma'!L20/$C20</f>
        <v>1292.2048985963081</v>
      </c>
      <c r="M20" s="438">
        <f>'Vos-laskelma'!M20/$C20</f>
        <v>-51.250174243564786</v>
      </c>
      <c r="N20" s="438">
        <f>'Vos-laskelma'!N20/$C20</f>
        <v>1240.9547243527434</v>
      </c>
      <c r="O20" s="492">
        <v>1</v>
      </c>
      <c r="P20" s="493">
        <v>33</v>
      </c>
      <c r="Q20" s="200"/>
      <c r="R20" s="476">
        <f>S20/AF20</f>
        <v>6.9944921070309085E-2</v>
      </c>
      <c r="S20" s="473">
        <f>L20-AF20</f>
        <v>84.474600382766994</v>
      </c>
      <c r="T20" s="495"/>
      <c r="U20" s="434">
        <v>49</v>
      </c>
      <c r="V20" s="435" t="s">
        <v>51</v>
      </c>
      <c r="W20" s="436">
        <v>297132</v>
      </c>
      <c r="X20" s="200">
        <v>783.11842945774674</v>
      </c>
      <c r="Y20" s="200">
        <v>391.46402868199021</v>
      </c>
      <c r="Z20" s="200">
        <v>1174.5824581397369</v>
      </c>
      <c r="AA20" s="200">
        <v>-79.386713649152568</v>
      </c>
      <c r="AB20" s="200">
        <v>1095.1957444905843</v>
      </c>
      <c r="AC20" s="200">
        <v>102.96161980806362</v>
      </c>
      <c r="AD20" s="200">
        <v>1198.157364298648</v>
      </c>
      <c r="AE20" s="200">
        <v>9.5729339148930439</v>
      </c>
      <c r="AF20" s="487">
        <v>1207.7302982135411</v>
      </c>
    </row>
    <row r="21" spans="1:32" s="1" customFormat="1" ht="16.5">
      <c r="A21" s="434">
        <v>50</v>
      </c>
      <c r="B21" s="435" t="s">
        <v>52</v>
      </c>
      <c r="C21" s="440">
        <v>11276</v>
      </c>
      <c r="D21" s="500">
        <f>'Vos-laskelma'!D21/$C21</f>
        <v>205.60726989917362</v>
      </c>
      <c r="E21" s="500">
        <f>'Vos-laskelma'!E21/$C21</f>
        <v>-178.48178561349394</v>
      </c>
      <c r="F21" s="438">
        <f>'Vos-laskelma'!F21/$C21</f>
        <v>27.125484285679665</v>
      </c>
      <c r="G21" s="438">
        <f>'Vos-laskelma'!G21/$C21</f>
        <v>319.84226977289376</v>
      </c>
      <c r="H21" s="438">
        <f>'Vos-laskelma'!H21/$C21</f>
        <v>346.96775405857346</v>
      </c>
      <c r="I21" s="438">
        <f>'Vos-laskelma'!I21/$C21</f>
        <v>181.69875270264771</v>
      </c>
      <c r="J21" s="438">
        <f>'Vos-laskelma'!J21/$C21</f>
        <v>528.66650676122117</v>
      </c>
      <c r="K21" s="759">
        <f>'Vos-laskelma'!K21/$C21</f>
        <v>-74.057112451223844</v>
      </c>
      <c r="L21" s="428">
        <f>'Vos-laskelma'!L21/$C21</f>
        <v>454.60939430999736</v>
      </c>
      <c r="M21" s="438">
        <f>'Vos-laskelma'!M21/$C21</f>
        <v>18.590394643490601</v>
      </c>
      <c r="N21" s="438">
        <f>'Vos-laskelma'!N21/$C21</f>
        <v>473.19978895348794</v>
      </c>
      <c r="O21" s="492">
        <v>4</v>
      </c>
      <c r="P21" s="492">
        <v>4</v>
      </c>
      <c r="Q21" s="200"/>
      <c r="R21" s="476">
        <f>S21/AF21</f>
        <v>-0.26894631727470808</v>
      </c>
      <c r="S21" s="473">
        <f>L21-AF21</f>
        <v>-167.24561449764713</v>
      </c>
      <c r="T21" s="495"/>
      <c r="U21" s="434">
        <v>50</v>
      </c>
      <c r="V21" s="435" t="s">
        <v>52</v>
      </c>
      <c r="W21" s="436">
        <v>11417</v>
      </c>
      <c r="X21" s="200">
        <v>218.66986955972354</v>
      </c>
      <c r="Y21" s="200">
        <v>13.371458745825613</v>
      </c>
      <c r="Z21" s="200">
        <v>232.04132830554911</v>
      </c>
      <c r="AA21" s="200">
        <v>311.70395024962772</v>
      </c>
      <c r="AB21" s="200">
        <v>543.74527855517692</v>
      </c>
      <c r="AC21" s="200">
        <v>183.09992031991084</v>
      </c>
      <c r="AD21" s="200">
        <v>726.8451988750877</v>
      </c>
      <c r="AE21" s="200">
        <v>-104.99019006744328</v>
      </c>
      <c r="AF21" s="487">
        <v>621.85500880764448</v>
      </c>
    </row>
    <row r="22" spans="1:32" s="1" customFormat="1" ht="16.5">
      <c r="A22" s="434">
        <v>51</v>
      </c>
      <c r="B22" s="435" t="s">
        <v>53</v>
      </c>
      <c r="C22" s="440">
        <v>9211</v>
      </c>
      <c r="D22" s="500">
        <f>'Vos-laskelma'!D22/$C22</f>
        <v>379.67509478513682</v>
      </c>
      <c r="E22" s="500">
        <f>'Vos-laskelma'!E22/$C22</f>
        <v>-984.45630811499348</v>
      </c>
      <c r="F22" s="438">
        <f>'Vos-laskelma'!F22/$C22</f>
        <v>-604.78121332985666</v>
      </c>
      <c r="G22" s="438">
        <f>'Vos-laskelma'!G22/$C22</f>
        <v>-18.776336256322583</v>
      </c>
      <c r="H22" s="438">
        <f>'Vos-laskelma'!H22/$C22</f>
        <v>-623.55754958617911</v>
      </c>
      <c r="I22" s="438">
        <f>'Vos-laskelma'!I22/$C22</f>
        <v>193.61329758873302</v>
      </c>
      <c r="J22" s="438">
        <f>'Vos-laskelma'!J22/$C22</f>
        <v>-429.94425199744614</v>
      </c>
      <c r="K22" s="759">
        <f>'Vos-laskelma'!K22/$C22</f>
        <v>-74.301595917924217</v>
      </c>
      <c r="L22" s="428">
        <f>'Vos-laskelma'!L22/$C22</f>
        <v>-504.24584791537029</v>
      </c>
      <c r="M22" s="438">
        <f>'Vos-laskelma'!M22/$C22</f>
        <v>-16.071016132884598</v>
      </c>
      <c r="N22" s="438">
        <f>'Vos-laskelma'!N22/$C22</f>
        <v>-520.31686404825484</v>
      </c>
      <c r="O22" s="492">
        <v>4</v>
      </c>
      <c r="P22" s="492">
        <v>4</v>
      </c>
      <c r="Q22" s="200"/>
      <c r="R22" s="476">
        <f>S22/AF22</f>
        <v>0.18989419092935386</v>
      </c>
      <c r="S22" s="473">
        <f>L22-AF22</f>
        <v>-80.472161347882661</v>
      </c>
      <c r="T22" s="495"/>
      <c r="U22" s="434">
        <v>51</v>
      </c>
      <c r="V22" s="435" t="s">
        <v>53</v>
      </c>
      <c r="W22" s="436">
        <v>9334</v>
      </c>
      <c r="X22" s="200">
        <v>396.16098090567317</v>
      </c>
      <c r="Y22" s="200">
        <v>-904.02413078149959</v>
      </c>
      <c r="Z22" s="200">
        <v>-507.86314987582648</v>
      </c>
      <c r="AA22" s="200">
        <v>-17.278551532033426</v>
      </c>
      <c r="AB22" s="200">
        <v>-525.14170140785984</v>
      </c>
      <c r="AC22" s="200">
        <v>193.24448794943586</v>
      </c>
      <c r="AD22" s="200">
        <v>-331.89721345842401</v>
      </c>
      <c r="AE22" s="200">
        <v>-91.876473109063639</v>
      </c>
      <c r="AF22" s="487">
        <v>-423.77368656748763</v>
      </c>
    </row>
    <row r="23" spans="1:32" s="1" customFormat="1" ht="16.5">
      <c r="A23" s="434">
        <v>52</v>
      </c>
      <c r="B23" s="435" t="s">
        <v>54</v>
      </c>
      <c r="C23" s="440">
        <v>2346</v>
      </c>
      <c r="D23" s="500">
        <f>'Vos-laskelma'!D23/$C23</f>
        <v>456.17040016431082</v>
      </c>
      <c r="E23" s="500">
        <f>'Vos-laskelma'!E23/$C23</f>
        <v>192.90538634987328</v>
      </c>
      <c r="F23" s="438">
        <f>'Vos-laskelma'!F23/$C23</f>
        <v>649.07578651418407</v>
      </c>
      <c r="G23" s="438">
        <f>'Vos-laskelma'!G23/$C23</f>
        <v>520.28857218439953</v>
      </c>
      <c r="H23" s="438">
        <f>'Vos-laskelma'!H23/$C23</f>
        <v>1169.3643586985836</v>
      </c>
      <c r="I23" s="438">
        <f>'Vos-laskelma'!I23/$C23</f>
        <v>232.77020214515554</v>
      </c>
      <c r="J23" s="438">
        <f>'Vos-laskelma'!J23/$C23</f>
        <v>1402.1345608437391</v>
      </c>
      <c r="K23" s="759">
        <f>'Vos-laskelma'!K23/$C23</f>
        <v>113.31713554987212</v>
      </c>
      <c r="L23" s="428">
        <f>'Vos-laskelma'!L23/$C23</f>
        <v>1515.4516963936112</v>
      </c>
      <c r="M23" s="438">
        <f>'Vos-laskelma'!M23/$C23</f>
        <v>8.73388320545609</v>
      </c>
      <c r="N23" s="438">
        <f>'Vos-laskelma'!N23/$C23</f>
        <v>1524.1855795990673</v>
      </c>
      <c r="O23" s="492">
        <v>14</v>
      </c>
      <c r="P23" s="492">
        <v>14</v>
      </c>
      <c r="Q23" s="200"/>
      <c r="R23" s="476">
        <f>S23/AF23</f>
        <v>-4.9421520922016723E-2</v>
      </c>
      <c r="S23" s="473">
        <f>L23-AF23</f>
        <v>-78.789841520784421</v>
      </c>
      <c r="T23" s="495"/>
      <c r="U23" s="434">
        <v>52</v>
      </c>
      <c r="V23" s="435" t="s">
        <v>54</v>
      </c>
      <c r="W23" s="436">
        <v>2404</v>
      </c>
      <c r="X23" s="200">
        <v>457.02668272590802</v>
      </c>
      <c r="Y23" s="200">
        <v>366.13441145624466</v>
      </c>
      <c r="Z23" s="200">
        <v>823.16109418215274</v>
      </c>
      <c r="AA23" s="200">
        <v>483.31988352745424</v>
      </c>
      <c r="AB23" s="200">
        <v>1306.480977709607</v>
      </c>
      <c r="AC23" s="200">
        <v>228.36538549597017</v>
      </c>
      <c r="AD23" s="200">
        <v>1534.8463632055771</v>
      </c>
      <c r="AE23" s="200">
        <v>59.395174708818637</v>
      </c>
      <c r="AF23" s="487">
        <v>1594.2415379143956</v>
      </c>
    </row>
    <row r="24" spans="1:32" s="1" customFormat="1" ht="16.5">
      <c r="A24" s="434">
        <v>61</v>
      </c>
      <c r="B24" s="435" t="s">
        <v>55</v>
      </c>
      <c r="C24" s="440">
        <v>16459</v>
      </c>
      <c r="D24" s="500">
        <f>'Vos-laskelma'!D24/$C24</f>
        <v>-57.760325384427887</v>
      </c>
      <c r="E24" s="500">
        <f>'Vos-laskelma'!E24/$C24</f>
        <v>60.76514225988381</v>
      </c>
      <c r="F24" s="438">
        <f>'Vos-laskelma'!F24/$C24</f>
        <v>3.0048168754559241</v>
      </c>
      <c r="G24" s="438">
        <f>'Vos-laskelma'!G24/$C24</f>
        <v>335.5198902476651</v>
      </c>
      <c r="H24" s="438">
        <f>'Vos-laskelma'!H24/$C24</f>
        <v>338.52470712312106</v>
      </c>
      <c r="I24" s="438">
        <f>'Vos-laskelma'!I24/$C24</f>
        <v>183.94973076451484</v>
      </c>
      <c r="J24" s="438">
        <f>'Vos-laskelma'!J24/$C24</f>
        <v>522.47443788763587</v>
      </c>
      <c r="K24" s="759">
        <f>'Vos-laskelma'!K24/$C24</f>
        <v>84.020657391093025</v>
      </c>
      <c r="L24" s="428">
        <f>'Vos-laskelma'!L24/$C24</f>
        <v>606.49509527872897</v>
      </c>
      <c r="M24" s="438">
        <f>'Vos-laskelma'!M24/$C24</f>
        <v>13.431435311987387</v>
      </c>
      <c r="N24" s="438">
        <f>'Vos-laskelma'!N24/$C24</f>
        <v>619.92653059071631</v>
      </c>
      <c r="O24" s="492">
        <v>5</v>
      </c>
      <c r="P24" s="492">
        <v>5</v>
      </c>
      <c r="Q24" s="200"/>
      <c r="R24" s="476">
        <f>S24/AF24</f>
        <v>-0.21891131930493021</v>
      </c>
      <c r="S24" s="473">
        <f>L24-AF24</f>
        <v>-169.9789598042679</v>
      </c>
      <c r="T24" s="495"/>
      <c r="U24" s="434">
        <v>61</v>
      </c>
      <c r="V24" s="435" t="s">
        <v>55</v>
      </c>
      <c r="W24" s="436">
        <v>16573</v>
      </c>
      <c r="X24" s="200">
        <v>-45.22487122303891</v>
      </c>
      <c r="Y24" s="200">
        <v>200.90493961503657</v>
      </c>
      <c r="Z24" s="200">
        <v>155.68006839199765</v>
      </c>
      <c r="AA24" s="200">
        <v>361.3523803777228</v>
      </c>
      <c r="AB24" s="200">
        <v>517.03244876972053</v>
      </c>
      <c r="AC24" s="200">
        <v>183.02019799854762</v>
      </c>
      <c r="AD24" s="200">
        <v>700.05264676826812</v>
      </c>
      <c r="AE24" s="200">
        <v>76.421408314728779</v>
      </c>
      <c r="AF24" s="487">
        <v>776.47405508299687</v>
      </c>
    </row>
    <row r="25" spans="1:32" s="1" customFormat="1" ht="16.5">
      <c r="A25" s="434">
        <v>69</v>
      </c>
      <c r="B25" s="435" t="s">
        <v>56</v>
      </c>
      <c r="C25" s="440">
        <v>6687</v>
      </c>
      <c r="D25" s="500">
        <f>'Vos-laskelma'!D25/$C25</f>
        <v>534.22168850417086</v>
      </c>
      <c r="E25" s="500">
        <f>'Vos-laskelma'!E25/$C25</f>
        <v>-606.43324045029294</v>
      </c>
      <c r="F25" s="438">
        <f>'Vos-laskelma'!F25/$C25</f>
        <v>-72.211551946122128</v>
      </c>
      <c r="G25" s="438">
        <f>'Vos-laskelma'!G25/$C25</f>
        <v>557.50969036398635</v>
      </c>
      <c r="H25" s="438">
        <f>'Vos-laskelma'!H25/$C25</f>
        <v>485.29813841786421</v>
      </c>
      <c r="I25" s="438">
        <f>'Vos-laskelma'!I25/$C25</f>
        <v>203.48587674054929</v>
      </c>
      <c r="J25" s="438">
        <f>'Vos-laskelma'!J25/$C25</f>
        <v>688.78401515841347</v>
      </c>
      <c r="K25" s="759">
        <f>'Vos-laskelma'!K25/$C25</f>
        <v>79.083595035142821</v>
      </c>
      <c r="L25" s="428">
        <f>'Vos-laskelma'!L25/$C25</f>
        <v>767.86761019355629</v>
      </c>
      <c r="M25" s="438">
        <f>'Vos-laskelma'!M25/$C25</f>
        <v>10.707878854493794</v>
      </c>
      <c r="N25" s="438">
        <f>'Vos-laskelma'!N25/$C25</f>
        <v>778.57548904805014</v>
      </c>
      <c r="O25" s="492">
        <v>17</v>
      </c>
      <c r="P25" s="492">
        <v>17</v>
      </c>
      <c r="Q25" s="200"/>
      <c r="R25" s="476">
        <f>S25/AF25</f>
        <v>-0.18995900101049659</v>
      </c>
      <c r="S25" s="473">
        <f>L25-AF25</f>
        <v>-180.0691129493996</v>
      </c>
      <c r="T25" s="495"/>
      <c r="U25" s="434">
        <v>69</v>
      </c>
      <c r="V25" s="435" t="s">
        <v>56</v>
      </c>
      <c r="W25" s="436">
        <v>6802</v>
      </c>
      <c r="X25" s="200">
        <v>552.46723942850815</v>
      </c>
      <c r="Y25" s="200">
        <v>-435.89231219801968</v>
      </c>
      <c r="Z25" s="200">
        <v>116.57492723048853</v>
      </c>
      <c r="AA25" s="200">
        <v>546.58835636577476</v>
      </c>
      <c r="AB25" s="200">
        <v>663.16328359626334</v>
      </c>
      <c r="AC25" s="200">
        <v>199.7702052038523</v>
      </c>
      <c r="AD25" s="200">
        <v>862.93348880011558</v>
      </c>
      <c r="AE25" s="200">
        <v>85.003234342840344</v>
      </c>
      <c r="AF25" s="487">
        <v>947.93672314295588</v>
      </c>
    </row>
    <row r="26" spans="1:32" s="1" customFormat="1" ht="16.5">
      <c r="A26" s="434">
        <v>71</v>
      </c>
      <c r="B26" s="435" t="s">
        <v>57</v>
      </c>
      <c r="C26" s="440">
        <v>6591</v>
      </c>
      <c r="D26" s="500">
        <f>'Vos-laskelma'!D26/$C26</f>
        <v>733.4307372149832</v>
      </c>
      <c r="E26" s="500">
        <f>'Vos-laskelma'!E26/$C26</f>
        <v>-220.93225474726856</v>
      </c>
      <c r="F26" s="438">
        <f>'Vos-laskelma'!F26/$C26</f>
        <v>512.49848246771467</v>
      </c>
      <c r="G26" s="438">
        <f>'Vos-laskelma'!G26/$C26</f>
        <v>591.43146771885608</v>
      </c>
      <c r="H26" s="438">
        <f>'Vos-laskelma'!H26/$C26</f>
        <v>1103.9299501865707</v>
      </c>
      <c r="I26" s="438">
        <f>'Vos-laskelma'!I26/$C26</f>
        <v>209.81239546349076</v>
      </c>
      <c r="J26" s="438">
        <f>'Vos-laskelma'!J26/$C26</f>
        <v>1313.7423456500617</v>
      </c>
      <c r="K26" s="759">
        <f>'Vos-laskelma'!K26/$C26</f>
        <v>91.237293278713395</v>
      </c>
      <c r="L26" s="428">
        <f>'Vos-laskelma'!L26/$C26</f>
        <v>1404.9796389287751</v>
      </c>
      <c r="M26" s="438">
        <f>'Vos-laskelma'!M26/$C26</f>
        <v>-11.502329388560158</v>
      </c>
      <c r="N26" s="438">
        <f>'Vos-laskelma'!N26/$C26</f>
        <v>1393.4773095402147</v>
      </c>
      <c r="O26" s="492">
        <v>17</v>
      </c>
      <c r="P26" s="492">
        <v>17</v>
      </c>
      <c r="Q26" s="200"/>
      <c r="R26" s="476">
        <f>S26/AF26</f>
        <v>-0.11046078831192324</v>
      </c>
      <c r="S26" s="473">
        <f>L26-AF26</f>
        <v>-174.46691100188855</v>
      </c>
      <c r="T26" s="495"/>
      <c r="U26" s="434">
        <v>71</v>
      </c>
      <c r="V26" s="435" t="s">
        <v>57</v>
      </c>
      <c r="W26" s="436">
        <v>6613</v>
      </c>
      <c r="X26" s="200">
        <v>741.59857316531418</v>
      </c>
      <c r="Y26" s="200">
        <v>-68.740336934411829</v>
      </c>
      <c r="Z26" s="200">
        <v>672.85823623090232</v>
      </c>
      <c r="AA26" s="200">
        <v>593.3670043853017</v>
      </c>
      <c r="AB26" s="200">
        <v>1266.225240616204</v>
      </c>
      <c r="AC26" s="200">
        <v>208.83706615704244</v>
      </c>
      <c r="AD26" s="200">
        <v>1475.0623067732465</v>
      </c>
      <c r="AE26" s="200">
        <v>104.3842431574172</v>
      </c>
      <c r="AF26" s="487">
        <v>1579.4465499306637</v>
      </c>
    </row>
    <row r="27" spans="1:32" s="1" customFormat="1" ht="16.5">
      <c r="A27" s="434">
        <v>72</v>
      </c>
      <c r="B27" s="435" t="s">
        <v>58</v>
      </c>
      <c r="C27" s="440">
        <v>960</v>
      </c>
      <c r="D27" s="500">
        <f>'Vos-laskelma'!D27/$C27</f>
        <v>1350.2583132356915</v>
      </c>
      <c r="E27" s="500">
        <f>'Vos-laskelma'!E27/$C27</f>
        <v>-309.04310665576992</v>
      </c>
      <c r="F27" s="438">
        <f>'Vos-laskelma'!F27/$C27</f>
        <v>1041.2152065799214</v>
      </c>
      <c r="G27" s="438">
        <f>'Vos-laskelma'!G27/$C27</f>
        <v>309.36640829710905</v>
      </c>
      <c r="H27" s="438">
        <f>'Vos-laskelma'!H27/$C27</f>
        <v>1350.5816148770307</v>
      </c>
      <c r="I27" s="438">
        <f>'Vos-laskelma'!I27/$C27</f>
        <v>177.74772588338959</v>
      </c>
      <c r="J27" s="438">
        <f>'Vos-laskelma'!J27/$C27</f>
        <v>1528.3293407604203</v>
      </c>
      <c r="K27" s="759">
        <f>'Vos-laskelma'!K27/$C27</f>
        <v>-262.55312500000002</v>
      </c>
      <c r="L27" s="428">
        <f>'Vos-laskelma'!L27/$C27</f>
        <v>1265.7762157604202</v>
      </c>
      <c r="M27" s="438">
        <f>'Vos-laskelma'!M27/$C27</f>
        <v>4.9254062500000009</v>
      </c>
      <c r="N27" s="438">
        <f>'Vos-laskelma'!N27/$C27</f>
        <v>1270.7016220104201</v>
      </c>
      <c r="O27" s="492">
        <v>17</v>
      </c>
      <c r="P27" s="492">
        <v>17</v>
      </c>
      <c r="Q27" s="200"/>
      <c r="R27" s="476">
        <f>S27/AF27</f>
        <v>-0.19954541017311198</v>
      </c>
      <c r="S27" s="473">
        <f>L27-AF27</f>
        <v>-315.54548799065196</v>
      </c>
      <c r="T27" s="495"/>
      <c r="U27" s="434">
        <v>72</v>
      </c>
      <c r="V27" s="435" t="s">
        <v>58</v>
      </c>
      <c r="W27" s="436">
        <v>950</v>
      </c>
      <c r="X27" s="200">
        <v>1327.2648260586841</v>
      </c>
      <c r="Y27" s="200">
        <v>1.695048519397123</v>
      </c>
      <c r="Z27" s="200">
        <v>1328.9598745780813</v>
      </c>
      <c r="AA27" s="200">
        <v>301.72526315789474</v>
      </c>
      <c r="AB27" s="200">
        <v>1630.685137735976</v>
      </c>
      <c r="AC27" s="200">
        <v>179.43235548878033</v>
      </c>
      <c r="AD27" s="200">
        <v>1810.1174932247563</v>
      </c>
      <c r="AE27" s="200">
        <v>-228.79578947368421</v>
      </c>
      <c r="AF27" s="487">
        <v>1581.3217037510722</v>
      </c>
    </row>
    <row r="28" spans="1:32" s="1" customFormat="1" ht="16.5">
      <c r="A28" s="434">
        <v>74</v>
      </c>
      <c r="B28" s="435" t="s">
        <v>59</v>
      </c>
      <c r="C28" s="440">
        <v>1052</v>
      </c>
      <c r="D28" s="500">
        <f>'Vos-laskelma'!D28/$C28</f>
        <v>494.63792575995336</v>
      </c>
      <c r="E28" s="500">
        <f>'Vos-laskelma'!E28/$C28</f>
        <v>192.95882351136322</v>
      </c>
      <c r="F28" s="438">
        <f>'Vos-laskelma'!F28/$C28</f>
        <v>687.59674927131664</v>
      </c>
      <c r="G28" s="438">
        <f>'Vos-laskelma'!G28/$C28</f>
        <v>491.80616929926157</v>
      </c>
      <c r="H28" s="438">
        <f>'Vos-laskelma'!H28/$C28</f>
        <v>1179.4029185705783</v>
      </c>
      <c r="I28" s="438">
        <f>'Vos-laskelma'!I28/$C28</f>
        <v>273.59337415088521</v>
      </c>
      <c r="J28" s="438">
        <f>'Vos-laskelma'!J28/$C28</f>
        <v>1452.9962927214635</v>
      </c>
      <c r="K28" s="759">
        <f>'Vos-laskelma'!K28/$C28</f>
        <v>-285.93155893536124</v>
      </c>
      <c r="L28" s="428">
        <f>'Vos-laskelma'!L28/$C28</f>
        <v>1167.0647337861024</v>
      </c>
      <c r="M28" s="438">
        <f>'Vos-laskelma'!M28/$C28</f>
        <v>49.441340304182503</v>
      </c>
      <c r="N28" s="438">
        <f>'Vos-laskelma'!N28/$C28</f>
        <v>1216.5060740902848</v>
      </c>
      <c r="O28" s="492">
        <v>16</v>
      </c>
      <c r="P28" s="492">
        <v>16</v>
      </c>
      <c r="Q28" s="200"/>
      <c r="R28" s="476">
        <f>S28/AF28</f>
        <v>0.11615479072566062</v>
      </c>
      <c r="S28" s="473">
        <f>L28-AF28</f>
        <v>121.45283167049797</v>
      </c>
      <c r="T28" s="495"/>
      <c r="U28" s="434">
        <v>74</v>
      </c>
      <c r="V28" s="435" t="s">
        <v>59</v>
      </c>
      <c r="W28" s="436">
        <v>1083</v>
      </c>
      <c r="X28" s="200">
        <v>493.68692898253641</v>
      </c>
      <c r="Y28" s="200">
        <v>141.30320697142477</v>
      </c>
      <c r="Z28" s="200">
        <v>634.99013595396116</v>
      </c>
      <c r="AA28" s="200">
        <v>427.31578947368422</v>
      </c>
      <c r="AB28" s="200">
        <v>1062.3059254276454</v>
      </c>
      <c r="AC28" s="200">
        <v>264.5635944164909</v>
      </c>
      <c r="AD28" s="200">
        <v>1326.8695198441362</v>
      </c>
      <c r="AE28" s="200">
        <v>-281.25761772853184</v>
      </c>
      <c r="AF28" s="487">
        <v>1045.6119021156044</v>
      </c>
    </row>
    <row r="29" spans="1:32" s="1" customFormat="1" ht="16.5">
      <c r="A29" s="434">
        <v>75</v>
      </c>
      <c r="B29" s="435" t="s">
        <v>60</v>
      </c>
      <c r="C29" s="440">
        <v>19549</v>
      </c>
      <c r="D29" s="500">
        <f>'Vos-laskelma'!D29/$C29</f>
        <v>90.290789416447652</v>
      </c>
      <c r="E29" s="500">
        <f>'Vos-laskelma'!E29/$C29</f>
        <v>-304.03446819972601</v>
      </c>
      <c r="F29" s="438">
        <f>'Vos-laskelma'!F29/$C29</f>
        <v>-213.74367878327837</v>
      </c>
      <c r="G29" s="438">
        <f>'Vos-laskelma'!G29/$C29</f>
        <v>-24.3402911689119</v>
      </c>
      <c r="H29" s="438">
        <f>'Vos-laskelma'!H29/$C29</f>
        <v>-238.08396995219027</v>
      </c>
      <c r="I29" s="438">
        <f>'Vos-laskelma'!I29/$C29</f>
        <v>162.40606627821825</v>
      </c>
      <c r="J29" s="438">
        <f>'Vos-laskelma'!J29/$C29</f>
        <v>-75.677903673972025</v>
      </c>
      <c r="K29" s="759">
        <f>'Vos-laskelma'!K29/$C29</f>
        <v>-91.447081692158164</v>
      </c>
      <c r="L29" s="428">
        <f>'Vos-laskelma'!L29/$C29</f>
        <v>-167.1249853661302</v>
      </c>
      <c r="M29" s="438">
        <f>'Vos-laskelma'!M29/$C29</f>
        <v>-1.1027024405340426</v>
      </c>
      <c r="N29" s="438">
        <f>'Vos-laskelma'!N29/$C29</f>
        <v>-168.22768780666425</v>
      </c>
      <c r="O29" s="492">
        <v>8</v>
      </c>
      <c r="P29" s="492">
        <v>8</v>
      </c>
      <c r="Q29" s="200"/>
      <c r="R29" s="476">
        <f>S29/AF29</f>
        <v>-2.309844920279156</v>
      </c>
      <c r="S29" s="473">
        <f>L29-AF29</f>
        <v>-294.71641453357114</v>
      </c>
      <c r="T29" s="495"/>
      <c r="U29" s="434">
        <v>75</v>
      </c>
      <c r="V29" s="435" t="s">
        <v>60</v>
      </c>
      <c r="W29" s="436">
        <v>19702</v>
      </c>
      <c r="X29" s="200">
        <v>61.854531071610289</v>
      </c>
      <c r="Y29" s="200">
        <v>-1.4104146564819138</v>
      </c>
      <c r="Z29" s="200">
        <v>60.444116415128377</v>
      </c>
      <c r="AA29" s="200">
        <v>-8.6931276012587553</v>
      </c>
      <c r="AB29" s="200">
        <v>51.750988813869618</v>
      </c>
      <c r="AC29" s="200">
        <v>164.30541852837592</v>
      </c>
      <c r="AD29" s="200">
        <v>216.05640734224551</v>
      </c>
      <c r="AE29" s="200">
        <v>-88.464978174804585</v>
      </c>
      <c r="AF29" s="487">
        <v>127.59142916744092</v>
      </c>
    </row>
    <row r="30" spans="1:32" s="1" customFormat="1" ht="16.5">
      <c r="A30" s="434">
        <v>77</v>
      </c>
      <c r="B30" s="435" t="s">
        <v>61</v>
      </c>
      <c r="C30" s="440">
        <v>4601</v>
      </c>
      <c r="D30" s="500">
        <f>'Vos-laskelma'!D30/$C30</f>
        <v>195.84499567260585</v>
      </c>
      <c r="E30" s="500">
        <f>'Vos-laskelma'!E30/$C30</f>
        <v>-193.74890962559388</v>
      </c>
      <c r="F30" s="438">
        <f>'Vos-laskelma'!F30/$C30</f>
        <v>2.0960860470119784</v>
      </c>
      <c r="G30" s="438">
        <f>'Vos-laskelma'!G30/$C30</f>
        <v>579.15636115154655</v>
      </c>
      <c r="H30" s="438">
        <f>'Vos-laskelma'!H30/$C30</f>
        <v>581.25244719855857</v>
      </c>
      <c r="I30" s="438">
        <f>'Vos-laskelma'!I30/$C30</f>
        <v>227.58220738989627</v>
      </c>
      <c r="J30" s="438">
        <f>'Vos-laskelma'!J30/$C30</f>
        <v>808.83465458845478</v>
      </c>
      <c r="K30" s="759">
        <f>'Vos-laskelma'!K30/$C30</f>
        <v>29.479243642686374</v>
      </c>
      <c r="L30" s="428">
        <f>'Vos-laskelma'!L30/$C30</f>
        <v>838.31389823114125</v>
      </c>
      <c r="M30" s="438">
        <f>'Vos-laskelma'!M30/$C30</f>
        <v>10.794143946968054</v>
      </c>
      <c r="N30" s="438">
        <f>'Vos-laskelma'!N30/$C30</f>
        <v>849.10804217810926</v>
      </c>
      <c r="O30" s="492">
        <v>13</v>
      </c>
      <c r="P30" s="492">
        <v>13</v>
      </c>
      <c r="Q30" s="200"/>
      <c r="R30" s="476">
        <f>S30/AF30</f>
        <v>-0.21687061468920349</v>
      </c>
      <c r="S30" s="473">
        <f>L30-AF30</f>
        <v>-232.15276277717214</v>
      </c>
      <c r="T30" s="495"/>
      <c r="U30" s="434">
        <v>77</v>
      </c>
      <c r="V30" s="435" t="s">
        <v>61</v>
      </c>
      <c r="W30" s="436">
        <v>4683</v>
      </c>
      <c r="X30" s="200">
        <v>210.66412273958639</v>
      </c>
      <c r="Y30" s="200">
        <v>22.792008623596523</v>
      </c>
      <c r="Z30" s="200">
        <v>233.45613136318292</v>
      </c>
      <c r="AA30" s="200">
        <v>575.08050395045916</v>
      </c>
      <c r="AB30" s="200">
        <v>808.53663531364202</v>
      </c>
      <c r="AC30" s="200">
        <v>226.9859727371655</v>
      </c>
      <c r="AD30" s="200">
        <v>1035.5226080508075</v>
      </c>
      <c r="AE30" s="200">
        <v>34.944052957505875</v>
      </c>
      <c r="AF30" s="487">
        <v>1070.4666610083134</v>
      </c>
    </row>
    <row r="31" spans="1:32" s="1" customFormat="1" ht="16.5">
      <c r="A31" s="434">
        <v>78</v>
      </c>
      <c r="B31" s="435" t="s">
        <v>62</v>
      </c>
      <c r="C31" s="440">
        <v>7832</v>
      </c>
      <c r="D31" s="500">
        <f>'Vos-laskelma'!D31/$C31</f>
        <v>150.63376307343825</v>
      </c>
      <c r="E31" s="500">
        <f>'Vos-laskelma'!E31/$C31</f>
        <v>-435.94049098175105</v>
      </c>
      <c r="F31" s="438">
        <f>'Vos-laskelma'!F31/$C31</f>
        <v>-285.30672790831278</v>
      </c>
      <c r="G31" s="438">
        <f>'Vos-laskelma'!G31/$C31</f>
        <v>-13.687317965928571</v>
      </c>
      <c r="H31" s="438">
        <f>'Vos-laskelma'!H31/$C31</f>
        <v>-298.99404587424135</v>
      </c>
      <c r="I31" s="438">
        <f>'Vos-laskelma'!I31/$C31</f>
        <v>158.68428160666969</v>
      </c>
      <c r="J31" s="438">
        <f>'Vos-laskelma'!J31/$C31</f>
        <v>-140.30976426757167</v>
      </c>
      <c r="K31" s="759">
        <f>'Vos-laskelma'!K31/$C31</f>
        <v>-66.995914198161387</v>
      </c>
      <c r="L31" s="428">
        <f>'Vos-laskelma'!L31/$C31</f>
        <v>-207.30567846573305</v>
      </c>
      <c r="M31" s="438">
        <f>'Vos-laskelma'!M31/$C31</f>
        <v>1.0766465143003037</v>
      </c>
      <c r="N31" s="438">
        <f>'Vos-laskelma'!N31/$C31</f>
        <v>-206.22903195143275</v>
      </c>
      <c r="O31" s="492">
        <v>1</v>
      </c>
      <c r="P31" s="493">
        <v>33</v>
      </c>
      <c r="Q31" s="200"/>
      <c r="R31" s="476">
        <f>S31/AF31</f>
        <v>-24.56613561490601</v>
      </c>
      <c r="S31" s="473">
        <f>L31-AF31</f>
        <v>-216.10244013482099</v>
      </c>
      <c r="T31" s="495"/>
      <c r="U31" s="434">
        <v>78</v>
      </c>
      <c r="V31" s="435" t="s">
        <v>62</v>
      </c>
      <c r="W31" s="436">
        <v>7979</v>
      </c>
      <c r="X31" s="200">
        <v>144.90422403354802</v>
      </c>
      <c r="Y31" s="200">
        <v>-236.95459412571722</v>
      </c>
      <c r="Z31" s="200">
        <v>-92.050370092169203</v>
      </c>
      <c r="AA31" s="200">
        <v>-6.6638676525880438</v>
      </c>
      <c r="AB31" s="200">
        <v>-98.714237744757241</v>
      </c>
      <c r="AC31" s="200">
        <v>156.75601758654852</v>
      </c>
      <c r="AD31" s="200">
        <v>58.041779841791275</v>
      </c>
      <c r="AE31" s="200">
        <v>-49.245018172703347</v>
      </c>
      <c r="AF31" s="487">
        <v>8.7967616690879282</v>
      </c>
    </row>
    <row r="32" spans="1:32" s="1" customFormat="1" ht="16.5">
      <c r="A32" s="434">
        <v>79</v>
      </c>
      <c r="B32" s="435" t="s">
        <v>63</v>
      </c>
      <c r="C32" s="440">
        <v>6753</v>
      </c>
      <c r="D32" s="500">
        <f>'Vos-laskelma'!D32/$C32</f>
        <v>56.772231802850733</v>
      </c>
      <c r="E32" s="500">
        <f>'Vos-laskelma'!E32/$C32</f>
        <v>-342.60067114459918</v>
      </c>
      <c r="F32" s="438">
        <f>'Vos-laskelma'!F32/$C32</f>
        <v>-285.82843934174844</v>
      </c>
      <c r="G32" s="438">
        <f>'Vos-laskelma'!G32/$C32</f>
        <v>-64.527337683183191</v>
      </c>
      <c r="H32" s="438">
        <f>'Vos-laskelma'!H32/$C32</f>
        <v>-350.35577702493163</v>
      </c>
      <c r="I32" s="438">
        <f>'Vos-laskelma'!I32/$C32</f>
        <v>157.59371444161516</v>
      </c>
      <c r="J32" s="438">
        <f>'Vos-laskelma'!J32/$C32</f>
        <v>-192.76206258331649</v>
      </c>
      <c r="K32" s="759">
        <f>'Vos-laskelma'!K32/$C32</f>
        <v>-41.562564786021028</v>
      </c>
      <c r="L32" s="428">
        <f>'Vos-laskelma'!L32/$C32</f>
        <v>-234.32462736933749</v>
      </c>
      <c r="M32" s="438">
        <f>'Vos-laskelma'!M32/$C32</f>
        <v>-8.4256320154005682</v>
      </c>
      <c r="N32" s="438">
        <f>'Vos-laskelma'!N32/$C32</f>
        <v>-242.75025938473809</v>
      </c>
      <c r="O32" s="492">
        <v>4</v>
      </c>
      <c r="P32" s="492">
        <v>4</v>
      </c>
      <c r="Q32" s="200"/>
      <c r="R32" s="476">
        <f>S32/AF32</f>
        <v>0.35396025919722113</v>
      </c>
      <c r="S32" s="473">
        <f>L32-AF32</f>
        <v>-61.25852311878046</v>
      </c>
      <c r="T32" s="495"/>
      <c r="U32" s="434">
        <v>79</v>
      </c>
      <c r="V32" s="435" t="s">
        <v>63</v>
      </c>
      <c r="W32" s="436">
        <v>6785</v>
      </c>
      <c r="X32" s="200">
        <v>47.885030716104438</v>
      </c>
      <c r="Y32" s="200">
        <v>-251.0666396575856</v>
      </c>
      <c r="Z32" s="200">
        <v>-203.18160894148116</v>
      </c>
      <c r="AA32" s="200">
        <v>-71.08415622697126</v>
      </c>
      <c r="AB32" s="200">
        <v>-274.26576516845245</v>
      </c>
      <c r="AC32" s="200">
        <v>160.11801021782168</v>
      </c>
      <c r="AD32" s="200">
        <v>-114.14775495063074</v>
      </c>
      <c r="AE32" s="200">
        <v>-58.918349299926305</v>
      </c>
      <c r="AF32" s="487">
        <v>-173.06610425055703</v>
      </c>
    </row>
    <row r="33" spans="1:32" s="1" customFormat="1" ht="16.5">
      <c r="A33" s="434">
        <v>81</v>
      </c>
      <c r="B33" s="435" t="s">
        <v>64</v>
      </c>
      <c r="C33" s="440">
        <v>2574</v>
      </c>
      <c r="D33" s="500">
        <f>'Vos-laskelma'!D33/$C33</f>
        <v>-114.00370148777111</v>
      </c>
      <c r="E33" s="500">
        <f>'Vos-laskelma'!E33/$C33</f>
        <v>-81.01350030667605</v>
      </c>
      <c r="F33" s="438">
        <f>'Vos-laskelma'!F33/$C33</f>
        <v>-195.01720179444717</v>
      </c>
      <c r="G33" s="438">
        <f>'Vos-laskelma'!G33/$C33</f>
        <v>224.93585000945956</v>
      </c>
      <c r="H33" s="438">
        <f>'Vos-laskelma'!H33/$C33</f>
        <v>29.918648215012389</v>
      </c>
      <c r="I33" s="438">
        <f>'Vos-laskelma'!I33/$C33</f>
        <v>240.9105033484401</v>
      </c>
      <c r="J33" s="438">
        <f>'Vos-laskelma'!J33/$C33</f>
        <v>270.82915156345251</v>
      </c>
      <c r="K33" s="759">
        <f>'Vos-laskelma'!K33/$C33</f>
        <v>-292.57381507381507</v>
      </c>
      <c r="L33" s="428">
        <f>'Vos-laskelma'!L33/$C33</f>
        <v>-21.744663510362585</v>
      </c>
      <c r="M33" s="438">
        <f>'Vos-laskelma'!M33/$C33</f>
        <v>-65.519001554001562</v>
      </c>
      <c r="N33" s="438">
        <f>'Vos-laskelma'!N33/$C33</f>
        <v>-87.263665064364147</v>
      </c>
      <c r="O33" s="492">
        <v>7</v>
      </c>
      <c r="P33" s="492">
        <v>7</v>
      </c>
      <c r="Q33" s="200"/>
      <c r="R33" s="476">
        <f>S33/AF33</f>
        <v>-1.0816211246615648</v>
      </c>
      <c r="S33" s="473">
        <f>L33-AF33</f>
        <v>-288.15441466884101</v>
      </c>
      <c r="T33" s="495"/>
      <c r="U33" s="434">
        <v>81</v>
      </c>
      <c r="V33" s="435" t="s">
        <v>64</v>
      </c>
      <c r="W33" s="436">
        <v>2621</v>
      </c>
      <c r="X33" s="200">
        <v>-80.338844561363913</v>
      </c>
      <c r="Y33" s="200">
        <v>268.13052988426472</v>
      </c>
      <c r="Z33" s="200">
        <v>187.79168532290078</v>
      </c>
      <c r="AA33" s="200">
        <v>101.59404807325448</v>
      </c>
      <c r="AB33" s="200">
        <v>289.38573339615527</v>
      </c>
      <c r="AC33" s="200">
        <v>239.82066026518461</v>
      </c>
      <c r="AD33" s="200">
        <v>529.20639366133992</v>
      </c>
      <c r="AE33" s="200">
        <v>-262.79664250286152</v>
      </c>
      <c r="AF33" s="487">
        <v>266.4097511584784</v>
      </c>
    </row>
    <row r="34" spans="1:32" s="1" customFormat="1" ht="16.5">
      <c r="A34" s="434">
        <v>82</v>
      </c>
      <c r="B34" s="435" t="s">
        <v>65</v>
      </c>
      <c r="C34" s="440">
        <v>9359</v>
      </c>
      <c r="D34" s="500">
        <f>'Vos-laskelma'!D34/$C34</f>
        <v>323.69438752215422</v>
      </c>
      <c r="E34" s="500">
        <f>'Vos-laskelma'!E34/$C34</f>
        <v>-39.795593038755804</v>
      </c>
      <c r="F34" s="438">
        <f>'Vos-laskelma'!F34/$C34</f>
        <v>283.89879448339843</v>
      </c>
      <c r="G34" s="438">
        <f>'Vos-laskelma'!G34/$C34</f>
        <v>207.48755337772505</v>
      </c>
      <c r="H34" s="438">
        <f>'Vos-laskelma'!H34/$C34</f>
        <v>491.38634786112345</v>
      </c>
      <c r="I34" s="438">
        <f>'Vos-laskelma'!I34/$C34</f>
        <v>148.45104603604929</v>
      </c>
      <c r="J34" s="438">
        <f>'Vos-laskelma'!J34/$C34</f>
        <v>639.83739389717266</v>
      </c>
      <c r="K34" s="759">
        <f>'Vos-laskelma'!K34/$C34</f>
        <v>-221.72080350464793</v>
      </c>
      <c r="L34" s="428">
        <f>'Vos-laskelma'!L34/$C34</f>
        <v>418.11659039252476</v>
      </c>
      <c r="M34" s="438">
        <f>'Vos-laskelma'!M34/$C34</f>
        <v>14.134479207180249</v>
      </c>
      <c r="N34" s="438">
        <f>'Vos-laskelma'!N34/$C34</f>
        <v>432.25106959970503</v>
      </c>
      <c r="O34" s="492">
        <v>5</v>
      </c>
      <c r="P34" s="492">
        <v>5</v>
      </c>
      <c r="Q34" s="200"/>
      <c r="R34" s="476">
        <f>S34/AF34</f>
        <v>-0.28923955925151296</v>
      </c>
      <c r="S34" s="473">
        <f>L34-AF34</f>
        <v>-170.14995684555009</v>
      </c>
      <c r="T34" s="495"/>
      <c r="U34" s="434">
        <v>82</v>
      </c>
      <c r="V34" s="435" t="s">
        <v>65</v>
      </c>
      <c r="W34" s="436">
        <v>9405</v>
      </c>
      <c r="X34" s="200">
        <v>366.44799590723449</v>
      </c>
      <c r="Y34" s="200">
        <v>47.471336966929123</v>
      </c>
      <c r="Z34" s="200">
        <v>413.91933287416356</v>
      </c>
      <c r="AA34" s="200">
        <v>244.88569909622541</v>
      </c>
      <c r="AB34" s="200">
        <v>658.805031970389</v>
      </c>
      <c r="AC34" s="200">
        <v>151.07023403429938</v>
      </c>
      <c r="AD34" s="200">
        <v>809.87526600468834</v>
      </c>
      <c r="AE34" s="200">
        <v>-221.60871876661349</v>
      </c>
      <c r="AF34" s="487">
        <v>588.26654723807485</v>
      </c>
    </row>
    <row r="35" spans="1:32" s="1" customFormat="1" ht="16.5">
      <c r="A35" s="434">
        <v>86</v>
      </c>
      <c r="B35" s="435" t="s">
        <v>66</v>
      </c>
      <c r="C35" s="440">
        <v>8031</v>
      </c>
      <c r="D35" s="500">
        <f>'Vos-laskelma'!D35/$C35</f>
        <v>330.14259979750079</v>
      </c>
      <c r="E35" s="500">
        <f>'Vos-laskelma'!E35/$C35</f>
        <v>-154.66978885892001</v>
      </c>
      <c r="F35" s="438">
        <f>'Vos-laskelma'!F35/$C35</f>
        <v>175.47281093858078</v>
      </c>
      <c r="G35" s="438">
        <f>'Vos-laskelma'!G35/$C35</f>
        <v>337.32829825989103</v>
      </c>
      <c r="H35" s="438">
        <f>'Vos-laskelma'!H35/$C35</f>
        <v>512.80110919847175</v>
      </c>
      <c r="I35" s="438">
        <f>'Vos-laskelma'!I35/$C35</f>
        <v>173.29073966606822</v>
      </c>
      <c r="J35" s="438">
        <f>'Vos-laskelma'!J35/$C35</f>
        <v>686.09184886454</v>
      </c>
      <c r="K35" s="759">
        <f>'Vos-laskelma'!K35/$C35</f>
        <v>-155.31913833893663</v>
      </c>
      <c r="L35" s="428">
        <f>'Vos-laskelma'!L35/$C35</f>
        <v>530.77271052560343</v>
      </c>
      <c r="M35" s="438">
        <f>'Vos-laskelma'!M35/$C35</f>
        <v>-98.655807458597977</v>
      </c>
      <c r="N35" s="438">
        <f>'Vos-laskelma'!N35/$C35</f>
        <v>432.11690306700541</v>
      </c>
      <c r="O35" s="492">
        <v>5</v>
      </c>
      <c r="P35" s="492">
        <v>5</v>
      </c>
      <c r="Q35" s="200"/>
      <c r="R35" s="476">
        <f>S35/AF35</f>
        <v>-0.31153246138596352</v>
      </c>
      <c r="S35" s="473">
        <f>L35-AF35</f>
        <v>-240.17534549183688</v>
      </c>
      <c r="T35" s="495"/>
      <c r="U35" s="434">
        <v>86</v>
      </c>
      <c r="V35" s="435" t="s">
        <v>66</v>
      </c>
      <c r="W35" s="436">
        <v>8143</v>
      </c>
      <c r="X35" s="200">
        <v>372.62695480210027</v>
      </c>
      <c r="Y35" s="200">
        <v>24.663504346404089</v>
      </c>
      <c r="Z35" s="200">
        <v>397.29045914850434</v>
      </c>
      <c r="AA35" s="200">
        <v>352.33292398378978</v>
      </c>
      <c r="AB35" s="200">
        <v>749.62338313229407</v>
      </c>
      <c r="AC35" s="200">
        <v>176.65305308900238</v>
      </c>
      <c r="AD35" s="200">
        <v>926.27643622129642</v>
      </c>
      <c r="AE35" s="200">
        <v>-155.32838020385609</v>
      </c>
      <c r="AF35" s="487">
        <v>770.94805601744031</v>
      </c>
    </row>
    <row r="36" spans="1:32" s="1" customFormat="1" ht="16.5">
      <c r="A36" s="434">
        <v>90</v>
      </c>
      <c r="B36" s="435" t="s">
        <v>67</v>
      </c>
      <c r="C36" s="440">
        <v>3061</v>
      </c>
      <c r="D36" s="500">
        <f>'Vos-laskelma'!D36/$C36</f>
        <v>319.45911706217584</v>
      </c>
      <c r="E36" s="500">
        <f>'Vos-laskelma'!E36/$C36</f>
        <v>-550.56878820196562</v>
      </c>
      <c r="F36" s="438">
        <f>'Vos-laskelma'!F36/$C36</f>
        <v>-231.10967113978978</v>
      </c>
      <c r="G36" s="438">
        <f>'Vos-laskelma'!G36/$C36</f>
        <v>175.88259381740446</v>
      </c>
      <c r="H36" s="438">
        <f>'Vos-laskelma'!H36/$C36</f>
        <v>-55.227077322385327</v>
      </c>
      <c r="I36" s="438">
        <f>'Vos-laskelma'!I36/$C36</f>
        <v>229.99973757024111</v>
      </c>
      <c r="J36" s="438">
        <f>'Vos-laskelma'!J36/$C36</f>
        <v>174.77266024785578</v>
      </c>
      <c r="K36" s="759">
        <f>'Vos-laskelma'!K36/$C36</f>
        <v>-135.66122182293367</v>
      </c>
      <c r="L36" s="428">
        <f>'Vos-laskelma'!L36/$C36</f>
        <v>39.111438424922092</v>
      </c>
      <c r="M36" s="438">
        <f>'Vos-laskelma'!M36/$C36</f>
        <v>-2.5745344658608302</v>
      </c>
      <c r="N36" s="438">
        <f>'Vos-laskelma'!N36/$C36</f>
        <v>36.53690395906127</v>
      </c>
      <c r="O36" s="492">
        <v>12</v>
      </c>
      <c r="P36" s="492">
        <v>12</v>
      </c>
      <c r="Q36" s="200"/>
      <c r="R36" s="476">
        <f>S36/AF36</f>
        <v>-0.81239307527422622</v>
      </c>
      <c r="S36" s="473">
        <f>L36-AF36</f>
        <v>-169.3640135451559</v>
      </c>
      <c r="T36" s="495"/>
      <c r="U36" s="434">
        <v>90</v>
      </c>
      <c r="V36" s="435" t="s">
        <v>67</v>
      </c>
      <c r="W36" s="436">
        <v>3136</v>
      </c>
      <c r="X36" s="200">
        <v>305.35349798554853</v>
      </c>
      <c r="Y36" s="200">
        <v>-185.31310005341919</v>
      </c>
      <c r="Z36" s="200">
        <v>120.04039793212935</v>
      </c>
      <c r="AA36" s="200">
        <v>-3.6890943877551021</v>
      </c>
      <c r="AB36" s="200">
        <v>116.35130354437425</v>
      </c>
      <c r="AC36" s="200">
        <v>227.39933975223428</v>
      </c>
      <c r="AD36" s="200">
        <v>343.75064329660859</v>
      </c>
      <c r="AE36" s="200">
        <v>-135.2751913265306</v>
      </c>
      <c r="AF36" s="487">
        <v>208.47545197007798</v>
      </c>
    </row>
    <row r="37" spans="1:32" s="1" customFormat="1" ht="16.5">
      <c r="A37" s="434">
        <v>91</v>
      </c>
      <c r="B37" s="435" t="s">
        <v>68</v>
      </c>
      <c r="C37" s="440">
        <v>664028</v>
      </c>
      <c r="D37" s="500">
        <f>'Vos-laskelma'!D37/$C37</f>
        <v>358.5316254248329</v>
      </c>
      <c r="E37" s="500">
        <f>'Vos-laskelma'!E37/$C37</f>
        <v>-15.217566164515972</v>
      </c>
      <c r="F37" s="438">
        <f>'Vos-laskelma'!F37/$C37</f>
        <v>343.31405926031692</v>
      </c>
      <c r="G37" s="438">
        <f>'Vos-laskelma'!G37/$C37</f>
        <v>-87.609077489293469</v>
      </c>
      <c r="H37" s="438">
        <f>'Vos-laskelma'!H37/$C37</f>
        <v>255.70498177102345</v>
      </c>
      <c r="I37" s="438">
        <f>'Vos-laskelma'!I37/$C37</f>
        <v>134.24752102065841</v>
      </c>
      <c r="J37" s="438">
        <f>'Vos-laskelma'!J37/$C37</f>
        <v>389.95250279168192</v>
      </c>
      <c r="K37" s="759">
        <f>'Vos-laskelma'!K37/$C37</f>
        <v>61.185847584740401</v>
      </c>
      <c r="L37" s="428">
        <f>'Vos-laskelma'!L37/$C37</f>
        <v>451.1383503764223</v>
      </c>
      <c r="M37" s="438">
        <f>'Vos-laskelma'!M37/$C37</f>
        <v>-145.8850602206233</v>
      </c>
      <c r="N37" s="438">
        <f>'Vos-laskelma'!N37/$C37</f>
        <v>305.25329015579899</v>
      </c>
      <c r="O37" s="492">
        <v>1</v>
      </c>
      <c r="P37" s="493">
        <v>31</v>
      </c>
      <c r="Q37" s="200"/>
      <c r="R37" s="476">
        <f>S37/AF37</f>
        <v>0.48371495347720816</v>
      </c>
      <c r="S37" s="473">
        <f>L37-AF37</f>
        <v>147.07836276280256</v>
      </c>
      <c r="T37" s="495"/>
      <c r="U37" s="434">
        <v>91</v>
      </c>
      <c r="V37" s="435" t="s">
        <v>68</v>
      </c>
      <c r="W37" s="436">
        <v>658457</v>
      </c>
      <c r="X37" s="200">
        <v>333.45861064316449</v>
      </c>
      <c r="Y37" s="200">
        <v>-127.06766441020559</v>
      </c>
      <c r="Z37" s="200">
        <v>206.39094623295892</v>
      </c>
      <c r="AA37" s="200">
        <v>-92.251623112822855</v>
      </c>
      <c r="AB37" s="200">
        <v>114.13932312013605</v>
      </c>
      <c r="AC37" s="200">
        <v>134.07024145902585</v>
      </c>
      <c r="AD37" s="200">
        <v>248.20956457916191</v>
      </c>
      <c r="AE37" s="200">
        <v>55.850423034457833</v>
      </c>
      <c r="AF37" s="487">
        <v>304.05998761361974</v>
      </c>
    </row>
    <row r="38" spans="1:32" s="1" customFormat="1" ht="16.5">
      <c r="A38" s="434">
        <v>92</v>
      </c>
      <c r="B38" s="435" t="s">
        <v>69</v>
      </c>
      <c r="C38" s="440">
        <v>242819</v>
      </c>
      <c r="D38" s="500">
        <f>'Vos-laskelma'!D38/$C38</f>
        <v>705.00159374526743</v>
      </c>
      <c r="E38" s="500">
        <f>'Vos-laskelma'!E38/$C38</f>
        <v>-164.40751081901271</v>
      </c>
      <c r="F38" s="438">
        <f>'Vos-laskelma'!F38/$C38</f>
        <v>540.59408292625471</v>
      </c>
      <c r="G38" s="438">
        <f>'Vos-laskelma'!G38/$C38</f>
        <v>-17.847818755232034</v>
      </c>
      <c r="H38" s="438">
        <f>'Vos-laskelma'!H38/$C38</f>
        <v>522.74626417102274</v>
      </c>
      <c r="I38" s="438">
        <f>'Vos-laskelma'!I38/$C38</f>
        <v>124.7772105876971</v>
      </c>
      <c r="J38" s="438">
        <f>'Vos-laskelma'!J38/$C38</f>
        <v>647.52347475871989</v>
      </c>
      <c r="K38" s="759">
        <f>'Vos-laskelma'!K38/$C38</f>
        <v>87.506578974462457</v>
      </c>
      <c r="L38" s="428">
        <f>'Vos-laskelma'!L38/$C38</f>
        <v>735.03005373318229</v>
      </c>
      <c r="M38" s="438">
        <f>'Vos-laskelma'!M38/$C38</f>
        <v>-25.44146661286803</v>
      </c>
      <c r="N38" s="438">
        <f>'Vos-laskelma'!N38/$C38</f>
        <v>709.5885871203144</v>
      </c>
      <c r="O38" s="492">
        <v>1</v>
      </c>
      <c r="P38" s="493">
        <v>32</v>
      </c>
      <c r="Q38" s="200"/>
      <c r="R38" s="476">
        <f>S38/AF38</f>
        <v>-2.1334430397485799E-2</v>
      </c>
      <c r="S38" s="473">
        <f>L38-AF38</f>
        <v>-16.023295401921473</v>
      </c>
      <c r="T38" s="495"/>
      <c r="U38" s="434">
        <v>92</v>
      </c>
      <c r="V38" s="435" t="s">
        <v>69</v>
      </c>
      <c r="W38" s="436">
        <v>239206</v>
      </c>
      <c r="X38" s="200">
        <v>681.1284594033898</v>
      </c>
      <c r="Y38" s="200">
        <v>-128.71110084451141</v>
      </c>
      <c r="Z38" s="200">
        <v>552.41735855887828</v>
      </c>
      <c r="AA38" s="200">
        <v>-15.875835054304657</v>
      </c>
      <c r="AB38" s="200">
        <v>536.54152350457366</v>
      </c>
      <c r="AC38" s="200">
        <v>125.56638947926298</v>
      </c>
      <c r="AD38" s="200">
        <v>662.10791298383663</v>
      </c>
      <c r="AE38" s="200">
        <v>88.945436151267103</v>
      </c>
      <c r="AF38" s="487">
        <v>751.05334913510376</v>
      </c>
    </row>
    <row r="39" spans="1:32" s="1" customFormat="1" ht="16.5">
      <c r="A39" s="434">
        <v>97</v>
      </c>
      <c r="B39" s="435" t="s">
        <v>70</v>
      </c>
      <c r="C39" s="440">
        <v>2091</v>
      </c>
      <c r="D39" s="500">
        <f>'Vos-laskelma'!D39/$C39</f>
        <v>127.39841830967534</v>
      </c>
      <c r="E39" s="500">
        <f>'Vos-laskelma'!E39/$C39</f>
        <v>-167.35423807880406</v>
      </c>
      <c r="F39" s="438">
        <f>'Vos-laskelma'!F39/$C39</f>
        <v>-39.955819769128716</v>
      </c>
      <c r="G39" s="438">
        <f>'Vos-laskelma'!G39/$C39</f>
        <v>141.11820156710343</v>
      </c>
      <c r="H39" s="438">
        <f>'Vos-laskelma'!H39/$C39</f>
        <v>101.16238179797472</v>
      </c>
      <c r="I39" s="438">
        <f>'Vos-laskelma'!I39/$C39</f>
        <v>214.57817084859673</v>
      </c>
      <c r="J39" s="438">
        <f>'Vos-laskelma'!J39/$C39</f>
        <v>315.74055264657142</v>
      </c>
      <c r="K39" s="759">
        <f>'Vos-laskelma'!K39/$C39</f>
        <v>-288.4772835963654</v>
      </c>
      <c r="L39" s="428">
        <f>'Vos-laskelma'!L39/$C39</f>
        <v>27.263269050206031</v>
      </c>
      <c r="M39" s="438">
        <f>'Vos-laskelma'!M39/$C39</f>
        <v>-11.698487613582023</v>
      </c>
      <c r="N39" s="438">
        <f>'Vos-laskelma'!N39/$C39</f>
        <v>15.564781436624008</v>
      </c>
      <c r="O39" s="492">
        <v>10</v>
      </c>
      <c r="P39" s="492">
        <v>10</v>
      </c>
      <c r="Q39" s="200"/>
      <c r="R39" s="476">
        <f>S39/AF39</f>
        <v>-0.84241003487144728</v>
      </c>
      <c r="S39" s="473">
        <f>L39-AF39</f>
        <v>-145.73803232051407</v>
      </c>
      <c r="T39" s="495"/>
      <c r="U39" s="434">
        <v>97</v>
      </c>
      <c r="V39" s="435" t="s">
        <v>70</v>
      </c>
      <c r="W39" s="436">
        <v>2131</v>
      </c>
      <c r="X39" s="200">
        <v>155.56463679406093</v>
      </c>
      <c r="Y39" s="200">
        <v>-21.533023735223541</v>
      </c>
      <c r="Z39" s="200">
        <v>134.03161305883739</v>
      </c>
      <c r="AA39" s="200">
        <v>69.453308305959638</v>
      </c>
      <c r="AB39" s="200">
        <v>203.48492136479706</v>
      </c>
      <c r="AC39" s="200">
        <v>213.09404307490473</v>
      </c>
      <c r="AD39" s="200">
        <v>416.57896443970179</v>
      </c>
      <c r="AE39" s="200">
        <v>-243.57766306898171</v>
      </c>
      <c r="AF39" s="487">
        <v>173.00130137072009</v>
      </c>
    </row>
    <row r="40" spans="1:32" s="1" customFormat="1" ht="16.5">
      <c r="A40" s="434">
        <v>98</v>
      </c>
      <c r="B40" s="435" t="s">
        <v>71</v>
      </c>
      <c r="C40" s="440">
        <v>22943</v>
      </c>
      <c r="D40" s="500">
        <f>'Vos-laskelma'!D40/$C40</f>
        <v>330.98799949671718</v>
      </c>
      <c r="E40" s="500">
        <f>'Vos-laskelma'!E40/$C40</f>
        <v>257.54967900194248</v>
      </c>
      <c r="F40" s="438">
        <f>'Vos-laskelma'!F40/$C40</f>
        <v>588.5376784986596</v>
      </c>
      <c r="G40" s="438">
        <f>'Vos-laskelma'!G40/$C40</f>
        <v>255.15150126498514</v>
      </c>
      <c r="H40" s="438">
        <f>'Vos-laskelma'!H40/$C40</f>
        <v>843.6891797636448</v>
      </c>
      <c r="I40" s="438">
        <f>'Vos-laskelma'!I40/$C40</f>
        <v>148.94998075563538</v>
      </c>
      <c r="J40" s="438">
        <f>'Vos-laskelma'!J40/$C40</f>
        <v>992.63916051928015</v>
      </c>
      <c r="K40" s="759">
        <f>'Vos-laskelma'!K40/$C40</f>
        <v>-235.22229002310073</v>
      </c>
      <c r="L40" s="428">
        <f>'Vos-laskelma'!L40/$C40</f>
        <v>757.4168704961794</v>
      </c>
      <c r="M40" s="438">
        <f>'Vos-laskelma'!M40/$C40</f>
        <v>-87.133615975243004</v>
      </c>
      <c r="N40" s="438">
        <f>'Vos-laskelma'!N40/$C40</f>
        <v>670.28325452093645</v>
      </c>
      <c r="O40" s="492">
        <v>7</v>
      </c>
      <c r="P40" s="492">
        <v>7</v>
      </c>
      <c r="Q40" s="200"/>
      <c r="R40" s="476">
        <f>S40/AF40</f>
        <v>-0.15750419826005194</v>
      </c>
      <c r="S40" s="473">
        <f>L40-AF40</f>
        <v>-141.59873163731368</v>
      </c>
      <c r="T40" s="495"/>
      <c r="U40" s="434">
        <v>98</v>
      </c>
      <c r="V40" s="435" t="s">
        <v>71</v>
      </c>
      <c r="W40" s="436">
        <v>23090</v>
      </c>
      <c r="X40" s="200">
        <v>357.07302266119461</v>
      </c>
      <c r="Y40" s="200">
        <v>318.94601442392025</v>
      </c>
      <c r="Z40" s="200">
        <v>676.01903708511486</v>
      </c>
      <c r="AA40" s="200">
        <v>289.25812039844089</v>
      </c>
      <c r="AB40" s="200">
        <v>965.27715748355581</v>
      </c>
      <c r="AC40" s="200">
        <v>151.03147193447614</v>
      </c>
      <c r="AD40" s="200">
        <v>1116.3086294180318</v>
      </c>
      <c r="AE40" s="200">
        <v>-217.29302728453877</v>
      </c>
      <c r="AF40" s="487">
        <v>899.01560213349308</v>
      </c>
    </row>
    <row r="41" spans="1:32" s="1" customFormat="1" ht="16.5">
      <c r="A41" s="434">
        <v>102</v>
      </c>
      <c r="B41" s="435" t="s">
        <v>72</v>
      </c>
      <c r="C41" s="440">
        <v>9745</v>
      </c>
      <c r="D41" s="500">
        <f>'Vos-laskelma'!D41/$C41</f>
        <v>122.03551073853797</v>
      </c>
      <c r="E41" s="500">
        <f>'Vos-laskelma'!E41/$C41</f>
        <v>-23.573865859154399</v>
      </c>
      <c r="F41" s="438">
        <f>'Vos-laskelma'!F41/$C41</f>
        <v>98.46164487938357</v>
      </c>
      <c r="G41" s="438">
        <f>'Vos-laskelma'!G41/$C41</f>
        <v>400.41323715439967</v>
      </c>
      <c r="H41" s="438">
        <f>'Vos-laskelma'!H41/$C41</f>
        <v>498.87488203378325</v>
      </c>
      <c r="I41" s="438">
        <f>'Vos-laskelma'!I41/$C41</f>
        <v>219.65689204010076</v>
      </c>
      <c r="J41" s="438">
        <f>'Vos-laskelma'!J41/$C41</f>
        <v>718.53177407388398</v>
      </c>
      <c r="K41" s="759">
        <f>'Vos-laskelma'!K41/$C41</f>
        <v>116.21385325808107</v>
      </c>
      <c r="L41" s="428">
        <f>'Vos-laskelma'!L41/$C41</f>
        <v>834.74562733196512</v>
      </c>
      <c r="M41" s="438">
        <f>'Vos-laskelma'!M41/$C41</f>
        <v>21.874969984607485</v>
      </c>
      <c r="N41" s="438">
        <f>'Vos-laskelma'!N41/$C41</f>
        <v>856.62059731657257</v>
      </c>
      <c r="O41" s="492">
        <v>4</v>
      </c>
      <c r="P41" s="492">
        <v>4</v>
      </c>
      <c r="Q41" s="200"/>
      <c r="R41" s="476">
        <f>S41/AF41</f>
        <v>-0.18427068930006832</v>
      </c>
      <c r="S41" s="473">
        <f>L41-AF41</f>
        <v>-188.56641550209292</v>
      </c>
      <c r="T41" s="495"/>
      <c r="U41" s="434">
        <v>102</v>
      </c>
      <c r="V41" s="435" t="s">
        <v>72</v>
      </c>
      <c r="W41" s="436">
        <v>9870</v>
      </c>
      <c r="X41" s="200">
        <v>129.94693463787704</v>
      </c>
      <c r="Y41" s="200">
        <v>173.11495660577251</v>
      </c>
      <c r="Z41" s="200">
        <v>303.06189124364954</v>
      </c>
      <c r="AA41" s="200">
        <v>421.35977710233027</v>
      </c>
      <c r="AB41" s="200">
        <v>724.42166834597981</v>
      </c>
      <c r="AC41" s="200">
        <v>219.01539981735888</v>
      </c>
      <c r="AD41" s="200">
        <v>943.43706816333872</v>
      </c>
      <c r="AE41" s="200">
        <v>79.874974670719354</v>
      </c>
      <c r="AF41" s="487">
        <v>1023.312042834058</v>
      </c>
    </row>
    <row r="42" spans="1:32" s="1" customFormat="1" ht="16.5">
      <c r="A42" s="434">
        <v>103</v>
      </c>
      <c r="B42" s="435" t="s">
        <v>73</v>
      </c>
      <c r="C42" s="440">
        <v>2161</v>
      </c>
      <c r="D42" s="500">
        <f>'Vos-laskelma'!D42/$C42</f>
        <v>83.823902248921641</v>
      </c>
      <c r="E42" s="500">
        <f>'Vos-laskelma'!E42/$C42</f>
        <v>28.490429953824702</v>
      </c>
      <c r="F42" s="438">
        <f>'Vos-laskelma'!F42/$C42</f>
        <v>112.31433220274634</v>
      </c>
      <c r="G42" s="438">
        <f>'Vos-laskelma'!G42/$C42</f>
        <v>520.62995190284403</v>
      </c>
      <c r="H42" s="438">
        <f>'Vos-laskelma'!H42/$C42</f>
        <v>632.94428410559033</v>
      </c>
      <c r="I42" s="438">
        <f>'Vos-laskelma'!I42/$C42</f>
        <v>226.23153824769562</v>
      </c>
      <c r="J42" s="438">
        <f>'Vos-laskelma'!J42/$C42</f>
        <v>859.17582235328598</v>
      </c>
      <c r="K42" s="759">
        <f>'Vos-laskelma'!K42/$C42</f>
        <v>-267.35400277649234</v>
      </c>
      <c r="L42" s="428">
        <f>'Vos-laskelma'!L42/$C42</f>
        <v>591.82181957679359</v>
      </c>
      <c r="M42" s="438">
        <f>'Vos-laskelma'!M42/$C42</f>
        <v>-13.857690883850077</v>
      </c>
      <c r="N42" s="438">
        <f>'Vos-laskelma'!N42/$C42</f>
        <v>577.96412869294352</v>
      </c>
      <c r="O42" s="492">
        <v>5</v>
      </c>
      <c r="P42" s="492">
        <v>5</v>
      </c>
      <c r="Q42" s="200"/>
      <c r="R42" s="476">
        <f>S42/AF42</f>
        <v>-0.27008956692711639</v>
      </c>
      <c r="S42" s="473">
        <f>L42-AF42</f>
        <v>-218.99248415257716</v>
      </c>
      <c r="T42" s="495"/>
      <c r="U42" s="434">
        <v>103</v>
      </c>
      <c r="V42" s="435" t="s">
        <v>73</v>
      </c>
      <c r="W42" s="436">
        <v>2166</v>
      </c>
      <c r="X42" s="200">
        <v>170.60549900245104</v>
      </c>
      <c r="Y42" s="200">
        <v>151.80157749777794</v>
      </c>
      <c r="Z42" s="200">
        <v>322.40707650022898</v>
      </c>
      <c r="AA42" s="200">
        <v>511.57848568790399</v>
      </c>
      <c r="AB42" s="200">
        <v>833.98556218813292</v>
      </c>
      <c r="AC42" s="200">
        <v>229.66853840181042</v>
      </c>
      <c r="AD42" s="200">
        <v>1063.6541005899433</v>
      </c>
      <c r="AE42" s="200">
        <v>-252.83979686057248</v>
      </c>
      <c r="AF42" s="487">
        <v>810.81430372937075</v>
      </c>
    </row>
    <row r="43" spans="1:32" s="1" customFormat="1" ht="16.5">
      <c r="A43" s="434">
        <v>105</v>
      </c>
      <c r="B43" s="435" t="s">
        <v>74</v>
      </c>
      <c r="C43" s="440">
        <v>2094</v>
      </c>
      <c r="D43" s="500">
        <f>'Vos-laskelma'!D43/$C43</f>
        <v>517.91312863728785</v>
      </c>
      <c r="E43" s="500">
        <f>'Vos-laskelma'!E43/$C43</f>
        <v>317.40229944177003</v>
      </c>
      <c r="F43" s="438">
        <f>'Vos-laskelma'!F43/$C43</f>
        <v>835.31542807905782</v>
      </c>
      <c r="G43" s="438">
        <f>'Vos-laskelma'!G43/$C43</f>
        <v>437.49379035364342</v>
      </c>
      <c r="H43" s="438">
        <f>'Vos-laskelma'!H43/$C43</f>
        <v>1272.8092184327013</v>
      </c>
      <c r="I43" s="438">
        <f>'Vos-laskelma'!I43/$C43</f>
        <v>238.97982716703274</v>
      </c>
      <c r="J43" s="438">
        <f>'Vos-laskelma'!J43/$C43</f>
        <v>1511.789045599734</v>
      </c>
      <c r="K43" s="759">
        <f>'Vos-laskelma'!K43/$C43</f>
        <v>-234.84527220630372</v>
      </c>
      <c r="L43" s="428">
        <f>'Vos-laskelma'!L43/$C43</f>
        <v>1276.9437733934303</v>
      </c>
      <c r="M43" s="438">
        <f>'Vos-laskelma'!M43/$C43</f>
        <v>6.7741977077363922</v>
      </c>
      <c r="N43" s="438">
        <f>'Vos-laskelma'!N43/$C43</f>
        <v>1283.7179711011665</v>
      </c>
      <c r="O43" s="492">
        <v>18</v>
      </c>
      <c r="P43" s="492">
        <v>18</v>
      </c>
      <c r="Q43" s="200"/>
      <c r="R43" s="476">
        <f>S43/AF43</f>
        <v>0.10219785955107585</v>
      </c>
      <c r="S43" s="473">
        <f>L43-AF43</f>
        <v>118.40062950315973</v>
      </c>
      <c r="T43" s="495"/>
      <c r="U43" s="434">
        <v>105</v>
      </c>
      <c r="V43" s="435" t="s">
        <v>74</v>
      </c>
      <c r="W43" s="436">
        <v>2139</v>
      </c>
      <c r="X43" s="200">
        <v>446.39185397064148</v>
      </c>
      <c r="Y43" s="200">
        <v>323.53492800463914</v>
      </c>
      <c r="Z43" s="200">
        <v>769.92678197528062</v>
      </c>
      <c r="AA43" s="200">
        <v>373.88172043010752</v>
      </c>
      <c r="AB43" s="200">
        <v>1143.808502405388</v>
      </c>
      <c r="AC43" s="200">
        <v>234.52239277052999</v>
      </c>
      <c r="AD43" s="200">
        <v>1378.3308951759182</v>
      </c>
      <c r="AE43" s="200">
        <v>-219.78775128564749</v>
      </c>
      <c r="AF43" s="487">
        <v>1158.5431438902706</v>
      </c>
    </row>
    <row r="44" spans="1:32" s="1" customFormat="1" ht="16.5">
      <c r="A44" s="434">
        <v>106</v>
      </c>
      <c r="B44" s="435" t="s">
        <v>75</v>
      </c>
      <c r="C44" s="440">
        <v>46797</v>
      </c>
      <c r="D44" s="500">
        <f>'Vos-laskelma'!D44/$C44</f>
        <v>223.99608381475434</v>
      </c>
      <c r="E44" s="500">
        <f>'Vos-laskelma'!E44/$C44</f>
        <v>-69.227068898805456</v>
      </c>
      <c r="F44" s="438">
        <f>'Vos-laskelma'!F44/$C44</f>
        <v>154.76901491594887</v>
      </c>
      <c r="G44" s="438">
        <f>'Vos-laskelma'!G44/$C44</f>
        <v>-6.9112730810333352</v>
      </c>
      <c r="H44" s="438">
        <f>'Vos-laskelma'!H44/$C44</f>
        <v>147.85774183491554</v>
      </c>
      <c r="I44" s="438">
        <f>'Vos-laskelma'!I44/$C44</f>
        <v>141.27177720487023</v>
      </c>
      <c r="J44" s="438">
        <f>'Vos-laskelma'!J44/$C44</f>
        <v>289.12951903978581</v>
      </c>
      <c r="K44" s="759">
        <f>'Vos-laskelma'!K44/$C44</f>
        <v>-37.895954868901853</v>
      </c>
      <c r="L44" s="428">
        <f>'Vos-laskelma'!L44/$C44</f>
        <v>251.23356417088394</v>
      </c>
      <c r="M44" s="438">
        <f>'Vos-laskelma'!M44/$C44</f>
        <v>-3.0318871423381935</v>
      </c>
      <c r="N44" s="438">
        <f>'Vos-laskelma'!N44/$C44</f>
        <v>248.20167702854573</v>
      </c>
      <c r="O44" s="492">
        <v>1</v>
      </c>
      <c r="P44" s="493">
        <v>35</v>
      </c>
      <c r="Q44" s="200"/>
      <c r="R44" s="476">
        <f>S44/AF44</f>
        <v>-0.44093845652364427</v>
      </c>
      <c r="S44" s="473">
        <f>L44-AF44</f>
        <v>-198.15088572109704</v>
      </c>
      <c r="T44" s="495"/>
      <c r="U44" s="434">
        <v>106</v>
      </c>
      <c r="V44" s="435" t="s">
        <v>75</v>
      </c>
      <c r="W44" s="436">
        <v>46880</v>
      </c>
      <c r="X44" s="200">
        <v>230.44563560934932</v>
      </c>
      <c r="Y44" s="200">
        <v>115.83823964740249</v>
      </c>
      <c r="Z44" s="200">
        <v>346.2838752567518</v>
      </c>
      <c r="AA44" s="200">
        <v>-4.3125639931740611</v>
      </c>
      <c r="AB44" s="200">
        <v>341.97131126357777</v>
      </c>
      <c r="AC44" s="200">
        <v>143.15754989120182</v>
      </c>
      <c r="AD44" s="200">
        <v>485.1288611547796</v>
      </c>
      <c r="AE44" s="200">
        <v>-35.744411262798636</v>
      </c>
      <c r="AF44" s="487">
        <v>449.38444989198098</v>
      </c>
    </row>
    <row r="45" spans="1:32" s="1" customFormat="1" ht="16.5">
      <c r="A45" s="434">
        <v>108</v>
      </c>
      <c r="B45" s="435" t="s">
        <v>76</v>
      </c>
      <c r="C45" s="440">
        <v>10257</v>
      </c>
      <c r="D45" s="500">
        <f>'Vos-laskelma'!D45/$C45</f>
        <v>317.34881372826527</v>
      </c>
      <c r="E45" s="500">
        <f>'Vos-laskelma'!E45/$C45</f>
        <v>34.841131010240737</v>
      </c>
      <c r="F45" s="438">
        <f>'Vos-laskelma'!F45/$C45</f>
        <v>352.18994473850603</v>
      </c>
      <c r="G45" s="438">
        <f>'Vos-laskelma'!G45/$C45</f>
        <v>390.92396641095712</v>
      </c>
      <c r="H45" s="438">
        <f>'Vos-laskelma'!H45/$C45</f>
        <v>743.11391114946309</v>
      </c>
      <c r="I45" s="438">
        <f>'Vos-laskelma'!I45/$C45</f>
        <v>167.06204503589714</v>
      </c>
      <c r="J45" s="438">
        <f>'Vos-laskelma'!J45/$C45</f>
        <v>910.17595618536018</v>
      </c>
      <c r="K45" s="759">
        <f>'Vos-laskelma'!K45/$C45</f>
        <v>-120.93721361021741</v>
      </c>
      <c r="L45" s="428">
        <f>'Vos-laskelma'!L45/$C45</f>
        <v>789.23874257514274</v>
      </c>
      <c r="M45" s="438">
        <f>'Vos-laskelma'!M45/$C45</f>
        <v>-10.229401784147413</v>
      </c>
      <c r="N45" s="438">
        <f>'Vos-laskelma'!N45/$C45</f>
        <v>779.00934079099534</v>
      </c>
      <c r="O45" s="492">
        <v>6</v>
      </c>
      <c r="P45" s="492">
        <v>6</v>
      </c>
      <c r="Q45" s="200"/>
      <c r="R45" s="476">
        <f>S45/AF45</f>
        <v>-9.0147983066055107E-2</v>
      </c>
      <c r="S45" s="473">
        <f>L45-AF45</f>
        <v>-78.197640359689331</v>
      </c>
      <c r="T45" s="495"/>
      <c r="U45" s="434">
        <v>108</v>
      </c>
      <c r="V45" s="435" t="s">
        <v>76</v>
      </c>
      <c r="W45" s="436">
        <v>10337</v>
      </c>
      <c r="X45" s="200">
        <v>325.91892943034418</v>
      </c>
      <c r="Y45" s="200">
        <v>69.967437281814142</v>
      </c>
      <c r="Z45" s="200">
        <v>395.88636671215835</v>
      </c>
      <c r="AA45" s="200">
        <v>433.50382122472672</v>
      </c>
      <c r="AB45" s="200">
        <v>829.39018793688501</v>
      </c>
      <c r="AC45" s="200">
        <v>170.73430566835432</v>
      </c>
      <c r="AD45" s="200">
        <v>1000.1244936052393</v>
      </c>
      <c r="AE45" s="200">
        <v>-132.68811067040727</v>
      </c>
      <c r="AF45" s="487">
        <v>867.43638293483207</v>
      </c>
    </row>
    <row r="46" spans="1:32" s="1" customFormat="1" ht="16.5">
      <c r="A46" s="434">
        <v>109</v>
      </c>
      <c r="B46" s="435" t="s">
        <v>77</v>
      </c>
      <c r="C46" s="440">
        <v>68043</v>
      </c>
      <c r="D46" s="500">
        <f>'Vos-laskelma'!D46/$C46</f>
        <v>150.60324077789107</v>
      </c>
      <c r="E46" s="500">
        <f>'Vos-laskelma'!E46/$C46</f>
        <v>-11.872111224632238</v>
      </c>
      <c r="F46" s="438">
        <f>'Vos-laskelma'!F46/$C46</f>
        <v>138.73112955325882</v>
      </c>
      <c r="G46" s="438">
        <f>'Vos-laskelma'!G46/$C46</f>
        <v>117.60192643007815</v>
      </c>
      <c r="H46" s="438">
        <f>'Vos-laskelma'!H46/$C46</f>
        <v>256.33305598333698</v>
      </c>
      <c r="I46" s="438">
        <f>'Vos-laskelma'!I46/$C46</f>
        <v>152.88893496056767</v>
      </c>
      <c r="J46" s="438">
        <f>'Vos-laskelma'!J46/$C46</f>
        <v>409.2219909439047</v>
      </c>
      <c r="K46" s="759">
        <f>'Vos-laskelma'!K46/$C46</f>
        <v>-198.03728524609437</v>
      </c>
      <c r="L46" s="428">
        <f>'Vos-laskelma'!L46/$C46</f>
        <v>211.1847056978103</v>
      </c>
      <c r="M46" s="438">
        <f>'Vos-laskelma'!M46/$C46</f>
        <v>-3.8187733021765582</v>
      </c>
      <c r="N46" s="438">
        <f>'Vos-laskelma'!N46/$C46</f>
        <v>207.36593239563376</v>
      </c>
      <c r="O46" s="492">
        <v>5</v>
      </c>
      <c r="P46" s="492">
        <v>5</v>
      </c>
      <c r="Q46" s="200"/>
      <c r="R46" s="476">
        <f>S46/AF46</f>
        <v>-1.8563382147169984E-2</v>
      </c>
      <c r="S46" s="473">
        <f>L46-AF46</f>
        <v>-3.9944529521252718</v>
      </c>
      <c r="T46" s="495"/>
      <c r="U46" s="434">
        <v>109</v>
      </c>
      <c r="V46" s="435" t="s">
        <v>77</v>
      </c>
      <c r="W46" s="436">
        <v>67971</v>
      </c>
      <c r="X46" s="200">
        <v>146.49014514265227</v>
      </c>
      <c r="Y46" s="200">
        <v>17.580428534132487</v>
      </c>
      <c r="Z46" s="200">
        <v>164.07057367678476</v>
      </c>
      <c r="AA46" s="200">
        <v>103.47329007959277</v>
      </c>
      <c r="AB46" s="200">
        <v>267.5438637563775</v>
      </c>
      <c r="AC46" s="200">
        <v>154.62490811095964</v>
      </c>
      <c r="AD46" s="200">
        <v>422.16877186733711</v>
      </c>
      <c r="AE46" s="200">
        <v>-206.98961321740154</v>
      </c>
      <c r="AF46" s="487">
        <v>215.17915864993557</v>
      </c>
    </row>
    <row r="47" spans="1:32" s="1" customFormat="1" ht="16.5">
      <c r="A47" s="434">
        <v>111</v>
      </c>
      <c r="B47" s="435" t="s">
        <v>78</v>
      </c>
      <c r="C47" s="440">
        <v>18131</v>
      </c>
      <c r="D47" s="500">
        <f>'Vos-laskelma'!D47/$C47</f>
        <v>-143.12118304546141</v>
      </c>
      <c r="E47" s="500">
        <f>'Vos-laskelma'!E47/$C47</f>
        <v>320.61218236479215</v>
      </c>
      <c r="F47" s="438">
        <f>'Vos-laskelma'!F47/$C47</f>
        <v>177.49099931933074</v>
      </c>
      <c r="G47" s="438">
        <f>'Vos-laskelma'!G47/$C47</f>
        <v>311.10706679962772</v>
      </c>
      <c r="H47" s="438">
        <f>'Vos-laskelma'!H47/$C47</f>
        <v>488.59806611895846</v>
      </c>
      <c r="I47" s="438">
        <f>'Vos-laskelma'!I47/$C47</f>
        <v>169.48302645335775</v>
      </c>
      <c r="J47" s="438">
        <f>'Vos-laskelma'!J47/$C47</f>
        <v>658.08109257231627</v>
      </c>
      <c r="K47" s="759">
        <f>'Vos-laskelma'!K47/$C47</f>
        <v>-146.40797529093817</v>
      </c>
      <c r="L47" s="428">
        <f>'Vos-laskelma'!L47/$C47</f>
        <v>511.6731172813781</v>
      </c>
      <c r="M47" s="438">
        <f>'Vos-laskelma'!M47/$C47</f>
        <v>6.2676616292537641</v>
      </c>
      <c r="N47" s="438">
        <f>'Vos-laskelma'!N47/$C47</f>
        <v>517.94077891063182</v>
      </c>
      <c r="O47" s="492">
        <v>7</v>
      </c>
      <c r="P47" s="492">
        <v>7</v>
      </c>
      <c r="Q47" s="200"/>
      <c r="R47" s="476">
        <f>S47/AF47</f>
        <v>-0.21264837635167841</v>
      </c>
      <c r="S47" s="473">
        <f>L47-AF47</f>
        <v>-138.19296784899558</v>
      </c>
      <c r="T47" s="495"/>
      <c r="U47" s="434">
        <v>111</v>
      </c>
      <c r="V47" s="435" t="s">
        <v>78</v>
      </c>
      <c r="W47" s="436">
        <v>18344</v>
      </c>
      <c r="X47" s="200">
        <v>-150.2264375213455</v>
      </c>
      <c r="Y47" s="200">
        <v>470.24666477585652</v>
      </c>
      <c r="Z47" s="200">
        <v>320.02022725451104</v>
      </c>
      <c r="AA47" s="200">
        <v>305.17079153946793</v>
      </c>
      <c r="AB47" s="200">
        <v>625.19101879397897</v>
      </c>
      <c r="AC47" s="200">
        <v>169.86095818113955</v>
      </c>
      <c r="AD47" s="200">
        <v>795.05197697511858</v>
      </c>
      <c r="AE47" s="200">
        <v>-145.18589184474487</v>
      </c>
      <c r="AF47" s="487">
        <v>649.86608513037368</v>
      </c>
    </row>
    <row r="48" spans="1:32" s="1" customFormat="1" ht="16.5">
      <c r="A48" s="434">
        <v>139</v>
      </c>
      <c r="B48" s="435" t="s">
        <v>79</v>
      </c>
      <c r="C48" s="440">
        <v>9853</v>
      </c>
      <c r="D48" s="500">
        <f>'Vos-laskelma'!D48/$C48</f>
        <v>887.69006693382983</v>
      </c>
      <c r="E48" s="500">
        <f>'Vos-laskelma'!E48/$C48</f>
        <v>-259.78964537314181</v>
      </c>
      <c r="F48" s="438">
        <f>'Vos-laskelma'!F48/$C48</f>
        <v>627.90042156068796</v>
      </c>
      <c r="G48" s="438">
        <f>'Vos-laskelma'!G48/$C48</f>
        <v>549.20096204746346</v>
      </c>
      <c r="H48" s="438">
        <f>'Vos-laskelma'!H48/$C48</f>
        <v>1177.1013836081513</v>
      </c>
      <c r="I48" s="438">
        <f>'Vos-laskelma'!I48/$C48</f>
        <v>147.08178768722453</v>
      </c>
      <c r="J48" s="438">
        <f>'Vos-laskelma'!J48/$C48</f>
        <v>1324.1831712953758</v>
      </c>
      <c r="K48" s="759">
        <f>'Vos-laskelma'!K48/$C48</f>
        <v>0.6567542880341013</v>
      </c>
      <c r="L48" s="428">
        <f>'Vos-laskelma'!L48/$C48</f>
        <v>1324.8399255834099</v>
      </c>
      <c r="M48" s="438">
        <f>'Vos-laskelma'!M48/$C48</f>
        <v>27.958591434080997</v>
      </c>
      <c r="N48" s="438">
        <f>'Vos-laskelma'!N48/$C48</f>
        <v>1352.7985170174909</v>
      </c>
      <c r="O48" s="492">
        <v>17</v>
      </c>
      <c r="P48" s="492">
        <v>17</v>
      </c>
      <c r="Q48" s="200"/>
      <c r="R48" s="476">
        <f>S48/AF48</f>
        <v>-8.5537093352078611E-2</v>
      </c>
      <c r="S48" s="473">
        <f>L48-AF48</f>
        <v>-123.92296676809838</v>
      </c>
      <c r="T48" s="495"/>
      <c r="U48" s="434">
        <v>139</v>
      </c>
      <c r="V48" s="435" t="s">
        <v>79</v>
      </c>
      <c r="W48" s="436">
        <v>9912</v>
      </c>
      <c r="X48" s="200">
        <v>892.42079258436934</v>
      </c>
      <c r="Y48" s="200">
        <v>-150.34350723108977</v>
      </c>
      <c r="Z48" s="200">
        <v>742.07728535327954</v>
      </c>
      <c r="AA48" s="200">
        <v>572.17211460855526</v>
      </c>
      <c r="AB48" s="200">
        <v>1314.249399961835</v>
      </c>
      <c r="AC48" s="200">
        <v>149.401607805331</v>
      </c>
      <c r="AD48" s="200">
        <v>1463.651007767166</v>
      </c>
      <c r="AE48" s="200">
        <v>-14.888115415657788</v>
      </c>
      <c r="AF48" s="487">
        <v>1448.7628923515083</v>
      </c>
    </row>
    <row r="49" spans="1:32" s="1" customFormat="1" ht="16.5">
      <c r="A49" s="434">
        <v>140</v>
      </c>
      <c r="B49" s="435" t="s">
        <v>80</v>
      </c>
      <c r="C49" s="440">
        <v>20801</v>
      </c>
      <c r="D49" s="500">
        <f>'Vos-laskelma'!D49/$C49</f>
        <v>206.09333567363817</v>
      </c>
      <c r="E49" s="500">
        <f>'Vos-laskelma'!E49/$C49</f>
        <v>359.91299221215917</v>
      </c>
      <c r="F49" s="438">
        <f>'Vos-laskelma'!F49/$C49</f>
        <v>566.0063278857973</v>
      </c>
      <c r="G49" s="438">
        <f>'Vos-laskelma'!G49/$C49</f>
        <v>355.12682595155849</v>
      </c>
      <c r="H49" s="438">
        <f>'Vos-laskelma'!H49/$C49</f>
        <v>921.13315383735574</v>
      </c>
      <c r="I49" s="438">
        <f>'Vos-laskelma'!I49/$C49</f>
        <v>176.88652771810928</v>
      </c>
      <c r="J49" s="438">
        <f>'Vos-laskelma'!J49/$C49</f>
        <v>1098.019681555465</v>
      </c>
      <c r="K49" s="759">
        <f>'Vos-laskelma'!K49/$C49</f>
        <v>-64.529301475890577</v>
      </c>
      <c r="L49" s="428">
        <f>'Vos-laskelma'!L49/$C49</f>
        <v>1033.4903800795744</v>
      </c>
      <c r="M49" s="438">
        <f>'Vos-laskelma'!M49/$C49</f>
        <v>-7.4210938031825409</v>
      </c>
      <c r="N49" s="438">
        <f>'Vos-laskelma'!N49/$C49</f>
        <v>1026.0692862763917</v>
      </c>
      <c r="O49" s="492">
        <v>11</v>
      </c>
      <c r="P49" s="492">
        <v>11</v>
      </c>
      <c r="Q49" s="200"/>
      <c r="R49" s="476">
        <f>S49/AF49</f>
        <v>-7.0656887619571868E-2</v>
      </c>
      <c r="S49" s="473">
        <f>L49-AF49</f>
        <v>-78.575084560694449</v>
      </c>
      <c r="T49" s="495"/>
      <c r="U49" s="434">
        <v>140</v>
      </c>
      <c r="V49" s="435" t="s">
        <v>80</v>
      </c>
      <c r="W49" s="436">
        <v>20958</v>
      </c>
      <c r="X49" s="200">
        <v>167.90436411474536</v>
      </c>
      <c r="Y49" s="200">
        <v>478.01936002110705</v>
      </c>
      <c r="Z49" s="200">
        <v>645.92372413585247</v>
      </c>
      <c r="AA49" s="200">
        <v>357.64314342971659</v>
      </c>
      <c r="AB49" s="200">
        <v>1003.5668675655689</v>
      </c>
      <c r="AC49" s="200">
        <v>175.61917155699797</v>
      </c>
      <c r="AD49" s="200">
        <v>1179.1860391225669</v>
      </c>
      <c r="AE49" s="200">
        <v>-67.120574482297926</v>
      </c>
      <c r="AF49" s="487">
        <v>1112.0654646402688</v>
      </c>
    </row>
    <row r="50" spans="1:32" s="1" customFormat="1" ht="16.5">
      <c r="A50" s="434">
        <v>142</v>
      </c>
      <c r="B50" s="435" t="s">
        <v>81</v>
      </c>
      <c r="C50" s="440">
        <v>6504</v>
      </c>
      <c r="D50" s="500">
        <f>'Vos-laskelma'!D50/$C50</f>
        <v>126.50718692865125</v>
      </c>
      <c r="E50" s="500">
        <f>'Vos-laskelma'!E50/$C50</f>
        <v>31.43630090923023</v>
      </c>
      <c r="F50" s="438">
        <f>'Vos-laskelma'!F50/$C50</f>
        <v>157.94348783788146</v>
      </c>
      <c r="G50" s="438">
        <f>'Vos-laskelma'!G50/$C50</f>
        <v>387.41285237257432</v>
      </c>
      <c r="H50" s="438">
        <f>'Vos-laskelma'!H50/$C50</f>
        <v>545.35634021045576</v>
      </c>
      <c r="I50" s="438">
        <f>'Vos-laskelma'!I50/$C50</f>
        <v>179.73005840108161</v>
      </c>
      <c r="J50" s="438">
        <f>'Vos-laskelma'!J50/$C50</f>
        <v>725.08639861153745</v>
      </c>
      <c r="K50" s="759">
        <f>'Vos-laskelma'!K50/$C50</f>
        <v>-102.1459102091021</v>
      </c>
      <c r="L50" s="428">
        <f>'Vos-laskelma'!L50/$C50</f>
        <v>622.94048840243534</v>
      </c>
      <c r="M50" s="438">
        <f>'Vos-laskelma'!M50/$C50</f>
        <v>84.125696417589197</v>
      </c>
      <c r="N50" s="438">
        <f>'Vos-laskelma'!N50/$C50</f>
        <v>707.06618482002455</v>
      </c>
      <c r="O50" s="492">
        <v>7</v>
      </c>
      <c r="P50" s="492">
        <v>7</v>
      </c>
      <c r="Q50" s="200"/>
      <c r="R50" s="476">
        <f>S50/AF50</f>
        <v>2.1675203378118509E-2</v>
      </c>
      <c r="S50" s="473">
        <f>L50-AF50</f>
        <v>13.21590436367876</v>
      </c>
      <c r="T50" s="495"/>
      <c r="U50" s="434">
        <v>142</v>
      </c>
      <c r="V50" s="435" t="s">
        <v>81</v>
      </c>
      <c r="W50" s="436">
        <v>6559</v>
      </c>
      <c r="X50" s="200">
        <v>134.30230242909371</v>
      </c>
      <c r="Y50" s="200">
        <v>10.569307937075793</v>
      </c>
      <c r="Z50" s="200">
        <v>144.87161036616953</v>
      </c>
      <c r="AA50" s="200">
        <v>381.99237688672054</v>
      </c>
      <c r="AB50" s="200">
        <v>526.86398725289007</v>
      </c>
      <c r="AC50" s="200">
        <v>181.76622264346679</v>
      </c>
      <c r="AD50" s="200">
        <v>708.63020989635686</v>
      </c>
      <c r="AE50" s="200">
        <v>-98.905625857600242</v>
      </c>
      <c r="AF50" s="487">
        <v>609.72458403875657</v>
      </c>
    </row>
    <row r="51" spans="1:32" s="1" customFormat="1" ht="16.5">
      <c r="A51" s="434">
        <v>143</v>
      </c>
      <c r="B51" s="435" t="s">
        <v>82</v>
      </c>
      <c r="C51" s="440">
        <v>6804</v>
      </c>
      <c r="D51" s="500">
        <f>'Vos-laskelma'!D51/$C51</f>
        <v>92.180604535580798</v>
      </c>
      <c r="E51" s="500">
        <f>'Vos-laskelma'!E51/$C51</f>
        <v>-139.0647566513471</v>
      </c>
      <c r="F51" s="438">
        <f>'Vos-laskelma'!F51/$C51</f>
        <v>-46.884152115766305</v>
      </c>
      <c r="G51" s="438">
        <f>'Vos-laskelma'!G51/$C51</f>
        <v>417.67509342822706</v>
      </c>
      <c r="H51" s="438">
        <f>'Vos-laskelma'!H51/$C51</f>
        <v>370.79094131246069</v>
      </c>
      <c r="I51" s="438">
        <f>'Vos-laskelma'!I51/$C51</f>
        <v>199.00355881750713</v>
      </c>
      <c r="J51" s="438">
        <f>'Vos-laskelma'!J51/$C51</f>
        <v>569.79450012996779</v>
      </c>
      <c r="K51" s="759">
        <f>'Vos-laskelma'!K51/$C51</f>
        <v>-131.37992357436801</v>
      </c>
      <c r="L51" s="428">
        <f>'Vos-laskelma'!L51/$C51</f>
        <v>438.41457655559981</v>
      </c>
      <c r="M51" s="438">
        <f>'Vos-laskelma'!M51/$C51</f>
        <v>30.797543136390356</v>
      </c>
      <c r="N51" s="438">
        <f>'Vos-laskelma'!N51/$C51</f>
        <v>469.21211969199015</v>
      </c>
      <c r="O51" s="492">
        <v>6</v>
      </c>
      <c r="P51" s="492">
        <v>6</v>
      </c>
      <c r="Q51" s="200"/>
      <c r="R51" s="476">
        <f>S51/AF51</f>
        <v>-0.2106528877627992</v>
      </c>
      <c r="S51" s="473">
        <f>L51-AF51</f>
        <v>-116.99960024809656</v>
      </c>
      <c r="T51" s="495"/>
      <c r="U51" s="434">
        <v>143</v>
      </c>
      <c r="V51" s="435" t="s">
        <v>82</v>
      </c>
      <c r="W51" s="436">
        <v>6877</v>
      </c>
      <c r="X51" s="200">
        <v>108.82989650930902</v>
      </c>
      <c r="Y51" s="200">
        <v>10.91119005141891</v>
      </c>
      <c r="Z51" s="200">
        <v>119.74108656072794</v>
      </c>
      <c r="AA51" s="200">
        <v>365.19994183510249</v>
      </c>
      <c r="AB51" s="200">
        <v>484.94102839583047</v>
      </c>
      <c r="AC51" s="200">
        <v>200.17810696537649</v>
      </c>
      <c r="AD51" s="200">
        <v>685.11913536120687</v>
      </c>
      <c r="AE51" s="200">
        <v>-129.70495855751054</v>
      </c>
      <c r="AF51" s="487">
        <v>555.41417680369636</v>
      </c>
    </row>
    <row r="52" spans="1:32" s="1" customFormat="1" ht="16.5">
      <c r="A52" s="434">
        <v>145</v>
      </c>
      <c r="B52" s="435" t="s">
        <v>83</v>
      </c>
      <c r="C52" s="440">
        <v>12369</v>
      </c>
      <c r="D52" s="500">
        <f>'Vos-laskelma'!D52/$C52</f>
        <v>541.07602793425974</v>
      </c>
      <c r="E52" s="500">
        <f>'Vos-laskelma'!E52/$C52</f>
        <v>-4.8281375046886215</v>
      </c>
      <c r="F52" s="438">
        <f>'Vos-laskelma'!F52/$C52</f>
        <v>536.24789042957116</v>
      </c>
      <c r="G52" s="438">
        <f>'Vos-laskelma'!G52/$C52</f>
        <v>447.06775337144757</v>
      </c>
      <c r="H52" s="438">
        <f>'Vos-laskelma'!H52/$C52</f>
        <v>983.31564380101872</v>
      </c>
      <c r="I52" s="438">
        <f>'Vos-laskelma'!I52/$C52</f>
        <v>176.15594746330413</v>
      </c>
      <c r="J52" s="438">
        <f>'Vos-laskelma'!J52/$C52</f>
        <v>1159.4715912643228</v>
      </c>
      <c r="K52" s="759">
        <f>'Vos-laskelma'!K52/$C52</f>
        <v>-41.090387258468752</v>
      </c>
      <c r="L52" s="428">
        <f>'Vos-laskelma'!L52/$C52</f>
        <v>1118.381204005854</v>
      </c>
      <c r="M52" s="438">
        <f>'Vos-laskelma'!M52/$C52</f>
        <v>5.7507273748888368</v>
      </c>
      <c r="N52" s="438">
        <f>'Vos-laskelma'!N52/$C52</f>
        <v>1124.1319313807428</v>
      </c>
      <c r="O52" s="492">
        <v>14</v>
      </c>
      <c r="P52" s="492">
        <v>14</v>
      </c>
      <c r="Q52" s="200"/>
      <c r="R52" s="476">
        <f>S52/AF52</f>
        <v>-0.12625244623602386</v>
      </c>
      <c r="S52" s="473">
        <f>L52-AF52</f>
        <v>-161.60086768983433</v>
      </c>
      <c r="T52" s="495"/>
      <c r="U52" s="434">
        <v>145</v>
      </c>
      <c r="V52" s="435" t="s">
        <v>83</v>
      </c>
      <c r="W52" s="436">
        <v>12366</v>
      </c>
      <c r="X52" s="200">
        <v>537.98723441709797</v>
      </c>
      <c r="Y52" s="200">
        <v>131.11736541048717</v>
      </c>
      <c r="Z52" s="200">
        <v>669.10459982758516</v>
      </c>
      <c r="AA52" s="200">
        <v>470.21251819505096</v>
      </c>
      <c r="AB52" s="200">
        <v>1139.3171180226361</v>
      </c>
      <c r="AC52" s="200">
        <v>179.0891813942234</v>
      </c>
      <c r="AD52" s="200">
        <v>1318.4062994168594</v>
      </c>
      <c r="AE52" s="200">
        <v>-38.424227721170951</v>
      </c>
      <c r="AF52" s="487">
        <v>1279.9820716956883</v>
      </c>
    </row>
    <row r="53" spans="1:32" s="1" customFormat="1" ht="16.5">
      <c r="A53" s="434">
        <v>146</v>
      </c>
      <c r="B53" s="435" t="s">
        <v>84</v>
      </c>
      <c r="C53" s="440">
        <v>4492</v>
      </c>
      <c r="D53" s="500">
        <f>'Vos-laskelma'!D53/$C53</f>
        <v>414.00835854591196</v>
      </c>
      <c r="E53" s="500">
        <f>'Vos-laskelma'!E53/$C53</f>
        <v>10.92939875467405</v>
      </c>
      <c r="F53" s="438">
        <f>'Vos-laskelma'!F53/$C53</f>
        <v>424.93775730058604</v>
      </c>
      <c r="G53" s="438">
        <f>'Vos-laskelma'!G53/$C53</f>
        <v>254.28887969963537</v>
      </c>
      <c r="H53" s="438">
        <f>'Vos-laskelma'!H53/$C53</f>
        <v>679.22663700022133</v>
      </c>
      <c r="I53" s="438">
        <f>'Vos-laskelma'!I53/$C53</f>
        <v>228.61949726077012</v>
      </c>
      <c r="J53" s="438">
        <f>'Vos-laskelma'!J53/$C53</f>
        <v>907.84613426099145</v>
      </c>
      <c r="K53" s="759">
        <f>'Vos-laskelma'!K53/$C53</f>
        <v>-70.368210151380225</v>
      </c>
      <c r="L53" s="428">
        <f>'Vos-laskelma'!L53/$C53</f>
        <v>837.47792410961119</v>
      </c>
      <c r="M53" s="438">
        <f>'Vos-laskelma'!M53/$C53</f>
        <v>6.3157479964381142</v>
      </c>
      <c r="N53" s="438">
        <f>'Vos-laskelma'!N53/$C53</f>
        <v>843.79367210604937</v>
      </c>
      <c r="O53" s="492">
        <v>12</v>
      </c>
      <c r="P53" s="492">
        <v>12</v>
      </c>
      <c r="Q53" s="200"/>
      <c r="R53" s="476">
        <f>S53/AF53</f>
        <v>-0.220650172462724</v>
      </c>
      <c r="S53" s="473">
        <f>L53-AF53</f>
        <v>-237.10744759184718</v>
      </c>
      <c r="T53" s="495"/>
      <c r="U53" s="434">
        <v>146</v>
      </c>
      <c r="V53" s="435" t="s">
        <v>84</v>
      </c>
      <c r="W53" s="436">
        <v>4643</v>
      </c>
      <c r="X53" s="200">
        <v>399.56965676592802</v>
      </c>
      <c r="Y53" s="200">
        <v>404.25236820656806</v>
      </c>
      <c r="Z53" s="200">
        <v>803.82202497249602</v>
      </c>
      <c r="AA53" s="200">
        <v>105.0027999138488</v>
      </c>
      <c r="AB53" s="200">
        <v>908.8248248863448</v>
      </c>
      <c r="AC53" s="200">
        <v>221.3377598239442</v>
      </c>
      <c r="AD53" s="200">
        <v>1130.1625847102889</v>
      </c>
      <c r="AE53" s="200">
        <v>-55.577213008830498</v>
      </c>
      <c r="AF53" s="487">
        <v>1074.5853717014584</v>
      </c>
    </row>
    <row r="54" spans="1:32" s="1" customFormat="1" ht="16.5">
      <c r="A54" s="434">
        <v>148</v>
      </c>
      <c r="B54" s="435" t="s">
        <v>85</v>
      </c>
      <c r="C54" s="440">
        <v>7047</v>
      </c>
      <c r="D54" s="500">
        <f>'Vos-laskelma'!D54/$C54</f>
        <v>1170.5008331539404</v>
      </c>
      <c r="E54" s="500">
        <f>'Vos-laskelma'!E54/$C54</f>
        <v>399.60273697693088</v>
      </c>
      <c r="F54" s="438">
        <f>'Vos-laskelma'!F54/$C54</f>
        <v>1570.1035701308713</v>
      </c>
      <c r="G54" s="438">
        <f>'Vos-laskelma'!G54/$C54</f>
        <v>-2.5586138313023894</v>
      </c>
      <c r="H54" s="438">
        <f>'Vos-laskelma'!H54/$C54</f>
        <v>1567.5449562995689</v>
      </c>
      <c r="I54" s="438">
        <f>'Vos-laskelma'!I54/$C54</f>
        <v>165.01973865835237</v>
      </c>
      <c r="J54" s="438">
        <f>'Vos-laskelma'!J54/$C54</f>
        <v>1732.5646949579213</v>
      </c>
      <c r="K54" s="759">
        <f>'Vos-laskelma'!K54/$C54</f>
        <v>-127.08343976160069</v>
      </c>
      <c r="L54" s="428">
        <f>'Vos-laskelma'!L54/$C54</f>
        <v>1605.4812551963207</v>
      </c>
      <c r="M54" s="438">
        <f>'Vos-laskelma'!M54/$C54</f>
        <v>-0.3511457499645253</v>
      </c>
      <c r="N54" s="438">
        <f>'Vos-laskelma'!N54/$C54</f>
        <v>1605.1301094463561</v>
      </c>
      <c r="O54" s="492">
        <v>19</v>
      </c>
      <c r="P54" s="492">
        <v>19</v>
      </c>
      <c r="Q54" s="200"/>
      <c r="R54" s="476">
        <f>S54/AF54</f>
        <v>0.10896665831384994</v>
      </c>
      <c r="S54" s="473">
        <f>L54-AF54</f>
        <v>157.7540010357618</v>
      </c>
      <c r="T54" s="495"/>
      <c r="U54" s="434">
        <v>148</v>
      </c>
      <c r="V54" s="435" t="s">
        <v>85</v>
      </c>
      <c r="W54" s="436">
        <v>7008</v>
      </c>
      <c r="X54" s="200">
        <v>1123.0541211217089</v>
      </c>
      <c r="Y54" s="200">
        <v>272.46380074242495</v>
      </c>
      <c r="Z54" s="200">
        <v>1395.5179218641338</v>
      </c>
      <c r="AA54" s="200">
        <v>-5.3989726027397262</v>
      </c>
      <c r="AB54" s="200">
        <v>1390.1189492613939</v>
      </c>
      <c r="AC54" s="200">
        <v>165.34346471651642</v>
      </c>
      <c r="AD54" s="200">
        <v>1555.4624139779105</v>
      </c>
      <c r="AE54" s="200">
        <v>-107.7351598173516</v>
      </c>
      <c r="AF54" s="487">
        <v>1447.7272541605589</v>
      </c>
    </row>
    <row r="55" spans="1:32" s="1" customFormat="1" ht="16.5">
      <c r="A55" s="434">
        <v>149</v>
      </c>
      <c r="B55" s="435" t="s">
        <v>86</v>
      </c>
      <c r="C55" s="440">
        <v>5384</v>
      </c>
      <c r="D55" s="500">
        <f>'Vos-laskelma'!D55/$C55</f>
        <v>411.22314901768635</v>
      </c>
      <c r="E55" s="500">
        <f>'Vos-laskelma'!E55/$C55</f>
        <v>141.41876505448391</v>
      </c>
      <c r="F55" s="438">
        <f>'Vos-laskelma'!F55/$C55</f>
        <v>552.64191407217027</v>
      </c>
      <c r="G55" s="438">
        <f>'Vos-laskelma'!G55/$C55</f>
        <v>-12.405986905507534</v>
      </c>
      <c r="H55" s="438">
        <f>'Vos-laskelma'!H55/$C55</f>
        <v>540.23592716666269</v>
      </c>
      <c r="I55" s="438">
        <f>'Vos-laskelma'!I55/$C55</f>
        <v>160.18403179861605</v>
      </c>
      <c r="J55" s="438">
        <f>'Vos-laskelma'!J55/$C55</f>
        <v>700.41995896527874</v>
      </c>
      <c r="K55" s="759">
        <f>'Vos-laskelma'!K55/$C55</f>
        <v>-261.98421248142643</v>
      </c>
      <c r="L55" s="428">
        <f>'Vos-laskelma'!L55/$C55</f>
        <v>438.43574648385231</v>
      </c>
      <c r="M55" s="438">
        <f>'Vos-laskelma'!M55/$C55</f>
        <v>-471.63289754829117</v>
      </c>
      <c r="N55" s="438">
        <f>'Vos-laskelma'!N55/$C55</f>
        <v>-33.197151064438906</v>
      </c>
      <c r="O55" s="492">
        <v>1</v>
      </c>
      <c r="P55" s="493">
        <v>33</v>
      </c>
      <c r="Q55" s="200"/>
      <c r="R55" s="476">
        <f>S55/AF55</f>
        <v>-6.5926152629825385E-4</v>
      </c>
      <c r="S55" s="473">
        <f>L55-AF55</f>
        <v>-0.28923450058897515</v>
      </c>
      <c r="T55" s="495"/>
      <c r="U55" s="434">
        <v>149</v>
      </c>
      <c r="V55" s="435" t="s">
        <v>86</v>
      </c>
      <c r="W55" s="436">
        <v>5353</v>
      </c>
      <c r="X55" s="200">
        <v>421.38248244563425</v>
      </c>
      <c r="Y55" s="200">
        <v>102.2813896216158</v>
      </c>
      <c r="Z55" s="200">
        <v>523.66387206724994</v>
      </c>
      <c r="AA55" s="200">
        <v>-12.655146646740146</v>
      </c>
      <c r="AB55" s="200">
        <v>511.00872542050985</v>
      </c>
      <c r="AC55" s="200">
        <v>167.13153671468802</v>
      </c>
      <c r="AD55" s="200">
        <v>678.14026213519787</v>
      </c>
      <c r="AE55" s="200">
        <v>-239.41528115075658</v>
      </c>
      <c r="AF55" s="487">
        <v>438.72498098444129</v>
      </c>
    </row>
    <row r="56" spans="1:32" s="1" customFormat="1" ht="16.5">
      <c r="A56" s="434">
        <v>151</v>
      </c>
      <c r="B56" s="435" t="s">
        <v>87</v>
      </c>
      <c r="C56" s="440">
        <v>1852</v>
      </c>
      <c r="D56" s="500">
        <f>'Vos-laskelma'!D56/$C56</f>
        <v>154.57887139216766</v>
      </c>
      <c r="E56" s="500">
        <f>'Vos-laskelma'!E56/$C56</f>
        <v>-316.44423832084232</v>
      </c>
      <c r="F56" s="438">
        <f>'Vos-laskelma'!F56/$C56</f>
        <v>-161.86536692867466</v>
      </c>
      <c r="G56" s="438">
        <f>'Vos-laskelma'!G56/$C56</f>
        <v>408.66216290317692</v>
      </c>
      <c r="H56" s="438">
        <f>'Vos-laskelma'!H56/$C56</f>
        <v>246.79679597450223</v>
      </c>
      <c r="I56" s="438">
        <f>'Vos-laskelma'!I56/$C56</f>
        <v>269.67439982859838</v>
      </c>
      <c r="J56" s="438">
        <f>'Vos-laskelma'!J56/$C56</f>
        <v>516.47119580310061</v>
      </c>
      <c r="K56" s="759">
        <f>'Vos-laskelma'!K56/$C56</f>
        <v>-264.6020518358531</v>
      </c>
      <c r="L56" s="428">
        <f>'Vos-laskelma'!L56/$C56</f>
        <v>251.86914396724748</v>
      </c>
      <c r="M56" s="438">
        <f>'Vos-laskelma'!M56/$C56</f>
        <v>0</v>
      </c>
      <c r="N56" s="438">
        <f>'Vos-laskelma'!N56/$C56</f>
        <v>251.86914396724748</v>
      </c>
      <c r="O56" s="492">
        <v>14</v>
      </c>
      <c r="P56" s="492">
        <v>14</v>
      </c>
      <c r="Q56" s="200"/>
      <c r="R56" s="476">
        <f>S56/AF56</f>
        <v>-0.44844088735663218</v>
      </c>
      <c r="S56" s="473">
        <f>L56-AF56</f>
        <v>-204.78026711791276</v>
      </c>
      <c r="T56" s="495"/>
      <c r="U56" s="434">
        <v>151</v>
      </c>
      <c r="V56" s="435" t="s">
        <v>87</v>
      </c>
      <c r="W56" s="436">
        <v>1891</v>
      </c>
      <c r="X56" s="200">
        <v>188.7427380997751</v>
      </c>
      <c r="Y56" s="200">
        <v>-46.91344703051751</v>
      </c>
      <c r="Z56" s="200">
        <v>141.82929106925761</v>
      </c>
      <c r="AA56" s="200">
        <v>323.17609730301427</v>
      </c>
      <c r="AB56" s="200">
        <v>465.00538837227191</v>
      </c>
      <c r="AC56" s="200">
        <v>265.50652932314745</v>
      </c>
      <c r="AD56" s="200">
        <v>730.51191769541936</v>
      </c>
      <c r="AE56" s="200">
        <v>-273.86250661025912</v>
      </c>
      <c r="AF56" s="487">
        <v>456.64941108516024</v>
      </c>
    </row>
    <row r="57" spans="1:32" s="1" customFormat="1" ht="16.5">
      <c r="A57" s="434">
        <v>152</v>
      </c>
      <c r="B57" s="435" t="s">
        <v>88</v>
      </c>
      <c r="C57" s="440">
        <v>4406</v>
      </c>
      <c r="D57" s="500">
        <f>'Vos-laskelma'!D57/$C57</f>
        <v>259.67858762066078</v>
      </c>
      <c r="E57" s="500">
        <f>'Vos-laskelma'!E57/$C57</f>
        <v>-44.537049233238498</v>
      </c>
      <c r="F57" s="438">
        <f>'Vos-laskelma'!F57/$C57</f>
        <v>215.14153838742229</v>
      </c>
      <c r="G57" s="438">
        <f>'Vos-laskelma'!G57/$C57</f>
        <v>483.27763896321738</v>
      </c>
      <c r="H57" s="438">
        <f>'Vos-laskelma'!H57/$C57</f>
        <v>698.41917735063976</v>
      </c>
      <c r="I57" s="438">
        <f>'Vos-laskelma'!I57/$C57</f>
        <v>210.53937828205619</v>
      </c>
      <c r="J57" s="438">
        <f>'Vos-laskelma'!J57/$C57</f>
        <v>908.95855563269595</v>
      </c>
      <c r="K57" s="759">
        <f>'Vos-laskelma'!K57/$C57</f>
        <v>-11.16182478438493</v>
      </c>
      <c r="L57" s="428">
        <f>'Vos-laskelma'!L57/$C57</f>
        <v>897.79673084831097</v>
      </c>
      <c r="M57" s="438">
        <f>'Vos-laskelma'!M57/$C57</f>
        <v>63.817882886972328</v>
      </c>
      <c r="N57" s="438">
        <f>'Vos-laskelma'!N57/$C57</f>
        <v>961.61461373528334</v>
      </c>
      <c r="O57" s="492">
        <v>14</v>
      </c>
      <c r="P57" s="492">
        <v>14</v>
      </c>
      <c r="Q57" s="200"/>
      <c r="R57" s="476">
        <f>S57/AF57</f>
        <v>-0.14745223037562327</v>
      </c>
      <c r="S57" s="473">
        <f>L57-AF57</f>
        <v>-155.27825548807982</v>
      </c>
      <c r="T57" s="495"/>
      <c r="U57" s="434">
        <v>152</v>
      </c>
      <c r="V57" s="435" t="s">
        <v>88</v>
      </c>
      <c r="W57" s="436">
        <v>4480</v>
      </c>
      <c r="X57" s="200">
        <v>308.16585996985935</v>
      </c>
      <c r="Y57" s="200">
        <v>25.082023418013815</v>
      </c>
      <c r="Z57" s="200">
        <v>333.24788338787312</v>
      </c>
      <c r="AA57" s="200">
        <v>509.94553571428571</v>
      </c>
      <c r="AB57" s="200">
        <v>843.19341910215883</v>
      </c>
      <c r="AC57" s="200">
        <v>209.7447368770892</v>
      </c>
      <c r="AD57" s="200">
        <v>1052.938155979248</v>
      </c>
      <c r="AE57" s="200">
        <v>0.13683035714285716</v>
      </c>
      <c r="AF57" s="487">
        <v>1053.0749863363908</v>
      </c>
    </row>
    <row r="58" spans="1:32" s="1" customFormat="1" ht="16.5">
      <c r="A58" s="434">
        <v>153</v>
      </c>
      <c r="B58" s="435" t="s">
        <v>89</v>
      </c>
      <c r="C58" s="440">
        <v>25208</v>
      </c>
      <c r="D58" s="500">
        <f>'Vos-laskelma'!D58/$C58</f>
        <v>-39.54958872162721</v>
      </c>
      <c r="E58" s="500">
        <f>'Vos-laskelma'!E58/$C58</f>
        <v>308.72435915017508</v>
      </c>
      <c r="F58" s="438">
        <f>'Vos-laskelma'!F58/$C58</f>
        <v>269.17477042854784</v>
      </c>
      <c r="G58" s="438">
        <f>'Vos-laskelma'!G58/$C58</f>
        <v>306.4647995788697</v>
      </c>
      <c r="H58" s="438">
        <f>'Vos-laskelma'!H58/$C58</f>
        <v>575.63957000741755</v>
      </c>
      <c r="I58" s="438">
        <f>'Vos-laskelma'!I58/$C58</f>
        <v>153.36231530787953</v>
      </c>
      <c r="J58" s="438">
        <f>'Vos-laskelma'!J58/$C58</f>
        <v>729.00188531529705</v>
      </c>
      <c r="K58" s="759">
        <f>'Vos-laskelma'!K58/$C58</f>
        <v>-28.007299270072991</v>
      </c>
      <c r="L58" s="428">
        <f>'Vos-laskelma'!L58/$C58</f>
        <v>700.99458604522408</v>
      </c>
      <c r="M58" s="438">
        <f>'Vos-laskelma'!M58/$C58</f>
        <v>-40.574905826324979</v>
      </c>
      <c r="N58" s="438">
        <f>'Vos-laskelma'!N58/$C58</f>
        <v>660.41968021889909</v>
      </c>
      <c r="O58" s="492">
        <v>9</v>
      </c>
      <c r="P58" s="492">
        <v>9</v>
      </c>
      <c r="Q58" s="200"/>
      <c r="R58" s="476">
        <f>S58/AF58</f>
        <v>-0.24955916614306495</v>
      </c>
      <c r="S58" s="473">
        <f>L58-AF58</f>
        <v>-233.11581202895979</v>
      </c>
      <c r="T58" s="495"/>
      <c r="U58" s="434">
        <v>153</v>
      </c>
      <c r="V58" s="435" t="s">
        <v>89</v>
      </c>
      <c r="W58" s="436">
        <v>25655</v>
      </c>
      <c r="X58" s="200">
        <v>-25.888615105312685</v>
      </c>
      <c r="Y58" s="200">
        <v>531.26312037703406</v>
      </c>
      <c r="Z58" s="200">
        <v>505.37450527172138</v>
      </c>
      <c r="AA58" s="200">
        <v>320.59041122588189</v>
      </c>
      <c r="AB58" s="200">
        <v>825.96491649760321</v>
      </c>
      <c r="AC58" s="200">
        <v>152.72755134855493</v>
      </c>
      <c r="AD58" s="200">
        <v>978.69246784615814</v>
      </c>
      <c r="AE58" s="200">
        <v>-44.582069771974275</v>
      </c>
      <c r="AF58" s="487">
        <v>934.11039807418388</v>
      </c>
    </row>
    <row r="59" spans="1:32" s="1" customFormat="1" ht="16.5">
      <c r="A59" s="434">
        <v>165</v>
      </c>
      <c r="B59" s="435" t="s">
        <v>90</v>
      </c>
      <c r="C59" s="440">
        <v>16280</v>
      </c>
      <c r="D59" s="500">
        <f>'Vos-laskelma'!D59/$C59</f>
        <v>296.51726025856703</v>
      </c>
      <c r="E59" s="500">
        <f>'Vos-laskelma'!E59/$C59</f>
        <v>-12.6225449308614</v>
      </c>
      <c r="F59" s="438">
        <f>'Vos-laskelma'!F59/$C59</f>
        <v>283.89471532770563</v>
      </c>
      <c r="G59" s="438">
        <f>'Vos-laskelma'!G59/$C59</f>
        <v>285.48667035531054</v>
      </c>
      <c r="H59" s="438">
        <f>'Vos-laskelma'!H59/$C59</f>
        <v>569.38138568301611</v>
      </c>
      <c r="I59" s="438">
        <f>'Vos-laskelma'!I59/$C59</f>
        <v>154.3457808743519</v>
      </c>
      <c r="J59" s="438">
        <f>'Vos-laskelma'!J59/$C59</f>
        <v>723.72716655736804</v>
      </c>
      <c r="K59" s="759">
        <f>'Vos-laskelma'!K59/$C59</f>
        <v>-127.31990171990172</v>
      </c>
      <c r="L59" s="428">
        <f>'Vos-laskelma'!L59/$C59</f>
        <v>596.4072648374663</v>
      </c>
      <c r="M59" s="438">
        <f>'Vos-laskelma'!M59/$C59</f>
        <v>18.64732182432434</v>
      </c>
      <c r="N59" s="438">
        <f>'Vos-laskelma'!N59/$C59</f>
        <v>615.05458666179061</v>
      </c>
      <c r="O59" s="492">
        <v>5</v>
      </c>
      <c r="P59" s="492">
        <v>5</v>
      </c>
      <c r="Q59" s="200"/>
      <c r="R59" s="476">
        <f>S59/AF59</f>
        <v>-0.21148348141848178</v>
      </c>
      <c r="S59" s="473">
        <f>L59-AF59</f>
        <v>-159.95896311468618</v>
      </c>
      <c r="T59" s="495"/>
      <c r="U59" s="434">
        <v>165</v>
      </c>
      <c r="V59" s="435" t="s">
        <v>90</v>
      </c>
      <c r="W59" s="436">
        <v>16340</v>
      </c>
      <c r="X59" s="200">
        <v>295.2199260069201</v>
      </c>
      <c r="Y59" s="200">
        <v>131.99162174393541</v>
      </c>
      <c r="Z59" s="200">
        <v>427.21154775085552</v>
      </c>
      <c r="AA59" s="200">
        <v>304.31891064871479</v>
      </c>
      <c r="AB59" s="200">
        <v>731.53045839957031</v>
      </c>
      <c r="AC59" s="200">
        <v>157.79751985857962</v>
      </c>
      <c r="AD59" s="200">
        <v>889.32797825814998</v>
      </c>
      <c r="AE59" s="200">
        <v>-132.96175030599755</v>
      </c>
      <c r="AF59" s="487">
        <v>756.36622795215249</v>
      </c>
    </row>
    <row r="60" spans="1:32" s="1" customFormat="1" ht="16.5">
      <c r="A60" s="434">
        <v>167</v>
      </c>
      <c r="B60" s="435" t="s">
        <v>91</v>
      </c>
      <c r="C60" s="440">
        <v>77513</v>
      </c>
      <c r="D60" s="500">
        <f>'Vos-laskelma'!D60/$C60</f>
        <v>70.771369997283074</v>
      </c>
      <c r="E60" s="500">
        <f>'Vos-laskelma'!E60/$C60</f>
        <v>-23.681280957630051</v>
      </c>
      <c r="F60" s="438">
        <f>'Vos-laskelma'!F60/$C60</f>
        <v>47.090089039653023</v>
      </c>
      <c r="G60" s="438">
        <f>'Vos-laskelma'!G60/$C60</f>
        <v>302.1145990042578</v>
      </c>
      <c r="H60" s="438">
        <f>'Vos-laskelma'!H60/$C60</f>
        <v>349.20468804391083</v>
      </c>
      <c r="I60" s="438">
        <f>'Vos-laskelma'!I60/$C60</f>
        <v>163.49360071681411</v>
      </c>
      <c r="J60" s="438">
        <f>'Vos-laskelma'!J60/$C60</f>
        <v>512.69828876072495</v>
      </c>
      <c r="K60" s="759">
        <f>'Vos-laskelma'!K60/$C60</f>
        <v>-1.0576419439319855</v>
      </c>
      <c r="L60" s="428">
        <f>'Vos-laskelma'!L60/$C60</f>
        <v>511.64064681679292</v>
      </c>
      <c r="M60" s="438">
        <f>'Vos-laskelma'!M60/$C60</f>
        <v>-141.08023750725681</v>
      </c>
      <c r="N60" s="438">
        <f>'Vos-laskelma'!N60/$C60</f>
        <v>370.56040930953611</v>
      </c>
      <c r="O60" s="492">
        <v>12</v>
      </c>
      <c r="P60" s="492">
        <v>12</v>
      </c>
      <c r="Q60" s="200"/>
      <c r="R60" s="476">
        <f>S60/AF60</f>
        <v>-0.29803478448741738</v>
      </c>
      <c r="S60" s="473">
        <f>L60-AF60</f>
        <v>-217.22829926508291</v>
      </c>
      <c r="T60" s="495"/>
      <c r="U60" s="434">
        <v>167</v>
      </c>
      <c r="V60" s="435" t="s">
        <v>91</v>
      </c>
      <c r="W60" s="436">
        <v>77261</v>
      </c>
      <c r="X60" s="200">
        <v>67.429637113023063</v>
      </c>
      <c r="Y60" s="200">
        <v>185.27799823815306</v>
      </c>
      <c r="Z60" s="200">
        <v>252.70763535117612</v>
      </c>
      <c r="AA60" s="200">
        <v>321.98529659207105</v>
      </c>
      <c r="AB60" s="200">
        <v>574.69293194324712</v>
      </c>
      <c r="AC60" s="200">
        <v>163.07951008095401</v>
      </c>
      <c r="AD60" s="200">
        <v>737.77244202420115</v>
      </c>
      <c r="AE60" s="200">
        <v>-8.9034959423253639</v>
      </c>
      <c r="AF60" s="487">
        <v>728.86894608187583</v>
      </c>
    </row>
    <row r="61" spans="1:32" s="1" customFormat="1" ht="16.5">
      <c r="A61" s="434">
        <v>169</v>
      </c>
      <c r="B61" s="435" t="s">
        <v>92</v>
      </c>
      <c r="C61" s="440">
        <v>4990</v>
      </c>
      <c r="D61" s="500">
        <f>'Vos-laskelma'!D61/$C61</f>
        <v>154.53417312942642</v>
      </c>
      <c r="E61" s="500">
        <f>'Vos-laskelma'!E61/$C61</f>
        <v>50.656369568959313</v>
      </c>
      <c r="F61" s="438">
        <f>'Vos-laskelma'!F61/$C61</f>
        <v>205.19054269838574</v>
      </c>
      <c r="G61" s="438">
        <f>'Vos-laskelma'!G61/$C61</f>
        <v>381.20637655961832</v>
      </c>
      <c r="H61" s="438">
        <f>'Vos-laskelma'!H61/$C61</f>
        <v>586.396919258004</v>
      </c>
      <c r="I61" s="438">
        <f>'Vos-laskelma'!I61/$C61</f>
        <v>181.06879469821834</v>
      </c>
      <c r="J61" s="438">
        <f>'Vos-laskelma'!J61/$C61</f>
        <v>767.46571395622232</v>
      </c>
      <c r="K61" s="759">
        <f>'Vos-laskelma'!K61/$C61</f>
        <v>-258.21823647294588</v>
      </c>
      <c r="L61" s="428">
        <f>'Vos-laskelma'!L61/$C61</f>
        <v>509.24747748327644</v>
      </c>
      <c r="M61" s="438">
        <f>'Vos-laskelma'!M61/$C61</f>
        <v>16.108743486973946</v>
      </c>
      <c r="N61" s="438">
        <f>'Vos-laskelma'!N61/$C61</f>
        <v>525.35622097025032</v>
      </c>
      <c r="O61" s="492">
        <v>5</v>
      </c>
      <c r="P61" s="492">
        <v>5</v>
      </c>
      <c r="Q61" s="200"/>
      <c r="R61" s="476">
        <f>S61/AF61</f>
        <v>3.7970389473991138E-2</v>
      </c>
      <c r="S61" s="473">
        <f>L61-AF61</f>
        <v>18.628975599666717</v>
      </c>
      <c r="T61" s="495"/>
      <c r="U61" s="434">
        <v>169</v>
      </c>
      <c r="V61" s="435" t="s">
        <v>92</v>
      </c>
      <c r="W61" s="436">
        <v>5046</v>
      </c>
      <c r="X61" s="200">
        <v>164.25348240217042</v>
      </c>
      <c r="Y61" s="200">
        <v>106.57080364811942</v>
      </c>
      <c r="Z61" s="200">
        <v>270.8242860502898</v>
      </c>
      <c r="AA61" s="200">
        <v>275.08779231074118</v>
      </c>
      <c r="AB61" s="200">
        <v>545.91207836103104</v>
      </c>
      <c r="AC61" s="200">
        <v>181.40222217497657</v>
      </c>
      <c r="AD61" s="200">
        <v>727.31430053600764</v>
      </c>
      <c r="AE61" s="200">
        <v>-236.69579865239794</v>
      </c>
      <c r="AF61" s="487">
        <v>490.61850188360972</v>
      </c>
    </row>
    <row r="62" spans="1:32" s="1" customFormat="1" ht="16.5">
      <c r="A62" s="434">
        <v>171</v>
      </c>
      <c r="B62" s="435" t="s">
        <v>93</v>
      </c>
      <c r="C62" s="440">
        <v>4540</v>
      </c>
      <c r="D62" s="500">
        <f>'Vos-laskelma'!D62/$C62</f>
        <v>118.36578576505038</v>
      </c>
      <c r="E62" s="500">
        <f>'Vos-laskelma'!E62/$C62</f>
        <v>-88.802502270999682</v>
      </c>
      <c r="F62" s="438">
        <f>'Vos-laskelma'!F62/$C62</f>
        <v>29.563283494050694</v>
      </c>
      <c r="G62" s="438">
        <f>'Vos-laskelma'!G62/$C62</f>
        <v>324.45719274793629</v>
      </c>
      <c r="H62" s="438">
        <f>'Vos-laskelma'!H62/$C62</f>
        <v>354.02047624198696</v>
      </c>
      <c r="I62" s="438">
        <f>'Vos-laskelma'!I62/$C62</f>
        <v>206.88799573921449</v>
      </c>
      <c r="J62" s="438">
        <f>'Vos-laskelma'!J62/$C62</f>
        <v>560.90847198120139</v>
      </c>
      <c r="K62" s="759">
        <f>'Vos-laskelma'!K62/$C62</f>
        <v>-14.242070484581498</v>
      </c>
      <c r="L62" s="428">
        <f>'Vos-laskelma'!L62/$C62</f>
        <v>546.66640149661998</v>
      </c>
      <c r="M62" s="438">
        <f>'Vos-laskelma'!M62/$C62</f>
        <v>1.770542511013214</v>
      </c>
      <c r="N62" s="438">
        <f>'Vos-laskelma'!N62/$C62</f>
        <v>548.43694400763309</v>
      </c>
      <c r="O62" s="492">
        <v>11</v>
      </c>
      <c r="P62" s="492">
        <v>11</v>
      </c>
      <c r="Q62" s="200"/>
      <c r="R62" s="476">
        <f>S62/AF62</f>
        <v>-4.0694210282374563E-2</v>
      </c>
      <c r="S62" s="473">
        <f>L62-AF62</f>
        <v>-23.1898501346069</v>
      </c>
      <c r="T62" s="495"/>
      <c r="U62" s="434">
        <v>171</v>
      </c>
      <c r="V62" s="435" t="s">
        <v>93</v>
      </c>
      <c r="W62" s="436">
        <v>4624</v>
      </c>
      <c r="X62" s="200">
        <v>118.49124254420084</v>
      </c>
      <c r="Y62" s="200">
        <v>46.58761677179853</v>
      </c>
      <c r="Z62" s="200">
        <v>165.07885931599935</v>
      </c>
      <c r="AA62" s="200">
        <v>272.2195069204152</v>
      </c>
      <c r="AB62" s="200">
        <v>437.29836623641461</v>
      </c>
      <c r="AC62" s="200">
        <v>204.60913972007179</v>
      </c>
      <c r="AD62" s="200">
        <v>641.90750595648637</v>
      </c>
      <c r="AE62" s="200">
        <v>-72.051254325259521</v>
      </c>
      <c r="AF62" s="487">
        <v>569.85625163122688</v>
      </c>
    </row>
    <row r="63" spans="1:32" s="1" customFormat="1" ht="16.5">
      <c r="A63" s="434">
        <v>172</v>
      </c>
      <c r="B63" s="435" t="s">
        <v>94</v>
      </c>
      <c r="C63" s="440">
        <v>4171</v>
      </c>
      <c r="D63" s="500">
        <f>'Vos-laskelma'!D63/$C63</f>
        <v>96.239601658748342</v>
      </c>
      <c r="E63" s="500">
        <f>'Vos-laskelma'!E63/$C63</f>
        <v>-64.655952037975837</v>
      </c>
      <c r="F63" s="438">
        <f>'Vos-laskelma'!F63/$C63</f>
        <v>31.583649620772501</v>
      </c>
      <c r="G63" s="438">
        <f>'Vos-laskelma'!G63/$C63</f>
        <v>392.22861015763459</v>
      </c>
      <c r="H63" s="438">
        <f>'Vos-laskelma'!H63/$C63</f>
        <v>423.81225977840705</v>
      </c>
      <c r="I63" s="438">
        <f>'Vos-laskelma'!I63/$C63</f>
        <v>222.96379838083885</v>
      </c>
      <c r="J63" s="438">
        <f>'Vos-laskelma'!J63/$C63</f>
        <v>646.77605815924585</v>
      </c>
      <c r="K63" s="759">
        <f>'Vos-laskelma'!K63/$C63</f>
        <v>147.34643970270918</v>
      </c>
      <c r="L63" s="428">
        <f>'Vos-laskelma'!L63/$C63</f>
        <v>794.12249786195503</v>
      </c>
      <c r="M63" s="438">
        <f>'Vos-laskelma'!M63/$C63</f>
        <v>-13.989051210740849</v>
      </c>
      <c r="N63" s="438">
        <f>'Vos-laskelma'!N63/$C63</f>
        <v>780.13344665121417</v>
      </c>
      <c r="O63" s="492">
        <v>13</v>
      </c>
      <c r="P63" s="492">
        <v>13</v>
      </c>
      <c r="Q63" s="200"/>
      <c r="R63" s="476">
        <f>S63/AF63</f>
        <v>0.43074349160132774</v>
      </c>
      <c r="S63" s="473">
        <f>L63-AF63</f>
        <v>239.08065945865667</v>
      </c>
      <c r="T63" s="495"/>
      <c r="U63" s="434">
        <v>172</v>
      </c>
      <c r="V63" s="435" t="s">
        <v>94</v>
      </c>
      <c r="W63" s="436">
        <v>4263</v>
      </c>
      <c r="X63" s="200">
        <v>96.538073996566538</v>
      </c>
      <c r="Y63" s="200">
        <v>-114.42855298972512</v>
      </c>
      <c r="Z63" s="200">
        <v>-17.890478993158592</v>
      </c>
      <c r="AA63" s="200">
        <v>338.06380483227775</v>
      </c>
      <c r="AB63" s="200">
        <v>320.17332583911917</v>
      </c>
      <c r="AC63" s="200">
        <v>221.38950716891756</v>
      </c>
      <c r="AD63" s="200">
        <v>541.56283300803682</v>
      </c>
      <c r="AE63" s="200">
        <v>13.479005395261552</v>
      </c>
      <c r="AF63" s="487">
        <v>555.04183840329836</v>
      </c>
    </row>
    <row r="64" spans="1:32" s="1" customFormat="1" ht="16.5">
      <c r="A64" s="434">
        <v>176</v>
      </c>
      <c r="B64" s="435" t="s">
        <v>95</v>
      </c>
      <c r="C64" s="440">
        <v>4352</v>
      </c>
      <c r="D64" s="500">
        <f>'Vos-laskelma'!D64/$C64</f>
        <v>304.03668013617823</v>
      </c>
      <c r="E64" s="500">
        <f>'Vos-laskelma'!E64/$C64</f>
        <v>-533.22257355097452</v>
      </c>
      <c r="F64" s="438">
        <f>'Vos-laskelma'!F64/$C64</f>
        <v>-229.18589341479631</v>
      </c>
      <c r="G64" s="438">
        <f>'Vos-laskelma'!G64/$C64</f>
        <v>491.1176278219607</v>
      </c>
      <c r="H64" s="438">
        <f>'Vos-laskelma'!H64/$C64</f>
        <v>261.93173440716441</v>
      </c>
      <c r="I64" s="438">
        <f>'Vos-laskelma'!I64/$C64</f>
        <v>229.02336142208793</v>
      </c>
      <c r="J64" s="438">
        <f>'Vos-laskelma'!J64/$C64</f>
        <v>490.95509582925234</v>
      </c>
      <c r="K64" s="759">
        <f>'Vos-laskelma'!K64/$C64</f>
        <v>5.4372702205882355</v>
      </c>
      <c r="L64" s="428">
        <f>'Vos-laskelma'!L64/$C64</f>
        <v>496.39236604984058</v>
      </c>
      <c r="M64" s="438">
        <f>'Vos-laskelma'!M64/$C64</f>
        <v>-63.414605468750018</v>
      </c>
      <c r="N64" s="438">
        <f>'Vos-laskelma'!N64/$C64</f>
        <v>432.97776058109054</v>
      </c>
      <c r="O64" s="492">
        <v>12</v>
      </c>
      <c r="P64" s="492">
        <v>12</v>
      </c>
      <c r="Q64" s="200"/>
      <c r="R64" s="476">
        <f>S64/AF64</f>
        <v>-0.32468500527964361</v>
      </c>
      <c r="S64" s="473">
        <f>L64-AF64</f>
        <v>-238.66071278101447</v>
      </c>
      <c r="T64" s="495"/>
      <c r="U64" s="434">
        <v>176</v>
      </c>
      <c r="V64" s="435" t="s">
        <v>95</v>
      </c>
      <c r="W64" s="436">
        <v>4444</v>
      </c>
      <c r="X64" s="200">
        <v>288.55967133003566</v>
      </c>
      <c r="Y64" s="200">
        <v>-166.70266586069124</v>
      </c>
      <c r="Z64" s="200">
        <v>121.85700546934441</v>
      </c>
      <c r="AA64" s="200">
        <v>410.3037803780378</v>
      </c>
      <c r="AB64" s="200">
        <v>532.16078584738227</v>
      </c>
      <c r="AC64" s="200">
        <v>224.4937781319876</v>
      </c>
      <c r="AD64" s="200">
        <v>756.65456397936987</v>
      </c>
      <c r="AE64" s="200">
        <v>-21.60148514851485</v>
      </c>
      <c r="AF64" s="487">
        <v>735.05307883085504</v>
      </c>
    </row>
    <row r="65" spans="1:32" s="1" customFormat="1" ht="16.5">
      <c r="A65" s="434">
        <v>177</v>
      </c>
      <c r="B65" s="435" t="s">
        <v>96</v>
      </c>
      <c r="C65" s="440">
        <v>1768</v>
      </c>
      <c r="D65" s="500">
        <f>'Vos-laskelma'!D65/$C65</f>
        <v>197.89382046446559</v>
      </c>
      <c r="E65" s="500">
        <f>'Vos-laskelma'!E65/$C65</f>
        <v>335.21440781276874</v>
      </c>
      <c r="F65" s="438">
        <f>'Vos-laskelma'!F65/$C65</f>
        <v>533.10822827723439</v>
      </c>
      <c r="G65" s="438">
        <f>'Vos-laskelma'!G65/$C65</f>
        <v>181.96342053836355</v>
      </c>
      <c r="H65" s="438">
        <f>'Vos-laskelma'!H65/$C65</f>
        <v>715.07164881559788</v>
      </c>
      <c r="I65" s="438">
        <f>'Vos-laskelma'!I65/$C65</f>
        <v>210.79611473959912</v>
      </c>
      <c r="J65" s="438">
        <f>'Vos-laskelma'!J65/$C65</f>
        <v>925.86776355519703</v>
      </c>
      <c r="K65" s="759">
        <f>'Vos-laskelma'!K65/$C65</f>
        <v>-289.6985294117647</v>
      </c>
      <c r="L65" s="428">
        <f>'Vos-laskelma'!L65/$C65</f>
        <v>636.16923414343228</v>
      </c>
      <c r="M65" s="438">
        <f>'Vos-laskelma'!M65/$C65</f>
        <v>59.30397136123679</v>
      </c>
      <c r="N65" s="438">
        <f>'Vos-laskelma'!N65/$C65</f>
        <v>695.47320550466907</v>
      </c>
      <c r="O65" s="492">
        <v>6</v>
      </c>
      <c r="P65" s="492">
        <v>6</v>
      </c>
      <c r="Q65" s="200"/>
      <c r="R65" s="476">
        <f>S65/AF65</f>
        <v>0.30343348627332928</v>
      </c>
      <c r="S65" s="473">
        <f>L65-AF65</f>
        <v>148.09735257599192</v>
      </c>
      <c r="T65" s="495"/>
      <c r="U65" s="434">
        <v>177</v>
      </c>
      <c r="V65" s="435" t="s">
        <v>96</v>
      </c>
      <c r="W65" s="436">
        <v>1786</v>
      </c>
      <c r="X65" s="200">
        <v>127.95165416506909</v>
      </c>
      <c r="Y65" s="200">
        <v>403.8871682775233</v>
      </c>
      <c r="Z65" s="200">
        <v>531.83882244259235</v>
      </c>
      <c r="AA65" s="200">
        <v>-3.4462486002239641</v>
      </c>
      <c r="AB65" s="200">
        <v>528.39257384236839</v>
      </c>
      <c r="AC65" s="200">
        <v>212.11547793783794</v>
      </c>
      <c r="AD65" s="200">
        <v>740.5080517802063</v>
      </c>
      <c r="AE65" s="200">
        <v>-252.43617021276594</v>
      </c>
      <c r="AF65" s="487">
        <v>488.07188156744036</v>
      </c>
    </row>
    <row r="66" spans="1:32" s="1" customFormat="1" ht="16.5">
      <c r="A66" s="434">
        <v>178</v>
      </c>
      <c r="B66" s="435" t="s">
        <v>97</v>
      </c>
      <c r="C66" s="440">
        <v>5769</v>
      </c>
      <c r="D66" s="500">
        <f>'Vos-laskelma'!D66/$C66</f>
        <v>53.377471498138377</v>
      </c>
      <c r="E66" s="500">
        <f>'Vos-laskelma'!E66/$C66</f>
        <v>54.58066390558011</v>
      </c>
      <c r="F66" s="438">
        <f>'Vos-laskelma'!F66/$C66</f>
        <v>107.95813540371849</v>
      </c>
      <c r="G66" s="438">
        <f>'Vos-laskelma'!G66/$C66</f>
        <v>394.55254201046102</v>
      </c>
      <c r="H66" s="438">
        <f>'Vos-laskelma'!H66/$C66</f>
        <v>502.5106774141795</v>
      </c>
      <c r="I66" s="438">
        <f>'Vos-laskelma'!I66/$C66</f>
        <v>232.97188598805602</v>
      </c>
      <c r="J66" s="438">
        <f>'Vos-laskelma'!J66/$C66</f>
        <v>735.48256340223554</v>
      </c>
      <c r="K66" s="759">
        <f>'Vos-laskelma'!K66/$C66</f>
        <v>-17.740162939850926</v>
      </c>
      <c r="L66" s="428">
        <f>'Vos-laskelma'!L66/$C66</f>
        <v>717.74240046238469</v>
      </c>
      <c r="M66" s="438">
        <f>'Vos-laskelma'!M66/$C66</f>
        <v>3.1773950251343415</v>
      </c>
      <c r="N66" s="438">
        <f>'Vos-laskelma'!N66/$C66</f>
        <v>720.91979548751897</v>
      </c>
      <c r="O66" s="492">
        <v>10</v>
      </c>
      <c r="P66" s="492">
        <v>10</v>
      </c>
      <c r="Q66" s="200"/>
      <c r="R66" s="476">
        <f>S66/AF66</f>
        <v>0.11328596498292594</v>
      </c>
      <c r="S66" s="473">
        <f>L66-AF66</f>
        <v>73.036167708078437</v>
      </c>
      <c r="T66" s="495"/>
      <c r="U66" s="434">
        <v>178</v>
      </c>
      <c r="V66" s="435" t="s">
        <v>97</v>
      </c>
      <c r="W66" s="436">
        <v>5887</v>
      </c>
      <c r="X66" s="200">
        <v>68.211804764365894</v>
      </c>
      <c r="Y66" s="200">
        <v>203.23335043359651</v>
      </c>
      <c r="Z66" s="200">
        <v>271.44515519796244</v>
      </c>
      <c r="AA66" s="200">
        <v>270.55019534567691</v>
      </c>
      <c r="AB66" s="200">
        <v>541.99535054363935</v>
      </c>
      <c r="AC66" s="200">
        <v>229.69644361715581</v>
      </c>
      <c r="AD66" s="200">
        <v>771.6917941607951</v>
      </c>
      <c r="AE66" s="200">
        <v>-126.98556140648887</v>
      </c>
      <c r="AF66" s="487">
        <v>644.70623275430626</v>
      </c>
    </row>
    <row r="67" spans="1:32" s="1" customFormat="1" ht="16.5">
      <c r="A67" s="434">
        <v>179</v>
      </c>
      <c r="B67" s="435" t="s">
        <v>98</v>
      </c>
      <c r="C67" s="440">
        <v>145887</v>
      </c>
      <c r="D67" s="500">
        <f>'Vos-laskelma'!D67/$C67</f>
        <v>171.1743792673704</v>
      </c>
      <c r="E67" s="500">
        <f>'Vos-laskelma'!E67/$C67</f>
        <v>-198.49685190918132</v>
      </c>
      <c r="F67" s="438">
        <f>'Vos-laskelma'!F67/$C67</f>
        <v>-27.322472641810919</v>
      </c>
      <c r="G67" s="438">
        <f>'Vos-laskelma'!G67/$C67</f>
        <v>245.66426489826333</v>
      </c>
      <c r="H67" s="438">
        <f>'Vos-laskelma'!H67/$C67</f>
        <v>218.34179225645241</v>
      </c>
      <c r="I67" s="438">
        <f>'Vos-laskelma'!I67/$C67</f>
        <v>145.46525104591129</v>
      </c>
      <c r="J67" s="438">
        <f>'Vos-laskelma'!J67/$C67</f>
        <v>363.8070433023637</v>
      </c>
      <c r="K67" s="759">
        <f>'Vos-laskelma'!K67/$C67</f>
        <v>-157.76467402852893</v>
      </c>
      <c r="L67" s="428">
        <f>'Vos-laskelma'!L67/$C67</f>
        <v>206.04236927383479</v>
      </c>
      <c r="M67" s="438">
        <f>'Vos-laskelma'!M67/$C67</f>
        <v>-78.033781759238309</v>
      </c>
      <c r="N67" s="438">
        <f>'Vos-laskelma'!N67/$C67</f>
        <v>128.00858751459648</v>
      </c>
      <c r="O67" s="492">
        <v>13</v>
      </c>
      <c r="P67" s="492">
        <v>13</v>
      </c>
      <c r="Q67" s="200"/>
      <c r="R67" s="476">
        <f>S67/AF67</f>
        <v>-0.4859428766578831</v>
      </c>
      <c r="S67" s="473">
        <f>L67-AF67</f>
        <v>-194.77372667725436</v>
      </c>
      <c r="T67" s="495"/>
      <c r="U67" s="434">
        <v>179</v>
      </c>
      <c r="V67" s="435" t="s">
        <v>98</v>
      </c>
      <c r="W67" s="436">
        <v>144473</v>
      </c>
      <c r="X67" s="200">
        <v>178.16214227960759</v>
      </c>
      <c r="Y67" s="200">
        <v>-41.261134722732933</v>
      </c>
      <c r="Z67" s="200">
        <v>136.90100755687467</v>
      </c>
      <c r="AA67" s="200">
        <v>277.12015393879824</v>
      </c>
      <c r="AB67" s="200">
        <v>414.02116149567291</v>
      </c>
      <c r="AC67" s="200">
        <v>146.20471344526203</v>
      </c>
      <c r="AD67" s="200">
        <v>560.225874940935</v>
      </c>
      <c r="AE67" s="200">
        <v>-159.40977898984585</v>
      </c>
      <c r="AF67" s="487">
        <v>400.81609595108915</v>
      </c>
    </row>
    <row r="68" spans="1:32" s="1" customFormat="1" ht="16.5">
      <c r="A68" s="434">
        <v>181</v>
      </c>
      <c r="B68" s="435" t="s">
        <v>99</v>
      </c>
      <c r="C68" s="440">
        <v>1683</v>
      </c>
      <c r="D68" s="500">
        <f>'Vos-laskelma'!D68/$C68</f>
        <v>183.92257087840028</v>
      </c>
      <c r="E68" s="500">
        <f>'Vos-laskelma'!E68/$C68</f>
        <v>324.43631964327506</v>
      </c>
      <c r="F68" s="438">
        <f>'Vos-laskelma'!F68/$C68</f>
        <v>508.35889052167533</v>
      </c>
      <c r="G68" s="438">
        <f>'Vos-laskelma'!G68/$C68</f>
        <v>549.78441330815599</v>
      </c>
      <c r="H68" s="438">
        <f>'Vos-laskelma'!H68/$C68</f>
        <v>1058.1433038298312</v>
      </c>
      <c r="I68" s="438">
        <f>'Vos-laskelma'!I68/$C68</f>
        <v>253.33410907991532</v>
      </c>
      <c r="J68" s="438">
        <f>'Vos-laskelma'!J68/$C68</f>
        <v>1311.4774129097466</v>
      </c>
      <c r="K68" s="759">
        <f>'Vos-laskelma'!K68/$C68</f>
        <v>-236.0635769459299</v>
      </c>
      <c r="L68" s="428">
        <f>'Vos-laskelma'!L68/$C68</f>
        <v>1075.4138359638168</v>
      </c>
      <c r="M68" s="438">
        <f>'Vos-laskelma'!M68/$C68</f>
        <v>41.206013071895427</v>
      </c>
      <c r="N68" s="438">
        <f>'Vos-laskelma'!N68/$C68</f>
        <v>1116.6198490357121</v>
      </c>
      <c r="O68" s="492">
        <v>4</v>
      </c>
      <c r="P68" s="492">
        <v>4</v>
      </c>
      <c r="Q68" s="200"/>
      <c r="R68" s="476">
        <f>S68/AF68</f>
        <v>-3.1255138369701181E-2</v>
      </c>
      <c r="S68" s="473">
        <f>L68-AF68</f>
        <v>-34.69665706528167</v>
      </c>
      <c r="T68" s="495"/>
      <c r="U68" s="434">
        <v>181</v>
      </c>
      <c r="V68" s="435" t="s">
        <v>99</v>
      </c>
      <c r="W68" s="436">
        <v>1685</v>
      </c>
      <c r="X68" s="200">
        <v>209.42083866623761</v>
      </c>
      <c r="Y68" s="200">
        <v>303.63722036553918</v>
      </c>
      <c r="Z68" s="200">
        <v>513.05805903177679</v>
      </c>
      <c r="AA68" s="200">
        <v>566.39525222551924</v>
      </c>
      <c r="AB68" s="200">
        <v>1079.453311257296</v>
      </c>
      <c r="AC68" s="200">
        <v>256.25955565904275</v>
      </c>
      <c r="AD68" s="200">
        <v>1335.712866916339</v>
      </c>
      <c r="AE68" s="200">
        <v>-225.60237388724036</v>
      </c>
      <c r="AF68" s="487">
        <v>1110.1104930290985</v>
      </c>
    </row>
    <row r="69" spans="1:32" s="1" customFormat="1" ht="16.5">
      <c r="A69" s="434">
        <v>182</v>
      </c>
      <c r="B69" s="435" t="s">
        <v>100</v>
      </c>
      <c r="C69" s="440">
        <v>19347</v>
      </c>
      <c r="D69" s="500">
        <f>'Vos-laskelma'!D69/$C69</f>
        <v>6.7810580704381707</v>
      </c>
      <c r="E69" s="500">
        <f>'Vos-laskelma'!E69/$C69</f>
        <v>-144.15316474107044</v>
      </c>
      <c r="F69" s="438">
        <f>'Vos-laskelma'!F69/$C69</f>
        <v>-137.37210667063229</v>
      </c>
      <c r="G69" s="438">
        <f>'Vos-laskelma'!G69/$C69</f>
        <v>130.88420451188551</v>
      </c>
      <c r="H69" s="438">
        <f>'Vos-laskelma'!H69/$C69</f>
        <v>-6.4879021587467607</v>
      </c>
      <c r="I69" s="438">
        <f>'Vos-laskelma'!I69/$C69</f>
        <v>169.29702733414609</v>
      </c>
      <c r="J69" s="438">
        <f>'Vos-laskelma'!J69/$C69</f>
        <v>162.80912517539934</v>
      </c>
      <c r="K69" s="759">
        <f>'Vos-laskelma'!K69/$C69</f>
        <v>-70.069468134594516</v>
      </c>
      <c r="L69" s="428">
        <f>'Vos-laskelma'!L69/$C69</f>
        <v>92.739657040804815</v>
      </c>
      <c r="M69" s="438">
        <f>'Vos-laskelma'!M69/$C69</f>
        <v>-13.643988856153408</v>
      </c>
      <c r="N69" s="438">
        <f>'Vos-laskelma'!N69/$C69</f>
        <v>79.095668184651402</v>
      </c>
      <c r="O69" s="492">
        <v>13</v>
      </c>
      <c r="P69" s="492">
        <v>13</v>
      </c>
      <c r="Q69" s="200"/>
      <c r="R69" s="476">
        <f>S69/AF69</f>
        <v>-0.69392220301761987</v>
      </c>
      <c r="S69" s="473">
        <f>L69-AF69</f>
        <v>-210.25408492651442</v>
      </c>
      <c r="T69" s="495"/>
      <c r="U69" s="434">
        <v>182</v>
      </c>
      <c r="V69" s="435" t="s">
        <v>100</v>
      </c>
      <c r="W69" s="436">
        <v>19767</v>
      </c>
      <c r="X69" s="200">
        <v>15.534590261179211</v>
      </c>
      <c r="Y69" s="200">
        <v>186.82017590329741</v>
      </c>
      <c r="Z69" s="200">
        <v>202.35476616447664</v>
      </c>
      <c r="AA69" s="200">
        <v>-3.509283148682147</v>
      </c>
      <c r="AB69" s="200">
        <v>198.84548301579449</v>
      </c>
      <c r="AC69" s="200">
        <v>168.65334318281933</v>
      </c>
      <c r="AD69" s="200">
        <v>367.49882619861381</v>
      </c>
      <c r="AE69" s="200">
        <v>-64.505084231294589</v>
      </c>
      <c r="AF69" s="487">
        <v>302.99374196731924</v>
      </c>
    </row>
    <row r="70" spans="1:32" s="1" customFormat="1" ht="16.5">
      <c r="A70" s="434">
        <v>186</v>
      </c>
      <c r="B70" s="435" t="s">
        <v>101</v>
      </c>
      <c r="C70" s="440">
        <v>45630</v>
      </c>
      <c r="D70" s="500">
        <f>'Vos-laskelma'!D70/$C70</f>
        <v>340.83594693186086</v>
      </c>
      <c r="E70" s="500">
        <f>'Vos-laskelma'!E70/$C70</f>
        <v>-216.28235435301923</v>
      </c>
      <c r="F70" s="438">
        <f>'Vos-laskelma'!F70/$C70</f>
        <v>124.55359257884163</v>
      </c>
      <c r="G70" s="438">
        <f>'Vos-laskelma'!G70/$C70</f>
        <v>22.276531523256178</v>
      </c>
      <c r="H70" s="438">
        <f>'Vos-laskelma'!H70/$C70</f>
        <v>146.83012410209778</v>
      </c>
      <c r="I70" s="438">
        <f>'Vos-laskelma'!I70/$C70</f>
        <v>118.31831705426232</v>
      </c>
      <c r="J70" s="438">
        <f>'Vos-laskelma'!J70/$C70</f>
        <v>265.14844115636009</v>
      </c>
      <c r="K70" s="759">
        <f>'Vos-laskelma'!K70/$C70</f>
        <v>1.4065746219592374</v>
      </c>
      <c r="L70" s="428">
        <f>'Vos-laskelma'!L70/$C70</f>
        <v>266.55501577831933</v>
      </c>
      <c r="M70" s="438">
        <f>'Vos-laskelma'!M70/$C70</f>
        <v>-59.38939358010083</v>
      </c>
      <c r="N70" s="438">
        <f>'Vos-laskelma'!N70/$C70</f>
        <v>207.16562219821853</v>
      </c>
      <c r="O70" s="492">
        <v>1</v>
      </c>
      <c r="P70" s="493">
        <v>35</v>
      </c>
      <c r="Q70" s="200"/>
      <c r="R70" s="476">
        <f>S70/AF70</f>
        <v>-0.36023987495506682</v>
      </c>
      <c r="S70" s="473">
        <f>L70-AF70</f>
        <v>-150.093358109625</v>
      </c>
      <c r="T70" s="495"/>
      <c r="U70" s="434">
        <v>186</v>
      </c>
      <c r="V70" s="435" t="s">
        <v>101</v>
      </c>
      <c r="W70" s="436">
        <v>45226</v>
      </c>
      <c r="X70" s="200">
        <v>324.32636320589836</v>
      </c>
      <c r="Y70" s="200">
        <v>-95.521185933487516</v>
      </c>
      <c r="Z70" s="200">
        <v>228.80517727241087</v>
      </c>
      <c r="AA70" s="200">
        <v>75.676999955777646</v>
      </c>
      <c r="AB70" s="200">
        <v>304.4821772281885</v>
      </c>
      <c r="AC70" s="200">
        <v>121.10145513939139</v>
      </c>
      <c r="AD70" s="200">
        <v>425.58363236757992</v>
      </c>
      <c r="AE70" s="200">
        <v>-8.9352584796356087</v>
      </c>
      <c r="AF70" s="487">
        <v>416.64837388794433</v>
      </c>
    </row>
    <row r="71" spans="1:32" s="1" customFormat="1" ht="16.5">
      <c r="A71" s="434">
        <v>202</v>
      </c>
      <c r="B71" s="435" t="s">
        <v>102</v>
      </c>
      <c r="C71" s="440">
        <v>35848</v>
      </c>
      <c r="D71" s="500">
        <f>'Vos-laskelma'!D71/$C71</f>
        <v>517.01549457914132</v>
      </c>
      <c r="E71" s="500">
        <f>'Vos-laskelma'!E71/$C71</f>
        <v>169.97660207592466</v>
      </c>
      <c r="F71" s="438">
        <f>'Vos-laskelma'!F71/$C71</f>
        <v>686.99209665506601</v>
      </c>
      <c r="G71" s="438">
        <f>'Vos-laskelma'!G71/$C71</f>
        <v>18.364776892149084</v>
      </c>
      <c r="H71" s="438">
        <f>'Vos-laskelma'!H71/$C71</f>
        <v>705.35687354721506</v>
      </c>
      <c r="I71" s="438">
        <f>'Vos-laskelma'!I71/$C71</f>
        <v>104.29909364819304</v>
      </c>
      <c r="J71" s="438">
        <f>'Vos-laskelma'!J71/$C71</f>
        <v>809.65596719540815</v>
      </c>
      <c r="K71" s="759">
        <f>'Vos-laskelma'!K71/$C71</f>
        <v>-108.7587871010935</v>
      </c>
      <c r="L71" s="428">
        <f>'Vos-laskelma'!L71/$C71</f>
        <v>700.89718009431465</v>
      </c>
      <c r="M71" s="438">
        <f>'Vos-laskelma'!M71/$C71</f>
        <v>-70.533048576768564</v>
      </c>
      <c r="N71" s="438">
        <f>'Vos-laskelma'!N71/$C71</f>
        <v>630.36413151754607</v>
      </c>
      <c r="O71" s="492">
        <v>2</v>
      </c>
      <c r="P71" s="492">
        <v>2</v>
      </c>
      <c r="Q71" s="200"/>
      <c r="R71" s="476">
        <f>S71/AF71</f>
        <v>2.9250489457164228E-2</v>
      </c>
      <c r="S71" s="473">
        <f>L71-AF71</f>
        <v>19.918946638264515</v>
      </c>
      <c r="T71" s="495"/>
      <c r="U71" s="434">
        <v>202</v>
      </c>
      <c r="V71" s="435" t="s">
        <v>102</v>
      </c>
      <c r="W71" s="436">
        <v>35497</v>
      </c>
      <c r="X71" s="200">
        <v>513.24659210328605</v>
      </c>
      <c r="Y71" s="200">
        <v>126.6460615649888</v>
      </c>
      <c r="Z71" s="200">
        <v>639.89265366827476</v>
      </c>
      <c r="AA71" s="200">
        <v>42.130771614502635</v>
      </c>
      <c r="AB71" s="200">
        <v>682.02342528277745</v>
      </c>
      <c r="AC71" s="200">
        <v>107.71653451634398</v>
      </c>
      <c r="AD71" s="200">
        <v>789.73995979912138</v>
      </c>
      <c r="AE71" s="200">
        <v>-108.76172634307125</v>
      </c>
      <c r="AF71" s="487">
        <v>680.97823345605013</v>
      </c>
    </row>
    <row r="72" spans="1:32" s="1" customFormat="1" ht="16.5">
      <c r="A72" s="434">
        <v>204</v>
      </c>
      <c r="B72" s="435" t="s">
        <v>103</v>
      </c>
      <c r="C72" s="440">
        <v>2689</v>
      </c>
      <c r="D72" s="500">
        <f>'Vos-laskelma'!D72/$C72</f>
        <v>58.001965176104491</v>
      </c>
      <c r="E72" s="500">
        <f>'Vos-laskelma'!E72/$C72</f>
        <v>-682.55537322587145</v>
      </c>
      <c r="F72" s="438">
        <f>'Vos-laskelma'!F72/$C72</f>
        <v>-624.55340804976697</v>
      </c>
      <c r="G72" s="438">
        <f>'Vos-laskelma'!G72/$C72</f>
        <v>420.22723134042042</v>
      </c>
      <c r="H72" s="438">
        <f>'Vos-laskelma'!H72/$C72</f>
        <v>-204.32617670934656</v>
      </c>
      <c r="I72" s="438">
        <f>'Vos-laskelma'!I72/$C72</f>
        <v>229.93619131969342</v>
      </c>
      <c r="J72" s="438">
        <f>'Vos-laskelma'!J72/$C72</f>
        <v>25.610014610346859</v>
      </c>
      <c r="K72" s="759">
        <f>'Vos-laskelma'!K72/$C72</f>
        <v>-224.51952398661211</v>
      </c>
      <c r="L72" s="428">
        <f>'Vos-laskelma'!L72/$C72</f>
        <v>-198.90950937626528</v>
      </c>
      <c r="M72" s="438">
        <f>'Vos-laskelma'!M72/$C72</f>
        <v>-326.45468070286358</v>
      </c>
      <c r="N72" s="438">
        <f>'Vos-laskelma'!N72/$C72</f>
        <v>-525.36419007912889</v>
      </c>
      <c r="O72" s="492">
        <v>11</v>
      </c>
      <c r="P72" s="492">
        <v>11</v>
      </c>
      <c r="Q72" s="200"/>
      <c r="R72" s="476">
        <f>S72/AF72</f>
        <v>-10.781243555520954</v>
      </c>
      <c r="S72" s="473">
        <f>L72-AF72</f>
        <v>-219.24531926047905</v>
      </c>
      <c r="T72" s="495"/>
      <c r="U72" s="434">
        <v>204</v>
      </c>
      <c r="V72" s="435" t="s">
        <v>103</v>
      </c>
      <c r="W72" s="436">
        <v>2778</v>
      </c>
      <c r="X72" s="200">
        <v>75.734787868292344</v>
      </c>
      <c r="Y72" s="200">
        <v>-431.38543630501806</v>
      </c>
      <c r="Z72" s="200">
        <v>-355.6506484367257</v>
      </c>
      <c r="AA72" s="200">
        <v>367.35349172066236</v>
      </c>
      <c r="AB72" s="200">
        <v>11.70284328393662</v>
      </c>
      <c r="AC72" s="200">
        <v>225.31367214383366</v>
      </c>
      <c r="AD72" s="200">
        <v>237.01651542777029</v>
      </c>
      <c r="AE72" s="200">
        <v>-216.68070554355651</v>
      </c>
      <c r="AF72" s="487">
        <v>20.335809884213774</v>
      </c>
    </row>
    <row r="73" spans="1:32" s="1" customFormat="1" ht="16.5">
      <c r="A73" s="434">
        <v>205</v>
      </c>
      <c r="B73" s="435" t="s">
        <v>104</v>
      </c>
      <c r="C73" s="440">
        <v>36297</v>
      </c>
      <c r="D73" s="500">
        <f>'Vos-laskelma'!D73/$C73</f>
        <v>259.73748417206338</v>
      </c>
      <c r="E73" s="500">
        <f>'Vos-laskelma'!E73/$C73</f>
        <v>-290.4141180813748</v>
      </c>
      <c r="F73" s="438">
        <f>'Vos-laskelma'!F73/$C73</f>
        <v>-30.67663390931142</v>
      </c>
      <c r="G73" s="438">
        <f>'Vos-laskelma'!G73/$C73</f>
        <v>350.14481888685071</v>
      </c>
      <c r="H73" s="438">
        <f>'Vos-laskelma'!H73/$C73</f>
        <v>319.46818497753929</v>
      </c>
      <c r="I73" s="438">
        <f>'Vos-laskelma'!I73/$C73</f>
        <v>157.53701140444483</v>
      </c>
      <c r="J73" s="438">
        <f>'Vos-laskelma'!J73/$C73</f>
        <v>477.00519638198409</v>
      </c>
      <c r="K73" s="759">
        <f>'Vos-laskelma'!K73/$C73</f>
        <v>902.80309667465633</v>
      </c>
      <c r="L73" s="428">
        <f>'Vos-laskelma'!L73/$C73</f>
        <v>1379.8082930566404</v>
      </c>
      <c r="M73" s="438">
        <f>'Vos-laskelma'!M73/$C73</f>
        <v>-8.3281255393007676</v>
      </c>
      <c r="N73" s="438">
        <f>'Vos-laskelma'!N73/$C73</f>
        <v>1371.4801675173399</v>
      </c>
      <c r="O73" s="492">
        <v>18</v>
      </c>
      <c r="P73" s="492">
        <v>18</v>
      </c>
      <c r="Q73" s="200"/>
      <c r="R73" s="476">
        <f>S73/AF73</f>
        <v>6.5247998947409652E-2</v>
      </c>
      <c r="S73" s="473">
        <f>L73-AF73</f>
        <v>84.515277326919886</v>
      </c>
      <c r="T73" s="495"/>
      <c r="U73" s="434">
        <v>205</v>
      </c>
      <c r="V73" s="435" t="s">
        <v>104</v>
      </c>
      <c r="W73" s="436">
        <v>36493</v>
      </c>
      <c r="X73" s="200">
        <v>266.72928189940706</v>
      </c>
      <c r="Y73" s="200">
        <v>-346.68951432152556</v>
      </c>
      <c r="Z73" s="200">
        <v>-79.960232422118494</v>
      </c>
      <c r="AA73" s="200">
        <v>358.55079056257364</v>
      </c>
      <c r="AB73" s="200">
        <v>278.59055814045513</v>
      </c>
      <c r="AC73" s="200">
        <v>156.88027251267539</v>
      </c>
      <c r="AD73" s="200">
        <v>435.47083065313058</v>
      </c>
      <c r="AE73" s="200">
        <v>859.82218507659002</v>
      </c>
      <c r="AF73" s="487">
        <v>1295.2930157297205</v>
      </c>
    </row>
    <row r="74" spans="1:32" s="1" customFormat="1" ht="16.5">
      <c r="A74" s="434">
        <v>208</v>
      </c>
      <c r="B74" s="435" t="s">
        <v>105</v>
      </c>
      <c r="C74" s="440">
        <v>12335</v>
      </c>
      <c r="D74" s="500">
        <f>'Vos-laskelma'!D74/$C74</f>
        <v>534.58570483154631</v>
      </c>
      <c r="E74" s="500">
        <f>'Vos-laskelma'!E74/$C74</f>
        <v>44.274086114112514</v>
      </c>
      <c r="F74" s="438">
        <f>'Vos-laskelma'!F74/$C74</f>
        <v>578.8597909456588</v>
      </c>
      <c r="G74" s="438">
        <f>'Vos-laskelma'!G74/$C74</f>
        <v>468.32622033643992</v>
      </c>
      <c r="H74" s="438">
        <f>'Vos-laskelma'!H74/$C74</f>
        <v>1047.1860112820989</v>
      </c>
      <c r="I74" s="438">
        <f>'Vos-laskelma'!I74/$C74</f>
        <v>196.44450088324766</v>
      </c>
      <c r="J74" s="438">
        <f>'Vos-laskelma'!J74/$C74</f>
        <v>1243.6305121653465</v>
      </c>
      <c r="K74" s="759">
        <f>'Vos-laskelma'!K74/$C74</f>
        <v>-6.4905553303607624</v>
      </c>
      <c r="L74" s="428">
        <f>'Vos-laskelma'!L74/$C74</f>
        <v>1237.1399568349857</v>
      </c>
      <c r="M74" s="438">
        <f>'Vos-laskelma'!M74/$C74</f>
        <v>-1.7684344710174305</v>
      </c>
      <c r="N74" s="438">
        <f>'Vos-laskelma'!N74/$C74</f>
        <v>1235.3715223639683</v>
      </c>
      <c r="O74" s="492">
        <v>17</v>
      </c>
      <c r="P74" s="492">
        <v>17</v>
      </c>
      <c r="Q74" s="200"/>
      <c r="R74" s="476">
        <f>S74/AF74</f>
        <v>-0.10372890486053549</v>
      </c>
      <c r="S74" s="473">
        <f>L74-AF74</f>
        <v>-143.17897071280072</v>
      </c>
      <c r="T74" s="495"/>
      <c r="U74" s="434">
        <v>208</v>
      </c>
      <c r="V74" s="435" t="s">
        <v>105</v>
      </c>
      <c r="W74" s="436">
        <v>12412</v>
      </c>
      <c r="X74" s="200">
        <v>520.34593089493512</v>
      </c>
      <c r="Y74" s="200">
        <v>185.77663848927028</v>
      </c>
      <c r="Z74" s="200">
        <v>706.12256938420535</v>
      </c>
      <c r="AA74" s="200">
        <v>505.10949081534</v>
      </c>
      <c r="AB74" s="200">
        <v>1211.2320601995455</v>
      </c>
      <c r="AC74" s="200">
        <v>195.82010937208889</v>
      </c>
      <c r="AD74" s="200">
        <v>1407.0521695716343</v>
      </c>
      <c r="AE74" s="200">
        <v>-26.73324202384789</v>
      </c>
      <c r="AF74" s="487">
        <v>1380.3189275477864</v>
      </c>
    </row>
    <row r="75" spans="1:32" s="1" customFormat="1" ht="16.5">
      <c r="A75" s="434">
        <v>211</v>
      </c>
      <c r="B75" s="435" t="s">
        <v>106</v>
      </c>
      <c r="C75" s="440">
        <v>32959</v>
      </c>
      <c r="D75" s="500">
        <f>'Vos-laskelma'!D75/$C75</f>
        <v>491.92290384819182</v>
      </c>
      <c r="E75" s="500">
        <f>'Vos-laskelma'!E75/$C75</f>
        <v>-48.512034464614189</v>
      </c>
      <c r="F75" s="438">
        <f>'Vos-laskelma'!F75/$C75</f>
        <v>443.41086938357762</v>
      </c>
      <c r="G75" s="438">
        <f>'Vos-laskelma'!G75/$C75</f>
        <v>161.32514500254379</v>
      </c>
      <c r="H75" s="438">
        <f>'Vos-laskelma'!H75/$C75</f>
        <v>604.73601438612138</v>
      </c>
      <c r="I75" s="438">
        <f>'Vos-laskelma'!I75/$C75</f>
        <v>128.10250554082526</v>
      </c>
      <c r="J75" s="438">
        <f>'Vos-laskelma'!J75/$C75</f>
        <v>732.83851992694667</v>
      </c>
      <c r="K75" s="759">
        <f>'Vos-laskelma'!K75/$C75</f>
        <v>-131.48093085348464</v>
      </c>
      <c r="L75" s="428">
        <f>'Vos-laskelma'!L75/$C75</f>
        <v>601.35758907346201</v>
      </c>
      <c r="M75" s="438">
        <f>'Vos-laskelma'!M75/$C75</f>
        <v>-36.939515736217743</v>
      </c>
      <c r="N75" s="438">
        <f>'Vos-laskelma'!N75/$C75</f>
        <v>564.41807333724421</v>
      </c>
      <c r="O75" s="492">
        <v>6</v>
      </c>
      <c r="P75" s="492">
        <v>6</v>
      </c>
      <c r="Q75" s="200"/>
      <c r="R75" s="476">
        <f>S75/AF75</f>
        <v>-0.16637412983853206</v>
      </c>
      <c r="S75" s="473">
        <f>L75-AF75</f>
        <v>-120.0182830032802</v>
      </c>
      <c r="T75" s="495"/>
      <c r="U75" s="434">
        <v>211</v>
      </c>
      <c r="V75" s="435" t="s">
        <v>106</v>
      </c>
      <c r="W75" s="436">
        <v>32622</v>
      </c>
      <c r="X75" s="200">
        <v>493.66561014257769</v>
      </c>
      <c r="Y75" s="200">
        <v>29.593670946424211</v>
      </c>
      <c r="Z75" s="200">
        <v>523.25928108900189</v>
      </c>
      <c r="AA75" s="200">
        <v>196.50588559867575</v>
      </c>
      <c r="AB75" s="200">
        <v>719.76516668767772</v>
      </c>
      <c r="AC75" s="200">
        <v>132.08897158978792</v>
      </c>
      <c r="AD75" s="200">
        <v>851.85413827746561</v>
      </c>
      <c r="AE75" s="200">
        <v>-130.47826620072343</v>
      </c>
      <c r="AF75" s="487">
        <v>721.37587207674221</v>
      </c>
    </row>
    <row r="76" spans="1:32" s="1" customFormat="1" ht="16.5">
      <c r="A76" s="434">
        <v>213</v>
      </c>
      <c r="B76" s="435" t="s">
        <v>107</v>
      </c>
      <c r="C76" s="440">
        <v>5154</v>
      </c>
      <c r="D76" s="500">
        <f>'Vos-laskelma'!D76/$C76</f>
        <v>80.990139959965319</v>
      </c>
      <c r="E76" s="500">
        <f>'Vos-laskelma'!E76/$C76</f>
        <v>-166.30757841726245</v>
      </c>
      <c r="F76" s="438">
        <f>'Vos-laskelma'!F76/$C76</f>
        <v>-85.317438457297143</v>
      </c>
      <c r="G76" s="438">
        <f>'Vos-laskelma'!G76/$C76</f>
        <v>233.56840281731309</v>
      </c>
      <c r="H76" s="438">
        <f>'Vos-laskelma'!H76/$C76</f>
        <v>148.25096436001593</v>
      </c>
      <c r="I76" s="438">
        <f>'Vos-laskelma'!I76/$C76</f>
        <v>215.42408557202663</v>
      </c>
      <c r="J76" s="438">
        <f>'Vos-laskelma'!J76/$C76</f>
        <v>363.67504993204255</v>
      </c>
      <c r="K76" s="759">
        <f>'Vos-laskelma'!K76/$C76</f>
        <v>-43.214008537058596</v>
      </c>
      <c r="L76" s="428">
        <f>'Vos-laskelma'!L76/$C76</f>
        <v>320.46104139498397</v>
      </c>
      <c r="M76" s="438">
        <f>'Vos-laskelma'!M76/$C76</f>
        <v>-23.553265929375243</v>
      </c>
      <c r="N76" s="438">
        <f>'Vos-laskelma'!N76/$C76</f>
        <v>296.90777546560872</v>
      </c>
      <c r="O76" s="492">
        <v>10</v>
      </c>
      <c r="P76" s="492">
        <v>10</v>
      </c>
      <c r="Q76" s="200"/>
      <c r="R76" s="476">
        <f>S76/AF76</f>
        <v>-0.10461162105136396</v>
      </c>
      <c r="S76" s="473">
        <f>L76-AF76</f>
        <v>-37.440679164834933</v>
      </c>
      <c r="T76" s="495"/>
      <c r="U76" s="434">
        <v>213</v>
      </c>
      <c r="V76" s="435" t="s">
        <v>107</v>
      </c>
      <c r="W76" s="436">
        <v>5230</v>
      </c>
      <c r="X76" s="200">
        <v>67.636887878053415</v>
      </c>
      <c r="Y76" s="200">
        <v>-13.139092519712879</v>
      </c>
      <c r="Z76" s="200">
        <v>54.497795358340532</v>
      </c>
      <c r="AA76" s="200">
        <v>137.08546845124283</v>
      </c>
      <c r="AB76" s="200">
        <v>191.58326380958337</v>
      </c>
      <c r="AC76" s="200">
        <v>215.42342806954719</v>
      </c>
      <c r="AD76" s="200">
        <v>407.00669187913059</v>
      </c>
      <c r="AE76" s="200">
        <v>-49.104971319311666</v>
      </c>
      <c r="AF76" s="487">
        <v>357.9017205598189</v>
      </c>
    </row>
    <row r="77" spans="1:32" s="1" customFormat="1" ht="16.5">
      <c r="A77" s="434">
        <v>214</v>
      </c>
      <c r="B77" s="435" t="s">
        <v>108</v>
      </c>
      <c r="C77" s="440">
        <v>12528</v>
      </c>
      <c r="D77" s="500">
        <f>'Vos-laskelma'!D77/$C77</f>
        <v>199.06447501997661</v>
      </c>
      <c r="E77" s="500">
        <f>'Vos-laskelma'!E77/$C77</f>
        <v>-68.781784844598178</v>
      </c>
      <c r="F77" s="438">
        <f>'Vos-laskelma'!F77/$C77</f>
        <v>130.28269017537846</v>
      </c>
      <c r="G77" s="438">
        <f>'Vos-laskelma'!G77/$C77</f>
        <v>414.3390325536252</v>
      </c>
      <c r="H77" s="438">
        <f>'Vos-laskelma'!H77/$C77</f>
        <v>544.62172272900364</v>
      </c>
      <c r="I77" s="438">
        <f>'Vos-laskelma'!I77/$C77</f>
        <v>211.28210357775887</v>
      </c>
      <c r="J77" s="438">
        <f>'Vos-laskelma'!J77/$C77</f>
        <v>755.90382630676254</v>
      </c>
      <c r="K77" s="759">
        <f>'Vos-laskelma'!K77/$C77</f>
        <v>-11.746567688378033</v>
      </c>
      <c r="L77" s="428">
        <f>'Vos-laskelma'!L77/$C77</f>
        <v>744.1572586183845</v>
      </c>
      <c r="M77" s="438">
        <f>'Vos-laskelma'!M77/$C77</f>
        <v>16.487215557151973</v>
      </c>
      <c r="N77" s="438">
        <f>'Vos-laskelma'!N77/$C77</f>
        <v>760.64447417553652</v>
      </c>
      <c r="O77" s="492">
        <v>4</v>
      </c>
      <c r="P77" s="492">
        <v>4</v>
      </c>
      <c r="Q77" s="200"/>
      <c r="R77" s="476">
        <f>S77/AF77</f>
        <v>-0.13054916048687398</v>
      </c>
      <c r="S77" s="473">
        <f>L77-AF77</f>
        <v>-111.73616835800067</v>
      </c>
      <c r="T77" s="495"/>
      <c r="U77" s="434">
        <v>214</v>
      </c>
      <c r="V77" s="435" t="s">
        <v>108</v>
      </c>
      <c r="W77" s="436">
        <v>12662</v>
      </c>
      <c r="X77" s="200">
        <v>195.89754401292305</v>
      </c>
      <c r="Y77" s="200">
        <v>82.289575285210745</v>
      </c>
      <c r="Z77" s="200">
        <v>278.18711929813378</v>
      </c>
      <c r="AA77" s="200">
        <v>408.97441162533568</v>
      </c>
      <c r="AB77" s="200">
        <v>687.16153092346951</v>
      </c>
      <c r="AC77" s="200">
        <v>208.6820619034921</v>
      </c>
      <c r="AD77" s="200">
        <v>895.84359282696164</v>
      </c>
      <c r="AE77" s="200">
        <v>-39.950165850576525</v>
      </c>
      <c r="AF77" s="487">
        <v>855.89342697638517</v>
      </c>
    </row>
    <row r="78" spans="1:32" s="1" customFormat="1" ht="16.5">
      <c r="A78" s="434">
        <v>216</v>
      </c>
      <c r="B78" s="435" t="s">
        <v>109</v>
      </c>
      <c r="C78" s="440">
        <v>1269</v>
      </c>
      <c r="D78" s="500">
        <f>'Vos-laskelma'!D78/$C78</f>
        <v>444.12199198017873</v>
      </c>
      <c r="E78" s="500">
        <f>'Vos-laskelma'!E78/$C78</f>
        <v>8.3712242331146505E-2</v>
      </c>
      <c r="F78" s="438">
        <f>'Vos-laskelma'!F78/$C78</f>
        <v>444.20570422250989</v>
      </c>
      <c r="G78" s="438">
        <f>'Vos-laskelma'!G78/$C78</f>
        <v>400.44033258252955</v>
      </c>
      <c r="H78" s="438">
        <f>'Vos-laskelma'!H78/$C78</f>
        <v>844.64603680503933</v>
      </c>
      <c r="I78" s="438">
        <f>'Vos-laskelma'!I78/$C78</f>
        <v>237.03049313947119</v>
      </c>
      <c r="J78" s="438">
        <f>'Vos-laskelma'!J78/$C78</f>
        <v>1081.6765299445105</v>
      </c>
      <c r="K78" s="759">
        <f>'Vos-laskelma'!K78/$C78</f>
        <v>-207.66351457840818</v>
      </c>
      <c r="L78" s="428">
        <f>'Vos-laskelma'!L78/$C78</f>
        <v>874.01301536610231</v>
      </c>
      <c r="M78" s="438">
        <f>'Vos-laskelma'!M78/$C78</f>
        <v>54.649109535066984</v>
      </c>
      <c r="N78" s="438">
        <f>'Vos-laskelma'!N78/$C78</f>
        <v>928.66212490116925</v>
      </c>
      <c r="O78" s="492">
        <v>13</v>
      </c>
      <c r="P78" s="492">
        <v>13</v>
      </c>
      <c r="Q78" s="200"/>
      <c r="R78" s="476">
        <f>S78/AF78</f>
        <v>4.3244939849349797E-4</v>
      </c>
      <c r="S78" s="473">
        <f>L78-AF78</f>
        <v>0.37780302208091143</v>
      </c>
      <c r="T78" s="495"/>
      <c r="U78" s="434">
        <v>216</v>
      </c>
      <c r="V78" s="435" t="s">
        <v>109</v>
      </c>
      <c r="W78" s="436">
        <v>1311</v>
      </c>
      <c r="X78" s="200">
        <v>469.67239549214503</v>
      </c>
      <c r="Y78" s="200">
        <v>83.778201035632293</v>
      </c>
      <c r="Z78" s="200">
        <v>553.45059652777729</v>
      </c>
      <c r="AA78" s="200">
        <v>283.88100686498854</v>
      </c>
      <c r="AB78" s="200">
        <v>837.33160339276571</v>
      </c>
      <c r="AC78" s="200">
        <v>229.96112229984442</v>
      </c>
      <c r="AD78" s="200">
        <v>1067.2927256926102</v>
      </c>
      <c r="AE78" s="200">
        <v>-193.65751334858885</v>
      </c>
      <c r="AF78" s="487">
        <v>873.6352123440214</v>
      </c>
    </row>
    <row r="79" spans="1:32" s="1" customFormat="1" ht="16.5">
      <c r="A79" s="434">
        <v>217</v>
      </c>
      <c r="B79" s="435" t="s">
        <v>110</v>
      </c>
      <c r="C79" s="440">
        <v>5352</v>
      </c>
      <c r="D79" s="500">
        <f>'Vos-laskelma'!D79/$C79</f>
        <v>475.41549354706444</v>
      </c>
      <c r="E79" s="500">
        <f>'Vos-laskelma'!E79/$C79</f>
        <v>-344.9331711006368</v>
      </c>
      <c r="F79" s="438">
        <f>'Vos-laskelma'!F79/$C79</f>
        <v>130.48232244642759</v>
      </c>
      <c r="G79" s="438">
        <f>'Vos-laskelma'!G79/$C79</f>
        <v>508.79241155449506</v>
      </c>
      <c r="H79" s="438">
        <f>'Vos-laskelma'!H79/$C79</f>
        <v>639.27473400092265</v>
      </c>
      <c r="I79" s="438">
        <f>'Vos-laskelma'!I79/$C79</f>
        <v>196.46937077256374</v>
      </c>
      <c r="J79" s="438">
        <f>'Vos-laskelma'!J79/$C79</f>
        <v>835.74410477348636</v>
      </c>
      <c r="K79" s="759">
        <f>'Vos-laskelma'!K79/$C79</f>
        <v>20.617339312406578</v>
      </c>
      <c r="L79" s="428">
        <f>'Vos-laskelma'!L79/$C79</f>
        <v>856.36144408589291</v>
      </c>
      <c r="M79" s="438">
        <f>'Vos-laskelma'!M79/$C79</f>
        <v>-4.1376357436472357</v>
      </c>
      <c r="N79" s="438">
        <f>'Vos-laskelma'!N79/$C79</f>
        <v>852.22380834224566</v>
      </c>
      <c r="O79" s="492">
        <v>16</v>
      </c>
      <c r="P79" s="492">
        <v>16</v>
      </c>
      <c r="Q79" s="200"/>
      <c r="R79" s="476">
        <f>S79/AF79</f>
        <v>-6.2497386843450083E-2</v>
      </c>
      <c r="S79" s="473">
        <f>L79-AF79</f>
        <v>-57.088216819630816</v>
      </c>
      <c r="T79" s="495"/>
      <c r="U79" s="434">
        <v>217</v>
      </c>
      <c r="V79" s="435" t="s">
        <v>110</v>
      </c>
      <c r="W79" s="436">
        <v>5390</v>
      </c>
      <c r="X79" s="200">
        <v>461.37969242719328</v>
      </c>
      <c r="Y79" s="200">
        <v>-247.41893711667956</v>
      </c>
      <c r="Z79" s="200">
        <v>213.96075531051369</v>
      </c>
      <c r="AA79" s="200">
        <v>505.80816326530612</v>
      </c>
      <c r="AB79" s="200">
        <v>719.76891857581984</v>
      </c>
      <c r="AC79" s="200">
        <v>197.43194826662412</v>
      </c>
      <c r="AD79" s="200">
        <v>917.20086684244393</v>
      </c>
      <c r="AE79" s="200">
        <v>-3.7512059369202224</v>
      </c>
      <c r="AF79" s="487">
        <v>913.44966090552373</v>
      </c>
    </row>
    <row r="80" spans="1:32" s="1" customFormat="1" ht="16.5">
      <c r="A80" s="434">
        <v>218</v>
      </c>
      <c r="B80" s="435" t="s">
        <v>111</v>
      </c>
      <c r="C80" s="440">
        <v>1200</v>
      </c>
      <c r="D80" s="500">
        <f>'Vos-laskelma'!D80/$C80</f>
        <v>-106.70773305652862</v>
      </c>
      <c r="E80" s="500">
        <f>'Vos-laskelma'!E80/$C80</f>
        <v>351.85534546251233</v>
      </c>
      <c r="F80" s="438">
        <f>'Vos-laskelma'!F80/$C80</f>
        <v>245.14761240598372</v>
      </c>
      <c r="G80" s="438">
        <f>'Vos-laskelma'!G80/$C80</f>
        <v>521.50541273322085</v>
      </c>
      <c r="H80" s="438">
        <f>'Vos-laskelma'!H80/$C80</f>
        <v>766.65302513920449</v>
      </c>
      <c r="I80" s="438">
        <f>'Vos-laskelma'!I80/$C80</f>
        <v>280.64284538311233</v>
      </c>
      <c r="J80" s="438">
        <f>'Vos-laskelma'!J80/$C80</f>
        <v>1047.295870522317</v>
      </c>
      <c r="K80" s="759">
        <f>'Vos-laskelma'!K80/$C80</f>
        <v>-231.27666666666667</v>
      </c>
      <c r="L80" s="428">
        <f>'Vos-laskelma'!L80/$C80</f>
        <v>816.01920385565029</v>
      </c>
      <c r="M80" s="438">
        <f>'Vos-laskelma'!M80/$C80</f>
        <v>-286.26461125000009</v>
      </c>
      <c r="N80" s="438">
        <f>'Vos-laskelma'!N80/$C80</f>
        <v>529.75459260565015</v>
      </c>
      <c r="O80" s="492">
        <v>14</v>
      </c>
      <c r="P80" s="492">
        <v>14</v>
      </c>
      <c r="Q80" s="200"/>
      <c r="R80" s="476">
        <f>S80/AF80</f>
        <v>-0.17958670047887754</v>
      </c>
      <c r="S80" s="473">
        <f>L80-AF80</f>
        <v>-178.62484242195512</v>
      </c>
      <c r="T80" s="495"/>
      <c r="U80" s="434">
        <v>218</v>
      </c>
      <c r="V80" s="435" t="s">
        <v>111</v>
      </c>
      <c r="W80" s="436">
        <v>1192</v>
      </c>
      <c r="X80" s="200">
        <v>-113.69815093883062</v>
      </c>
      <c r="Y80" s="200">
        <v>557.39259091471695</v>
      </c>
      <c r="Z80" s="200">
        <v>443.69443997588633</v>
      </c>
      <c r="AA80" s="200">
        <v>520.75</v>
      </c>
      <c r="AB80" s="200">
        <v>964.44443997588621</v>
      </c>
      <c r="AC80" s="200">
        <v>286.01336469098078</v>
      </c>
      <c r="AD80" s="200">
        <v>1250.4578046668671</v>
      </c>
      <c r="AE80" s="200">
        <v>-255.81375838926175</v>
      </c>
      <c r="AF80" s="487">
        <v>994.64404627760541</v>
      </c>
    </row>
    <row r="81" spans="1:32" s="1" customFormat="1" ht="16.5">
      <c r="A81" s="434">
        <v>224</v>
      </c>
      <c r="B81" s="435" t="s">
        <v>112</v>
      </c>
      <c r="C81" s="440">
        <v>8603</v>
      </c>
      <c r="D81" s="500">
        <f>'Vos-laskelma'!D81/$C81</f>
        <v>254.95181878195078</v>
      </c>
      <c r="E81" s="500">
        <f>'Vos-laskelma'!E81/$C81</f>
        <v>-100.76940690321813</v>
      </c>
      <c r="F81" s="438">
        <f>'Vos-laskelma'!F81/$C81</f>
        <v>154.18241187873264</v>
      </c>
      <c r="G81" s="438">
        <f>'Vos-laskelma'!G81/$C81</f>
        <v>434.44997246723375</v>
      </c>
      <c r="H81" s="438">
        <f>'Vos-laskelma'!H81/$C81</f>
        <v>588.63238434596644</v>
      </c>
      <c r="I81" s="438">
        <f>'Vos-laskelma'!I81/$C81</f>
        <v>166.76469993582913</v>
      </c>
      <c r="J81" s="438">
        <f>'Vos-laskelma'!J81/$C81</f>
        <v>755.39708428179551</v>
      </c>
      <c r="K81" s="759">
        <f>'Vos-laskelma'!K81/$C81</f>
        <v>-34.17110310356852</v>
      </c>
      <c r="L81" s="428">
        <f>'Vos-laskelma'!L81/$C81</f>
        <v>721.22598117822702</v>
      </c>
      <c r="M81" s="438">
        <f>'Vos-laskelma'!M81/$C81</f>
        <v>39.497601615715446</v>
      </c>
      <c r="N81" s="438">
        <f>'Vos-laskelma'!N81/$C81</f>
        <v>760.72358279394246</v>
      </c>
      <c r="O81" s="492">
        <v>1</v>
      </c>
      <c r="P81" s="493">
        <v>33</v>
      </c>
      <c r="Q81" s="200"/>
      <c r="R81" s="476">
        <f>S81/AF81</f>
        <v>0.1132459502151914</v>
      </c>
      <c r="S81" s="473">
        <f>L81-AF81</f>
        <v>73.367364635482431</v>
      </c>
      <c r="T81" s="495"/>
      <c r="U81" s="434">
        <v>224</v>
      </c>
      <c r="V81" s="435" t="s">
        <v>112</v>
      </c>
      <c r="W81" s="436">
        <v>8717</v>
      </c>
      <c r="X81" s="200">
        <v>243.1165295754106</v>
      </c>
      <c r="Y81" s="200">
        <v>-156.78824165144465</v>
      </c>
      <c r="Z81" s="200">
        <v>86.328287923965931</v>
      </c>
      <c r="AA81" s="200">
        <v>425.18194332912697</v>
      </c>
      <c r="AB81" s="200">
        <v>511.51023125309291</v>
      </c>
      <c r="AC81" s="200">
        <v>170.25248073533243</v>
      </c>
      <c r="AD81" s="200">
        <v>681.76271198842539</v>
      </c>
      <c r="AE81" s="200">
        <v>-33.904095445680852</v>
      </c>
      <c r="AF81" s="487">
        <v>647.85861654274458</v>
      </c>
    </row>
    <row r="82" spans="1:32" s="1" customFormat="1" ht="16.5">
      <c r="A82" s="434">
        <v>226</v>
      </c>
      <c r="B82" s="435" t="s">
        <v>113</v>
      </c>
      <c r="C82" s="440">
        <v>3665</v>
      </c>
      <c r="D82" s="500">
        <f>'Vos-laskelma'!D82/$C82</f>
        <v>226.30644773486026</v>
      </c>
      <c r="E82" s="500">
        <f>'Vos-laskelma'!E82/$C82</f>
        <v>106.3763135757992</v>
      </c>
      <c r="F82" s="438">
        <f>'Vos-laskelma'!F82/$C82</f>
        <v>332.68276131065949</v>
      </c>
      <c r="G82" s="438">
        <f>'Vos-laskelma'!G82/$C82</f>
        <v>448.53222815637218</v>
      </c>
      <c r="H82" s="438">
        <f>'Vos-laskelma'!H82/$C82</f>
        <v>781.21498946703161</v>
      </c>
      <c r="I82" s="438">
        <f>'Vos-laskelma'!I82/$C82</f>
        <v>219.18366534459051</v>
      </c>
      <c r="J82" s="438">
        <f>'Vos-laskelma'!J82/$C82</f>
        <v>1000.3986548116222</v>
      </c>
      <c r="K82" s="759">
        <f>'Vos-laskelma'!K82/$C82</f>
        <v>28.26412005457026</v>
      </c>
      <c r="L82" s="428">
        <f>'Vos-laskelma'!L82/$C82</f>
        <v>1028.6627748661924</v>
      </c>
      <c r="M82" s="438">
        <f>'Vos-laskelma'!M82/$C82</f>
        <v>9.0310313778990441</v>
      </c>
      <c r="N82" s="438">
        <f>'Vos-laskelma'!N82/$C82</f>
        <v>1037.6938062440915</v>
      </c>
      <c r="O82" s="492">
        <v>13</v>
      </c>
      <c r="P82" s="492">
        <v>13</v>
      </c>
      <c r="Q82" s="200"/>
      <c r="R82" s="476">
        <f>S82/AF82</f>
        <v>-0.13255210779438939</v>
      </c>
      <c r="S82" s="473">
        <f>L82-AF82</f>
        <v>-157.18686994724976</v>
      </c>
      <c r="T82" s="495"/>
      <c r="U82" s="434">
        <v>226</v>
      </c>
      <c r="V82" s="435" t="s">
        <v>113</v>
      </c>
      <c r="W82" s="436">
        <v>3774</v>
      </c>
      <c r="X82" s="200">
        <v>231.19474918145016</v>
      </c>
      <c r="Y82" s="200">
        <v>349.75924427494311</v>
      </c>
      <c r="Z82" s="200">
        <v>580.95399345639328</v>
      </c>
      <c r="AA82" s="200">
        <v>392.76603073661897</v>
      </c>
      <c r="AB82" s="200">
        <v>973.72002419301225</v>
      </c>
      <c r="AC82" s="200">
        <v>213.66194706452094</v>
      </c>
      <c r="AD82" s="200">
        <v>1187.3819712575332</v>
      </c>
      <c r="AE82" s="200">
        <v>-1.5323264440911499</v>
      </c>
      <c r="AF82" s="487">
        <v>1185.8496448134422</v>
      </c>
    </row>
    <row r="83" spans="1:32" s="1" customFormat="1" ht="16.5">
      <c r="A83" s="434">
        <v>230</v>
      </c>
      <c r="B83" s="435" t="s">
        <v>114</v>
      </c>
      <c r="C83" s="440">
        <v>2240</v>
      </c>
      <c r="D83" s="500">
        <f>'Vos-laskelma'!D83/$C83</f>
        <v>259.31016995912978</v>
      </c>
      <c r="E83" s="500">
        <f>'Vos-laskelma'!E83/$C83</f>
        <v>-43.247763561877001</v>
      </c>
      <c r="F83" s="438">
        <f>'Vos-laskelma'!F83/$C83</f>
        <v>216.06240639725277</v>
      </c>
      <c r="G83" s="438">
        <f>'Vos-laskelma'!G83/$C83</f>
        <v>594.55275744087214</v>
      </c>
      <c r="H83" s="438">
        <f>'Vos-laskelma'!H83/$C83</f>
        <v>810.615163838125</v>
      </c>
      <c r="I83" s="438">
        <f>'Vos-laskelma'!I83/$C83</f>
        <v>265.41306112301083</v>
      </c>
      <c r="J83" s="438">
        <f>'Vos-laskelma'!J83/$C83</f>
        <v>1076.0282249611357</v>
      </c>
      <c r="K83" s="759">
        <f>'Vos-laskelma'!K83/$C83</f>
        <v>-151.98616071428572</v>
      </c>
      <c r="L83" s="428">
        <f>'Vos-laskelma'!L83/$C83</f>
        <v>924.04206424685003</v>
      </c>
      <c r="M83" s="438">
        <f>'Vos-laskelma'!M83/$C83</f>
        <v>36.799820982142855</v>
      </c>
      <c r="N83" s="438">
        <f>'Vos-laskelma'!N83/$C83</f>
        <v>960.84188522899285</v>
      </c>
      <c r="O83" s="492">
        <v>4</v>
      </c>
      <c r="P83" s="492">
        <v>4</v>
      </c>
      <c r="Q83" s="200"/>
      <c r="R83" s="476">
        <f>S83/AF83</f>
        <v>0.23819233949190036</v>
      </c>
      <c r="S83" s="473">
        <f>L83-AF83</f>
        <v>177.75892650264768</v>
      </c>
      <c r="T83" s="495"/>
      <c r="U83" s="434">
        <v>230</v>
      </c>
      <c r="V83" s="435" t="s">
        <v>114</v>
      </c>
      <c r="W83" s="436">
        <v>2290</v>
      </c>
      <c r="X83" s="200">
        <v>228.85038000341831</v>
      </c>
      <c r="Y83" s="200">
        <v>-98.308965922988861</v>
      </c>
      <c r="Z83" s="200">
        <v>130.54141408042946</v>
      </c>
      <c r="AA83" s="200">
        <v>565.61528384279472</v>
      </c>
      <c r="AB83" s="200">
        <v>696.15669792322421</v>
      </c>
      <c r="AC83" s="200">
        <v>258.37491143669871</v>
      </c>
      <c r="AD83" s="200">
        <v>954.53160935992287</v>
      </c>
      <c r="AE83" s="200">
        <v>-208.24847161572052</v>
      </c>
      <c r="AF83" s="487">
        <v>746.28313774420235</v>
      </c>
    </row>
    <row r="84" spans="1:32" s="1" customFormat="1" ht="16.5">
      <c r="A84" s="434">
        <v>231</v>
      </c>
      <c r="B84" s="435" t="s">
        <v>115</v>
      </c>
      <c r="C84" s="440">
        <v>1256</v>
      </c>
      <c r="D84" s="500">
        <f>'Vos-laskelma'!D84/$C84</f>
        <v>259.03093539213057</v>
      </c>
      <c r="E84" s="500">
        <f>'Vos-laskelma'!E84/$C84</f>
        <v>-1151.3748871259143</v>
      </c>
      <c r="F84" s="438">
        <f>'Vos-laskelma'!F84/$C84</f>
        <v>-892.34395173378368</v>
      </c>
      <c r="G84" s="438">
        <f>'Vos-laskelma'!G84/$C84</f>
        <v>-12.218179968569894</v>
      </c>
      <c r="H84" s="438">
        <f>'Vos-laskelma'!H84/$C84</f>
        <v>-904.56213170235344</v>
      </c>
      <c r="I84" s="438">
        <f>'Vos-laskelma'!I84/$C84</f>
        <v>177.56738194615812</v>
      </c>
      <c r="J84" s="438">
        <f>'Vos-laskelma'!J84/$C84</f>
        <v>-726.99474975619535</v>
      </c>
      <c r="K84" s="759">
        <f>'Vos-laskelma'!K84/$C84</f>
        <v>-7.2961783439490446</v>
      </c>
      <c r="L84" s="428">
        <f>'Vos-laskelma'!L84/$C84</f>
        <v>-734.29092810014436</v>
      </c>
      <c r="M84" s="438">
        <f>'Vos-laskelma'!M84/$C84</f>
        <v>-168.09125278662424</v>
      </c>
      <c r="N84" s="438">
        <f>'Vos-laskelma'!N84/$C84</f>
        <v>-902.38218088676854</v>
      </c>
      <c r="O84" s="492">
        <v>15</v>
      </c>
      <c r="P84" s="492">
        <v>15</v>
      </c>
      <c r="Q84" s="200"/>
      <c r="R84" s="476">
        <f>S84/AF84</f>
        <v>-9.5035835488332929E-2</v>
      </c>
      <c r="S84" s="473">
        <f>L84-AF84</f>
        <v>77.112392490322691</v>
      </c>
      <c r="T84" s="495"/>
      <c r="U84" s="434">
        <v>231</v>
      </c>
      <c r="V84" s="435" t="s">
        <v>115</v>
      </c>
      <c r="W84" s="436">
        <v>1289</v>
      </c>
      <c r="X84" s="200">
        <v>223.01093569744373</v>
      </c>
      <c r="Y84" s="200">
        <v>-1084.8378370989369</v>
      </c>
      <c r="Z84" s="200">
        <v>-861.82690140149316</v>
      </c>
      <c r="AA84" s="200">
        <v>-29.543832428238947</v>
      </c>
      <c r="AB84" s="200">
        <v>-891.3707338297321</v>
      </c>
      <c r="AC84" s="200">
        <v>173.98835970939692</v>
      </c>
      <c r="AD84" s="200">
        <v>-717.38237412033516</v>
      </c>
      <c r="AE84" s="200">
        <v>-94.020946470131889</v>
      </c>
      <c r="AF84" s="487">
        <v>-811.40332059046705</v>
      </c>
    </row>
    <row r="85" spans="1:32" s="1" customFormat="1" ht="16.5">
      <c r="A85" s="434">
        <v>232</v>
      </c>
      <c r="B85" s="435" t="s">
        <v>116</v>
      </c>
      <c r="C85" s="440">
        <v>12750</v>
      </c>
      <c r="D85" s="500">
        <f>'Vos-laskelma'!D85/$C85</f>
        <v>242.64301206247626</v>
      </c>
      <c r="E85" s="500">
        <f>'Vos-laskelma'!E85/$C85</f>
        <v>-70.945161516014394</v>
      </c>
      <c r="F85" s="438">
        <f>'Vos-laskelma'!F85/$C85</f>
        <v>171.69785054646186</v>
      </c>
      <c r="G85" s="438">
        <f>'Vos-laskelma'!G85/$C85</f>
        <v>418.12428030920751</v>
      </c>
      <c r="H85" s="438">
        <f>'Vos-laskelma'!H85/$C85</f>
        <v>589.82213085566946</v>
      </c>
      <c r="I85" s="438">
        <f>'Vos-laskelma'!I85/$C85</f>
        <v>222.26231722750967</v>
      </c>
      <c r="J85" s="438">
        <f>'Vos-laskelma'!J85/$C85</f>
        <v>812.08444808317915</v>
      </c>
      <c r="K85" s="759">
        <f>'Vos-laskelma'!K85/$C85</f>
        <v>-41.936392156862745</v>
      </c>
      <c r="L85" s="428">
        <f>'Vos-laskelma'!L85/$C85</f>
        <v>770.14805592631637</v>
      </c>
      <c r="M85" s="438">
        <f>'Vos-laskelma'!M85/$C85</f>
        <v>-4.7098472941176457</v>
      </c>
      <c r="N85" s="438">
        <f>'Vos-laskelma'!N85/$C85</f>
        <v>765.43820863219878</v>
      </c>
      <c r="O85" s="492">
        <v>14</v>
      </c>
      <c r="P85" s="492">
        <v>14</v>
      </c>
      <c r="Q85" s="200"/>
      <c r="R85" s="476">
        <f>S85/AF85</f>
        <v>-1.6524454989949006E-2</v>
      </c>
      <c r="S85" s="473">
        <f>L85-AF85</f>
        <v>-12.940105069537935</v>
      </c>
      <c r="T85" s="495"/>
      <c r="U85" s="434">
        <v>232</v>
      </c>
      <c r="V85" s="435" t="s">
        <v>116</v>
      </c>
      <c r="W85" s="436">
        <v>12890</v>
      </c>
      <c r="X85" s="200">
        <v>219.71274119326574</v>
      </c>
      <c r="Y85" s="200">
        <v>-20.352775848890076</v>
      </c>
      <c r="Z85" s="200">
        <v>199.35996534437567</v>
      </c>
      <c r="AA85" s="200">
        <v>402.58432893716059</v>
      </c>
      <c r="AB85" s="200">
        <v>601.94429428153626</v>
      </c>
      <c r="AC85" s="200">
        <v>219.69568983301474</v>
      </c>
      <c r="AD85" s="200">
        <v>821.639984114551</v>
      </c>
      <c r="AE85" s="200">
        <v>-38.551823118696667</v>
      </c>
      <c r="AF85" s="487">
        <v>783.08816099585431</v>
      </c>
    </row>
    <row r="86" spans="1:32" s="1" customFormat="1" ht="16.5">
      <c r="A86" s="434">
        <v>233</v>
      </c>
      <c r="B86" s="435" t="s">
        <v>117</v>
      </c>
      <c r="C86" s="440">
        <v>15116</v>
      </c>
      <c r="D86" s="500">
        <f>'Vos-laskelma'!D86/$C86</f>
        <v>215.01732638844905</v>
      </c>
      <c r="E86" s="500">
        <f>'Vos-laskelma'!E86/$C86</f>
        <v>100.12087541936857</v>
      </c>
      <c r="F86" s="438">
        <f>'Vos-laskelma'!F86/$C86</f>
        <v>315.13820180781761</v>
      </c>
      <c r="G86" s="438">
        <f>'Vos-laskelma'!G86/$C86</f>
        <v>462.48067334448507</v>
      </c>
      <c r="H86" s="438">
        <f>'Vos-laskelma'!H86/$C86</f>
        <v>777.61887515230273</v>
      </c>
      <c r="I86" s="438">
        <f>'Vos-laskelma'!I86/$C86</f>
        <v>224.39844213184637</v>
      </c>
      <c r="J86" s="438">
        <f>'Vos-laskelma'!J86/$C86</f>
        <v>1002.0173172841492</v>
      </c>
      <c r="K86" s="759">
        <f>'Vos-laskelma'!K86/$C86</f>
        <v>10.639057951839112</v>
      </c>
      <c r="L86" s="428">
        <f>'Vos-laskelma'!L86/$C86</f>
        <v>1012.6563752359882</v>
      </c>
      <c r="M86" s="438">
        <f>'Vos-laskelma'!M86/$C86</f>
        <v>-4.7285985379729985</v>
      </c>
      <c r="N86" s="438">
        <f>'Vos-laskelma'!N86/$C86</f>
        <v>1007.9277766980152</v>
      </c>
      <c r="O86" s="492">
        <v>14</v>
      </c>
      <c r="P86" s="492">
        <v>14</v>
      </c>
      <c r="Q86" s="200"/>
      <c r="R86" s="476">
        <f>S86/AF86</f>
        <v>-9.8254966393660353E-2</v>
      </c>
      <c r="S86" s="473">
        <f>L86-AF86</f>
        <v>-110.3399679610261</v>
      </c>
      <c r="T86" s="495"/>
      <c r="U86" s="434">
        <v>233</v>
      </c>
      <c r="V86" s="435" t="s">
        <v>117</v>
      </c>
      <c r="W86" s="436">
        <v>15312</v>
      </c>
      <c r="X86" s="200">
        <v>238.90908889679469</v>
      </c>
      <c r="Y86" s="200">
        <v>214.23061823452969</v>
      </c>
      <c r="Z86" s="200">
        <v>453.13970713132437</v>
      </c>
      <c r="AA86" s="200">
        <v>476.19455329153607</v>
      </c>
      <c r="AB86" s="200">
        <v>929.33426042286044</v>
      </c>
      <c r="AC86" s="200">
        <v>222.24894275325505</v>
      </c>
      <c r="AD86" s="200">
        <v>1151.5832031761156</v>
      </c>
      <c r="AE86" s="200">
        <v>-28.586859979101359</v>
      </c>
      <c r="AF86" s="487">
        <v>1122.9963431970143</v>
      </c>
    </row>
    <row r="87" spans="1:32" s="1" customFormat="1" ht="16.5">
      <c r="A87" s="434">
        <v>235</v>
      </c>
      <c r="B87" s="435" t="s">
        <v>118</v>
      </c>
      <c r="C87" s="440">
        <v>10284</v>
      </c>
      <c r="D87" s="500">
        <f>'Vos-laskelma'!D87/$C87</f>
        <v>700.7246564327944</v>
      </c>
      <c r="E87" s="500">
        <f>'Vos-laskelma'!E87/$C87</f>
        <v>1206.672680947227</v>
      </c>
      <c r="F87" s="438">
        <f>'Vos-laskelma'!F87/$C87</f>
        <v>1907.3973373800216</v>
      </c>
      <c r="G87" s="438">
        <f>'Vos-laskelma'!G87/$C87</f>
        <v>-162.88735143351096</v>
      </c>
      <c r="H87" s="438">
        <f>'Vos-laskelma'!H87/$C87</f>
        <v>1744.5099859465104</v>
      </c>
      <c r="I87" s="438">
        <f>'Vos-laskelma'!I87/$C87</f>
        <v>63.737457094704425</v>
      </c>
      <c r="J87" s="438">
        <f>'Vos-laskelma'!J87/$C87</f>
        <v>1808.2474430412146</v>
      </c>
      <c r="K87" s="759">
        <f>'Vos-laskelma'!K87/$C87</f>
        <v>285.45400622325946</v>
      </c>
      <c r="L87" s="428">
        <f>'Vos-laskelma'!L87/$C87</f>
        <v>2093.7014492644739</v>
      </c>
      <c r="M87" s="438">
        <f>'Vos-laskelma'!M87/$C87</f>
        <v>232.87397380202259</v>
      </c>
      <c r="N87" s="438">
        <f>'Vos-laskelma'!N87/$C87</f>
        <v>2326.5754230664966</v>
      </c>
      <c r="O87" s="492">
        <v>1</v>
      </c>
      <c r="P87" s="493">
        <v>33</v>
      </c>
      <c r="Q87" s="200"/>
      <c r="R87" s="476">
        <f>S87/AF87</f>
        <v>0.20875374094005189</v>
      </c>
      <c r="S87" s="473">
        <f>L87-AF87</f>
        <v>361.58565234772959</v>
      </c>
      <c r="T87" s="495"/>
      <c r="U87" s="434">
        <v>235</v>
      </c>
      <c r="V87" s="435" t="s">
        <v>118</v>
      </c>
      <c r="W87" s="436">
        <v>10396</v>
      </c>
      <c r="X87" s="200">
        <v>693.01950431711953</v>
      </c>
      <c r="Y87" s="200">
        <v>851.41056338176577</v>
      </c>
      <c r="Z87" s="200">
        <v>1544.4300676988853</v>
      </c>
      <c r="AA87" s="200">
        <v>-155.18055021161985</v>
      </c>
      <c r="AB87" s="200">
        <v>1389.2495174872654</v>
      </c>
      <c r="AC87" s="200">
        <v>63.698137836558523</v>
      </c>
      <c r="AD87" s="200">
        <v>1452.9476553238239</v>
      </c>
      <c r="AE87" s="200">
        <v>279.16814159292034</v>
      </c>
      <c r="AF87" s="487">
        <v>1732.1157969167443</v>
      </c>
    </row>
    <row r="88" spans="1:32" s="1" customFormat="1" ht="16.5">
      <c r="A88" s="434">
        <v>236</v>
      </c>
      <c r="B88" s="435" t="s">
        <v>119</v>
      </c>
      <c r="C88" s="440">
        <v>4198</v>
      </c>
      <c r="D88" s="500">
        <f>'Vos-laskelma'!D88/$C88</f>
        <v>488.16266773291386</v>
      </c>
      <c r="E88" s="500">
        <f>'Vos-laskelma'!E88/$C88</f>
        <v>-102.01023779195717</v>
      </c>
      <c r="F88" s="438">
        <f>'Vos-laskelma'!F88/$C88</f>
        <v>386.15242994095667</v>
      </c>
      <c r="G88" s="438">
        <f>'Vos-laskelma'!G88/$C88</f>
        <v>537.63088334912391</v>
      </c>
      <c r="H88" s="438">
        <f>'Vos-laskelma'!H88/$C88</f>
        <v>923.78331329008063</v>
      </c>
      <c r="I88" s="438">
        <f>'Vos-laskelma'!I88/$C88</f>
        <v>211.49427310850086</v>
      </c>
      <c r="J88" s="438">
        <f>'Vos-laskelma'!J88/$C88</f>
        <v>1135.2775863985814</v>
      </c>
      <c r="K88" s="759">
        <f>'Vos-laskelma'!K88/$C88</f>
        <v>186.27941877084325</v>
      </c>
      <c r="L88" s="428">
        <f>'Vos-laskelma'!L88/$C88</f>
        <v>1321.5570051694247</v>
      </c>
      <c r="M88" s="438">
        <f>'Vos-laskelma'!M88/$C88</f>
        <v>75.701546426869939</v>
      </c>
      <c r="N88" s="438">
        <f>'Vos-laskelma'!N88/$C88</f>
        <v>1397.2585515962946</v>
      </c>
      <c r="O88" s="492">
        <v>16</v>
      </c>
      <c r="P88" s="492">
        <v>16</v>
      </c>
      <c r="Q88" s="200"/>
      <c r="R88" s="476">
        <f>S88/AF88</f>
        <v>-2.6300524767529355E-2</v>
      </c>
      <c r="S88" s="473">
        <f>L88-AF88</f>
        <v>-35.696478872869875</v>
      </c>
      <c r="T88" s="495"/>
      <c r="U88" s="434">
        <v>236</v>
      </c>
      <c r="V88" s="435" t="s">
        <v>119</v>
      </c>
      <c r="W88" s="436">
        <v>4196</v>
      </c>
      <c r="X88" s="200">
        <v>496.53064854011046</v>
      </c>
      <c r="Y88" s="200">
        <v>-126.02256029923339</v>
      </c>
      <c r="Z88" s="200">
        <v>370.50808824087704</v>
      </c>
      <c r="AA88" s="200">
        <v>544.16587225929459</v>
      </c>
      <c r="AB88" s="200">
        <v>914.67396050017157</v>
      </c>
      <c r="AC88" s="200">
        <v>213.65340342772814</v>
      </c>
      <c r="AD88" s="200">
        <v>1128.3273639278998</v>
      </c>
      <c r="AE88" s="200">
        <v>228.92612011439465</v>
      </c>
      <c r="AF88" s="487">
        <v>1357.2534840422945</v>
      </c>
    </row>
    <row r="89" spans="1:32" s="1" customFormat="1" ht="16.5">
      <c r="A89" s="434">
        <v>239</v>
      </c>
      <c r="B89" s="435" t="s">
        <v>120</v>
      </c>
      <c r="C89" s="440">
        <v>2029</v>
      </c>
      <c r="D89" s="500">
        <f>'Vos-laskelma'!D89/$C89</f>
        <v>230.74981284169189</v>
      </c>
      <c r="E89" s="500">
        <f>'Vos-laskelma'!E89/$C89</f>
        <v>-24.823894295329392</v>
      </c>
      <c r="F89" s="438">
        <f>'Vos-laskelma'!F89/$C89</f>
        <v>205.92591854636248</v>
      </c>
      <c r="G89" s="438">
        <f>'Vos-laskelma'!G89/$C89</f>
        <v>389.76997537347285</v>
      </c>
      <c r="H89" s="438">
        <f>'Vos-laskelma'!H89/$C89</f>
        <v>595.69589391983527</v>
      </c>
      <c r="I89" s="438">
        <f>'Vos-laskelma'!I89/$C89</f>
        <v>227.84629986727481</v>
      </c>
      <c r="J89" s="438">
        <f>'Vos-laskelma'!J89/$C89</f>
        <v>823.54219378711014</v>
      </c>
      <c r="K89" s="759">
        <f>'Vos-laskelma'!K89/$C89</f>
        <v>-197.34006899950714</v>
      </c>
      <c r="L89" s="428">
        <f>'Vos-laskelma'!L89/$C89</f>
        <v>626.202124787603</v>
      </c>
      <c r="M89" s="438">
        <f>'Vos-laskelma'!M89/$C89</f>
        <v>1.9264674223755511</v>
      </c>
      <c r="N89" s="438">
        <f>'Vos-laskelma'!N89/$C89</f>
        <v>628.12859220997848</v>
      </c>
      <c r="O89" s="492">
        <v>11</v>
      </c>
      <c r="P89" s="492">
        <v>11</v>
      </c>
      <c r="Q89" s="200"/>
      <c r="R89" s="476">
        <f>S89/AF89</f>
        <v>1.0864479813327947</v>
      </c>
      <c r="S89" s="473">
        <f>L89-AF89</f>
        <v>326.07380604198369</v>
      </c>
      <c r="T89" s="495"/>
      <c r="U89" s="434">
        <v>239</v>
      </c>
      <c r="V89" s="435" t="s">
        <v>120</v>
      </c>
      <c r="W89" s="436">
        <v>2095</v>
      </c>
      <c r="X89" s="200">
        <v>184.88383005137067</v>
      </c>
      <c r="Y89" s="200">
        <v>-43.909054250283241</v>
      </c>
      <c r="Z89" s="200">
        <v>140.97477580108742</v>
      </c>
      <c r="AA89" s="200">
        <v>189.81050119331744</v>
      </c>
      <c r="AB89" s="200">
        <v>330.78527699440485</v>
      </c>
      <c r="AC89" s="200">
        <v>221.73922313546271</v>
      </c>
      <c r="AD89" s="200">
        <v>552.52450012986753</v>
      </c>
      <c r="AE89" s="200">
        <v>-252.39618138424822</v>
      </c>
      <c r="AF89" s="487">
        <v>300.12831874561931</v>
      </c>
    </row>
    <row r="90" spans="1:32" s="1" customFormat="1" ht="16.5">
      <c r="A90" s="434">
        <v>240</v>
      </c>
      <c r="B90" s="435" t="s">
        <v>121</v>
      </c>
      <c r="C90" s="440">
        <v>19499</v>
      </c>
      <c r="D90" s="500">
        <f>'Vos-laskelma'!D90/$C90</f>
        <v>125.43807068104164</v>
      </c>
      <c r="E90" s="500">
        <f>'Vos-laskelma'!E90/$C90</f>
        <v>-704.73186171619432</v>
      </c>
      <c r="F90" s="438">
        <f>'Vos-laskelma'!F90/$C90</f>
        <v>-579.29379103515271</v>
      </c>
      <c r="G90" s="438">
        <f>'Vos-laskelma'!G90/$C90</f>
        <v>282.77868564307499</v>
      </c>
      <c r="H90" s="438">
        <f>'Vos-laskelma'!H90/$C90</f>
        <v>-296.51510539207766</v>
      </c>
      <c r="I90" s="438">
        <f>'Vos-laskelma'!I90/$C90</f>
        <v>164.87091258685052</v>
      </c>
      <c r="J90" s="438">
        <f>'Vos-laskelma'!J90/$C90</f>
        <v>-131.64419280522714</v>
      </c>
      <c r="K90" s="759">
        <f>'Vos-laskelma'!K90/$C90</f>
        <v>11.511564695625417</v>
      </c>
      <c r="L90" s="428">
        <f>'Vos-laskelma'!L90/$C90</f>
        <v>-120.13262810960173</v>
      </c>
      <c r="M90" s="438">
        <f>'Vos-laskelma'!M90/$C90</f>
        <v>-10.251028596338267</v>
      </c>
      <c r="N90" s="438">
        <f>'Vos-laskelma'!N90/$C90</f>
        <v>-130.38365670593998</v>
      </c>
      <c r="O90" s="492">
        <v>19</v>
      </c>
      <c r="P90" s="492">
        <v>19</v>
      </c>
      <c r="Q90" s="200"/>
      <c r="R90" s="476">
        <f>S90/AF90</f>
        <v>-5.7906422795129329</v>
      </c>
      <c r="S90" s="473">
        <f>L90-AF90</f>
        <v>-145.20914626737485</v>
      </c>
      <c r="T90" s="495"/>
      <c r="U90" s="434">
        <v>240</v>
      </c>
      <c r="V90" s="435" t="s">
        <v>121</v>
      </c>
      <c r="W90" s="436">
        <v>19982</v>
      </c>
      <c r="X90" s="200">
        <v>121.55497756522405</v>
      </c>
      <c r="Y90" s="200">
        <v>-492.68052692779179</v>
      </c>
      <c r="Z90" s="200">
        <v>-371.12554936256771</v>
      </c>
      <c r="AA90" s="200">
        <v>209.18411570413372</v>
      </c>
      <c r="AB90" s="200">
        <v>-161.94143365843399</v>
      </c>
      <c r="AC90" s="200">
        <v>159.90319853825699</v>
      </c>
      <c r="AD90" s="200">
        <v>-2.0382351201770237</v>
      </c>
      <c r="AE90" s="200">
        <v>27.114753277950154</v>
      </c>
      <c r="AF90" s="487">
        <v>25.07651815777313</v>
      </c>
    </row>
    <row r="91" spans="1:32" s="1" customFormat="1" ht="16.5">
      <c r="A91" s="434">
        <v>241</v>
      </c>
      <c r="B91" s="435" t="s">
        <v>122</v>
      </c>
      <c r="C91" s="440">
        <v>7771</v>
      </c>
      <c r="D91" s="500">
        <f>'Vos-laskelma'!D91/$C91</f>
        <v>353.4989342425776</v>
      </c>
      <c r="E91" s="500">
        <f>'Vos-laskelma'!E91/$C91</f>
        <v>-422.62796465390682</v>
      </c>
      <c r="F91" s="438">
        <f>'Vos-laskelma'!F91/$C91</f>
        <v>-69.129030411329239</v>
      </c>
      <c r="G91" s="438">
        <f>'Vos-laskelma'!G91/$C91</f>
        <v>212.23188104555877</v>
      </c>
      <c r="H91" s="438">
        <f>'Vos-laskelma'!H91/$C91</f>
        <v>143.10285063422953</v>
      </c>
      <c r="I91" s="438">
        <f>'Vos-laskelma'!I91/$C91</f>
        <v>145.73961668862108</v>
      </c>
      <c r="J91" s="438">
        <f>'Vos-laskelma'!J91/$C91</f>
        <v>288.84246732285055</v>
      </c>
      <c r="K91" s="759">
        <f>'Vos-laskelma'!K91/$C91</f>
        <v>-66.814052245528245</v>
      </c>
      <c r="L91" s="428">
        <f>'Vos-laskelma'!L91/$C91</f>
        <v>222.02841507732231</v>
      </c>
      <c r="M91" s="438">
        <f>'Vos-laskelma'!M91/$C91</f>
        <v>23.567919958821257</v>
      </c>
      <c r="N91" s="438">
        <f>'Vos-laskelma'!N91/$C91</f>
        <v>245.59633503614356</v>
      </c>
      <c r="O91" s="492">
        <v>19</v>
      </c>
      <c r="P91" s="492">
        <v>19</v>
      </c>
      <c r="Q91" s="200"/>
      <c r="R91" s="476">
        <f>S91/AF91</f>
        <v>-0.4141259695092061</v>
      </c>
      <c r="S91" s="473">
        <f>L91-AF91</f>
        <v>-156.94113046018234</v>
      </c>
      <c r="T91" s="495"/>
      <c r="U91" s="434">
        <v>241</v>
      </c>
      <c r="V91" s="435" t="s">
        <v>122</v>
      </c>
      <c r="W91" s="436">
        <v>7904</v>
      </c>
      <c r="X91" s="200">
        <v>337.44874991733292</v>
      </c>
      <c r="Y91" s="200">
        <v>-258.95570605153671</v>
      </c>
      <c r="Z91" s="200">
        <v>78.493043865796196</v>
      </c>
      <c r="AA91" s="200">
        <v>212.24886133603238</v>
      </c>
      <c r="AB91" s="200">
        <v>290.74190520182856</v>
      </c>
      <c r="AC91" s="200">
        <v>145.45398142879353</v>
      </c>
      <c r="AD91" s="200">
        <v>436.19588663062206</v>
      </c>
      <c r="AE91" s="200">
        <v>-57.226341093117412</v>
      </c>
      <c r="AF91" s="487">
        <v>378.96954553750464</v>
      </c>
    </row>
    <row r="92" spans="1:32" s="1" customFormat="1" ht="16.5">
      <c r="A92" s="434">
        <v>244</v>
      </c>
      <c r="B92" s="435" t="s">
        <v>123</v>
      </c>
      <c r="C92" s="440">
        <v>19300</v>
      </c>
      <c r="D92" s="500">
        <f>'Vos-laskelma'!D92/$C92</f>
        <v>903.34113363759991</v>
      </c>
      <c r="E92" s="500">
        <f>'Vos-laskelma'!E92/$C92</f>
        <v>-48.514156520889024</v>
      </c>
      <c r="F92" s="438">
        <f>'Vos-laskelma'!F92/$C92</f>
        <v>854.82697711671085</v>
      </c>
      <c r="G92" s="438">
        <f>'Vos-laskelma'!G92/$C92</f>
        <v>189.6867374440564</v>
      </c>
      <c r="H92" s="438">
        <f>'Vos-laskelma'!H92/$C92</f>
        <v>1044.5137145607671</v>
      </c>
      <c r="I92" s="438">
        <f>'Vos-laskelma'!I92/$C92</f>
        <v>107.53248548247026</v>
      </c>
      <c r="J92" s="438">
        <f>'Vos-laskelma'!J92/$C92</f>
        <v>1152.0462000432376</v>
      </c>
      <c r="K92" s="759">
        <f>'Vos-laskelma'!K92/$C92</f>
        <v>6.0052331606217617</v>
      </c>
      <c r="L92" s="428">
        <f>'Vos-laskelma'!L92/$C92</f>
        <v>1158.0514332038592</v>
      </c>
      <c r="M92" s="438">
        <f>'Vos-laskelma'!M92/$C92</f>
        <v>5.9797392222798038</v>
      </c>
      <c r="N92" s="438">
        <f>'Vos-laskelma'!N92/$C92</f>
        <v>1164.0311724261392</v>
      </c>
      <c r="O92" s="492">
        <v>17</v>
      </c>
      <c r="P92" s="492">
        <v>17</v>
      </c>
      <c r="Q92" s="200"/>
      <c r="R92" s="476">
        <f>S92/AF92</f>
        <v>2.9135451276391458E-2</v>
      </c>
      <c r="S92" s="473">
        <f>L92-AF92</f>
        <v>32.785141222974744</v>
      </c>
      <c r="T92" s="495"/>
      <c r="U92" s="434">
        <v>244</v>
      </c>
      <c r="V92" s="435" t="s">
        <v>123</v>
      </c>
      <c r="W92" s="436">
        <v>19116</v>
      </c>
      <c r="X92" s="200">
        <v>909.98852418005572</v>
      </c>
      <c r="Y92" s="200">
        <v>-126.43538669743914</v>
      </c>
      <c r="Z92" s="200">
        <v>783.55313748261665</v>
      </c>
      <c r="AA92" s="200">
        <v>222.07088302992258</v>
      </c>
      <c r="AB92" s="200">
        <v>1005.6240205125391</v>
      </c>
      <c r="AC92" s="200">
        <v>109.75024384750418</v>
      </c>
      <c r="AD92" s="200">
        <v>1115.3742643600433</v>
      </c>
      <c r="AE92" s="200">
        <v>9.8920276208411799</v>
      </c>
      <c r="AF92" s="487">
        <v>1125.2662919808845</v>
      </c>
    </row>
    <row r="93" spans="1:32" s="1" customFormat="1" ht="16.5">
      <c r="A93" s="434">
        <v>245</v>
      </c>
      <c r="B93" s="435" t="s">
        <v>124</v>
      </c>
      <c r="C93" s="440">
        <v>37676</v>
      </c>
      <c r="D93" s="500">
        <f>'Vos-laskelma'!D93/$C93</f>
        <v>426.66891664061126</v>
      </c>
      <c r="E93" s="500">
        <f>'Vos-laskelma'!E93/$C93</f>
        <v>-117.09486601678969</v>
      </c>
      <c r="F93" s="438">
        <f>'Vos-laskelma'!F93/$C93</f>
        <v>309.57405062382156</v>
      </c>
      <c r="G93" s="438">
        <f>'Vos-laskelma'!G93/$C93</f>
        <v>11.438123364455167</v>
      </c>
      <c r="H93" s="438">
        <f>'Vos-laskelma'!H93/$C93</f>
        <v>321.01217398827669</v>
      </c>
      <c r="I93" s="438">
        <f>'Vos-laskelma'!I93/$C93</f>
        <v>128.04687376504623</v>
      </c>
      <c r="J93" s="438">
        <f>'Vos-laskelma'!J93/$C93</f>
        <v>449.05904775332294</v>
      </c>
      <c r="K93" s="759">
        <f>'Vos-laskelma'!K93/$C93</f>
        <v>-101.99373606539973</v>
      </c>
      <c r="L93" s="428">
        <f>'Vos-laskelma'!L93/$C93</f>
        <v>347.06531168792321</v>
      </c>
      <c r="M93" s="438">
        <f>'Vos-laskelma'!M93/$C93</f>
        <v>-33.848726248009335</v>
      </c>
      <c r="N93" s="438">
        <f>'Vos-laskelma'!N93/$C93</f>
        <v>313.2165854399139</v>
      </c>
      <c r="O93" s="492">
        <v>1</v>
      </c>
      <c r="P93" s="493">
        <v>32</v>
      </c>
      <c r="Q93" s="200"/>
      <c r="R93" s="476">
        <f>S93/AF93</f>
        <v>-0.2740896886033049</v>
      </c>
      <c r="S93" s="473">
        <f>L93-AF93</f>
        <v>-131.04514664149309</v>
      </c>
      <c r="T93" s="495"/>
      <c r="U93" s="434">
        <v>245</v>
      </c>
      <c r="V93" s="435" t="s">
        <v>124</v>
      </c>
      <c r="W93" s="436">
        <v>37232</v>
      </c>
      <c r="X93" s="200">
        <v>423.40264643962689</v>
      </c>
      <c r="Y93" s="200">
        <v>-18.853547117874538</v>
      </c>
      <c r="Z93" s="200">
        <v>404.54909932175235</v>
      </c>
      <c r="AA93" s="200">
        <v>49.699237215298666</v>
      </c>
      <c r="AB93" s="200">
        <v>454.24833653705105</v>
      </c>
      <c r="AC93" s="200">
        <v>129.85887189979977</v>
      </c>
      <c r="AD93" s="200">
        <v>584.10720843685078</v>
      </c>
      <c r="AE93" s="200">
        <v>-105.99675010743447</v>
      </c>
      <c r="AF93" s="487">
        <v>478.1104583294163</v>
      </c>
    </row>
    <row r="94" spans="1:32" s="1" customFormat="1" ht="16.5">
      <c r="A94" s="434">
        <v>249</v>
      </c>
      <c r="B94" s="435" t="s">
        <v>125</v>
      </c>
      <c r="C94" s="440">
        <v>9250</v>
      </c>
      <c r="D94" s="500">
        <f>'Vos-laskelma'!D94/$C94</f>
        <v>117.09186058500784</v>
      </c>
      <c r="E94" s="500">
        <f>'Vos-laskelma'!E94/$C94</f>
        <v>51.669394450397888</v>
      </c>
      <c r="F94" s="438">
        <f>'Vos-laskelma'!F94/$C94</f>
        <v>168.76125503540572</v>
      </c>
      <c r="G94" s="438">
        <f>'Vos-laskelma'!G94/$C94</f>
        <v>364.88095904591017</v>
      </c>
      <c r="H94" s="438">
        <f>'Vos-laskelma'!H94/$C94</f>
        <v>533.64221408131584</v>
      </c>
      <c r="I94" s="438">
        <f>'Vos-laskelma'!I94/$C94</f>
        <v>180.04477912774965</v>
      </c>
      <c r="J94" s="438">
        <f>'Vos-laskelma'!J94/$C94</f>
        <v>713.68699320906546</v>
      </c>
      <c r="K94" s="759">
        <f>'Vos-laskelma'!K94/$C94</f>
        <v>35.528216216216215</v>
      </c>
      <c r="L94" s="428">
        <f>'Vos-laskelma'!L94/$C94</f>
        <v>749.21520942528173</v>
      </c>
      <c r="M94" s="438">
        <f>'Vos-laskelma'!M94/$C94</f>
        <v>-4.2666265081081072</v>
      </c>
      <c r="N94" s="438">
        <f>'Vos-laskelma'!N94/$C94</f>
        <v>744.94858291717367</v>
      </c>
      <c r="O94" s="492">
        <v>13</v>
      </c>
      <c r="P94" s="492">
        <v>13</v>
      </c>
      <c r="Q94" s="200"/>
      <c r="R94" s="476">
        <f>S94/AF94</f>
        <v>5.3315588766147205E-2</v>
      </c>
      <c r="S94" s="473">
        <f>L94-AF94</f>
        <v>37.922964806637424</v>
      </c>
      <c r="T94" s="495"/>
      <c r="U94" s="434">
        <v>249</v>
      </c>
      <c r="V94" s="435" t="s">
        <v>125</v>
      </c>
      <c r="W94" s="436">
        <v>9443</v>
      </c>
      <c r="X94" s="200">
        <v>107.31887305215898</v>
      </c>
      <c r="Y94" s="200">
        <v>130.39055726368585</v>
      </c>
      <c r="Z94" s="200">
        <v>237.70943031584483</v>
      </c>
      <c r="AA94" s="200">
        <v>304.04998411521763</v>
      </c>
      <c r="AB94" s="200">
        <v>541.7594144310624</v>
      </c>
      <c r="AC94" s="200">
        <v>178.94795250040619</v>
      </c>
      <c r="AD94" s="200">
        <v>720.70736693146864</v>
      </c>
      <c r="AE94" s="200">
        <v>-9.4151223128243142</v>
      </c>
      <c r="AF94" s="487">
        <v>711.2922446186443</v>
      </c>
    </row>
    <row r="95" spans="1:32" s="1" customFormat="1" ht="16.5">
      <c r="A95" s="434">
        <v>250</v>
      </c>
      <c r="B95" s="435" t="s">
        <v>126</v>
      </c>
      <c r="C95" s="440">
        <v>1771</v>
      </c>
      <c r="D95" s="500">
        <f>'Vos-laskelma'!D95/$C95</f>
        <v>138.6786803556848</v>
      </c>
      <c r="E95" s="500">
        <f>'Vos-laskelma'!E95/$C95</f>
        <v>-110.88462018418956</v>
      </c>
      <c r="F95" s="438">
        <f>'Vos-laskelma'!F95/$C95</f>
        <v>27.794060171495232</v>
      </c>
      <c r="G95" s="438">
        <f>'Vos-laskelma'!G95/$C95</f>
        <v>451.95305934649497</v>
      </c>
      <c r="H95" s="438">
        <f>'Vos-laskelma'!H95/$C95</f>
        <v>479.7471195179902</v>
      </c>
      <c r="I95" s="438">
        <f>'Vos-laskelma'!I95/$C95</f>
        <v>249.17683155505947</v>
      </c>
      <c r="J95" s="438">
        <f>'Vos-laskelma'!J95/$C95</f>
        <v>728.92395107304969</v>
      </c>
      <c r="K95" s="759">
        <f>'Vos-laskelma'!K95/$C95</f>
        <v>-201.46301524562395</v>
      </c>
      <c r="L95" s="428">
        <f>'Vos-laskelma'!L95/$C95</f>
        <v>527.46093582742583</v>
      </c>
      <c r="M95" s="438">
        <f>'Vos-laskelma'!M95/$C95</f>
        <v>25.898014116318461</v>
      </c>
      <c r="N95" s="438">
        <f>'Vos-laskelma'!N95/$C95</f>
        <v>553.35894994374428</v>
      </c>
      <c r="O95" s="492">
        <v>6</v>
      </c>
      <c r="P95" s="492">
        <v>6</v>
      </c>
      <c r="Q95" s="200"/>
      <c r="R95" s="476">
        <f>S95/AF95</f>
        <v>-0.23768780159018879</v>
      </c>
      <c r="S95" s="473">
        <f>L95-AF95</f>
        <v>-164.46152970272465</v>
      </c>
      <c r="T95" s="495"/>
      <c r="U95" s="434">
        <v>250</v>
      </c>
      <c r="V95" s="435" t="s">
        <v>126</v>
      </c>
      <c r="W95" s="436">
        <v>1808</v>
      </c>
      <c r="X95" s="200">
        <v>117.40624725213605</v>
      </c>
      <c r="Y95" s="200">
        <v>149.2818232719878</v>
      </c>
      <c r="Z95" s="200">
        <v>266.68807052412387</v>
      </c>
      <c r="AA95" s="200">
        <v>384.7228982300885</v>
      </c>
      <c r="AB95" s="200">
        <v>651.41096875421238</v>
      </c>
      <c r="AC95" s="200">
        <v>245.32952774938946</v>
      </c>
      <c r="AD95" s="200">
        <v>896.74049650360178</v>
      </c>
      <c r="AE95" s="200">
        <v>-204.81803097345133</v>
      </c>
      <c r="AF95" s="487">
        <v>691.92246553015048</v>
      </c>
    </row>
    <row r="96" spans="1:32" s="1" customFormat="1" ht="16.5">
      <c r="A96" s="434">
        <v>256</v>
      </c>
      <c r="B96" s="435" t="s">
        <v>127</v>
      </c>
      <c r="C96" s="440">
        <v>1554</v>
      </c>
      <c r="D96" s="500">
        <f>'Vos-laskelma'!D96/$C96</f>
        <v>938.13484654971398</v>
      </c>
      <c r="E96" s="500">
        <f>'Vos-laskelma'!E96/$C96</f>
        <v>-568.96047519389595</v>
      </c>
      <c r="F96" s="438">
        <f>'Vos-laskelma'!F96/$C96</f>
        <v>369.17437135581793</v>
      </c>
      <c r="G96" s="438">
        <f>'Vos-laskelma'!G96/$C96</f>
        <v>548.20057800177244</v>
      </c>
      <c r="H96" s="438">
        <f>'Vos-laskelma'!H96/$C96</f>
        <v>917.37494935759037</v>
      </c>
      <c r="I96" s="438">
        <f>'Vos-laskelma'!I96/$C96</f>
        <v>220.92355982505865</v>
      </c>
      <c r="J96" s="438">
        <f>'Vos-laskelma'!J96/$C96</f>
        <v>1138.298509182649</v>
      </c>
      <c r="K96" s="759">
        <f>'Vos-laskelma'!K96/$C96</f>
        <v>240.58751608751609</v>
      </c>
      <c r="L96" s="428">
        <f>'Vos-laskelma'!L96/$C96</f>
        <v>1378.8860252701652</v>
      </c>
      <c r="M96" s="438">
        <f>'Vos-laskelma'!M96/$C96</f>
        <v>80.226436936936935</v>
      </c>
      <c r="N96" s="438">
        <f>'Vos-laskelma'!N96/$C96</f>
        <v>1459.112462207102</v>
      </c>
      <c r="O96" s="492">
        <v>13</v>
      </c>
      <c r="P96" s="492">
        <v>13</v>
      </c>
      <c r="Q96" s="200"/>
      <c r="R96" s="476">
        <f>S96/AF96</f>
        <v>-8.8308242702881401E-3</v>
      </c>
      <c r="S96" s="473">
        <f>L96-AF96</f>
        <v>-12.285188518854284</v>
      </c>
      <c r="T96" s="495"/>
      <c r="U96" s="434">
        <v>256</v>
      </c>
      <c r="V96" s="435" t="s">
        <v>127</v>
      </c>
      <c r="W96" s="436">
        <v>1581</v>
      </c>
      <c r="X96" s="200">
        <v>918.20755937135505</v>
      </c>
      <c r="Y96" s="200">
        <v>-414.96608330171966</v>
      </c>
      <c r="Z96" s="200">
        <v>503.24147606963533</v>
      </c>
      <c r="AA96" s="200">
        <v>447.18975332068311</v>
      </c>
      <c r="AB96" s="200">
        <v>950.43122939031855</v>
      </c>
      <c r="AC96" s="200">
        <v>216.36870040123119</v>
      </c>
      <c r="AD96" s="200">
        <v>1166.7999297915496</v>
      </c>
      <c r="AE96" s="200">
        <v>224.37128399746996</v>
      </c>
      <c r="AF96" s="487">
        <v>1391.1712137890195</v>
      </c>
    </row>
    <row r="97" spans="1:32" s="1" customFormat="1" ht="16.5">
      <c r="A97" s="434">
        <v>257</v>
      </c>
      <c r="B97" s="435" t="s">
        <v>128</v>
      </c>
      <c r="C97" s="440">
        <v>40722</v>
      </c>
      <c r="D97" s="500">
        <f>'Vos-laskelma'!D97/$C97</f>
        <v>663.4579968454816</v>
      </c>
      <c r="E97" s="500">
        <f>'Vos-laskelma'!E97/$C97</f>
        <v>208.8561355587116</v>
      </c>
      <c r="F97" s="438">
        <f>'Vos-laskelma'!F97/$C97</f>
        <v>872.31413240419329</v>
      </c>
      <c r="G97" s="438">
        <f>'Vos-laskelma'!G97/$C97</f>
        <v>-23.515399770588246</v>
      </c>
      <c r="H97" s="438">
        <f>'Vos-laskelma'!H97/$C97</f>
        <v>848.79873263360503</v>
      </c>
      <c r="I97" s="438">
        <f>'Vos-laskelma'!I97/$C97</f>
        <v>110.51489517860526</v>
      </c>
      <c r="J97" s="438">
        <f>'Vos-laskelma'!J97/$C97</f>
        <v>959.31362781221026</v>
      </c>
      <c r="K97" s="759">
        <f>'Vos-laskelma'!K97/$C97</f>
        <v>-61.087741270075142</v>
      </c>
      <c r="L97" s="428">
        <f>'Vos-laskelma'!L97/$C97</f>
        <v>898.22588654213507</v>
      </c>
      <c r="M97" s="438">
        <f>'Vos-laskelma'!M97/$C97</f>
        <v>-14.281389713668291</v>
      </c>
      <c r="N97" s="438">
        <f>'Vos-laskelma'!N97/$C97</f>
        <v>883.94449682846675</v>
      </c>
      <c r="O97" s="492">
        <v>1</v>
      </c>
      <c r="P97" s="493">
        <v>33</v>
      </c>
      <c r="Q97" s="200"/>
      <c r="R97" s="476">
        <f>S97/AF97</f>
        <v>-3.6869568030924074E-2</v>
      </c>
      <c r="S97" s="473">
        <f>L97-AF97</f>
        <v>-34.384959016709445</v>
      </c>
      <c r="T97" s="495"/>
      <c r="U97" s="434">
        <v>257</v>
      </c>
      <c r="V97" s="435" t="s">
        <v>128</v>
      </c>
      <c r="W97" s="436">
        <v>40433</v>
      </c>
      <c r="X97" s="200">
        <v>675.01701021558017</v>
      </c>
      <c r="Y97" s="200">
        <v>202.9188987760248</v>
      </c>
      <c r="Z97" s="200">
        <v>877.93590899160495</v>
      </c>
      <c r="AA97" s="200">
        <v>-16.362772982464818</v>
      </c>
      <c r="AB97" s="200">
        <v>861.57313600914006</v>
      </c>
      <c r="AC97" s="200">
        <v>112.67518388997108</v>
      </c>
      <c r="AD97" s="200">
        <v>974.24831989911115</v>
      </c>
      <c r="AE97" s="200">
        <v>-41.637474340266614</v>
      </c>
      <c r="AF97" s="487">
        <v>932.61084555884452</v>
      </c>
    </row>
    <row r="98" spans="1:32" s="1" customFormat="1" ht="16.5">
      <c r="A98" s="434">
        <v>260</v>
      </c>
      <c r="B98" s="435" t="s">
        <v>129</v>
      </c>
      <c r="C98" s="440">
        <v>9727</v>
      </c>
      <c r="D98" s="500">
        <f>'Vos-laskelma'!D98/$C98</f>
        <v>136.36640265777922</v>
      </c>
      <c r="E98" s="500">
        <f>'Vos-laskelma'!E98/$C98</f>
        <v>403.92249853595268</v>
      </c>
      <c r="F98" s="438">
        <f>'Vos-laskelma'!F98/$C98</f>
        <v>540.28890119373193</v>
      </c>
      <c r="G98" s="438">
        <f>'Vos-laskelma'!G98/$C98</f>
        <v>541.71875328260023</v>
      </c>
      <c r="H98" s="438">
        <f>'Vos-laskelma'!H98/$C98</f>
        <v>1082.0076544763322</v>
      </c>
      <c r="I98" s="438">
        <f>'Vos-laskelma'!I98/$C98</f>
        <v>216.35868341259115</v>
      </c>
      <c r="J98" s="438">
        <f>'Vos-laskelma'!J98/$C98</f>
        <v>1298.3663378889232</v>
      </c>
      <c r="K98" s="759">
        <f>'Vos-laskelma'!K98/$C98</f>
        <v>-10.947260203557109</v>
      </c>
      <c r="L98" s="428">
        <f>'Vos-laskelma'!L98/$C98</f>
        <v>1287.4190776853661</v>
      </c>
      <c r="M98" s="438">
        <f>'Vos-laskelma'!M98/$C98</f>
        <v>-4.5127192865220547</v>
      </c>
      <c r="N98" s="438">
        <f>'Vos-laskelma'!N98/$C98</f>
        <v>1282.9063583988441</v>
      </c>
      <c r="O98" s="492">
        <v>12</v>
      </c>
      <c r="P98" s="492">
        <v>12</v>
      </c>
      <c r="Q98" s="200"/>
      <c r="R98" s="476">
        <f>S98/AF98</f>
        <v>-0.13808778416669212</v>
      </c>
      <c r="S98" s="473">
        <f>L98-AF98</f>
        <v>-206.25864730275543</v>
      </c>
      <c r="T98" s="495"/>
      <c r="U98" s="434">
        <v>260</v>
      </c>
      <c r="V98" s="435" t="s">
        <v>129</v>
      </c>
      <c r="W98" s="436">
        <v>9877</v>
      </c>
      <c r="X98" s="200">
        <v>135.51933843092183</v>
      </c>
      <c r="Y98" s="200">
        <v>722.95394662307046</v>
      </c>
      <c r="Z98" s="200">
        <v>858.47328505399241</v>
      </c>
      <c r="AA98" s="200">
        <v>510.49346967702746</v>
      </c>
      <c r="AB98" s="200">
        <v>1368.9667547310198</v>
      </c>
      <c r="AC98" s="200">
        <v>214.05905165833695</v>
      </c>
      <c r="AD98" s="200">
        <v>1583.0258063893568</v>
      </c>
      <c r="AE98" s="200">
        <v>-89.348081401235191</v>
      </c>
      <c r="AF98" s="487">
        <v>1493.6777249881216</v>
      </c>
    </row>
    <row r="99" spans="1:32" s="1" customFormat="1" ht="16.5">
      <c r="A99" s="434">
        <v>261</v>
      </c>
      <c r="B99" s="435" t="s">
        <v>130</v>
      </c>
      <c r="C99" s="440">
        <v>6637</v>
      </c>
      <c r="D99" s="500">
        <f>'Vos-laskelma'!D99/$C99</f>
        <v>1319.6318716164653</v>
      </c>
      <c r="E99" s="500">
        <f>'Vos-laskelma'!E99/$C99</f>
        <v>314.00596278909046</v>
      </c>
      <c r="F99" s="438">
        <f>'Vos-laskelma'!F99/$C99</f>
        <v>1633.6378344055556</v>
      </c>
      <c r="G99" s="438">
        <f>'Vos-laskelma'!G99/$C99</f>
        <v>-49.00157740738959</v>
      </c>
      <c r="H99" s="438">
        <f>'Vos-laskelma'!H99/$C99</f>
        <v>1584.6362569981661</v>
      </c>
      <c r="I99" s="438">
        <f>'Vos-laskelma'!I99/$C99</f>
        <v>181.88507258379221</v>
      </c>
      <c r="J99" s="438">
        <f>'Vos-laskelma'!J99/$C99</f>
        <v>1766.5213295819581</v>
      </c>
      <c r="K99" s="759">
        <f>'Vos-laskelma'!K99/$C99</f>
        <v>11.580684043995781</v>
      </c>
      <c r="L99" s="428">
        <f>'Vos-laskelma'!L99/$C99</f>
        <v>1778.102013625954</v>
      </c>
      <c r="M99" s="438">
        <f>'Vos-laskelma'!M99/$C99</f>
        <v>-4.6664086936869102</v>
      </c>
      <c r="N99" s="438">
        <f>'Vos-laskelma'!N99/$C99</f>
        <v>1773.4356049322669</v>
      </c>
      <c r="O99" s="492">
        <v>19</v>
      </c>
      <c r="P99" s="492">
        <v>19</v>
      </c>
      <c r="Q99" s="200"/>
      <c r="R99" s="476">
        <f>S99/AF99</f>
        <v>8.545907617990274E-2</v>
      </c>
      <c r="S99" s="473">
        <f>L99-AF99</f>
        <v>139.9914181683198</v>
      </c>
      <c r="T99" s="495"/>
      <c r="U99" s="434">
        <v>261</v>
      </c>
      <c r="V99" s="435" t="s">
        <v>130</v>
      </c>
      <c r="W99" s="436">
        <v>6523</v>
      </c>
      <c r="X99" s="200">
        <v>1306.6679134506603</v>
      </c>
      <c r="Y99" s="200">
        <v>117.97010346464334</v>
      </c>
      <c r="Z99" s="200">
        <v>1424.6380169153038</v>
      </c>
      <c r="AA99" s="200">
        <v>-21.302774796872605</v>
      </c>
      <c r="AB99" s="200">
        <v>1403.3352421184311</v>
      </c>
      <c r="AC99" s="200">
        <v>188.17194999718257</v>
      </c>
      <c r="AD99" s="200">
        <v>1591.5071921156136</v>
      </c>
      <c r="AE99" s="200">
        <v>46.603403342020542</v>
      </c>
      <c r="AF99" s="487">
        <v>1638.1105954576342</v>
      </c>
    </row>
    <row r="100" spans="1:32" s="1" customFormat="1" ht="16.5">
      <c r="A100" s="434">
        <v>263</v>
      </c>
      <c r="B100" s="435" t="s">
        <v>131</v>
      </c>
      <c r="C100" s="440">
        <v>7597</v>
      </c>
      <c r="D100" s="500">
        <f>'Vos-laskelma'!D100/$C100</f>
        <v>281.48442112567335</v>
      </c>
      <c r="E100" s="500">
        <f>'Vos-laskelma'!E100/$C100</f>
        <v>153.30288282651901</v>
      </c>
      <c r="F100" s="438">
        <f>'Vos-laskelma'!F100/$C100</f>
        <v>434.78730395219242</v>
      </c>
      <c r="G100" s="438">
        <f>'Vos-laskelma'!G100/$C100</f>
        <v>592.61864248631787</v>
      </c>
      <c r="H100" s="438">
        <f>'Vos-laskelma'!H100/$C100</f>
        <v>1027.4059464385102</v>
      </c>
      <c r="I100" s="438">
        <f>'Vos-laskelma'!I100/$C100</f>
        <v>237.71580938237457</v>
      </c>
      <c r="J100" s="438">
        <f>'Vos-laskelma'!J100/$C100</f>
        <v>1265.1217558208848</v>
      </c>
      <c r="K100" s="759">
        <f>'Vos-laskelma'!K100/$C100</f>
        <v>-50.527839936817166</v>
      </c>
      <c r="L100" s="428">
        <f>'Vos-laskelma'!L100/$C100</f>
        <v>1214.5939158840677</v>
      </c>
      <c r="M100" s="438">
        <f>'Vos-laskelma'!M100/$C100</f>
        <v>23.672032776095826</v>
      </c>
      <c r="N100" s="438">
        <f>'Vos-laskelma'!N100/$C100</f>
        <v>1238.2659486601635</v>
      </c>
      <c r="O100" s="492">
        <v>11</v>
      </c>
      <c r="P100" s="492">
        <v>11</v>
      </c>
      <c r="Q100" s="200"/>
      <c r="R100" s="476">
        <f>S100/AF100</f>
        <v>-4.2275046152038205E-2</v>
      </c>
      <c r="S100" s="473">
        <f>L100-AF100</f>
        <v>-53.613528230293014</v>
      </c>
      <c r="T100" s="495"/>
      <c r="U100" s="434">
        <v>263</v>
      </c>
      <c r="V100" s="435" t="s">
        <v>131</v>
      </c>
      <c r="W100" s="436">
        <v>7759</v>
      </c>
      <c r="X100" s="200">
        <v>274.64417414109482</v>
      </c>
      <c r="Y100" s="200">
        <v>250.26775746360795</v>
      </c>
      <c r="Z100" s="200">
        <v>524.91193160470277</v>
      </c>
      <c r="AA100" s="200">
        <v>551.10246165743013</v>
      </c>
      <c r="AB100" s="200">
        <v>1076.0143932621327</v>
      </c>
      <c r="AC100" s="200">
        <v>233.64182002351271</v>
      </c>
      <c r="AD100" s="200">
        <v>1309.6562132856457</v>
      </c>
      <c r="AE100" s="200">
        <v>-41.448769171284958</v>
      </c>
      <c r="AF100" s="487">
        <v>1268.2074441143607</v>
      </c>
    </row>
    <row r="101" spans="1:32" s="1" customFormat="1" ht="16.5">
      <c r="A101" s="434">
        <v>265</v>
      </c>
      <c r="B101" s="435" t="s">
        <v>132</v>
      </c>
      <c r="C101" s="440">
        <v>1064</v>
      </c>
      <c r="D101" s="500">
        <f>'Vos-laskelma'!D101/$C101</f>
        <v>780.41213437178942</v>
      </c>
      <c r="E101" s="500">
        <f>'Vos-laskelma'!E101/$C101</f>
        <v>485.18087420979845</v>
      </c>
      <c r="F101" s="438">
        <f>'Vos-laskelma'!F101/$C101</f>
        <v>1265.5930085815878</v>
      </c>
      <c r="G101" s="438">
        <f>'Vos-laskelma'!G101/$C101</f>
        <v>331.51838261617576</v>
      </c>
      <c r="H101" s="438">
        <f>'Vos-laskelma'!H101/$C101</f>
        <v>1597.1113911977636</v>
      </c>
      <c r="I101" s="438">
        <f>'Vos-laskelma'!I101/$C101</f>
        <v>229.50621627134856</v>
      </c>
      <c r="J101" s="438">
        <f>'Vos-laskelma'!J101/$C101</f>
        <v>1826.617607469112</v>
      </c>
      <c r="K101" s="759">
        <f>'Vos-laskelma'!K101/$C101</f>
        <v>-266.13909774436092</v>
      </c>
      <c r="L101" s="428">
        <f>'Vos-laskelma'!L101/$C101</f>
        <v>1560.4785097247511</v>
      </c>
      <c r="M101" s="438">
        <f>'Vos-laskelma'!M101/$C101</f>
        <v>-77.028909774436102</v>
      </c>
      <c r="N101" s="438">
        <f>'Vos-laskelma'!N101/$C101</f>
        <v>1483.4495999503151</v>
      </c>
      <c r="O101" s="492">
        <v>13</v>
      </c>
      <c r="P101" s="492">
        <v>13</v>
      </c>
      <c r="Q101" s="200"/>
      <c r="R101" s="476">
        <f>S101/AF101</f>
        <v>8.7747834284704243E-2</v>
      </c>
      <c r="S101" s="473">
        <f>L101-AF101</f>
        <v>125.88267736355738</v>
      </c>
      <c r="T101" s="495"/>
      <c r="U101" s="434">
        <v>265</v>
      </c>
      <c r="V101" s="435" t="s">
        <v>132</v>
      </c>
      <c r="W101" s="436">
        <v>1088</v>
      </c>
      <c r="X101" s="200">
        <v>769.9223244870434</v>
      </c>
      <c r="Y101" s="200">
        <v>574.47256736862391</v>
      </c>
      <c r="Z101" s="200">
        <v>1344.3948918556673</v>
      </c>
      <c r="AA101" s="200">
        <v>135.7922794117647</v>
      </c>
      <c r="AB101" s="200">
        <v>1480.1871712674319</v>
      </c>
      <c r="AC101" s="200">
        <v>226.50057285846762</v>
      </c>
      <c r="AD101" s="200">
        <v>1706.6877441258996</v>
      </c>
      <c r="AE101" s="200">
        <v>-272.09191176470586</v>
      </c>
      <c r="AF101" s="487">
        <v>1434.5958323611937</v>
      </c>
    </row>
    <row r="102" spans="1:32" s="1" customFormat="1" ht="16.5">
      <c r="A102" s="434">
        <v>271</v>
      </c>
      <c r="B102" s="435" t="s">
        <v>133</v>
      </c>
      <c r="C102" s="440">
        <v>6903</v>
      </c>
      <c r="D102" s="500">
        <f>'Vos-laskelma'!D102/$C102</f>
        <v>39.601324923081009</v>
      </c>
      <c r="E102" s="500">
        <f>'Vos-laskelma'!E102/$C102</f>
        <v>-210.96484449021651</v>
      </c>
      <c r="F102" s="438">
        <f>'Vos-laskelma'!F102/$C102</f>
        <v>-171.36351956713551</v>
      </c>
      <c r="G102" s="438">
        <f>'Vos-laskelma'!G102/$C102</f>
        <v>431.59041388638553</v>
      </c>
      <c r="H102" s="438">
        <f>'Vos-laskelma'!H102/$C102</f>
        <v>260.22689431925005</v>
      </c>
      <c r="I102" s="438">
        <f>'Vos-laskelma'!I102/$C102</f>
        <v>204.39317791754056</v>
      </c>
      <c r="J102" s="438">
        <f>'Vos-laskelma'!J102/$C102</f>
        <v>464.62007223679063</v>
      </c>
      <c r="K102" s="759">
        <f>'Vos-laskelma'!K102/$C102</f>
        <v>-52.489352455454153</v>
      </c>
      <c r="L102" s="428">
        <f>'Vos-laskelma'!L102/$C102</f>
        <v>412.13071978133644</v>
      </c>
      <c r="M102" s="438">
        <f>'Vos-laskelma'!M102/$C102</f>
        <v>2.9871807605389118</v>
      </c>
      <c r="N102" s="438">
        <f>'Vos-laskelma'!N102/$C102</f>
        <v>415.11790054187531</v>
      </c>
      <c r="O102" s="492">
        <v>4</v>
      </c>
      <c r="P102" s="492">
        <v>4</v>
      </c>
      <c r="Q102" s="200"/>
      <c r="R102" s="476">
        <f>S102/AF102</f>
        <v>-0.30953292404436317</v>
      </c>
      <c r="S102" s="473">
        <f>L102-AF102</f>
        <v>-184.75613280454445</v>
      </c>
      <c r="T102" s="495"/>
      <c r="U102" s="434">
        <v>271</v>
      </c>
      <c r="V102" s="435" t="s">
        <v>133</v>
      </c>
      <c r="W102" s="436">
        <v>6951</v>
      </c>
      <c r="X102" s="200">
        <v>48.898936458052461</v>
      </c>
      <c r="Y102" s="200">
        <v>-74.144596751911706</v>
      </c>
      <c r="Z102" s="200">
        <v>-25.245660293859245</v>
      </c>
      <c r="AA102" s="200">
        <v>456.37821896130055</v>
      </c>
      <c r="AB102" s="200">
        <v>431.13255866744129</v>
      </c>
      <c r="AC102" s="200">
        <v>205.52281643318571</v>
      </c>
      <c r="AD102" s="200">
        <v>636.655375100627</v>
      </c>
      <c r="AE102" s="200">
        <v>-39.768522514746081</v>
      </c>
      <c r="AF102" s="487">
        <v>596.88685258588089</v>
      </c>
    </row>
    <row r="103" spans="1:32" s="1" customFormat="1" ht="16.5">
      <c r="A103" s="434">
        <v>272</v>
      </c>
      <c r="B103" s="435" t="s">
        <v>134</v>
      </c>
      <c r="C103" s="440">
        <v>48006</v>
      </c>
      <c r="D103" s="500">
        <f>'Vos-laskelma'!D103/$C103</f>
        <v>562.2036695992648</v>
      </c>
      <c r="E103" s="500">
        <f>'Vos-laskelma'!E103/$C103</f>
        <v>-352.23205993820068</v>
      </c>
      <c r="F103" s="438">
        <f>'Vos-laskelma'!F103/$C103</f>
        <v>209.97160966106415</v>
      </c>
      <c r="G103" s="438">
        <f>'Vos-laskelma'!G103/$C103</f>
        <v>189.53210044214313</v>
      </c>
      <c r="H103" s="438">
        <f>'Vos-laskelma'!H103/$C103</f>
        <v>399.50371010320731</v>
      </c>
      <c r="I103" s="438">
        <f>'Vos-laskelma'!I103/$C103</f>
        <v>157.87892241796203</v>
      </c>
      <c r="J103" s="438">
        <f>'Vos-laskelma'!J103/$C103</f>
        <v>557.3826325211694</v>
      </c>
      <c r="K103" s="759">
        <f>'Vos-laskelma'!K103/$C103</f>
        <v>-14.733220847394076</v>
      </c>
      <c r="L103" s="428">
        <f>'Vos-laskelma'!L103/$C103</f>
        <v>542.64941167377526</v>
      </c>
      <c r="M103" s="438">
        <f>'Vos-laskelma'!M103/$C103</f>
        <v>0.34966013623297226</v>
      </c>
      <c r="N103" s="438">
        <f>'Vos-laskelma'!N103/$C103</f>
        <v>542.99907181000822</v>
      </c>
      <c r="O103" s="492">
        <v>16</v>
      </c>
      <c r="P103" s="492">
        <v>16</v>
      </c>
      <c r="Q103" s="200"/>
      <c r="R103" s="476">
        <f>S103/AF103</f>
        <v>-0.21020101907798092</v>
      </c>
      <c r="S103" s="473">
        <f>L103-AF103</f>
        <v>-144.42340657711816</v>
      </c>
      <c r="T103" s="495"/>
      <c r="U103" s="434">
        <v>272</v>
      </c>
      <c r="V103" s="435" t="s">
        <v>134</v>
      </c>
      <c r="W103" s="436">
        <v>47909</v>
      </c>
      <c r="X103" s="200">
        <v>548.3601119894704</v>
      </c>
      <c r="Y103" s="200">
        <v>-179.42031359704177</v>
      </c>
      <c r="Z103" s="200">
        <v>368.9397983924286</v>
      </c>
      <c r="AA103" s="200">
        <v>180.76956313010081</v>
      </c>
      <c r="AB103" s="200">
        <v>549.70936152252943</v>
      </c>
      <c r="AC103" s="200">
        <v>157.68694500822781</v>
      </c>
      <c r="AD103" s="200">
        <v>707.39630653075733</v>
      </c>
      <c r="AE103" s="200">
        <v>-20.323488279863909</v>
      </c>
      <c r="AF103" s="487">
        <v>687.07281825089342</v>
      </c>
    </row>
    <row r="104" spans="1:32" s="1" customFormat="1" ht="16.5">
      <c r="A104" s="434">
        <v>273</v>
      </c>
      <c r="B104" s="435" t="s">
        <v>135</v>
      </c>
      <c r="C104" s="440">
        <v>3999</v>
      </c>
      <c r="D104" s="500">
        <f>'Vos-laskelma'!D104/$C104</f>
        <v>1094.8595637797951</v>
      </c>
      <c r="E104" s="500">
        <f>'Vos-laskelma'!E104/$C104</f>
        <v>5.3255706402367489</v>
      </c>
      <c r="F104" s="438">
        <f>'Vos-laskelma'!F104/$C104</f>
        <v>1100.1851344200318</v>
      </c>
      <c r="G104" s="438">
        <f>'Vos-laskelma'!G104/$C104</f>
        <v>65.222435439813708</v>
      </c>
      <c r="H104" s="438">
        <f>'Vos-laskelma'!H104/$C104</f>
        <v>1165.4075698598456</v>
      </c>
      <c r="I104" s="438">
        <f>'Vos-laskelma'!I104/$C104</f>
        <v>186.37541743372427</v>
      </c>
      <c r="J104" s="438">
        <f>'Vos-laskelma'!J104/$C104</f>
        <v>1351.7829872935697</v>
      </c>
      <c r="K104" s="759">
        <f>'Vos-laskelma'!K104/$C104</f>
        <v>-55.294823705926483</v>
      </c>
      <c r="L104" s="428">
        <f>'Vos-laskelma'!L104/$C104</f>
        <v>1296.4881635876434</v>
      </c>
      <c r="M104" s="438">
        <f>'Vos-laskelma'!M104/$C104</f>
        <v>45.218653388347093</v>
      </c>
      <c r="N104" s="438">
        <f>'Vos-laskelma'!N104/$C104</f>
        <v>1341.7068169759903</v>
      </c>
      <c r="O104" s="492">
        <v>19</v>
      </c>
      <c r="P104" s="492">
        <v>19</v>
      </c>
      <c r="Q104" s="200"/>
      <c r="R104" s="476">
        <f>S104/AF104</f>
        <v>-1.213535667052457E-2</v>
      </c>
      <c r="S104" s="473">
        <f>L104-AF104</f>
        <v>-15.926621516913656</v>
      </c>
      <c r="T104" s="495"/>
      <c r="U104" s="434">
        <v>273</v>
      </c>
      <c r="V104" s="435" t="s">
        <v>135</v>
      </c>
      <c r="W104" s="436">
        <v>3989</v>
      </c>
      <c r="X104" s="200">
        <v>1061.4485558823865</v>
      </c>
      <c r="Y104" s="200">
        <v>36.506705482890069</v>
      </c>
      <c r="Z104" s="200">
        <v>1097.9552613652766</v>
      </c>
      <c r="AA104" s="200">
        <v>83.451992980696915</v>
      </c>
      <c r="AB104" s="200">
        <v>1181.4072543459736</v>
      </c>
      <c r="AC104" s="200">
        <v>189.4191627465506</v>
      </c>
      <c r="AD104" s="200">
        <v>1370.826417092524</v>
      </c>
      <c r="AE104" s="200">
        <v>-58.411631987966906</v>
      </c>
      <c r="AF104" s="487">
        <v>1312.414785104557</v>
      </c>
    </row>
    <row r="105" spans="1:32" s="1" customFormat="1" ht="16.5">
      <c r="A105" s="434">
        <v>275</v>
      </c>
      <c r="B105" s="435" t="s">
        <v>136</v>
      </c>
      <c r="C105" s="440">
        <v>2521</v>
      </c>
      <c r="D105" s="500">
        <f>'Vos-laskelma'!D105/$C105</f>
        <v>201.00447707280779</v>
      </c>
      <c r="E105" s="500">
        <f>'Vos-laskelma'!E105/$C105</f>
        <v>109.49965535334665</v>
      </c>
      <c r="F105" s="438">
        <f>'Vos-laskelma'!F105/$C105</f>
        <v>310.50413242615446</v>
      </c>
      <c r="G105" s="438">
        <f>'Vos-laskelma'!G105/$C105</f>
        <v>493.32037484557486</v>
      </c>
      <c r="H105" s="438">
        <f>'Vos-laskelma'!H105/$C105</f>
        <v>803.82450727172932</v>
      </c>
      <c r="I105" s="438">
        <f>'Vos-laskelma'!I105/$C105</f>
        <v>207.18476114747722</v>
      </c>
      <c r="J105" s="438">
        <f>'Vos-laskelma'!J105/$C105</f>
        <v>1011.0092684192065</v>
      </c>
      <c r="K105" s="759">
        <f>'Vos-laskelma'!K105/$C105</f>
        <v>-21.870289567631893</v>
      </c>
      <c r="L105" s="428">
        <f>'Vos-laskelma'!L105/$C105</f>
        <v>989.13897885157451</v>
      </c>
      <c r="M105" s="438">
        <f>'Vos-laskelma'!M105/$C105</f>
        <v>-0.29384414914716678</v>
      </c>
      <c r="N105" s="438">
        <f>'Vos-laskelma'!N105/$C105</f>
        <v>988.84513470242746</v>
      </c>
      <c r="O105" s="492">
        <v>13</v>
      </c>
      <c r="P105" s="492">
        <v>13</v>
      </c>
      <c r="Q105" s="200"/>
      <c r="R105" s="476">
        <f>S105/AF105</f>
        <v>-0.10386787142151277</v>
      </c>
      <c r="S105" s="473">
        <f>L105-AF105</f>
        <v>-114.64800445927028</v>
      </c>
      <c r="T105" s="495"/>
      <c r="U105" s="434">
        <v>275</v>
      </c>
      <c r="V105" s="435" t="s">
        <v>136</v>
      </c>
      <c r="W105" s="436">
        <v>2586</v>
      </c>
      <c r="X105" s="200">
        <v>168.28898456346161</v>
      </c>
      <c r="Y105" s="200">
        <v>351.53651286784532</v>
      </c>
      <c r="Z105" s="200">
        <v>519.82549743130687</v>
      </c>
      <c r="AA105" s="200">
        <v>413.15274555297759</v>
      </c>
      <c r="AB105" s="200">
        <v>932.97824298428452</v>
      </c>
      <c r="AC105" s="200">
        <v>206.33348897311882</v>
      </c>
      <c r="AD105" s="200">
        <v>1139.3117319574033</v>
      </c>
      <c r="AE105" s="200">
        <v>-35.524748646558393</v>
      </c>
      <c r="AF105" s="487">
        <v>1103.7869833108448</v>
      </c>
    </row>
    <row r="106" spans="1:32" s="1" customFormat="1" ht="16.5">
      <c r="A106" s="434">
        <v>276</v>
      </c>
      <c r="B106" s="435" t="s">
        <v>137</v>
      </c>
      <c r="C106" s="440">
        <v>15157</v>
      </c>
      <c r="D106" s="500">
        <f>'Vos-laskelma'!D106/$C106</f>
        <v>715.35858148988041</v>
      </c>
      <c r="E106" s="500">
        <f>'Vos-laskelma'!E106/$C106</f>
        <v>23.132518354902288</v>
      </c>
      <c r="F106" s="438">
        <f>'Vos-laskelma'!F106/$C106</f>
        <v>738.49109984478264</v>
      </c>
      <c r="G106" s="438">
        <f>'Vos-laskelma'!G106/$C106</f>
        <v>355.14856475821824</v>
      </c>
      <c r="H106" s="438">
        <f>'Vos-laskelma'!H106/$C106</f>
        <v>1093.6396646030009</v>
      </c>
      <c r="I106" s="438">
        <f>'Vos-laskelma'!I106/$C106</f>
        <v>131.45214763214292</v>
      </c>
      <c r="J106" s="438">
        <f>'Vos-laskelma'!J106/$C106</f>
        <v>1225.0918122351438</v>
      </c>
      <c r="K106" s="759">
        <f>'Vos-laskelma'!K106/$C106</f>
        <v>-119.9881902751204</v>
      </c>
      <c r="L106" s="428">
        <f>'Vos-laskelma'!L106/$C106</f>
        <v>1105.1036219600235</v>
      </c>
      <c r="M106" s="438">
        <f>'Vos-laskelma'!M106/$C106</f>
        <v>-16.581444969980879</v>
      </c>
      <c r="N106" s="438">
        <f>'Vos-laskelma'!N106/$C106</f>
        <v>1088.5221769900425</v>
      </c>
      <c r="O106" s="492">
        <v>12</v>
      </c>
      <c r="P106" s="492">
        <v>12</v>
      </c>
      <c r="Q106" s="200"/>
      <c r="R106" s="476">
        <f>S106/AF106</f>
        <v>-0.12397396358179565</v>
      </c>
      <c r="S106" s="473">
        <f>L106-AF106</f>
        <v>-156.39269894665358</v>
      </c>
      <c r="T106" s="495"/>
      <c r="U106" s="434">
        <v>276</v>
      </c>
      <c r="V106" s="435" t="s">
        <v>137</v>
      </c>
      <c r="W106" s="436">
        <v>15035</v>
      </c>
      <c r="X106" s="200">
        <v>697.6512181948633</v>
      </c>
      <c r="Y106" s="200">
        <v>152.5580450421314</v>
      </c>
      <c r="Z106" s="200">
        <v>850.20926323699462</v>
      </c>
      <c r="AA106" s="200">
        <v>394.35497173262388</v>
      </c>
      <c r="AB106" s="200">
        <v>1244.5642349696186</v>
      </c>
      <c r="AC106" s="200">
        <v>134.87202607673251</v>
      </c>
      <c r="AD106" s="200">
        <v>1379.4362610463511</v>
      </c>
      <c r="AE106" s="200">
        <v>-117.93994013967409</v>
      </c>
      <c r="AF106" s="487">
        <v>1261.4963209066771</v>
      </c>
    </row>
    <row r="107" spans="1:32" s="1" customFormat="1" ht="16.5">
      <c r="A107" s="434">
        <v>280</v>
      </c>
      <c r="B107" s="435" t="s">
        <v>138</v>
      </c>
      <c r="C107" s="440">
        <v>2024</v>
      </c>
      <c r="D107" s="500">
        <f>'Vos-laskelma'!D107/$C107</f>
        <v>705.49178342171729</v>
      </c>
      <c r="E107" s="500">
        <f>'Vos-laskelma'!E107/$C107</f>
        <v>141.00070655814153</v>
      </c>
      <c r="F107" s="438">
        <f>'Vos-laskelma'!F107/$C107</f>
        <v>846.49248997985876</v>
      </c>
      <c r="G107" s="438">
        <f>'Vos-laskelma'!G107/$C107</f>
        <v>456.32597589348461</v>
      </c>
      <c r="H107" s="438">
        <f>'Vos-laskelma'!H107/$C107</f>
        <v>1302.8184658733435</v>
      </c>
      <c r="I107" s="438">
        <f>'Vos-laskelma'!I107/$C107</f>
        <v>245.65550564544014</v>
      </c>
      <c r="J107" s="438">
        <f>'Vos-laskelma'!J107/$C107</f>
        <v>1548.4739715187836</v>
      </c>
      <c r="K107" s="759">
        <f>'Vos-laskelma'!K107/$C107</f>
        <v>-136.69219367588931</v>
      </c>
      <c r="L107" s="428">
        <f>'Vos-laskelma'!L107/$C107</f>
        <v>1411.7817778428944</v>
      </c>
      <c r="M107" s="438">
        <f>'Vos-laskelma'!M107/$C107</f>
        <v>-427.51747529644274</v>
      </c>
      <c r="N107" s="438">
        <f>'Vos-laskelma'!N107/$C107</f>
        <v>984.26430254645152</v>
      </c>
      <c r="O107" s="492">
        <v>15</v>
      </c>
      <c r="P107" s="492">
        <v>15</v>
      </c>
      <c r="Q107" s="200"/>
      <c r="R107" s="476">
        <f>S107/AF107</f>
        <v>4.2755487888571739E-2</v>
      </c>
      <c r="S107" s="473">
        <f>L107-AF107</f>
        <v>57.886455074996775</v>
      </c>
      <c r="T107" s="495"/>
      <c r="U107" s="434">
        <v>280</v>
      </c>
      <c r="V107" s="435" t="s">
        <v>138</v>
      </c>
      <c r="W107" s="436">
        <v>2050</v>
      </c>
      <c r="X107" s="200">
        <v>686.36336811104343</v>
      </c>
      <c r="Y107" s="200">
        <v>121.55340509047346</v>
      </c>
      <c r="Z107" s="200">
        <v>807.91677320151689</v>
      </c>
      <c r="AA107" s="200">
        <v>432.47658536585368</v>
      </c>
      <c r="AB107" s="200">
        <v>1240.3933585673708</v>
      </c>
      <c r="AC107" s="200">
        <v>246.42342761516105</v>
      </c>
      <c r="AD107" s="200">
        <v>1486.8167861825318</v>
      </c>
      <c r="AE107" s="200">
        <v>-132.92146341463413</v>
      </c>
      <c r="AF107" s="487">
        <v>1353.8953227678976</v>
      </c>
    </row>
    <row r="108" spans="1:32" s="1" customFormat="1" ht="16.5">
      <c r="A108" s="434">
        <v>284</v>
      </c>
      <c r="B108" s="435" t="s">
        <v>139</v>
      </c>
      <c r="C108" s="440">
        <v>2227</v>
      </c>
      <c r="D108" s="500">
        <f>'Vos-laskelma'!D108/$C108</f>
        <v>135.97778210108822</v>
      </c>
      <c r="E108" s="500">
        <f>'Vos-laskelma'!E108/$C108</f>
        <v>363.13844639626956</v>
      </c>
      <c r="F108" s="438">
        <f>'Vos-laskelma'!F108/$C108</f>
        <v>499.11622849735778</v>
      </c>
      <c r="G108" s="438">
        <f>'Vos-laskelma'!G108/$C108</f>
        <v>500.83681645835742</v>
      </c>
      <c r="H108" s="438">
        <f>'Vos-laskelma'!H108/$C108</f>
        <v>999.95304495571531</v>
      </c>
      <c r="I108" s="438">
        <f>'Vos-laskelma'!I108/$C108</f>
        <v>227.73904971244093</v>
      </c>
      <c r="J108" s="438">
        <f>'Vos-laskelma'!J108/$C108</f>
        <v>1227.6920946681562</v>
      </c>
      <c r="K108" s="759">
        <f>'Vos-laskelma'!K108/$C108</f>
        <v>384.60709474629545</v>
      </c>
      <c r="L108" s="428">
        <f>'Vos-laskelma'!L108/$C108</f>
        <v>1612.2991894144516</v>
      </c>
      <c r="M108" s="438">
        <f>'Vos-laskelma'!M108/$C108</f>
        <v>545.66512348450851</v>
      </c>
      <c r="N108" s="438">
        <f>'Vos-laskelma'!N108/$C108</f>
        <v>2157.9643128989601</v>
      </c>
      <c r="O108" s="492">
        <v>2</v>
      </c>
      <c r="P108" s="492">
        <v>2</v>
      </c>
      <c r="Q108" s="200"/>
      <c r="R108" s="476">
        <f>S108/AF108</f>
        <v>-0.15505685814696657</v>
      </c>
      <c r="S108" s="473">
        <f>L108-AF108</f>
        <v>-295.8755853739915</v>
      </c>
      <c r="T108" s="495"/>
      <c r="U108" s="434">
        <v>284</v>
      </c>
      <c r="V108" s="435" t="s">
        <v>139</v>
      </c>
      <c r="W108" s="436">
        <v>2271</v>
      </c>
      <c r="X108" s="200">
        <v>143.17979068698227</v>
      </c>
      <c r="Y108" s="200">
        <v>820.79238678476077</v>
      </c>
      <c r="Z108" s="200">
        <v>963.97217747174307</v>
      </c>
      <c r="AA108" s="200">
        <v>425.28841919859093</v>
      </c>
      <c r="AB108" s="200">
        <v>1389.2605966703341</v>
      </c>
      <c r="AC108" s="200">
        <v>224.9745039657534</v>
      </c>
      <c r="AD108" s="200">
        <v>1614.2351006360873</v>
      </c>
      <c r="AE108" s="200">
        <v>293.93967415235579</v>
      </c>
      <c r="AF108" s="487">
        <v>1908.1747747884431</v>
      </c>
    </row>
    <row r="109" spans="1:32" s="1" customFormat="1" ht="16.5">
      <c r="A109" s="434">
        <v>285</v>
      </c>
      <c r="B109" s="435" t="s">
        <v>140</v>
      </c>
      <c r="C109" s="440">
        <v>50617</v>
      </c>
      <c r="D109" s="500">
        <f>'Vos-laskelma'!D109/$C109</f>
        <v>77.913058117808873</v>
      </c>
      <c r="E109" s="500">
        <f>'Vos-laskelma'!E109/$C109</f>
        <v>-288.09835990868856</v>
      </c>
      <c r="F109" s="438">
        <f>'Vos-laskelma'!F109/$C109</f>
        <v>-210.18530179087972</v>
      </c>
      <c r="G109" s="438">
        <f>'Vos-laskelma'!G109/$C109</f>
        <v>176.67393269109149</v>
      </c>
      <c r="H109" s="438">
        <f>'Vos-laskelma'!H109/$C109</f>
        <v>-33.511369099788233</v>
      </c>
      <c r="I109" s="438">
        <f>'Vos-laskelma'!I109/$C109</f>
        <v>153.62296149117316</v>
      </c>
      <c r="J109" s="438">
        <f>'Vos-laskelma'!J109/$C109</f>
        <v>120.11159239138492</v>
      </c>
      <c r="K109" s="759">
        <f>'Vos-laskelma'!K109/$C109</f>
        <v>-19.145326668905703</v>
      </c>
      <c r="L109" s="428">
        <f>'Vos-laskelma'!L109/$C109</f>
        <v>100.96626572247921</v>
      </c>
      <c r="M109" s="438">
        <f>'Vos-laskelma'!M109/$C109</f>
        <v>-15.510947644072143</v>
      </c>
      <c r="N109" s="438">
        <f>'Vos-laskelma'!N109/$C109</f>
        <v>85.455318078407075</v>
      </c>
      <c r="O109" s="492">
        <v>8</v>
      </c>
      <c r="P109" s="492">
        <v>8</v>
      </c>
      <c r="Q109" s="200"/>
      <c r="R109" s="476">
        <f>S109/AF109</f>
        <v>-0.77239241441672135</v>
      </c>
      <c r="S109" s="473">
        <f>L109-AF109</f>
        <v>-342.63171658438444</v>
      </c>
      <c r="T109" s="495"/>
      <c r="U109" s="434">
        <v>285</v>
      </c>
      <c r="V109" s="435" t="s">
        <v>140</v>
      </c>
      <c r="W109" s="436">
        <v>51241</v>
      </c>
      <c r="X109" s="200">
        <v>76.194947603626801</v>
      </c>
      <c r="Y109" s="200">
        <v>38.46023659222179</v>
      </c>
      <c r="Z109" s="200">
        <v>114.65518419584858</v>
      </c>
      <c r="AA109" s="200">
        <v>214.97443453484513</v>
      </c>
      <c r="AB109" s="200">
        <v>329.62961873069372</v>
      </c>
      <c r="AC109" s="200">
        <v>152.12690849137451</v>
      </c>
      <c r="AD109" s="200">
        <v>481.75652722206826</v>
      </c>
      <c r="AE109" s="200">
        <v>-38.158544915204622</v>
      </c>
      <c r="AF109" s="487">
        <v>443.59798230686363</v>
      </c>
    </row>
    <row r="110" spans="1:32" s="1" customFormat="1" ht="16.5">
      <c r="A110" s="434">
        <v>286</v>
      </c>
      <c r="B110" s="435" t="s">
        <v>141</v>
      </c>
      <c r="C110" s="440">
        <v>79429</v>
      </c>
      <c r="D110" s="500">
        <f>'Vos-laskelma'!D110/$C110</f>
        <v>21.154610111942457</v>
      </c>
      <c r="E110" s="500">
        <f>'Vos-laskelma'!E110/$C110</f>
        <v>-329.96911923078994</v>
      </c>
      <c r="F110" s="438">
        <f>'Vos-laskelma'!F110/$C110</f>
        <v>-308.81450911884752</v>
      </c>
      <c r="G110" s="438">
        <f>'Vos-laskelma'!G110/$C110</f>
        <v>176.57372808799082</v>
      </c>
      <c r="H110" s="438">
        <f>'Vos-laskelma'!H110/$C110</f>
        <v>-132.24078103085671</v>
      </c>
      <c r="I110" s="438">
        <f>'Vos-laskelma'!I110/$C110</f>
        <v>162.5826446453182</v>
      </c>
      <c r="J110" s="438">
        <f>'Vos-laskelma'!J110/$C110</f>
        <v>30.341863614461491</v>
      </c>
      <c r="K110" s="759">
        <f>'Vos-laskelma'!K110/$C110</f>
        <v>-96.768799808634128</v>
      </c>
      <c r="L110" s="428">
        <f>'Vos-laskelma'!L110/$C110</f>
        <v>-66.42693619417264</v>
      </c>
      <c r="M110" s="438">
        <f>'Vos-laskelma'!M110/$C110</f>
        <v>-1.9075322224880116</v>
      </c>
      <c r="N110" s="438">
        <f>'Vos-laskelma'!N110/$C110</f>
        <v>-68.334468416660656</v>
      </c>
      <c r="O110" s="492">
        <v>8</v>
      </c>
      <c r="P110" s="492">
        <v>8</v>
      </c>
      <c r="Q110" s="200"/>
      <c r="R110" s="476">
        <f>S110/AF110</f>
        <v>-1.3164247985174411</v>
      </c>
      <c r="S110" s="473">
        <f>L110-AF110</f>
        <v>-276.35655139944623</v>
      </c>
      <c r="T110" s="495"/>
      <c r="U110" s="434">
        <v>286</v>
      </c>
      <c r="V110" s="435" t="s">
        <v>141</v>
      </c>
      <c r="W110" s="436">
        <v>80454</v>
      </c>
      <c r="X110" s="200">
        <v>34.426956717324806</v>
      </c>
      <c r="Y110" s="200">
        <v>-58.518021569745784</v>
      </c>
      <c r="Z110" s="200">
        <v>-24.091064852420981</v>
      </c>
      <c r="AA110" s="200">
        <v>166.49460561314541</v>
      </c>
      <c r="AB110" s="200">
        <v>142.40354076072441</v>
      </c>
      <c r="AC110" s="200">
        <v>162.51833088922567</v>
      </c>
      <c r="AD110" s="200">
        <v>304.92187164995005</v>
      </c>
      <c r="AE110" s="200">
        <v>-94.992256444676457</v>
      </c>
      <c r="AF110" s="487">
        <v>209.92961520527359</v>
      </c>
    </row>
    <row r="111" spans="1:32" s="1" customFormat="1" ht="16.5">
      <c r="A111" s="434">
        <v>287</v>
      </c>
      <c r="B111" s="435" t="s">
        <v>142</v>
      </c>
      <c r="C111" s="440">
        <v>6242</v>
      </c>
      <c r="D111" s="500">
        <f>'Vos-laskelma'!D111/$C111</f>
        <v>252.79837685022059</v>
      </c>
      <c r="E111" s="500">
        <f>'Vos-laskelma'!E111/$C111</f>
        <v>284.06422083682219</v>
      </c>
      <c r="F111" s="438">
        <f>'Vos-laskelma'!F111/$C111</f>
        <v>536.86259768704281</v>
      </c>
      <c r="G111" s="438">
        <f>'Vos-laskelma'!G111/$C111</f>
        <v>359.15030205964564</v>
      </c>
      <c r="H111" s="438">
        <f>'Vos-laskelma'!H111/$C111</f>
        <v>896.01289974668839</v>
      </c>
      <c r="I111" s="438">
        <f>'Vos-laskelma'!I111/$C111</f>
        <v>230.35542364029615</v>
      </c>
      <c r="J111" s="438">
        <f>'Vos-laskelma'!J111/$C111</f>
        <v>1126.3683233869845</v>
      </c>
      <c r="K111" s="759">
        <f>'Vos-laskelma'!K111/$C111</f>
        <v>252.6049343159244</v>
      </c>
      <c r="L111" s="428">
        <f>'Vos-laskelma'!L111/$C111</f>
        <v>1378.9732577029088</v>
      </c>
      <c r="M111" s="438">
        <f>'Vos-laskelma'!M111/$C111</f>
        <v>103.81702170778597</v>
      </c>
      <c r="N111" s="438">
        <f>'Vos-laskelma'!N111/$C111</f>
        <v>1482.7902794106947</v>
      </c>
      <c r="O111" s="492">
        <v>15</v>
      </c>
      <c r="P111" s="492">
        <v>15</v>
      </c>
      <c r="Q111" s="200"/>
      <c r="R111" s="476">
        <f>S111/AF111</f>
        <v>1.0866307939025644E-2</v>
      </c>
      <c r="S111" s="473">
        <f>L111-AF111</f>
        <v>14.823273800104744</v>
      </c>
      <c r="T111" s="495"/>
      <c r="U111" s="434">
        <v>287</v>
      </c>
      <c r="V111" s="435" t="s">
        <v>142</v>
      </c>
      <c r="W111" s="436">
        <v>6380</v>
      </c>
      <c r="X111" s="200">
        <v>214.75533746192028</v>
      </c>
      <c r="Y111" s="200">
        <v>419.98827841738694</v>
      </c>
      <c r="Z111" s="200">
        <v>634.74361587930719</v>
      </c>
      <c r="AA111" s="200">
        <v>343.63479623824452</v>
      </c>
      <c r="AB111" s="200">
        <v>978.37841211755165</v>
      </c>
      <c r="AC111" s="200">
        <v>226.1120106567258</v>
      </c>
      <c r="AD111" s="200">
        <v>1204.4904227742775</v>
      </c>
      <c r="AE111" s="200">
        <v>159.65956112852663</v>
      </c>
      <c r="AF111" s="487">
        <v>1364.149983902804</v>
      </c>
    </row>
    <row r="112" spans="1:32" s="1" customFormat="1" ht="16.5">
      <c r="A112" s="434">
        <v>288</v>
      </c>
      <c r="B112" s="435" t="s">
        <v>143</v>
      </c>
      <c r="C112" s="440">
        <v>6405</v>
      </c>
      <c r="D112" s="500">
        <f>'Vos-laskelma'!D112/$C112</f>
        <v>712.31482819473217</v>
      </c>
      <c r="E112" s="500">
        <f>'Vos-laskelma'!E112/$C112</f>
        <v>-90.930715321707751</v>
      </c>
      <c r="F112" s="438">
        <f>'Vos-laskelma'!F112/$C112</f>
        <v>621.38411287302449</v>
      </c>
      <c r="G112" s="438">
        <f>'Vos-laskelma'!G112/$C112</f>
        <v>322.07508885980837</v>
      </c>
      <c r="H112" s="438">
        <f>'Vos-laskelma'!H112/$C112</f>
        <v>943.45920173283287</v>
      </c>
      <c r="I112" s="438">
        <f>'Vos-laskelma'!I112/$C112</f>
        <v>206.84360723736589</v>
      </c>
      <c r="J112" s="438">
        <f>'Vos-laskelma'!J112/$C112</f>
        <v>1150.3028089701986</v>
      </c>
      <c r="K112" s="759">
        <f>'Vos-laskelma'!K112/$C112</f>
        <v>20.846682279469164</v>
      </c>
      <c r="L112" s="428">
        <f>'Vos-laskelma'!L112/$C112</f>
        <v>1171.1494912496678</v>
      </c>
      <c r="M112" s="438">
        <f>'Vos-laskelma'!M112/$C112</f>
        <v>-96.93507097580013</v>
      </c>
      <c r="N112" s="438">
        <f>'Vos-laskelma'!N112/$C112</f>
        <v>1074.2144202738677</v>
      </c>
      <c r="O112" s="492">
        <v>15</v>
      </c>
      <c r="P112" s="492">
        <v>15</v>
      </c>
      <c r="Q112" s="200"/>
      <c r="R112" s="476">
        <f>S112/AF112</f>
        <v>0.13054924317368938</v>
      </c>
      <c r="S112" s="473">
        <f>L112-AF112</f>
        <v>135.23752339764837</v>
      </c>
      <c r="T112" s="495"/>
      <c r="U112" s="434">
        <v>288</v>
      </c>
      <c r="V112" s="435" t="s">
        <v>143</v>
      </c>
      <c r="W112" s="436">
        <v>6442</v>
      </c>
      <c r="X112" s="200">
        <v>660.89971255959961</v>
      </c>
      <c r="Y112" s="200">
        <v>-171.55664335952071</v>
      </c>
      <c r="Z112" s="200">
        <v>489.34306920007901</v>
      </c>
      <c r="AA112" s="200">
        <v>295.87022663769017</v>
      </c>
      <c r="AB112" s="200">
        <v>785.21329583776912</v>
      </c>
      <c r="AC112" s="200">
        <v>207.36787412539582</v>
      </c>
      <c r="AD112" s="200">
        <v>992.58116996316494</v>
      </c>
      <c r="AE112" s="200">
        <v>43.330797888854391</v>
      </c>
      <c r="AF112" s="487">
        <v>1035.9119678520194</v>
      </c>
    </row>
    <row r="113" spans="1:32" s="1" customFormat="1" ht="16.5">
      <c r="A113" s="434">
        <v>290</v>
      </c>
      <c r="B113" s="435" t="s">
        <v>144</v>
      </c>
      <c r="C113" s="440">
        <v>7755</v>
      </c>
      <c r="D113" s="500">
        <f>'Vos-laskelma'!D113/$C113</f>
        <v>445.43137061258312</v>
      </c>
      <c r="E113" s="500">
        <f>'Vos-laskelma'!E113/$C113</f>
        <v>87.36507005800668</v>
      </c>
      <c r="F113" s="438">
        <f>'Vos-laskelma'!F113/$C113</f>
        <v>532.79644067058985</v>
      </c>
      <c r="G113" s="438">
        <f>'Vos-laskelma'!G113/$C113</f>
        <v>369.95731134437051</v>
      </c>
      <c r="H113" s="438">
        <f>'Vos-laskelma'!H113/$C113</f>
        <v>902.75375201496036</v>
      </c>
      <c r="I113" s="438">
        <f>'Vos-laskelma'!I113/$C113</f>
        <v>219.50407212844013</v>
      </c>
      <c r="J113" s="438">
        <f>'Vos-laskelma'!J113/$C113</f>
        <v>1122.2578241434005</v>
      </c>
      <c r="K113" s="759">
        <f>'Vos-laskelma'!K113/$C113</f>
        <v>-53.269890393294652</v>
      </c>
      <c r="L113" s="428">
        <f>'Vos-laskelma'!L113/$C113</f>
        <v>1068.9879337501059</v>
      </c>
      <c r="M113" s="438">
        <f>'Vos-laskelma'!M113/$C113</f>
        <v>-9.5421410058027085</v>
      </c>
      <c r="N113" s="438">
        <f>'Vos-laskelma'!N113/$C113</f>
        <v>1059.4457927443032</v>
      </c>
      <c r="O113" s="492">
        <v>18</v>
      </c>
      <c r="P113" s="492">
        <v>18</v>
      </c>
      <c r="Q113" s="200"/>
      <c r="R113" s="476">
        <f>S113/AF113</f>
        <v>0.15724806925865989</v>
      </c>
      <c r="S113" s="473">
        <f>L113-AF113</f>
        <v>145.25519040242762</v>
      </c>
      <c r="T113" s="495"/>
      <c r="U113" s="434">
        <v>290</v>
      </c>
      <c r="V113" s="435" t="s">
        <v>144</v>
      </c>
      <c r="W113" s="436">
        <v>7928</v>
      </c>
      <c r="X113" s="200">
        <v>403.05078908311862</v>
      </c>
      <c r="Y113" s="200">
        <v>61.525041050541986</v>
      </c>
      <c r="Z113" s="200">
        <v>464.57583013366059</v>
      </c>
      <c r="AA113" s="200">
        <v>302.1989152371342</v>
      </c>
      <c r="AB113" s="200">
        <v>766.77474537079479</v>
      </c>
      <c r="AC113" s="200">
        <v>213.96392633208012</v>
      </c>
      <c r="AD113" s="200">
        <v>980.73867170287497</v>
      </c>
      <c r="AE113" s="200">
        <v>-57.005928355196772</v>
      </c>
      <c r="AF113" s="487">
        <v>923.73274334767825</v>
      </c>
    </row>
    <row r="114" spans="1:32" s="1" customFormat="1" ht="16.5">
      <c r="A114" s="434">
        <v>291</v>
      </c>
      <c r="B114" s="435" t="s">
        <v>145</v>
      </c>
      <c r="C114" s="440">
        <v>2119</v>
      </c>
      <c r="D114" s="500">
        <f>'Vos-laskelma'!D114/$C114</f>
        <v>-61.81407291069231</v>
      </c>
      <c r="E114" s="500">
        <f>'Vos-laskelma'!E114/$C114</f>
        <v>878.1950183540298</v>
      </c>
      <c r="F114" s="438">
        <f>'Vos-laskelma'!F114/$C114</f>
        <v>816.38094544333751</v>
      </c>
      <c r="G114" s="438">
        <f>'Vos-laskelma'!G114/$C114</f>
        <v>115.9866358598989</v>
      </c>
      <c r="H114" s="438">
        <f>'Vos-laskelma'!H114/$C114</f>
        <v>932.36758130323631</v>
      </c>
      <c r="I114" s="438">
        <f>'Vos-laskelma'!I114/$C114</f>
        <v>206.73597515327032</v>
      </c>
      <c r="J114" s="438">
        <f>'Vos-laskelma'!J114/$C114</f>
        <v>1139.1035564565068</v>
      </c>
      <c r="K114" s="759">
        <f>'Vos-laskelma'!K114/$C114</f>
        <v>38.155261915998111</v>
      </c>
      <c r="L114" s="428">
        <f>'Vos-laskelma'!L114/$C114</f>
        <v>1177.2588183725047</v>
      </c>
      <c r="M114" s="438">
        <f>'Vos-laskelma'!M114/$C114</f>
        <v>-3.7190420009438423</v>
      </c>
      <c r="N114" s="438">
        <f>'Vos-laskelma'!N114/$C114</f>
        <v>1173.5397763715609</v>
      </c>
      <c r="O114" s="492">
        <v>6</v>
      </c>
      <c r="P114" s="492">
        <v>6</v>
      </c>
      <c r="Q114" s="200"/>
      <c r="R114" s="476">
        <f>S114/AF114</f>
        <v>0.14364786334128513</v>
      </c>
      <c r="S114" s="473">
        <f>L114-AF114</f>
        <v>147.86956656817597</v>
      </c>
      <c r="T114" s="495"/>
      <c r="U114" s="434">
        <v>291</v>
      </c>
      <c r="V114" s="435" t="s">
        <v>145</v>
      </c>
      <c r="W114" s="436">
        <v>2158</v>
      </c>
      <c r="X114" s="200">
        <v>-37.321037352784685</v>
      </c>
      <c r="Y114" s="200">
        <v>864.67135966729961</v>
      </c>
      <c r="Z114" s="200">
        <v>827.35032231451498</v>
      </c>
      <c r="AA114" s="200">
        <v>8.8721037998146439</v>
      </c>
      <c r="AB114" s="200">
        <v>836.22242611432966</v>
      </c>
      <c r="AC114" s="200">
        <v>208.09268296525406</v>
      </c>
      <c r="AD114" s="200">
        <v>1044.3151090795836</v>
      </c>
      <c r="AE114" s="200">
        <v>-14.925857275254865</v>
      </c>
      <c r="AF114" s="487">
        <v>1029.3892518043288</v>
      </c>
    </row>
    <row r="115" spans="1:32" s="1" customFormat="1" ht="16.5">
      <c r="A115" s="434">
        <v>297</v>
      </c>
      <c r="B115" s="435" t="s">
        <v>146</v>
      </c>
      <c r="C115" s="440">
        <v>122594</v>
      </c>
      <c r="D115" s="500">
        <f>'Vos-laskelma'!D115/$C115</f>
        <v>106.83554333279038</v>
      </c>
      <c r="E115" s="500">
        <f>'Vos-laskelma'!E115/$C115</f>
        <v>-194.33984954685889</v>
      </c>
      <c r="F115" s="438">
        <f>'Vos-laskelma'!F115/$C115</f>
        <v>-87.504306214068507</v>
      </c>
      <c r="G115" s="438">
        <f>'Vos-laskelma'!G115/$C115</f>
        <v>206.92164027945807</v>
      </c>
      <c r="H115" s="438">
        <f>'Vos-laskelma'!H115/$C115</f>
        <v>119.41733406538958</v>
      </c>
      <c r="I115" s="438">
        <f>'Vos-laskelma'!I115/$C115</f>
        <v>156.69675980565484</v>
      </c>
      <c r="J115" s="438">
        <f>'Vos-laskelma'!J115/$C115</f>
        <v>276.11409387104436</v>
      </c>
      <c r="K115" s="759">
        <f>'Vos-laskelma'!K115/$C115</f>
        <v>-2.0467478016868688</v>
      </c>
      <c r="L115" s="428">
        <f>'Vos-laskelma'!L115/$C115</f>
        <v>274.06734606935748</v>
      </c>
      <c r="M115" s="438">
        <f>'Vos-laskelma'!M115/$C115</f>
        <v>-25.950309212033211</v>
      </c>
      <c r="N115" s="438">
        <f>'Vos-laskelma'!N115/$C115</f>
        <v>248.11703685732431</v>
      </c>
      <c r="O115" s="492">
        <v>11</v>
      </c>
      <c r="P115" s="492">
        <v>11</v>
      </c>
      <c r="Q115" s="200"/>
      <c r="R115" s="476">
        <f>S115/AF115</f>
        <v>-0.16617897446652277</v>
      </c>
      <c r="S115" s="473">
        <f>L115-AF115</f>
        <v>-54.621110657923623</v>
      </c>
      <c r="T115" s="495"/>
      <c r="U115" s="434">
        <v>297</v>
      </c>
      <c r="V115" s="435" t="s">
        <v>146</v>
      </c>
      <c r="W115" s="436">
        <v>121543</v>
      </c>
      <c r="X115" s="200">
        <v>107.8363053869534</v>
      </c>
      <c r="Y115" s="200">
        <v>-137.73426136702213</v>
      </c>
      <c r="Z115" s="200">
        <v>-29.897955980068737</v>
      </c>
      <c r="AA115" s="200">
        <v>211.88189365080672</v>
      </c>
      <c r="AB115" s="200">
        <v>181.98393767073796</v>
      </c>
      <c r="AC115" s="200">
        <v>157.95313065902127</v>
      </c>
      <c r="AD115" s="200">
        <v>339.93706832975926</v>
      </c>
      <c r="AE115" s="200">
        <v>-11.248611602478135</v>
      </c>
      <c r="AF115" s="487">
        <v>328.68845672728111</v>
      </c>
    </row>
    <row r="116" spans="1:32" s="1" customFormat="1" ht="16.5">
      <c r="A116" s="434">
        <v>300</v>
      </c>
      <c r="B116" s="435" t="s">
        <v>147</v>
      </c>
      <c r="C116" s="440">
        <v>3437</v>
      </c>
      <c r="D116" s="500">
        <f>'Vos-laskelma'!D116/$C116</f>
        <v>160.94583385762951</v>
      </c>
      <c r="E116" s="500">
        <f>'Vos-laskelma'!E116/$C116</f>
        <v>563.20913044348185</v>
      </c>
      <c r="F116" s="438">
        <f>'Vos-laskelma'!F116/$C116</f>
        <v>724.15496430111136</v>
      </c>
      <c r="G116" s="438">
        <f>'Vos-laskelma'!G116/$C116</f>
        <v>539.71939201214605</v>
      </c>
      <c r="H116" s="438">
        <f>'Vos-laskelma'!H116/$C116</f>
        <v>1263.8743563132575</v>
      </c>
      <c r="I116" s="438">
        <f>'Vos-laskelma'!I116/$C116</f>
        <v>223.11068551308898</v>
      </c>
      <c r="J116" s="438">
        <f>'Vos-laskelma'!J116/$C116</f>
        <v>1486.9850418263463</v>
      </c>
      <c r="K116" s="759">
        <f>'Vos-laskelma'!K116/$C116</f>
        <v>474.99389002036662</v>
      </c>
      <c r="L116" s="428">
        <f>'Vos-laskelma'!L116/$C116</f>
        <v>1961.9789318467131</v>
      </c>
      <c r="M116" s="438">
        <f>'Vos-laskelma'!M116/$C116</f>
        <v>119.68866162350889</v>
      </c>
      <c r="N116" s="438">
        <f>'Vos-laskelma'!N116/$C116</f>
        <v>2081.6675934702216</v>
      </c>
      <c r="O116" s="492">
        <v>14</v>
      </c>
      <c r="P116" s="492">
        <v>14</v>
      </c>
      <c r="Q116" s="200"/>
      <c r="R116" s="476">
        <f>S116/AF116</f>
        <v>2.9316555846611289E-2</v>
      </c>
      <c r="S116" s="473">
        <f>L116-AF116</f>
        <v>55.880248499500794</v>
      </c>
      <c r="T116" s="495"/>
      <c r="U116" s="434">
        <v>300</v>
      </c>
      <c r="V116" s="435" t="s">
        <v>147</v>
      </c>
      <c r="W116" s="436">
        <v>3528</v>
      </c>
      <c r="X116" s="200">
        <v>197.42919744195672</v>
      </c>
      <c r="Y116" s="200">
        <v>582.38072725787197</v>
      </c>
      <c r="Z116" s="200">
        <v>779.80992469982868</v>
      </c>
      <c r="AA116" s="200">
        <v>515.64427437641723</v>
      </c>
      <c r="AB116" s="200">
        <v>1295.4541990762459</v>
      </c>
      <c r="AC116" s="200">
        <v>220.50757950906166</v>
      </c>
      <c r="AD116" s="200">
        <v>1515.9617785853075</v>
      </c>
      <c r="AE116" s="200">
        <v>390.13690476190476</v>
      </c>
      <c r="AF116" s="487">
        <v>1906.0986833472123</v>
      </c>
    </row>
    <row r="117" spans="1:32" s="1" customFormat="1" ht="16.5">
      <c r="A117" s="434">
        <v>301</v>
      </c>
      <c r="B117" s="435" t="s">
        <v>148</v>
      </c>
      <c r="C117" s="440">
        <v>19890</v>
      </c>
      <c r="D117" s="500">
        <f>'Vos-laskelma'!D117/$C117</f>
        <v>184.63983220440369</v>
      </c>
      <c r="E117" s="500">
        <f>'Vos-laskelma'!E117/$C117</f>
        <v>-244.24587847076262</v>
      </c>
      <c r="F117" s="438">
        <f>'Vos-laskelma'!F117/$C117</f>
        <v>-59.606046266358931</v>
      </c>
      <c r="G117" s="438">
        <f>'Vos-laskelma'!G117/$C117</f>
        <v>524.43721249856571</v>
      </c>
      <c r="H117" s="438">
        <f>'Vos-laskelma'!H117/$C117</f>
        <v>464.83116623220684</v>
      </c>
      <c r="I117" s="438">
        <f>'Vos-laskelma'!I117/$C117</f>
        <v>222.74439948027816</v>
      </c>
      <c r="J117" s="438">
        <f>'Vos-laskelma'!J117/$C117</f>
        <v>687.57556571248506</v>
      </c>
      <c r="K117" s="759">
        <f>'Vos-laskelma'!K117/$C117</f>
        <v>-93.116138763197583</v>
      </c>
      <c r="L117" s="428">
        <f>'Vos-laskelma'!L117/$C117</f>
        <v>594.45942694928749</v>
      </c>
      <c r="M117" s="438">
        <f>'Vos-laskelma'!M117/$C117</f>
        <v>21.249623971845143</v>
      </c>
      <c r="N117" s="438">
        <f>'Vos-laskelma'!N117/$C117</f>
        <v>615.70905092113264</v>
      </c>
      <c r="O117" s="492">
        <v>14</v>
      </c>
      <c r="P117" s="492">
        <v>14</v>
      </c>
      <c r="Q117" s="200"/>
      <c r="R117" s="476">
        <f>S117/AF117</f>
        <v>-0.23691539638106307</v>
      </c>
      <c r="S117" s="473">
        <f>L117-AF117</f>
        <v>-184.56222298318039</v>
      </c>
      <c r="T117" s="495"/>
      <c r="U117" s="434">
        <v>301</v>
      </c>
      <c r="V117" s="435" t="s">
        <v>148</v>
      </c>
      <c r="W117" s="436">
        <v>20197</v>
      </c>
      <c r="X117" s="200">
        <v>159.60497346136501</v>
      </c>
      <c r="Y117" s="200">
        <v>-16.844936595855305</v>
      </c>
      <c r="Z117" s="200">
        <v>142.7600368655097</v>
      </c>
      <c r="AA117" s="200">
        <v>544.31271971084811</v>
      </c>
      <c r="AB117" s="200">
        <v>687.07275657635785</v>
      </c>
      <c r="AC117" s="200">
        <v>221.13629742602137</v>
      </c>
      <c r="AD117" s="200">
        <v>908.20905400237928</v>
      </c>
      <c r="AE117" s="200">
        <v>-129.18740406991137</v>
      </c>
      <c r="AF117" s="487">
        <v>779.02164993246788</v>
      </c>
    </row>
    <row r="118" spans="1:32" s="1" customFormat="1" ht="16.5">
      <c r="A118" s="434">
        <v>304</v>
      </c>
      <c r="B118" s="435" t="s">
        <v>149</v>
      </c>
      <c r="C118" s="440">
        <v>950</v>
      </c>
      <c r="D118" s="500">
        <f>'Vos-laskelma'!D118/$C118</f>
        <v>223.07096912204733</v>
      </c>
      <c r="E118" s="500">
        <f>'Vos-laskelma'!E118/$C118</f>
        <v>-352.70466233887487</v>
      </c>
      <c r="F118" s="438">
        <f>'Vos-laskelma'!F118/$C118</f>
        <v>-129.63369321682757</v>
      </c>
      <c r="G118" s="438">
        <f>'Vos-laskelma'!G118/$C118</f>
        <v>-77.187637853550882</v>
      </c>
      <c r="H118" s="438">
        <f>'Vos-laskelma'!H118/$C118</f>
        <v>-206.82133107037848</v>
      </c>
      <c r="I118" s="438">
        <f>'Vos-laskelma'!I118/$C118</f>
        <v>184.23426281926967</v>
      </c>
      <c r="J118" s="438">
        <f>'Vos-laskelma'!J118/$C118</f>
        <v>-22.587068251108807</v>
      </c>
      <c r="K118" s="759">
        <f>'Vos-laskelma'!K118/$C118</f>
        <v>-214.96105263157895</v>
      </c>
      <c r="L118" s="428">
        <f>'Vos-laskelma'!L118/$C118</f>
        <v>-237.54812088268775</v>
      </c>
      <c r="M118" s="438">
        <f>'Vos-laskelma'!M118/$C118</f>
        <v>-268.7716421052632</v>
      </c>
      <c r="N118" s="438">
        <f>'Vos-laskelma'!N118/$C118</f>
        <v>-506.31976298795092</v>
      </c>
      <c r="O118" s="492">
        <v>2</v>
      </c>
      <c r="P118" s="492">
        <v>2</v>
      </c>
      <c r="Q118" s="200"/>
      <c r="R118" s="476">
        <f>S118/AF118</f>
        <v>-0.34832773685985358</v>
      </c>
      <c r="S118" s="473">
        <f>L118-AF118</f>
        <v>126.97271929860054</v>
      </c>
      <c r="T118" s="495"/>
      <c r="U118" s="434">
        <v>304</v>
      </c>
      <c r="V118" s="435" t="s">
        <v>149</v>
      </c>
      <c r="W118" s="436">
        <v>971</v>
      </c>
      <c r="X118" s="200">
        <v>224.44891196786432</v>
      </c>
      <c r="Y118" s="200">
        <v>-475.67715265537646</v>
      </c>
      <c r="Z118" s="200">
        <v>-251.22824068751214</v>
      </c>
      <c r="AA118" s="200">
        <v>-70.205973223480953</v>
      </c>
      <c r="AB118" s="200">
        <v>-321.43421391099309</v>
      </c>
      <c r="AC118" s="200">
        <v>185.81965591302097</v>
      </c>
      <c r="AD118" s="200">
        <v>-135.61455799797213</v>
      </c>
      <c r="AE118" s="200">
        <v>-228.90628218331616</v>
      </c>
      <c r="AF118" s="487">
        <v>-364.52084018128829</v>
      </c>
    </row>
    <row r="119" spans="1:32" s="1" customFormat="1" ht="16.5">
      <c r="A119" s="434">
        <v>305</v>
      </c>
      <c r="B119" s="435" t="s">
        <v>150</v>
      </c>
      <c r="C119" s="440">
        <v>15146</v>
      </c>
      <c r="D119" s="500">
        <f>'Vos-laskelma'!D119/$C119</f>
        <v>481.7533858891972</v>
      </c>
      <c r="E119" s="500">
        <f>'Vos-laskelma'!E119/$C119</f>
        <v>75.144975834564988</v>
      </c>
      <c r="F119" s="438">
        <f>'Vos-laskelma'!F119/$C119</f>
        <v>556.89836172376215</v>
      </c>
      <c r="G119" s="438">
        <f>'Vos-laskelma'!G119/$C119</f>
        <v>307.21853813443562</v>
      </c>
      <c r="H119" s="438">
        <f>'Vos-laskelma'!H119/$C119</f>
        <v>864.11689985819771</v>
      </c>
      <c r="I119" s="438">
        <f>'Vos-laskelma'!I119/$C119</f>
        <v>182.43585755568293</v>
      </c>
      <c r="J119" s="438">
        <f>'Vos-laskelma'!J119/$C119</f>
        <v>1046.5527574138807</v>
      </c>
      <c r="K119" s="759">
        <f>'Vos-laskelma'!K119/$C119</f>
        <v>-65.883401558167179</v>
      </c>
      <c r="L119" s="428">
        <f>'Vos-laskelma'!L119/$C119</f>
        <v>980.66935585571343</v>
      </c>
      <c r="M119" s="438">
        <f>'Vos-laskelma'!M119/$C119</f>
        <v>-5.5746259144328532</v>
      </c>
      <c r="N119" s="438">
        <f>'Vos-laskelma'!N119/$C119</f>
        <v>975.09472994128066</v>
      </c>
      <c r="O119" s="492">
        <v>17</v>
      </c>
      <c r="P119" s="492">
        <v>17</v>
      </c>
      <c r="Q119" s="200"/>
      <c r="R119" s="476">
        <f>S119/AF119</f>
        <v>-0.13576946832311212</v>
      </c>
      <c r="S119" s="473">
        <f>L119-AF119</f>
        <v>-154.06185290278347</v>
      </c>
      <c r="T119" s="495"/>
      <c r="U119" s="434">
        <v>305</v>
      </c>
      <c r="V119" s="435" t="s">
        <v>150</v>
      </c>
      <c r="W119" s="436">
        <v>15165</v>
      </c>
      <c r="X119" s="200">
        <v>432.53123573389678</v>
      </c>
      <c r="Y119" s="200">
        <v>284.96331581233324</v>
      </c>
      <c r="Z119" s="200">
        <v>717.49455154623001</v>
      </c>
      <c r="AA119" s="200">
        <v>282.05657764589517</v>
      </c>
      <c r="AB119" s="200">
        <v>999.55112919212513</v>
      </c>
      <c r="AC119" s="200">
        <v>182.06949598575849</v>
      </c>
      <c r="AD119" s="200">
        <v>1181.6206251778835</v>
      </c>
      <c r="AE119" s="200">
        <v>-46.889416419386748</v>
      </c>
      <c r="AF119" s="487">
        <v>1134.7312087584969</v>
      </c>
    </row>
    <row r="120" spans="1:32" s="1" customFormat="1" ht="16.5">
      <c r="A120" s="434">
        <v>309</v>
      </c>
      <c r="B120" s="435" t="s">
        <v>151</v>
      </c>
      <c r="C120" s="440">
        <v>6457</v>
      </c>
      <c r="D120" s="500">
        <f>'Vos-laskelma'!D120/$C120</f>
        <v>134.27858051401424</v>
      </c>
      <c r="E120" s="500">
        <f>'Vos-laskelma'!E120/$C120</f>
        <v>-412.93775802150668</v>
      </c>
      <c r="F120" s="438">
        <f>'Vos-laskelma'!F120/$C120</f>
        <v>-278.65917750749242</v>
      </c>
      <c r="G120" s="438">
        <f>'Vos-laskelma'!G120/$C120</f>
        <v>598.57722501269984</v>
      </c>
      <c r="H120" s="438">
        <f>'Vos-laskelma'!H120/$C120</f>
        <v>319.91804750520737</v>
      </c>
      <c r="I120" s="438">
        <f>'Vos-laskelma'!I120/$C120</f>
        <v>193.57627923724417</v>
      </c>
      <c r="J120" s="438">
        <f>'Vos-laskelma'!J120/$C120</f>
        <v>513.49432674245156</v>
      </c>
      <c r="K120" s="759">
        <f>'Vos-laskelma'!K120/$C120</f>
        <v>-72.990088276289299</v>
      </c>
      <c r="L120" s="428">
        <f>'Vos-laskelma'!L120/$C120</f>
        <v>440.50423846616223</v>
      </c>
      <c r="M120" s="438">
        <f>'Vos-laskelma'!M120/$C120</f>
        <v>-5.807051680346917</v>
      </c>
      <c r="N120" s="438">
        <f>'Vos-laskelma'!N120/$C120</f>
        <v>434.69718678581535</v>
      </c>
      <c r="O120" s="492">
        <v>12</v>
      </c>
      <c r="P120" s="492">
        <v>12</v>
      </c>
      <c r="Q120" s="200"/>
      <c r="R120" s="476">
        <f>S120/AF120</f>
        <v>-0.35772867145794268</v>
      </c>
      <c r="S120" s="473">
        <f>L120-AF120</f>
        <v>-245.34957267327906</v>
      </c>
      <c r="T120" s="495"/>
      <c r="U120" s="434">
        <v>309</v>
      </c>
      <c r="V120" s="435" t="s">
        <v>151</v>
      </c>
      <c r="W120" s="436">
        <v>6506</v>
      </c>
      <c r="X120" s="200">
        <v>130.48973558656613</v>
      </c>
      <c r="Y120" s="200">
        <v>-162.03808673301268</v>
      </c>
      <c r="Z120" s="200">
        <v>-31.548351146446532</v>
      </c>
      <c r="AA120" s="200">
        <v>582.09483553642792</v>
      </c>
      <c r="AB120" s="200">
        <v>550.5464843899814</v>
      </c>
      <c r="AC120" s="200">
        <v>192.24507651890352</v>
      </c>
      <c r="AD120" s="200">
        <v>742.79156090888489</v>
      </c>
      <c r="AE120" s="200">
        <v>-56.937749769443592</v>
      </c>
      <c r="AF120" s="487">
        <v>685.85381113944129</v>
      </c>
    </row>
    <row r="121" spans="1:32" s="1" customFormat="1" ht="16.5">
      <c r="A121" s="434">
        <v>312</v>
      </c>
      <c r="B121" s="435" t="s">
        <v>152</v>
      </c>
      <c r="C121" s="440">
        <v>1196</v>
      </c>
      <c r="D121" s="500">
        <f>'Vos-laskelma'!D121/$C121</f>
        <v>543.86790728873245</v>
      </c>
      <c r="E121" s="500">
        <f>'Vos-laskelma'!E121/$C121</f>
        <v>-239.57148836388353</v>
      </c>
      <c r="F121" s="438">
        <f>'Vos-laskelma'!F121/$C121</f>
        <v>304.29641892484892</v>
      </c>
      <c r="G121" s="438">
        <f>'Vos-laskelma'!G121/$C121</f>
        <v>174.33134780403788</v>
      </c>
      <c r="H121" s="438">
        <f>'Vos-laskelma'!H121/$C121</f>
        <v>478.6277667288868</v>
      </c>
      <c r="I121" s="438">
        <f>'Vos-laskelma'!I121/$C121</f>
        <v>244.65510059803825</v>
      </c>
      <c r="J121" s="438">
        <f>'Vos-laskelma'!J121/$C121</f>
        <v>723.28286732692504</v>
      </c>
      <c r="K121" s="759">
        <f>'Vos-laskelma'!K121/$C121</f>
        <v>-258.98411371237461</v>
      </c>
      <c r="L121" s="428">
        <f>'Vos-laskelma'!L121/$C121</f>
        <v>464.29875361455044</v>
      </c>
      <c r="M121" s="438">
        <f>'Vos-laskelma'!M121/$C121</f>
        <v>-7.9070066889632162</v>
      </c>
      <c r="N121" s="438">
        <f>'Vos-laskelma'!N121/$C121</f>
        <v>456.3917469255872</v>
      </c>
      <c r="O121" s="492">
        <v>13</v>
      </c>
      <c r="P121" s="492">
        <v>13</v>
      </c>
      <c r="Q121" s="200"/>
      <c r="R121" s="476">
        <f>S121/AF121</f>
        <v>-0.20570176010441463</v>
      </c>
      <c r="S121" s="473">
        <f>L121-AF121</f>
        <v>-120.24081892130829</v>
      </c>
      <c r="T121" s="495"/>
      <c r="U121" s="434">
        <v>312</v>
      </c>
      <c r="V121" s="435" t="s">
        <v>152</v>
      </c>
      <c r="W121" s="436">
        <v>1232</v>
      </c>
      <c r="X121" s="200">
        <v>533.02663881455874</v>
      </c>
      <c r="Y121" s="200">
        <v>19.338466711368078</v>
      </c>
      <c r="Z121" s="200">
        <v>552.36510552592677</v>
      </c>
      <c r="AA121" s="200">
        <v>51.18181818181818</v>
      </c>
      <c r="AB121" s="200">
        <v>603.54692370774501</v>
      </c>
      <c r="AC121" s="200">
        <v>237.46261636058128</v>
      </c>
      <c r="AD121" s="200">
        <v>841.00954006832626</v>
      </c>
      <c r="AE121" s="200">
        <v>-256.46996753246754</v>
      </c>
      <c r="AF121" s="487">
        <v>584.53957253585872</v>
      </c>
    </row>
    <row r="122" spans="1:32" s="1" customFormat="1" ht="16.5">
      <c r="A122" s="434">
        <v>316</v>
      </c>
      <c r="B122" s="435" t="s">
        <v>153</v>
      </c>
      <c r="C122" s="440">
        <v>4198</v>
      </c>
      <c r="D122" s="500">
        <f>'Vos-laskelma'!D122/$C122</f>
        <v>33.66360150102404</v>
      </c>
      <c r="E122" s="500">
        <f>'Vos-laskelma'!E122/$C122</f>
        <v>-148.56950930690937</v>
      </c>
      <c r="F122" s="438">
        <f>'Vos-laskelma'!F122/$C122</f>
        <v>-114.90590780588532</v>
      </c>
      <c r="G122" s="438">
        <f>'Vos-laskelma'!G122/$C122</f>
        <v>433.82213146196472</v>
      </c>
      <c r="H122" s="438">
        <f>'Vos-laskelma'!H122/$C122</f>
        <v>318.91622365607935</v>
      </c>
      <c r="I122" s="438">
        <f>'Vos-laskelma'!I122/$C122</f>
        <v>190.74965185384406</v>
      </c>
      <c r="J122" s="438">
        <f>'Vos-laskelma'!J122/$C122</f>
        <v>509.66587550992347</v>
      </c>
      <c r="K122" s="759">
        <f>'Vos-laskelma'!K122/$C122</f>
        <v>-217.87327298713674</v>
      </c>
      <c r="L122" s="428">
        <f>'Vos-laskelma'!L122/$C122</f>
        <v>291.79260252278675</v>
      </c>
      <c r="M122" s="438">
        <f>'Vos-laskelma'!M122/$C122</f>
        <v>-52.983198094330618</v>
      </c>
      <c r="N122" s="438">
        <f>'Vos-laskelma'!N122/$C122</f>
        <v>238.80940442845613</v>
      </c>
      <c r="O122" s="492">
        <v>7</v>
      </c>
      <c r="P122" s="492">
        <v>7</v>
      </c>
      <c r="Q122" s="200"/>
      <c r="R122" s="476">
        <f>S122/AF122</f>
        <v>-0.13478566613586548</v>
      </c>
      <c r="S122" s="473">
        <f>L122-AF122</f>
        <v>-45.456320781120553</v>
      </c>
      <c r="T122" s="495"/>
      <c r="U122" s="434">
        <v>316</v>
      </c>
      <c r="V122" s="435" t="s">
        <v>153</v>
      </c>
      <c r="W122" s="436">
        <v>4245</v>
      </c>
      <c r="X122" s="200">
        <v>29.276228031588378</v>
      </c>
      <c r="Y122" s="200">
        <v>-62.124604257799255</v>
      </c>
      <c r="Z122" s="200">
        <v>-32.848376226210881</v>
      </c>
      <c r="AA122" s="200">
        <v>432.60306242638399</v>
      </c>
      <c r="AB122" s="200">
        <v>399.75468620017313</v>
      </c>
      <c r="AC122" s="200">
        <v>194.75501448889324</v>
      </c>
      <c r="AD122" s="200">
        <v>594.50970068906634</v>
      </c>
      <c r="AE122" s="200">
        <v>-257.26077738515903</v>
      </c>
      <c r="AF122" s="487">
        <v>337.2489233039073</v>
      </c>
    </row>
    <row r="123" spans="1:32" s="1" customFormat="1" ht="16.5">
      <c r="A123" s="434">
        <v>317</v>
      </c>
      <c r="B123" s="435" t="s">
        <v>154</v>
      </c>
      <c r="C123" s="440">
        <v>2474</v>
      </c>
      <c r="D123" s="500">
        <f>'Vos-laskelma'!D123/$C123</f>
        <v>739.4405860854381</v>
      </c>
      <c r="E123" s="500">
        <f>'Vos-laskelma'!E123/$C123</f>
        <v>279.55787278116782</v>
      </c>
      <c r="F123" s="438">
        <f>'Vos-laskelma'!F123/$C123</f>
        <v>1018.9984588666059</v>
      </c>
      <c r="G123" s="438">
        <f>'Vos-laskelma'!G123/$C123</f>
        <v>607.27354466981922</v>
      </c>
      <c r="H123" s="438">
        <f>'Vos-laskelma'!H123/$C123</f>
        <v>1626.272003536425</v>
      </c>
      <c r="I123" s="438">
        <f>'Vos-laskelma'!I123/$C123</f>
        <v>241.40243798937621</v>
      </c>
      <c r="J123" s="438">
        <f>'Vos-laskelma'!J123/$C123</f>
        <v>1867.6744415258015</v>
      </c>
      <c r="K123" s="759">
        <f>'Vos-laskelma'!K123/$C123</f>
        <v>23.486661277283751</v>
      </c>
      <c r="L123" s="428">
        <f>'Vos-laskelma'!L123/$C123</f>
        <v>1891.1611028030852</v>
      </c>
      <c r="M123" s="438">
        <f>'Vos-laskelma'!M123/$C123</f>
        <v>-15.926940177849636</v>
      </c>
      <c r="N123" s="438">
        <f>'Vos-laskelma'!N123/$C123</f>
        <v>1875.2341626252355</v>
      </c>
      <c r="O123" s="492">
        <v>17</v>
      </c>
      <c r="P123" s="492">
        <v>17</v>
      </c>
      <c r="Q123" s="200"/>
      <c r="R123" s="476">
        <f>S123/AF123</f>
        <v>-7.0439032957750308E-2</v>
      </c>
      <c r="S123" s="473">
        <f>L123-AF123</f>
        <v>-143.30588737242806</v>
      </c>
      <c r="T123" s="495"/>
      <c r="U123" s="434">
        <v>317</v>
      </c>
      <c r="V123" s="435" t="s">
        <v>154</v>
      </c>
      <c r="W123" s="436">
        <v>2533</v>
      </c>
      <c r="X123" s="200">
        <v>725.26314790488311</v>
      </c>
      <c r="Y123" s="200">
        <v>507.29395736173831</v>
      </c>
      <c r="Z123" s="200">
        <v>1232.5571052666214</v>
      </c>
      <c r="AA123" s="200">
        <v>569.65021713383339</v>
      </c>
      <c r="AB123" s="200">
        <v>1802.2073224004548</v>
      </c>
      <c r="AC123" s="200">
        <v>234.78039418642808</v>
      </c>
      <c r="AD123" s="200">
        <v>2036.9877165868832</v>
      </c>
      <c r="AE123" s="200">
        <v>-2.520726411369917</v>
      </c>
      <c r="AF123" s="487">
        <v>2034.4669901755133</v>
      </c>
    </row>
    <row r="124" spans="1:32" s="1" customFormat="1" ht="16.5">
      <c r="A124" s="434">
        <v>320</v>
      </c>
      <c r="B124" s="435" t="s">
        <v>155</v>
      </c>
      <c r="C124" s="440">
        <v>6996</v>
      </c>
      <c r="D124" s="500">
        <f>'Vos-laskelma'!D124/$C124</f>
        <v>230.32941649911822</v>
      </c>
      <c r="E124" s="500">
        <f>'Vos-laskelma'!E124/$C124</f>
        <v>108.99562946547506</v>
      </c>
      <c r="F124" s="438">
        <f>'Vos-laskelma'!F124/$C124</f>
        <v>339.3250459645933</v>
      </c>
      <c r="G124" s="438">
        <f>'Vos-laskelma'!G124/$C124</f>
        <v>381.56656604288014</v>
      </c>
      <c r="H124" s="438">
        <f>'Vos-laskelma'!H124/$C124</f>
        <v>720.89161200747344</v>
      </c>
      <c r="I124" s="438">
        <f>'Vos-laskelma'!I124/$C124</f>
        <v>190.65538441500556</v>
      </c>
      <c r="J124" s="438">
        <f>'Vos-laskelma'!J124/$C124</f>
        <v>911.54699642247897</v>
      </c>
      <c r="K124" s="759">
        <f>'Vos-laskelma'!K124/$C124</f>
        <v>42.286592338479132</v>
      </c>
      <c r="L124" s="428">
        <f>'Vos-laskelma'!L124/$C124</f>
        <v>953.83358876095815</v>
      </c>
      <c r="M124" s="438">
        <f>'Vos-laskelma'!M124/$C124</f>
        <v>-2.3024654945683301</v>
      </c>
      <c r="N124" s="438">
        <f>'Vos-laskelma'!N124/$C124</f>
        <v>951.53112326638973</v>
      </c>
      <c r="O124" s="492">
        <v>19</v>
      </c>
      <c r="P124" s="492">
        <v>19</v>
      </c>
      <c r="Q124" s="200"/>
      <c r="R124" s="476">
        <f>S124/AF124</f>
        <v>-0.11235673941333349</v>
      </c>
      <c r="S124" s="473">
        <f>L124-AF124</f>
        <v>-120.7350258089815</v>
      </c>
      <c r="T124" s="495"/>
      <c r="U124" s="434">
        <v>320</v>
      </c>
      <c r="V124" s="435" t="s">
        <v>155</v>
      </c>
      <c r="W124" s="436">
        <v>7105</v>
      </c>
      <c r="X124" s="200">
        <v>203.9764580878749</v>
      </c>
      <c r="Y124" s="200">
        <v>366.15629107627251</v>
      </c>
      <c r="Z124" s="200">
        <v>570.13274916414741</v>
      </c>
      <c r="AA124" s="200">
        <v>367.65193525686135</v>
      </c>
      <c r="AB124" s="200">
        <v>937.78468442100882</v>
      </c>
      <c r="AC124" s="200">
        <v>187.64811030375134</v>
      </c>
      <c r="AD124" s="200">
        <v>1125.4327947247602</v>
      </c>
      <c r="AE124" s="200">
        <v>-50.864180154820552</v>
      </c>
      <c r="AF124" s="487">
        <v>1074.5686145699397</v>
      </c>
    </row>
    <row r="125" spans="1:32" s="1" customFormat="1" ht="16.5">
      <c r="A125" s="434">
        <v>322</v>
      </c>
      <c r="B125" s="435" t="s">
        <v>156</v>
      </c>
      <c r="C125" s="440">
        <v>6549</v>
      </c>
      <c r="D125" s="500">
        <f>'Vos-laskelma'!D125/$C125</f>
        <v>713.15039199409614</v>
      </c>
      <c r="E125" s="500">
        <f>'Vos-laskelma'!E125/$C125</f>
        <v>274.46974763930064</v>
      </c>
      <c r="F125" s="438">
        <f>'Vos-laskelma'!F125/$C125</f>
        <v>987.62013963339666</v>
      </c>
      <c r="G125" s="438">
        <f>'Vos-laskelma'!G125/$C125</f>
        <v>315.50765395253183</v>
      </c>
      <c r="H125" s="438">
        <f>'Vos-laskelma'!H125/$C125</f>
        <v>1303.1277935859284</v>
      </c>
      <c r="I125" s="438">
        <f>'Vos-laskelma'!I125/$C125</f>
        <v>193.1208034252586</v>
      </c>
      <c r="J125" s="438">
        <f>'Vos-laskelma'!J125/$C125</f>
        <v>1496.248597011187</v>
      </c>
      <c r="K125" s="759">
        <f>'Vos-laskelma'!K125/$C125</f>
        <v>-68.46556726217743</v>
      </c>
      <c r="L125" s="428">
        <f>'Vos-laskelma'!L125/$C125</f>
        <v>1427.7830297490098</v>
      </c>
      <c r="M125" s="438">
        <f>'Vos-laskelma'!M125/$C125</f>
        <v>17.852698641013902</v>
      </c>
      <c r="N125" s="438">
        <f>'Vos-laskelma'!N125/$C125</f>
        <v>1445.6357283900236</v>
      </c>
      <c r="O125" s="492">
        <v>2</v>
      </c>
      <c r="P125" s="492">
        <v>2</v>
      </c>
      <c r="Q125" s="200"/>
      <c r="R125" s="476">
        <f>S125/AF125</f>
        <v>-4.539514128534778E-2</v>
      </c>
      <c r="S125" s="473">
        <f>L125-AF125</f>
        <v>-67.896587544661088</v>
      </c>
      <c r="T125" s="495"/>
      <c r="U125" s="434">
        <v>322</v>
      </c>
      <c r="V125" s="435" t="s">
        <v>156</v>
      </c>
      <c r="W125" s="436">
        <v>6614</v>
      </c>
      <c r="X125" s="200">
        <v>716.0825526398836</v>
      </c>
      <c r="Y125" s="200">
        <v>375.04286460470325</v>
      </c>
      <c r="Z125" s="200">
        <v>1091.1254172445867</v>
      </c>
      <c r="AA125" s="200">
        <v>302.14544904747504</v>
      </c>
      <c r="AB125" s="200">
        <v>1393.2708662920618</v>
      </c>
      <c r="AC125" s="200">
        <v>192.98510419181133</v>
      </c>
      <c r="AD125" s="200">
        <v>1586.2559704838734</v>
      </c>
      <c r="AE125" s="200">
        <v>-90.576353190202596</v>
      </c>
      <c r="AF125" s="487">
        <v>1495.6796172936708</v>
      </c>
    </row>
    <row r="126" spans="1:32" s="1" customFormat="1" ht="16.5">
      <c r="A126" s="434">
        <v>398</v>
      </c>
      <c r="B126" s="435" t="s">
        <v>157</v>
      </c>
      <c r="C126" s="440">
        <v>120175</v>
      </c>
      <c r="D126" s="500">
        <f>'Vos-laskelma'!D126/$C126</f>
        <v>170.95083803675391</v>
      </c>
      <c r="E126" s="500">
        <f>'Vos-laskelma'!E126/$C126</f>
        <v>141.99763092278863</v>
      </c>
      <c r="F126" s="438">
        <f>'Vos-laskelma'!F126/$C126</f>
        <v>312.94846895954254</v>
      </c>
      <c r="G126" s="438">
        <f>'Vos-laskelma'!G126/$C126</f>
        <v>192.90512538740219</v>
      </c>
      <c r="H126" s="438">
        <f>'Vos-laskelma'!H126/$C126</f>
        <v>505.85359434694476</v>
      </c>
      <c r="I126" s="438">
        <f>'Vos-laskelma'!I126/$C126</f>
        <v>151.64764195391825</v>
      </c>
      <c r="J126" s="438">
        <f>'Vos-laskelma'!J126/$C126</f>
        <v>657.50123630086296</v>
      </c>
      <c r="K126" s="759">
        <f>'Vos-laskelma'!K126/$C126</f>
        <v>-17.111778656126482</v>
      </c>
      <c r="L126" s="428">
        <f>'Vos-laskelma'!L126/$C126</f>
        <v>640.38945764473647</v>
      </c>
      <c r="M126" s="438">
        <f>'Vos-laskelma'!M126/$C126</f>
        <v>-72.40513669714997</v>
      </c>
      <c r="N126" s="438">
        <f>'Vos-laskelma'!N126/$C126</f>
        <v>567.98432094758653</v>
      </c>
      <c r="O126" s="492">
        <v>7</v>
      </c>
      <c r="P126" s="492">
        <v>7</v>
      </c>
      <c r="Q126" s="200"/>
      <c r="R126" s="476">
        <f>S126/AF126</f>
        <v>-0.15374521095760788</v>
      </c>
      <c r="S126" s="473">
        <f>L126-AF126</f>
        <v>-116.34417144277575</v>
      </c>
      <c r="T126" s="495"/>
      <c r="U126" s="434">
        <v>398</v>
      </c>
      <c r="V126" s="435" t="s">
        <v>157</v>
      </c>
      <c r="W126" s="436">
        <v>120027</v>
      </c>
      <c r="X126" s="200">
        <v>167.40690475842146</v>
      </c>
      <c r="Y126" s="200">
        <v>263.44741727234782</v>
      </c>
      <c r="Z126" s="200">
        <v>430.85432203076925</v>
      </c>
      <c r="AA126" s="200">
        <v>205.05650395327717</v>
      </c>
      <c r="AB126" s="200">
        <v>635.91082598404648</v>
      </c>
      <c r="AC126" s="200">
        <v>151.36855530921949</v>
      </c>
      <c r="AD126" s="200">
        <v>787.27938129326594</v>
      </c>
      <c r="AE126" s="200">
        <v>-30.545752205753704</v>
      </c>
      <c r="AF126" s="487">
        <v>756.73362908751221</v>
      </c>
    </row>
    <row r="127" spans="1:32" s="1" customFormat="1" ht="16.5">
      <c r="A127" s="434">
        <v>399</v>
      </c>
      <c r="B127" s="435" t="s">
        <v>158</v>
      </c>
      <c r="C127" s="440">
        <v>7817</v>
      </c>
      <c r="D127" s="500">
        <f>'Vos-laskelma'!D127/$C127</f>
        <v>536.37682911832576</v>
      </c>
      <c r="E127" s="500">
        <f>'Vos-laskelma'!E127/$C127</f>
        <v>-465.57439330712259</v>
      </c>
      <c r="F127" s="438">
        <f>'Vos-laskelma'!F127/$C127</f>
        <v>70.802435811203182</v>
      </c>
      <c r="G127" s="438">
        <f>'Vos-laskelma'!G127/$C127</f>
        <v>372.48050124294343</v>
      </c>
      <c r="H127" s="438">
        <f>'Vos-laskelma'!H127/$C127</f>
        <v>443.2829370541466</v>
      </c>
      <c r="I127" s="438">
        <f>'Vos-laskelma'!I127/$C127</f>
        <v>163.46265293260512</v>
      </c>
      <c r="J127" s="438">
        <f>'Vos-laskelma'!J127/$C127</f>
        <v>606.74558998675172</v>
      </c>
      <c r="K127" s="759">
        <f>'Vos-laskelma'!K127/$C127</f>
        <v>-48.431111679672512</v>
      </c>
      <c r="L127" s="428">
        <f>'Vos-laskelma'!L127/$C127</f>
        <v>558.31447830707918</v>
      </c>
      <c r="M127" s="438">
        <f>'Vos-laskelma'!M127/$C127</f>
        <v>8.3937945375463787</v>
      </c>
      <c r="N127" s="438">
        <f>'Vos-laskelma'!N127/$C127</f>
        <v>566.70827284462553</v>
      </c>
      <c r="O127" s="492">
        <v>15</v>
      </c>
      <c r="P127" s="492">
        <v>15</v>
      </c>
      <c r="Q127" s="200"/>
      <c r="R127" s="476">
        <f>S127/AF127</f>
        <v>-0.2285253846907605</v>
      </c>
      <c r="S127" s="473">
        <f>L127-AF127</f>
        <v>-165.38331709385341</v>
      </c>
      <c r="T127" s="495"/>
      <c r="U127" s="434">
        <v>399</v>
      </c>
      <c r="V127" s="435" t="s">
        <v>158</v>
      </c>
      <c r="W127" s="436">
        <v>7916</v>
      </c>
      <c r="X127" s="200">
        <v>535.63122693260334</v>
      </c>
      <c r="Y127" s="200">
        <v>-342.01160679923811</v>
      </c>
      <c r="Z127" s="200">
        <v>193.61962013336529</v>
      </c>
      <c r="AA127" s="200">
        <v>406.98168266801417</v>
      </c>
      <c r="AB127" s="200">
        <v>600.60130280137935</v>
      </c>
      <c r="AC127" s="200">
        <v>164.79457243785541</v>
      </c>
      <c r="AD127" s="200">
        <v>765.39587523923478</v>
      </c>
      <c r="AE127" s="200">
        <v>-41.698079838302171</v>
      </c>
      <c r="AF127" s="487">
        <v>723.69779540093259</v>
      </c>
    </row>
    <row r="128" spans="1:32" s="1" customFormat="1" ht="16.5">
      <c r="A128" s="434">
        <v>400</v>
      </c>
      <c r="B128" s="435" t="s">
        <v>159</v>
      </c>
      <c r="C128" s="440">
        <v>8366</v>
      </c>
      <c r="D128" s="500">
        <f>'Vos-laskelma'!D128/$C128</f>
        <v>457.73976811224611</v>
      </c>
      <c r="E128" s="500">
        <f>'Vos-laskelma'!E128/$C128</f>
        <v>258.14862473897944</v>
      </c>
      <c r="F128" s="438">
        <f>'Vos-laskelma'!F128/$C128</f>
        <v>715.88839285122549</v>
      </c>
      <c r="G128" s="438">
        <f>'Vos-laskelma'!G128/$C128</f>
        <v>337.54215038139108</v>
      </c>
      <c r="H128" s="438">
        <f>'Vos-laskelma'!H128/$C128</f>
        <v>1053.4305432326166</v>
      </c>
      <c r="I128" s="438">
        <f>'Vos-laskelma'!I128/$C128</f>
        <v>203.7489708922329</v>
      </c>
      <c r="J128" s="438">
        <f>'Vos-laskelma'!J128/$C128</f>
        <v>1257.1795141248494</v>
      </c>
      <c r="K128" s="759">
        <f>'Vos-laskelma'!K128/$C128</f>
        <v>225.43007410949079</v>
      </c>
      <c r="L128" s="428">
        <f>'Vos-laskelma'!L128/$C128</f>
        <v>1482.6095882343402</v>
      </c>
      <c r="M128" s="438">
        <f>'Vos-laskelma'!M128/$C128</f>
        <v>31.339854829070052</v>
      </c>
      <c r="N128" s="438">
        <f>'Vos-laskelma'!N128/$C128</f>
        <v>1513.9494430634104</v>
      </c>
      <c r="O128" s="492">
        <v>2</v>
      </c>
      <c r="P128" s="492">
        <v>2</v>
      </c>
      <c r="Q128" s="200"/>
      <c r="R128" s="476">
        <f>S128/AF128</f>
        <v>-2.4129528321382904E-2</v>
      </c>
      <c r="S128" s="473">
        <f>L128-AF128</f>
        <v>-36.659240224081714</v>
      </c>
      <c r="T128" s="495"/>
      <c r="U128" s="434">
        <v>400</v>
      </c>
      <c r="V128" s="435" t="s">
        <v>159</v>
      </c>
      <c r="W128" s="436">
        <v>8456</v>
      </c>
      <c r="X128" s="200">
        <v>402.85536180696954</v>
      </c>
      <c r="Y128" s="200">
        <v>440.01085102400947</v>
      </c>
      <c r="Z128" s="200">
        <v>842.86621283097907</v>
      </c>
      <c r="AA128" s="200">
        <v>358.13895458845792</v>
      </c>
      <c r="AB128" s="200">
        <v>1201.0051674194369</v>
      </c>
      <c r="AC128" s="200">
        <v>203.34052953472766</v>
      </c>
      <c r="AD128" s="200">
        <v>1404.3456969541646</v>
      </c>
      <c r="AE128" s="200">
        <v>114.92313150425733</v>
      </c>
      <c r="AF128" s="487">
        <v>1519.2688284584219</v>
      </c>
    </row>
    <row r="129" spans="1:32" s="1" customFormat="1" ht="16.5">
      <c r="A129" s="434">
        <v>402</v>
      </c>
      <c r="B129" s="435" t="s">
        <v>160</v>
      </c>
      <c r="C129" s="440">
        <v>9099</v>
      </c>
      <c r="D129" s="500">
        <f>'Vos-laskelma'!D129/$C129</f>
        <v>246.3920889218949</v>
      </c>
      <c r="E129" s="500">
        <f>'Vos-laskelma'!E129/$C129</f>
        <v>-435.09156752067946</v>
      </c>
      <c r="F129" s="438">
        <f>'Vos-laskelma'!F129/$C129</f>
        <v>-188.69947859878457</v>
      </c>
      <c r="G129" s="438">
        <f>'Vos-laskelma'!G129/$C129</f>
        <v>551.87013371636181</v>
      </c>
      <c r="H129" s="438">
        <f>'Vos-laskelma'!H129/$C129</f>
        <v>363.17065511757721</v>
      </c>
      <c r="I129" s="438">
        <f>'Vos-laskelma'!I129/$C129</f>
        <v>208.26133196945125</v>
      </c>
      <c r="J129" s="438">
        <f>'Vos-laskelma'!J129/$C129</f>
        <v>571.43198708702846</v>
      </c>
      <c r="K129" s="759">
        <f>'Vos-laskelma'!K129/$C129</f>
        <v>-26.060995713814705</v>
      </c>
      <c r="L129" s="428">
        <f>'Vos-laskelma'!L129/$C129</f>
        <v>545.37099137321377</v>
      </c>
      <c r="M129" s="438">
        <f>'Vos-laskelma'!M129/$C129</f>
        <v>33.34834021321025</v>
      </c>
      <c r="N129" s="438">
        <f>'Vos-laskelma'!N129/$C129</f>
        <v>578.719331586424</v>
      </c>
      <c r="O129" s="492">
        <v>11</v>
      </c>
      <c r="P129" s="492">
        <v>11</v>
      </c>
      <c r="Q129" s="200"/>
      <c r="R129" s="476">
        <f>S129/AF129</f>
        <v>-0.31029868885805034</v>
      </c>
      <c r="S129" s="473">
        <f>L129-AF129</f>
        <v>-245.36404503005792</v>
      </c>
      <c r="T129" s="495"/>
      <c r="U129" s="434">
        <v>402</v>
      </c>
      <c r="V129" s="435" t="s">
        <v>160</v>
      </c>
      <c r="W129" s="436">
        <v>9247</v>
      </c>
      <c r="X129" s="200">
        <v>259.54506865990606</v>
      </c>
      <c r="Y129" s="200">
        <v>-188.03164403386569</v>
      </c>
      <c r="Z129" s="200">
        <v>71.51342462604039</v>
      </c>
      <c r="AA129" s="200">
        <v>542.29274359251644</v>
      </c>
      <c r="AB129" s="200">
        <v>613.80616821855688</v>
      </c>
      <c r="AC129" s="200">
        <v>207.3000155838713</v>
      </c>
      <c r="AD129" s="200">
        <v>821.10618380242818</v>
      </c>
      <c r="AE129" s="200">
        <v>-30.371147399156484</v>
      </c>
      <c r="AF129" s="487">
        <v>790.73503640327169</v>
      </c>
    </row>
    <row r="130" spans="1:32" s="1" customFormat="1" ht="16.5">
      <c r="A130" s="434">
        <v>403</v>
      </c>
      <c r="B130" s="435" t="s">
        <v>161</v>
      </c>
      <c r="C130" s="440">
        <v>2820</v>
      </c>
      <c r="D130" s="500">
        <f>'Vos-laskelma'!D130/$C130</f>
        <v>291.44687411192524</v>
      </c>
      <c r="E130" s="500">
        <f>'Vos-laskelma'!E130/$C130</f>
        <v>40.266816786960064</v>
      </c>
      <c r="F130" s="438">
        <f>'Vos-laskelma'!F130/$C130</f>
        <v>331.71369089888526</v>
      </c>
      <c r="G130" s="438">
        <f>'Vos-laskelma'!G130/$C130</f>
        <v>541.93296216775832</v>
      </c>
      <c r="H130" s="438">
        <f>'Vos-laskelma'!H130/$C130</f>
        <v>873.64665306664358</v>
      </c>
      <c r="I130" s="438">
        <f>'Vos-laskelma'!I130/$C130</f>
        <v>236.94148647332898</v>
      </c>
      <c r="J130" s="438">
        <f>'Vos-laskelma'!J130/$C130</f>
        <v>1110.5881395399726</v>
      </c>
      <c r="K130" s="759">
        <f>'Vos-laskelma'!K130/$C130</f>
        <v>29.046453900709221</v>
      </c>
      <c r="L130" s="428">
        <f>'Vos-laskelma'!L130/$C130</f>
        <v>1139.6345934406818</v>
      </c>
      <c r="M130" s="438">
        <f>'Vos-laskelma'!M130/$C130</f>
        <v>-14.531695035460992</v>
      </c>
      <c r="N130" s="438">
        <f>'Vos-laskelma'!N130/$C130</f>
        <v>1125.1028984052209</v>
      </c>
      <c r="O130" s="492">
        <v>14</v>
      </c>
      <c r="P130" s="492">
        <v>14</v>
      </c>
      <c r="Q130" s="200"/>
      <c r="R130" s="476">
        <f>S130/AF130</f>
        <v>-0.10696592300478228</v>
      </c>
      <c r="S130" s="473">
        <f>L130-AF130</f>
        <v>-136.50326377883016</v>
      </c>
      <c r="T130" s="495"/>
      <c r="U130" s="434">
        <v>403</v>
      </c>
      <c r="V130" s="435" t="s">
        <v>161</v>
      </c>
      <c r="W130" s="436">
        <v>2866</v>
      </c>
      <c r="X130" s="200">
        <v>268.46959431255738</v>
      </c>
      <c r="Y130" s="200">
        <v>244.15855239915339</v>
      </c>
      <c r="Z130" s="200">
        <v>512.62814671171077</v>
      </c>
      <c r="AA130" s="200">
        <v>532.70237264480113</v>
      </c>
      <c r="AB130" s="200">
        <v>1045.3305193565118</v>
      </c>
      <c r="AC130" s="200">
        <v>232.42003849105316</v>
      </c>
      <c r="AD130" s="200">
        <v>1277.750557847565</v>
      </c>
      <c r="AE130" s="200">
        <v>-1.6127006280530356</v>
      </c>
      <c r="AF130" s="487">
        <v>1276.1378572195119</v>
      </c>
    </row>
    <row r="131" spans="1:32" s="1" customFormat="1" ht="16.5">
      <c r="A131" s="434">
        <v>405</v>
      </c>
      <c r="B131" s="435" t="s">
        <v>162</v>
      </c>
      <c r="C131" s="440">
        <v>72650</v>
      </c>
      <c r="D131" s="500">
        <f>'Vos-laskelma'!D131/$C131</f>
        <v>123.11527613182551</v>
      </c>
      <c r="E131" s="500">
        <f>'Vos-laskelma'!E131/$C131</f>
        <v>-75.978510057899257</v>
      </c>
      <c r="F131" s="438">
        <f>'Vos-laskelma'!F131/$C131</f>
        <v>47.13676607392626</v>
      </c>
      <c r="G131" s="438">
        <f>'Vos-laskelma'!G131/$C131</f>
        <v>180.93322663037111</v>
      </c>
      <c r="H131" s="438">
        <f>'Vos-laskelma'!H131/$C131</f>
        <v>228.06999270429736</v>
      </c>
      <c r="I131" s="438">
        <f>'Vos-laskelma'!I131/$C131</f>
        <v>158.77528531028076</v>
      </c>
      <c r="J131" s="438">
        <f>'Vos-laskelma'!J131/$C131</f>
        <v>386.84527801457813</v>
      </c>
      <c r="K131" s="759">
        <f>'Vos-laskelma'!K131/$C131</f>
        <v>-72.338293186510668</v>
      </c>
      <c r="L131" s="428">
        <f>'Vos-laskelma'!L131/$C131</f>
        <v>314.50698482806746</v>
      </c>
      <c r="M131" s="438">
        <f>'Vos-laskelma'!M131/$C131</f>
        <v>-29.039343727598069</v>
      </c>
      <c r="N131" s="438">
        <f>'Vos-laskelma'!N131/$C131</f>
        <v>285.46764110046939</v>
      </c>
      <c r="O131" s="492">
        <v>9</v>
      </c>
      <c r="P131" s="492">
        <v>9</v>
      </c>
      <c r="Q131" s="200"/>
      <c r="R131" s="476">
        <f>S131/AF131</f>
        <v>-0.15636396218887852</v>
      </c>
      <c r="S131" s="473">
        <f>L131-AF131</f>
        <v>-58.292386858424265</v>
      </c>
      <c r="T131" s="495"/>
      <c r="U131" s="434">
        <v>405</v>
      </c>
      <c r="V131" s="435" t="s">
        <v>162</v>
      </c>
      <c r="W131" s="436">
        <v>72634</v>
      </c>
      <c r="X131" s="200">
        <v>115.87565493908231</v>
      </c>
      <c r="Y131" s="200">
        <v>48.096940146854159</v>
      </c>
      <c r="Z131" s="200">
        <v>163.97259508593646</v>
      </c>
      <c r="AA131" s="200">
        <v>126.70480766583142</v>
      </c>
      <c r="AB131" s="200">
        <v>290.67740275176789</v>
      </c>
      <c r="AC131" s="200">
        <v>158.92825800045057</v>
      </c>
      <c r="AD131" s="200">
        <v>449.60566075221851</v>
      </c>
      <c r="AE131" s="200">
        <v>-76.806289065726801</v>
      </c>
      <c r="AF131" s="487">
        <v>372.79937168649172</v>
      </c>
    </row>
    <row r="132" spans="1:32" s="1" customFormat="1" ht="16.5">
      <c r="A132" s="434">
        <v>407</v>
      </c>
      <c r="B132" s="435" t="s">
        <v>163</v>
      </c>
      <c r="C132" s="440">
        <v>2518</v>
      </c>
      <c r="D132" s="500">
        <f>'Vos-laskelma'!D132/$C132</f>
        <v>453.41345658043832</v>
      </c>
      <c r="E132" s="500">
        <f>'Vos-laskelma'!E132/$C132</f>
        <v>53.119215806905707</v>
      </c>
      <c r="F132" s="438">
        <f>'Vos-laskelma'!F132/$C132</f>
        <v>506.53267238734406</v>
      </c>
      <c r="G132" s="438">
        <f>'Vos-laskelma'!G132/$C132</f>
        <v>479.35010916459788</v>
      </c>
      <c r="H132" s="438">
        <f>'Vos-laskelma'!H132/$C132</f>
        <v>985.88278155194189</v>
      </c>
      <c r="I132" s="438">
        <f>'Vos-laskelma'!I132/$C132</f>
        <v>250.75682736947877</v>
      </c>
      <c r="J132" s="438">
        <f>'Vos-laskelma'!J132/$C132</f>
        <v>1236.6396089214206</v>
      </c>
      <c r="K132" s="759">
        <f>'Vos-laskelma'!K132/$C132</f>
        <v>-177.99166004765686</v>
      </c>
      <c r="L132" s="428">
        <f>'Vos-laskelma'!L132/$C132</f>
        <v>1058.6479488737639</v>
      </c>
      <c r="M132" s="438">
        <f>'Vos-laskelma'!M132/$C132</f>
        <v>-364.92604845115176</v>
      </c>
      <c r="N132" s="438">
        <f>'Vos-laskelma'!N132/$C132</f>
        <v>693.72190042261207</v>
      </c>
      <c r="O132" s="492">
        <v>1</v>
      </c>
      <c r="P132" s="493">
        <v>34</v>
      </c>
      <c r="Q132" s="200"/>
      <c r="R132" s="476">
        <f>S132/AF132</f>
        <v>-1.9747497526268806E-3</v>
      </c>
      <c r="S132" s="473">
        <f>L132-AF132</f>
        <v>-2.094701286003783</v>
      </c>
      <c r="T132" s="495"/>
      <c r="U132" s="434">
        <v>407</v>
      </c>
      <c r="V132" s="435" t="s">
        <v>163</v>
      </c>
      <c r="W132" s="436">
        <v>2580</v>
      </c>
      <c r="X132" s="200">
        <v>444.04070292986415</v>
      </c>
      <c r="Y132" s="200">
        <v>133.29841574686702</v>
      </c>
      <c r="Z132" s="200">
        <v>577.33911867673123</v>
      </c>
      <c r="AA132" s="200">
        <v>467.86007751937984</v>
      </c>
      <c r="AB132" s="200">
        <v>1045.199196196111</v>
      </c>
      <c r="AC132" s="200">
        <v>250.61670977761008</v>
      </c>
      <c r="AD132" s="200">
        <v>1295.8159059737211</v>
      </c>
      <c r="AE132" s="200">
        <v>-235.07325581395349</v>
      </c>
      <c r="AF132" s="487">
        <v>1060.7426501597677</v>
      </c>
    </row>
    <row r="133" spans="1:32" s="1" customFormat="1" ht="16.5">
      <c r="A133" s="434">
        <v>408</v>
      </c>
      <c r="B133" s="435" t="s">
        <v>164</v>
      </c>
      <c r="C133" s="440">
        <v>14099</v>
      </c>
      <c r="D133" s="500">
        <f>'Vos-laskelma'!D133/$C133</f>
        <v>388.43524617100206</v>
      </c>
      <c r="E133" s="500">
        <f>'Vos-laskelma'!E133/$C133</f>
        <v>-24.554992683910807</v>
      </c>
      <c r="F133" s="438">
        <f>'Vos-laskelma'!F133/$C133</f>
        <v>363.88025348709124</v>
      </c>
      <c r="G133" s="438">
        <f>'Vos-laskelma'!G133/$C133</f>
        <v>429.90950849967999</v>
      </c>
      <c r="H133" s="438">
        <f>'Vos-laskelma'!H133/$C133</f>
        <v>793.78976198677117</v>
      </c>
      <c r="I133" s="438">
        <f>'Vos-laskelma'!I133/$C133</f>
        <v>180.8584401395384</v>
      </c>
      <c r="J133" s="438">
        <f>'Vos-laskelma'!J133/$C133</f>
        <v>974.64820212630957</v>
      </c>
      <c r="K133" s="759">
        <f>'Vos-laskelma'!K133/$C133</f>
        <v>10.474643591744096</v>
      </c>
      <c r="L133" s="428">
        <f>'Vos-laskelma'!L133/$C133</f>
        <v>985.12284571805367</v>
      </c>
      <c r="M133" s="438">
        <f>'Vos-laskelma'!M133/$C133</f>
        <v>-1.4476830626285591</v>
      </c>
      <c r="N133" s="438">
        <f>'Vos-laskelma'!N133/$C133</f>
        <v>983.67516265542508</v>
      </c>
      <c r="O133" s="492">
        <v>14</v>
      </c>
      <c r="P133" s="492">
        <v>14</v>
      </c>
      <c r="Q133" s="200"/>
      <c r="R133" s="476">
        <f>S133/AF133</f>
        <v>-0.12187841925900327</v>
      </c>
      <c r="S133" s="473">
        <f>L133-AF133</f>
        <v>-136.72960310431176</v>
      </c>
      <c r="T133" s="495"/>
      <c r="U133" s="434">
        <v>408</v>
      </c>
      <c r="V133" s="435" t="s">
        <v>164</v>
      </c>
      <c r="W133" s="436">
        <v>14203</v>
      </c>
      <c r="X133" s="200">
        <v>405.83177463974249</v>
      </c>
      <c r="Y133" s="200">
        <v>84.604661360647583</v>
      </c>
      <c r="Z133" s="200">
        <v>490.43643600039007</v>
      </c>
      <c r="AA133" s="200">
        <v>462.58072238259524</v>
      </c>
      <c r="AB133" s="200">
        <v>953.01715838298526</v>
      </c>
      <c r="AC133" s="200">
        <v>180.4941653249677</v>
      </c>
      <c r="AD133" s="200">
        <v>1133.5113237079529</v>
      </c>
      <c r="AE133" s="200">
        <v>-11.658874885587553</v>
      </c>
      <c r="AF133" s="487">
        <v>1121.8524488223654</v>
      </c>
    </row>
    <row r="134" spans="1:32" s="1" customFormat="1" ht="16.5">
      <c r="A134" s="434">
        <v>410</v>
      </c>
      <c r="B134" s="435" t="s">
        <v>165</v>
      </c>
      <c r="C134" s="440">
        <v>18775</v>
      </c>
      <c r="D134" s="500">
        <f>'Vos-laskelma'!D134/$C134</f>
        <v>757.94438898507099</v>
      </c>
      <c r="E134" s="500">
        <f>'Vos-laskelma'!E134/$C134</f>
        <v>-404.43274629941129</v>
      </c>
      <c r="F134" s="438">
        <f>'Vos-laskelma'!F134/$C134</f>
        <v>353.51164268565964</v>
      </c>
      <c r="G134" s="438">
        <f>'Vos-laskelma'!G134/$C134</f>
        <v>404.35920926265629</v>
      </c>
      <c r="H134" s="438">
        <f>'Vos-laskelma'!H134/$C134</f>
        <v>757.87085194831604</v>
      </c>
      <c r="I134" s="438">
        <f>'Vos-laskelma'!I134/$C134</f>
        <v>139.15999002957261</v>
      </c>
      <c r="J134" s="438">
        <f>'Vos-laskelma'!J134/$C134</f>
        <v>897.0308419778886</v>
      </c>
      <c r="K134" s="759">
        <f>'Vos-laskelma'!K134/$C134</f>
        <v>-67.510519307589874</v>
      </c>
      <c r="L134" s="428">
        <f>'Vos-laskelma'!L134/$C134</f>
        <v>829.5203226702987</v>
      </c>
      <c r="M134" s="438">
        <f>'Vos-laskelma'!M134/$C134</f>
        <v>13.383295498801589</v>
      </c>
      <c r="N134" s="438">
        <f>'Vos-laskelma'!N134/$C134</f>
        <v>842.90361816910024</v>
      </c>
      <c r="O134" s="492">
        <v>13</v>
      </c>
      <c r="P134" s="492">
        <v>13</v>
      </c>
      <c r="Q134" s="200"/>
      <c r="R134" s="476">
        <f>S134/AF134</f>
        <v>-0.23379676656867068</v>
      </c>
      <c r="S134" s="473">
        <f>L134-AF134</f>
        <v>-253.11713757039104</v>
      </c>
      <c r="T134" s="495"/>
      <c r="U134" s="434">
        <v>410</v>
      </c>
      <c r="V134" s="435" t="s">
        <v>165</v>
      </c>
      <c r="W134" s="436">
        <v>18788</v>
      </c>
      <c r="X134" s="200">
        <v>761.6364475165783</v>
      </c>
      <c r="Y134" s="200">
        <v>-179.00503070865909</v>
      </c>
      <c r="Z134" s="200">
        <v>582.63141680791921</v>
      </c>
      <c r="AA134" s="200">
        <v>430.63503299978709</v>
      </c>
      <c r="AB134" s="200">
        <v>1013.2664498077063</v>
      </c>
      <c r="AC134" s="200">
        <v>143.06512369676892</v>
      </c>
      <c r="AD134" s="200">
        <v>1156.331573504475</v>
      </c>
      <c r="AE134" s="200">
        <v>-73.694113263785397</v>
      </c>
      <c r="AF134" s="487">
        <v>1082.6374602406897</v>
      </c>
    </row>
    <row r="135" spans="1:32" s="1" customFormat="1" ht="16.5">
      <c r="A135" s="434">
        <v>416</v>
      </c>
      <c r="B135" s="435" t="s">
        <v>166</v>
      </c>
      <c r="C135" s="440">
        <v>2886</v>
      </c>
      <c r="D135" s="500">
        <f>'Vos-laskelma'!D135/$C135</f>
        <v>411.07646872490017</v>
      </c>
      <c r="E135" s="500">
        <f>'Vos-laskelma'!E135/$C135</f>
        <v>-318.25529565518582</v>
      </c>
      <c r="F135" s="438">
        <f>'Vos-laskelma'!F135/$C135</f>
        <v>92.82117306971432</v>
      </c>
      <c r="G135" s="438">
        <f>'Vos-laskelma'!G135/$C135</f>
        <v>458.76032188442622</v>
      </c>
      <c r="H135" s="438">
        <f>'Vos-laskelma'!H135/$C135</f>
        <v>551.58149495414057</v>
      </c>
      <c r="I135" s="438">
        <f>'Vos-laskelma'!I135/$C135</f>
        <v>174.62045657194864</v>
      </c>
      <c r="J135" s="438">
        <f>'Vos-laskelma'!J135/$C135</f>
        <v>726.20195152608915</v>
      </c>
      <c r="K135" s="759">
        <f>'Vos-laskelma'!K135/$C135</f>
        <v>-242.1968121968122</v>
      </c>
      <c r="L135" s="428">
        <f>'Vos-laskelma'!L135/$C135</f>
        <v>484.00513932927697</v>
      </c>
      <c r="M135" s="438">
        <f>'Vos-laskelma'!M135/$C135</f>
        <v>9.6118808038808066</v>
      </c>
      <c r="N135" s="438">
        <f>'Vos-laskelma'!N135/$C135</f>
        <v>493.61702013315778</v>
      </c>
      <c r="O135" s="492">
        <v>9</v>
      </c>
      <c r="P135" s="492">
        <v>9</v>
      </c>
      <c r="Q135" s="200"/>
      <c r="R135" s="476">
        <f>S135/AF135</f>
        <v>-0.15193141386059686</v>
      </c>
      <c r="S135" s="473">
        <f>L135-AF135</f>
        <v>-86.709478851047379</v>
      </c>
      <c r="T135" s="495"/>
      <c r="U135" s="434">
        <v>416</v>
      </c>
      <c r="V135" s="435" t="s">
        <v>166</v>
      </c>
      <c r="W135" s="436">
        <v>2917</v>
      </c>
      <c r="X135" s="200">
        <v>348.30389266039418</v>
      </c>
      <c r="Y135" s="200">
        <v>-206.81449540000312</v>
      </c>
      <c r="Z135" s="200">
        <v>141.48939726039103</v>
      </c>
      <c r="AA135" s="200">
        <v>451.16592389441206</v>
      </c>
      <c r="AB135" s="200">
        <v>592.65532115480312</v>
      </c>
      <c r="AC135" s="200">
        <v>178.03907076566523</v>
      </c>
      <c r="AD135" s="200">
        <v>770.69439192046832</v>
      </c>
      <c r="AE135" s="200">
        <v>-199.979773740144</v>
      </c>
      <c r="AF135" s="487">
        <v>570.71461818032435</v>
      </c>
    </row>
    <row r="136" spans="1:32" s="1" customFormat="1" ht="16.5">
      <c r="A136" s="434">
        <v>418</v>
      </c>
      <c r="B136" s="435" t="s">
        <v>167</v>
      </c>
      <c r="C136" s="440">
        <v>24580</v>
      </c>
      <c r="D136" s="500">
        <f>'Vos-laskelma'!D136/$C136</f>
        <v>755.023888731797</v>
      </c>
      <c r="E136" s="500">
        <f>'Vos-laskelma'!E136/$C136</f>
        <v>-51.85336254175246</v>
      </c>
      <c r="F136" s="438">
        <f>'Vos-laskelma'!F136/$C136</f>
        <v>703.17052619004448</v>
      </c>
      <c r="G136" s="438">
        <f>'Vos-laskelma'!G136/$C136</f>
        <v>72.256753403954207</v>
      </c>
      <c r="H136" s="438">
        <f>'Vos-laskelma'!H136/$C136</f>
        <v>775.42727959399883</v>
      </c>
      <c r="I136" s="438">
        <f>'Vos-laskelma'!I136/$C136</f>
        <v>113.85039890898946</v>
      </c>
      <c r="J136" s="438">
        <f>'Vos-laskelma'!J136/$C136</f>
        <v>889.27767850298824</v>
      </c>
      <c r="K136" s="759">
        <f>'Vos-laskelma'!K136/$C136</f>
        <v>-101.46480878763222</v>
      </c>
      <c r="L136" s="428">
        <f>'Vos-laskelma'!L136/$C136</f>
        <v>787.81286971535599</v>
      </c>
      <c r="M136" s="438">
        <f>'Vos-laskelma'!M136/$C136</f>
        <v>-22.46767543978844</v>
      </c>
      <c r="N136" s="438">
        <f>'Vos-laskelma'!N136/$C136</f>
        <v>765.34519427556745</v>
      </c>
      <c r="O136" s="492">
        <v>6</v>
      </c>
      <c r="P136" s="492">
        <v>6</v>
      </c>
      <c r="Q136" s="200"/>
      <c r="R136" s="476">
        <f>S136/AF136</f>
        <v>-0.14601000296491412</v>
      </c>
      <c r="S136" s="473">
        <f>L136-AF136</f>
        <v>-134.69544121394517</v>
      </c>
      <c r="T136" s="495"/>
      <c r="U136" s="434">
        <v>418</v>
      </c>
      <c r="V136" s="435" t="s">
        <v>167</v>
      </c>
      <c r="W136" s="436">
        <v>24164</v>
      </c>
      <c r="X136" s="200">
        <v>784.73452364836021</v>
      </c>
      <c r="Y136" s="200">
        <v>6.2861975707802218</v>
      </c>
      <c r="Z136" s="200">
        <v>791.02072121914046</v>
      </c>
      <c r="AA136" s="200">
        <v>111.06964906472439</v>
      </c>
      <c r="AB136" s="200">
        <v>902.09037028386479</v>
      </c>
      <c r="AC136" s="200">
        <v>117.91049154760502</v>
      </c>
      <c r="AD136" s="200">
        <v>1020.0008618314697</v>
      </c>
      <c r="AE136" s="200">
        <v>-97.492550902168517</v>
      </c>
      <c r="AF136" s="487">
        <v>922.50831092930116</v>
      </c>
    </row>
    <row r="137" spans="1:32" s="1" customFormat="1" ht="16.5">
      <c r="A137" s="434">
        <v>420</v>
      </c>
      <c r="B137" s="435" t="s">
        <v>168</v>
      </c>
      <c r="C137" s="440">
        <v>9177</v>
      </c>
      <c r="D137" s="500">
        <f>'Vos-laskelma'!D137/$C137</f>
        <v>95.624580966726356</v>
      </c>
      <c r="E137" s="500">
        <f>'Vos-laskelma'!E137/$C137</f>
        <v>66.390641976020106</v>
      </c>
      <c r="F137" s="438">
        <f>'Vos-laskelma'!F137/$C137</f>
        <v>162.01522294274648</v>
      </c>
      <c r="G137" s="438">
        <f>'Vos-laskelma'!G137/$C137</f>
        <v>284.89217546720715</v>
      </c>
      <c r="H137" s="438">
        <f>'Vos-laskelma'!H137/$C137</f>
        <v>446.9073984099536</v>
      </c>
      <c r="I137" s="438">
        <f>'Vos-laskelma'!I137/$C137</f>
        <v>181.14918238039917</v>
      </c>
      <c r="J137" s="438">
        <f>'Vos-laskelma'!J137/$C137</f>
        <v>628.05658079035277</v>
      </c>
      <c r="K137" s="759">
        <f>'Vos-laskelma'!K137/$C137</f>
        <v>-117.27623406341942</v>
      </c>
      <c r="L137" s="428">
        <f>'Vos-laskelma'!L137/$C137</f>
        <v>510.78034672693332</v>
      </c>
      <c r="M137" s="438">
        <f>'Vos-laskelma'!M137/$C137</f>
        <v>-15.330212901819776</v>
      </c>
      <c r="N137" s="438">
        <f>'Vos-laskelma'!N137/$C137</f>
        <v>495.45013382511354</v>
      </c>
      <c r="O137" s="492">
        <v>11</v>
      </c>
      <c r="P137" s="492">
        <v>11</v>
      </c>
      <c r="Q137" s="200"/>
      <c r="R137" s="476">
        <f>S137/AF137</f>
        <v>-0.13103783303871006</v>
      </c>
      <c r="S137" s="473">
        <f>L137-AF137</f>
        <v>-77.024699507820969</v>
      </c>
      <c r="T137" s="495"/>
      <c r="U137" s="434">
        <v>420</v>
      </c>
      <c r="V137" s="435" t="s">
        <v>168</v>
      </c>
      <c r="W137" s="436">
        <v>9280</v>
      </c>
      <c r="X137" s="200">
        <v>86.842609119890881</v>
      </c>
      <c r="Y137" s="200">
        <v>203.99805074553296</v>
      </c>
      <c r="Z137" s="200">
        <v>290.84065986542385</v>
      </c>
      <c r="AA137" s="200">
        <v>248.5478448275862</v>
      </c>
      <c r="AB137" s="200">
        <v>539.38850469301008</v>
      </c>
      <c r="AC137" s="200">
        <v>183.38507602450284</v>
      </c>
      <c r="AD137" s="200">
        <v>722.77358071751291</v>
      </c>
      <c r="AE137" s="200">
        <v>-134.96853448275863</v>
      </c>
      <c r="AF137" s="487">
        <v>587.80504623475429</v>
      </c>
    </row>
    <row r="138" spans="1:32" s="1" customFormat="1" ht="16.5">
      <c r="A138" s="434">
        <v>421</v>
      </c>
      <c r="B138" s="435" t="s">
        <v>169</v>
      </c>
      <c r="C138" s="440">
        <v>695</v>
      </c>
      <c r="D138" s="500">
        <f>'Vos-laskelma'!D138/$C138</f>
        <v>1026.7357341342999</v>
      </c>
      <c r="E138" s="500">
        <f>'Vos-laskelma'!E138/$C138</f>
        <v>609.58185805314929</v>
      </c>
      <c r="F138" s="438">
        <f>'Vos-laskelma'!F138/$C138</f>
        <v>1636.3175921874492</v>
      </c>
      <c r="G138" s="438">
        <f>'Vos-laskelma'!G138/$C138</f>
        <v>282.80211205765079</v>
      </c>
      <c r="H138" s="438">
        <f>'Vos-laskelma'!H138/$C138</f>
        <v>1919.1197042450999</v>
      </c>
      <c r="I138" s="438">
        <f>'Vos-laskelma'!I138/$C138</f>
        <v>246.28461109057412</v>
      </c>
      <c r="J138" s="438">
        <f>'Vos-laskelma'!J138/$C138</f>
        <v>2165.4043153356743</v>
      </c>
      <c r="K138" s="759">
        <f>'Vos-laskelma'!K138/$C138</f>
        <v>-200.69352517985612</v>
      </c>
      <c r="L138" s="428">
        <f>'Vos-laskelma'!L138/$C138</f>
        <v>1964.7107901558179</v>
      </c>
      <c r="M138" s="438">
        <f>'Vos-laskelma'!M138/$C138</f>
        <v>0</v>
      </c>
      <c r="N138" s="438">
        <f>'Vos-laskelma'!N138/$C138</f>
        <v>1964.7107901558179</v>
      </c>
      <c r="O138" s="492">
        <v>16</v>
      </c>
      <c r="P138" s="492">
        <v>16</v>
      </c>
      <c r="Q138" s="200"/>
      <c r="R138" s="476">
        <f>S138/AF138</f>
        <v>0.88885641266992377</v>
      </c>
      <c r="S138" s="473">
        <f>L138-AF138</f>
        <v>924.55189984680123</v>
      </c>
      <c r="T138" s="495"/>
      <c r="U138" s="434">
        <v>421</v>
      </c>
      <c r="V138" s="435" t="s">
        <v>169</v>
      </c>
      <c r="W138" s="436">
        <v>719</v>
      </c>
      <c r="X138" s="200">
        <v>926.24807167703113</v>
      </c>
      <c r="Y138" s="200">
        <v>11.175484613326708</v>
      </c>
      <c r="Z138" s="200">
        <v>937.42355629035774</v>
      </c>
      <c r="AA138" s="200">
        <v>121.97496522948539</v>
      </c>
      <c r="AB138" s="200">
        <v>1059.3985215198431</v>
      </c>
      <c r="AC138" s="200">
        <v>239.25132845537652</v>
      </c>
      <c r="AD138" s="200">
        <v>1298.6498499752197</v>
      </c>
      <c r="AE138" s="200">
        <v>-258.49095966620308</v>
      </c>
      <c r="AF138" s="487">
        <v>1040.1588903090167</v>
      </c>
    </row>
    <row r="139" spans="1:32" s="1" customFormat="1" ht="16.5">
      <c r="A139" s="434">
        <v>422</v>
      </c>
      <c r="B139" s="435" t="s">
        <v>170</v>
      </c>
      <c r="C139" s="440">
        <v>10372</v>
      </c>
      <c r="D139" s="500">
        <f>'Vos-laskelma'!D139/$C139</f>
        <v>154.36511818932121</v>
      </c>
      <c r="E139" s="500">
        <f>'Vos-laskelma'!E139/$C139</f>
        <v>-84.705230096076136</v>
      </c>
      <c r="F139" s="438">
        <f>'Vos-laskelma'!F139/$C139</f>
        <v>69.659888093245058</v>
      </c>
      <c r="G139" s="438">
        <f>'Vos-laskelma'!G139/$C139</f>
        <v>332.75169488524926</v>
      </c>
      <c r="H139" s="438">
        <f>'Vos-laskelma'!H139/$C139</f>
        <v>402.41158297849432</v>
      </c>
      <c r="I139" s="438">
        <f>'Vos-laskelma'!I139/$C139</f>
        <v>200.89420503032508</v>
      </c>
      <c r="J139" s="438">
        <f>'Vos-laskelma'!J139/$C139</f>
        <v>603.30578800881938</v>
      </c>
      <c r="K139" s="759">
        <f>'Vos-laskelma'!K139/$C139</f>
        <v>-20.579541072117237</v>
      </c>
      <c r="L139" s="428">
        <f>'Vos-laskelma'!L139/$C139</f>
        <v>582.72624693670218</v>
      </c>
      <c r="M139" s="438">
        <f>'Vos-laskelma'!M139/$C139</f>
        <v>13.99704341496337</v>
      </c>
      <c r="N139" s="438">
        <f>'Vos-laskelma'!N139/$C139</f>
        <v>596.72329035166558</v>
      </c>
      <c r="O139" s="492">
        <v>12</v>
      </c>
      <c r="P139" s="492">
        <v>12</v>
      </c>
      <c r="Q139" s="200"/>
      <c r="R139" s="476">
        <f>S139/AF139</f>
        <v>-0.30602718099430581</v>
      </c>
      <c r="S139" s="473">
        <f>L139-AF139</f>
        <v>-256.96982036981979</v>
      </c>
      <c r="T139" s="495"/>
      <c r="U139" s="434">
        <v>422</v>
      </c>
      <c r="V139" s="435" t="s">
        <v>170</v>
      </c>
      <c r="W139" s="436">
        <v>10543</v>
      </c>
      <c r="X139" s="200">
        <v>126.08729221527445</v>
      </c>
      <c r="Y139" s="200">
        <v>305.31496998641586</v>
      </c>
      <c r="Z139" s="200">
        <v>431.40226220169029</v>
      </c>
      <c r="AA139" s="200">
        <v>252.57839324670397</v>
      </c>
      <c r="AB139" s="200">
        <v>683.98065544839426</v>
      </c>
      <c r="AC139" s="200">
        <v>197.29333085651518</v>
      </c>
      <c r="AD139" s="200">
        <v>881.2739863049095</v>
      </c>
      <c r="AE139" s="200">
        <v>-41.577918998387553</v>
      </c>
      <c r="AF139" s="487">
        <v>839.69606730652197</v>
      </c>
    </row>
    <row r="140" spans="1:32" s="1" customFormat="1" ht="16.5">
      <c r="A140" s="434">
        <v>423</v>
      </c>
      <c r="B140" s="435" t="s">
        <v>171</v>
      </c>
      <c r="C140" s="440">
        <v>20497</v>
      </c>
      <c r="D140" s="500">
        <f>'Vos-laskelma'!D140/$C140</f>
        <v>561.05297809689728</v>
      </c>
      <c r="E140" s="500">
        <f>'Vos-laskelma'!E140/$C140</f>
        <v>107.78546570596501</v>
      </c>
      <c r="F140" s="438">
        <f>'Vos-laskelma'!F140/$C140</f>
        <v>668.83844380286223</v>
      </c>
      <c r="G140" s="438">
        <f>'Vos-laskelma'!G140/$C140</f>
        <v>102.655689372761</v>
      </c>
      <c r="H140" s="438">
        <f>'Vos-laskelma'!H140/$C140</f>
        <v>771.49413317562323</v>
      </c>
      <c r="I140" s="438">
        <f>'Vos-laskelma'!I140/$C140</f>
        <v>121.87417115978353</v>
      </c>
      <c r="J140" s="438">
        <f>'Vos-laskelma'!J140/$C140</f>
        <v>893.36830433540672</v>
      </c>
      <c r="K140" s="759">
        <f>'Vos-laskelma'!K140/$C140</f>
        <v>-110.24110845489584</v>
      </c>
      <c r="L140" s="428">
        <f>'Vos-laskelma'!L140/$C140</f>
        <v>783.12719588051095</v>
      </c>
      <c r="M140" s="438">
        <f>'Vos-laskelma'!M140/$C140</f>
        <v>-37.659641288969112</v>
      </c>
      <c r="N140" s="438">
        <f>'Vos-laskelma'!N140/$C140</f>
        <v>745.46755459154178</v>
      </c>
      <c r="O140" s="492">
        <v>2</v>
      </c>
      <c r="P140" s="492">
        <v>2</v>
      </c>
      <c r="Q140" s="200"/>
      <c r="R140" s="476">
        <f>S140/AF140</f>
        <v>-3.2314507816595527E-2</v>
      </c>
      <c r="S140" s="473">
        <f>L140-AF140</f>
        <v>-26.151440831845207</v>
      </c>
      <c r="T140" s="495"/>
      <c r="U140" s="434">
        <v>423</v>
      </c>
      <c r="V140" s="435" t="s">
        <v>171</v>
      </c>
      <c r="W140" s="436">
        <v>20291</v>
      </c>
      <c r="X140" s="200">
        <v>545.57950118314625</v>
      </c>
      <c r="Y140" s="200">
        <v>83.975844599680698</v>
      </c>
      <c r="Z140" s="200">
        <v>629.55534578282686</v>
      </c>
      <c r="AA140" s="200">
        <v>146.90601744615839</v>
      </c>
      <c r="AB140" s="200">
        <v>776.46136322898531</v>
      </c>
      <c r="AC140" s="200">
        <v>125.99153793559104</v>
      </c>
      <c r="AD140" s="200">
        <v>902.45290116457636</v>
      </c>
      <c r="AE140" s="200">
        <v>-93.1742644522202</v>
      </c>
      <c r="AF140" s="487">
        <v>809.27863671235616</v>
      </c>
    </row>
    <row r="141" spans="1:32" s="1" customFormat="1" ht="16.5">
      <c r="A141" s="434">
        <v>425</v>
      </c>
      <c r="B141" s="435" t="s">
        <v>172</v>
      </c>
      <c r="C141" s="440">
        <v>10258</v>
      </c>
      <c r="D141" s="500">
        <f>'Vos-laskelma'!D141/$C141</f>
        <v>1602.7894213094173</v>
      </c>
      <c r="E141" s="500">
        <f>'Vos-laskelma'!E141/$C141</f>
        <v>-261.13598006870251</v>
      </c>
      <c r="F141" s="438">
        <f>'Vos-laskelma'!F141/$C141</f>
        <v>1341.6534412407148</v>
      </c>
      <c r="G141" s="438">
        <f>'Vos-laskelma'!G141/$C141</f>
        <v>501.28264248655751</v>
      </c>
      <c r="H141" s="438">
        <f>'Vos-laskelma'!H141/$C141</f>
        <v>1842.936083727272</v>
      </c>
      <c r="I141" s="438">
        <f>'Vos-laskelma'!I141/$C141</f>
        <v>112.36634063125614</v>
      </c>
      <c r="J141" s="438">
        <f>'Vos-laskelma'!J141/$C141</f>
        <v>1955.3024243585282</v>
      </c>
      <c r="K141" s="759">
        <f>'Vos-laskelma'!K141/$C141</f>
        <v>88.206862936244889</v>
      </c>
      <c r="L141" s="428">
        <f>'Vos-laskelma'!L141/$C141</f>
        <v>2043.5092872947732</v>
      </c>
      <c r="M141" s="438">
        <f>'Vos-laskelma'!M141/$C141</f>
        <v>-1.2502407691557875</v>
      </c>
      <c r="N141" s="438">
        <f>'Vos-laskelma'!N141/$C141</f>
        <v>2042.2590465256174</v>
      </c>
      <c r="O141" s="492">
        <v>17</v>
      </c>
      <c r="P141" s="492">
        <v>17</v>
      </c>
      <c r="Q141" s="200"/>
      <c r="R141" s="476">
        <f>S141/AF141</f>
        <v>8.2239454112098126E-3</v>
      </c>
      <c r="S141" s="473">
        <f>L141-AF141</f>
        <v>16.668626947913026</v>
      </c>
      <c r="T141" s="495"/>
      <c r="U141" s="434">
        <v>425</v>
      </c>
      <c r="V141" s="435" t="s">
        <v>172</v>
      </c>
      <c r="W141" s="436">
        <v>10218</v>
      </c>
      <c r="X141" s="200">
        <v>1594.6956560751714</v>
      </c>
      <c r="Y141" s="200">
        <v>-324.66511781957581</v>
      </c>
      <c r="Z141" s="200">
        <v>1270.0305382555957</v>
      </c>
      <c r="AA141" s="200">
        <v>551.65130162458411</v>
      </c>
      <c r="AB141" s="200">
        <v>1821.6818398801797</v>
      </c>
      <c r="AC141" s="200">
        <v>114.94742880490692</v>
      </c>
      <c r="AD141" s="200">
        <v>1936.6292686850868</v>
      </c>
      <c r="AE141" s="200">
        <v>90.211391661773348</v>
      </c>
      <c r="AF141" s="487">
        <v>2026.8406603468602</v>
      </c>
    </row>
    <row r="142" spans="1:32" s="1" customFormat="1" ht="16.5">
      <c r="A142" s="434">
        <v>426</v>
      </c>
      <c r="B142" s="435" t="s">
        <v>173</v>
      </c>
      <c r="C142" s="440">
        <v>11962</v>
      </c>
      <c r="D142" s="500">
        <f>'Vos-laskelma'!D142/$C142</f>
        <v>456.74019815422588</v>
      </c>
      <c r="E142" s="500">
        <f>'Vos-laskelma'!E142/$C142</f>
        <v>-290.4656970188625</v>
      </c>
      <c r="F142" s="438">
        <f>'Vos-laskelma'!F142/$C142</f>
        <v>166.27450113536335</v>
      </c>
      <c r="G142" s="438">
        <f>'Vos-laskelma'!G142/$C142</f>
        <v>499.55693155522584</v>
      </c>
      <c r="H142" s="438">
        <f>'Vos-laskelma'!H142/$C142</f>
        <v>665.83143269058917</v>
      </c>
      <c r="I142" s="438">
        <f>'Vos-laskelma'!I142/$C142</f>
        <v>173.2740318361175</v>
      </c>
      <c r="J142" s="438">
        <f>'Vos-laskelma'!J142/$C142</f>
        <v>839.10546452670667</v>
      </c>
      <c r="K142" s="759">
        <f>'Vos-laskelma'!K142/$C142</f>
        <v>-177.0351111854205</v>
      </c>
      <c r="L142" s="428">
        <f>'Vos-laskelma'!L142/$C142</f>
        <v>662.07035334128625</v>
      </c>
      <c r="M142" s="438">
        <f>'Vos-laskelma'!M142/$C142</f>
        <v>-66.696045179735819</v>
      </c>
      <c r="N142" s="438">
        <f>'Vos-laskelma'!N142/$C142</f>
        <v>595.3743081615504</v>
      </c>
      <c r="O142" s="492">
        <v>12</v>
      </c>
      <c r="P142" s="492">
        <v>12</v>
      </c>
      <c r="Q142" s="200"/>
      <c r="R142" s="476">
        <f>S142/AF142</f>
        <v>-0.27882846922196874</v>
      </c>
      <c r="S142" s="473">
        <f>L142-AF142</f>
        <v>-255.97802361976198</v>
      </c>
      <c r="T142" s="495"/>
      <c r="U142" s="434">
        <v>426</v>
      </c>
      <c r="V142" s="435" t="s">
        <v>173</v>
      </c>
      <c r="W142" s="436">
        <v>11979</v>
      </c>
      <c r="X142" s="200">
        <v>448.01994361211496</v>
      </c>
      <c r="Y142" s="200">
        <v>-53.259995449570219</v>
      </c>
      <c r="Z142" s="200">
        <v>394.75994816254479</v>
      </c>
      <c r="AA142" s="200">
        <v>534.64454461975129</v>
      </c>
      <c r="AB142" s="200">
        <v>929.40449278229596</v>
      </c>
      <c r="AC142" s="200">
        <v>175.503471790406</v>
      </c>
      <c r="AD142" s="200">
        <v>1104.907964572702</v>
      </c>
      <c r="AE142" s="200">
        <v>-186.85958761165372</v>
      </c>
      <c r="AF142" s="487">
        <v>918.04837696104823</v>
      </c>
    </row>
    <row r="143" spans="1:32" s="1" customFormat="1" ht="16.5">
      <c r="A143" s="434">
        <v>430</v>
      </c>
      <c r="B143" s="435" t="s">
        <v>174</v>
      </c>
      <c r="C143" s="440">
        <v>15392</v>
      </c>
      <c r="D143" s="500">
        <f>'Vos-laskelma'!D143/$C143</f>
        <v>90.304061552924594</v>
      </c>
      <c r="E143" s="500">
        <f>'Vos-laskelma'!E143/$C143</f>
        <v>54.609262321987664</v>
      </c>
      <c r="F143" s="438">
        <f>'Vos-laskelma'!F143/$C143</f>
        <v>144.91332387491224</v>
      </c>
      <c r="G143" s="438">
        <f>'Vos-laskelma'!G143/$C143</f>
        <v>396.05075286895811</v>
      </c>
      <c r="H143" s="438">
        <f>'Vos-laskelma'!H143/$C143</f>
        <v>540.96407674387035</v>
      </c>
      <c r="I143" s="438">
        <f>'Vos-laskelma'!I143/$C143</f>
        <v>211.92962883786359</v>
      </c>
      <c r="J143" s="438">
        <f>'Vos-laskelma'!J143/$C143</f>
        <v>752.89370558173391</v>
      </c>
      <c r="K143" s="759">
        <f>'Vos-laskelma'!K143/$C143</f>
        <v>-122.30255977130977</v>
      </c>
      <c r="L143" s="428">
        <f>'Vos-laskelma'!L143/$C143</f>
        <v>630.59114581042411</v>
      </c>
      <c r="M143" s="438">
        <f>'Vos-laskelma'!M143/$C143</f>
        <v>3.2706335888773284</v>
      </c>
      <c r="N143" s="438">
        <f>'Vos-laskelma'!N143/$C143</f>
        <v>633.86177939930144</v>
      </c>
      <c r="O143" s="492">
        <v>2</v>
      </c>
      <c r="P143" s="492">
        <v>2</v>
      </c>
      <c r="Q143" s="200"/>
      <c r="R143" s="476">
        <f>S143/AF143</f>
        <v>-4.5473194495128072E-2</v>
      </c>
      <c r="S143" s="473">
        <f>L143-AF143</f>
        <v>-30.041056631381025</v>
      </c>
      <c r="T143" s="495"/>
      <c r="U143" s="434">
        <v>430</v>
      </c>
      <c r="V143" s="435" t="s">
        <v>174</v>
      </c>
      <c r="W143" s="436">
        <v>15628</v>
      </c>
      <c r="X143" s="200">
        <v>115.60377992074356</v>
      </c>
      <c r="Y143" s="200">
        <v>49.337024707727522</v>
      </c>
      <c r="Z143" s="200">
        <v>164.94080462847108</v>
      </c>
      <c r="AA143" s="200">
        <v>402.29453544919375</v>
      </c>
      <c r="AB143" s="200">
        <v>567.23534007766477</v>
      </c>
      <c r="AC143" s="200">
        <v>209.20221173706074</v>
      </c>
      <c r="AD143" s="200">
        <v>776.43755181472557</v>
      </c>
      <c r="AE143" s="200">
        <v>-115.8053493729204</v>
      </c>
      <c r="AF143" s="487">
        <v>660.63220244180513</v>
      </c>
    </row>
    <row r="144" spans="1:32" s="1" customFormat="1" ht="16.5">
      <c r="A144" s="434">
        <v>433</v>
      </c>
      <c r="B144" s="435" t="s">
        <v>175</v>
      </c>
      <c r="C144" s="440">
        <v>7749</v>
      </c>
      <c r="D144" s="500">
        <f>'Vos-laskelma'!D144/$C144</f>
        <v>318.44634459641094</v>
      </c>
      <c r="E144" s="500">
        <f>'Vos-laskelma'!E144/$C144</f>
        <v>-46.020948207200988</v>
      </c>
      <c r="F144" s="438">
        <f>'Vos-laskelma'!F144/$C144</f>
        <v>272.42539638920999</v>
      </c>
      <c r="G144" s="438">
        <f>'Vos-laskelma'!G144/$C144</f>
        <v>295.43335807730426</v>
      </c>
      <c r="H144" s="438">
        <f>'Vos-laskelma'!H144/$C144</f>
        <v>567.85875446651426</v>
      </c>
      <c r="I144" s="438">
        <f>'Vos-laskelma'!I144/$C144</f>
        <v>181.08028834756135</v>
      </c>
      <c r="J144" s="438">
        <f>'Vos-laskelma'!J144/$C144</f>
        <v>748.93904281407561</v>
      </c>
      <c r="K144" s="759">
        <f>'Vos-laskelma'!K144/$C144</f>
        <v>-107.34430249064395</v>
      </c>
      <c r="L144" s="428">
        <f>'Vos-laskelma'!L144/$C144</f>
        <v>641.59474032343167</v>
      </c>
      <c r="M144" s="438">
        <f>'Vos-laskelma'!M144/$C144</f>
        <v>1.0271591818299248</v>
      </c>
      <c r="N144" s="438">
        <f>'Vos-laskelma'!N144/$C144</f>
        <v>642.62189950526158</v>
      </c>
      <c r="O144" s="492">
        <v>5</v>
      </c>
      <c r="P144" s="492">
        <v>5</v>
      </c>
      <c r="Q144" s="200"/>
      <c r="R144" s="476">
        <f>S144/AF144</f>
        <v>-0.2068256229497642</v>
      </c>
      <c r="S144" s="473">
        <f>L144-AF144</f>
        <v>-167.30019991591519</v>
      </c>
      <c r="T144" s="495"/>
      <c r="U144" s="434">
        <v>433</v>
      </c>
      <c r="V144" s="435" t="s">
        <v>175</v>
      </c>
      <c r="W144" s="436">
        <v>7799</v>
      </c>
      <c r="X144" s="200">
        <v>296.26204901171366</v>
      </c>
      <c r="Y144" s="200">
        <v>139.98663534314372</v>
      </c>
      <c r="Z144" s="200">
        <v>436.2486843548574</v>
      </c>
      <c r="AA144" s="200">
        <v>299.32811898961404</v>
      </c>
      <c r="AB144" s="200">
        <v>735.5768033444715</v>
      </c>
      <c r="AC144" s="200">
        <v>186.06207842584081</v>
      </c>
      <c r="AD144" s="200">
        <v>921.63888177031231</v>
      </c>
      <c r="AE144" s="200">
        <v>-112.74394153096551</v>
      </c>
      <c r="AF144" s="487">
        <v>808.89494023934685</v>
      </c>
    </row>
    <row r="145" spans="1:32" s="1" customFormat="1" ht="16.5">
      <c r="A145" s="434">
        <v>434</v>
      </c>
      <c r="B145" s="435" t="s">
        <v>176</v>
      </c>
      <c r="C145" s="440">
        <v>14568</v>
      </c>
      <c r="D145" s="500">
        <f>'Vos-laskelma'!D145/$C145</f>
        <v>234.81049880989639</v>
      </c>
      <c r="E145" s="500">
        <f>'Vos-laskelma'!E145/$C145</f>
        <v>178.332449496566</v>
      </c>
      <c r="F145" s="438">
        <f>'Vos-laskelma'!F145/$C145</f>
        <v>413.14294830646242</v>
      </c>
      <c r="G145" s="438">
        <f>'Vos-laskelma'!G145/$C145</f>
        <v>60.706743112009576</v>
      </c>
      <c r="H145" s="438">
        <f>'Vos-laskelma'!H145/$C145</f>
        <v>473.84969141847199</v>
      </c>
      <c r="I145" s="438">
        <f>'Vos-laskelma'!I145/$C145</f>
        <v>177.2433269738988</v>
      </c>
      <c r="J145" s="438">
        <f>'Vos-laskelma'!J145/$C145</f>
        <v>651.09301839237082</v>
      </c>
      <c r="K145" s="759">
        <f>'Vos-laskelma'!K145/$C145</f>
        <v>-56.400672707303677</v>
      </c>
      <c r="L145" s="428">
        <f>'Vos-laskelma'!L145/$C145</f>
        <v>594.69234568506715</v>
      </c>
      <c r="M145" s="438">
        <f>'Vos-laskelma'!M145/$C145</f>
        <v>65.766209713069756</v>
      </c>
      <c r="N145" s="438">
        <f>'Vos-laskelma'!N145/$C145</f>
        <v>660.45855539813692</v>
      </c>
      <c r="O145" s="492">
        <v>1</v>
      </c>
      <c r="P145" s="493">
        <v>34</v>
      </c>
      <c r="Q145" s="200"/>
      <c r="R145" s="476">
        <f>S145/AF145</f>
        <v>-0.21685672004605377</v>
      </c>
      <c r="S145" s="473">
        <f>L145-AF145</f>
        <v>-164.6736105931235</v>
      </c>
      <c r="T145" s="495"/>
      <c r="U145" s="434">
        <v>434</v>
      </c>
      <c r="V145" s="435" t="s">
        <v>176</v>
      </c>
      <c r="W145" s="436">
        <v>14643</v>
      </c>
      <c r="X145" s="200">
        <v>267.17912371176715</v>
      </c>
      <c r="Y145" s="200">
        <v>250.81624289506695</v>
      </c>
      <c r="Z145" s="200">
        <v>517.99536660683418</v>
      </c>
      <c r="AA145" s="200">
        <v>129.94256641398621</v>
      </c>
      <c r="AB145" s="200">
        <v>647.93793302082031</v>
      </c>
      <c r="AC145" s="200">
        <v>180.08328515725412</v>
      </c>
      <c r="AD145" s="200">
        <v>828.02121817807449</v>
      </c>
      <c r="AE145" s="200">
        <v>-68.655261899883897</v>
      </c>
      <c r="AF145" s="487">
        <v>759.36595627819065</v>
      </c>
    </row>
    <row r="146" spans="1:32" s="1" customFormat="1" ht="16.5">
      <c r="A146" s="434">
        <v>435</v>
      </c>
      <c r="B146" s="435" t="s">
        <v>177</v>
      </c>
      <c r="C146" s="440">
        <v>692</v>
      </c>
      <c r="D146" s="500">
        <f>'Vos-laskelma'!D146/$C146</f>
        <v>81.638040514939092</v>
      </c>
      <c r="E146" s="500">
        <f>'Vos-laskelma'!E146/$C146</f>
        <v>1078.8138109484769</v>
      </c>
      <c r="F146" s="438">
        <f>'Vos-laskelma'!F146/$C146</f>
        <v>1160.451851463416</v>
      </c>
      <c r="G146" s="438">
        <f>'Vos-laskelma'!G146/$C146</f>
        <v>74.396030961193432</v>
      </c>
      <c r="H146" s="438">
        <f>'Vos-laskelma'!H146/$C146</f>
        <v>1234.8478824246095</v>
      </c>
      <c r="I146" s="438">
        <f>'Vos-laskelma'!I146/$C146</f>
        <v>216.43770659386868</v>
      </c>
      <c r="J146" s="438">
        <f>'Vos-laskelma'!J146/$C146</f>
        <v>1451.285589018478</v>
      </c>
      <c r="K146" s="759">
        <f>'Vos-laskelma'!K146/$C146</f>
        <v>-284.91907514450867</v>
      </c>
      <c r="L146" s="428">
        <f>'Vos-laskelma'!L146/$C146</f>
        <v>1166.3665138739696</v>
      </c>
      <c r="M146" s="438">
        <f>'Vos-laskelma'!M146/$C146</f>
        <v>-90.991898121387294</v>
      </c>
      <c r="N146" s="438">
        <f>'Vos-laskelma'!N146/$C146</f>
        <v>1075.3746157525823</v>
      </c>
      <c r="O146" s="492">
        <v>13</v>
      </c>
      <c r="P146" s="492">
        <v>13</v>
      </c>
      <c r="Q146" s="200"/>
      <c r="R146" s="476">
        <f>S146/AF146</f>
        <v>0.2104092307725525</v>
      </c>
      <c r="S146" s="473">
        <f>L146-AF146</f>
        <v>202.75314723636745</v>
      </c>
      <c r="T146" s="495"/>
      <c r="U146" s="434">
        <v>435</v>
      </c>
      <c r="V146" s="435" t="s">
        <v>177</v>
      </c>
      <c r="W146" s="436">
        <v>703</v>
      </c>
      <c r="X146" s="200">
        <v>127.25326439477408</v>
      </c>
      <c r="Y146" s="200">
        <v>888.05207594513513</v>
      </c>
      <c r="Z146" s="200">
        <v>1015.3053403399092</v>
      </c>
      <c r="AA146" s="200">
        <v>2.9402560455192033</v>
      </c>
      <c r="AB146" s="200">
        <v>1018.2455963854285</v>
      </c>
      <c r="AC146" s="200">
        <v>216.11030225786345</v>
      </c>
      <c r="AD146" s="200">
        <v>1234.355898643292</v>
      </c>
      <c r="AE146" s="200">
        <v>-270.7425320056899</v>
      </c>
      <c r="AF146" s="487">
        <v>963.6133666376021</v>
      </c>
    </row>
    <row r="147" spans="1:32" s="1" customFormat="1" ht="16.5">
      <c r="A147" s="434">
        <v>436</v>
      </c>
      <c r="B147" s="435" t="s">
        <v>178</v>
      </c>
      <c r="C147" s="440">
        <v>1988</v>
      </c>
      <c r="D147" s="500">
        <f>'Vos-laskelma'!D147/$C147</f>
        <v>1153.0167455517769</v>
      </c>
      <c r="E147" s="500">
        <f>'Vos-laskelma'!E147/$C147</f>
        <v>-202.64916716552324</v>
      </c>
      <c r="F147" s="438">
        <f>'Vos-laskelma'!F147/$C147</f>
        <v>950.36757838625374</v>
      </c>
      <c r="G147" s="438">
        <f>'Vos-laskelma'!G147/$C147</f>
        <v>689.31485523799245</v>
      </c>
      <c r="H147" s="438">
        <f>'Vos-laskelma'!H147/$C147</f>
        <v>1639.6824336242462</v>
      </c>
      <c r="I147" s="438">
        <f>'Vos-laskelma'!I147/$C147</f>
        <v>162.35035593476601</v>
      </c>
      <c r="J147" s="438">
        <f>'Vos-laskelma'!J147/$C147</f>
        <v>1802.0327895590121</v>
      </c>
      <c r="K147" s="759">
        <f>'Vos-laskelma'!K147/$C147</f>
        <v>-167.27867203219316</v>
      </c>
      <c r="L147" s="428">
        <f>'Vos-laskelma'!L147/$C147</f>
        <v>1634.7541175268191</v>
      </c>
      <c r="M147" s="438">
        <f>'Vos-laskelma'!M147/$C147</f>
        <v>-5.6845332494969805</v>
      </c>
      <c r="N147" s="438">
        <f>'Vos-laskelma'!N147/$C147</f>
        <v>1629.0695842773221</v>
      </c>
      <c r="O147" s="492">
        <v>17</v>
      </c>
      <c r="P147" s="492">
        <v>17</v>
      </c>
      <c r="Q147" s="200"/>
      <c r="R147" s="476">
        <f>S147/AF147</f>
        <v>-0.23568344911822536</v>
      </c>
      <c r="S147" s="473">
        <f>L147-AF147</f>
        <v>-504.09020769529002</v>
      </c>
      <c r="T147" s="495"/>
      <c r="U147" s="434">
        <v>436</v>
      </c>
      <c r="V147" s="435" t="s">
        <v>178</v>
      </c>
      <c r="W147" s="436">
        <v>2018</v>
      </c>
      <c r="X147" s="200">
        <v>1221.1656271877309</v>
      </c>
      <c r="Y147" s="200">
        <v>210.13677631103792</v>
      </c>
      <c r="Z147" s="200">
        <v>1431.3024034987689</v>
      </c>
      <c r="AA147" s="200">
        <v>739.17046580773047</v>
      </c>
      <c r="AB147" s="200">
        <v>2170.472869306499</v>
      </c>
      <c r="AC147" s="200">
        <v>160.32289298201221</v>
      </c>
      <c r="AD147" s="200">
        <v>2330.7957622885115</v>
      </c>
      <c r="AE147" s="200">
        <v>-191.95143706640238</v>
      </c>
      <c r="AF147" s="487">
        <v>2138.8443252221091</v>
      </c>
    </row>
    <row r="148" spans="1:32" s="1" customFormat="1" ht="16.5">
      <c r="A148" s="434">
        <v>440</v>
      </c>
      <c r="B148" s="435" t="s">
        <v>179</v>
      </c>
      <c r="C148" s="440">
        <v>5732</v>
      </c>
      <c r="D148" s="500">
        <f>'Vos-laskelma'!D148/$C148</f>
        <v>1838.9792055960459</v>
      </c>
      <c r="E148" s="500">
        <f>'Vos-laskelma'!E148/$C148</f>
        <v>-448.39464241715393</v>
      </c>
      <c r="F148" s="438">
        <f>'Vos-laskelma'!F148/$C148</f>
        <v>1390.5845631788918</v>
      </c>
      <c r="G148" s="438">
        <f>'Vos-laskelma'!G148/$C148</f>
        <v>542.55732231004083</v>
      </c>
      <c r="H148" s="438">
        <f>'Vos-laskelma'!H148/$C148</f>
        <v>1933.1418854889325</v>
      </c>
      <c r="I148" s="438">
        <f>'Vos-laskelma'!I148/$C148</f>
        <v>132.25945456137322</v>
      </c>
      <c r="J148" s="438">
        <f>'Vos-laskelma'!J148/$C148</f>
        <v>2065.4013400503059</v>
      </c>
      <c r="K148" s="759">
        <f>'Vos-laskelma'!K148/$C148</f>
        <v>-272.64078855547803</v>
      </c>
      <c r="L148" s="428">
        <f>'Vos-laskelma'!L148/$C148</f>
        <v>1792.7605514948277</v>
      </c>
      <c r="M148" s="438">
        <f>'Vos-laskelma'!M148/$C148</f>
        <v>-11.8237247034194</v>
      </c>
      <c r="N148" s="438">
        <f>'Vos-laskelma'!N148/$C148</f>
        <v>1780.9368267914083</v>
      </c>
      <c r="O148" s="492">
        <v>15</v>
      </c>
      <c r="P148" s="492">
        <v>15</v>
      </c>
      <c r="Q148" s="200"/>
      <c r="R148" s="476">
        <f>S148/AF148</f>
        <v>1.6165206536767573E-2</v>
      </c>
      <c r="S148" s="473">
        <f>L148-AF148</f>
        <v>28.519323825947822</v>
      </c>
      <c r="T148" s="495"/>
      <c r="U148" s="434">
        <v>440</v>
      </c>
      <c r="V148" s="435" t="s">
        <v>179</v>
      </c>
      <c r="W148" s="436">
        <v>5622</v>
      </c>
      <c r="X148" s="200">
        <v>1784.0905536709338</v>
      </c>
      <c r="Y148" s="200">
        <v>-481.81533776991148</v>
      </c>
      <c r="Z148" s="200">
        <v>1302.2752159010222</v>
      </c>
      <c r="AA148" s="200">
        <v>574.14852365706156</v>
      </c>
      <c r="AB148" s="200">
        <v>1876.4237395580838</v>
      </c>
      <c r="AC148" s="200">
        <v>134.29898935590461</v>
      </c>
      <c r="AD148" s="200">
        <v>2010.7227289139885</v>
      </c>
      <c r="AE148" s="200">
        <v>-246.48150124510849</v>
      </c>
      <c r="AF148" s="487">
        <v>1764.2412276688799</v>
      </c>
    </row>
    <row r="149" spans="1:32" s="1" customFormat="1" ht="16.5">
      <c r="A149" s="434">
        <v>441</v>
      </c>
      <c r="B149" s="435" t="s">
        <v>180</v>
      </c>
      <c r="C149" s="440">
        <v>4421</v>
      </c>
      <c r="D149" s="500">
        <f>'Vos-laskelma'!D149/$C149</f>
        <v>92.212855757560774</v>
      </c>
      <c r="E149" s="500">
        <f>'Vos-laskelma'!E149/$C149</f>
        <v>-299.51991251959942</v>
      </c>
      <c r="F149" s="438">
        <f>'Vos-laskelma'!F149/$C149</f>
        <v>-207.30705676203866</v>
      </c>
      <c r="G149" s="438">
        <f>'Vos-laskelma'!G149/$C149</f>
        <v>256.33085484801069</v>
      </c>
      <c r="H149" s="438">
        <f>'Vos-laskelma'!H149/$C149</f>
        <v>49.023798085972025</v>
      </c>
      <c r="I149" s="438">
        <f>'Vos-laskelma'!I149/$C149</f>
        <v>198.06953862505466</v>
      </c>
      <c r="J149" s="438">
        <f>'Vos-laskelma'!J149/$C149</f>
        <v>247.09333671102667</v>
      </c>
      <c r="K149" s="759">
        <f>'Vos-laskelma'!K149/$C149</f>
        <v>-62.214431124180052</v>
      </c>
      <c r="L149" s="428">
        <f>'Vos-laskelma'!L149/$C149</f>
        <v>184.8789055868466</v>
      </c>
      <c r="M149" s="438">
        <f>'Vos-laskelma'!M149/$C149</f>
        <v>-22.271169667496043</v>
      </c>
      <c r="N149" s="438">
        <f>'Vos-laskelma'!N149/$C149</f>
        <v>162.60773591935057</v>
      </c>
      <c r="O149" s="492">
        <v>9</v>
      </c>
      <c r="P149" s="492">
        <v>9</v>
      </c>
      <c r="Q149" s="200"/>
      <c r="R149" s="476">
        <f>S149/AF149</f>
        <v>4.6803089859981023E-2</v>
      </c>
      <c r="S149" s="473">
        <f>L149-AF149</f>
        <v>8.2660283631313405</v>
      </c>
      <c r="T149" s="495"/>
      <c r="U149" s="434">
        <v>441</v>
      </c>
      <c r="V149" s="435" t="s">
        <v>180</v>
      </c>
      <c r="W149" s="436">
        <v>4473</v>
      </c>
      <c r="X149" s="200">
        <v>66.624530944374371</v>
      </c>
      <c r="Y149" s="200">
        <v>-195.07239129788201</v>
      </c>
      <c r="Z149" s="200">
        <v>-128.44786035350762</v>
      </c>
      <c r="AA149" s="200">
        <v>184.07243460764587</v>
      </c>
      <c r="AB149" s="200">
        <v>55.624574254138246</v>
      </c>
      <c r="AC149" s="200">
        <v>199.96236959153097</v>
      </c>
      <c r="AD149" s="200">
        <v>255.58694384566923</v>
      </c>
      <c r="AE149" s="200">
        <v>-78.974066621953952</v>
      </c>
      <c r="AF149" s="487">
        <v>176.61287722371526</v>
      </c>
    </row>
    <row r="150" spans="1:32" s="1" customFormat="1" ht="16.5">
      <c r="A150" s="434">
        <v>444</v>
      </c>
      <c r="B150" s="435" t="s">
        <v>181</v>
      </c>
      <c r="C150" s="440">
        <v>45811</v>
      </c>
      <c r="D150" s="500">
        <f>'Vos-laskelma'!D150/$C150</f>
        <v>278.75039097144139</v>
      </c>
      <c r="E150" s="500">
        <f>'Vos-laskelma'!E150/$C150</f>
        <v>76.20644270603222</v>
      </c>
      <c r="F150" s="438">
        <f>'Vos-laskelma'!F150/$C150</f>
        <v>354.95683367747364</v>
      </c>
      <c r="G150" s="438">
        <f>'Vos-laskelma'!G150/$C150</f>
        <v>132.65639406959846</v>
      </c>
      <c r="H150" s="438">
        <f>'Vos-laskelma'!H150/$C150</f>
        <v>487.61322774707207</v>
      </c>
      <c r="I150" s="438">
        <f>'Vos-laskelma'!I150/$C150</f>
        <v>153.31296678642684</v>
      </c>
      <c r="J150" s="438">
        <f>'Vos-laskelma'!J150/$C150</f>
        <v>640.92619453349892</v>
      </c>
      <c r="K150" s="759">
        <f>'Vos-laskelma'!K150/$C150</f>
        <v>-15.422802383706969</v>
      </c>
      <c r="L150" s="428">
        <f>'Vos-laskelma'!L150/$C150</f>
        <v>625.50339214979192</v>
      </c>
      <c r="M150" s="438">
        <f>'Vos-laskelma'!M150/$C150</f>
        <v>55.326804241994289</v>
      </c>
      <c r="N150" s="438">
        <f>'Vos-laskelma'!N150/$C150</f>
        <v>680.83019639178622</v>
      </c>
      <c r="O150" s="492">
        <v>1</v>
      </c>
      <c r="P150" s="493">
        <v>33</v>
      </c>
      <c r="Q150" s="200"/>
      <c r="R150" s="476">
        <f>S150/AF150</f>
        <v>-0.11917310197202399</v>
      </c>
      <c r="S150" s="473">
        <f>L150-AF150</f>
        <v>-84.62863668605462</v>
      </c>
      <c r="T150" s="495"/>
      <c r="U150" s="434">
        <v>444</v>
      </c>
      <c r="V150" s="435" t="s">
        <v>181</v>
      </c>
      <c r="W150" s="436">
        <v>45988</v>
      </c>
      <c r="X150" s="200">
        <v>307.74735822077918</v>
      </c>
      <c r="Y150" s="200">
        <v>123.94881960693399</v>
      </c>
      <c r="Z150" s="200">
        <v>431.6961778277132</v>
      </c>
      <c r="AA150" s="200">
        <v>148.83380447073151</v>
      </c>
      <c r="AB150" s="200">
        <v>580.52998229844468</v>
      </c>
      <c r="AC150" s="200">
        <v>157.08828207710789</v>
      </c>
      <c r="AD150" s="200">
        <v>737.6182643755526</v>
      </c>
      <c r="AE150" s="200">
        <v>-27.486235539706009</v>
      </c>
      <c r="AF150" s="487">
        <v>710.13202883584654</v>
      </c>
    </row>
    <row r="151" spans="1:32" s="1" customFormat="1" ht="16.5">
      <c r="A151" s="434">
        <v>445</v>
      </c>
      <c r="B151" s="435" t="s">
        <v>182</v>
      </c>
      <c r="C151" s="440">
        <v>14991</v>
      </c>
      <c r="D151" s="500">
        <f>'Vos-laskelma'!D151/$C151</f>
        <v>782.55383268332264</v>
      </c>
      <c r="E151" s="500">
        <f>'Vos-laskelma'!E151/$C151</f>
        <v>-408.96791434986329</v>
      </c>
      <c r="F151" s="438">
        <f>'Vos-laskelma'!F151/$C151</f>
        <v>373.5859183334594</v>
      </c>
      <c r="G151" s="438">
        <f>'Vos-laskelma'!G151/$C151</f>
        <v>19.679875381324621</v>
      </c>
      <c r="H151" s="438">
        <f>'Vos-laskelma'!H151/$C151</f>
        <v>393.26579371478402</v>
      </c>
      <c r="I151" s="438">
        <f>'Vos-laskelma'!I151/$C151</f>
        <v>157.33637711984446</v>
      </c>
      <c r="J151" s="438">
        <f>'Vos-laskelma'!J151/$C151</f>
        <v>550.60217083462851</v>
      </c>
      <c r="K151" s="759">
        <f>'Vos-laskelma'!K151/$C151</f>
        <v>3.4361950503635517</v>
      </c>
      <c r="L151" s="428">
        <f>'Vos-laskelma'!L151/$C151</f>
        <v>554.038365884992</v>
      </c>
      <c r="M151" s="438">
        <f>'Vos-laskelma'!M151/$C151</f>
        <v>8.8978641785071027</v>
      </c>
      <c r="N151" s="438">
        <f>'Vos-laskelma'!N151/$C151</f>
        <v>562.93623006349912</v>
      </c>
      <c r="O151" s="492">
        <v>2</v>
      </c>
      <c r="P151" s="492">
        <v>2</v>
      </c>
      <c r="Q151" s="200"/>
      <c r="R151" s="476">
        <f>S151/AF151</f>
        <v>-0.22013132573599153</v>
      </c>
      <c r="S151" s="473">
        <f>L151-AF151</f>
        <v>-156.3868430873506</v>
      </c>
      <c r="T151" s="495"/>
      <c r="U151" s="434">
        <v>445</v>
      </c>
      <c r="V151" s="435" t="s">
        <v>182</v>
      </c>
      <c r="W151" s="436">
        <v>15086</v>
      </c>
      <c r="X151" s="200">
        <v>759.75614779575653</v>
      </c>
      <c r="Y151" s="200">
        <v>-240.08127028721518</v>
      </c>
      <c r="Z151" s="200">
        <v>519.67487750854139</v>
      </c>
      <c r="AA151" s="200">
        <v>57.745923372663398</v>
      </c>
      <c r="AB151" s="200">
        <v>577.42080088120474</v>
      </c>
      <c r="AC151" s="200">
        <v>158.1880220378435</v>
      </c>
      <c r="AD151" s="200">
        <v>735.60882291904818</v>
      </c>
      <c r="AE151" s="200">
        <v>-25.183613946705556</v>
      </c>
      <c r="AF151" s="487">
        <v>710.4252089723426</v>
      </c>
    </row>
    <row r="152" spans="1:32" s="1" customFormat="1" ht="16.5">
      <c r="A152" s="434">
        <v>475</v>
      </c>
      <c r="B152" s="435" t="s">
        <v>183</v>
      </c>
      <c r="C152" s="440">
        <v>5479</v>
      </c>
      <c r="D152" s="500">
        <f>'Vos-laskelma'!D152/$C152</f>
        <v>1007.2236233900143</v>
      </c>
      <c r="E152" s="500">
        <f>'Vos-laskelma'!E152/$C152</f>
        <v>-484.91880785869733</v>
      </c>
      <c r="F152" s="438">
        <f>'Vos-laskelma'!F152/$C152</f>
        <v>522.30481553131699</v>
      </c>
      <c r="G152" s="438">
        <f>'Vos-laskelma'!G152/$C152</f>
        <v>321.32165623981354</v>
      </c>
      <c r="H152" s="438">
        <f>'Vos-laskelma'!H152/$C152</f>
        <v>843.62647177113058</v>
      </c>
      <c r="I152" s="438">
        <f>'Vos-laskelma'!I152/$C152</f>
        <v>198.85904107058215</v>
      </c>
      <c r="J152" s="438">
        <f>'Vos-laskelma'!J152/$C152</f>
        <v>1042.4855128417128</v>
      </c>
      <c r="K152" s="759">
        <f>'Vos-laskelma'!K152/$C152</f>
        <v>-35.536959299142183</v>
      </c>
      <c r="L152" s="428">
        <f>'Vos-laskelma'!L152/$C152</f>
        <v>1006.9485535425707</v>
      </c>
      <c r="M152" s="438">
        <f>'Vos-laskelma'!M152/$C152</f>
        <v>139.86679454279979</v>
      </c>
      <c r="N152" s="438">
        <f>'Vos-laskelma'!N152/$C152</f>
        <v>1146.8153480853705</v>
      </c>
      <c r="O152" s="492">
        <v>15</v>
      </c>
      <c r="P152" s="492">
        <v>15</v>
      </c>
      <c r="Q152" s="200"/>
      <c r="R152" s="476">
        <f>S152/AF152</f>
        <v>-1.9665604533049653E-2</v>
      </c>
      <c r="S152" s="473">
        <f>L152-AF152</f>
        <v>-20.199487165460937</v>
      </c>
      <c r="T152" s="495"/>
      <c r="U152" s="434">
        <v>475</v>
      </c>
      <c r="V152" s="435" t="s">
        <v>183</v>
      </c>
      <c r="W152" s="436">
        <v>5487</v>
      </c>
      <c r="X152" s="200">
        <v>914.17541483856826</v>
      </c>
      <c r="Y152" s="200">
        <v>-394.31162669099285</v>
      </c>
      <c r="Z152" s="200">
        <v>519.86378814757529</v>
      </c>
      <c r="AA152" s="200">
        <v>339.98760707125933</v>
      </c>
      <c r="AB152" s="200">
        <v>859.85139521883457</v>
      </c>
      <c r="AC152" s="200">
        <v>201.49183411686249</v>
      </c>
      <c r="AD152" s="200">
        <v>1061.3432293356971</v>
      </c>
      <c r="AE152" s="200">
        <v>-34.195188627665388</v>
      </c>
      <c r="AF152" s="487">
        <v>1027.1480407080317</v>
      </c>
    </row>
    <row r="153" spans="1:32" s="1" customFormat="1" ht="16.5">
      <c r="A153" s="434">
        <v>480</v>
      </c>
      <c r="B153" s="435" t="s">
        <v>184</v>
      </c>
      <c r="C153" s="440">
        <v>1978</v>
      </c>
      <c r="D153" s="500">
        <f>'Vos-laskelma'!D153/$C153</f>
        <v>355.23274335533978</v>
      </c>
      <c r="E153" s="500">
        <f>'Vos-laskelma'!E153/$C153</f>
        <v>-1.1261924558523055</v>
      </c>
      <c r="F153" s="438">
        <f>'Vos-laskelma'!F153/$C153</f>
        <v>354.1065508994875</v>
      </c>
      <c r="G153" s="438">
        <f>'Vos-laskelma'!G153/$C153</f>
        <v>528.59126236330383</v>
      </c>
      <c r="H153" s="438">
        <f>'Vos-laskelma'!H153/$C153</f>
        <v>882.69781326279133</v>
      </c>
      <c r="I153" s="438">
        <f>'Vos-laskelma'!I153/$C153</f>
        <v>214.87800237889951</v>
      </c>
      <c r="J153" s="438">
        <f>'Vos-laskelma'!J153/$C153</f>
        <v>1097.575815641691</v>
      </c>
      <c r="K153" s="759">
        <f>'Vos-laskelma'!K153/$C153</f>
        <v>-253.85237613751264</v>
      </c>
      <c r="L153" s="428">
        <f>'Vos-laskelma'!L153/$C153</f>
        <v>843.72343950417826</v>
      </c>
      <c r="M153" s="438">
        <f>'Vos-laskelma'!M153/$C153</f>
        <v>-423.11679979777563</v>
      </c>
      <c r="N153" s="438">
        <f>'Vos-laskelma'!N153/$C153</f>
        <v>420.60663970640263</v>
      </c>
      <c r="O153" s="492">
        <v>2</v>
      </c>
      <c r="P153" s="492">
        <v>2</v>
      </c>
      <c r="Q153" s="200"/>
      <c r="R153" s="476">
        <f>S153/AF153</f>
        <v>-4.9663175554415198E-2</v>
      </c>
      <c r="S153" s="473">
        <f>L153-AF153</f>
        <v>-44.091720132928799</v>
      </c>
      <c r="T153" s="495"/>
      <c r="U153" s="434">
        <v>480</v>
      </c>
      <c r="V153" s="435" t="s">
        <v>184</v>
      </c>
      <c r="W153" s="436">
        <v>1990</v>
      </c>
      <c r="X153" s="200">
        <v>250.78565902987523</v>
      </c>
      <c r="Y153" s="200">
        <v>169.17011286565022</v>
      </c>
      <c r="Z153" s="200">
        <v>419.95577189552546</v>
      </c>
      <c r="AA153" s="200">
        <v>485.59246231155777</v>
      </c>
      <c r="AB153" s="200">
        <v>905.54823420708317</v>
      </c>
      <c r="AC153" s="200">
        <v>218.45536764107902</v>
      </c>
      <c r="AD153" s="200">
        <v>1124.0036018481624</v>
      </c>
      <c r="AE153" s="200">
        <v>-236.18844221105527</v>
      </c>
      <c r="AF153" s="487">
        <v>887.81515963710706</v>
      </c>
    </row>
    <row r="154" spans="1:32" s="1" customFormat="1" ht="16.5">
      <c r="A154" s="434">
        <v>481</v>
      </c>
      <c r="B154" s="435" t="s">
        <v>185</v>
      </c>
      <c r="C154" s="440">
        <v>9642</v>
      </c>
      <c r="D154" s="500">
        <f>'Vos-laskelma'!D154/$C154</f>
        <v>562.81863281050039</v>
      </c>
      <c r="E154" s="500">
        <f>'Vos-laskelma'!E154/$C154</f>
        <v>-21.343771030642106</v>
      </c>
      <c r="F154" s="438">
        <f>'Vos-laskelma'!F154/$C154</f>
        <v>541.47486177985832</v>
      </c>
      <c r="G154" s="438">
        <f>'Vos-laskelma'!G154/$C154</f>
        <v>99.0177324369632</v>
      </c>
      <c r="H154" s="438">
        <f>'Vos-laskelma'!H154/$C154</f>
        <v>640.49259421682154</v>
      </c>
      <c r="I154" s="438">
        <f>'Vos-laskelma'!I154/$C154</f>
        <v>125.47561703309695</v>
      </c>
      <c r="J154" s="438">
        <f>'Vos-laskelma'!J154/$C154</f>
        <v>765.96821124991857</v>
      </c>
      <c r="K154" s="759">
        <f>'Vos-laskelma'!K154/$C154</f>
        <v>-228.73024268823895</v>
      </c>
      <c r="L154" s="428">
        <f>'Vos-laskelma'!L154/$C154</f>
        <v>537.23796856167962</v>
      </c>
      <c r="M154" s="438">
        <f>'Vos-laskelma'!M154/$C154</f>
        <v>-25.090250331881347</v>
      </c>
      <c r="N154" s="438">
        <f>'Vos-laskelma'!N154/$C154</f>
        <v>512.14771822979833</v>
      </c>
      <c r="O154" s="492">
        <v>2</v>
      </c>
      <c r="P154" s="492">
        <v>2</v>
      </c>
      <c r="Q154" s="200"/>
      <c r="R154" s="476">
        <f>S154/AF154</f>
        <v>-0.175466834973872</v>
      </c>
      <c r="S154" s="473">
        <f>L154-AF154</f>
        <v>-114.32826473186594</v>
      </c>
      <c r="T154" s="495"/>
      <c r="U154" s="434">
        <v>481</v>
      </c>
      <c r="V154" s="435" t="s">
        <v>185</v>
      </c>
      <c r="W154" s="436">
        <v>9612</v>
      </c>
      <c r="X154" s="200">
        <v>591.57146802988609</v>
      </c>
      <c r="Y154" s="200">
        <v>22.061482874732814</v>
      </c>
      <c r="Z154" s="200">
        <v>613.63295090461884</v>
      </c>
      <c r="AA154" s="200">
        <v>118.90449438202248</v>
      </c>
      <c r="AB154" s="200">
        <v>732.5374452866414</v>
      </c>
      <c r="AC154" s="200">
        <v>131.34578759075774</v>
      </c>
      <c r="AD154" s="200">
        <v>863.88323287739911</v>
      </c>
      <c r="AE154" s="200">
        <v>-212.31699958385352</v>
      </c>
      <c r="AF154" s="487">
        <v>651.56623329354557</v>
      </c>
    </row>
    <row r="155" spans="1:32" s="1" customFormat="1" ht="16.5">
      <c r="A155" s="434">
        <v>483</v>
      </c>
      <c r="B155" s="435" t="s">
        <v>186</v>
      </c>
      <c r="C155" s="440">
        <v>1067</v>
      </c>
      <c r="D155" s="500">
        <f>'Vos-laskelma'!D155/$C155</f>
        <v>1057.7694728463098</v>
      </c>
      <c r="E155" s="500">
        <f>'Vos-laskelma'!E155/$C155</f>
        <v>-512.75240547001715</v>
      </c>
      <c r="F155" s="438">
        <f>'Vos-laskelma'!F155/$C155</f>
        <v>545.01706737629274</v>
      </c>
      <c r="G155" s="438">
        <f>'Vos-laskelma'!G155/$C155</f>
        <v>894.4247179404033</v>
      </c>
      <c r="H155" s="438">
        <f>'Vos-laskelma'!H155/$C155</f>
        <v>1439.441785316696</v>
      </c>
      <c r="I155" s="438">
        <f>'Vos-laskelma'!I155/$C155</f>
        <v>224.86923708017181</v>
      </c>
      <c r="J155" s="438">
        <f>'Vos-laskelma'!J155/$C155</f>
        <v>1664.3110223968681</v>
      </c>
      <c r="K155" s="759">
        <f>'Vos-laskelma'!K155/$C155</f>
        <v>-201.3664479850047</v>
      </c>
      <c r="L155" s="428">
        <f>'Vos-laskelma'!L155/$C155</f>
        <v>1462.9445744118634</v>
      </c>
      <c r="M155" s="438">
        <f>'Vos-laskelma'!M155/$C155</f>
        <v>57.68310824742268</v>
      </c>
      <c r="N155" s="438">
        <f>'Vos-laskelma'!N155/$C155</f>
        <v>1520.6276826592859</v>
      </c>
      <c r="O155" s="492">
        <v>17</v>
      </c>
      <c r="P155" s="492">
        <v>17</v>
      </c>
      <c r="Q155" s="200"/>
      <c r="R155" s="476">
        <f>S155/AF155</f>
        <v>-0.18874228614332714</v>
      </c>
      <c r="S155" s="473">
        <f>L155-AF155</f>
        <v>-340.35978796776612</v>
      </c>
      <c r="T155" s="495"/>
      <c r="U155" s="434">
        <v>483</v>
      </c>
      <c r="V155" s="435" t="s">
        <v>186</v>
      </c>
      <c r="W155" s="436">
        <v>1076</v>
      </c>
      <c r="X155" s="200">
        <v>1143.3838796077157</v>
      </c>
      <c r="Y155" s="200">
        <v>-260.59068401770321</v>
      </c>
      <c r="Z155" s="200">
        <v>882.79319559001226</v>
      </c>
      <c r="AA155" s="200">
        <v>889.26022304832713</v>
      </c>
      <c r="AB155" s="200">
        <v>1772.0534186383393</v>
      </c>
      <c r="AC155" s="200">
        <v>224.69611102753524</v>
      </c>
      <c r="AD155" s="200">
        <v>1996.7495296658749</v>
      </c>
      <c r="AE155" s="200">
        <v>-193.44516728624535</v>
      </c>
      <c r="AF155" s="487">
        <v>1803.3043623796295</v>
      </c>
    </row>
    <row r="156" spans="1:32" s="1" customFormat="1" ht="16.5">
      <c r="A156" s="434">
        <v>484</v>
      </c>
      <c r="B156" s="435" t="s">
        <v>187</v>
      </c>
      <c r="C156" s="440">
        <v>2967</v>
      </c>
      <c r="D156" s="500">
        <f>'Vos-laskelma'!D156/$C156</f>
        <v>257.22132032716286</v>
      </c>
      <c r="E156" s="500">
        <f>'Vos-laskelma'!E156/$C156</f>
        <v>-157.77438234470767</v>
      </c>
      <c r="F156" s="438">
        <f>'Vos-laskelma'!F156/$C156</f>
        <v>99.446937982455211</v>
      </c>
      <c r="G156" s="438">
        <f>'Vos-laskelma'!G156/$C156</f>
        <v>361.64313254913742</v>
      </c>
      <c r="H156" s="438">
        <f>'Vos-laskelma'!H156/$C156</f>
        <v>461.09007053159257</v>
      </c>
      <c r="I156" s="438">
        <f>'Vos-laskelma'!I156/$C156</f>
        <v>203.44936837677923</v>
      </c>
      <c r="J156" s="438">
        <f>'Vos-laskelma'!J156/$C156</f>
        <v>664.53943890837184</v>
      </c>
      <c r="K156" s="759">
        <f>'Vos-laskelma'!K156/$C156</f>
        <v>99.963599595551059</v>
      </c>
      <c r="L156" s="428">
        <f>'Vos-laskelma'!L156/$C156</f>
        <v>764.50303850392288</v>
      </c>
      <c r="M156" s="438">
        <f>'Vos-laskelma'!M156/$C156</f>
        <v>45.738049544994944</v>
      </c>
      <c r="N156" s="438">
        <f>'Vos-laskelma'!N156/$C156</f>
        <v>810.24108804891785</v>
      </c>
      <c r="O156" s="492">
        <v>4</v>
      </c>
      <c r="P156" s="492">
        <v>4</v>
      </c>
      <c r="Q156" s="200"/>
      <c r="R156" s="476">
        <f>S156/AF156</f>
        <v>0.58475046238971917</v>
      </c>
      <c r="S156" s="473">
        <f>L156-AF156</f>
        <v>282.09078708164338</v>
      </c>
      <c r="T156" s="495"/>
      <c r="U156" s="434">
        <v>484</v>
      </c>
      <c r="V156" s="435" t="s">
        <v>187</v>
      </c>
      <c r="W156" s="436">
        <v>3055</v>
      </c>
      <c r="X156" s="200">
        <v>271.64042191040107</v>
      </c>
      <c r="Y156" s="200">
        <v>-70.732743608843762</v>
      </c>
      <c r="Z156" s="200">
        <v>200.90767830155733</v>
      </c>
      <c r="AA156" s="200">
        <v>-7.7423895253682486</v>
      </c>
      <c r="AB156" s="200">
        <v>193.16528877618907</v>
      </c>
      <c r="AC156" s="200">
        <v>198.94319832530482</v>
      </c>
      <c r="AD156" s="200">
        <v>392.10848710149389</v>
      </c>
      <c r="AE156" s="200">
        <v>90.303764320785604</v>
      </c>
      <c r="AF156" s="487">
        <v>482.4122514222795</v>
      </c>
    </row>
    <row r="157" spans="1:32" s="1" customFormat="1" ht="16.5">
      <c r="A157" s="434">
        <v>489</v>
      </c>
      <c r="B157" s="435" t="s">
        <v>188</v>
      </c>
      <c r="C157" s="440">
        <v>1791</v>
      </c>
      <c r="D157" s="500">
        <f>'Vos-laskelma'!D157/$C157</f>
        <v>62.986396253072122</v>
      </c>
      <c r="E157" s="500">
        <f>'Vos-laskelma'!E157/$C157</f>
        <v>482.15741311864014</v>
      </c>
      <c r="F157" s="438">
        <f>'Vos-laskelma'!F157/$C157</f>
        <v>545.14380937171222</v>
      </c>
      <c r="G157" s="438">
        <f>'Vos-laskelma'!G157/$C157</f>
        <v>478.90772036410846</v>
      </c>
      <c r="H157" s="438">
        <f>'Vos-laskelma'!H157/$C157</f>
        <v>1024.0515297358208</v>
      </c>
      <c r="I157" s="438">
        <f>'Vos-laskelma'!I157/$C157</f>
        <v>235.15704181611076</v>
      </c>
      <c r="J157" s="438">
        <f>'Vos-laskelma'!J157/$C157</f>
        <v>1259.2085715519315</v>
      </c>
      <c r="K157" s="759">
        <f>'Vos-laskelma'!K157/$C157</f>
        <v>-295.20770519262982</v>
      </c>
      <c r="L157" s="428">
        <f>'Vos-laskelma'!L157/$C157</f>
        <v>964.00086635930177</v>
      </c>
      <c r="M157" s="438">
        <f>'Vos-laskelma'!M157/$C157</f>
        <v>-728.22310161920711</v>
      </c>
      <c r="N157" s="438">
        <f>'Vos-laskelma'!N157/$C157</f>
        <v>235.77776474009465</v>
      </c>
      <c r="O157" s="492">
        <v>8</v>
      </c>
      <c r="P157" s="492">
        <v>8</v>
      </c>
      <c r="Q157" s="200"/>
      <c r="R157" s="476">
        <f>S157/AF157</f>
        <v>-0.11398554737008991</v>
      </c>
      <c r="S157" s="473">
        <f>L157-AF157</f>
        <v>-124.01848083972948</v>
      </c>
      <c r="T157" s="495"/>
      <c r="U157" s="434">
        <v>489</v>
      </c>
      <c r="V157" s="435" t="s">
        <v>188</v>
      </c>
      <c r="W157" s="436">
        <v>1835</v>
      </c>
      <c r="X157" s="200">
        <v>56.010767220900263</v>
      </c>
      <c r="Y157" s="200">
        <v>641.91249844823494</v>
      </c>
      <c r="Z157" s="200">
        <v>697.92326566913516</v>
      </c>
      <c r="AA157" s="200">
        <v>389.05395095367845</v>
      </c>
      <c r="AB157" s="200">
        <v>1086.9772166228136</v>
      </c>
      <c r="AC157" s="200">
        <v>232.43995073970544</v>
      </c>
      <c r="AD157" s="200">
        <v>1319.417167362519</v>
      </c>
      <c r="AE157" s="200">
        <v>-231.39782016348775</v>
      </c>
      <c r="AF157" s="487">
        <v>1088.0193471990312</v>
      </c>
    </row>
    <row r="158" spans="1:32" s="1" customFormat="1" ht="16.5">
      <c r="A158" s="434">
        <v>491</v>
      </c>
      <c r="B158" s="435" t="s">
        <v>189</v>
      </c>
      <c r="C158" s="440">
        <v>51980</v>
      </c>
      <c r="D158" s="500">
        <f>'Vos-laskelma'!D158/$C158</f>
        <v>98.124579262913528</v>
      </c>
      <c r="E158" s="500">
        <f>'Vos-laskelma'!E158/$C158</f>
        <v>-385.84962618293576</v>
      </c>
      <c r="F158" s="438">
        <f>'Vos-laskelma'!F158/$C158</f>
        <v>-287.72504692002224</v>
      </c>
      <c r="G158" s="438">
        <f>'Vos-laskelma'!G158/$C158</f>
        <v>211.43753985739153</v>
      </c>
      <c r="H158" s="438">
        <f>'Vos-laskelma'!H158/$C158</f>
        <v>-76.287507062630709</v>
      </c>
      <c r="I158" s="438">
        <f>'Vos-laskelma'!I158/$C158</f>
        <v>171.05170414036479</v>
      </c>
      <c r="J158" s="438">
        <f>'Vos-laskelma'!J158/$C158</f>
        <v>94.764197077734082</v>
      </c>
      <c r="K158" s="759">
        <f>'Vos-laskelma'!K158/$C158</f>
        <v>33.903924586379375</v>
      </c>
      <c r="L158" s="428">
        <f>'Vos-laskelma'!L158/$C158</f>
        <v>128.66812166411347</v>
      </c>
      <c r="M158" s="438">
        <f>'Vos-laskelma'!M158/$C158</f>
        <v>4.1440878626394806</v>
      </c>
      <c r="N158" s="438">
        <f>'Vos-laskelma'!N158/$C158</f>
        <v>132.81220952675295</v>
      </c>
      <c r="O158" s="492">
        <v>10</v>
      </c>
      <c r="P158" s="492">
        <v>10</v>
      </c>
      <c r="Q158" s="200"/>
      <c r="R158" s="476">
        <f>S158/AF158</f>
        <v>-0.40442639514237827</v>
      </c>
      <c r="S158" s="473">
        <f>L158-AF158</f>
        <v>-87.37255007598651</v>
      </c>
      <c r="T158" s="495"/>
      <c r="U158" s="434">
        <v>491</v>
      </c>
      <c r="V158" s="435" t="s">
        <v>189</v>
      </c>
      <c r="W158" s="436">
        <v>52122</v>
      </c>
      <c r="X158" s="200">
        <v>99.1665213466636</v>
      </c>
      <c r="Y158" s="200">
        <v>-266.70831771544982</v>
      </c>
      <c r="Z158" s="200">
        <v>-167.54179636878621</v>
      </c>
      <c r="AA158" s="200">
        <v>189.69226046583017</v>
      </c>
      <c r="AB158" s="200">
        <v>22.150464097043951</v>
      </c>
      <c r="AC158" s="200">
        <v>170.87898397550683</v>
      </c>
      <c r="AD158" s="200">
        <v>193.02944807255076</v>
      </c>
      <c r="AE158" s="200">
        <v>23.01122366754921</v>
      </c>
      <c r="AF158" s="487">
        <v>216.04067174009998</v>
      </c>
    </row>
    <row r="159" spans="1:32" s="1" customFormat="1" ht="16.5">
      <c r="A159" s="434">
        <v>494</v>
      </c>
      <c r="B159" s="435" t="s">
        <v>190</v>
      </c>
      <c r="C159" s="440">
        <v>8882</v>
      </c>
      <c r="D159" s="500">
        <f>'Vos-laskelma'!D159/$C159</f>
        <v>918.736473914111</v>
      </c>
      <c r="E159" s="500">
        <f>'Vos-laskelma'!E159/$C159</f>
        <v>-463.78951731952344</v>
      </c>
      <c r="F159" s="438">
        <f>'Vos-laskelma'!F159/$C159</f>
        <v>454.94695659458756</v>
      </c>
      <c r="G159" s="438">
        <f>'Vos-laskelma'!G159/$C159</f>
        <v>562.56645599748106</v>
      </c>
      <c r="H159" s="438">
        <f>'Vos-laskelma'!H159/$C159</f>
        <v>1017.5134125920686</v>
      </c>
      <c r="I159" s="438">
        <f>'Vos-laskelma'!I159/$C159</f>
        <v>150.57104040913359</v>
      </c>
      <c r="J159" s="438">
        <f>'Vos-laskelma'!J159/$C159</f>
        <v>1168.0844530012021</v>
      </c>
      <c r="K159" s="759">
        <f>'Vos-laskelma'!K159/$C159</f>
        <v>-23.109659986489529</v>
      </c>
      <c r="L159" s="428">
        <f>'Vos-laskelma'!L159/$C159</f>
        <v>1144.9747930147125</v>
      </c>
      <c r="M159" s="438">
        <f>'Vos-laskelma'!M159/$C159</f>
        <v>10.959444809727547</v>
      </c>
      <c r="N159" s="438">
        <f>'Vos-laskelma'!N159/$C159</f>
        <v>1155.9342378244401</v>
      </c>
      <c r="O159" s="492">
        <v>17</v>
      </c>
      <c r="P159" s="492">
        <v>17</v>
      </c>
      <c r="Q159" s="200"/>
      <c r="R159" s="476">
        <f>S159/AF159</f>
        <v>-0.13783654173031443</v>
      </c>
      <c r="S159" s="473">
        <f>L159-AF159</f>
        <v>-183.05039992563047</v>
      </c>
      <c r="T159" s="495"/>
      <c r="U159" s="434">
        <v>494</v>
      </c>
      <c r="V159" s="435" t="s">
        <v>190</v>
      </c>
      <c r="W159" s="436">
        <v>8909</v>
      </c>
      <c r="X159" s="200">
        <v>929.332494828525</v>
      </c>
      <c r="Y159" s="200">
        <v>-351.87323121828865</v>
      </c>
      <c r="Z159" s="200">
        <v>577.45926361023635</v>
      </c>
      <c r="AA159" s="200">
        <v>604.17353238298347</v>
      </c>
      <c r="AB159" s="200">
        <v>1181.6327959932198</v>
      </c>
      <c r="AC159" s="200">
        <v>152.40799914714552</v>
      </c>
      <c r="AD159" s="200">
        <v>1334.0407951403654</v>
      </c>
      <c r="AE159" s="200">
        <v>-6.0156022000224496</v>
      </c>
      <c r="AF159" s="487">
        <v>1328.025192940343</v>
      </c>
    </row>
    <row r="160" spans="1:32" s="1" customFormat="1" ht="16.5">
      <c r="A160" s="434">
        <v>495</v>
      </c>
      <c r="B160" s="435" t="s">
        <v>191</v>
      </c>
      <c r="C160" s="440">
        <v>1477</v>
      </c>
      <c r="D160" s="500">
        <f>'Vos-laskelma'!D160/$C160</f>
        <v>440.77689173457151</v>
      </c>
      <c r="E160" s="500">
        <f>'Vos-laskelma'!E160/$C160</f>
        <v>-59.902653149025674</v>
      </c>
      <c r="F160" s="438">
        <f>'Vos-laskelma'!F160/$C160</f>
        <v>380.87423858554581</v>
      </c>
      <c r="G160" s="438">
        <f>'Vos-laskelma'!G160/$C160</f>
        <v>187.80905945154583</v>
      </c>
      <c r="H160" s="438">
        <f>'Vos-laskelma'!H160/$C160</f>
        <v>568.68329803709173</v>
      </c>
      <c r="I160" s="438">
        <f>'Vos-laskelma'!I160/$C160</f>
        <v>222.26417386554004</v>
      </c>
      <c r="J160" s="438">
        <f>'Vos-laskelma'!J160/$C160</f>
        <v>790.94747190263183</v>
      </c>
      <c r="K160" s="759">
        <f>'Vos-laskelma'!K160/$C160</f>
        <v>-248.60392687880841</v>
      </c>
      <c r="L160" s="428">
        <f>'Vos-laskelma'!L160/$C160</f>
        <v>542.34354502382337</v>
      </c>
      <c r="M160" s="438">
        <f>'Vos-laskelma'!M160/$C160</f>
        <v>-46.579603588354772</v>
      </c>
      <c r="N160" s="438">
        <f>'Vos-laskelma'!N160/$C160</f>
        <v>495.76394143546861</v>
      </c>
      <c r="O160" s="492">
        <v>13</v>
      </c>
      <c r="P160" s="492">
        <v>13</v>
      </c>
      <c r="Q160" s="200"/>
      <c r="R160" s="476">
        <f>S160/AF160</f>
        <v>-0.11829067477010753</v>
      </c>
      <c r="S160" s="473">
        <f>L160-AF160</f>
        <v>-72.761149351973813</v>
      </c>
      <c r="T160" s="495"/>
      <c r="U160" s="434">
        <v>495</v>
      </c>
      <c r="V160" s="435" t="s">
        <v>191</v>
      </c>
      <c r="W160" s="436">
        <v>1488</v>
      </c>
      <c r="X160" s="200">
        <v>375.78705855429041</v>
      </c>
      <c r="Y160" s="200">
        <v>264.32901927416924</v>
      </c>
      <c r="Z160" s="200">
        <v>640.11607782845965</v>
      </c>
      <c r="AA160" s="200">
        <v>-0.4731182795698925</v>
      </c>
      <c r="AB160" s="200">
        <v>639.64295954888973</v>
      </c>
      <c r="AC160" s="200">
        <v>223.77087461185354</v>
      </c>
      <c r="AD160" s="200">
        <v>863.41383416074336</v>
      </c>
      <c r="AE160" s="200">
        <v>-248.30913978494624</v>
      </c>
      <c r="AF160" s="487">
        <v>615.10469437579718</v>
      </c>
    </row>
    <row r="161" spans="1:32" s="1" customFormat="1" ht="16.5">
      <c r="A161" s="434">
        <v>498</v>
      </c>
      <c r="B161" s="435" t="s">
        <v>192</v>
      </c>
      <c r="C161" s="440">
        <v>2281</v>
      </c>
      <c r="D161" s="500">
        <f>'Vos-laskelma'!D161/$C161</f>
        <v>1138.0656049635868</v>
      </c>
      <c r="E161" s="500">
        <f>'Vos-laskelma'!E161/$C161</f>
        <v>231.3534871401005</v>
      </c>
      <c r="F161" s="438">
        <f>'Vos-laskelma'!F161/$C161</f>
        <v>1369.4190921036873</v>
      </c>
      <c r="G161" s="438">
        <f>'Vos-laskelma'!G161/$C161</f>
        <v>16.21659449685821</v>
      </c>
      <c r="H161" s="438">
        <f>'Vos-laskelma'!H161/$C161</f>
        <v>1385.6356866005456</v>
      </c>
      <c r="I161" s="438">
        <f>'Vos-laskelma'!I161/$C161</f>
        <v>192.71396773962354</v>
      </c>
      <c r="J161" s="438">
        <f>'Vos-laskelma'!J161/$C161</f>
        <v>1578.3496543401691</v>
      </c>
      <c r="K161" s="759">
        <f>'Vos-laskelma'!K161/$C161</f>
        <v>104.03244191144235</v>
      </c>
      <c r="L161" s="428">
        <f>'Vos-laskelma'!L161/$C161</f>
        <v>1682.3820962516115</v>
      </c>
      <c r="M161" s="438">
        <f>'Vos-laskelma'!M161/$C161</f>
        <v>12.741708548882061</v>
      </c>
      <c r="N161" s="438">
        <f>'Vos-laskelma'!N161/$C161</f>
        <v>1695.1238048004934</v>
      </c>
      <c r="O161" s="492">
        <v>19</v>
      </c>
      <c r="P161" s="492">
        <v>19</v>
      </c>
      <c r="Q161" s="200"/>
      <c r="R161" s="476">
        <f>S161/AF161</f>
        <v>2.7378761204369131E-2</v>
      </c>
      <c r="S161" s="473">
        <f>L161-AF161</f>
        <v>44.834037267601389</v>
      </c>
      <c r="T161" s="495"/>
      <c r="U161" s="434">
        <v>498</v>
      </c>
      <c r="V161" s="435" t="s">
        <v>192</v>
      </c>
      <c r="W161" s="436">
        <v>2321</v>
      </c>
      <c r="X161" s="200">
        <v>1192.0546994951742</v>
      </c>
      <c r="Y161" s="200">
        <v>160.14693724213652</v>
      </c>
      <c r="Z161" s="200">
        <v>1352.2016367373105</v>
      </c>
      <c r="AA161" s="200">
        <v>20.08703145196036</v>
      </c>
      <c r="AB161" s="200">
        <v>1372.288668189271</v>
      </c>
      <c r="AC161" s="200">
        <v>191.44767170813859</v>
      </c>
      <c r="AD161" s="200">
        <v>1563.7363398974096</v>
      </c>
      <c r="AE161" s="200">
        <v>73.811719086600604</v>
      </c>
      <c r="AF161" s="487">
        <v>1637.5480589840101</v>
      </c>
    </row>
    <row r="162" spans="1:32" s="1" customFormat="1" ht="16.5">
      <c r="A162" s="434">
        <v>499</v>
      </c>
      <c r="B162" s="435" t="s">
        <v>193</v>
      </c>
      <c r="C162" s="440">
        <v>19662</v>
      </c>
      <c r="D162" s="500">
        <f>'Vos-laskelma'!D162/$C162</f>
        <v>791.73386382186209</v>
      </c>
      <c r="E162" s="500">
        <f>'Vos-laskelma'!E162/$C162</f>
        <v>9.8690235468299949</v>
      </c>
      <c r="F162" s="438">
        <f>'Vos-laskelma'!F162/$C162</f>
        <v>801.60288736869211</v>
      </c>
      <c r="G162" s="438">
        <f>'Vos-laskelma'!G162/$C162</f>
        <v>207.99957530571143</v>
      </c>
      <c r="H162" s="438">
        <f>'Vos-laskelma'!H162/$C162</f>
        <v>1009.6024626744035</v>
      </c>
      <c r="I162" s="438">
        <f>'Vos-laskelma'!I162/$C162</f>
        <v>143.6325909807976</v>
      </c>
      <c r="J162" s="438">
        <f>'Vos-laskelma'!J162/$C162</f>
        <v>1153.235053655201</v>
      </c>
      <c r="K162" s="759">
        <f>'Vos-laskelma'!K162/$C162</f>
        <v>-72.702319194385112</v>
      </c>
      <c r="L162" s="428">
        <f>'Vos-laskelma'!L162/$C162</f>
        <v>1080.5327344608158</v>
      </c>
      <c r="M162" s="438">
        <f>'Vos-laskelma'!M162/$C162</f>
        <v>21.262203722408699</v>
      </c>
      <c r="N162" s="438">
        <f>'Vos-laskelma'!N162/$C162</f>
        <v>1101.7949381832248</v>
      </c>
      <c r="O162" s="492">
        <v>15</v>
      </c>
      <c r="P162" s="492">
        <v>15</v>
      </c>
      <c r="Q162" s="200"/>
      <c r="R162" s="476">
        <f>S162/AF162</f>
        <v>-0.1449511940309233</v>
      </c>
      <c r="S162" s="473">
        <f>L162-AF162</f>
        <v>-183.17610521902566</v>
      </c>
      <c r="T162" s="495"/>
      <c r="U162" s="434">
        <v>499</v>
      </c>
      <c r="V162" s="435" t="s">
        <v>193</v>
      </c>
      <c r="W162" s="436">
        <v>19536</v>
      </c>
      <c r="X162" s="200">
        <v>790.15006261577093</v>
      </c>
      <c r="Y162" s="200">
        <v>154.84443607308503</v>
      </c>
      <c r="Z162" s="200">
        <v>944.99449868885597</v>
      </c>
      <c r="AA162" s="200">
        <v>233.95705364455364</v>
      </c>
      <c r="AB162" s="200">
        <v>1178.9515523334096</v>
      </c>
      <c r="AC162" s="200">
        <v>146.19058996723442</v>
      </c>
      <c r="AD162" s="200">
        <v>1325.1421423006441</v>
      </c>
      <c r="AE162" s="200">
        <v>-61.433302620802621</v>
      </c>
      <c r="AF162" s="487">
        <v>1263.7088396798415</v>
      </c>
    </row>
    <row r="163" spans="1:32" s="1" customFormat="1" ht="16.5">
      <c r="A163" s="434">
        <v>500</v>
      </c>
      <c r="B163" s="435" t="s">
        <v>194</v>
      </c>
      <c r="C163" s="440">
        <v>10486</v>
      </c>
      <c r="D163" s="500">
        <f>'Vos-laskelma'!D163/$C163</f>
        <v>712.8841140824909</v>
      </c>
      <c r="E163" s="500">
        <f>'Vos-laskelma'!E163/$C163</f>
        <v>324.74689541268197</v>
      </c>
      <c r="F163" s="438">
        <f>'Vos-laskelma'!F163/$C163</f>
        <v>1037.6310094951727</v>
      </c>
      <c r="G163" s="438">
        <f>'Vos-laskelma'!G163/$C163</f>
        <v>126.42058433581697</v>
      </c>
      <c r="H163" s="438">
        <f>'Vos-laskelma'!H163/$C163</f>
        <v>1164.0515938309898</v>
      </c>
      <c r="I163" s="438">
        <f>'Vos-laskelma'!I163/$C163</f>
        <v>98.490803050768136</v>
      </c>
      <c r="J163" s="438">
        <f>'Vos-laskelma'!J163/$C163</f>
        <v>1262.5423968817579</v>
      </c>
      <c r="K163" s="759">
        <f>'Vos-laskelma'!K163/$C163</f>
        <v>-76.692923898531376</v>
      </c>
      <c r="L163" s="428">
        <f>'Vos-laskelma'!L163/$C163</f>
        <v>1185.8494729832266</v>
      </c>
      <c r="M163" s="438">
        <f>'Vos-laskelma'!M163/$C163</f>
        <v>-22.468044287621591</v>
      </c>
      <c r="N163" s="438">
        <f>'Vos-laskelma'!N163/$C163</f>
        <v>1163.3814286956049</v>
      </c>
      <c r="O163" s="492">
        <v>13</v>
      </c>
      <c r="P163" s="492">
        <v>13</v>
      </c>
      <c r="Q163" s="200"/>
      <c r="R163" s="476">
        <f>S163/AF163</f>
        <v>-5.4162572280610756E-2</v>
      </c>
      <c r="S163" s="473">
        <f>L163-AF163</f>
        <v>-67.906657013189715</v>
      </c>
      <c r="T163" s="495"/>
      <c r="U163" s="434">
        <v>500</v>
      </c>
      <c r="V163" s="435" t="s">
        <v>194</v>
      </c>
      <c r="W163" s="436">
        <v>10426</v>
      </c>
      <c r="X163" s="200">
        <v>714.11534319030477</v>
      </c>
      <c r="Y163" s="200">
        <v>350.72035638831449</v>
      </c>
      <c r="Z163" s="200">
        <v>1064.8356995786191</v>
      </c>
      <c r="AA163" s="200">
        <v>157.03500863226549</v>
      </c>
      <c r="AB163" s="200">
        <v>1221.8707082108847</v>
      </c>
      <c r="AC163" s="200">
        <v>102.11187488355591</v>
      </c>
      <c r="AD163" s="200">
        <v>1323.9825830944405</v>
      </c>
      <c r="AE163" s="200">
        <v>-70.226453098024166</v>
      </c>
      <c r="AF163" s="487">
        <v>1253.7561299964163</v>
      </c>
    </row>
    <row r="164" spans="1:32" s="1" customFormat="1" ht="16.5">
      <c r="A164" s="434">
        <v>503</v>
      </c>
      <c r="B164" s="435" t="s">
        <v>195</v>
      </c>
      <c r="C164" s="440">
        <v>7539</v>
      </c>
      <c r="D164" s="500">
        <f>'Vos-laskelma'!D164/$C164</f>
        <v>219.75589255536391</v>
      </c>
      <c r="E164" s="500">
        <f>'Vos-laskelma'!E164/$C164</f>
        <v>-239.71381564563268</v>
      </c>
      <c r="F164" s="438">
        <f>'Vos-laskelma'!F164/$C164</f>
        <v>-19.957923090268743</v>
      </c>
      <c r="G164" s="438">
        <f>'Vos-laskelma'!G164/$C164</f>
        <v>389.38943528010213</v>
      </c>
      <c r="H164" s="438">
        <f>'Vos-laskelma'!H164/$C164</f>
        <v>369.43151218983337</v>
      </c>
      <c r="I164" s="438">
        <f>'Vos-laskelma'!I164/$C164</f>
        <v>184.15017094927839</v>
      </c>
      <c r="J164" s="438">
        <f>'Vos-laskelma'!J164/$C164</f>
        <v>553.58168313911176</v>
      </c>
      <c r="K164" s="759">
        <f>'Vos-laskelma'!K164/$C164</f>
        <v>-37.88207985143918</v>
      </c>
      <c r="L164" s="428">
        <f>'Vos-laskelma'!L164/$C164</f>
        <v>515.69960328767252</v>
      </c>
      <c r="M164" s="438">
        <f>'Vos-laskelma'!M164/$C164</f>
        <v>19.992745974267145</v>
      </c>
      <c r="N164" s="438">
        <f>'Vos-laskelma'!N164/$C164</f>
        <v>535.69234926193974</v>
      </c>
      <c r="O164" s="492">
        <v>2</v>
      </c>
      <c r="P164" s="492">
        <v>2</v>
      </c>
      <c r="Q164" s="200"/>
      <c r="R164" s="476">
        <f>S164/AF164</f>
        <v>-4.5383132487856255E-2</v>
      </c>
      <c r="S164" s="473">
        <f>L164-AF164</f>
        <v>-24.516708447582118</v>
      </c>
      <c r="T164" s="495"/>
      <c r="U164" s="434">
        <v>503</v>
      </c>
      <c r="V164" s="435" t="s">
        <v>195</v>
      </c>
      <c r="W164" s="436">
        <v>7594</v>
      </c>
      <c r="X164" s="200">
        <v>203.29860939469688</v>
      </c>
      <c r="Y164" s="200">
        <v>-247.26353939285787</v>
      </c>
      <c r="Z164" s="200">
        <v>-43.964929998160997</v>
      </c>
      <c r="AA164" s="200">
        <v>427.02409797208321</v>
      </c>
      <c r="AB164" s="200">
        <v>383.05916797392223</v>
      </c>
      <c r="AC164" s="200">
        <v>188.69585853615459</v>
      </c>
      <c r="AD164" s="200">
        <v>571.75502651007685</v>
      </c>
      <c r="AE164" s="200">
        <v>-31.538714774822228</v>
      </c>
      <c r="AF164" s="487">
        <v>540.21631173525464</v>
      </c>
    </row>
    <row r="165" spans="1:32" s="1" customFormat="1" ht="16.5">
      <c r="A165" s="434">
        <v>504</v>
      </c>
      <c r="B165" s="435" t="s">
        <v>196</v>
      </c>
      <c r="C165" s="440">
        <v>1764</v>
      </c>
      <c r="D165" s="500">
        <f>'Vos-laskelma'!D165/$C165</f>
        <v>282.75846190080807</v>
      </c>
      <c r="E165" s="500">
        <f>'Vos-laskelma'!E165/$C165</f>
        <v>-427.37218288389334</v>
      </c>
      <c r="F165" s="438">
        <f>'Vos-laskelma'!F165/$C165</f>
        <v>-144.61372098308527</v>
      </c>
      <c r="G165" s="438">
        <f>'Vos-laskelma'!G165/$C165</f>
        <v>424.94078397951449</v>
      </c>
      <c r="H165" s="438">
        <f>'Vos-laskelma'!H165/$C165</f>
        <v>280.32706299642916</v>
      </c>
      <c r="I165" s="438">
        <f>'Vos-laskelma'!I165/$C165</f>
        <v>216.52681751102912</v>
      </c>
      <c r="J165" s="438">
        <f>'Vos-laskelma'!J165/$C165</f>
        <v>496.85388050745831</v>
      </c>
      <c r="K165" s="759">
        <f>'Vos-laskelma'!K165/$C165</f>
        <v>-236.97902494331066</v>
      </c>
      <c r="L165" s="428">
        <f>'Vos-laskelma'!L165/$C165</f>
        <v>259.87485556414765</v>
      </c>
      <c r="M165" s="438">
        <f>'Vos-laskelma'!M165/$C165</f>
        <v>-507.39055731292518</v>
      </c>
      <c r="N165" s="438">
        <f>'Vos-laskelma'!N165/$C165</f>
        <v>-247.51570174877753</v>
      </c>
      <c r="O165" s="492">
        <v>1</v>
      </c>
      <c r="P165" s="493">
        <v>34</v>
      </c>
      <c r="Q165" s="200"/>
      <c r="R165" s="476">
        <f>S165/AF165</f>
        <v>-0.53122620989575675</v>
      </c>
      <c r="S165" s="473">
        <f>L165-AF165</f>
        <v>-294.4967007175253</v>
      </c>
      <c r="T165" s="495"/>
      <c r="U165" s="434">
        <v>504</v>
      </c>
      <c r="V165" s="435" t="s">
        <v>196</v>
      </c>
      <c r="W165" s="436">
        <v>1816</v>
      </c>
      <c r="X165" s="200">
        <v>259.80056331108409</v>
      </c>
      <c r="Y165" s="200">
        <v>-70.134694211264957</v>
      </c>
      <c r="Z165" s="200">
        <v>189.66586909981913</v>
      </c>
      <c r="AA165" s="200">
        <v>424.13160792951544</v>
      </c>
      <c r="AB165" s="200">
        <v>613.79747702933446</v>
      </c>
      <c r="AC165" s="200">
        <v>217.36978409815339</v>
      </c>
      <c r="AD165" s="200">
        <v>831.1672611274879</v>
      </c>
      <c r="AE165" s="200">
        <v>-276.79570484581495</v>
      </c>
      <c r="AF165" s="487">
        <v>554.37155628167295</v>
      </c>
    </row>
    <row r="166" spans="1:32" s="1" customFormat="1" ht="16.5">
      <c r="A166" s="434">
        <v>505</v>
      </c>
      <c r="B166" s="435" t="s">
        <v>197</v>
      </c>
      <c r="C166" s="440">
        <v>20912</v>
      </c>
      <c r="D166" s="500">
        <f>'Vos-laskelma'!D166/$C166</f>
        <v>558.80208402473875</v>
      </c>
      <c r="E166" s="500">
        <f>'Vos-laskelma'!E166/$C166</f>
        <v>-89.009671447178732</v>
      </c>
      <c r="F166" s="438">
        <f>'Vos-laskelma'!F166/$C166</f>
        <v>469.79241257756001</v>
      </c>
      <c r="G166" s="438">
        <f>'Vos-laskelma'!G166/$C166</f>
        <v>184.06484440598945</v>
      </c>
      <c r="H166" s="438">
        <f>'Vos-laskelma'!H166/$C166</f>
        <v>653.85725698354941</v>
      </c>
      <c r="I166" s="438">
        <f>'Vos-laskelma'!I166/$C166</f>
        <v>147.1458957510676</v>
      </c>
      <c r="J166" s="438">
        <f>'Vos-laskelma'!J166/$C166</f>
        <v>801.00315273461706</v>
      </c>
      <c r="K166" s="759">
        <f>'Vos-laskelma'!K166/$C166</f>
        <v>-110.4444338179036</v>
      </c>
      <c r="L166" s="428">
        <f>'Vos-laskelma'!L166/$C166</f>
        <v>690.55871891671347</v>
      </c>
      <c r="M166" s="438">
        <f>'Vos-laskelma'!M166/$C166</f>
        <v>-91.520605284047434</v>
      </c>
      <c r="N166" s="438">
        <f>'Vos-laskelma'!N166/$C166</f>
        <v>599.03811363266595</v>
      </c>
      <c r="O166" s="492">
        <v>1</v>
      </c>
      <c r="P166" s="493">
        <v>35</v>
      </c>
      <c r="Q166" s="200"/>
      <c r="R166" s="476">
        <f>S166/AF166</f>
        <v>-5.3725411740589035E-2</v>
      </c>
      <c r="S166" s="473">
        <f>L166-AF166</f>
        <v>-39.206961663313109</v>
      </c>
      <c r="T166" s="495"/>
      <c r="U166" s="434">
        <v>505</v>
      </c>
      <c r="V166" s="435" t="s">
        <v>197</v>
      </c>
      <c r="W166" s="436">
        <v>20837</v>
      </c>
      <c r="X166" s="200">
        <v>567.9406379323832</v>
      </c>
      <c r="Y166" s="200">
        <v>-74.63582295031074</v>
      </c>
      <c r="Z166" s="200">
        <v>493.30481498207246</v>
      </c>
      <c r="AA166" s="200">
        <v>183.22709603109854</v>
      </c>
      <c r="AB166" s="200">
        <v>676.531911013171</v>
      </c>
      <c r="AC166" s="200">
        <v>153.568270694657</v>
      </c>
      <c r="AD166" s="200">
        <v>830.10018170782803</v>
      </c>
      <c r="AE166" s="200">
        <v>-100.3345011278015</v>
      </c>
      <c r="AF166" s="487">
        <v>729.76568058002658</v>
      </c>
    </row>
    <row r="167" spans="1:32" s="1" customFormat="1" ht="16.5">
      <c r="A167" s="434">
        <v>507</v>
      </c>
      <c r="B167" s="435" t="s">
        <v>198</v>
      </c>
      <c r="C167" s="440">
        <v>5564</v>
      </c>
      <c r="D167" s="500">
        <f>'Vos-laskelma'!D167/$C167</f>
        <v>-0.58090577352444539</v>
      </c>
      <c r="E167" s="500">
        <f>'Vos-laskelma'!E167/$C167</f>
        <v>-209.30539050230075</v>
      </c>
      <c r="F167" s="438">
        <f>'Vos-laskelma'!F167/$C167</f>
        <v>-209.8862962758252</v>
      </c>
      <c r="G167" s="438">
        <f>'Vos-laskelma'!G167/$C167</f>
        <v>174.70101159532314</v>
      </c>
      <c r="H167" s="438">
        <f>'Vos-laskelma'!H167/$C167</f>
        <v>-35.185284680502058</v>
      </c>
      <c r="I167" s="438">
        <f>'Vos-laskelma'!I167/$C167</f>
        <v>198.87561569076536</v>
      </c>
      <c r="J167" s="438">
        <f>'Vos-laskelma'!J167/$C167</f>
        <v>163.69033101026329</v>
      </c>
      <c r="K167" s="759">
        <f>'Vos-laskelma'!K167/$C167</f>
        <v>7.1026240115025159</v>
      </c>
      <c r="L167" s="428">
        <f>'Vos-laskelma'!L167/$C167</f>
        <v>170.79295502176581</v>
      </c>
      <c r="M167" s="438">
        <f>'Vos-laskelma'!M167/$C167</f>
        <v>8.2970610531991404</v>
      </c>
      <c r="N167" s="438">
        <f>'Vos-laskelma'!N167/$C167</f>
        <v>179.09001607496495</v>
      </c>
      <c r="O167" s="492">
        <v>10</v>
      </c>
      <c r="P167" s="492">
        <v>10</v>
      </c>
      <c r="Q167" s="200"/>
      <c r="R167" s="476">
        <f>S167/AF167</f>
        <v>-0.48615819630520757</v>
      </c>
      <c r="S167" s="473">
        <f>L167-AF167</f>
        <v>-161.59135819229107</v>
      </c>
      <c r="T167" s="495"/>
      <c r="U167" s="434">
        <v>507</v>
      </c>
      <c r="V167" s="435" t="s">
        <v>198</v>
      </c>
      <c r="W167" s="436">
        <v>5635</v>
      </c>
      <c r="X167" s="200">
        <v>-21.89645519150756</v>
      </c>
      <c r="Y167" s="200">
        <v>105.20057844690443</v>
      </c>
      <c r="Z167" s="200">
        <v>83.304123255396874</v>
      </c>
      <c r="AA167" s="200">
        <v>73.505235137533276</v>
      </c>
      <c r="AB167" s="200">
        <v>156.80935839293014</v>
      </c>
      <c r="AC167" s="200">
        <v>197.73484834375313</v>
      </c>
      <c r="AD167" s="200">
        <v>354.54420673668329</v>
      </c>
      <c r="AE167" s="200">
        <v>-22.15989352262644</v>
      </c>
      <c r="AF167" s="487">
        <v>332.38431321405687</v>
      </c>
    </row>
    <row r="168" spans="1:32" s="1" customFormat="1" ht="16.5">
      <c r="A168" s="434">
        <v>508</v>
      </c>
      <c r="B168" s="435" t="s">
        <v>199</v>
      </c>
      <c r="C168" s="440">
        <v>9360</v>
      </c>
      <c r="D168" s="500">
        <f>'Vos-laskelma'!D168/$C168</f>
        <v>-79.133288623476062</v>
      </c>
      <c r="E168" s="500">
        <f>'Vos-laskelma'!E168/$C168</f>
        <v>-197.84052966291389</v>
      </c>
      <c r="F168" s="438">
        <f>'Vos-laskelma'!F168/$C168</f>
        <v>-276.97381828638999</v>
      </c>
      <c r="G168" s="438">
        <f>'Vos-laskelma'!G168/$C168</f>
        <v>251.59166194094766</v>
      </c>
      <c r="H168" s="438">
        <f>'Vos-laskelma'!H168/$C168</f>
        <v>-25.382156345442297</v>
      </c>
      <c r="I168" s="438">
        <f>'Vos-laskelma'!I168/$C168</f>
        <v>177.60214771951081</v>
      </c>
      <c r="J168" s="438">
        <f>'Vos-laskelma'!J168/$C168</f>
        <v>152.21999137406851</v>
      </c>
      <c r="K168" s="759">
        <f>'Vos-laskelma'!K168/$C168</f>
        <v>-75.405555555555551</v>
      </c>
      <c r="L168" s="428">
        <f>'Vos-laskelma'!L168/$C168</f>
        <v>76.814435818512962</v>
      </c>
      <c r="M168" s="438">
        <f>'Vos-laskelma'!M168/$C168</f>
        <v>12.6056722008547</v>
      </c>
      <c r="N168" s="438">
        <f>'Vos-laskelma'!N168/$C168</f>
        <v>89.420108019367675</v>
      </c>
      <c r="O168" s="492">
        <v>6</v>
      </c>
      <c r="P168" s="492">
        <v>6</v>
      </c>
      <c r="Q168" s="200"/>
      <c r="R168" s="476">
        <f>S168/AF168</f>
        <v>-8.086747294863679E-2</v>
      </c>
      <c r="S168" s="473">
        <f>L168-AF168</f>
        <v>-6.758317356634322</v>
      </c>
      <c r="T168" s="495"/>
      <c r="U168" s="434">
        <v>508</v>
      </c>
      <c r="V168" s="435" t="s">
        <v>199</v>
      </c>
      <c r="W168" s="436">
        <v>9563</v>
      </c>
      <c r="X168" s="200">
        <v>-66.217137227049093</v>
      </c>
      <c r="Y168" s="200">
        <v>-38.851946282669857</v>
      </c>
      <c r="Z168" s="200">
        <v>-105.06908350971895</v>
      </c>
      <c r="AA168" s="200">
        <v>96.491268430408866</v>
      </c>
      <c r="AB168" s="200">
        <v>-8.5778150793100831</v>
      </c>
      <c r="AC168" s="200">
        <v>175.50840575315024</v>
      </c>
      <c r="AD168" s="200">
        <v>166.93059067384016</v>
      </c>
      <c r="AE168" s="200">
        <v>-83.357837498692874</v>
      </c>
      <c r="AF168" s="487">
        <v>83.572753175147284</v>
      </c>
    </row>
    <row r="169" spans="1:32" s="1" customFormat="1" ht="16.5">
      <c r="A169" s="434">
        <v>529</v>
      </c>
      <c r="B169" s="435" t="s">
        <v>200</v>
      </c>
      <c r="C169" s="440">
        <v>19850</v>
      </c>
      <c r="D169" s="500">
        <f>'Vos-laskelma'!D169/$C169</f>
        <v>239.34573904685178</v>
      </c>
      <c r="E169" s="500">
        <f>'Vos-laskelma'!E169/$C169</f>
        <v>210.26061867405065</v>
      </c>
      <c r="F169" s="438">
        <f>'Vos-laskelma'!F169/$C169</f>
        <v>449.60635772090245</v>
      </c>
      <c r="G169" s="438">
        <f>'Vos-laskelma'!G169/$C169</f>
        <v>-31.966088789916263</v>
      </c>
      <c r="H169" s="438">
        <f>'Vos-laskelma'!H169/$C169</f>
        <v>417.64026893098622</v>
      </c>
      <c r="I169" s="438">
        <f>'Vos-laskelma'!I169/$C169</f>
        <v>115.95178222099007</v>
      </c>
      <c r="J169" s="438">
        <f>'Vos-laskelma'!J169/$C169</f>
        <v>533.59205115197631</v>
      </c>
      <c r="K169" s="759">
        <f>'Vos-laskelma'!K169/$C169</f>
        <v>-49.786498740554158</v>
      </c>
      <c r="L169" s="428">
        <f>'Vos-laskelma'!L169/$C169</f>
        <v>483.80555241142207</v>
      </c>
      <c r="M169" s="438">
        <f>'Vos-laskelma'!M169/$C169</f>
        <v>-10.692037149118381</v>
      </c>
      <c r="N169" s="438">
        <f>'Vos-laskelma'!N169/$C169</f>
        <v>473.11351526230368</v>
      </c>
      <c r="O169" s="492">
        <v>2</v>
      </c>
      <c r="P169" s="492">
        <v>2</v>
      </c>
      <c r="Q169" s="200"/>
      <c r="R169" s="476">
        <f>S169/AF169</f>
        <v>6.255773739227137E-2</v>
      </c>
      <c r="S169" s="473">
        <f>L169-AF169</f>
        <v>28.483892810337807</v>
      </c>
      <c r="T169" s="495"/>
      <c r="U169" s="434">
        <v>529</v>
      </c>
      <c r="V169" s="435" t="s">
        <v>200</v>
      </c>
      <c r="W169" s="436">
        <v>19579</v>
      </c>
      <c r="X169" s="200">
        <v>232.09195744967832</v>
      </c>
      <c r="Y169" s="200">
        <v>197.2554933674765</v>
      </c>
      <c r="Z169" s="200">
        <v>429.34745081715482</v>
      </c>
      <c r="AA169" s="200">
        <v>-37.703457786403803</v>
      </c>
      <c r="AB169" s="200">
        <v>391.64399303075101</v>
      </c>
      <c r="AC169" s="200">
        <v>119.01190223099006</v>
      </c>
      <c r="AD169" s="200">
        <v>510.65589526174108</v>
      </c>
      <c r="AE169" s="200">
        <v>-55.334235660656823</v>
      </c>
      <c r="AF169" s="487">
        <v>455.32165960108426</v>
      </c>
    </row>
    <row r="170" spans="1:32" s="1" customFormat="1" ht="16.5">
      <c r="A170" s="434">
        <v>531</v>
      </c>
      <c r="B170" s="435" t="s">
        <v>201</v>
      </c>
      <c r="C170" s="440">
        <v>5072</v>
      </c>
      <c r="D170" s="500">
        <f>'Vos-laskelma'!D170/$C170</f>
        <v>85.950956839617675</v>
      </c>
      <c r="E170" s="500">
        <f>'Vos-laskelma'!E170/$C170</f>
        <v>-474.48798566950057</v>
      </c>
      <c r="F170" s="438">
        <f>'Vos-laskelma'!F170/$C170</f>
        <v>-388.53702882988284</v>
      </c>
      <c r="G170" s="438">
        <f>'Vos-laskelma'!G170/$C170</f>
        <v>433.25894749306082</v>
      </c>
      <c r="H170" s="438">
        <f>'Vos-laskelma'!H170/$C170</f>
        <v>44.721918663177924</v>
      </c>
      <c r="I170" s="438">
        <f>'Vos-laskelma'!I170/$C170</f>
        <v>173.32981083052803</v>
      </c>
      <c r="J170" s="438">
        <f>'Vos-laskelma'!J170/$C170</f>
        <v>218.05172949370598</v>
      </c>
      <c r="K170" s="759">
        <f>'Vos-laskelma'!K170/$C170</f>
        <v>-56.437302839116718</v>
      </c>
      <c r="L170" s="428">
        <f>'Vos-laskelma'!L170/$C170</f>
        <v>161.61442665458927</v>
      </c>
      <c r="M170" s="438">
        <f>'Vos-laskelma'!M170/$C170</f>
        <v>7.5956911652208223</v>
      </c>
      <c r="N170" s="438">
        <f>'Vos-laskelma'!N170/$C170</f>
        <v>169.21011781981008</v>
      </c>
      <c r="O170" s="492">
        <v>4</v>
      </c>
      <c r="P170" s="492">
        <v>4</v>
      </c>
      <c r="Q170" s="200"/>
      <c r="R170" s="476">
        <f>S170/AF170</f>
        <v>-0.60198660206494647</v>
      </c>
      <c r="S170" s="473">
        <f>L170-AF170</f>
        <v>-244.43830295970614</v>
      </c>
      <c r="T170" s="495"/>
      <c r="U170" s="434">
        <v>531</v>
      </c>
      <c r="V170" s="435" t="s">
        <v>201</v>
      </c>
      <c r="W170" s="436">
        <v>5169</v>
      </c>
      <c r="X170" s="200">
        <v>157.97315597363843</v>
      </c>
      <c r="Y170" s="200">
        <v>-349.71567047848913</v>
      </c>
      <c r="Z170" s="200">
        <v>-191.74251450485073</v>
      </c>
      <c r="AA170" s="200">
        <v>469.79531824337397</v>
      </c>
      <c r="AB170" s="200">
        <v>278.05280373852321</v>
      </c>
      <c r="AC170" s="200">
        <v>173.05235381154304</v>
      </c>
      <c r="AD170" s="200">
        <v>451.10515755006634</v>
      </c>
      <c r="AE170" s="200">
        <v>-45.052427935770943</v>
      </c>
      <c r="AF170" s="487">
        <v>406.0527296142954</v>
      </c>
    </row>
    <row r="171" spans="1:32" s="1" customFormat="1" ht="16.5">
      <c r="A171" s="434">
        <v>535</v>
      </c>
      <c r="B171" s="435" t="s">
        <v>202</v>
      </c>
      <c r="C171" s="440">
        <v>10419</v>
      </c>
      <c r="D171" s="500">
        <f>'Vos-laskelma'!D171/$C171</f>
        <v>804.36619055677852</v>
      </c>
      <c r="E171" s="500">
        <f>'Vos-laskelma'!E171/$C171</f>
        <v>-49.051855923290709</v>
      </c>
      <c r="F171" s="438">
        <f>'Vos-laskelma'!F171/$C171</f>
        <v>755.31433463348776</v>
      </c>
      <c r="G171" s="438">
        <f>'Vos-laskelma'!G171/$C171</f>
        <v>619.30225942868958</v>
      </c>
      <c r="H171" s="438">
        <f>'Vos-laskelma'!H171/$C171</f>
        <v>1374.6165940621775</v>
      </c>
      <c r="I171" s="438">
        <f>'Vos-laskelma'!I171/$C171</f>
        <v>191.65889739423778</v>
      </c>
      <c r="J171" s="438">
        <f>'Vos-laskelma'!J171/$C171</f>
        <v>1566.275491456415</v>
      </c>
      <c r="K171" s="759">
        <f>'Vos-laskelma'!K171/$C171</f>
        <v>-66.622516556291387</v>
      </c>
      <c r="L171" s="428">
        <f>'Vos-laskelma'!L171/$C171</f>
        <v>1499.6529749001238</v>
      </c>
      <c r="M171" s="438">
        <f>'Vos-laskelma'!M171/$C171</f>
        <v>-6.2854594010941574</v>
      </c>
      <c r="N171" s="438">
        <f>'Vos-laskelma'!N171/$C171</f>
        <v>1493.3675154990294</v>
      </c>
      <c r="O171" s="492">
        <v>17</v>
      </c>
      <c r="P171" s="492">
        <v>17</v>
      </c>
      <c r="Q171" s="200"/>
      <c r="R171" s="476">
        <f>S171/AF171</f>
        <v>-5.1867730305685804E-2</v>
      </c>
      <c r="S171" s="473">
        <f>L171-AF171</f>
        <v>-82.038760350723123</v>
      </c>
      <c r="T171" s="495"/>
      <c r="U171" s="434">
        <v>535</v>
      </c>
      <c r="V171" s="435" t="s">
        <v>202</v>
      </c>
      <c r="W171" s="436">
        <v>10396</v>
      </c>
      <c r="X171" s="200">
        <v>798.64043986034812</v>
      </c>
      <c r="Y171" s="200">
        <v>30.730728228175394</v>
      </c>
      <c r="Z171" s="200">
        <v>829.37116808852352</v>
      </c>
      <c r="AA171" s="200">
        <v>650.89226625625236</v>
      </c>
      <c r="AB171" s="200">
        <v>1480.263434344776</v>
      </c>
      <c r="AC171" s="200">
        <v>192.0811481550131</v>
      </c>
      <c r="AD171" s="200">
        <v>1672.3445824997889</v>
      </c>
      <c r="AE171" s="200">
        <v>-90.652847248941896</v>
      </c>
      <c r="AF171" s="487">
        <v>1581.6917352508469</v>
      </c>
    </row>
    <row r="172" spans="1:32" s="1" customFormat="1" ht="16.5">
      <c r="A172" s="434">
        <v>536</v>
      </c>
      <c r="B172" s="435" t="s">
        <v>203</v>
      </c>
      <c r="C172" s="440">
        <v>35346</v>
      </c>
      <c r="D172" s="500">
        <f>'Vos-laskelma'!D172/$C172</f>
        <v>434.08774595114494</v>
      </c>
      <c r="E172" s="500">
        <f>'Vos-laskelma'!E172/$C172</f>
        <v>-121.82807997342371</v>
      </c>
      <c r="F172" s="438">
        <f>'Vos-laskelma'!F172/$C172</f>
        <v>312.25966597772117</v>
      </c>
      <c r="G172" s="438">
        <f>'Vos-laskelma'!G172/$C172</f>
        <v>158.58812617159091</v>
      </c>
      <c r="H172" s="438">
        <f>'Vos-laskelma'!H172/$C172</f>
        <v>470.84779214931211</v>
      </c>
      <c r="I172" s="438">
        <f>'Vos-laskelma'!I172/$C172</f>
        <v>120.06433477282978</v>
      </c>
      <c r="J172" s="438">
        <f>'Vos-laskelma'!J172/$C172</f>
        <v>590.91212692214185</v>
      </c>
      <c r="K172" s="759">
        <f>'Vos-laskelma'!K172/$C172</f>
        <v>-58.221184858258361</v>
      </c>
      <c r="L172" s="428">
        <f>'Vos-laskelma'!L172/$C172</f>
        <v>532.69094206388354</v>
      </c>
      <c r="M172" s="438">
        <f>'Vos-laskelma'!M172/$C172</f>
        <v>-0.41416554744525064</v>
      </c>
      <c r="N172" s="438">
        <f>'Vos-laskelma'!N172/$C172</f>
        <v>532.27677651643819</v>
      </c>
      <c r="O172" s="492">
        <v>6</v>
      </c>
      <c r="P172" s="492">
        <v>6</v>
      </c>
      <c r="Q172" s="200"/>
      <c r="R172" s="476">
        <f>S172/AF172</f>
        <v>-4.479477291876581E-2</v>
      </c>
      <c r="S172" s="473">
        <f>L172-AF172</f>
        <v>-24.980778066456082</v>
      </c>
      <c r="T172" s="495"/>
      <c r="U172" s="434">
        <v>536</v>
      </c>
      <c r="V172" s="435" t="s">
        <v>203</v>
      </c>
      <c r="W172" s="436">
        <v>34884</v>
      </c>
      <c r="X172" s="200">
        <v>436.87547557684672</v>
      </c>
      <c r="Y172" s="200">
        <v>-97.232990312675085</v>
      </c>
      <c r="Z172" s="200">
        <v>339.64248526417163</v>
      </c>
      <c r="AA172" s="200">
        <v>146.49828001375988</v>
      </c>
      <c r="AB172" s="200">
        <v>486.14076527793156</v>
      </c>
      <c r="AC172" s="200">
        <v>123.83645307508888</v>
      </c>
      <c r="AD172" s="200">
        <v>609.97721835302048</v>
      </c>
      <c r="AE172" s="200">
        <v>-52.305498222680882</v>
      </c>
      <c r="AF172" s="487">
        <v>557.67172013033962</v>
      </c>
    </row>
    <row r="173" spans="1:32" s="1" customFormat="1" ht="16.5">
      <c r="A173" s="434">
        <v>538</v>
      </c>
      <c r="B173" s="435" t="s">
        <v>204</v>
      </c>
      <c r="C173" s="440">
        <v>4644</v>
      </c>
      <c r="D173" s="500">
        <f>'Vos-laskelma'!D173/$C173</f>
        <v>548.6861043084333</v>
      </c>
      <c r="E173" s="500">
        <f>'Vos-laskelma'!E173/$C173</f>
        <v>-99.29088909225932</v>
      </c>
      <c r="F173" s="438">
        <f>'Vos-laskelma'!F173/$C173</f>
        <v>449.39521521617399</v>
      </c>
      <c r="G173" s="438">
        <f>'Vos-laskelma'!G173/$C173</f>
        <v>407.53889086496491</v>
      </c>
      <c r="H173" s="438">
        <f>'Vos-laskelma'!H173/$C173</f>
        <v>856.93410608113891</v>
      </c>
      <c r="I173" s="438">
        <f>'Vos-laskelma'!I173/$C173</f>
        <v>167.63324786211635</v>
      </c>
      <c r="J173" s="438">
        <f>'Vos-laskelma'!J173/$C173</f>
        <v>1024.5673539432553</v>
      </c>
      <c r="K173" s="759">
        <f>'Vos-laskelma'!K173/$C173</f>
        <v>237.7093023255814</v>
      </c>
      <c r="L173" s="428">
        <f>'Vos-laskelma'!L173/$C173</f>
        <v>1262.2766562688366</v>
      </c>
      <c r="M173" s="438">
        <f>'Vos-laskelma'!M173/$C173</f>
        <v>-17.970732881136954</v>
      </c>
      <c r="N173" s="438">
        <f>'Vos-laskelma'!N173/$C173</f>
        <v>1244.3059233876997</v>
      </c>
      <c r="O173" s="492">
        <v>2</v>
      </c>
      <c r="P173" s="492">
        <v>2</v>
      </c>
      <c r="Q173" s="200"/>
      <c r="R173" s="476">
        <f>S173/AF173</f>
        <v>4.3432102646490355E-2</v>
      </c>
      <c r="S173" s="473">
        <f>L173-AF173</f>
        <v>52.541348080326998</v>
      </c>
      <c r="T173" s="495"/>
      <c r="U173" s="434">
        <v>538</v>
      </c>
      <c r="V173" s="435" t="s">
        <v>204</v>
      </c>
      <c r="W173" s="436">
        <v>4689</v>
      </c>
      <c r="X173" s="200">
        <v>558.8191316878067</v>
      </c>
      <c r="Y173" s="200">
        <v>-100.5727695324002</v>
      </c>
      <c r="Z173" s="200">
        <v>458.24636215540642</v>
      </c>
      <c r="AA173" s="200">
        <v>440.20708040093837</v>
      </c>
      <c r="AB173" s="200">
        <v>898.45344255634484</v>
      </c>
      <c r="AC173" s="200">
        <v>171.36461248650471</v>
      </c>
      <c r="AD173" s="200">
        <v>1069.8180550428497</v>
      </c>
      <c r="AE173" s="200">
        <v>139.91725314566006</v>
      </c>
      <c r="AF173" s="487">
        <v>1209.7353081885096</v>
      </c>
    </row>
    <row r="174" spans="1:32" s="1" customFormat="1" ht="16.5">
      <c r="A174" s="434">
        <v>541</v>
      </c>
      <c r="B174" s="435" t="s">
        <v>205</v>
      </c>
      <c r="C174" s="440">
        <v>9243</v>
      </c>
      <c r="D174" s="500">
        <f>'Vos-laskelma'!D174/$C174</f>
        <v>175.78821702138353</v>
      </c>
      <c r="E174" s="500">
        <f>'Vos-laskelma'!E174/$C174</f>
        <v>389.57874446090881</v>
      </c>
      <c r="F174" s="438">
        <f>'Vos-laskelma'!F174/$C174</f>
        <v>565.36696148229237</v>
      </c>
      <c r="G174" s="438">
        <f>'Vos-laskelma'!G174/$C174</f>
        <v>494.19497541049236</v>
      </c>
      <c r="H174" s="438">
        <f>'Vos-laskelma'!H174/$C174</f>
        <v>1059.5619368927846</v>
      </c>
      <c r="I174" s="438">
        <f>'Vos-laskelma'!I174/$C174</f>
        <v>219.69251219456095</v>
      </c>
      <c r="J174" s="438">
        <f>'Vos-laskelma'!J174/$C174</f>
        <v>1279.2544490873458</v>
      </c>
      <c r="K174" s="759">
        <f>'Vos-laskelma'!K174/$C174</f>
        <v>-59.328789354105808</v>
      </c>
      <c r="L174" s="428">
        <f>'Vos-laskelma'!L174/$C174</f>
        <v>1219.9256597332399</v>
      </c>
      <c r="M174" s="438">
        <f>'Vos-laskelma'!M174/$C174</f>
        <v>-1.1198145309964329</v>
      </c>
      <c r="N174" s="438">
        <f>'Vos-laskelma'!N174/$C174</f>
        <v>1218.8058452022435</v>
      </c>
      <c r="O174" s="492">
        <v>12</v>
      </c>
      <c r="P174" s="492">
        <v>12</v>
      </c>
      <c r="Q174" s="200"/>
      <c r="R174" s="476">
        <f>S174/AF174</f>
        <v>-0.15064939147980314</v>
      </c>
      <c r="S174" s="473">
        <f>L174-AF174</f>
        <v>-216.37832062027633</v>
      </c>
      <c r="T174" s="495"/>
      <c r="U174" s="434">
        <v>541</v>
      </c>
      <c r="V174" s="435" t="s">
        <v>205</v>
      </c>
      <c r="W174" s="436">
        <v>9423</v>
      </c>
      <c r="X174" s="200">
        <v>176.10198532919082</v>
      </c>
      <c r="Y174" s="200">
        <v>706.01310385641352</v>
      </c>
      <c r="Z174" s="200">
        <v>882.11508918560435</v>
      </c>
      <c r="AA174" s="200">
        <v>434.66560543351375</v>
      </c>
      <c r="AB174" s="200">
        <v>1316.7806946191181</v>
      </c>
      <c r="AC174" s="200">
        <v>214.28514501488212</v>
      </c>
      <c r="AD174" s="200">
        <v>1531.065839634</v>
      </c>
      <c r="AE174" s="200">
        <v>-94.761859280483918</v>
      </c>
      <c r="AF174" s="487">
        <v>1436.3039803535162</v>
      </c>
    </row>
    <row r="175" spans="1:32" s="1" customFormat="1" ht="16.5">
      <c r="A175" s="434">
        <v>543</v>
      </c>
      <c r="B175" s="435" t="s">
        <v>206</v>
      </c>
      <c r="C175" s="440">
        <v>44458</v>
      </c>
      <c r="D175" s="500">
        <f>'Vos-laskelma'!D175/$C175</f>
        <v>640.36049562653079</v>
      </c>
      <c r="E175" s="500">
        <f>'Vos-laskelma'!E175/$C175</f>
        <v>129.1732033521825</v>
      </c>
      <c r="F175" s="438">
        <f>'Vos-laskelma'!F175/$C175</f>
        <v>769.53369897871323</v>
      </c>
      <c r="G175" s="438">
        <f>'Vos-laskelma'!G175/$C175</f>
        <v>-4.4723701176613142</v>
      </c>
      <c r="H175" s="438">
        <f>'Vos-laskelma'!H175/$C175</f>
        <v>765.06132886105195</v>
      </c>
      <c r="I175" s="438">
        <f>'Vos-laskelma'!I175/$C175</f>
        <v>115.70970920548424</v>
      </c>
      <c r="J175" s="438">
        <f>'Vos-laskelma'!J175/$C175</f>
        <v>880.77103806653633</v>
      </c>
      <c r="K175" s="759">
        <f>'Vos-laskelma'!K175/$C175</f>
        <v>-182.91013990732827</v>
      </c>
      <c r="L175" s="428">
        <f>'Vos-laskelma'!L175/$C175</f>
        <v>697.86089815920809</v>
      </c>
      <c r="M175" s="438">
        <f>'Vos-laskelma'!M175/$C175</f>
        <v>-6.3258621714876959</v>
      </c>
      <c r="N175" s="438">
        <f>'Vos-laskelma'!N175/$C175</f>
        <v>691.53503598772033</v>
      </c>
      <c r="O175" s="492">
        <v>1</v>
      </c>
      <c r="P175" s="493">
        <v>35</v>
      </c>
      <c r="Q175" s="200"/>
      <c r="R175" s="476">
        <f>S175/AF175</f>
        <v>-1.5881832221340514E-2</v>
      </c>
      <c r="S175" s="473">
        <f>L175-AF175</f>
        <v>-11.262173650767636</v>
      </c>
      <c r="T175" s="495"/>
      <c r="U175" s="434">
        <v>543</v>
      </c>
      <c r="V175" s="435" t="s">
        <v>206</v>
      </c>
      <c r="W175" s="436">
        <v>44127</v>
      </c>
      <c r="X175" s="200">
        <v>644.43900050032028</v>
      </c>
      <c r="Y175" s="200">
        <v>116.04629761971479</v>
      </c>
      <c r="Z175" s="200">
        <v>760.48529812003517</v>
      </c>
      <c r="AA175" s="200">
        <v>3.8152604981077345</v>
      </c>
      <c r="AB175" s="200">
        <v>764.30055861814287</v>
      </c>
      <c r="AC175" s="200">
        <v>120.38550183823973</v>
      </c>
      <c r="AD175" s="200">
        <v>884.68606045638262</v>
      </c>
      <c r="AE175" s="200">
        <v>-175.56298864640695</v>
      </c>
      <c r="AF175" s="487">
        <v>709.12307180997573</v>
      </c>
    </row>
    <row r="176" spans="1:32" s="1" customFormat="1" ht="16.5">
      <c r="A176" s="434">
        <v>545</v>
      </c>
      <c r="B176" s="435" t="s">
        <v>207</v>
      </c>
      <c r="C176" s="440">
        <v>9584</v>
      </c>
      <c r="D176" s="500">
        <f>'Vos-laskelma'!D176/$C176</f>
        <v>882.17705200691864</v>
      </c>
      <c r="E176" s="500">
        <f>'Vos-laskelma'!E176/$C176</f>
        <v>285.3163500580622</v>
      </c>
      <c r="F176" s="438">
        <f>'Vos-laskelma'!F176/$C176</f>
        <v>1167.4934020649807</v>
      </c>
      <c r="G176" s="438">
        <f>'Vos-laskelma'!G176/$C176</f>
        <v>325.53577702199061</v>
      </c>
      <c r="H176" s="438">
        <f>'Vos-laskelma'!H176/$C176</f>
        <v>1493.0291790869715</v>
      </c>
      <c r="I176" s="438">
        <f>'Vos-laskelma'!I176/$C176</f>
        <v>226.77278726372086</v>
      </c>
      <c r="J176" s="438">
        <f>'Vos-laskelma'!J176/$C176</f>
        <v>1719.8019663506923</v>
      </c>
      <c r="K176" s="759">
        <f>'Vos-laskelma'!K176/$C176</f>
        <v>38.915275459098496</v>
      </c>
      <c r="L176" s="428">
        <f>'Vos-laskelma'!L176/$C176</f>
        <v>1758.7172418097909</v>
      </c>
      <c r="M176" s="438">
        <f>'Vos-laskelma'!M176/$C176</f>
        <v>1.496534119365609</v>
      </c>
      <c r="N176" s="438">
        <f>'Vos-laskelma'!N176/$C176</f>
        <v>1760.2137759291566</v>
      </c>
      <c r="O176" s="492">
        <v>15</v>
      </c>
      <c r="P176" s="492">
        <v>15</v>
      </c>
      <c r="Q176" s="200"/>
      <c r="R176" s="476">
        <f>S176/AF176</f>
        <v>4.3662692177839434E-2</v>
      </c>
      <c r="S176" s="473">
        <f>L176-AF176</f>
        <v>73.577727873705271</v>
      </c>
      <c r="T176" s="495"/>
      <c r="U176" s="434">
        <v>545</v>
      </c>
      <c r="V176" s="435" t="s">
        <v>207</v>
      </c>
      <c r="W176" s="436">
        <v>9562</v>
      </c>
      <c r="X176" s="200">
        <v>851.34030911765956</v>
      </c>
      <c r="Y176" s="200">
        <v>231.25407125248861</v>
      </c>
      <c r="Z176" s="200">
        <v>1082.5943803701482</v>
      </c>
      <c r="AA176" s="200">
        <v>329.43578749215646</v>
      </c>
      <c r="AB176" s="200">
        <v>1412.0301678623046</v>
      </c>
      <c r="AC176" s="200">
        <v>226.88345190937994</v>
      </c>
      <c r="AD176" s="200">
        <v>1638.9136197716848</v>
      </c>
      <c r="AE176" s="200">
        <v>46.225894164400756</v>
      </c>
      <c r="AF176" s="487">
        <v>1685.1395139360857</v>
      </c>
    </row>
    <row r="177" spans="1:32" s="1" customFormat="1" ht="16.5">
      <c r="A177" s="434">
        <v>560</v>
      </c>
      <c r="B177" s="435" t="s">
        <v>208</v>
      </c>
      <c r="C177" s="440">
        <v>15735</v>
      </c>
      <c r="D177" s="500">
        <f>'Vos-laskelma'!D177/$C177</f>
        <v>324.72417293553633</v>
      </c>
      <c r="E177" s="500">
        <f>'Vos-laskelma'!E177/$C177</f>
        <v>-46.333477374497541</v>
      </c>
      <c r="F177" s="438">
        <f>'Vos-laskelma'!F177/$C177</f>
        <v>278.3906955610388</v>
      </c>
      <c r="G177" s="438">
        <f>'Vos-laskelma'!G177/$C177</f>
        <v>388.88818289676158</v>
      </c>
      <c r="H177" s="438">
        <f>'Vos-laskelma'!H177/$C177</f>
        <v>667.27887845780037</v>
      </c>
      <c r="I177" s="438">
        <f>'Vos-laskelma'!I177/$C177</f>
        <v>174.92796877380923</v>
      </c>
      <c r="J177" s="438">
        <f>'Vos-laskelma'!J177/$C177</f>
        <v>842.20684723160946</v>
      </c>
      <c r="K177" s="759">
        <f>'Vos-laskelma'!K177/$C177</f>
        <v>-109.54108674928503</v>
      </c>
      <c r="L177" s="428">
        <f>'Vos-laskelma'!L177/$C177</f>
        <v>732.66576048232446</v>
      </c>
      <c r="M177" s="438">
        <f>'Vos-laskelma'!M177/$C177</f>
        <v>31.860463774388357</v>
      </c>
      <c r="N177" s="438">
        <f>'Vos-laskelma'!N177/$C177</f>
        <v>764.52622425671279</v>
      </c>
      <c r="O177" s="492">
        <v>7</v>
      </c>
      <c r="P177" s="492">
        <v>7</v>
      </c>
      <c r="Q177" s="200"/>
      <c r="R177" s="476">
        <f>S177/AF177</f>
        <v>-0.14885921427888574</v>
      </c>
      <c r="S177" s="473">
        <f>L177-AF177</f>
        <v>-128.13867137390025</v>
      </c>
      <c r="T177" s="495"/>
      <c r="U177" s="434">
        <v>560</v>
      </c>
      <c r="V177" s="435" t="s">
        <v>208</v>
      </c>
      <c r="W177" s="436">
        <v>15808</v>
      </c>
      <c r="X177" s="200">
        <v>333.5223707232999</v>
      </c>
      <c r="Y177" s="200">
        <v>95.682389640750642</v>
      </c>
      <c r="Z177" s="200">
        <v>429.20476036405057</v>
      </c>
      <c r="AA177" s="200">
        <v>398.90675607287449</v>
      </c>
      <c r="AB177" s="200">
        <v>828.11151643692506</v>
      </c>
      <c r="AC177" s="200">
        <v>177.61662493346961</v>
      </c>
      <c r="AD177" s="200">
        <v>1005.7281413703947</v>
      </c>
      <c r="AE177" s="200">
        <v>-144.92370951417004</v>
      </c>
      <c r="AF177" s="487">
        <v>860.80443185622471</v>
      </c>
    </row>
    <row r="178" spans="1:32" s="1" customFormat="1" ht="16.5">
      <c r="A178" s="434">
        <v>561</v>
      </c>
      <c r="B178" s="435" t="s">
        <v>209</v>
      </c>
      <c r="C178" s="440">
        <v>1317</v>
      </c>
      <c r="D178" s="500">
        <f>'Vos-laskelma'!D178/$C178</f>
        <v>503.74093988432952</v>
      </c>
      <c r="E178" s="500">
        <f>'Vos-laskelma'!E178/$C178</f>
        <v>486.30658154500065</v>
      </c>
      <c r="F178" s="438">
        <f>'Vos-laskelma'!F178/$C178</f>
        <v>990.04752142933012</v>
      </c>
      <c r="G178" s="438">
        <f>'Vos-laskelma'!G178/$C178</f>
        <v>331.64341912816104</v>
      </c>
      <c r="H178" s="438">
        <f>'Vos-laskelma'!H178/$C178</f>
        <v>1321.6909405574911</v>
      </c>
      <c r="I178" s="438">
        <f>'Vos-laskelma'!I178/$C178</f>
        <v>258.22638326044347</v>
      </c>
      <c r="J178" s="438">
        <f>'Vos-laskelma'!J178/$C178</f>
        <v>1579.9173238179346</v>
      </c>
      <c r="K178" s="759">
        <f>'Vos-laskelma'!K178/$C178</f>
        <v>-206.99012908124524</v>
      </c>
      <c r="L178" s="428">
        <f>'Vos-laskelma'!L178/$C178</f>
        <v>1372.9271947366894</v>
      </c>
      <c r="M178" s="438">
        <f>'Vos-laskelma'!M178/$C178</f>
        <v>-476.30959757023544</v>
      </c>
      <c r="N178" s="438">
        <f>'Vos-laskelma'!N178/$C178</f>
        <v>896.61759716645383</v>
      </c>
      <c r="O178" s="492">
        <v>2</v>
      </c>
      <c r="P178" s="492">
        <v>2</v>
      </c>
      <c r="Q178" s="200"/>
      <c r="R178" s="476">
        <f>S178/AF178</f>
        <v>1.5522208741773708E-2</v>
      </c>
      <c r="S178" s="473">
        <f>L178-AF178</f>
        <v>20.985126982466227</v>
      </c>
      <c r="T178" s="495"/>
      <c r="U178" s="434">
        <v>561</v>
      </c>
      <c r="V178" s="435" t="s">
        <v>209</v>
      </c>
      <c r="W178" s="436">
        <v>1337</v>
      </c>
      <c r="X178" s="200">
        <v>464.12445715266188</v>
      </c>
      <c r="Y178" s="200">
        <v>530.2222354676943</v>
      </c>
      <c r="Z178" s="200">
        <v>994.34669262035618</v>
      </c>
      <c r="AA178" s="200">
        <v>334.49139865370233</v>
      </c>
      <c r="AB178" s="200">
        <v>1328.8380912740586</v>
      </c>
      <c r="AC178" s="200">
        <v>255.96635493940195</v>
      </c>
      <c r="AD178" s="200">
        <v>1584.8044462134603</v>
      </c>
      <c r="AE178" s="200">
        <v>-232.86237845923711</v>
      </c>
      <c r="AF178" s="487">
        <v>1351.9420677542232</v>
      </c>
    </row>
    <row r="179" spans="1:32" s="1" customFormat="1" ht="16.5">
      <c r="A179" s="434">
        <v>562</v>
      </c>
      <c r="B179" s="435" t="s">
        <v>210</v>
      </c>
      <c r="C179" s="440">
        <v>8935</v>
      </c>
      <c r="D179" s="500">
        <f>'Vos-laskelma'!D179/$C179</f>
        <v>163.43948971520476</v>
      </c>
      <c r="E179" s="500">
        <f>'Vos-laskelma'!E179/$C179</f>
        <v>-57.983840705696238</v>
      </c>
      <c r="F179" s="438">
        <f>'Vos-laskelma'!F179/$C179</f>
        <v>105.45564900950851</v>
      </c>
      <c r="G179" s="438">
        <f>'Vos-laskelma'!G179/$C179</f>
        <v>367.14278542994839</v>
      </c>
      <c r="H179" s="438">
        <f>'Vos-laskelma'!H179/$C179</f>
        <v>472.59843443945692</v>
      </c>
      <c r="I179" s="438">
        <f>'Vos-laskelma'!I179/$C179</f>
        <v>185.64360276195379</v>
      </c>
      <c r="J179" s="438">
        <f>'Vos-laskelma'!J179/$C179</f>
        <v>658.24203720141077</v>
      </c>
      <c r="K179" s="759">
        <f>'Vos-laskelma'!K179/$C179</f>
        <v>-41.193844432008952</v>
      </c>
      <c r="L179" s="428">
        <f>'Vos-laskelma'!L179/$C179</f>
        <v>617.04819276940179</v>
      </c>
      <c r="M179" s="438">
        <f>'Vos-laskelma'!M179/$C179</f>
        <v>-12.042856236896093</v>
      </c>
      <c r="N179" s="438">
        <f>'Vos-laskelma'!N179/$C179</f>
        <v>605.00533653250568</v>
      </c>
      <c r="O179" s="492">
        <v>6</v>
      </c>
      <c r="P179" s="492">
        <v>6</v>
      </c>
      <c r="Q179" s="200"/>
      <c r="R179" s="476">
        <f>S179/AF179</f>
        <v>2.0065888395341242E-3</v>
      </c>
      <c r="S179" s="473">
        <f>L179-AF179</f>
        <v>1.235682510331344</v>
      </c>
      <c r="T179" s="495"/>
      <c r="U179" s="434">
        <v>562</v>
      </c>
      <c r="V179" s="435" t="s">
        <v>210</v>
      </c>
      <c r="W179" s="436">
        <v>8978</v>
      </c>
      <c r="X179" s="200">
        <v>167.99451695471427</v>
      </c>
      <c r="Y179" s="200">
        <v>-66.098797499658232</v>
      </c>
      <c r="Z179" s="200">
        <v>101.89571945505604</v>
      </c>
      <c r="AA179" s="200">
        <v>363.15404321675209</v>
      </c>
      <c r="AB179" s="200">
        <v>465.04976267180808</v>
      </c>
      <c r="AC179" s="200">
        <v>190.13164934711978</v>
      </c>
      <c r="AD179" s="200">
        <v>655.18141201892786</v>
      </c>
      <c r="AE179" s="200">
        <v>-39.36890175985743</v>
      </c>
      <c r="AF179" s="487">
        <v>615.81251025907045</v>
      </c>
    </row>
    <row r="180" spans="1:32" s="1" customFormat="1" ht="16.5">
      <c r="A180" s="434">
        <v>563</v>
      </c>
      <c r="B180" s="435" t="s">
        <v>211</v>
      </c>
      <c r="C180" s="440">
        <v>7025</v>
      </c>
      <c r="D180" s="500">
        <f>'Vos-laskelma'!D180/$C180</f>
        <v>449.1125478902278</v>
      </c>
      <c r="E180" s="500">
        <f>'Vos-laskelma'!E180/$C180</f>
        <v>-295.56483992384835</v>
      </c>
      <c r="F180" s="438">
        <f>'Vos-laskelma'!F180/$C180</f>
        <v>153.54770796637948</v>
      </c>
      <c r="G180" s="438">
        <f>'Vos-laskelma'!G180/$C180</f>
        <v>496.5231185121886</v>
      </c>
      <c r="H180" s="438">
        <f>'Vos-laskelma'!H180/$C180</f>
        <v>650.07082647856816</v>
      </c>
      <c r="I180" s="438">
        <f>'Vos-laskelma'!I180/$C180</f>
        <v>184.65105172479997</v>
      </c>
      <c r="J180" s="438">
        <f>'Vos-laskelma'!J180/$C180</f>
        <v>834.72187820336808</v>
      </c>
      <c r="K180" s="759">
        <f>'Vos-laskelma'!K180/$C180</f>
        <v>-42.501637010676156</v>
      </c>
      <c r="L180" s="428">
        <f>'Vos-laskelma'!L180/$C180</f>
        <v>792.2202411926919</v>
      </c>
      <c r="M180" s="438">
        <f>'Vos-laskelma'!M180/$C180</f>
        <v>1.77693232740213</v>
      </c>
      <c r="N180" s="438">
        <f>'Vos-laskelma'!N180/$C180</f>
        <v>793.99717352009407</v>
      </c>
      <c r="O180" s="492">
        <v>17</v>
      </c>
      <c r="P180" s="492">
        <v>17</v>
      </c>
      <c r="Q180" s="200"/>
      <c r="R180" s="476">
        <f>S180/AF180</f>
        <v>-0.26291966427197977</v>
      </c>
      <c r="S180" s="473">
        <f>L180-AF180</f>
        <v>-282.58830109491305</v>
      </c>
      <c r="T180" s="495"/>
      <c r="U180" s="434">
        <v>563</v>
      </c>
      <c r="V180" s="435" t="s">
        <v>211</v>
      </c>
      <c r="W180" s="436">
        <v>7102</v>
      </c>
      <c r="X180" s="200">
        <v>452.62018763602299</v>
      </c>
      <c r="Y180" s="200">
        <v>-4.8459871038527247</v>
      </c>
      <c r="Z180" s="200">
        <v>447.77420053217025</v>
      </c>
      <c r="AA180" s="200">
        <v>482.99338214587442</v>
      </c>
      <c r="AB180" s="200">
        <v>930.76758267804462</v>
      </c>
      <c r="AC180" s="200">
        <v>184.09249438849594</v>
      </c>
      <c r="AD180" s="200">
        <v>1114.8600770665405</v>
      </c>
      <c r="AE180" s="200">
        <v>-40.051534778935512</v>
      </c>
      <c r="AF180" s="487">
        <v>1074.808542287605</v>
      </c>
    </row>
    <row r="181" spans="1:32" s="1" customFormat="1" ht="16.5">
      <c r="A181" s="434">
        <v>564</v>
      </c>
      <c r="B181" s="435" t="s">
        <v>212</v>
      </c>
      <c r="C181" s="440">
        <v>211848</v>
      </c>
      <c r="D181" s="500">
        <f>'Vos-laskelma'!D181/$C181</f>
        <v>386.48448920837166</v>
      </c>
      <c r="E181" s="500">
        <f>'Vos-laskelma'!E181/$C181</f>
        <v>-149.69628015512259</v>
      </c>
      <c r="F181" s="438">
        <f>'Vos-laskelma'!F181/$C181</f>
        <v>236.78820905324903</v>
      </c>
      <c r="G181" s="438">
        <f>'Vos-laskelma'!G181/$C181</f>
        <v>166.48237194693073</v>
      </c>
      <c r="H181" s="438">
        <f>'Vos-laskelma'!H181/$C181</f>
        <v>403.27058100017979</v>
      </c>
      <c r="I181" s="438">
        <f>'Vos-laskelma'!I181/$C181</f>
        <v>138.77539180176834</v>
      </c>
      <c r="J181" s="438">
        <f>'Vos-laskelma'!J181/$C181</f>
        <v>542.0459728019481</v>
      </c>
      <c r="K181" s="759">
        <f>'Vos-laskelma'!K181/$C181</f>
        <v>3.8039868207393979</v>
      </c>
      <c r="L181" s="428">
        <f>'Vos-laskelma'!L181/$C181</f>
        <v>545.84995962268749</v>
      </c>
      <c r="M181" s="438">
        <f>'Vos-laskelma'!M181/$C181</f>
        <v>-64.739914721451228</v>
      </c>
      <c r="N181" s="438">
        <f>'Vos-laskelma'!N181/$C181</f>
        <v>481.11004490123628</v>
      </c>
      <c r="O181" s="492">
        <v>17</v>
      </c>
      <c r="P181" s="492">
        <v>17</v>
      </c>
      <c r="Q181" s="200"/>
      <c r="R181" s="476">
        <f>S181/AF181</f>
        <v>-4.4903329868004251E-2</v>
      </c>
      <c r="S181" s="473">
        <f>L181-AF181</f>
        <v>-25.662827190034022</v>
      </c>
      <c r="T181" s="495"/>
      <c r="U181" s="434">
        <v>564</v>
      </c>
      <c r="V181" s="435" t="s">
        <v>212</v>
      </c>
      <c r="W181" s="436">
        <v>209551</v>
      </c>
      <c r="X181" s="200">
        <v>401.93626237790352</v>
      </c>
      <c r="Y181" s="200">
        <v>-172.68398382358555</v>
      </c>
      <c r="Z181" s="200">
        <v>229.25227855431797</v>
      </c>
      <c r="AA181" s="200">
        <v>194.6136835424312</v>
      </c>
      <c r="AB181" s="200">
        <v>423.86596209674923</v>
      </c>
      <c r="AC181" s="200">
        <v>139.00431764132225</v>
      </c>
      <c r="AD181" s="200">
        <v>562.87027973807142</v>
      </c>
      <c r="AE181" s="200">
        <v>8.6425070746500854</v>
      </c>
      <c r="AF181" s="487">
        <v>571.51278681272152</v>
      </c>
    </row>
    <row r="182" spans="1:32" s="1" customFormat="1" ht="16.5">
      <c r="A182" s="434">
        <v>576</v>
      </c>
      <c r="B182" s="435" t="s">
        <v>213</v>
      </c>
      <c r="C182" s="440">
        <v>2750</v>
      </c>
      <c r="D182" s="500">
        <f>'Vos-laskelma'!D182/$C182</f>
        <v>-48.183498415063006</v>
      </c>
      <c r="E182" s="500">
        <f>'Vos-laskelma'!E182/$C182</f>
        <v>208.52789020864023</v>
      </c>
      <c r="F182" s="438">
        <f>'Vos-laskelma'!F182/$C182</f>
        <v>160.34439179357722</v>
      </c>
      <c r="G182" s="438">
        <f>'Vos-laskelma'!G182/$C182</f>
        <v>285.83256763219606</v>
      </c>
      <c r="H182" s="438">
        <f>'Vos-laskelma'!H182/$C182</f>
        <v>446.1769594257733</v>
      </c>
      <c r="I182" s="438">
        <f>'Vos-laskelma'!I182/$C182</f>
        <v>223.92459876517998</v>
      </c>
      <c r="J182" s="438">
        <f>'Vos-laskelma'!J182/$C182</f>
        <v>670.10155819095337</v>
      </c>
      <c r="K182" s="759">
        <f>'Vos-laskelma'!K182/$C182</f>
        <v>-87.005818181818185</v>
      </c>
      <c r="L182" s="428">
        <f>'Vos-laskelma'!L182/$C182</f>
        <v>583.09574000913517</v>
      </c>
      <c r="M182" s="438">
        <f>'Vos-laskelma'!M182/$C182</f>
        <v>-16.019212181818183</v>
      </c>
      <c r="N182" s="438">
        <f>'Vos-laskelma'!N182/$C182</f>
        <v>567.07652782731702</v>
      </c>
      <c r="O182" s="492">
        <v>7</v>
      </c>
      <c r="P182" s="492">
        <v>7</v>
      </c>
      <c r="Q182" s="200"/>
      <c r="R182" s="476">
        <f>S182/AF182</f>
        <v>-0.18018004914400987</v>
      </c>
      <c r="S182" s="473">
        <f>L182-AF182</f>
        <v>-128.1527962094741</v>
      </c>
      <c r="T182" s="495"/>
      <c r="U182" s="434">
        <v>576</v>
      </c>
      <c r="V182" s="435" t="s">
        <v>213</v>
      </c>
      <c r="W182" s="436">
        <v>2813</v>
      </c>
      <c r="X182" s="200">
        <v>-33.817406630000583</v>
      </c>
      <c r="Y182" s="200">
        <v>437.32749336307512</v>
      </c>
      <c r="Z182" s="200">
        <v>403.51008673307456</v>
      </c>
      <c r="AA182" s="200">
        <v>177.35193743334517</v>
      </c>
      <c r="AB182" s="200">
        <v>580.8620241664197</v>
      </c>
      <c r="AC182" s="200">
        <v>222.64779893452157</v>
      </c>
      <c r="AD182" s="200">
        <v>803.50982310094128</v>
      </c>
      <c r="AE182" s="200">
        <v>-92.26128688233203</v>
      </c>
      <c r="AF182" s="487">
        <v>711.24853621860927</v>
      </c>
    </row>
    <row r="183" spans="1:32" s="1" customFormat="1" ht="16.5">
      <c r="A183" s="434">
        <v>577</v>
      </c>
      <c r="B183" s="435" t="s">
        <v>214</v>
      </c>
      <c r="C183" s="440">
        <v>11138</v>
      </c>
      <c r="D183" s="500">
        <f>'Vos-laskelma'!D183/$C183</f>
        <v>510.30365031576753</v>
      </c>
      <c r="E183" s="500">
        <f>'Vos-laskelma'!E183/$C183</f>
        <v>-33.76423619184397</v>
      </c>
      <c r="F183" s="438">
        <f>'Vos-laskelma'!F183/$C183</f>
        <v>476.53941412392356</v>
      </c>
      <c r="G183" s="438">
        <f>'Vos-laskelma'!G183/$C183</f>
        <v>213.24456030589783</v>
      </c>
      <c r="H183" s="438">
        <f>'Vos-laskelma'!H183/$C183</f>
        <v>689.78397442982146</v>
      </c>
      <c r="I183" s="438">
        <f>'Vos-laskelma'!I183/$C183</f>
        <v>141.29479549833314</v>
      </c>
      <c r="J183" s="438">
        <f>'Vos-laskelma'!J183/$C183</f>
        <v>831.07876992815466</v>
      </c>
      <c r="K183" s="759">
        <f>'Vos-laskelma'!K183/$C183</f>
        <v>48.523074160531515</v>
      </c>
      <c r="L183" s="428">
        <f>'Vos-laskelma'!L183/$C183</f>
        <v>879.60184408868611</v>
      </c>
      <c r="M183" s="438">
        <f>'Vos-laskelma'!M183/$C183</f>
        <v>-2.1863178757407136</v>
      </c>
      <c r="N183" s="438">
        <f>'Vos-laskelma'!N183/$C183</f>
        <v>877.41552621294545</v>
      </c>
      <c r="O183" s="492">
        <v>2</v>
      </c>
      <c r="P183" s="492">
        <v>2</v>
      </c>
      <c r="Q183" s="200"/>
      <c r="R183" s="476">
        <f>S183/AF183</f>
        <v>-4.6014685479833915E-2</v>
      </c>
      <c r="S183" s="473">
        <f>L183-AF183</f>
        <v>-42.426860861669184</v>
      </c>
      <c r="T183" s="495"/>
      <c r="U183" s="434">
        <v>577</v>
      </c>
      <c r="V183" s="435" t="s">
        <v>214</v>
      </c>
      <c r="W183" s="436">
        <v>11041</v>
      </c>
      <c r="X183" s="200">
        <v>471.67223461331952</v>
      </c>
      <c r="Y183" s="200">
        <v>-14.053256623352059</v>
      </c>
      <c r="Z183" s="200">
        <v>457.61897798996745</v>
      </c>
      <c r="AA183" s="200">
        <v>313.60954623675394</v>
      </c>
      <c r="AB183" s="200">
        <v>771.22852422672133</v>
      </c>
      <c r="AC183" s="200">
        <v>146.70354092651431</v>
      </c>
      <c r="AD183" s="200">
        <v>917.9320651532355</v>
      </c>
      <c r="AE183" s="200">
        <v>4.0966397971198258</v>
      </c>
      <c r="AF183" s="487">
        <v>922.02870495035529</v>
      </c>
    </row>
    <row r="184" spans="1:32" s="1" customFormat="1" ht="16.5">
      <c r="A184" s="434">
        <v>578</v>
      </c>
      <c r="B184" s="435" t="s">
        <v>215</v>
      </c>
      <c r="C184" s="440">
        <v>3100</v>
      </c>
      <c r="D184" s="500">
        <f>'Vos-laskelma'!D184/$C184</f>
        <v>147.01387964480901</v>
      </c>
      <c r="E184" s="500">
        <f>'Vos-laskelma'!E184/$C184</f>
        <v>-246.94418929630555</v>
      </c>
      <c r="F184" s="438">
        <f>'Vos-laskelma'!F184/$C184</f>
        <v>-99.930309651496543</v>
      </c>
      <c r="G184" s="438">
        <f>'Vos-laskelma'!G184/$C184</f>
        <v>542.4943069212718</v>
      </c>
      <c r="H184" s="438">
        <f>'Vos-laskelma'!H184/$C184</f>
        <v>442.56399726977526</v>
      </c>
      <c r="I184" s="438">
        <f>'Vos-laskelma'!I184/$C184</f>
        <v>214.25674454072112</v>
      </c>
      <c r="J184" s="438">
        <f>'Vos-laskelma'!J184/$C184</f>
        <v>656.82074181049643</v>
      </c>
      <c r="K184" s="759">
        <f>'Vos-laskelma'!K184/$C184</f>
        <v>15.362903225806452</v>
      </c>
      <c r="L184" s="428">
        <f>'Vos-laskelma'!L184/$C184</f>
        <v>672.18364503630289</v>
      </c>
      <c r="M184" s="438">
        <f>'Vos-laskelma'!M184/$C184</f>
        <v>121.69248887096774</v>
      </c>
      <c r="N184" s="438">
        <f>'Vos-laskelma'!N184/$C184</f>
        <v>793.87613390727063</v>
      </c>
      <c r="O184" s="492">
        <v>18</v>
      </c>
      <c r="P184" s="492">
        <v>18</v>
      </c>
      <c r="Q184" s="200"/>
      <c r="R184" s="476">
        <f>S184/AF184</f>
        <v>1.1311509097236112E-2</v>
      </c>
      <c r="S184" s="473">
        <f>L184-AF184</f>
        <v>7.5183673353315044</v>
      </c>
      <c r="T184" s="495"/>
      <c r="U184" s="434">
        <v>578</v>
      </c>
      <c r="V184" s="435" t="s">
        <v>215</v>
      </c>
      <c r="W184" s="436">
        <v>3183</v>
      </c>
      <c r="X184" s="200">
        <v>181.18897434900492</v>
      </c>
      <c r="Y184" s="200">
        <v>-249.76396938656529</v>
      </c>
      <c r="Z184" s="200">
        <v>-68.57499503756037</v>
      </c>
      <c r="AA184" s="200">
        <v>507.81778196669808</v>
      </c>
      <c r="AB184" s="200">
        <v>439.24278692913776</v>
      </c>
      <c r="AC184" s="200">
        <v>212.38636133419629</v>
      </c>
      <c r="AD184" s="200">
        <v>651.62914826333395</v>
      </c>
      <c r="AE184" s="200">
        <v>13.036129437637449</v>
      </c>
      <c r="AF184" s="487">
        <v>664.66527770097139</v>
      </c>
    </row>
    <row r="185" spans="1:32" s="1" customFormat="1" ht="16.5">
      <c r="A185" s="434">
        <v>580</v>
      </c>
      <c r="B185" s="435" t="s">
        <v>216</v>
      </c>
      <c r="C185" s="440">
        <v>4438</v>
      </c>
      <c r="D185" s="500">
        <f>'Vos-laskelma'!D185/$C185</f>
        <v>-79.845787408552795</v>
      </c>
      <c r="E185" s="500">
        <f>'Vos-laskelma'!E185/$C185</f>
        <v>-143.39292608422059</v>
      </c>
      <c r="F185" s="438">
        <f>'Vos-laskelma'!F185/$C185</f>
        <v>-223.23871349277337</v>
      </c>
      <c r="G185" s="438">
        <f>'Vos-laskelma'!G185/$C185</f>
        <v>454.91721455266594</v>
      </c>
      <c r="H185" s="438">
        <f>'Vos-laskelma'!H185/$C185</f>
        <v>231.6785010598926</v>
      </c>
      <c r="I185" s="438">
        <f>'Vos-laskelma'!I185/$C185</f>
        <v>231.06487718677977</v>
      </c>
      <c r="J185" s="438">
        <f>'Vos-laskelma'!J185/$C185</f>
        <v>462.74337824667236</v>
      </c>
      <c r="K185" s="759">
        <f>'Vos-laskelma'!K185/$C185</f>
        <v>-78.849031095087881</v>
      </c>
      <c r="L185" s="428">
        <f>'Vos-laskelma'!L185/$C185</f>
        <v>383.89434715158444</v>
      </c>
      <c r="M185" s="438">
        <f>'Vos-laskelma'!M185/$C185</f>
        <v>15.644102410995945</v>
      </c>
      <c r="N185" s="438">
        <f>'Vos-laskelma'!N185/$C185</f>
        <v>399.53844956258041</v>
      </c>
      <c r="O185" s="492">
        <v>9</v>
      </c>
      <c r="P185" s="492">
        <v>9</v>
      </c>
      <c r="Q185" s="200"/>
      <c r="R185" s="476">
        <f>S185/AF185</f>
        <v>-0.26566087976753405</v>
      </c>
      <c r="S185" s="473">
        <f>L185-AF185</f>
        <v>-138.8809436841496</v>
      </c>
      <c r="T185" s="495"/>
      <c r="U185" s="434">
        <v>580</v>
      </c>
      <c r="V185" s="435" t="s">
        <v>216</v>
      </c>
      <c r="W185" s="436">
        <v>4567</v>
      </c>
      <c r="X185" s="200">
        <v>-51.05915883171464</v>
      </c>
      <c r="Y185" s="200">
        <v>27.971797799081223</v>
      </c>
      <c r="Z185" s="200">
        <v>-23.087361032633424</v>
      </c>
      <c r="AA185" s="200">
        <v>386.67418436610467</v>
      </c>
      <c r="AB185" s="200">
        <v>363.58682333347127</v>
      </c>
      <c r="AC185" s="200">
        <v>226.30823978165847</v>
      </c>
      <c r="AD185" s="200">
        <v>589.89506311512969</v>
      </c>
      <c r="AE185" s="200">
        <v>-67.119772279395661</v>
      </c>
      <c r="AF185" s="487">
        <v>522.77529083573404</v>
      </c>
    </row>
    <row r="186" spans="1:32" s="1" customFormat="1" ht="16.5">
      <c r="A186" s="434">
        <v>581</v>
      </c>
      <c r="B186" s="435" t="s">
        <v>217</v>
      </c>
      <c r="C186" s="440">
        <v>6240</v>
      </c>
      <c r="D186" s="500">
        <f>'Vos-laskelma'!D186/$C186</f>
        <v>203.51745619129622</v>
      </c>
      <c r="E186" s="500">
        <f>'Vos-laskelma'!E186/$C186</f>
        <v>-177.72624659419623</v>
      </c>
      <c r="F186" s="438">
        <f>'Vos-laskelma'!F186/$C186</f>
        <v>25.791209597099993</v>
      </c>
      <c r="G186" s="438">
        <f>'Vos-laskelma'!G186/$C186</f>
        <v>351.24109676086243</v>
      </c>
      <c r="H186" s="438">
        <f>'Vos-laskelma'!H186/$C186</f>
        <v>377.0323063579624</v>
      </c>
      <c r="I186" s="438">
        <f>'Vos-laskelma'!I186/$C186</f>
        <v>196.23036762951654</v>
      </c>
      <c r="J186" s="438">
        <f>'Vos-laskelma'!J186/$C186</f>
        <v>573.26267398747893</v>
      </c>
      <c r="K186" s="759">
        <f>'Vos-laskelma'!K186/$C186</f>
        <v>-72.014743589743588</v>
      </c>
      <c r="L186" s="428">
        <f>'Vos-laskelma'!L186/$C186</f>
        <v>501.24793039773539</v>
      </c>
      <c r="M186" s="438">
        <f>'Vos-laskelma'!M186/$C186</f>
        <v>17.251551121794872</v>
      </c>
      <c r="N186" s="438">
        <f>'Vos-laskelma'!N186/$C186</f>
        <v>518.49948151953026</v>
      </c>
      <c r="O186" s="492">
        <v>6</v>
      </c>
      <c r="P186" s="492">
        <v>6</v>
      </c>
      <c r="Q186" s="200"/>
      <c r="R186" s="476">
        <f>S186/AF186</f>
        <v>-0.40501722502700482</v>
      </c>
      <c r="S186" s="473">
        <f>L186-AF186</f>
        <v>-341.20995490908848</v>
      </c>
      <c r="T186" s="495"/>
      <c r="U186" s="434">
        <v>581</v>
      </c>
      <c r="V186" s="435" t="s">
        <v>217</v>
      </c>
      <c r="W186" s="436">
        <v>6286</v>
      </c>
      <c r="X186" s="200">
        <v>200.89896159161825</v>
      </c>
      <c r="Y186" s="200">
        <v>196.57915413251845</v>
      </c>
      <c r="Z186" s="200">
        <v>397.47811572413673</v>
      </c>
      <c r="AA186" s="200">
        <v>327.66767419662744</v>
      </c>
      <c r="AB186" s="200">
        <v>725.14578992076417</v>
      </c>
      <c r="AC186" s="200">
        <v>196.97786057855092</v>
      </c>
      <c r="AD186" s="200">
        <v>922.12365049931509</v>
      </c>
      <c r="AE186" s="200">
        <v>-79.66576519249125</v>
      </c>
      <c r="AF186" s="487">
        <v>842.45788530682387</v>
      </c>
    </row>
    <row r="187" spans="1:32" s="1" customFormat="1" ht="16.5">
      <c r="A187" s="434">
        <v>583</v>
      </c>
      <c r="B187" s="435" t="s">
        <v>218</v>
      </c>
      <c r="C187" s="440">
        <v>947</v>
      </c>
      <c r="D187" s="500">
        <f>'Vos-laskelma'!D187/$C187</f>
        <v>907.81657717784492</v>
      </c>
      <c r="E187" s="500">
        <f>'Vos-laskelma'!E187/$C187</f>
        <v>-240.5711851570762</v>
      </c>
      <c r="F187" s="438">
        <f>'Vos-laskelma'!F187/$C187</f>
        <v>667.24539202076869</v>
      </c>
      <c r="G187" s="438">
        <f>'Vos-laskelma'!G187/$C187</f>
        <v>39.642636889654533</v>
      </c>
      <c r="H187" s="438">
        <f>'Vos-laskelma'!H187/$C187</f>
        <v>706.88802891042315</v>
      </c>
      <c r="I187" s="438">
        <f>'Vos-laskelma'!I187/$C187</f>
        <v>202.23662840615853</v>
      </c>
      <c r="J187" s="438">
        <f>'Vos-laskelma'!J187/$C187</f>
        <v>909.12465731658176</v>
      </c>
      <c r="K187" s="759">
        <f>'Vos-laskelma'!K187/$C187</f>
        <v>-246.2766631467793</v>
      </c>
      <c r="L187" s="428">
        <f>'Vos-laskelma'!L187/$C187</f>
        <v>662.8479941698024</v>
      </c>
      <c r="M187" s="438">
        <f>'Vos-laskelma'!M187/$C187</f>
        <v>158.02908500527982</v>
      </c>
      <c r="N187" s="438">
        <f>'Vos-laskelma'!N187/$C187</f>
        <v>820.87707917508226</v>
      </c>
      <c r="O187" s="492">
        <v>19</v>
      </c>
      <c r="P187" s="492">
        <v>19</v>
      </c>
      <c r="Q187" s="200"/>
      <c r="R187" s="476">
        <f>S187/AF187</f>
        <v>2.5300244703235508</v>
      </c>
      <c r="S187" s="473">
        <f>L187-AF187</f>
        <v>475.07366009867121</v>
      </c>
      <c r="T187" s="495"/>
      <c r="U187" s="434">
        <v>583</v>
      </c>
      <c r="V187" s="435" t="s">
        <v>218</v>
      </c>
      <c r="W187" s="436">
        <v>924</v>
      </c>
      <c r="X187" s="200">
        <v>859.02725382996505</v>
      </c>
      <c r="Y187" s="200">
        <v>-640.43595304101143</v>
      </c>
      <c r="Z187" s="200">
        <v>218.59130078895362</v>
      </c>
      <c r="AA187" s="200">
        <v>-4.0909090909090908</v>
      </c>
      <c r="AB187" s="200">
        <v>214.50039169804452</v>
      </c>
      <c r="AC187" s="200">
        <v>207.74796834711273</v>
      </c>
      <c r="AD187" s="200">
        <v>422.2483600451572</v>
      </c>
      <c r="AE187" s="200">
        <v>-234.47402597402598</v>
      </c>
      <c r="AF187" s="487">
        <v>187.77433407113122</v>
      </c>
    </row>
    <row r="188" spans="1:32" s="1" customFormat="1" ht="16.5">
      <c r="A188" s="434">
        <v>584</v>
      </c>
      <c r="B188" s="435" t="s">
        <v>219</v>
      </c>
      <c r="C188" s="440">
        <v>2653</v>
      </c>
      <c r="D188" s="500">
        <f>'Vos-laskelma'!D188/$C188</f>
        <v>1428.2226295721207</v>
      </c>
      <c r="E188" s="500">
        <f>'Vos-laskelma'!E188/$C188</f>
        <v>-367.64830055610088</v>
      </c>
      <c r="F188" s="438">
        <f>'Vos-laskelma'!F188/$C188</f>
        <v>1060.5743290160199</v>
      </c>
      <c r="G188" s="438">
        <f>'Vos-laskelma'!G188/$C188</f>
        <v>686.38121155158922</v>
      </c>
      <c r="H188" s="438">
        <f>'Vos-laskelma'!H188/$C188</f>
        <v>1746.9555405676092</v>
      </c>
      <c r="I188" s="438">
        <f>'Vos-laskelma'!I188/$C188</f>
        <v>206.42540631743077</v>
      </c>
      <c r="J188" s="438">
        <f>'Vos-laskelma'!J188/$C188</f>
        <v>1953.38094688504</v>
      </c>
      <c r="K188" s="759">
        <f>'Vos-laskelma'!K188/$C188</f>
        <v>81.938183188842814</v>
      </c>
      <c r="L188" s="428">
        <f>'Vos-laskelma'!L188/$C188</f>
        <v>2035.3191300738829</v>
      </c>
      <c r="M188" s="438">
        <f>'Vos-laskelma'!M188/$C188</f>
        <v>4.7527478326422923</v>
      </c>
      <c r="N188" s="438">
        <f>'Vos-laskelma'!N188/$C188</f>
        <v>2040.0718779065251</v>
      </c>
      <c r="O188" s="492">
        <v>16</v>
      </c>
      <c r="P188" s="492">
        <v>16</v>
      </c>
      <c r="Q188" s="200"/>
      <c r="R188" s="476">
        <f>S188/AF188</f>
        <v>-4.0561420056659289E-2</v>
      </c>
      <c r="S188" s="473">
        <f>L188-AF188</f>
        <v>-86.04556446870879</v>
      </c>
      <c r="T188" s="495"/>
      <c r="U188" s="434">
        <v>584</v>
      </c>
      <c r="V188" s="435" t="s">
        <v>219</v>
      </c>
      <c r="W188" s="436">
        <v>2676</v>
      </c>
      <c r="X188" s="200">
        <v>1431.0720072307888</v>
      </c>
      <c r="Y188" s="200">
        <v>-268.1512116344386</v>
      </c>
      <c r="Z188" s="200">
        <v>1162.9207955963502</v>
      </c>
      <c r="AA188" s="200">
        <v>667.75635276532137</v>
      </c>
      <c r="AB188" s="200">
        <v>1830.6771483616715</v>
      </c>
      <c r="AC188" s="200">
        <v>203.38747144250482</v>
      </c>
      <c r="AD188" s="200">
        <v>2034.0646198041763</v>
      </c>
      <c r="AE188" s="200">
        <v>87.300074738415546</v>
      </c>
      <c r="AF188" s="487">
        <v>2121.3646945425917</v>
      </c>
    </row>
    <row r="189" spans="1:32" s="1" customFormat="1" ht="16.5">
      <c r="A189" s="434">
        <v>588</v>
      </c>
      <c r="B189" s="435" t="s">
        <v>220</v>
      </c>
      <c r="C189" s="440">
        <v>1600</v>
      </c>
      <c r="D189" s="500">
        <f>'Vos-laskelma'!D189/$C189</f>
        <v>52.438306513555432</v>
      </c>
      <c r="E189" s="500">
        <f>'Vos-laskelma'!E189/$C189</f>
        <v>-669.53695939092506</v>
      </c>
      <c r="F189" s="438">
        <f>'Vos-laskelma'!F189/$C189</f>
        <v>-617.09865287736966</v>
      </c>
      <c r="G189" s="438">
        <f>'Vos-laskelma'!G189/$C189</f>
        <v>276.18880334937467</v>
      </c>
      <c r="H189" s="438">
        <f>'Vos-laskelma'!H189/$C189</f>
        <v>-340.90984952799494</v>
      </c>
      <c r="I189" s="438">
        <f>'Vos-laskelma'!I189/$C189</f>
        <v>237.58654655456377</v>
      </c>
      <c r="J189" s="438">
        <f>'Vos-laskelma'!J189/$C189</f>
        <v>-103.3233029734312</v>
      </c>
      <c r="K189" s="759">
        <f>'Vos-laskelma'!K189/$C189</f>
        <v>-240.27437499999999</v>
      </c>
      <c r="L189" s="428">
        <f>'Vos-laskelma'!L189/$C189</f>
        <v>-138.34455297343121</v>
      </c>
      <c r="M189" s="438">
        <f>'Vos-laskelma'!M189/$C189</f>
        <v>-6.6394476250000025</v>
      </c>
      <c r="N189" s="438">
        <f>'Vos-laskelma'!N189/$C189</f>
        <v>-144.98400059843118</v>
      </c>
      <c r="O189" s="492">
        <v>10</v>
      </c>
      <c r="P189" s="492">
        <v>10</v>
      </c>
      <c r="Q189" s="200"/>
      <c r="R189" s="476">
        <f>S189/AF189</f>
        <v>-0.33234858777839099</v>
      </c>
      <c r="S189" s="473">
        <f>L189-AF189</f>
        <v>68.866201682340318</v>
      </c>
      <c r="T189" s="495"/>
      <c r="U189" s="434">
        <v>588</v>
      </c>
      <c r="V189" s="435" t="s">
        <v>220</v>
      </c>
      <c r="W189" s="436">
        <v>1644</v>
      </c>
      <c r="X189" s="200">
        <v>60.390791583979272</v>
      </c>
      <c r="Y189" s="200">
        <v>-424.26528418310829</v>
      </c>
      <c r="Z189" s="200">
        <v>-363.87449259912898</v>
      </c>
      <c r="AA189" s="200">
        <v>133.28406326034064</v>
      </c>
      <c r="AB189" s="200">
        <v>-230.59042933878837</v>
      </c>
      <c r="AC189" s="200">
        <v>233.71909074141101</v>
      </c>
      <c r="AD189" s="200">
        <v>3.1286614026226442</v>
      </c>
      <c r="AE189" s="200">
        <v>-210.33941605839416</v>
      </c>
      <c r="AF189" s="487">
        <v>-207.21075465577152</v>
      </c>
    </row>
    <row r="190" spans="1:32" s="1" customFormat="1" ht="16.5">
      <c r="A190" s="434">
        <v>592</v>
      </c>
      <c r="B190" s="435" t="s">
        <v>221</v>
      </c>
      <c r="C190" s="440">
        <v>3651</v>
      </c>
      <c r="D190" s="500">
        <f>'Vos-laskelma'!D190/$C190</f>
        <v>566.88971121982911</v>
      </c>
      <c r="E190" s="500">
        <f>'Vos-laskelma'!E190/$C190</f>
        <v>-255.56834926122445</v>
      </c>
      <c r="F190" s="438">
        <f>'Vos-laskelma'!F190/$C190</f>
        <v>311.3213619586046</v>
      </c>
      <c r="G190" s="438">
        <f>'Vos-laskelma'!G190/$C190</f>
        <v>390.35996211848368</v>
      </c>
      <c r="H190" s="438">
        <f>'Vos-laskelma'!H190/$C190</f>
        <v>701.68132407708822</v>
      </c>
      <c r="I190" s="438">
        <f>'Vos-laskelma'!I190/$C190</f>
        <v>184.53995897058445</v>
      </c>
      <c r="J190" s="438">
        <f>'Vos-laskelma'!J190/$C190</f>
        <v>886.22128304767273</v>
      </c>
      <c r="K190" s="759">
        <f>'Vos-laskelma'!K190/$C190</f>
        <v>-15.347576006573542</v>
      </c>
      <c r="L190" s="428">
        <f>'Vos-laskelma'!L190/$C190</f>
        <v>392.67239233280014</v>
      </c>
      <c r="M190" s="438">
        <f>'Vos-laskelma'!M190/$C190</f>
        <v>36.845438373048474</v>
      </c>
      <c r="N190" s="438">
        <f>'Vos-laskelma'!N190/$C190</f>
        <v>429.51783070584855</v>
      </c>
      <c r="O190" s="492">
        <v>13</v>
      </c>
      <c r="P190" s="492">
        <v>13</v>
      </c>
      <c r="Q190" s="200"/>
      <c r="R190" s="476">
        <f>S190/AF190</f>
        <v>-0.67128221433851265</v>
      </c>
      <c r="S190" s="473">
        <f>L190-AF190</f>
        <v>-801.88539997714543</v>
      </c>
      <c r="T190" s="495"/>
      <c r="U190" s="434">
        <v>592</v>
      </c>
      <c r="V190" s="435" t="s">
        <v>221</v>
      </c>
      <c r="W190" s="436">
        <v>3678</v>
      </c>
      <c r="X190" s="200">
        <v>566.05791065526</v>
      </c>
      <c r="Y190" s="200">
        <v>94.038845277200693</v>
      </c>
      <c r="Z190" s="200">
        <v>660.09675593246072</v>
      </c>
      <c r="AA190" s="200">
        <v>350.05927134312128</v>
      </c>
      <c r="AB190" s="200">
        <v>1010.156027275582</v>
      </c>
      <c r="AC190" s="200">
        <v>188.92460353354801</v>
      </c>
      <c r="AD190" s="200">
        <v>1199.0806308091301</v>
      </c>
      <c r="AE190" s="200">
        <v>-4.5228384991843393</v>
      </c>
      <c r="AF190" s="487">
        <v>1194.5577923099456</v>
      </c>
    </row>
    <row r="191" spans="1:32" s="1" customFormat="1" ht="16.5">
      <c r="A191" s="434">
        <v>593</v>
      </c>
      <c r="B191" s="435" t="s">
        <v>222</v>
      </c>
      <c r="C191" s="440">
        <v>17077</v>
      </c>
      <c r="D191" s="500">
        <f>'Vos-laskelma'!D191/$C191</f>
        <v>-84.825192967768672</v>
      </c>
      <c r="E191" s="500">
        <f>'Vos-laskelma'!E191/$C191</f>
        <v>-229.87334522707371</v>
      </c>
      <c r="F191" s="438">
        <f>'Vos-laskelma'!F191/$C191</f>
        <v>-314.6985381948424</v>
      </c>
      <c r="G191" s="438">
        <f>'Vos-laskelma'!G191/$C191</f>
        <v>367.06939769193082</v>
      </c>
      <c r="H191" s="438">
        <f>'Vos-laskelma'!H191/$C191</f>
        <v>52.370859497088418</v>
      </c>
      <c r="I191" s="438">
        <f>'Vos-laskelma'!I191/$C191</f>
        <v>194.54139744639599</v>
      </c>
      <c r="J191" s="438">
        <f>'Vos-laskelma'!J191/$C191</f>
        <v>246.91225694348438</v>
      </c>
      <c r="K191" s="759">
        <f>'Vos-laskelma'!K191/$C191</f>
        <v>-105.51894360836212</v>
      </c>
      <c r="L191" s="428">
        <f>'Vos-laskelma'!L191/$C191</f>
        <v>248.33206135877981</v>
      </c>
      <c r="M191" s="438">
        <f>'Vos-laskelma'!M191/$C191</f>
        <v>-15.269365064121329</v>
      </c>
      <c r="N191" s="438">
        <f>'Vos-laskelma'!N191/$C191</f>
        <v>233.06269629465848</v>
      </c>
      <c r="O191" s="492">
        <v>10</v>
      </c>
      <c r="P191" s="492">
        <v>10</v>
      </c>
      <c r="Q191" s="200"/>
      <c r="R191" s="476">
        <f>S191/AF191</f>
        <v>-0.1739694163399341</v>
      </c>
      <c r="S191" s="473">
        <f>L191-AF191</f>
        <v>-52.300949417217339</v>
      </c>
      <c r="T191" s="495"/>
      <c r="U191" s="434">
        <v>593</v>
      </c>
      <c r="V191" s="435" t="s">
        <v>222</v>
      </c>
      <c r="W191" s="436">
        <v>17253</v>
      </c>
      <c r="X191" s="200">
        <v>-77.84251636944596</v>
      </c>
      <c r="Y191" s="200">
        <v>-19.337795121542499</v>
      </c>
      <c r="Z191" s="200">
        <v>-97.180311490988458</v>
      </c>
      <c r="AA191" s="200">
        <v>326.86773314785836</v>
      </c>
      <c r="AB191" s="200">
        <v>229.68742165686987</v>
      </c>
      <c r="AC191" s="200">
        <v>193.02035872441326</v>
      </c>
      <c r="AD191" s="200">
        <v>422.70778038128316</v>
      </c>
      <c r="AE191" s="200">
        <v>-122.07476960528604</v>
      </c>
      <c r="AF191" s="487">
        <v>300.63301077599715</v>
      </c>
    </row>
    <row r="192" spans="1:32" s="1" customFormat="1" ht="16.5">
      <c r="A192" s="434">
        <v>595</v>
      </c>
      <c r="B192" s="435" t="s">
        <v>223</v>
      </c>
      <c r="C192" s="440">
        <v>4140</v>
      </c>
      <c r="D192" s="500">
        <f>'Vos-laskelma'!D192/$C192</f>
        <v>314.88497784534013</v>
      </c>
      <c r="E192" s="500">
        <f>'Vos-laskelma'!E192/$C192</f>
        <v>249.99549098120667</v>
      </c>
      <c r="F192" s="438">
        <f>'Vos-laskelma'!F192/$C192</f>
        <v>564.8804688265468</v>
      </c>
      <c r="G192" s="438">
        <f>'Vos-laskelma'!G192/$C192</f>
        <v>550.89057646780952</v>
      </c>
      <c r="H192" s="438">
        <f>'Vos-laskelma'!H192/$C192</f>
        <v>1115.7710452943563</v>
      </c>
      <c r="I192" s="438">
        <f>'Vos-laskelma'!I192/$C192</f>
        <v>233.21311446242763</v>
      </c>
      <c r="J192" s="438">
        <f>'Vos-laskelma'!J192/$C192</f>
        <v>1348.9841597567838</v>
      </c>
      <c r="K192" s="759">
        <f>'Vos-laskelma'!K192/$C192</f>
        <v>5.8565217391304349</v>
      </c>
      <c r="L192" s="428">
        <f>'Vos-laskelma'!L192/$C192</f>
        <v>2092.0428554089576</v>
      </c>
      <c r="M192" s="438">
        <f>'Vos-laskelma'!M192/$C192</f>
        <v>33.197714009661851</v>
      </c>
      <c r="N192" s="438">
        <f>'Vos-laskelma'!N192/$C192</f>
        <v>2125.2405694186195</v>
      </c>
      <c r="O192" s="492">
        <v>11</v>
      </c>
      <c r="P192" s="492">
        <v>11</v>
      </c>
      <c r="Q192" s="200"/>
      <c r="R192" s="476">
        <f>S192/AF192</f>
        <v>0.63562870303325669</v>
      </c>
      <c r="S192" s="473">
        <f>L192-AF192</f>
        <v>812.99776924161074</v>
      </c>
      <c r="T192" s="495"/>
      <c r="U192" s="434">
        <v>595</v>
      </c>
      <c r="V192" s="435" t="s">
        <v>223</v>
      </c>
      <c r="W192" s="436">
        <v>4269</v>
      </c>
      <c r="X192" s="200">
        <v>315.36915361911156</v>
      </c>
      <c r="Y192" s="200">
        <v>291.63483704675747</v>
      </c>
      <c r="Z192" s="200">
        <v>607.00399066586897</v>
      </c>
      <c r="AA192" s="200">
        <v>438.94588896697121</v>
      </c>
      <c r="AB192" s="200">
        <v>1045.9498796328401</v>
      </c>
      <c r="AC192" s="200">
        <v>227.75414305359791</v>
      </c>
      <c r="AD192" s="200">
        <v>1273.7040226864381</v>
      </c>
      <c r="AE192" s="200">
        <v>5.3410634809088782</v>
      </c>
      <c r="AF192" s="487">
        <v>1279.0450861673469</v>
      </c>
    </row>
    <row r="193" spans="1:32" s="1" customFormat="1" ht="16.5">
      <c r="A193" s="434">
        <v>598</v>
      </c>
      <c r="B193" s="435" t="s">
        <v>224</v>
      </c>
      <c r="C193" s="440">
        <v>19207</v>
      </c>
      <c r="D193" s="500">
        <f>'Vos-laskelma'!D193/$C193</f>
        <v>503.14132155648554</v>
      </c>
      <c r="E193" s="500">
        <f>'Vos-laskelma'!E193/$C193</f>
        <v>-614.54562219415607</v>
      </c>
      <c r="F193" s="438">
        <f>'Vos-laskelma'!F193/$C193</f>
        <v>-111.40430063767053</v>
      </c>
      <c r="G193" s="438">
        <f>'Vos-laskelma'!G193/$C193</f>
        <v>78.607631862006428</v>
      </c>
      <c r="H193" s="438">
        <f>'Vos-laskelma'!H193/$C193</f>
        <v>-32.796668775664102</v>
      </c>
      <c r="I193" s="438">
        <f>'Vos-laskelma'!I193/$C193</f>
        <v>160.17259607045622</v>
      </c>
      <c r="J193" s="438">
        <f>'Vos-laskelma'!J193/$C193</f>
        <v>127.37592729479213</v>
      </c>
      <c r="K193" s="759">
        <f>'Vos-laskelma'!K193/$C193</f>
        <v>160.16363825688552</v>
      </c>
      <c r="L193" s="428">
        <f>'Vos-laskelma'!L193/$C193</f>
        <v>72.327455383509786</v>
      </c>
      <c r="M193" s="438">
        <f>'Vos-laskelma'!M193/$C193</f>
        <v>42.675399932316338</v>
      </c>
      <c r="N193" s="438">
        <f>'Vos-laskelma'!N193/$C193</f>
        <v>115.00285531582612</v>
      </c>
      <c r="O193" s="492">
        <v>15</v>
      </c>
      <c r="P193" s="492">
        <v>15</v>
      </c>
      <c r="Q193" s="200"/>
      <c r="R193" s="476">
        <f>S193/AF193</f>
        <v>-0.84297054444743857</v>
      </c>
      <c r="S193" s="473">
        <f>L193-AF193</f>
        <v>-388.27055872155802</v>
      </c>
      <c r="T193" s="495"/>
      <c r="U193" s="434">
        <v>598</v>
      </c>
      <c r="V193" s="435" t="s">
        <v>224</v>
      </c>
      <c r="W193" s="436">
        <v>19097</v>
      </c>
      <c r="X193" s="200">
        <v>492.48656766017132</v>
      </c>
      <c r="Y193" s="200">
        <v>-375.31216086667195</v>
      </c>
      <c r="Z193" s="200">
        <v>117.1744067934994</v>
      </c>
      <c r="AA193" s="200">
        <v>41.545687804367176</v>
      </c>
      <c r="AB193" s="200">
        <v>158.72009459786659</v>
      </c>
      <c r="AC193" s="200">
        <v>160.10193375027612</v>
      </c>
      <c r="AD193" s="200">
        <v>318.82202834814268</v>
      </c>
      <c r="AE193" s="200">
        <v>141.77598575692517</v>
      </c>
      <c r="AF193" s="487">
        <v>460.59801410506782</v>
      </c>
    </row>
    <row r="194" spans="1:32" s="1" customFormat="1" ht="16.5">
      <c r="A194" s="434">
        <v>599</v>
      </c>
      <c r="B194" s="435" t="s">
        <v>225</v>
      </c>
      <c r="C194" s="440">
        <v>11206</v>
      </c>
      <c r="D194" s="500">
        <f>'Vos-laskelma'!D194/$C194</f>
        <v>1241.2251034046892</v>
      </c>
      <c r="E194" s="500">
        <f>'Vos-laskelma'!E194/$C194</f>
        <v>-390.54432281484907</v>
      </c>
      <c r="F194" s="438">
        <f>'Vos-laskelma'!F194/$C194</f>
        <v>850.6807805898402</v>
      </c>
      <c r="G194" s="438">
        <f>'Vos-laskelma'!G194/$C194</f>
        <v>427.76812938274577</v>
      </c>
      <c r="H194" s="438">
        <f>'Vos-laskelma'!H194/$C194</f>
        <v>1278.4489099725859</v>
      </c>
      <c r="I194" s="438">
        <f>'Vos-laskelma'!I194/$C194</f>
        <v>182.09850418152985</v>
      </c>
      <c r="J194" s="438">
        <f>'Vos-laskelma'!J194/$C194</f>
        <v>1460.5474141541158</v>
      </c>
      <c r="K194" s="759">
        <f>'Vos-laskelma'!K194/$C194</f>
        <v>-94.352668213457079</v>
      </c>
      <c r="L194" s="428">
        <f>'Vos-laskelma'!L194/$C194</f>
        <v>1484.6263004650207</v>
      </c>
      <c r="M194" s="438">
        <f>'Vos-laskelma'!M194/$C194</f>
        <v>-44.171303453507065</v>
      </c>
      <c r="N194" s="438">
        <f>'Vos-laskelma'!N194/$C194</f>
        <v>1440.4549970115138</v>
      </c>
      <c r="O194" s="492">
        <v>15</v>
      </c>
      <c r="P194" s="492">
        <v>15</v>
      </c>
      <c r="Q194" s="200"/>
      <c r="R194" s="476">
        <f>S194/AF194</f>
        <v>8.4961789018063338E-2</v>
      </c>
      <c r="S194" s="473">
        <f>L194-AF194</f>
        <v>116.25893905898374</v>
      </c>
      <c r="T194" s="495"/>
      <c r="U194" s="434">
        <v>599</v>
      </c>
      <c r="V194" s="435" t="s">
        <v>225</v>
      </c>
      <c r="W194" s="436">
        <v>11172</v>
      </c>
      <c r="X194" s="200">
        <v>1199.891710337434</v>
      </c>
      <c r="Y194" s="200">
        <v>-397.11899873887955</v>
      </c>
      <c r="Z194" s="200">
        <v>802.77271159855445</v>
      </c>
      <c r="AA194" s="200">
        <v>460.07733619763695</v>
      </c>
      <c r="AB194" s="200">
        <v>1262.8500477961913</v>
      </c>
      <c r="AC194" s="200">
        <v>182.58435621636187</v>
      </c>
      <c r="AD194" s="200">
        <v>1445.4344040125532</v>
      </c>
      <c r="AE194" s="200">
        <v>-77.067042606516296</v>
      </c>
      <c r="AF194" s="487">
        <v>1368.3673614060369</v>
      </c>
    </row>
    <row r="195" spans="1:32" s="1" customFormat="1" ht="16.5">
      <c r="A195" s="434">
        <v>601</v>
      </c>
      <c r="B195" s="435" t="s">
        <v>226</v>
      </c>
      <c r="C195" s="440">
        <v>3786</v>
      </c>
      <c r="D195" s="500">
        <f>'Vos-laskelma'!D195/$C195</f>
        <v>429.9419392679473</v>
      </c>
      <c r="E195" s="500">
        <f>'Vos-laskelma'!E195/$C195</f>
        <v>250.89572121954129</v>
      </c>
      <c r="F195" s="438">
        <f>'Vos-laskelma'!F195/$C195</f>
        <v>680.83766048748862</v>
      </c>
      <c r="G195" s="438">
        <f>'Vos-laskelma'!G195/$C195</f>
        <v>406.7285656719389</v>
      </c>
      <c r="H195" s="438">
        <f>'Vos-laskelma'!H195/$C195</f>
        <v>1087.5662261594275</v>
      </c>
      <c r="I195" s="438">
        <f>'Vos-laskelma'!I195/$C195</f>
        <v>226.58596079655103</v>
      </c>
      <c r="J195" s="438">
        <f>'Vos-laskelma'!J195/$C195</f>
        <v>1314.1521869559786</v>
      </c>
      <c r="K195" s="759">
        <f>'Vos-laskelma'!K195/$C195</f>
        <v>71.269941891178021</v>
      </c>
      <c r="L195" s="428">
        <f>'Vos-laskelma'!L195/$C195</f>
        <v>612.95567348529721</v>
      </c>
      <c r="M195" s="438">
        <f>'Vos-laskelma'!M195/$C195</f>
        <v>-14.391657184363446</v>
      </c>
      <c r="N195" s="438">
        <f>'Vos-laskelma'!N195/$C195</f>
        <v>598.56401630093376</v>
      </c>
      <c r="O195" s="492">
        <v>13</v>
      </c>
      <c r="P195" s="492">
        <v>13</v>
      </c>
      <c r="Q195" s="200"/>
      <c r="R195" s="476">
        <f>S195/AF195</f>
        <v>-0.61167250977185994</v>
      </c>
      <c r="S195" s="473">
        <f>L195-AF195</f>
        <v>-965.49470386292887</v>
      </c>
      <c r="T195" s="495"/>
      <c r="U195" s="434">
        <v>601</v>
      </c>
      <c r="V195" s="435" t="s">
        <v>226</v>
      </c>
      <c r="W195" s="436">
        <v>3873</v>
      </c>
      <c r="X195" s="200">
        <v>432.34677062969149</v>
      </c>
      <c r="Y195" s="200">
        <v>507.18365070612066</v>
      </c>
      <c r="Z195" s="200">
        <v>939.53042133581209</v>
      </c>
      <c r="AA195" s="200">
        <v>353.01755744900595</v>
      </c>
      <c r="AB195" s="200">
        <v>1292.547978784818</v>
      </c>
      <c r="AC195" s="200">
        <v>221.53420852984246</v>
      </c>
      <c r="AD195" s="200">
        <v>1514.0821873146604</v>
      </c>
      <c r="AE195" s="200">
        <v>64.36819003356571</v>
      </c>
      <c r="AF195" s="487">
        <v>1578.4503773482261</v>
      </c>
    </row>
    <row r="196" spans="1:32" s="1" customFormat="1" ht="16.5">
      <c r="A196" s="434">
        <v>604</v>
      </c>
      <c r="B196" s="435" t="s">
        <v>227</v>
      </c>
      <c r="C196" s="440">
        <v>20405</v>
      </c>
      <c r="D196" s="500">
        <f>'Vos-laskelma'!D196/$C196</f>
        <v>578.5458016035858</v>
      </c>
      <c r="E196" s="500">
        <f>'Vos-laskelma'!E196/$C196</f>
        <v>227.72896830052656</v>
      </c>
      <c r="F196" s="438">
        <f>'Vos-laskelma'!F196/$C196</f>
        <v>806.27476990411242</v>
      </c>
      <c r="G196" s="438">
        <f>'Vos-laskelma'!G196/$C196</f>
        <v>-19.783903063058819</v>
      </c>
      <c r="H196" s="438">
        <f>'Vos-laskelma'!H196/$C196</f>
        <v>786.49086684105362</v>
      </c>
      <c r="I196" s="438">
        <f>'Vos-laskelma'!I196/$C196</f>
        <v>103.87946800255338</v>
      </c>
      <c r="J196" s="438">
        <f>'Vos-laskelma'!J196/$C196</f>
        <v>890.370334843607</v>
      </c>
      <c r="K196" s="759">
        <f>'Vos-laskelma'!K196/$C196</f>
        <v>-130.10193580004901</v>
      </c>
      <c r="L196" s="428">
        <f>'Vos-laskelma'!L196/$C196</f>
        <v>858.50843824963488</v>
      </c>
      <c r="M196" s="438">
        <f>'Vos-laskelma'!M196/$C196</f>
        <v>-36.074027793187952</v>
      </c>
      <c r="N196" s="438">
        <f>'Vos-laskelma'!N196/$C196</f>
        <v>822.43441045644693</v>
      </c>
      <c r="O196" s="492">
        <v>6</v>
      </c>
      <c r="P196" s="492">
        <v>6</v>
      </c>
      <c r="Q196" s="200"/>
      <c r="R196" s="476">
        <f>S196/AF196</f>
        <v>7.2416676017241777E-2</v>
      </c>
      <c r="S196" s="473">
        <f>L196-AF196</f>
        <v>57.972175201229788</v>
      </c>
      <c r="T196" s="495"/>
      <c r="U196" s="434">
        <v>604</v>
      </c>
      <c r="V196" s="435" t="s">
        <v>227</v>
      </c>
      <c r="W196" s="436">
        <v>20206</v>
      </c>
      <c r="X196" s="200">
        <v>584.45864305968382</v>
      </c>
      <c r="Y196" s="200">
        <v>245.04860082131069</v>
      </c>
      <c r="Z196" s="200">
        <v>829.50724388099457</v>
      </c>
      <c r="AA196" s="200">
        <v>-11.139760467187964</v>
      </c>
      <c r="AB196" s="200">
        <v>818.36748341380655</v>
      </c>
      <c r="AC196" s="200">
        <v>105.70421465389968</v>
      </c>
      <c r="AD196" s="200">
        <v>924.07169806770628</v>
      </c>
      <c r="AE196" s="200">
        <v>-123.5354350193012</v>
      </c>
      <c r="AF196" s="487">
        <v>800.53626304840509</v>
      </c>
    </row>
    <row r="197" spans="1:32" s="1" customFormat="1" ht="16.5">
      <c r="A197" s="434">
        <v>607</v>
      </c>
      <c r="B197" s="435" t="s">
        <v>228</v>
      </c>
      <c r="C197" s="440">
        <v>4084</v>
      </c>
      <c r="D197" s="500">
        <f>'Vos-laskelma'!D197/$C197</f>
        <v>186.62966052982674</v>
      </c>
      <c r="E197" s="500">
        <f>'Vos-laskelma'!E197/$C197</f>
        <v>-222.79168081704842</v>
      </c>
      <c r="F197" s="438">
        <f>'Vos-laskelma'!F197/$C197</f>
        <v>-36.162020287221701</v>
      </c>
      <c r="G197" s="438">
        <f>'Vos-laskelma'!G197/$C197</f>
        <v>620.5377980850285</v>
      </c>
      <c r="H197" s="438">
        <f>'Vos-laskelma'!H197/$C197</f>
        <v>584.37577779780679</v>
      </c>
      <c r="I197" s="438">
        <f>'Vos-laskelma'!I197/$C197</f>
        <v>228.42394124632006</v>
      </c>
      <c r="J197" s="438">
        <f>'Vos-laskelma'!J197/$C197</f>
        <v>812.79971904412685</v>
      </c>
      <c r="K197" s="759">
        <f>'Vos-laskelma'!K197/$C197</f>
        <v>-159.192458374143</v>
      </c>
      <c r="L197" s="428">
        <f>'Vos-laskelma'!L197/$C197</f>
        <v>921.89717252111018</v>
      </c>
      <c r="M197" s="438">
        <f>'Vos-laskelma'!M197/$C197</f>
        <v>-11.963768364348674</v>
      </c>
      <c r="N197" s="438">
        <f>'Vos-laskelma'!N197/$C197</f>
        <v>909.93340415676153</v>
      </c>
      <c r="O197" s="492">
        <v>12</v>
      </c>
      <c r="P197" s="492">
        <v>12</v>
      </c>
      <c r="Q197" s="200"/>
      <c r="R197" s="476">
        <f>S197/AF197</f>
        <v>5.6027804521722992E-2</v>
      </c>
      <c r="S197" s="473">
        <f>L197-AF197</f>
        <v>48.911472169556305</v>
      </c>
      <c r="T197" s="495"/>
      <c r="U197" s="434">
        <v>607</v>
      </c>
      <c r="V197" s="435" t="s">
        <v>228</v>
      </c>
      <c r="W197" s="436">
        <v>4161</v>
      </c>
      <c r="X197" s="200">
        <v>156.76805225903166</v>
      </c>
      <c r="Y197" s="200">
        <v>49.442933624459478</v>
      </c>
      <c r="Z197" s="200">
        <v>206.21098588349113</v>
      </c>
      <c r="AA197" s="200">
        <v>594.67123287671234</v>
      </c>
      <c r="AB197" s="200">
        <v>800.8822187602035</v>
      </c>
      <c r="AC197" s="200">
        <v>225.58221266561139</v>
      </c>
      <c r="AD197" s="200">
        <v>1026.4644314258148</v>
      </c>
      <c r="AE197" s="200">
        <v>-153.47873107426099</v>
      </c>
      <c r="AF197" s="487">
        <v>872.98570035155387</v>
      </c>
    </row>
    <row r="198" spans="1:32" s="1" customFormat="1" ht="16.5">
      <c r="A198" s="434">
        <v>608</v>
      </c>
      <c r="B198" s="435" t="s">
        <v>229</v>
      </c>
      <c r="C198" s="440">
        <v>1980</v>
      </c>
      <c r="D198" s="500">
        <f>'Vos-laskelma'!D198/$C198</f>
        <v>182.71307285329718</v>
      </c>
      <c r="E198" s="500">
        <f>'Vos-laskelma'!E198/$C198</f>
        <v>-224.51821784828144</v>
      </c>
      <c r="F198" s="438">
        <f>'Vos-laskelma'!F198/$C198</f>
        <v>-41.805144994984254</v>
      </c>
      <c r="G198" s="438">
        <f>'Vos-laskelma'!G198/$C198</f>
        <v>456.24532858139247</v>
      </c>
      <c r="H198" s="438">
        <f>'Vos-laskelma'!H198/$C198</f>
        <v>414.44018358640824</v>
      </c>
      <c r="I198" s="438">
        <f>'Vos-laskelma'!I198/$C198</f>
        <v>208.72952411670019</v>
      </c>
      <c r="J198" s="438">
        <f>'Vos-laskelma'!J198/$C198</f>
        <v>623.16970770310843</v>
      </c>
      <c r="K198" s="759">
        <f>'Vos-laskelma'!K198/$C198</f>
        <v>225.02727272727273</v>
      </c>
      <c r="L198" s="428">
        <f>'Vos-laskelma'!L198/$C198</f>
        <v>-1840.8833225999219</v>
      </c>
      <c r="M198" s="438">
        <f>'Vos-laskelma'!M198/$C198</f>
        <v>-1.5920505050505025</v>
      </c>
      <c r="N198" s="438">
        <f>'Vos-laskelma'!N198/$C198</f>
        <v>-1842.4753731049725</v>
      </c>
      <c r="O198" s="492">
        <v>4</v>
      </c>
      <c r="P198" s="492">
        <v>4</v>
      </c>
      <c r="Q198" s="200"/>
      <c r="R198" s="476">
        <f>S198/AF198</f>
        <v>-2.7436138883912009</v>
      </c>
      <c r="S198" s="473">
        <f>L198-AF198</f>
        <v>-2896.6694314720357</v>
      </c>
      <c r="T198" s="495"/>
      <c r="U198" s="434">
        <v>608</v>
      </c>
      <c r="V198" s="435" t="s">
        <v>229</v>
      </c>
      <c r="W198" s="436">
        <v>2013</v>
      </c>
      <c r="X198" s="200">
        <v>191.60425382302313</v>
      </c>
      <c r="Y198" s="200">
        <v>22.002458893775909</v>
      </c>
      <c r="Z198" s="200">
        <v>213.60671271679905</v>
      </c>
      <c r="AA198" s="200">
        <v>452.46944858420267</v>
      </c>
      <c r="AB198" s="200">
        <v>666.07616130100178</v>
      </c>
      <c r="AC198" s="200">
        <v>207.84308219605012</v>
      </c>
      <c r="AD198" s="200">
        <v>873.91924349705175</v>
      </c>
      <c r="AE198" s="200">
        <v>181.8668653750621</v>
      </c>
      <c r="AF198" s="487">
        <v>1055.7861088721138</v>
      </c>
    </row>
    <row r="199" spans="1:32" s="1" customFormat="1" ht="16.5">
      <c r="A199" s="434">
        <v>609</v>
      </c>
      <c r="B199" s="435" t="s">
        <v>230</v>
      </c>
      <c r="C199" s="440">
        <v>83205</v>
      </c>
      <c r="D199" s="500">
        <f>'Vos-laskelma'!D199/$C199</f>
        <v>88.070753227071748</v>
      </c>
      <c r="E199" s="500">
        <f>'Vos-laskelma'!E199/$C199</f>
        <v>-296.42251346443152</v>
      </c>
      <c r="F199" s="438">
        <f>'Vos-laskelma'!F199/$C199</f>
        <v>-208.35176023735977</v>
      </c>
      <c r="G199" s="438">
        <f>'Vos-laskelma'!G199/$C199</f>
        <v>272.6588690999742</v>
      </c>
      <c r="H199" s="438">
        <f>'Vos-laskelma'!H199/$C199</f>
        <v>64.307108862614442</v>
      </c>
      <c r="I199" s="438">
        <f>'Vos-laskelma'!I199/$C199</f>
        <v>162.75899099494083</v>
      </c>
      <c r="J199" s="438">
        <f>'Vos-laskelma'!J199/$C199</f>
        <v>227.06609985755529</v>
      </c>
      <c r="K199" s="759">
        <f>'Vos-laskelma'!K199/$C199</f>
        <v>-58.636199747611322</v>
      </c>
      <c r="L199" s="428">
        <f>'Vos-laskelma'!L199/$C199</f>
        <v>210.88323825068071</v>
      </c>
      <c r="M199" s="438">
        <f>'Vos-laskelma'!M199/$C199</f>
        <v>-35.072600539751221</v>
      </c>
      <c r="N199" s="438">
        <f>'Vos-laskelma'!N199/$C199</f>
        <v>175.81063771092946</v>
      </c>
      <c r="O199" s="492">
        <v>4</v>
      </c>
      <c r="P199" s="492">
        <v>4</v>
      </c>
      <c r="Q199" s="200"/>
      <c r="R199" s="476">
        <f>S199/AF199</f>
        <v>-0.28721912935307592</v>
      </c>
      <c r="S199" s="473">
        <f>L199-AF199</f>
        <v>-84.976607229293876</v>
      </c>
      <c r="T199" s="495"/>
      <c r="U199" s="434">
        <v>609</v>
      </c>
      <c r="V199" s="435" t="s">
        <v>230</v>
      </c>
      <c r="W199" s="436">
        <v>83482</v>
      </c>
      <c r="X199" s="200">
        <v>95.325945501020954</v>
      </c>
      <c r="Y199" s="200">
        <v>-197.32048158927702</v>
      </c>
      <c r="Z199" s="200">
        <v>-101.99453608825608</v>
      </c>
      <c r="AA199" s="200">
        <v>302.11821710069239</v>
      </c>
      <c r="AB199" s="200">
        <v>200.12368101243626</v>
      </c>
      <c r="AC199" s="200">
        <v>162.15509309885996</v>
      </c>
      <c r="AD199" s="200">
        <v>362.27877411129629</v>
      </c>
      <c r="AE199" s="200">
        <v>-66.41892863132172</v>
      </c>
      <c r="AF199" s="487">
        <v>295.85984547997458</v>
      </c>
    </row>
    <row r="200" spans="1:32" s="1" customFormat="1" ht="16.5">
      <c r="A200" s="434">
        <v>611</v>
      </c>
      <c r="B200" s="435" t="s">
        <v>231</v>
      </c>
      <c r="C200" s="440">
        <v>5011</v>
      </c>
      <c r="D200" s="500">
        <f>'Vos-laskelma'!D200/$C200</f>
        <v>557.27076087771718</v>
      </c>
      <c r="E200" s="500">
        <f>'Vos-laskelma'!E200/$C200</f>
        <v>77.189072004602806</v>
      </c>
      <c r="F200" s="438">
        <f>'Vos-laskelma'!F200/$C200</f>
        <v>634.45983288231992</v>
      </c>
      <c r="G200" s="438">
        <f>'Vos-laskelma'!G200/$C200</f>
        <v>225.02082495541086</v>
      </c>
      <c r="H200" s="438">
        <f>'Vos-laskelma'!H200/$C200</f>
        <v>859.48065783773075</v>
      </c>
      <c r="I200" s="438">
        <f>'Vos-laskelma'!I200/$C200</f>
        <v>143.61234083168904</v>
      </c>
      <c r="J200" s="438">
        <f>'Vos-laskelma'!J200/$C200</f>
        <v>1003.0929986694198</v>
      </c>
      <c r="K200" s="759">
        <f>'Vos-laskelma'!K200/$C200</f>
        <v>-268.70784274595889</v>
      </c>
      <c r="L200" s="428">
        <f>'Vos-laskelma'!L200/$C200</f>
        <v>1021.5891072305852</v>
      </c>
      <c r="M200" s="438">
        <f>'Vos-laskelma'!M200/$C200</f>
        <v>23.96120203552184</v>
      </c>
      <c r="N200" s="438">
        <f>'Vos-laskelma'!N200/$C200</f>
        <v>1045.550309266107</v>
      </c>
      <c r="O200" s="492">
        <v>1</v>
      </c>
      <c r="P200" s="493">
        <v>35</v>
      </c>
      <c r="Q200" s="200"/>
      <c r="R200" s="476">
        <f>S200/AF200</f>
        <v>0.13200173120536465</v>
      </c>
      <c r="S200" s="473">
        <f>L200-AF200</f>
        <v>119.12661175119331</v>
      </c>
      <c r="T200" s="495"/>
      <c r="U200" s="434">
        <v>611</v>
      </c>
      <c r="V200" s="435" t="s">
        <v>231</v>
      </c>
      <c r="W200" s="436">
        <v>5066</v>
      </c>
      <c r="X200" s="200">
        <v>604.02817442466221</v>
      </c>
      <c r="Y200" s="200">
        <v>128.94312150386884</v>
      </c>
      <c r="Z200" s="200">
        <v>732.97129592853105</v>
      </c>
      <c r="AA200" s="200">
        <v>276.68555073035924</v>
      </c>
      <c r="AB200" s="200">
        <v>1009.6568466588903</v>
      </c>
      <c r="AC200" s="200">
        <v>149.79952959428758</v>
      </c>
      <c r="AD200" s="200">
        <v>1159.456376253178</v>
      </c>
      <c r="AE200" s="200">
        <v>-256.99388077378603</v>
      </c>
      <c r="AF200" s="487">
        <v>902.46249547939192</v>
      </c>
    </row>
    <row r="201" spans="1:32" s="1" customFormat="1" ht="16.5">
      <c r="A201" s="434">
        <v>614</v>
      </c>
      <c r="B201" s="435" t="s">
        <v>232</v>
      </c>
      <c r="C201" s="440">
        <v>2999</v>
      </c>
      <c r="D201" s="500">
        <f>'Vos-laskelma'!D201/$C201</f>
        <v>705.71146815886016</v>
      </c>
      <c r="E201" s="500">
        <f>'Vos-laskelma'!E201/$C201</f>
        <v>-420.40494836931225</v>
      </c>
      <c r="F201" s="438">
        <f>'Vos-laskelma'!F201/$C201</f>
        <v>285.30651978954785</v>
      </c>
      <c r="G201" s="438">
        <f>'Vos-laskelma'!G201/$C201</f>
        <v>505.71520482543002</v>
      </c>
      <c r="H201" s="438">
        <f>'Vos-laskelma'!H201/$C201</f>
        <v>791.02172461497787</v>
      </c>
      <c r="I201" s="438">
        <f>'Vos-laskelma'!I201/$C201</f>
        <v>256.41911766940007</v>
      </c>
      <c r="J201" s="438">
        <f>'Vos-laskelma'!J201/$C201</f>
        <v>1047.440842284378</v>
      </c>
      <c r="K201" s="759">
        <f>'Vos-laskelma'!K201/$C201</f>
        <v>30.904968322774259</v>
      </c>
      <c r="L201" s="428">
        <f>'Vos-laskelma'!L201/$C201</f>
        <v>1102.4305055054517</v>
      </c>
      <c r="M201" s="438">
        <f>'Vos-laskelma'!M201/$C201</f>
        <v>-4.204414804934979</v>
      </c>
      <c r="N201" s="438">
        <f>'Vos-laskelma'!N201/$C201</f>
        <v>1098.2260907005166</v>
      </c>
      <c r="O201" s="492">
        <v>19</v>
      </c>
      <c r="P201" s="492">
        <v>19</v>
      </c>
      <c r="Q201" s="200"/>
      <c r="R201" s="476">
        <f>S201/AF201</f>
        <v>-7.5832275832352511E-2</v>
      </c>
      <c r="S201" s="473">
        <f>L201-AF201</f>
        <v>-90.459569181323104</v>
      </c>
      <c r="T201" s="495"/>
      <c r="U201" s="434">
        <v>614</v>
      </c>
      <c r="V201" s="435" t="s">
        <v>232</v>
      </c>
      <c r="W201" s="436">
        <v>3066</v>
      </c>
      <c r="X201" s="200">
        <v>639.89274203472326</v>
      </c>
      <c r="Y201" s="200">
        <v>-284.11461274001232</v>
      </c>
      <c r="Z201" s="200">
        <v>355.77812929471088</v>
      </c>
      <c r="AA201" s="200">
        <v>526.59067188519248</v>
      </c>
      <c r="AB201" s="200">
        <v>882.36880117990336</v>
      </c>
      <c r="AC201" s="200">
        <v>249.7629564814311</v>
      </c>
      <c r="AD201" s="200">
        <v>1132.1317576613344</v>
      </c>
      <c r="AE201" s="200">
        <v>60.758317025440313</v>
      </c>
      <c r="AF201" s="487">
        <v>1192.8900746867748</v>
      </c>
    </row>
    <row r="202" spans="1:32" s="1" customFormat="1" ht="16.5">
      <c r="A202" s="434">
        <v>615</v>
      </c>
      <c r="B202" s="435" t="s">
        <v>233</v>
      </c>
      <c r="C202" s="440">
        <v>7603</v>
      </c>
      <c r="D202" s="500">
        <f>'Vos-laskelma'!D202/$C202</f>
        <v>1059.6930282940002</v>
      </c>
      <c r="E202" s="500">
        <f>'Vos-laskelma'!E202/$C202</f>
        <v>259.18865073504134</v>
      </c>
      <c r="F202" s="438">
        <f>'Vos-laskelma'!F202/$C202</f>
        <v>1318.8816790290416</v>
      </c>
      <c r="G202" s="438">
        <f>'Vos-laskelma'!G202/$C202</f>
        <v>482.06749169647372</v>
      </c>
      <c r="H202" s="438">
        <f>'Vos-laskelma'!H202/$C202</f>
        <v>1800.9491707255154</v>
      </c>
      <c r="I202" s="438">
        <f>'Vos-laskelma'!I202/$C202</f>
        <v>204.79639965011313</v>
      </c>
      <c r="J202" s="438">
        <f>'Vos-laskelma'!J202/$C202</f>
        <v>2005.7455703756286</v>
      </c>
      <c r="K202" s="759">
        <f>'Vos-laskelma'!K202/$C202</f>
        <v>21.690648428252008</v>
      </c>
      <c r="L202" s="428">
        <f>'Vos-laskelma'!L202/$C202</f>
        <v>1940.5807670085367</v>
      </c>
      <c r="M202" s="438">
        <f>'Vos-laskelma'!M202/$C202</f>
        <v>1.3495470603709043</v>
      </c>
      <c r="N202" s="438">
        <f>'Vos-laskelma'!N202/$C202</f>
        <v>1941.9303140689076</v>
      </c>
      <c r="O202" s="492">
        <v>17</v>
      </c>
      <c r="P202" s="492">
        <v>17</v>
      </c>
      <c r="Q202" s="200"/>
      <c r="R202" s="476">
        <f>S202/AF202</f>
        <v>-1.9317792738679194E-2</v>
      </c>
      <c r="S202" s="473">
        <f>L202-AF202</f>
        <v>-38.226182520867042</v>
      </c>
      <c r="T202" s="495"/>
      <c r="U202" s="434">
        <v>615</v>
      </c>
      <c r="V202" s="435" t="s">
        <v>233</v>
      </c>
      <c r="W202" s="436">
        <v>7702</v>
      </c>
      <c r="X202" s="200">
        <v>1036.2909530803333</v>
      </c>
      <c r="Y202" s="200">
        <v>326.22031941941964</v>
      </c>
      <c r="Z202" s="200">
        <v>1362.511272499753</v>
      </c>
      <c r="AA202" s="200">
        <v>417.22981043884704</v>
      </c>
      <c r="AB202" s="200">
        <v>1779.7410829386001</v>
      </c>
      <c r="AC202" s="200">
        <v>202.53262847083474</v>
      </c>
      <c r="AD202" s="200">
        <v>1982.2737114094348</v>
      </c>
      <c r="AE202" s="200">
        <v>-3.4667618800311608</v>
      </c>
      <c r="AF202" s="487">
        <v>1978.8069495294037</v>
      </c>
    </row>
    <row r="203" spans="1:32" s="1" customFormat="1" ht="16.5">
      <c r="A203" s="434">
        <v>616</v>
      </c>
      <c r="B203" s="435" t="s">
        <v>234</v>
      </c>
      <c r="C203" s="440">
        <v>1807</v>
      </c>
      <c r="D203" s="500">
        <f>'Vos-laskelma'!D203/$C203</f>
        <v>206.19467494806926</v>
      </c>
      <c r="E203" s="500">
        <f>'Vos-laskelma'!E203/$C203</f>
        <v>-256.0512631884136</v>
      </c>
      <c r="F203" s="438">
        <f>'Vos-laskelma'!F203/$C203</f>
        <v>-49.856588240344337</v>
      </c>
      <c r="G203" s="438">
        <f>'Vos-laskelma'!G203/$C203</f>
        <v>431.49578024087316</v>
      </c>
      <c r="H203" s="438">
        <f>'Vos-laskelma'!H203/$C203</f>
        <v>381.63919200052885</v>
      </c>
      <c r="I203" s="438">
        <f>'Vos-laskelma'!I203/$C203</f>
        <v>210.37560248604558</v>
      </c>
      <c r="J203" s="438">
        <f>'Vos-laskelma'!J203/$C203</f>
        <v>592.01479448657449</v>
      </c>
      <c r="K203" s="759">
        <f>'Vos-laskelma'!K203/$C203</f>
        <v>-274.18262313226342</v>
      </c>
      <c r="L203" s="428">
        <f>'Vos-laskelma'!L203/$C203</f>
        <v>631.40107008148311</v>
      </c>
      <c r="M203" s="438">
        <f>'Vos-laskelma'!M203/$C203</f>
        <v>-384.56874211400117</v>
      </c>
      <c r="N203" s="438">
        <f>'Vos-laskelma'!N203/$C203</f>
        <v>246.832327967482</v>
      </c>
      <c r="O203" s="492">
        <v>1</v>
      </c>
      <c r="P203" s="493">
        <v>34</v>
      </c>
      <c r="Q203" s="200"/>
      <c r="R203" s="476">
        <f>S203/AF203</f>
        <v>4.8549176652808286E-2</v>
      </c>
      <c r="S203" s="473">
        <f>L203-AF203</f>
        <v>29.234682333176011</v>
      </c>
      <c r="T203" s="495"/>
      <c r="U203" s="434">
        <v>616</v>
      </c>
      <c r="V203" s="435" t="s">
        <v>234</v>
      </c>
      <c r="W203" s="436">
        <v>1848</v>
      </c>
      <c r="X203" s="200">
        <v>275.38732876286497</v>
      </c>
      <c r="Y203" s="200">
        <v>-30.257634405650634</v>
      </c>
      <c r="Z203" s="200">
        <v>245.12969435721431</v>
      </c>
      <c r="AA203" s="200">
        <v>421.42694805194805</v>
      </c>
      <c r="AB203" s="200">
        <v>666.55664240916235</v>
      </c>
      <c r="AC203" s="200">
        <v>211.72338170278107</v>
      </c>
      <c r="AD203" s="200">
        <v>878.28002411194348</v>
      </c>
      <c r="AE203" s="200">
        <v>-276.11363636363637</v>
      </c>
      <c r="AF203" s="487">
        <v>602.1663877483071</v>
      </c>
    </row>
    <row r="204" spans="1:32" s="1" customFormat="1" ht="16.5">
      <c r="A204" s="434">
        <v>619</v>
      </c>
      <c r="B204" s="435" t="s">
        <v>235</v>
      </c>
      <c r="C204" s="440">
        <v>2675</v>
      </c>
      <c r="D204" s="500">
        <f>'Vos-laskelma'!D204/$C204</f>
        <v>31.948463233088525</v>
      </c>
      <c r="E204" s="500">
        <f>'Vos-laskelma'!E204/$C204</f>
        <v>377.63212955389139</v>
      </c>
      <c r="F204" s="438">
        <f>'Vos-laskelma'!F204/$C204</f>
        <v>409.58059278697993</v>
      </c>
      <c r="G204" s="438">
        <f>'Vos-laskelma'!G204/$C204</f>
        <v>583.36869814268721</v>
      </c>
      <c r="H204" s="438">
        <f>'Vos-laskelma'!H204/$C204</f>
        <v>992.9492909296672</v>
      </c>
      <c r="I204" s="438">
        <f>'Vos-laskelma'!I204/$C204</f>
        <v>257.49963299059721</v>
      </c>
      <c r="J204" s="438">
        <f>'Vos-laskelma'!J204/$C204</f>
        <v>1250.4489239202644</v>
      </c>
      <c r="K204" s="759">
        <f>'Vos-laskelma'!K204/$C204</f>
        <v>26.605981308411216</v>
      </c>
      <c r="L204" s="428">
        <f>'Vos-laskelma'!L204/$C204</f>
        <v>1281.7943444810121</v>
      </c>
      <c r="M204" s="438">
        <f>'Vos-laskelma'!M204/$C204</f>
        <v>81.958760000000012</v>
      </c>
      <c r="N204" s="438">
        <f>'Vos-laskelma'!N204/$C204</f>
        <v>1363.7531044810121</v>
      </c>
      <c r="O204" s="492">
        <v>6</v>
      </c>
      <c r="P204" s="492">
        <v>6</v>
      </c>
      <c r="Q204" s="200"/>
      <c r="R204" s="476">
        <f>S204/AF204</f>
        <v>-2.9713044877357701E-2</v>
      </c>
      <c r="S204" s="473">
        <f>L204-AF204</f>
        <v>-39.252318790881418</v>
      </c>
      <c r="T204" s="495"/>
      <c r="U204" s="434">
        <v>619</v>
      </c>
      <c r="V204" s="435" t="s">
        <v>235</v>
      </c>
      <c r="W204" s="436">
        <v>2721</v>
      </c>
      <c r="X204" s="200">
        <v>83.185247890892356</v>
      </c>
      <c r="Y204" s="200">
        <v>423.47870502376418</v>
      </c>
      <c r="Z204" s="200">
        <v>506.66395291465653</v>
      </c>
      <c r="AA204" s="200">
        <v>625.1951488423374</v>
      </c>
      <c r="AB204" s="200">
        <v>1131.8591017569938</v>
      </c>
      <c r="AC204" s="200">
        <v>254.44040973246666</v>
      </c>
      <c r="AD204" s="200">
        <v>1386.2995114894607</v>
      </c>
      <c r="AE204" s="200">
        <v>-65.252848217567077</v>
      </c>
      <c r="AF204" s="487">
        <v>1321.0466632718935</v>
      </c>
    </row>
    <row r="205" spans="1:32" s="1" customFormat="1" ht="16.5">
      <c r="A205" s="434">
        <v>620</v>
      </c>
      <c r="B205" s="435" t="s">
        <v>236</v>
      </c>
      <c r="C205" s="440">
        <v>2380</v>
      </c>
      <c r="D205" s="500">
        <f>'Vos-laskelma'!D205/$C205</f>
        <v>758.50722296573758</v>
      </c>
      <c r="E205" s="500">
        <f>'Vos-laskelma'!E205/$C205</f>
        <v>202.63768274736478</v>
      </c>
      <c r="F205" s="438">
        <f>'Vos-laskelma'!F205/$C205</f>
        <v>961.14490571310239</v>
      </c>
      <c r="G205" s="438">
        <f>'Vos-laskelma'!G205/$C205</f>
        <v>334.33673035764764</v>
      </c>
      <c r="H205" s="438">
        <f>'Vos-laskelma'!H205/$C205</f>
        <v>1295.48163607075</v>
      </c>
      <c r="I205" s="438">
        <f>'Vos-laskelma'!I205/$C205</f>
        <v>248.32126719833951</v>
      </c>
      <c r="J205" s="438">
        <f>'Vos-laskelma'!J205/$C205</f>
        <v>1543.8029032690897</v>
      </c>
      <c r="K205" s="759">
        <f>'Vos-laskelma'!K205/$C205</f>
        <v>35.230672268907561</v>
      </c>
      <c r="L205" s="428">
        <f>'Vos-laskelma'!L205/$C205</f>
        <v>1326.9201301598459</v>
      </c>
      <c r="M205" s="438">
        <f>'Vos-laskelma'!M205/$C205</f>
        <v>-15.198396428571431</v>
      </c>
      <c r="N205" s="438">
        <f>'Vos-laskelma'!N205/$C205</f>
        <v>1311.7217337312745</v>
      </c>
      <c r="O205" s="492">
        <v>18</v>
      </c>
      <c r="P205" s="492">
        <v>18</v>
      </c>
      <c r="Q205" s="200"/>
      <c r="R205" s="476">
        <f>S205/AF205</f>
        <v>-0.18893745255868641</v>
      </c>
      <c r="S205" s="473">
        <f>L205-AF205</f>
        <v>-309.10675130068466</v>
      </c>
      <c r="T205" s="495"/>
      <c r="U205" s="434">
        <v>620</v>
      </c>
      <c r="V205" s="435" t="s">
        <v>236</v>
      </c>
      <c r="W205" s="436">
        <v>2446</v>
      </c>
      <c r="X205" s="200">
        <v>754.01581768507117</v>
      </c>
      <c r="Y205" s="200">
        <v>368.98645573412972</v>
      </c>
      <c r="Z205" s="200">
        <v>1123.0022734192009</v>
      </c>
      <c r="AA205" s="200">
        <v>224.45502861815208</v>
      </c>
      <c r="AB205" s="200">
        <v>1347.457302037353</v>
      </c>
      <c r="AC205" s="200">
        <v>242.3876497420658</v>
      </c>
      <c r="AD205" s="200">
        <v>1589.8449517794186</v>
      </c>
      <c r="AE205" s="200">
        <v>46.181929681112017</v>
      </c>
      <c r="AF205" s="487">
        <v>1636.0268814605306</v>
      </c>
    </row>
    <row r="206" spans="1:32" s="1" customFormat="1" ht="16.5">
      <c r="A206" s="434">
        <v>623</v>
      </c>
      <c r="B206" s="435" t="s">
        <v>237</v>
      </c>
      <c r="C206" s="440">
        <v>2107</v>
      </c>
      <c r="D206" s="500">
        <f>'Vos-laskelma'!D206/$C206</f>
        <v>438.83692178314448</v>
      </c>
      <c r="E206" s="500">
        <f>'Vos-laskelma'!E206/$C206</f>
        <v>233.77342685434868</v>
      </c>
      <c r="F206" s="438">
        <f>'Vos-laskelma'!F206/$C206</f>
        <v>672.61034863749319</v>
      </c>
      <c r="G206" s="438">
        <f>'Vos-laskelma'!G206/$C206</f>
        <v>-33.928020447711745</v>
      </c>
      <c r="H206" s="438">
        <f>'Vos-laskelma'!H206/$C206</f>
        <v>638.6823281897814</v>
      </c>
      <c r="I206" s="438">
        <f>'Vos-laskelma'!I206/$C206</f>
        <v>225.21930188385213</v>
      </c>
      <c r="J206" s="438">
        <f>'Vos-laskelma'!J206/$C206</f>
        <v>863.90163007363356</v>
      </c>
      <c r="K206" s="759">
        <f>'Vos-laskelma'!K206/$C206</f>
        <v>-244.98386331276697</v>
      </c>
      <c r="L206" s="428">
        <f>'Vos-laskelma'!L206/$C206</f>
        <v>465.34538897254191</v>
      </c>
      <c r="M206" s="438">
        <f>'Vos-laskelma'!M206/$C206</f>
        <v>-32.913962980541051</v>
      </c>
      <c r="N206" s="438">
        <f>'Vos-laskelma'!N206/$C206</f>
        <v>432.43142599200087</v>
      </c>
      <c r="O206" s="492">
        <v>10</v>
      </c>
      <c r="P206" s="492">
        <v>10</v>
      </c>
      <c r="Q206" s="200"/>
      <c r="R206" s="476">
        <f>S206/AF206</f>
        <v>-0.30302395127083326</v>
      </c>
      <c r="S206" s="473">
        <f>L206-AF206</f>
        <v>-202.31799748246004</v>
      </c>
      <c r="T206" s="495"/>
      <c r="U206" s="434">
        <v>623</v>
      </c>
      <c r="V206" s="435" t="s">
        <v>237</v>
      </c>
      <c r="W206" s="436">
        <v>2117</v>
      </c>
      <c r="X206" s="200">
        <v>400.00615897887468</v>
      </c>
      <c r="Y206" s="200">
        <v>292.34701908720189</v>
      </c>
      <c r="Z206" s="200">
        <v>692.35317806607657</v>
      </c>
      <c r="AA206" s="200">
        <v>-53.583845063769488</v>
      </c>
      <c r="AB206" s="200">
        <v>638.76933300230712</v>
      </c>
      <c r="AC206" s="200">
        <v>225.57804022643134</v>
      </c>
      <c r="AD206" s="200">
        <v>864.34737322873832</v>
      </c>
      <c r="AE206" s="200">
        <v>-196.68398677373642</v>
      </c>
      <c r="AF206" s="487">
        <v>667.66338645500196</v>
      </c>
    </row>
    <row r="207" spans="1:32" s="1" customFormat="1" ht="16.5">
      <c r="A207" s="434">
        <v>624</v>
      </c>
      <c r="B207" s="435" t="s">
        <v>238</v>
      </c>
      <c r="C207" s="440">
        <v>5117</v>
      </c>
      <c r="D207" s="500">
        <f>'Vos-laskelma'!D207/$C207</f>
        <v>349.3252709216859</v>
      </c>
      <c r="E207" s="500">
        <f>'Vos-laskelma'!E207/$C207</f>
        <v>243.81109422982632</v>
      </c>
      <c r="F207" s="438">
        <f>'Vos-laskelma'!F207/$C207</f>
        <v>593.13636515151222</v>
      </c>
      <c r="G207" s="438">
        <f>'Vos-laskelma'!G207/$C207</f>
        <v>211.06737421112763</v>
      </c>
      <c r="H207" s="438">
        <f>'Vos-laskelma'!H207/$C207</f>
        <v>804.20373936263979</v>
      </c>
      <c r="I207" s="438">
        <f>'Vos-laskelma'!I207/$C207</f>
        <v>139.66076336851967</v>
      </c>
      <c r="J207" s="438">
        <f>'Vos-laskelma'!J207/$C207</f>
        <v>943.86450273115952</v>
      </c>
      <c r="K207" s="759">
        <f>'Vos-laskelma'!K207/$C207</f>
        <v>-164.11139339456713</v>
      </c>
      <c r="L207" s="428">
        <f>'Vos-laskelma'!L207/$C207</f>
        <v>1002.4922142808957</v>
      </c>
      <c r="M207" s="438">
        <f>'Vos-laskelma'!M207/$C207</f>
        <v>-20.129000488567513</v>
      </c>
      <c r="N207" s="438">
        <f>'Vos-laskelma'!N207/$C207</f>
        <v>982.36321379232822</v>
      </c>
      <c r="O207" s="492">
        <v>8</v>
      </c>
      <c r="P207" s="492">
        <v>8</v>
      </c>
      <c r="Q207" s="200"/>
      <c r="R207" s="476">
        <f>S207/AF207</f>
        <v>-5.394366810104842E-2</v>
      </c>
      <c r="S207" s="473">
        <f>L207-AF207</f>
        <v>-57.16161443844112</v>
      </c>
      <c r="T207" s="495"/>
      <c r="U207" s="434">
        <v>624</v>
      </c>
      <c r="V207" s="435" t="s">
        <v>238</v>
      </c>
      <c r="W207" s="436">
        <v>5119</v>
      </c>
      <c r="X207" s="200">
        <v>369.25680104707402</v>
      </c>
      <c r="Y207" s="200">
        <v>483.08429836732859</v>
      </c>
      <c r="Z207" s="200">
        <v>852.34109941440261</v>
      </c>
      <c r="AA207" s="200">
        <v>234.09435436608712</v>
      </c>
      <c r="AB207" s="200">
        <v>1086.4354537804898</v>
      </c>
      <c r="AC207" s="200">
        <v>144.5119869724474</v>
      </c>
      <c r="AD207" s="200">
        <v>1230.9474407529372</v>
      </c>
      <c r="AE207" s="200">
        <v>-171.29361203360031</v>
      </c>
      <c r="AF207" s="487">
        <v>1059.6538287193368</v>
      </c>
    </row>
    <row r="208" spans="1:32" s="1" customFormat="1" ht="16.5">
      <c r="A208" s="434">
        <v>625</v>
      </c>
      <c r="B208" s="435" t="s">
        <v>239</v>
      </c>
      <c r="C208" s="440">
        <v>2991</v>
      </c>
      <c r="D208" s="500">
        <f>'Vos-laskelma'!D208/$C208</f>
        <v>588.86979269484743</v>
      </c>
      <c r="E208" s="500">
        <f>'Vos-laskelma'!E208/$C208</f>
        <v>409.87763774716274</v>
      </c>
      <c r="F208" s="438">
        <f>'Vos-laskelma'!F208/$C208</f>
        <v>998.74743044201023</v>
      </c>
      <c r="G208" s="438">
        <f>'Vos-laskelma'!G208/$C208</f>
        <v>194.3863342445197</v>
      </c>
      <c r="H208" s="438">
        <f>'Vos-laskelma'!H208/$C208</f>
        <v>1193.13376468653</v>
      </c>
      <c r="I208" s="438">
        <f>'Vos-laskelma'!I208/$C208</f>
        <v>186.31140360669337</v>
      </c>
      <c r="J208" s="438">
        <f>'Vos-laskelma'!J208/$C208</f>
        <v>1379.4451682932233</v>
      </c>
      <c r="K208" s="759">
        <f>'Vos-laskelma'!K208/$C208</f>
        <v>100.30023403543966</v>
      </c>
      <c r="L208" s="428">
        <f>'Vos-laskelma'!L208/$C208</f>
        <v>1321.2853555215752</v>
      </c>
      <c r="M208" s="438">
        <f>'Vos-laskelma'!M208/$C208</f>
        <v>-1.5281768639251043</v>
      </c>
      <c r="N208" s="438">
        <f>'Vos-laskelma'!N208/$C208</f>
        <v>1319.75717865765</v>
      </c>
      <c r="O208" s="492">
        <v>17</v>
      </c>
      <c r="P208" s="492">
        <v>17</v>
      </c>
      <c r="Q208" s="200"/>
      <c r="R208" s="476">
        <f>S208/AF208</f>
        <v>-0.17910079439401269</v>
      </c>
      <c r="S208" s="473">
        <f>L208-AF208</f>
        <v>-288.27321939043622</v>
      </c>
      <c r="T208" s="495"/>
      <c r="U208" s="434">
        <v>625</v>
      </c>
      <c r="V208" s="435" t="s">
        <v>239</v>
      </c>
      <c r="W208" s="436">
        <v>3048</v>
      </c>
      <c r="X208" s="200">
        <v>587.50578698673348</v>
      </c>
      <c r="Y208" s="200">
        <v>508.77955989834044</v>
      </c>
      <c r="Z208" s="200">
        <v>1096.285346885074</v>
      </c>
      <c r="AA208" s="200">
        <v>216.42290026246718</v>
      </c>
      <c r="AB208" s="200">
        <v>1312.7082471475412</v>
      </c>
      <c r="AC208" s="200">
        <v>184.80931726578265</v>
      </c>
      <c r="AD208" s="200">
        <v>1497.5175644133237</v>
      </c>
      <c r="AE208" s="200">
        <v>112.04101049868767</v>
      </c>
      <c r="AF208" s="487">
        <v>1609.5585749120114</v>
      </c>
    </row>
    <row r="209" spans="1:32" s="1" customFormat="1" ht="16.5">
      <c r="A209" s="434">
        <v>626</v>
      </c>
      <c r="B209" s="435" t="s">
        <v>240</v>
      </c>
      <c r="C209" s="440">
        <v>4835</v>
      </c>
      <c r="D209" s="500">
        <f>'Vos-laskelma'!D209/$C209</f>
        <v>401.98129751500289</v>
      </c>
      <c r="E209" s="500">
        <f>'Vos-laskelma'!E209/$C209</f>
        <v>-354.66978725871064</v>
      </c>
      <c r="F209" s="438">
        <f>'Vos-laskelma'!F209/$C209</f>
        <v>47.311510256292237</v>
      </c>
      <c r="G209" s="438">
        <f>'Vos-laskelma'!G209/$C209</f>
        <v>331.55092184729654</v>
      </c>
      <c r="H209" s="438">
        <f>'Vos-laskelma'!H209/$C209</f>
        <v>378.86243210358879</v>
      </c>
      <c r="I209" s="438">
        <f>'Vos-laskelma'!I209/$C209</f>
        <v>198.12666026639582</v>
      </c>
      <c r="J209" s="438">
        <f>'Vos-laskelma'!J209/$C209</f>
        <v>576.98909236998452</v>
      </c>
      <c r="K209" s="759">
        <f>'Vos-laskelma'!K209/$C209</f>
        <v>-35.978490175801447</v>
      </c>
      <c r="L209" s="428">
        <f>'Vos-laskelma'!L209/$C209</f>
        <v>540.05217406595148</v>
      </c>
      <c r="M209" s="438">
        <f>'Vos-laskelma'!M209/$C209</f>
        <v>-1.3202329886246127</v>
      </c>
      <c r="N209" s="438">
        <f>'Vos-laskelma'!N209/$C209</f>
        <v>538.73194107732684</v>
      </c>
      <c r="O209" s="492">
        <v>17</v>
      </c>
      <c r="P209" s="492">
        <v>17</v>
      </c>
      <c r="Q209" s="200"/>
      <c r="R209" s="476">
        <f>S209/AF209</f>
        <v>0.33707354154963148</v>
      </c>
      <c r="S209" s="473">
        <f>L209-AF209</f>
        <v>136.1460632322528</v>
      </c>
      <c r="T209" s="495"/>
      <c r="U209" s="434">
        <v>626</v>
      </c>
      <c r="V209" s="435" t="s">
        <v>240</v>
      </c>
      <c r="W209" s="436">
        <v>4964</v>
      </c>
      <c r="X209" s="200">
        <v>397.80932940168839</v>
      </c>
      <c r="Y209" s="200">
        <v>-127.1343233262057</v>
      </c>
      <c r="Z209" s="200">
        <v>270.67500607548266</v>
      </c>
      <c r="AA209" s="200">
        <v>-7.8261482675261886</v>
      </c>
      <c r="AB209" s="200">
        <v>262.84885780795645</v>
      </c>
      <c r="AC209" s="200">
        <v>193.16200725620152</v>
      </c>
      <c r="AD209" s="200">
        <v>456.010865064158</v>
      </c>
      <c r="AE209" s="200">
        <v>-52.104754230459307</v>
      </c>
      <c r="AF209" s="487">
        <v>403.90611083369868</v>
      </c>
    </row>
    <row r="210" spans="1:32" s="1" customFormat="1" ht="16.5">
      <c r="A210" s="434">
        <v>630</v>
      </c>
      <c r="B210" s="435" t="s">
        <v>241</v>
      </c>
      <c r="C210" s="440">
        <v>1635</v>
      </c>
      <c r="D210" s="500">
        <f>'Vos-laskelma'!D210/$C210</f>
        <v>1550.8752913438425</v>
      </c>
      <c r="E210" s="500">
        <f>'Vos-laskelma'!E210/$C210</f>
        <v>-404.04688869826151</v>
      </c>
      <c r="F210" s="438">
        <f>'Vos-laskelma'!F210/$C210</f>
        <v>1146.8284026455808</v>
      </c>
      <c r="G210" s="438">
        <f>'Vos-laskelma'!G210/$C210</f>
        <v>341.62075639946192</v>
      </c>
      <c r="H210" s="438">
        <f>'Vos-laskelma'!H210/$C210</f>
        <v>1488.449159045043</v>
      </c>
      <c r="I210" s="438">
        <f>'Vos-laskelma'!I210/$C210</f>
        <v>180.45257154142186</v>
      </c>
      <c r="J210" s="438">
        <f>'Vos-laskelma'!J210/$C210</f>
        <v>1668.9017305864647</v>
      </c>
      <c r="K210" s="759">
        <f>'Vos-laskelma'!K210/$C210</f>
        <v>-109.22935779816514</v>
      </c>
      <c r="L210" s="428">
        <f>'Vos-laskelma'!L210/$C210</f>
        <v>1345.6937795161284</v>
      </c>
      <c r="M210" s="438">
        <f>'Vos-laskelma'!M210/$C210</f>
        <v>116.64325993883791</v>
      </c>
      <c r="N210" s="438">
        <f>'Vos-laskelma'!N210/$C210</f>
        <v>1462.3370394549663</v>
      </c>
      <c r="O210" s="492">
        <v>17</v>
      </c>
      <c r="P210" s="492">
        <v>17</v>
      </c>
      <c r="Q210" s="200"/>
      <c r="R210" s="476">
        <f>S210/AF210</f>
        <v>-2.272704341003641E-2</v>
      </c>
      <c r="S210" s="473">
        <f>L210-AF210</f>
        <v>-31.294881064135552</v>
      </c>
      <c r="T210" s="495"/>
      <c r="U210" s="434">
        <v>630</v>
      </c>
      <c r="V210" s="435" t="s">
        <v>241</v>
      </c>
      <c r="W210" s="436">
        <v>1631</v>
      </c>
      <c r="X210" s="200">
        <v>1500.1993568093653</v>
      </c>
      <c r="Y210" s="200">
        <v>-503.43190411116171</v>
      </c>
      <c r="Z210" s="200">
        <v>996.76745269820356</v>
      </c>
      <c r="AA210" s="200">
        <v>326.87921520539544</v>
      </c>
      <c r="AB210" s="200">
        <v>1323.6466679035989</v>
      </c>
      <c r="AC210" s="200">
        <v>179.92507054300461</v>
      </c>
      <c r="AD210" s="200">
        <v>1503.5717384466036</v>
      </c>
      <c r="AE210" s="200">
        <v>-126.58307786633966</v>
      </c>
      <c r="AF210" s="487">
        <v>1376.988660580264</v>
      </c>
    </row>
    <row r="211" spans="1:32" s="1" customFormat="1" ht="16.5">
      <c r="A211" s="434">
        <v>631</v>
      </c>
      <c r="B211" s="435" t="s">
        <v>242</v>
      </c>
      <c r="C211" s="440">
        <v>1963</v>
      </c>
      <c r="D211" s="500">
        <f>'Vos-laskelma'!D211/$C211</f>
        <v>143.01043033275786</v>
      </c>
      <c r="E211" s="500">
        <f>'Vos-laskelma'!E211/$C211</f>
        <v>136.42238024893282</v>
      </c>
      <c r="F211" s="438">
        <f>'Vos-laskelma'!F211/$C211</f>
        <v>279.43281058169066</v>
      </c>
      <c r="G211" s="438">
        <f>'Vos-laskelma'!G211/$C211</f>
        <v>302.1363190328322</v>
      </c>
      <c r="H211" s="438">
        <f>'Vos-laskelma'!H211/$C211</f>
        <v>581.56912961452292</v>
      </c>
      <c r="I211" s="438">
        <f>'Vos-laskelma'!I211/$C211</f>
        <v>169.76572738189327</v>
      </c>
      <c r="J211" s="438">
        <f>'Vos-laskelma'!J211/$C211</f>
        <v>751.33485699641619</v>
      </c>
      <c r="K211" s="759">
        <f>'Vos-laskelma'!K211/$C211</f>
        <v>-269.2027508914926</v>
      </c>
      <c r="L211" s="428">
        <f>'Vos-laskelma'!L211/$C211</f>
        <v>463.64356815280945</v>
      </c>
      <c r="M211" s="438">
        <f>'Vos-laskelma'!M211/$C211</f>
        <v>-375.09966994396336</v>
      </c>
      <c r="N211" s="438">
        <f>'Vos-laskelma'!N211/$C211</f>
        <v>88.543898208846088</v>
      </c>
      <c r="O211" s="492">
        <v>2</v>
      </c>
      <c r="P211" s="492">
        <v>2</v>
      </c>
      <c r="Q211" s="200"/>
      <c r="R211" s="476">
        <f>S211/AF211</f>
        <v>-0.52670056732561221</v>
      </c>
      <c r="S211" s="473">
        <f>L211-AF211</f>
        <v>-515.95525691440503</v>
      </c>
      <c r="T211" s="495"/>
      <c r="U211" s="434">
        <v>631</v>
      </c>
      <c r="V211" s="435" t="s">
        <v>242</v>
      </c>
      <c r="W211" s="436">
        <v>1985</v>
      </c>
      <c r="X211" s="200">
        <v>220.2700484782591</v>
      </c>
      <c r="Y211" s="200">
        <v>561.67379617926872</v>
      </c>
      <c r="Z211" s="200">
        <v>781.94384465752785</v>
      </c>
      <c r="AA211" s="200">
        <v>297.44937027707806</v>
      </c>
      <c r="AB211" s="200">
        <v>1079.393214934606</v>
      </c>
      <c r="AC211" s="200">
        <v>173.5098922484774</v>
      </c>
      <c r="AD211" s="200">
        <v>1252.9031071830834</v>
      </c>
      <c r="AE211" s="200">
        <v>-273.304282115869</v>
      </c>
      <c r="AF211" s="487">
        <v>979.59882506721442</v>
      </c>
    </row>
    <row r="212" spans="1:32" s="1" customFormat="1" ht="16.5">
      <c r="A212" s="434">
        <v>635</v>
      </c>
      <c r="B212" s="435" t="s">
        <v>243</v>
      </c>
      <c r="C212" s="440">
        <v>6347</v>
      </c>
      <c r="D212" s="500">
        <f>'Vos-laskelma'!D212/$C212</f>
        <v>185.86209369487008</v>
      </c>
      <c r="E212" s="500">
        <f>'Vos-laskelma'!E212/$C212</f>
        <v>-84.884375159651796</v>
      </c>
      <c r="F212" s="438">
        <f>'Vos-laskelma'!F212/$C212</f>
        <v>100.97771853521827</v>
      </c>
      <c r="G212" s="438">
        <f>'Vos-laskelma'!G212/$C212</f>
        <v>365.45173304874476</v>
      </c>
      <c r="H212" s="438">
        <f>'Vos-laskelma'!H212/$C212</f>
        <v>466.42945158396299</v>
      </c>
      <c r="I212" s="438">
        <f>'Vos-laskelma'!I212/$C212</f>
        <v>195.1698383908157</v>
      </c>
      <c r="J212" s="438">
        <f>'Vos-laskelma'!J212/$C212</f>
        <v>661.59928997477869</v>
      </c>
      <c r="K212" s="759">
        <f>'Vos-laskelma'!K212/$C212</f>
        <v>-88.977154561210014</v>
      </c>
      <c r="L212" s="428">
        <f>'Vos-laskelma'!L212/$C212</f>
        <v>552.90983038757213</v>
      </c>
      <c r="M212" s="438">
        <f>'Vos-laskelma'!M212/$C212</f>
        <v>-78.729518701748844</v>
      </c>
      <c r="N212" s="438">
        <f>'Vos-laskelma'!N212/$C212</f>
        <v>474.18031168582326</v>
      </c>
      <c r="O212" s="492">
        <v>6</v>
      </c>
      <c r="P212" s="492">
        <v>6</v>
      </c>
      <c r="Q212" s="200"/>
      <c r="R212" s="476">
        <f>S212/AF212</f>
        <v>-0.14655869489146689</v>
      </c>
      <c r="S212" s="473">
        <f>L212-AF212</f>
        <v>-94.949403842083484</v>
      </c>
      <c r="T212" s="495"/>
      <c r="U212" s="434">
        <v>635</v>
      </c>
      <c r="V212" s="435" t="s">
        <v>243</v>
      </c>
      <c r="W212" s="436">
        <v>6439</v>
      </c>
      <c r="X212" s="200">
        <v>216.83989966740046</v>
      </c>
      <c r="Y212" s="200">
        <v>-19.971869681654123</v>
      </c>
      <c r="Z212" s="200">
        <v>196.86802998574635</v>
      </c>
      <c r="AA212" s="200">
        <v>348.00807578816585</v>
      </c>
      <c r="AB212" s="200">
        <v>544.87610577391229</v>
      </c>
      <c r="AC212" s="200">
        <v>197.57530115336723</v>
      </c>
      <c r="AD212" s="200">
        <v>742.45140692727944</v>
      </c>
      <c r="AE212" s="200">
        <v>-94.592172697623852</v>
      </c>
      <c r="AF212" s="487">
        <v>647.85923422965561</v>
      </c>
    </row>
    <row r="213" spans="1:32" s="1" customFormat="1" ht="16.5">
      <c r="A213" s="434">
        <v>636</v>
      </c>
      <c r="B213" s="435" t="s">
        <v>244</v>
      </c>
      <c r="C213" s="440">
        <v>8154</v>
      </c>
      <c r="D213" s="500">
        <f>'Vos-laskelma'!D213/$C213</f>
        <v>505.78251336634622</v>
      </c>
      <c r="E213" s="500">
        <f>'Vos-laskelma'!E213/$C213</f>
        <v>58.596731234453166</v>
      </c>
      <c r="F213" s="438">
        <f>'Vos-laskelma'!F213/$C213</f>
        <v>564.37924460079932</v>
      </c>
      <c r="G213" s="438">
        <f>'Vos-laskelma'!G213/$C213</f>
        <v>458.86894199355379</v>
      </c>
      <c r="H213" s="438">
        <f>'Vos-laskelma'!H213/$C213</f>
        <v>1023.2481865943531</v>
      </c>
      <c r="I213" s="438">
        <f>'Vos-laskelma'!I213/$C213</f>
        <v>213.2061052241842</v>
      </c>
      <c r="J213" s="438">
        <f>'Vos-laskelma'!J213/$C213</f>
        <v>1236.4542918185373</v>
      </c>
      <c r="K213" s="759">
        <f>'Vos-laskelma'!K213/$C213</f>
        <v>-84.602894285013491</v>
      </c>
      <c r="L213" s="428">
        <f>'Vos-laskelma'!L213/$C213</f>
        <v>1068.6687877714439</v>
      </c>
      <c r="M213" s="438">
        <f>'Vos-laskelma'!M213/$C213</f>
        <v>85.301222590139801</v>
      </c>
      <c r="N213" s="438">
        <f>'Vos-laskelma'!N213/$C213</f>
        <v>1153.9700103615837</v>
      </c>
      <c r="O213" s="492">
        <v>2</v>
      </c>
      <c r="P213" s="492">
        <v>2</v>
      </c>
      <c r="Q213" s="200"/>
      <c r="R213" s="476">
        <f>S213/AF213</f>
        <v>6.0123147974824771E-2</v>
      </c>
      <c r="S213" s="473">
        <f>L213-AF213</f>
        <v>60.607799939092502</v>
      </c>
      <c r="T213" s="495"/>
      <c r="U213" s="434">
        <v>636</v>
      </c>
      <c r="V213" s="435" t="s">
        <v>244</v>
      </c>
      <c r="W213" s="436">
        <v>8222</v>
      </c>
      <c r="X213" s="200">
        <v>450.61587910000884</v>
      </c>
      <c r="Y213" s="200">
        <v>94.291453263518207</v>
      </c>
      <c r="Z213" s="200">
        <v>544.90733236352696</v>
      </c>
      <c r="AA213" s="200">
        <v>327.50863536852347</v>
      </c>
      <c r="AB213" s="200">
        <v>872.41596773205049</v>
      </c>
      <c r="AC213" s="200">
        <v>215.54273355201587</v>
      </c>
      <c r="AD213" s="200">
        <v>1087.9587012840664</v>
      </c>
      <c r="AE213" s="200">
        <v>-79.897713451714907</v>
      </c>
      <c r="AF213" s="487">
        <v>1008.0609878323514</v>
      </c>
    </row>
    <row r="214" spans="1:32" s="1" customFormat="1" ht="16.5">
      <c r="A214" s="434">
        <v>638</v>
      </c>
      <c r="B214" s="435" t="s">
        <v>245</v>
      </c>
      <c r="C214" s="440">
        <v>51232</v>
      </c>
      <c r="D214" s="500">
        <f>'Vos-laskelma'!D214/$C214</f>
        <v>524.79332210824032</v>
      </c>
      <c r="E214" s="500">
        <f>'Vos-laskelma'!E214/$C214</f>
        <v>333.04152153147396</v>
      </c>
      <c r="F214" s="438">
        <f>'Vos-laskelma'!F214/$C214</f>
        <v>857.83484363971422</v>
      </c>
      <c r="G214" s="438">
        <f>'Vos-laskelma'!G214/$C214</f>
        <v>-67.28122852147203</v>
      </c>
      <c r="H214" s="438">
        <f>'Vos-laskelma'!H214/$C214</f>
        <v>790.55361511824219</v>
      </c>
      <c r="I214" s="438">
        <f>'Vos-laskelma'!I214/$C214</f>
        <v>142.97549468459584</v>
      </c>
      <c r="J214" s="438">
        <f>'Vos-laskelma'!J214/$C214</f>
        <v>933.52910980283809</v>
      </c>
      <c r="K214" s="759">
        <f>'Vos-laskelma'!K214/$C214</f>
        <v>-26.704462054965646</v>
      </c>
      <c r="L214" s="428">
        <f>'Vos-laskelma'!L214/$C214</f>
        <v>919.37258653612969</v>
      </c>
      <c r="M214" s="438">
        <f>'Vos-laskelma'!M214/$C214</f>
        <v>-13.136990634954707</v>
      </c>
      <c r="N214" s="438">
        <f>'Vos-laskelma'!N214/$C214</f>
        <v>906.23559590117497</v>
      </c>
      <c r="O214" s="492">
        <v>1</v>
      </c>
      <c r="P214" s="493">
        <v>34</v>
      </c>
      <c r="Q214" s="200"/>
      <c r="R214" s="476">
        <f>S214/AF214</f>
        <v>-6.7541598429669107E-3</v>
      </c>
      <c r="S214" s="473">
        <f>L214-AF214</f>
        <v>-6.2518151636307948</v>
      </c>
      <c r="T214" s="495"/>
      <c r="U214" s="434">
        <v>638</v>
      </c>
      <c r="V214" s="435" t="s">
        <v>245</v>
      </c>
      <c r="W214" s="436">
        <v>51149</v>
      </c>
      <c r="X214" s="200">
        <v>511.7234939146781</v>
      </c>
      <c r="Y214" s="200">
        <v>379.81201722804542</v>
      </c>
      <c r="Z214" s="200">
        <v>891.53551114272352</v>
      </c>
      <c r="AA214" s="200">
        <v>-87.440810182017245</v>
      </c>
      <c r="AB214" s="200">
        <v>804.09470096070629</v>
      </c>
      <c r="AC214" s="200">
        <v>145.93117486367069</v>
      </c>
      <c r="AD214" s="200">
        <v>950.02587582437684</v>
      </c>
      <c r="AE214" s="200">
        <v>-24.401474124616318</v>
      </c>
      <c r="AF214" s="487">
        <v>925.62440169976048</v>
      </c>
    </row>
    <row r="215" spans="1:32" s="1" customFormat="1" ht="16.5">
      <c r="A215" s="434">
        <v>678</v>
      </c>
      <c r="B215" s="435" t="s">
        <v>246</v>
      </c>
      <c r="C215" s="440">
        <v>24073</v>
      </c>
      <c r="D215" s="500">
        <f>'Vos-laskelma'!D215/$C215</f>
        <v>478.16643964982478</v>
      </c>
      <c r="E215" s="500">
        <f>'Vos-laskelma'!E215/$C215</f>
        <v>29.570249587738108</v>
      </c>
      <c r="F215" s="438">
        <f>'Vos-laskelma'!F215/$C215</f>
        <v>507.73668923756287</v>
      </c>
      <c r="G215" s="438">
        <f>'Vos-laskelma'!G215/$C215</f>
        <v>326.58199358097932</v>
      </c>
      <c r="H215" s="438">
        <f>'Vos-laskelma'!H215/$C215</f>
        <v>834.31868281854224</v>
      </c>
      <c r="I215" s="438">
        <f>'Vos-laskelma'!I215/$C215</f>
        <v>143.52533776924452</v>
      </c>
      <c r="J215" s="438">
        <f>'Vos-laskelma'!J215/$C215</f>
        <v>977.84402058778676</v>
      </c>
      <c r="K215" s="759">
        <f>'Vos-laskelma'!K215/$C215</f>
        <v>-30.127819548872182</v>
      </c>
      <c r="L215" s="428">
        <f>'Vos-laskelma'!L215/$C215</f>
        <v>997.48752160552442</v>
      </c>
      <c r="M215" s="438">
        <f>'Vos-laskelma'!M215/$C215</f>
        <v>-0.26909376895277531</v>
      </c>
      <c r="N215" s="438">
        <f>'Vos-laskelma'!N215/$C215</f>
        <v>997.21842783657166</v>
      </c>
      <c r="O215" s="492">
        <v>17</v>
      </c>
      <c r="P215" s="492">
        <v>17</v>
      </c>
      <c r="Q215" s="200"/>
      <c r="R215" s="476">
        <f>S215/AF215</f>
        <v>-2.3099944278594832E-2</v>
      </c>
      <c r="S215" s="473">
        <f>L215-AF215</f>
        <v>-23.586758985969823</v>
      </c>
      <c r="T215" s="495"/>
      <c r="U215" s="434">
        <v>678</v>
      </c>
      <c r="V215" s="435" t="s">
        <v>246</v>
      </c>
      <c r="W215" s="436">
        <v>24260</v>
      </c>
      <c r="X215" s="200">
        <v>477.15990507627691</v>
      </c>
      <c r="Y215" s="200">
        <v>138.26223191544199</v>
      </c>
      <c r="Z215" s="200">
        <v>615.42213699171884</v>
      </c>
      <c r="AA215" s="200">
        <v>294.13730420445177</v>
      </c>
      <c r="AB215" s="200">
        <v>909.55944119617061</v>
      </c>
      <c r="AC215" s="200">
        <v>143.13132744149021</v>
      </c>
      <c r="AD215" s="200">
        <v>1052.6907686376608</v>
      </c>
      <c r="AE215" s="200">
        <v>-31.616488046166531</v>
      </c>
      <c r="AF215" s="487">
        <v>1021.0742805914942</v>
      </c>
    </row>
    <row r="216" spans="1:32" s="1" customFormat="1" ht="16.5">
      <c r="A216" s="434">
        <v>680</v>
      </c>
      <c r="B216" s="435" t="s">
        <v>247</v>
      </c>
      <c r="C216" s="440">
        <v>24942</v>
      </c>
      <c r="D216" s="500">
        <f>'Vos-laskelma'!D216/$C216</f>
        <v>334.88464466376934</v>
      </c>
      <c r="E216" s="500">
        <f>'Vos-laskelma'!E216/$C216</f>
        <v>4.3923148430618069</v>
      </c>
      <c r="F216" s="438">
        <f>'Vos-laskelma'!F216/$C216</f>
        <v>339.27695950683108</v>
      </c>
      <c r="G216" s="438">
        <f>'Vos-laskelma'!G216/$C216</f>
        <v>61.28180032071306</v>
      </c>
      <c r="H216" s="438">
        <f>'Vos-laskelma'!H216/$C216</f>
        <v>400.55875982754412</v>
      </c>
      <c r="I216" s="438">
        <f>'Vos-laskelma'!I216/$C216</f>
        <v>137.45566719937267</v>
      </c>
      <c r="J216" s="438">
        <f>'Vos-laskelma'!J216/$C216</f>
        <v>538.01442702691679</v>
      </c>
      <c r="K216" s="759">
        <f>'Vos-laskelma'!K216/$C216</f>
        <v>18.959105123887419</v>
      </c>
      <c r="L216" s="428">
        <f>'Vos-laskelma'!L216/$C216</f>
        <v>540.5301033960933</v>
      </c>
      <c r="M216" s="438">
        <f>'Vos-laskelma'!M216/$C216</f>
        <v>-31.586423723037438</v>
      </c>
      <c r="N216" s="438">
        <f>'Vos-laskelma'!N216/$C216</f>
        <v>508.94367967305584</v>
      </c>
      <c r="O216" s="492">
        <v>2</v>
      </c>
      <c r="P216" s="492">
        <v>2</v>
      </c>
      <c r="Q216" s="200"/>
      <c r="R216" s="476">
        <f>S216/AF216</f>
        <v>-5.0919806448385514E-2</v>
      </c>
      <c r="S216" s="473">
        <f>L216-AF216</f>
        <v>-29.000382087267781</v>
      </c>
      <c r="T216" s="495"/>
      <c r="U216" s="434">
        <v>680</v>
      </c>
      <c r="V216" s="435" t="s">
        <v>247</v>
      </c>
      <c r="W216" s="436">
        <v>24810</v>
      </c>
      <c r="X216" s="200">
        <v>314.69919806756832</v>
      </c>
      <c r="Y216" s="200">
        <v>35.232350919835788</v>
      </c>
      <c r="Z216" s="200">
        <v>349.93154898740408</v>
      </c>
      <c r="AA216" s="200">
        <v>95.3925836356308</v>
      </c>
      <c r="AB216" s="200">
        <v>445.32413262303487</v>
      </c>
      <c r="AC216" s="200">
        <v>138.54476479099938</v>
      </c>
      <c r="AD216" s="200">
        <v>583.86889741403422</v>
      </c>
      <c r="AE216" s="200">
        <v>-14.338411930673116</v>
      </c>
      <c r="AF216" s="487">
        <v>569.53048548336108</v>
      </c>
    </row>
    <row r="217" spans="1:32" s="1" customFormat="1" ht="16.5">
      <c r="A217" s="434">
        <v>681</v>
      </c>
      <c r="B217" s="435" t="s">
        <v>248</v>
      </c>
      <c r="C217" s="440">
        <v>3308</v>
      </c>
      <c r="D217" s="500">
        <f>'Vos-laskelma'!D217/$C217</f>
        <v>46.82506326059012</v>
      </c>
      <c r="E217" s="500">
        <f>'Vos-laskelma'!E217/$C217</f>
        <v>132.34362778528711</v>
      </c>
      <c r="F217" s="438">
        <f>'Vos-laskelma'!F217/$C217</f>
        <v>179.16869104587724</v>
      </c>
      <c r="G217" s="438">
        <f>'Vos-laskelma'!G217/$C217</f>
        <v>346.93861267398773</v>
      </c>
      <c r="H217" s="438">
        <f>'Vos-laskelma'!H217/$C217</f>
        <v>526.10730371986494</v>
      </c>
      <c r="I217" s="438">
        <f>'Vos-laskelma'!I217/$C217</f>
        <v>242.44926070990019</v>
      </c>
      <c r="J217" s="438">
        <f>'Vos-laskelma'!J217/$C217</f>
        <v>768.55656442976522</v>
      </c>
      <c r="K217" s="759">
        <f>'Vos-laskelma'!K217/$C217</f>
        <v>18.96795646916566</v>
      </c>
      <c r="L217" s="428">
        <f>'Vos-laskelma'!L217/$C217</f>
        <v>812.21768897631898</v>
      </c>
      <c r="M217" s="438">
        <f>'Vos-laskelma'!M217/$C217</f>
        <v>-18.55812076783555</v>
      </c>
      <c r="N217" s="438">
        <f>'Vos-laskelma'!N217/$C217</f>
        <v>793.65956820848351</v>
      </c>
      <c r="O217" s="492">
        <v>10</v>
      </c>
      <c r="P217" s="492">
        <v>10</v>
      </c>
      <c r="Q217" s="200"/>
      <c r="R217" s="476">
        <f>S217/AF217</f>
        <v>2.9018925057325978E-2</v>
      </c>
      <c r="S217" s="473">
        <f>L217-AF217</f>
        <v>22.905005605533688</v>
      </c>
      <c r="T217" s="495"/>
      <c r="U217" s="434">
        <v>681</v>
      </c>
      <c r="V217" s="435" t="s">
        <v>248</v>
      </c>
      <c r="W217" s="436">
        <v>3330</v>
      </c>
      <c r="X217" s="200">
        <v>37.276659867801776</v>
      </c>
      <c r="Y217" s="200">
        <v>223.69206548052659</v>
      </c>
      <c r="Z217" s="200">
        <v>260.96872534832835</v>
      </c>
      <c r="AA217" s="200">
        <v>313.95855855855854</v>
      </c>
      <c r="AB217" s="200">
        <v>574.92728390688694</v>
      </c>
      <c r="AC217" s="200">
        <v>241.94275682125567</v>
      </c>
      <c r="AD217" s="200">
        <v>816.87004072814261</v>
      </c>
      <c r="AE217" s="200">
        <v>-27.557357357357358</v>
      </c>
      <c r="AF217" s="487">
        <v>789.31268337078529</v>
      </c>
    </row>
    <row r="218" spans="1:32" s="1" customFormat="1" ht="16.5">
      <c r="A218" s="434">
        <v>683</v>
      </c>
      <c r="B218" s="435" t="s">
        <v>249</v>
      </c>
      <c r="C218" s="440">
        <v>3618</v>
      </c>
      <c r="D218" s="500">
        <f>'Vos-laskelma'!D218/$C218</f>
        <v>1443.4434274546309</v>
      </c>
      <c r="E218" s="500">
        <f>'Vos-laskelma'!E218/$C218</f>
        <v>-52.046037346921594</v>
      </c>
      <c r="F218" s="438">
        <f>'Vos-laskelma'!F218/$C218</f>
        <v>1391.3973901077093</v>
      </c>
      <c r="G218" s="438">
        <f>'Vos-laskelma'!G218/$C218</f>
        <v>688.90199085101347</v>
      </c>
      <c r="H218" s="438">
        <f>'Vos-laskelma'!H218/$C218</f>
        <v>2080.2993809587228</v>
      </c>
      <c r="I218" s="438">
        <f>'Vos-laskelma'!I218/$C218</f>
        <v>210.65776806817968</v>
      </c>
      <c r="J218" s="438">
        <f>'Vos-laskelma'!J218/$C218</f>
        <v>2290.9571490269027</v>
      </c>
      <c r="K218" s="759">
        <f>'Vos-laskelma'!K218/$C218</f>
        <v>39.920121614151462</v>
      </c>
      <c r="L218" s="428">
        <f>'Vos-laskelma'!L218/$C218</f>
        <v>1919.1213281313801</v>
      </c>
      <c r="M218" s="438">
        <f>'Vos-laskelma'!M218/$C218</f>
        <v>1.3286889165284823</v>
      </c>
      <c r="N218" s="438">
        <f>'Vos-laskelma'!N218/$C218</f>
        <v>1920.4500170479084</v>
      </c>
      <c r="O218" s="492">
        <v>19</v>
      </c>
      <c r="P218" s="492">
        <v>19</v>
      </c>
      <c r="Q218" s="200"/>
      <c r="R218" s="476">
        <f>S218/AF218</f>
        <v>-0.14928152900674707</v>
      </c>
      <c r="S218" s="473">
        <f>L218-AF218</f>
        <v>-336.76166203188473</v>
      </c>
      <c r="T218" s="495"/>
      <c r="U218" s="434">
        <v>683</v>
      </c>
      <c r="V218" s="435" t="s">
        <v>249</v>
      </c>
      <c r="W218" s="436">
        <v>3670</v>
      </c>
      <c r="X218" s="200">
        <v>1437.813506501486</v>
      </c>
      <c r="Y218" s="200">
        <v>-95.063480503096571</v>
      </c>
      <c r="Z218" s="200">
        <v>1342.7500259983894</v>
      </c>
      <c r="AA218" s="200">
        <v>673.76675749318804</v>
      </c>
      <c r="AB218" s="200">
        <v>2016.5167834915774</v>
      </c>
      <c r="AC218" s="200">
        <v>207.0746535381721</v>
      </c>
      <c r="AD218" s="200">
        <v>2223.5914370297496</v>
      </c>
      <c r="AE218" s="200">
        <v>32.291553133514988</v>
      </c>
      <c r="AF218" s="487">
        <v>2255.8829901632648</v>
      </c>
    </row>
    <row r="219" spans="1:32" s="1" customFormat="1" ht="16.5">
      <c r="A219" s="434">
        <v>684</v>
      </c>
      <c r="B219" s="435" t="s">
        <v>250</v>
      </c>
      <c r="C219" s="440">
        <v>38667</v>
      </c>
      <c r="D219" s="500">
        <f>'Vos-laskelma'!D219/$C219</f>
        <v>173.7789090729855</v>
      </c>
      <c r="E219" s="500">
        <f>'Vos-laskelma'!E219/$C219</f>
        <v>-43.315261819404924</v>
      </c>
      <c r="F219" s="438">
        <f>'Vos-laskelma'!F219/$C219</f>
        <v>130.46364725358058</v>
      </c>
      <c r="G219" s="438">
        <f>'Vos-laskelma'!G219/$C219</f>
        <v>0.49915944485768587</v>
      </c>
      <c r="H219" s="438">
        <f>'Vos-laskelma'!H219/$C219</f>
        <v>130.96280669843827</v>
      </c>
      <c r="I219" s="438">
        <f>'Vos-laskelma'!I219/$C219</f>
        <v>180.890322474003</v>
      </c>
      <c r="J219" s="438">
        <f>'Vos-laskelma'!J219/$C219</f>
        <v>311.85312917244124</v>
      </c>
      <c r="K219" s="759">
        <f>'Vos-laskelma'!K219/$C219</f>
        <v>-34.791993172472651</v>
      </c>
      <c r="L219" s="428">
        <f>'Vos-laskelma'!L219/$C219</f>
        <v>327.16372994312428</v>
      </c>
      <c r="M219" s="438">
        <f>'Vos-laskelma'!M219/$C219</f>
        <v>-80.109853162903775</v>
      </c>
      <c r="N219" s="438">
        <f>'Vos-laskelma'!N219/$C219</f>
        <v>247.05387678022049</v>
      </c>
      <c r="O219" s="492">
        <v>4</v>
      </c>
      <c r="P219" s="492">
        <v>4</v>
      </c>
      <c r="Q219" s="200"/>
      <c r="R219" s="476">
        <f>S219/AF219</f>
        <v>-0.39095841514685858</v>
      </c>
      <c r="S219" s="473">
        <f>L219-AF219</f>
        <v>-210.01425277543422</v>
      </c>
      <c r="T219" s="495"/>
      <c r="U219" s="434">
        <v>684</v>
      </c>
      <c r="V219" s="435" t="s">
        <v>250</v>
      </c>
      <c r="W219" s="436">
        <v>38959</v>
      </c>
      <c r="X219" s="200">
        <v>190.63799194264942</v>
      </c>
      <c r="Y219" s="200">
        <v>226.11218287977141</v>
      </c>
      <c r="Z219" s="200">
        <v>416.75017482242083</v>
      </c>
      <c r="AA219" s="200">
        <v>-12.525167483764983</v>
      </c>
      <c r="AB219" s="200">
        <v>404.22500733865587</v>
      </c>
      <c r="AC219" s="200">
        <v>180.72365737892724</v>
      </c>
      <c r="AD219" s="200">
        <v>584.94866471758314</v>
      </c>
      <c r="AE219" s="200">
        <v>-47.770681999024617</v>
      </c>
      <c r="AF219" s="487">
        <v>537.1779827185585</v>
      </c>
    </row>
    <row r="220" spans="1:32" s="1" customFormat="1" ht="16.5">
      <c r="A220" s="434">
        <v>686</v>
      </c>
      <c r="B220" s="435" t="s">
        <v>251</v>
      </c>
      <c r="C220" s="440">
        <v>2964</v>
      </c>
      <c r="D220" s="500">
        <f>'Vos-laskelma'!D220/$C220</f>
        <v>101.75758330547563</v>
      </c>
      <c r="E220" s="500">
        <f>'Vos-laskelma'!E220/$C220</f>
        <v>-192.43280648604582</v>
      </c>
      <c r="F220" s="438">
        <f>'Vos-laskelma'!F220/$C220</f>
        <v>-90.675223180570171</v>
      </c>
      <c r="G220" s="438">
        <f>'Vos-laskelma'!G220/$C220</f>
        <v>471.4499026649691</v>
      </c>
      <c r="H220" s="438">
        <f>'Vos-laskelma'!H220/$C220</f>
        <v>380.77467948439892</v>
      </c>
      <c r="I220" s="438">
        <f>'Vos-laskelma'!I220/$C220</f>
        <v>225.01485958616564</v>
      </c>
      <c r="J220" s="438">
        <f>'Vos-laskelma'!J220/$C220</f>
        <v>605.78953907056462</v>
      </c>
      <c r="K220" s="759">
        <f>'Vos-laskelma'!K220/$C220</f>
        <v>199.7351551956815</v>
      </c>
      <c r="L220" s="428">
        <f>'Vos-laskelma'!L220/$C220</f>
        <v>653.79257550781153</v>
      </c>
      <c r="M220" s="438">
        <f>'Vos-laskelma'!M220/$C220</f>
        <v>3.7276218960863656</v>
      </c>
      <c r="N220" s="438">
        <f>'Vos-laskelma'!N220/$C220</f>
        <v>657.5201974038979</v>
      </c>
      <c r="O220" s="492">
        <v>11</v>
      </c>
      <c r="P220" s="492">
        <v>11</v>
      </c>
      <c r="Q220" s="200"/>
      <c r="R220" s="476">
        <f>S220/AF220</f>
        <v>5.7192572686477058E-3</v>
      </c>
      <c r="S220" s="473">
        <f>L220-AF220</f>
        <v>3.7179440610652819</v>
      </c>
      <c r="T220" s="495"/>
      <c r="U220" s="434">
        <v>686</v>
      </c>
      <c r="V220" s="435" t="s">
        <v>251</v>
      </c>
      <c r="W220" s="436">
        <v>3033</v>
      </c>
      <c r="X220" s="200">
        <v>145.92126113909984</v>
      </c>
      <c r="Y220" s="200">
        <v>-284.96387126827841</v>
      </c>
      <c r="Z220" s="200">
        <v>-139.04261012917854</v>
      </c>
      <c r="AA220" s="200">
        <v>435.04747774480711</v>
      </c>
      <c r="AB220" s="200">
        <v>296.0048676156286</v>
      </c>
      <c r="AC220" s="200">
        <v>221.79610738535453</v>
      </c>
      <c r="AD220" s="200">
        <v>517.80097500098304</v>
      </c>
      <c r="AE220" s="200">
        <v>132.27365644576327</v>
      </c>
      <c r="AF220" s="487">
        <v>650.07463144674625</v>
      </c>
    </row>
    <row r="221" spans="1:32" s="1" customFormat="1" ht="16.5">
      <c r="A221" s="434">
        <v>687</v>
      </c>
      <c r="B221" s="435" t="s">
        <v>252</v>
      </c>
      <c r="C221" s="440">
        <v>1477</v>
      </c>
      <c r="D221" s="500">
        <f>'Vos-laskelma'!D221/$C221</f>
        <v>632.73460264205664</v>
      </c>
      <c r="E221" s="500">
        <f>'Vos-laskelma'!E221/$C221</f>
        <v>-60.174217301581521</v>
      </c>
      <c r="F221" s="438">
        <f>'Vos-laskelma'!F221/$C221</f>
        <v>572.56038534047514</v>
      </c>
      <c r="G221" s="438">
        <f>'Vos-laskelma'!G221/$C221</f>
        <v>105.38419116139872</v>
      </c>
      <c r="H221" s="438">
        <f>'Vos-laskelma'!H221/$C221</f>
        <v>677.94457650187394</v>
      </c>
      <c r="I221" s="438">
        <f>'Vos-laskelma'!I221/$C221</f>
        <v>255.26790205617169</v>
      </c>
      <c r="J221" s="438">
        <f>'Vos-laskelma'!J221/$C221</f>
        <v>933.21247855804563</v>
      </c>
      <c r="K221" s="759">
        <f>'Vos-laskelma'!K221/$C221</f>
        <v>96.331076506431955</v>
      </c>
      <c r="L221" s="428">
        <f>'Vos-laskelma'!L221/$C221</f>
        <v>861.353981604762</v>
      </c>
      <c r="M221" s="438">
        <f>'Vos-laskelma'!M221/$C221</f>
        <v>143.04686966824647</v>
      </c>
      <c r="N221" s="438">
        <f>'Vos-laskelma'!N221/$C221</f>
        <v>1004.4008512730085</v>
      </c>
      <c r="O221" s="492">
        <v>11</v>
      </c>
      <c r="P221" s="492">
        <v>11</v>
      </c>
      <c r="Q221" s="200"/>
      <c r="R221" s="476">
        <f>S221/AF221</f>
        <v>0.4046733497736979</v>
      </c>
      <c r="S221" s="473">
        <f>L221-AF221</f>
        <v>248.14808448744873</v>
      </c>
      <c r="T221" s="495"/>
      <c r="U221" s="434">
        <v>687</v>
      </c>
      <c r="V221" s="435" t="s">
        <v>252</v>
      </c>
      <c r="W221" s="436">
        <v>1513</v>
      </c>
      <c r="X221" s="200">
        <v>608.29337652069489</v>
      </c>
      <c r="Y221" s="200">
        <v>-306.89429283757238</v>
      </c>
      <c r="Z221" s="200">
        <v>301.39908368312251</v>
      </c>
      <c r="AA221" s="200">
        <v>-20.690680766688697</v>
      </c>
      <c r="AB221" s="200">
        <v>280.70840291643378</v>
      </c>
      <c r="AC221" s="200">
        <v>248.53450675871156</v>
      </c>
      <c r="AD221" s="200">
        <v>529.24290967514537</v>
      </c>
      <c r="AE221" s="200">
        <v>83.962987442167872</v>
      </c>
      <c r="AF221" s="487">
        <v>613.20589711731327</v>
      </c>
    </row>
    <row r="222" spans="1:32" s="1" customFormat="1" ht="16.5">
      <c r="A222" s="434">
        <v>689</v>
      </c>
      <c r="B222" s="435" t="s">
        <v>253</v>
      </c>
      <c r="C222" s="440">
        <v>3093</v>
      </c>
      <c r="D222" s="500">
        <f>'Vos-laskelma'!D222/$C222</f>
        <v>-133.66631945218657</v>
      </c>
      <c r="E222" s="500">
        <f>'Vos-laskelma'!E222/$C222</f>
        <v>678.7352190643071</v>
      </c>
      <c r="F222" s="438">
        <f>'Vos-laskelma'!F222/$C222</f>
        <v>545.06889961212062</v>
      </c>
      <c r="G222" s="438">
        <f>'Vos-laskelma'!G222/$C222</f>
        <v>-6.7161349949585638</v>
      </c>
      <c r="H222" s="438">
        <f>'Vos-laskelma'!H222/$C222</f>
        <v>538.35276461716205</v>
      </c>
      <c r="I222" s="438">
        <f>'Vos-laskelma'!I222/$C222</f>
        <v>190.2461173011713</v>
      </c>
      <c r="J222" s="438">
        <f>'Vos-laskelma'!J222/$C222</f>
        <v>728.59888191833329</v>
      </c>
      <c r="K222" s="759">
        <f>'Vos-laskelma'!K222/$C222</f>
        <v>-34.314581312641451</v>
      </c>
      <c r="L222" s="428">
        <f>'Vos-laskelma'!L222/$C222</f>
        <v>740.81032711716932</v>
      </c>
      <c r="M222" s="438">
        <f>'Vos-laskelma'!M222/$C222</f>
        <v>1.0752131587455538</v>
      </c>
      <c r="N222" s="438">
        <f>'Vos-laskelma'!N222/$C222</f>
        <v>741.88554027591488</v>
      </c>
      <c r="O222" s="492">
        <v>9</v>
      </c>
      <c r="P222" s="492">
        <v>9</v>
      </c>
      <c r="Q222" s="200"/>
      <c r="R222" s="476">
        <f>S222/AF222</f>
        <v>-0.23222193844113767</v>
      </c>
      <c r="S222" s="473">
        <f>L222-AF222</f>
        <v>-224.06528500055788</v>
      </c>
      <c r="T222" s="495"/>
      <c r="U222" s="434">
        <v>689</v>
      </c>
      <c r="V222" s="435" t="s">
        <v>253</v>
      </c>
      <c r="W222" s="436">
        <v>3092</v>
      </c>
      <c r="X222" s="200">
        <v>-151.89879460041945</v>
      </c>
      <c r="Y222" s="200">
        <v>808.90701009609325</v>
      </c>
      <c r="Z222" s="200">
        <v>657.00821549567377</v>
      </c>
      <c r="AA222" s="200">
        <v>140.58958602846053</v>
      </c>
      <c r="AB222" s="200">
        <v>797.5978015241343</v>
      </c>
      <c r="AC222" s="200">
        <v>192.56532676435617</v>
      </c>
      <c r="AD222" s="200">
        <v>990.1631282884905</v>
      </c>
      <c r="AE222" s="200">
        <v>-25.287516170763261</v>
      </c>
      <c r="AF222" s="487">
        <v>964.8756121177272</v>
      </c>
    </row>
    <row r="223" spans="1:32" s="1" customFormat="1" ht="16.5">
      <c r="A223" s="434">
        <v>691</v>
      </c>
      <c r="B223" s="435" t="s">
        <v>254</v>
      </c>
      <c r="C223" s="440">
        <v>2636</v>
      </c>
      <c r="D223" s="500">
        <f>'Vos-laskelma'!D223/$C223</f>
        <v>722.68372944798864</v>
      </c>
      <c r="E223" s="500">
        <f>'Vos-laskelma'!E223/$C223</f>
        <v>151.37812766510416</v>
      </c>
      <c r="F223" s="438">
        <f>'Vos-laskelma'!F223/$C223</f>
        <v>874.06185711309286</v>
      </c>
      <c r="G223" s="438">
        <f>'Vos-laskelma'!G223/$C223</f>
        <v>648.28591335269869</v>
      </c>
      <c r="H223" s="438">
        <f>'Vos-laskelma'!H223/$C223</f>
        <v>1522.3477704657917</v>
      </c>
      <c r="I223" s="438">
        <f>'Vos-laskelma'!I223/$C223</f>
        <v>243.49363546520183</v>
      </c>
      <c r="J223" s="438">
        <f>'Vos-laskelma'!J223/$C223</f>
        <v>1765.8414059309935</v>
      </c>
      <c r="K223" s="759">
        <f>'Vos-laskelma'!K223/$C223</f>
        <v>14.328528072837633</v>
      </c>
      <c r="L223" s="428">
        <f>'Vos-laskelma'!L223/$C223</f>
        <v>1952.5109810448023</v>
      </c>
      <c r="M223" s="438">
        <f>'Vos-laskelma'!M223/$C223</f>
        <v>-8.3410521623672178</v>
      </c>
      <c r="N223" s="438">
        <f>'Vos-laskelma'!N223/$C223</f>
        <v>1944.169928882435</v>
      </c>
      <c r="O223" s="492">
        <v>17</v>
      </c>
      <c r="P223" s="492">
        <v>17</v>
      </c>
      <c r="Q223" s="200"/>
      <c r="R223" s="476">
        <f>S223/AF223</f>
        <v>7.5932826294896533E-2</v>
      </c>
      <c r="S223" s="473">
        <f>L223-AF223</f>
        <v>137.79640655923004</v>
      </c>
      <c r="T223" s="495"/>
      <c r="U223" s="434">
        <v>691</v>
      </c>
      <c r="V223" s="435" t="s">
        <v>254</v>
      </c>
      <c r="W223" s="436">
        <v>2690</v>
      </c>
      <c r="X223" s="200">
        <v>696.02321036255978</v>
      </c>
      <c r="Y223" s="200">
        <v>220.50546879685146</v>
      </c>
      <c r="Z223" s="200">
        <v>916.52867915941124</v>
      </c>
      <c r="AA223" s="200">
        <v>667.44498141263944</v>
      </c>
      <c r="AB223" s="200">
        <v>1583.9736605720504</v>
      </c>
      <c r="AC223" s="200">
        <v>238.27511465701622</v>
      </c>
      <c r="AD223" s="200">
        <v>1822.2487752290667</v>
      </c>
      <c r="AE223" s="200">
        <v>-7.5342007434944236</v>
      </c>
      <c r="AF223" s="487">
        <v>1814.7145744855723</v>
      </c>
    </row>
    <row r="224" spans="1:32" s="1" customFormat="1" ht="16.5">
      <c r="A224" s="434">
        <v>694</v>
      </c>
      <c r="B224" s="435" t="s">
        <v>255</v>
      </c>
      <c r="C224" s="440">
        <v>28349</v>
      </c>
      <c r="D224" s="500">
        <f>'Vos-laskelma'!D224/$C224</f>
        <v>202.4411631536623</v>
      </c>
      <c r="E224" s="500">
        <f>'Vos-laskelma'!E224/$C224</f>
        <v>-105.86362366743741</v>
      </c>
      <c r="F224" s="438">
        <f>'Vos-laskelma'!F224/$C224</f>
        <v>96.577539486224907</v>
      </c>
      <c r="G224" s="438">
        <f>'Vos-laskelma'!G224/$C224</f>
        <v>27.088584664766415</v>
      </c>
      <c r="H224" s="438">
        <f>'Vos-laskelma'!H224/$C224</f>
        <v>123.66612415099132</v>
      </c>
      <c r="I224" s="438">
        <f>'Vos-laskelma'!I224/$C224</f>
        <v>150.39834321916402</v>
      </c>
      <c r="J224" s="438">
        <f>'Vos-laskelma'!J224/$C224</f>
        <v>274.06446737015534</v>
      </c>
      <c r="K224" s="759">
        <f>'Vos-laskelma'!K224/$C224</f>
        <v>17.357261279057461</v>
      </c>
      <c r="L224" s="428">
        <f>'Vos-laskelma'!L224/$C224</f>
        <v>267.39322676202102</v>
      </c>
      <c r="M224" s="438">
        <f>'Vos-laskelma'!M224/$C224</f>
        <v>9.7823582313309085</v>
      </c>
      <c r="N224" s="438">
        <f>'Vos-laskelma'!N224/$C224</f>
        <v>277.17558499335189</v>
      </c>
      <c r="O224" s="492">
        <v>5</v>
      </c>
      <c r="P224" s="492">
        <v>5</v>
      </c>
      <c r="Q224" s="200"/>
      <c r="R224" s="476">
        <f>S224/AF224</f>
        <v>-0.45817201553602632</v>
      </c>
      <c r="S224" s="473">
        <f>L224-AF224</f>
        <v>-226.10883372411485</v>
      </c>
      <c r="T224" s="495"/>
      <c r="U224" s="434">
        <v>694</v>
      </c>
      <c r="V224" s="435" t="s">
        <v>255</v>
      </c>
      <c r="W224" s="436">
        <v>28521</v>
      </c>
      <c r="X224" s="200">
        <v>202.11393526802308</v>
      </c>
      <c r="Y224" s="200">
        <v>66.125957986679452</v>
      </c>
      <c r="Z224" s="200">
        <v>268.23989325470251</v>
      </c>
      <c r="AA224" s="200">
        <v>77.32050068370674</v>
      </c>
      <c r="AB224" s="200">
        <v>345.56039393840922</v>
      </c>
      <c r="AC224" s="200">
        <v>151.77764705331907</v>
      </c>
      <c r="AD224" s="200">
        <v>497.33804099172823</v>
      </c>
      <c r="AE224" s="200">
        <v>-3.8359805055923704</v>
      </c>
      <c r="AF224" s="487">
        <v>493.50206048613586</v>
      </c>
    </row>
    <row r="225" spans="1:32" s="1" customFormat="1" ht="16.5">
      <c r="A225" s="434">
        <v>697</v>
      </c>
      <c r="B225" s="435" t="s">
        <v>256</v>
      </c>
      <c r="C225" s="440">
        <v>1174</v>
      </c>
      <c r="D225" s="500">
        <f>'Vos-laskelma'!D225/$C225</f>
        <v>412.889190410754</v>
      </c>
      <c r="E225" s="500">
        <f>'Vos-laskelma'!E225/$C225</f>
        <v>-219.15264231591999</v>
      </c>
      <c r="F225" s="438">
        <f>'Vos-laskelma'!F225/$C225</f>
        <v>193.73654809483401</v>
      </c>
      <c r="G225" s="438">
        <f>'Vos-laskelma'!G225/$C225</f>
        <v>357.51874052974301</v>
      </c>
      <c r="H225" s="438">
        <f>'Vos-laskelma'!H225/$C225</f>
        <v>551.25528862457702</v>
      </c>
      <c r="I225" s="438">
        <f>'Vos-laskelma'!I225/$C225</f>
        <v>246.76374913846328</v>
      </c>
      <c r="J225" s="438">
        <f>'Vos-laskelma'!J225/$C225</f>
        <v>798.01903776304039</v>
      </c>
      <c r="K225" s="759">
        <f>'Vos-laskelma'!K225/$C225</f>
        <v>-161.09284497444634</v>
      </c>
      <c r="L225" s="428">
        <f>'Vos-laskelma'!L225/$C225</f>
        <v>-2271.7024273136208</v>
      </c>
      <c r="M225" s="438">
        <f>'Vos-laskelma'!M225/$C225</f>
        <v>23.467421124361163</v>
      </c>
      <c r="N225" s="438">
        <f>'Vos-laskelma'!N225/$C225</f>
        <v>-2248.2350061892594</v>
      </c>
      <c r="O225" s="492">
        <v>18</v>
      </c>
      <c r="P225" s="492">
        <v>18</v>
      </c>
      <c r="Q225" s="200"/>
      <c r="R225" s="476">
        <f>S225/AF225</f>
        <v>-5.6869425237590541</v>
      </c>
      <c r="S225" s="473">
        <f>L225-AF225</f>
        <v>-2756.3899215164843</v>
      </c>
      <c r="T225" s="495"/>
      <c r="U225" s="434">
        <v>697</v>
      </c>
      <c r="V225" s="435" t="s">
        <v>256</v>
      </c>
      <c r="W225" s="436">
        <v>1210</v>
      </c>
      <c r="X225" s="200">
        <v>288.33215430983427</v>
      </c>
      <c r="Y225" s="200">
        <v>-170.48697265384186</v>
      </c>
      <c r="Z225" s="200">
        <v>117.84518165599241</v>
      </c>
      <c r="AA225" s="200">
        <v>282.42479338842975</v>
      </c>
      <c r="AB225" s="200">
        <v>400.26997504442215</v>
      </c>
      <c r="AC225" s="200">
        <v>243.32082494356538</v>
      </c>
      <c r="AD225" s="200">
        <v>643.59079998798745</v>
      </c>
      <c r="AE225" s="200">
        <v>-158.90330578512396</v>
      </c>
      <c r="AF225" s="487">
        <v>484.68749420286349</v>
      </c>
    </row>
    <row r="226" spans="1:32" s="1" customFormat="1" ht="16.5">
      <c r="A226" s="434">
        <v>698</v>
      </c>
      <c r="B226" s="435" t="s">
        <v>257</v>
      </c>
      <c r="C226" s="440">
        <v>64535</v>
      </c>
      <c r="D226" s="500">
        <f>'Vos-laskelma'!D226/$C226</f>
        <v>365.33524380069144</v>
      </c>
      <c r="E226" s="500">
        <f>'Vos-laskelma'!E226/$C226</f>
        <v>-508.98491278023243</v>
      </c>
      <c r="F226" s="438">
        <f>'Vos-laskelma'!F226/$C226</f>
        <v>-143.64966897954099</v>
      </c>
      <c r="G226" s="438">
        <f>'Vos-laskelma'!G226/$C226</f>
        <v>258.82391200886121</v>
      </c>
      <c r="H226" s="438">
        <f>'Vos-laskelma'!H226/$C226</f>
        <v>115.17424302932022</v>
      </c>
      <c r="I226" s="438">
        <f>'Vos-laskelma'!I226/$C226</f>
        <v>149.75277891200213</v>
      </c>
      <c r="J226" s="438">
        <f>'Vos-laskelma'!J226/$C226</f>
        <v>264.92702194132232</v>
      </c>
      <c r="K226" s="759">
        <f>'Vos-laskelma'!K226/$C226</f>
        <v>-55.843387309212055</v>
      </c>
      <c r="L226" s="428">
        <f>'Vos-laskelma'!L226/$C226</f>
        <v>247.69768902120148</v>
      </c>
      <c r="M226" s="438">
        <f>'Vos-laskelma'!M226/$C226</f>
        <v>-86.51575028914543</v>
      </c>
      <c r="N226" s="438">
        <f>'Vos-laskelma'!N226/$C226</f>
        <v>161.18193873205604</v>
      </c>
      <c r="O226" s="492">
        <v>19</v>
      </c>
      <c r="P226" s="492">
        <v>19</v>
      </c>
      <c r="Q226" s="200"/>
      <c r="R226" s="476">
        <f>S226/AF226</f>
        <v>-0.15073386227124649</v>
      </c>
      <c r="S226" s="473">
        <f>L226-AF226</f>
        <v>-43.963167354910695</v>
      </c>
      <c r="T226" s="495"/>
      <c r="U226" s="434">
        <v>698</v>
      </c>
      <c r="V226" s="435" t="s">
        <v>257</v>
      </c>
      <c r="W226" s="436">
        <v>64180</v>
      </c>
      <c r="X226" s="200">
        <v>365.5145153688153</v>
      </c>
      <c r="Y226" s="200">
        <v>-470.17080558094494</v>
      </c>
      <c r="Z226" s="200">
        <v>-104.65629021212965</v>
      </c>
      <c r="AA226" s="200">
        <v>301.06763789342472</v>
      </c>
      <c r="AB226" s="200">
        <v>196.4113476812951</v>
      </c>
      <c r="AC226" s="200">
        <v>149.62144699335249</v>
      </c>
      <c r="AD226" s="200">
        <v>346.03279467464756</v>
      </c>
      <c r="AE226" s="200">
        <v>-54.371938298535369</v>
      </c>
      <c r="AF226" s="487">
        <v>291.66085637611218</v>
      </c>
    </row>
    <row r="227" spans="1:32" s="1" customFormat="1" ht="16.5">
      <c r="A227" s="434">
        <v>700</v>
      </c>
      <c r="B227" s="435" t="s">
        <v>258</v>
      </c>
      <c r="C227" s="440">
        <v>4842</v>
      </c>
      <c r="D227" s="500">
        <f>'Vos-laskelma'!D227/$C227</f>
        <v>70.239160761420806</v>
      </c>
      <c r="E227" s="500">
        <f>'Vos-laskelma'!E227/$C227</f>
        <v>86.877362930757727</v>
      </c>
      <c r="F227" s="438">
        <f>'Vos-laskelma'!F227/$C227</f>
        <v>157.11652369217853</v>
      </c>
      <c r="G227" s="438">
        <f>'Vos-laskelma'!G227/$C227</f>
        <v>103.57559077537704</v>
      </c>
      <c r="H227" s="438">
        <f>'Vos-laskelma'!H227/$C227</f>
        <v>260.69211446755554</v>
      </c>
      <c r="I227" s="438">
        <f>'Vos-laskelma'!I227/$C227</f>
        <v>163.26708266053012</v>
      </c>
      <c r="J227" s="438">
        <f>'Vos-laskelma'!J227/$C227</f>
        <v>423.95919712808569</v>
      </c>
      <c r="K227" s="759">
        <f>'Vos-laskelma'!K227/$C227</f>
        <v>-229.63548120611318</v>
      </c>
      <c r="L227" s="428">
        <f>'Vos-laskelma'!L227/$C227</f>
        <v>254.26113847463671</v>
      </c>
      <c r="M227" s="438">
        <f>'Vos-laskelma'!M227/$C227</f>
        <v>-2.9263545435770344</v>
      </c>
      <c r="N227" s="438">
        <f>'Vos-laskelma'!N227/$C227</f>
        <v>251.33478393105969</v>
      </c>
      <c r="O227" s="492">
        <v>9</v>
      </c>
      <c r="P227" s="492">
        <v>9</v>
      </c>
      <c r="Q227" s="200"/>
      <c r="R227" s="476">
        <f>S227/AF227</f>
        <v>0.33896558660030501</v>
      </c>
      <c r="S227" s="473">
        <f>L227-AF227</f>
        <v>64.367431706401248</v>
      </c>
      <c r="T227" s="495"/>
      <c r="U227" s="434">
        <v>700</v>
      </c>
      <c r="V227" s="435" t="s">
        <v>258</v>
      </c>
      <c r="W227" s="436">
        <v>4913</v>
      </c>
      <c r="X227" s="200">
        <v>95.512682183242561</v>
      </c>
      <c r="Y227" s="200">
        <v>152.97337465829094</v>
      </c>
      <c r="Z227" s="200">
        <v>248.4860568415335</v>
      </c>
      <c r="AA227" s="200">
        <v>-1.2253205780582128</v>
      </c>
      <c r="AB227" s="200">
        <v>247.26073626347531</v>
      </c>
      <c r="AC227" s="200">
        <v>166.01338980050613</v>
      </c>
      <c r="AD227" s="200">
        <v>413.27412606398144</v>
      </c>
      <c r="AE227" s="200">
        <v>-223.38041929574598</v>
      </c>
      <c r="AF227" s="487">
        <v>189.89370676823546</v>
      </c>
    </row>
    <row r="228" spans="1:32" s="1" customFormat="1" ht="16.5">
      <c r="A228" s="434">
        <v>702</v>
      </c>
      <c r="B228" s="435" t="s">
        <v>259</v>
      </c>
      <c r="C228" s="440">
        <v>4114</v>
      </c>
      <c r="D228" s="500">
        <f>'Vos-laskelma'!D228/$C228</f>
        <v>15.318018086860302</v>
      </c>
      <c r="E228" s="500">
        <f>'Vos-laskelma'!E228/$C228</f>
        <v>137.576409359575</v>
      </c>
      <c r="F228" s="438">
        <f>'Vos-laskelma'!F228/$C228</f>
        <v>152.89442744643529</v>
      </c>
      <c r="G228" s="438">
        <f>'Vos-laskelma'!G228/$C228</f>
        <v>283.38012904665544</v>
      </c>
      <c r="H228" s="438">
        <f>'Vos-laskelma'!H228/$C228</f>
        <v>436.27455649309076</v>
      </c>
      <c r="I228" s="438">
        <f>'Vos-laskelma'!I228/$C228</f>
        <v>218.19861117070195</v>
      </c>
      <c r="J228" s="438">
        <f>'Vos-laskelma'!J228/$C228</f>
        <v>654.47316766379265</v>
      </c>
      <c r="K228" s="759">
        <f>'Vos-laskelma'!K228/$C228</f>
        <v>-199.72727272727272</v>
      </c>
      <c r="L228" s="428">
        <f>'Vos-laskelma'!L228/$C228</f>
        <v>383.25999313778397</v>
      </c>
      <c r="M228" s="438">
        <f>'Vos-laskelma'!M228/$C228</f>
        <v>-0.49804788526980975</v>
      </c>
      <c r="N228" s="438">
        <f>'Vos-laskelma'!N228/$C228</f>
        <v>382.76194525251412</v>
      </c>
      <c r="O228" s="492">
        <v>6</v>
      </c>
      <c r="P228" s="492">
        <v>6</v>
      </c>
      <c r="Q228" s="200"/>
      <c r="R228" s="476">
        <f>S228/AF228</f>
        <v>-0.15457186413648302</v>
      </c>
      <c r="S228" s="473">
        <f>L228-AF228</f>
        <v>-70.072439129003214</v>
      </c>
      <c r="T228" s="495"/>
      <c r="U228" s="434">
        <v>702</v>
      </c>
      <c r="V228" s="435" t="s">
        <v>259</v>
      </c>
      <c r="W228" s="436">
        <v>4155</v>
      </c>
      <c r="X228" s="200">
        <v>26.202894988120786</v>
      </c>
      <c r="Y228" s="200">
        <v>196.04563963627336</v>
      </c>
      <c r="Z228" s="200">
        <v>222.24853462439415</v>
      </c>
      <c r="AA228" s="200">
        <v>210.36702767749699</v>
      </c>
      <c r="AB228" s="200">
        <v>432.61556230189115</v>
      </c>
      <c r="AC228" s="200">
        <v>219.04972195045565</v>
      </c>
      <c r="AD228" s="200">
        <v>651.66528425234674</v>
      </c>
      <c r="AE228" s="200">
        <v>-198.33285198555956</v>
      </c>
      <c r="AF228" s="487">
        <v>453.33243226678718</v>
      </c>
    </row>
    <row r="229" spans="1:32" s="1" customFormat="1" ht="16.5">
      <c r="A229" s="434">
        <v>704</v>
      </c>
      <c r="B229" s="435" t="s">
        <v>260</v>
      </c>
      <c r="C229" s="440">
        <v>6428</v>
      </c>
      <c r="D229" s="500">
        <f>'Vos-laskelma'!D229/$C229</f>
        <v>625.32904279404283</v>
      </c>
      <c r="E229" s="500">
        <f>'Vos-laskelma'!E229/$C229</f>
        <v>115.27634728561496</v>
      </c>
      <c r="F229" s="438">
        <f>'Vos-laskelma'!F229/$C229</f>
        <v>740.60539007965781</v>
      </c>
      <c r="G229" s="438">
        <f>'Vos-laskelma'!G229/$C229</f>
        <v>172.62884912274785</v>
      </c>
      <c r="H229" s="438">
        <f>'Vos-laskelma'!H229/$C229</f>
        <v>913.23423920240566</v>
      </c>
      <c r="I229" s="438">
        <f>'Vos-laskelma'!I229/$C229</f>
        <v>131.78538197605201</v>
      </c>
      <c r="J229" s="438">
        <f>'Vos-laskelma'!J229/$C229</f>
        <v>1045.0196211784578</v>
      </c>
      <c r="K229" s="759">
        <f>'Vos-laskelma'!K229/$C229</f>
        <v>-173.57980709396392</v>
      </c>
      <c r="L229" s="428">
        <f>'Vos-laskelma'!L229/$C229</f>
        <v>956.36856330664682</v>
      </c>
      <c r="M229" s="438">
        <f>'Vos-laskelma'!M229/$C229</f>
        <v>9.5504454729309369</v>
      </c>
      <c r="N229" s="438">
        <f>'Vos-laskelma'!N229/$C229</f>
        <v>965.91900877957778</v>
      </c>
      <c r="O229" s="492">
        <v>2</v>
      </c>
      <c r="P229" s="492">
        <v>2</v>
      </c>
      <c r="Q229" s="200"/>
      <c r="R229" s="476">
        <f>S229/AF229</f>
        <v>0.14720085190887261</v>
      </c>
      <c r="S229" s="473">
        <f>L229-AF229</f>
        <v>122.71457698393135</v>
      </c>
      <c r="T229" s="495"/>
      <c r="U229" s="434">
        <v>704</v>
      </c>
      <c r="V229" s="435" t="s">
        <v>260</v>
      </c>
      <c r="W229" s="436">
        <v>6379</v>
      </c>
      <c r="X229" s="200">
        <v>599.11166198828903</v>
      </c>
      <c r="Y229" s="200">
        <v>70.459620806116277</v>
      </c>
      <c r="Z229" s="200">
        <v>669.57128279440531</v>
      </c>
      <c r="AA229" s="200">
        <v>180.00532998902651</v>
      </c>
      <c r="AB229" s="200">
        <v>849.57661278343187</v>
      </c>
      <c r="AC229" s="200">
        <v>136.67386201710141</v>
      </c>
      <c r="AD229" s="200">
        <v>986.25047480053331</v>
      </c>
      <c r="AE229" s="200">
        <v>-152.59648847781784</v>
      </c>
      <c r="AF229" s="487">
        <v>833.65398632271547</v>
      </c>
    </row>
    <row r="230" spans="1:32" s="1" customFormat="1" ht="16.5">
      <c r="A230" s="434">
        <v>707</v>
      </c>
      <c r="B230" s="435" t="s">
        <v>261</v>
      </c>
      <c r="C230" s="440">
        <v>1960</v>
      </c>
      <c r="D230" s="500">
        <f>'Vos-laskelma'!D230/$C230</f>
        <v>-70.211545477798907</v>
      </c>
      <c r="E230" s="500">
        <f>'Vos-laskelma'!E230/$C230</f>
        <v>-163.89343302143124</v>
      </c>
      <c r="F230" s="438">
        <f>'Vos-laskelma'!F230/$C230</f>
        <v>-234.10497849923016</v>
      </c>
      <c r="G230" s="438">
        <f>'Vos-laskelma'!G230/$C230</f>
        <v>649.39769787807995</v>
      </c>
      <c r="H230" s="438">
        <f>'Vos-laskelma'!H230/$C230</f>
        <v>415.29271937884977</v>
      </c>
      <c r="I230" s="438">
        <f>'Vos-laskelma'!I230/$C230</f>
        <v>267.54225795578162</v>
      </c>
      <c r="J230" s="438">
        <f>'Vos-laskelma'!J230/$C230</f>
        <v>682.83497733463139</v>
      </c>
      <c r="K230" s="759">
        <f>'Vos-laskelma'!K230/$C230</f>
        <v>-290.7392857142857</v>
      </c>
      <c r="L230" s="428">
        <f>'Vos-laskelma'!L230/$C230</f>
        <v>328.06916100810071</v>
      </c>
      <c r="M230" s="438">
        <f>'Vos-laskelma'!M230/$C230</f>
        <v>-8.8456275510204119</v>
      </c>
      <c r="N230" s="438">
        <f>'Vos-laskelma'!N230/$C230</f>
        <v>319.22353345708029</v>
      </c>
      <c r="O230" s="492">
        <v>12</v>
      </c>
      <c r="P230" s="492">
        <v>12</v>
      </c>
      <c r="Q230" s="200"/>
      <c r="R230" s="476">
        <f>S230/AF230</f>
        <v>-0.54464736239788569</v>
      </c>
      <c r="S230" s="473">
        <f>L230-AF230</f>
        <v>-392.40357576072967</v>
      </c>
      <c r="T230" s="495"/>
      <c r="U230" s="434">
        <v>707</v>
      </c>
      <c r="V230" s="435" t="s">
        <v>261</v>
      </c>
      <c r="W230" s="436">
        <v>2032</v>
      </c>
      <c r="X230" s="200">
        <v>-49.063188735073751</v>
      </c>
      <c r="Y230" s="200">
        <v>182.40283383873049</v>
      </c>
      <c r="Z230" s="200">
        <v>133.33964510365675</v>
      </c>
      <c r="AA230" s="200">
        <v>606.21555118110234</v>
      </c>
      <c r="AB230" s="200">
        <v>739.55519628475906</v>
      </c>
      <c r="AC230" s="200">
        <v>258.0843711927327</v>
      </c>
      <c r="AD230" s="200">
        <v>997.63956747749182</v>
      </c>
      <c r="AE230" s="200">
        <v>-277.16683070866139</v>
      </c>
      <c r="AF230" s="487">
        <v>720.47273676883037</v>
      </c>
    </row>
    <row r="231" spans="1:32" s="1" customFormat="1" ht="16.5">
      <c r="A231" s="434">
        <v>710</v>
      </c>
      <c r="B231" s="435" t="s">
        <v>262</v>
      </c>
      <c r="C231" s="440">
        <v>27306</v>
      </c>
      <c r="D231" s="500">
        <f>'Vos-laskelma'!D231/$C231</f>
        <v>392.39296228432778</v>
      </c>
      <c r="E231" s="500">
        <f>'Vos-laskelma'!E231/$C231</f>
        <v>-141.55899908989315</v>
      </c>
      <c r="F231" s="438">
        <f>'Vos-laskelma'!F231/$C231</f>
        <v>250.83396319443466</v>
      </c>
      <c r="G231" s="438">
        <f>'Vos-laskelma'!G231/$C231</f>
        <v>272.48758564113484</v>
      </c>
      <c r="H231" s="438">
        <f>'Vos-laskelma'!H231/$C231</f>
        <v>523.3215488355695</v>
      </c>
      <c r="I231" s="438">
        <f>'Vos-laskelma'!I231/$C231</f>
        <v>176.10844034783159</v>
      </c>
      <c r="J231" s="438">
        <f>'Vos-laskelma'!J231/$C231</f>
        <v>699.42998918340118</v>
      </c>
      <c r="K231" s="759">
        <f>'Vos-laskelma'!K231/$C231</f>
        <v>-25.464769647696478</v>
      </c>
      <c r="L231" s="428">
        <f>'Vos-laskelma'!L231/$C231</f>
        <v>707.7134433692944</v>
      </c>
      <c r="M231" s="438">
        <f>'Vos-laskelma'!M231/$C231</f>
        <v>-41.700430903098223</v>
      </c>
      <c r="N231" s="438">
        <f>'Vos-laskelma'!N231/$C231</f>
        <v>666.01301246619607</v>
      </c>
      <c r="O231" s="492">
        <v>1</v>
      </c>
      <c r="P231" s="493">
        <v>33</v>
      </c>
      <c r="Q231" s="200"/>
      <c r="R231" s="476">
        <f>S231/AF231</f>
        <v>-8.7264795253679805E-2</v>
      </c>
      <c r="S231" s="473">
        <f>L231-AF231</f>
        <v>-67.663072940265238</v>
      </c>
      <c r="T231" s="495"/>
      <c r="U231" s="434">
        <v>710</v>
      </c>
      <c r="V231" s="435" t="s">
        <v>262</v>
      </c>
      <c r="W231" s="436">
        <v>27484</v>
      </c>
      <c r="X231" s="200">
        <v>386.41496521557377</v>
      </c>
      <c r="Y231" s="200">
        <v>-53.249585658798836</v>
      </c>
      <c r="Z231" s="200">
        <v>333.16537955677495</v>
      </c>
      <c r="AA231" s="200">
        <v>296.59096201426286</v>
      </c>
      <c r="AB231" s="200">
        <v>629.75634157103775</v>
      </c>
      <c r="AC231" s="200">
        <v>178.35907737278177</v>
      </c>
      <c r="AD231" s="200">
        <v>808.11541894381958</v>
      </c>
      <c r="AE231" s="200">
        <v>-32.738902634259937</v>
      </c>
      <c r="AF231" s="487">
        <v>775.37651630955963</v>
      </c>
    </row>
    <row r="232" spans="1:32" s="1" customFormat="1" ht="16.5">
      <c r="A232" s="434">
        <v>729</v>
      </c>
      <c r="B232" s="435" t="s">
        <v>263</v>
      </c>
      <c r="C232" s="440">
        <v>8975</v>
      </c>
      <c r="D232" s="500">
        <f>'Vos-laskelma'!D232/$C232</f>
        <v>161.35633547077163</v>
      </c>
      <c r="E232" s="500">
        <f>'Vos-laskelma'!E232/$C232</f>
        <v>-116.80248053632832</v>
      </c>
      <c r="F232" s="438">
        <f>'Vos-laskelma'!F232/$C232</f>
        <v>44.553854934443308</v>
      </c>
      <c r="G232" s="438">
        <f>'Vos-laskelma'!G232/$C232</f>
        <v>529.37697855806073</v>
      </c>
      <c r="H232" s="438">
        <f>'Vos-laskelma'!H232/$C232</f>
        <v>573.93083349250401</v>
      </c>
      <c r="I232" s="438">
        <f>'Vos-laskelma'!I232/$C232</f>
        <v>209.82040212101734</v>
      </c>
      <c r="J232" s="438">
        <f>'Vos-laskelma'!J232/$C232</f>
        <v>783.75123561352143</v>
      </c>
      <c r="K232" s="759">
        <f>'Vos-laskelma'!K232/$C232</f>
        <v>25.202005571030639</v>
      </c>
      <c r="L232" s="428">
        <f>'Vos-laskelma'!L232/$C232</f>
        <v>807.21964786978879</v>
      </c>
      <c r="M232" s="438">
        <f>'Vos-laskelma'!M232/$C232</f>
        <v>-4.5044829526462404</v>
      </c>
      <c r="N232" s="438">
        <f>'Vos-laskelma'!N232/$C232</f>
        <v>802.71516491714249</v>
      </c>
      <c r="O232" s="492">
        <v>13</v>
      </c>
      <c r="P232" s="492">
        <v>13</v>
      </c>
      <c r="Q232" s="200"/>
      <c r="R232" s="476">
        <f>S232/AF232</f>
        <v>-0.16196317444946023</v>
      </c>
      <c r="S232" s="473">
        <f>L232-AF232</f>
        <v>-156.00729306982214</v>
      </c>
      <c r="T232" s="495"/>
      <c r="U232" s="434">
        <v>729</v>
      </c>
      <c r="V232" s="435" t="s">
        <v>263</v>
      </c>
      <c r="W232" s="436">
        <v>9117</v>
      </c>
      <c r="X232" s="200">
        <v>202.32534019521015</v>
      </c>
      <c r="Y232" s="200">
        <v>21.5863302802208</v>
      </c>
      <c r="Z232" s="200">
        <v>223.91167047543092</v>
      </c>
      <c r="AA232" s="200">
        <v>501.52352747614344</v>
      </c>
      <c r="AB232" s="200">
        <v>725.43519795157442</v>
      </c>
      <c r="AC232" s="200">
        <v>208.97184609212778</v>
      </c>
      <c r="AD232" s="200">
        <v>934.40704404370217</v>
      </c>
      <c r="AE232" s="200">
        <v>28.819896895908741</v>
      </c>
      <c r="AF232" s="487">
        <v>963.22694093961093</v>
      </c>
    </row>
    <row r="233" spans="1:32" s="1" customFormat="1" ht="16.5">
      <c r="A233" s="434">
        <v>732</v>
      </c>
      <c r="B233" s="435" t="s">
        <v>264</v>
      </c>
      <c r="C233" s="440">
        <v>3336</v>
      </c>
      <c r="D233" s="500">
        <f>'Vos-laskelma'!D233/$C233</f>
        <v>802.66042925866293</v>
      </c>
      <c r="E233" s="500">
        <f>'Vos-laskelma'!E233/$C233</f>
        <v>-135.41283385170749</v>
      </c>
      <c r="F233" s="438">
        <f>'Vos-laskelma'!F233/$C233</f>
        <v>667.24759540695538</v>
      </c>
      <c r="G233" s="438">
        <f>'Vos-laskelma'!G233/$C233</f>
        <v>404.06100791856778</v>
      </c>
      <c r="H233" s="438">
        <f>'Vos-laskelma'!H233/$C233</f>
        <v>1071.3086033255231</v>
      </c>
      <c r="I233" s="438">
        <f>'Vos-laskelma'!I233/$C233</f>
        <v>226.96086853889909</v>
      </c>
      <c r="J233" s="438">
        <f>'Vos-laskelma'!J233/$C233</f>
        <v>1298.2694718644223</v>
      </c>
      <c r="K233" s="759">
        <f>'Vos-laskelma'!K233/$C233</f>
        <v>63.138189448441246</v>
      </c>
      <c r="L233" s="428">
        <f>'Vos-laskelma'!L233/$C233</f>
        <v>1000.246690089842</v>
      </c>
      <c r="M233" s="438">
        <f>'Vos-laskelma'!M233/$C233</f>
        <v>-30.709967026378894</v>
      </c>
      <c r="N233" s="438">
        <f>'Vos-laskelma'!N233/$C233</f>
        <v>969.536723063463</v>
      </c>
      <c r="O233" s="492">
        <v>19</v>
      </c>
      <c r="P233" s="492">
        <v>19</v>
      </c>
      <c r="Q233" s="200"/>
      <c r="R233" s="476">
        <f>S233/AF233</f>
        <v>-0.28714088961250817</v>
      </c>
      <c r="S233" s="473">
        <f>L233-AF233</f>
        <v>-402.90110659909089</v>
      </c>
      <c r="T233" s="495"/>
      <c r="U233" s="434">
        <v>732</v>
      </c>
      <c r="V233" s="435" t="s">
        <v>264</v>
      </c>
      <c r="W233" s="436">
        <v>3416</v>
      </c>
      <c r="X233" s="200">
        <v>792.42516445238425</v>
      </c>
      <c r="Y233" s="200">
        <v>-7.4385909784689659</v>
      </c>
      <c r="Z233" s="200">
        <v>784.98657347391531</v>
      </c>
      <c r="AA233" s="200">
        <v>345.15807962529271</v>
      </c>
      <c r="AB233" s="200">
        <v>1130.144653099208</v>
      </c>
      <c r="AC233" s="200">
        <v>221.21655108387009</v>
      </c>
      <c r="AD233" s="200">
        <v>1351.3612041830781</v>
      </c>
      <c r="AE233" s="200">
        <v>51.786592505854799</v>
      </c>
      <c r="AF233" s="487">
        <v>1403.1477966889329</v>
      </c>
    </row>
    <row r="234" spans="1:32" s="1" customFormat="1" ht="16.5">
      <c r="A234" s="434">
        <v>734</v>
      </c>
      <c r="B234" s="435" t="s">
        <v>265</v>
      </c>
      <c r="C234" s="440">
        <v>50933</v>
      </c>
      <c r="D234" s="500">
        <f>'Vos-laskelma'!D234/$C234</f>
        <v>153.69639396488915</v>
      </c>
      <c r="E234" s="500">
        <f>'Vos-laskelma'!E234/$C234</f>
        <v>-84.633597640284606</v>
      </c>
      <c r="F234" s="438">
        <f>'Vos-laskelma'!F234/$C234</f>
        <v>69.062796324604534</v>
      </c>
      <c r="G234" s="438">
        <f>'Vos-laskelma'!G234/$C234</f>
        <v>291.73790481898874</v>
      </c>
      <c r="H234" s="438">
        <f>'Vos-laskelma'!H234/$C234</f>
        <v>360.80070114359336</v>
      </c>
      <c r="I234" s="438">
        <f>'Vos-laskelma'!I234/$C234</f>
        <v>179.31799892917331</v>
      </c>
      <c r="J234" s="438">
        <f>'Vos-laskelma'!J234/$C234</f>
        <v>540.11870007276661</v>
      </c>
      <c r="K234" s="759">
        <f>'Vos-laskelma'!K234/$C234</f>
        <v>-19.519839789527417</v>
      </c>
      <c r="L234" s="428">
        <f>'Vos-laskelma'!L234/$C234</f>
        <v>530.65701511409543</v>
      </c>
      <c r="M234" s="438">
        <f>'Vos-laskelma'!M234/$C234</f>
        <v>-13.320964425814308</v>
      </c>
      <c r="N234" s="438">
        <f>'Vos-laskelma'!N234/$C234</f>
        <v>517.33605068828115</v>
      </c>
      <c r="O234" s="492">
        <v>2</v>
      </c>
      <c r="P234" s="492">
        <v>2</v>
      </c>
      <c r="Q234" s="200"/>
      <c r="R234" s="476">
        <f>S234/AF234</f>
        <v>-3.4885003511373934E-2</v>
      </c>
      <c r="S234" s="473">
        <f>L234-AF234</f>
        <v>-19.181104741862328</v>
      </c>
      <c r="T234" s="495"/>
      <c r="U234" s="434">
        <v>734</v>
      </c>
      <c r="V234" s="435" t="s">
        <v>265</v>
      </c>
      <c r="W234" s="436">
        <v>51400</v>
      </c>
      <c r="X234" s="200">
        <v>166.52156639340402</v>
      </c>
      <c r="Y234" s="200">
        <v>-65.395091874214856</v>
      </c>
      <c r="Z234" s="200">
        <v>101.12647451918916</v>
      </c>
      <c r="AA234" s="200">
        <v>317.94231517509729</v>
      </c>
      <c r="AB234" s="200">
        <v>419.06878969428647</v>
      </c>
      <c r="AC234" s="200">
        <v>180.42464144571787</v>
      </c>
      <c r="AD234" s="200">
        <v>599.49343114000442</v>
      </c>
      <c r="AE234" s="200">
        <v>-49.655311284046689</v>
      </c>
      <c r="AF234" s="487">
        <v>549.83811985595776</v>
      </c>
    </row>
    <row r="235" spans="1:32" s="1" customFormat="1" ht="16.5">
      <c r="A235" s="434">
        <v>738</v>
      </c>
      <c r="B235" s="435" t="s">
        <v>266</v>
      </c>
      <c r="C235" s="440">
        <v>2917</v>
      </c>
      <c r="D235" s="500">
        <f>'Vos-laskelma'!D235/$C235</f>
        <v>200.70145374798969</v>
      </c>
      <c r="E235" s="500">
        <f>'Vos-laskelma'!E235/$C235</f>
        <v>-22.069029198016043</v>
      </c>
      <c r="F235" s="438">
        <f>'Vos-laskelma'!F235/$C235</f>
        <v>178.63242454997365</v>
      </c>
      <c r="G235" s="438">
        <f>'Vos-laskelma'!G235/$C235</f>
        <v>307.39945198336113</v>
      </c>
      <c r="H235" s="438">
        <f>'Vos-laskelma'!H235/$C235</f>
        <v>486.03187653333475</v>
      </c>
      <c r="I235" s="438">
        <f>'Vos-laskelma'!I235/$C235</f>
        <v>195.32761480653352</v>
      </c>
      <c r="J235" s="438">
        <f>'Vos-laskelma'!J235/$C235</f>
        <v>681.35949133986821</v>
      </c>
      <c r="K235" s="759">
        <f>'Vos-laskelma'!K235/$C235</f>
        <v>-165.2080905039424</v>
      </c>
      <c r="L235" s="428">
        <f>'Vos-laskelma'!L235/$C235</f>
        <v>824.53638540911743</v>
      </c>
      <c r="M235" s="438">
        <f>'Vos-laskelma'!M235/$C235</f>
        <v>17.095904422351722</v>
      </c>
      <c r="N235" s="438">
        <f>'Vos-laskelma'!N235/$C235</f>
        <v>841.63228983146928</v>
      </c>
      <c r="O235" s="492">
        <v>2</v>
      </c>
      <c r="P235" s="492">
        <v>2</v>
      </c>
      <c r="Q235" s="200"/>
      <c r="R235" s="476">
        <f>S235/AF235</f>
        <v>0.6221274705627361</v>
      </c>
      <c r="S235" s="473">
        <f>L235-AF235</f>
        <v>316.23084199638208</v>
      </c>
      <c r="T235" s="495"/>
      <c r="U235" s="434">
        <v>738</v>
      </c>
      <c r="V235" s="435" t="s">
        <v>266</v>
      </c>
      <c r="W235" s="436">
        <v>2959</v>
      </c>
      <c r="X235" s="200">
        <v>209.53476610747794</v>
      </c>
      <c r="Y235" s="200">
        <v>14.434461377691022</v>
      </c>
      <c r="Z235" s="200">
        <v>223.96922748516897</v>
      </c>
      <c r="AA235" s="200">
        <v>314.9837783034809</v>
      </c>
      <c r="AB235" s="200">
        <v>538.95300578864988</v>
      </c>
      <c r="AC235" s="200">
        <v>197.66784685017544</v>
      </c>
      <c r="AD235" s="200">
        <v>736.62085263882523</v>
      </c>
      <c r="AE235" s="200">
        <v>-228.31530922608991</v>
      </c>
      <c r="AF235" s="487">
        <v>508.30554341273535</v>
      </c>
    </row>
    <row r="236" spans="1:32" s="1" customFormat="1" ht="16.5">
      <c r="A236" s="434">
        <v>739</v>
      </c>
      <c r="B236" s="435" t="s">
        <v>267</v>
      </c>
      <c r="C236" s="440">
        <v>3256</v>
      </c>
      <c r="D236" s="500">
        <f>'Vos-laskelma'!D236/$C236</f>
        <v>-28.059427410057168</v>
      </c>
      <c r="E236" s="500">
        <f>'Vos-laskelma'!E236/$C236</f>
        <v>604.96081811258762</v>
      </c>
      <c r="F236" s="438">
        <f>'Vos-laskelma'!F236/$C236</f>
        <v>576.90139070253042</v>
      </c>
      <c r="G236" s="438">
        <f>'Vos-laskelma'!G236/$C236</f>
        <v>335.08848634029329</v>
      </c>
      <c r="H236" s="438">
        <f>'Vos-laskelma'!H236/$C236</f>
        <v>911.98987704282365</v>
      </c>
      <c r="I236" s="438">
        <f>'Vos-laskelma'!I236/$C236</f>
        <v>216.30365473330019</v>
      </c>
      <c r="J236" s="438">
        <f>'Vos-laskelma'!J236/$C236</f>
        <v>1128.2935317761239</v>
      </c>
      <c r="K236" s="759">
        <f>'Vos-laskelma'!K236/$C236</f>
        <v>128.26996314496316</v>
      </c>
      <c r="L236" s="428">
        <f>'Vos-laskelma'!L236/$C236</f>
        <v>732.56994455253664</v>
      </c>
      <c r="M236" s="438">
        <f>'Vos-laskelma'!M236/$C236</f>
        <v>31.842085810810818</v>
      </c>
      <c r="N236" s="438">
        <f>'Vos-laskelma'!N236/$C236</f>
        <v>764.41203036334741</v>
      </c>
      <c r="O236" s="492">
        <v>9</v>
      </c>
      <c r="P236" s="492">
        <v>9</v>
      </c>
      <c r="Q236" s="200"/>
      <c r="R236" s="476">
        <f>S236/AF236</f>
        <v>-0.49132562066852148</v>
      </c>
      <c r="S236" s="473">
        <f>L236-AF236</f>
        <v>-707.58504323220529</v>
      </c>
      <c r="T236" s="495"/>
      <c r="U236" s="434">
        <v>739</v>
      </c>
      <c r="V236" s="435" t="s">
        <v>267</v>
      </c>
      <c r="W236" s="436">
        <v>3261</v>
      </c>
      <c r="X236" s="200">
        <v>-12.249610653732713</v>
      </c>
      <c r="Y236" s="200">
        <v>835.27873828008296</v>
      </c>
      <c r="Z236" s="200">
        <v>823.02912762635026</v>
      </c>
      <c r="AA236" s="200">
        <v>261.1076356945722</v>
      </c>
      <c r="AB236" s="200">
        <v>1084.1367633209225</v>
      </c>
      <c r="AC236" s="200">
        <v>220.69439741690144</v>
      </c>
      <c r="AD236" s="200">
        <v>1304.8311607378239</v>
      </c>
      <c r="AE236" s="200">
        <v>135.32382704691813</v>
      </c>
      <c r="AF236" s="487">
        <v>1440.1549877847419</v>
      </c>
    </row>
    <row r="237" spans="1:32" s="1" customFormat="1" ht="16.5">
      <c r="A237" s="434">
        <v>740</v>
      </c>
      <c r="B237" s="435" t="s">
        <v>268</v>
      </c>
      <c r="C237" s="440">
        <v>32085</v>
      </c>
      <c r="D237" s="500">
        <f>'Vos-laskelma'!D237/$C237</f>
        <v>-24.354258500979405</v>
      </c>
      <c r="E237" s="500">
        <f>'Vos-laskelma'!E237/$C237</f>
        <v>-280.84820445800671</v>
      </c>
      <c r="F237" s="438">
        <f>'Vos-laskelma'!F237/$C237</f>
        <v>-305.20246295898613</v>
      </c>
      <c r="G237" s="438">
        <f>'Vos-laskelma'!G237/$C237</f>
        <v>291.66999869570174</v>
      </c>
      <c r="H237" s="438">
        <f>'Vos-laskelma'!H237/$C237</f>
        <v>-13.532464263284396</v>
      </c>
      <c r="I237" s="438">
        <f>'Vos-laskelma'!I237/$C237</f>
        <v>191.74183214710249</v>
      </c>
      <c r="J237" s="438">
        <f>'Vos-laskelma'!J237/$C237</f>
        <v>178.20936788381809</v>
      </c>
      <c r="K237" s="759">
        <f>'Vos-laskelma'!K237/$C237</f>
        <v>-40.158204768583452</v>
      </c>
      <c r="L237" s="428">
        <f>'Vos-laskelma'!L237/$C237</f>
        <v>190.87382167842614</v>
      </c>
      <c r="M237" s="438">
        <f>'Vos-laskelma'!M237/$C237</f>
        <v>-11.438425136356551</v>
      </c>
      <c r="N237" s="438">
        <f>'Vos-laskelma'!N237/$C237</f>
        <v>179.43539654206958</v>
      </c>
      <c r="O237" s="492">
        <v>10</v>
      </c>
      <c r="P237" s="492">
        <v>10</v>
      </c>
      <c r="Q237" s="200"/>
      <c r="R237" s="476">
        <f>S237/AF237</f>
        <v>-0.41737524972617723</v>
      </c>
      <c r="S237" s="473">
        <f>L237-AF237</f>
        <v>-136.73639671466307</v>
      </c>
      <c r="T237" s="495"/>
      <c r="U237" s="434">
        <v>740</v>
      </c>
      <c r="V237" s="435" t="s">
        <v>268</v>
      </c>
      <c r="W237" s="436">
        <v>32547</v>
      </c>
      <c r="X237" s="200">
        <v>-7.408292114613209</v>
      </c>
      <c r="Y237" s="200">
        <v>-55.080614025736381</v>
      </c>
      <c r="Z237" s="200">
        <v>-62.488906140349592</v>
      </c>
      <c r="AA237" s="200">
        <v>246.62475804221586</v>
      </c>
      <c r="AB237" s="200">
        <v>184.13585190186629</v>
      </c>
      <c r="AC237" s="200">
        <v>189.12646960364498</v>
      </c>
      <c r="AD237" s="200">
        <v>373.26232150551124</v>
      </c>
      <c r="AE237" s="200">
        <v>-45.652103112422033</v>
      </c>
      <c r="AF237" s="487">
        <v>327.61021839308921</v>
      </c>
    </row>
    <row r="238" spans="1:32" s="1" customFormat="1" ht="16.5">
      <c r="A238" s="434">
        <v>742</v>
      </c>
      <c r="B238" s="435" t="s">
        <v>269</v>
      </c>
      <c r="C238" s="440">
        <v>988</v>
      </c>
      <c r="D238" s="500">
        <f>'Vos-laskelma'!D238/$C238</f>
        <v>910.88031068600412</v>
      </c>
      <c r="E238" s="500">
        <f>'Vos-laskelma'!E238/$C238</f>
        <v>153.64812097367997</v>
      </c>
      <c r="F238" s="438">
        <f>'Vos-laskelma'!F238/$C238</f>
        <v>1064.5284316596842</v>
      </c>
      <c r="G238" s="438">
        <f>'Vos-laskelma'!G238/$C238</f>
        <v>-23.254922944492698</v>
      </c>
      <c r="H238" s="438">
        <f>'Vos-laskelma'!H238/$C238</f>
        <v>1041.2735087151914</v>
      </c>
      <c r="I238" s="438">
        <f>'Vos-laskelma'!I238/$C238</f>
        <v>230.58062316299947</v>
      </c>
      <c r="J238" s="438">
        <f>'Vos-laskelma'!J238/$C238</f>
        <v>1271.8541318781909</v>
      </c>
      <c r="K238" s="759">
        <f>'Vos-laskelma'!K238/$C238</f>
        <v>411.2742914979757</v>
      </c>
      <c r="L238" s="428">
        <f>'Vos-laskelma'!L238/$C238</f>
        <v>-1538.0659086076391</v>
      </c>
      <c r="M238" s="438">
        <f>'Vos-laskelma'!M238/$C238</f>
        <v>0</v>
      </c>
      <c r="N238" s="438">
        <f>'Vos-laskelma'!N238/$C238</f>
        <v>-1538.0659086076391</v>
      </c>
      <c r="O238" s="492">
        <v>19</v>
      </c>
      <c r="P238" s="492">
        <v>19</v>
      </c>
      <c r="Q238" s="200"/>
      <c r="R238" s="476">
        <f>S238/AF238</f>
        <v>-2.1059783162625418</v>
      </c>
      <c r="S238" s="473">
        <f>L238-AF238</f>
        <v>-2928.749510620074</v>
      </c>
      <c r="T238" s="495"/>
      <c r="U238" s="434">
        <v>742</v>
      </c>
      <c r="V238" s="435" t="s">
        <v>269</v>
      </c>
      <c r="W238" s="436">
        <v>1009</v>
      </c>
      <c r="X238" s="200">
        <v>905.28791544146361</v>
      </c>
      <c r="Y238" s="200">
        <v>-37.54387778135456</v>
      </c>
      <c r="Z238" s="200">
        <v>867.74403766010903</v>
      </c>
      <c r="AA238" s="200">
        <v>-48.600594648166499</v>
      </c>
      <c r="AB238" s="200">
        <v>819.14344301194251</v>
      </c>
      <c r="AC238" s="200">
        <v>223.03074373785574</v>
      </c>
      <c r="AD238" s="200">
        <v>1042.1741867497983</v>
      </c>
      <c r="AE238" s="200">
        <v>348.50941526263625</v>
      </c>
      <c r="AF238" s="487">
        <v>1390.6836020124347</v>
      </c>
    </row>
    <row r="239" spans="1:32" s="1" customFormat="1" ht="16.5">
      <c r="A239" s="434">
        <v>743</v>
      </c>
      <c r="B239" s="435" t="s">
        <v>270</v>
      </c>
      <c r="C239" s="440">
        <v>65323</v>
      </c>
      <c r="D239" s="500">
        <f>'Vos-laskelma'!D239/$C239</f>
        <v>317.04641744754861</v>
      </c>
      <c r="E239" s="500">
        <f>'Vos-laskelma'!E239/$C239</f>
        <v>-247.70879996322427</v>
      </c>
      <c r="F239" s="438">
        <f>'Vos-laskelma'!F239/$C239</f>
        <v>69.337617484324326</v>
      </c>
      <c r="G239" s="438">
        <f>'Vos-laskelma'!G239/$C239</f>
        <v>188.28006881735564</v>
      </c>
      <c r="H239" s="438">
        <f>'Vos-laskelma'!H239/$C239</f>
        <v>257.61768630168001</v>
      </c>
      <c r="I239" s="438">
        <f>'Vos-laskelma'!I239/$C239</f>
        <v>151.42920489222448</v>
      </c>
      <c r="J239" s="438">
        <f>'Vos-laskelma'!J239/$C239</f>
        <v>409.04689119390451</v>
      </c>
      <c r="K239" s="759">
        <f>'Vos-laskelma'!K239/$C239</f>
        <v>-42.499594323592</v>
      </c>
      <c r="L239" s="428">
        <f>'Vos-laskelma'!L239/$C239</f>
        <v>412.74482300965087</v>
      </c>
      <c r="M239" s="438">
        <f>'Vos-laskelma'!M239/$C239</f>
        <v>-3.2438025993907167</v>
      </c>
      <c r="N239" s="438">
        <f>'Vos-laskelma'!N239/$C239</f>
        <v>409.5010204102602</v>
      </c>
      <c r="O239" s="492">
        <v>14</v>
      </c>
      <c r="P239" s="492">
        <v>14</v>
      </c>
      <c r="Q239" s="200"/>
      <c r="R239" s="476">
        <f>S239/AF239</f>
        <v>-0.13454688559368216</v>
      </c>
      <c r="S239" s="473">
        <f>L239-AF239</f>
        <v>-64.167000564737577</v>
      </c>
      <c r="T239" s="495"/>
      <c r="U239" s="434">
        <v>743</v>
      </c>
      <c r="V239" s="435" t="s">
        <v>270</v>
      </c>
      <c r="W239" s="436">
        <v>64736</v>
      </c>
      <c r="X239" s="200">
        <v>310.39355328953684</v>
      </c>
      <c r="Y239" s="200">
        <v>-126.47046747777024</v>
      </c>
      <c r="Z239" s="200">
        <v>183.92308581176661</v>
      </c>
      <c r="AA239" s="200">
        <v>183.15434997528422</v>
      </c>
      <c r="AB239" s="200">
        <v>367.07743578705083</v>
      </c>
      <c r="AC239" s="200">
        <v>153.63269166771335</v>
      </c>
      <c r="AD239" s="200">
        <v>520.71012745476412</v>
      </c>
      <c r="AE239" s="200">
        <v>-43.798303880375677</v>
      </c>
      <c r="AF239" s="487">
        <v>476.91182357438845</v>
      </c>
    </row>
    <row r="240" spans="1:32" s="1" customFormat="1" ht="16.5">
      <c r="A240" s="434">
        <v>746</v>
      </c>
      <c r="B240" s="435" t="s">
        <v>271</v>
      </c>
      <c r="C240" s="440">
        <v>4735</v>
      </c>
      <c r="D240" s="500">
        <f>'Vos-laskelma'!D240/$C240</f>
        <v>1190.8149575358145</v>
      </c>
      <c r="E240" s="500">
        <f>'Vos-laskelma'!E240/$C240</f>
        <v>-210.89639155239684</v>
      </c>
      <c r="F240" s="438">
        <f>'Vos-laskelma'!F240/$C240</f>
        <v>979.91856598341769</v>
      </c>
      <c r="G240" s="438">
        <f>'Vos-laskelma'!G240/$C240</f>
        <v>297.96160404008469</v>
      </c>
      <c r="H240" s="438">
        <f>'Vos-laskelma'!H240/$C240</f>
        <v>1277.8801700235024</v>
      </c>
      <c r="I240" s="438">
        <f>'Vos-laskelma'!I240/$C240</f>
        <v>195.78413130715447</v>
      </c>
      <c r="J240" s="438">
        <f>'Vos-laskelma'!J240/$C240</f>
        <v>1473.6643013306568</v>
      </c>
      <c r="K240" s="759">
        <f>'Vos-laskelma'!K240/$C240</f>
        <v>51.01583949313622</v>
      </c>
      <c r="L240" s="428">
        <f>'Vos-laskelma'!L240/$C240</f>
        <v>1424.0461387118605</v>
      </c>
      <c r="M240" s="438">
        <f>'Vos-laskelma'!M240/$C240</f>
        <v>5.7586164730728582</v>
      </c>
      <c r="N240" s="438">
        <f>'Vos-laskelma'!N240/$C240</f>
        <v>1429.8047551849334</v>
      </c>
      <c r="O240" s="492">
        <v>17</v>
      </c>
      <c r="P240" s="492">
        <v>17</v>
      </c>
      <c r="Q240" s="200"/>
      <c r="R240" s="476">
        <f>S240/AF240</f>
        <v>-8.937193944726543E-2</v>
      </c>
      <c r="S240" s="473">
        <f>L240-AF240</f>
        <v>-139.76042557025767</v>
      </c>
      <c r="T240" s="495"/>
      <c r="U240" s="434">
        <v>746</v>
      </c>
      <c r="V240" s="435" t="s">
        <v>271</v>
      </c>
      <c r="W240" s="436">
        <v>4781</v>
      </c>
      <c r="X240" s="200">
        <v>1188.0968440955212</v>
      </c>
      <c r="Y240" s="200">
        <v>-148.62455696139838</v>
      </c>
      <c r="Z240" s="200">
        <v>1039.4722871341228</v>
      </c>
      <c r="AA240" s="200">
        <v>288.1160845011504</v>
      </c>
      <c r="AB240" s="200">
        <v>1327.5883716352732</v>
      </c>
      <c r="AC240" s="200">
        <v>193.17092220133165</v>
      </c>
      <c r="AD240" s="200">
        <v>1520.7592938366047</v>
      </c>
      <c r="AE240" s="200">
        <v>43.04727044551349</v>
      </c>
      <c r="AF240" s="487">
        <v>1563.8065642821182</v>
      </c>
    </row>
    <row r="241" spans="1:32" s="1" customFormat="1" ht="16.5">
      <c r="A241" s="434">
        <v>747</v>
      </c>
      <c r="B241" s="435" t="s">
        <v>272</v>
      </c>
      <c r="C241" s="440">
        <v>1308</v>
      </c>
      <c r="D241" s="500">
        <f>'Vos-laskelma'!D241/$C241</f>
        <v>140.58147902933445</v>
      </c>
      <c r="E241" s="500">
        <f>'Vos-laskelma'!E241/$C241</f>
        <v>439.17333485719632</v>
      </c>
      <c r="F241" s="438">
        <f>'Vos-laskelma'!F241/$C241</f>
        <v>579.75481388653077</v>
      </c>
      <c r="G241" s="438">
        <f>'Vos-laskelma'!G241/$C241</f>
        <v>418.03650984106969</v>
      </c>
      <c r="H241" s="438">
        <f>'Vos-laskelma'!H241/$C241</f>
        <v>997.79132372760057</v>
      </c>
      <c r="I241" s="438">
        <f>'Vos-laskelma'!I241/$C241</f>
        <v>256.18622870885832</v>
      </c>
      <c r="J241" s="438">
        <f>'Vos-laskelma'!J241/$C241</f>
        <v>1253.9775524364591</v>
      </c>
      <c r="K241" s="759">
        <f>'Vos-laskelma'!K241/$C241</f>
        <v>-179.61926605504587</v>
      </c>
      <c r="L241" s="428">
        <f>'Vos-laskelma'!L241/$C241</f>
        <v>1624.4614973905873</v>
      </c>
      <c r="M241" s="438">
        <f>'Vos-laskelma'!M241/$C241</f>
        <v>41.090239296636092</v>
      </c>
      <c r="N241" s="438">
        <f>'Vos-laskelma'!N241/$C241</f>
        <v>1665.5517366872232</v>
      </c>
      <c r="O241" s="492">
        <v>4</v>
      </c>
      <c r="P241" s="492">
        <v>4</v>
      </c>
      <c r="Q241" s="200"/>
      <c r="R241" s="476">
        <f>S241/AF241</f>
        <v>0.33051212675592151</v>
      </c>
      <c r="S241" s="473">
        <f>L241-AF241</f>
        <v>403.53200360883693</v>
      </c>
      <c r="T241" s="495"/>
      <c r="U241" s="434">
        <v>747</v>
      </c>
      <c r="V241" s="435" t="s">
        <v>272</v>
      </c>
      <c r="W241" s="436">
        <v>1352</v>
      </c>
      <c r="X241" s="200">
        <v>169.43783887693414</v>
      </c>
      <c r="Y241" s="200">
        <v>601.13554531172531</v>
      </c>
      <c r="Z241" s="200">
        <v>770.57338418865947</v>
      </c>
      <c r="AA241" s="200">
        <v>346.12352071005915</v>
      </c>
      <c r="AB241" s="200">
        <v>1116.6969048987187</v>
      </c>
      <c r="AC241" s="200">
        <v>248.53214509604931</v>
      </c>
      <c r="AD241" s="200">
        <v>1365.229049994768</v>
      </c>
      <c r="AE241" s="200">
        <v>-144.29955621301775</v>
      </c>
      <c r="AF241" s="487">
        <v>1220.9294937817504</v>
      </c>
    </row>
    <row r="242" spans="1:32" s="1" customFormat="1" ht="16.5">
      <c r="A242" s="434">
        <v>748</v>
      </c>
      <c r="B242" s="435" t="s">
        <v>273</v>
      </c>
      <c r="C242" s="440">
        <v>4897</v>
      </c>
      <c r="D242" s="500">
        <f>'Vos-laskelma'!D242/$C242</f>
        <v>866.66191164039594</v>
      </c>
      <c r="E242" s="500">
        <f>'Vos-laskelma'!E242/$C242</f>
        <v>-407.09064763014084</v>
      </c>
      <c r="F242" s="438">
        <f>'Vos-laskelma'!F242/$C242</f>
        <v>459.57126401025511</v>
      </c>
      <c r="G242" s="438">
        <f>'Vos-laskelma'!G242/$C242</f>
        <v>523.09369208811802</v>
      </c>
      <c r="H242" s="438">
        <f>'Vos-laskelma'!H242/$C242</f>
        <v>982.66495609837318</v>
      </c>
      <c r="I242" s="438">
        <f>'Vos-laskelma'!I242/$C242</f>
        <v>207.40867766118134</v>
      </c>
      <c r="J242" s="438">
        <f>'Vos-laskelma'!J242/$C242</f>
        <v>1190.0736337595545</v>
      </c>
      <c r="K242" s="759">
        <f>'Vos-laskelma'!K242/$C242</f>
        <v>98.957116602001221</v>
      </c>
      <c r="L242" s="428">
        <f>'Vos-laskelma'!L242/$C242</f>
        <v>810.81102399847623</v>
      </c>
      <c r="M242" s="438">
        <f>'Vos-laskelma'!M242/$C242</f>
        <v>55.037416785787215</v>
      </c>
      <c r="N242" s="438">
        <f>'Vos-laskelma'!N242/$C242</f>
        <v>865.8484407842634</v>
      </c>
      <c r="O242" s="492">
        <v>17</v>
      </c>
      <c r="P242" s="492">
        <v>17</v>
      </c>
      <c r="Q242" s="200"/>
      <c r="R242" s="476">
        <f>S242/AF242</f>
        <v>-0.40292834967350682</v>
      </c>
      <c r="S242" s="473">
        <f>L242-AF242</f>
        <v>-547.16841373752277</v>
      </c>
      <c r="T242" s="495"/>
      <c r="U242" s="434">
        <v>748</v>
      </c>
      <c r="V242" s="435" t="s">
        <v>273</v>
      </c>
      <c r="W242" s="436">
        <v>5028</v>
      </c>
      <c r="X242" s="200">
        <v>902.40605147858128</v>
      </c>
      <c r="Y242" s="200">
        <v>-298.39933083791948</v>
      </c>
      <c r="Z242" s="200">
        <v>604.00672064066191</v>
      </c>
      <c r="AA242" s="200">
        <v>536.99224343675417</v>
      </c>
      <c r="AB242" s="200">
        <v>1140.9989640774161</v>
      </c>
      <c r="AC242" s="200">
        <v>203.94288415977627</v>
      </c>
      <c r="AD242" s="200">
        <v>1344.9418482371923</v>
      </c>
      <c r="AE242" s="200">
        <v>13.037589498806682</v>
      </c>
      <c r="AF242" s="487">
        <v>1357.979437735999</v>
      </c>
    </row>
    <row r="243" spans="1:32" s="1" customFormat="1" ht="16.5">
      <c r="A243" s="434">
        <v>749</v>
      </c>
      <c r="B243" s="435" t="s">
        <v>274</v>
      </c>
      <c r="C243" s="440">
        <v>21232</v>
      </c>
      <c r="D243" s="500">
        <f>'Vos-laskelma'!D243/$C243</f>
        <v>507.7848466012868</v>
      </c>
      <c r="E243" s="500">
        <f>'Vos-laskelma'!E243/$C243</f>
        <v>-251.13706005823514</v>
      </c>
      <c r="F243" s="438">
        <f>'Vos-laskelma'!F243/$C243</f>
        <v>256.64778654305172</v>
      </c>
      <c r="G243" s="438">
        <f>'Vos-laskelma'!G243/$C243</f>
        <v>235.99255093766197</v>
      </c>
      <c r="H243" s="438">
        <f>'Vos-laskelma'!H243/$C243</f>
        <v>492.64033748071364</v>
      </c>
      <c r="I243" s="438">
        <f>'Vos-laskelma'!I243/$C243</f>
        <v>142.23912742017171</v>
      </c>
      <c r="J243" s="438">
        <f>'Vos-laskelma'!J243/$C243</f>
        <v>634.87946490088541</v>
      </c>
      <c r="K243" s="759">
        <f>'Vos-laskelma'!K243/$C243</f>
        <v>-87.474048605877925</v>
      </c>
      <c r="L243" s="428">
        <f>'Vos-laskelma'!L243/$C243</f>
        <v>646.75488878935562</v>
      </c>
      <c r="M243" s="438">
        <f>'Vos-laskelma'!M243/$C243</f>
        <v>1.6838431042765714</v>
      </c>
      <c r="N243" s="438">
        <f>'Vos-laskelma'!N243/$C243</f>
        <v>648.43873189363217</v>
      </c>
      <c r="O243" s="492">
        <v>11</v>
      </c>
      <c r="P243" s="492">
        <v>11</v>
      </c>
      <c r="Q243" s="200"/>
      <c r="R243" s="476">
        <f>S243/AF243</f>
        <v>0.24108605202902522</v>
      </c>
      <c r="S243" s="473">
        <f>L243-AF243</f>
        <v>125.63478778428043</v>
      </c>
      <c r="T243" s="495"/>
      <c r="U243" s="434">
        <v>749</v>
      </c>
      <c r="V243" s="435" t="s">
        <v>274</v>
      </c>
      <c r="W243" s="436">
        <v>21293</v>
      </c>
      <c r="X243" s="200">
        <v>501.13727716993793</v>
      </c>
      <c r="Y243" s="200">
        <v>-237.10775955253089</v>
      </c>
      <c r="Z243" s="200">
        <v>264.02951761740701</v>
      </c>
      <c r="AA243" s="200">
        <v>217.57366270605363</v>
      </c>
      <c r="AB243" s="200">
        <v>481.60318032346066</v>
      </c>
      <c r="AC243" s="200">
        <v>144.9070019289727</v>
      </c>
      <c r="AD243" s="200">
        <v>626.51018225243342</v>
      </c>
      <c r="AE243" s="200">
        <v>-105.39008124735828</v>
      </c>
      <c r="AF243" s="487">
        <v>521.12010100507518</v>
      </c>
    </row>
    <row r="244" spans="1:32" s="1" customFormat="1" ht="16.5">
      <c r="A244" s="434">
        <v>751</v>
      </c>
      <c r="B244" s="435" t="s">
        <v>275</v>
      </c>
      <c r="C244" s="440">
        <v>2877</v>
      </c>
      <c r="D244" s="500">
        <f>'Vos-laskelma'!D244/$C244</f>
        <v>432.45677805724938</v>
      </c>
      <c r="E244" s="500">
        <f>'Vos-laskelma'!E244/$C244</f>
        <v>16.91488543606896</v>
      </c>
      <c r="F244" s="438">
        <f>'Vos-laskelma'!F244/$C244</f>
        <v>449.37166349331835</v>
      </c>
      <c r="G244" s="438">
        <f>'Vos-laskelma'!G244/$C244</f>
        <v>417.67041086380397</v>
      </c>
      <c r="H244" s="438">
        <f>'Vos-laskelma'!H244/$C244</f>
        <v>867.04207435712226</v>
      </c>
      <c r="I244" s="438">
        <f>'Vos-laskelma'!I244/$C244</f>
        <v>175.6610375492846</v>
      </c>
      <c r="J244" s="438">
        <f>'Vos-laskelma'!J244/$C244</f>
        <v>1042.7031119064068</v>
      </c>
      <c r="K244" s="759">
        <f>'Vos-laskelma'!K244/$C244</f>
        <v>87.639555092109831</v>
      </c>
      <c r="L244" s="428">
        <f>'Vos-laskelma'!L244/$C244</f>
        <v>253.40766526059517</v>
      </c>
      <c r="M244" s="438">
        <f>'Vos-laskelma'!M244/$C244</f>
        <v>6.5740563086548427</v>
      </c>
      <c r="N244" s="438">
        <f>'Vos-laskelma'!N244/$C244</f>
        <v>259.98172156925</v>
      </c>
      <c r="O244" s="492">
        <v>19</v>
      </c>
      <c r="P244" s="492">
        <v>19</v>
      </c>
      <c r="Q244" s="200"/>
      <c r="R244" s="476">
        <f>S244/AF244</f>
        <v>-0.76396130280147001</v>
      </c>
      <c r="S244" s="473">
        <f>L244-AF244</f>
        <v>-820.17759117494734</v>
      </c>
      <c r="T244" s="495"/>
      <c r="U244" s="434">
        <v>751</v>
      </c>
      <c r="V244" s="435" t="s">
        <v>275</v>
      </c>
      <c r="W244" s="436">
        <v>2904</v>
      </c>
      <c r="X244" s="200">
        <v>451.80027340711939</v>
      </c>
      <c r="Y244" s="200">
        <v>-67.430701314398178</v>
      </c>
      <c r="Z244" s="200">
        <v>384.36957209272123</v>
      </c>
      <c r="AA244" s="200">
        <v>449.98966942148758</v>
      </c>
      <c r="AB244" s="200">
        <v>834.35924151420886</v>
      </c>
      <c r="AC244" s="200">
        <v>179.58689646403337</v>
      </c>
      <c r="AD244" s="200">
        <v>1013.9461379782422</v>
      </c>
      <c r="AE244" s="200">
        <v>59.639118457300277</v>
      </c>
      <c r="AF244" s="487">
        <v>1073.5852564355425</v>
      </c>
    </row>
    <row r="245" spans="1:32" s="1" customFormat="1" ht="16.5">
      <c r="A245" s="434">
        <v>753</v>
      </c>
      <c r="B245" s="435" t="s">
        <v>276</v>
      </c>
      <c r="C245" s="440">
        <v>22320</v>
      </c>
      <c r="D245" s="500">
        <f>'Vos-laskelma'!D245/$C245</f>
        <v>608.4864372865452</v>
      </c>
      <c r="E245" s="500">
        <f>'Vos-laskelma'!E245/$C245</f>
        <v>402.3930250458568</v>
      </c>
      <c r="F245" s="438">
        <f>'Vos-laskelma'!F245/$C245</f>
        <v>1010.879462332402</v>
      </c>
      <c r="G245" s="438">
        <f>'Vos-laskelma'!G245/$C245</f>
        <v>-27.487969525261658</v>
      </c>
      <c r="H245" s="438">
        <f>'Vos-laskelma'!H245/$C245</f>
        <v>983.39149280714025</v>
      </c>
      <c r="I245" s="438">
        <f>'Vos-laskelma'!I245/$C245</f>
        <v>110.91364771619439</v>
      </c>
      <c r="J245" s="438">
        <f>'Vos-laskelma'!J245/$C245</f>
        <v>1094.3051405233346</v>
      </c>
      <c r="K245" s="759">
        <f>'Vos-laskelma'!K245/$C245</f>
        <v>-101.73848566308244</v>
      </c>
      <c r="L245" s="428">
        <f>'Vos-laskelma'!L245/$C245</f>
        <v>1020.2822014552343</v>
      </c>
      <c r="M245" s="438">
        <f>'Vos-laskelma'!M245/$C245</f>
        <v>-6.1172486397849379</v>
      </c>
      <c r="N245" s="438">
        <f>'Vos-laskelma'!N245/$C245</f>
        <v>1014.1649528154493</v>
      </c>
      <c r="O245" s="492">
        <v>1</v>
      </c>
      <c r="P245" s="493">
        <v>34</v>
      </c>
      <c r="Q245" s="200"/>
      <c r="R245" s="476">
        <f>S245/AF245</f>
        <v>2.2205252408007296E-2</v>
      </c>
      <c r="S245" s="473">
        <f>L245-AF245</f>
        <v>22.16347818340887</v>
      </c>
      <c r="T245" s="495"/>
      <c r="U245" s="434">
        <v>753</v>
      </c>
      <c r="V245" s="435" t="s">
        <v>276</v>
      </c>
      <c r="W245" s="436">
        <v>22190</v>
      </c>
      <c r="X245" s="200">
        <v>614.86032595420272</v>
      </c>
      <c r="Y245" s="200">
        <v>390.92469352155405</v>
      </c>
      <c r="Z245" s="200">
        <v>1005.7850194757568</v>
      </c>
      <c r="AA245" s="200">
        <v>-28.849887336638126</v>
      </c>
      <c r="AB245" s="200">
        <v>976.93513213911876</v>
      </c>
      <c r="AC245" s="200">
        <v>114.03235183572615</v>
      </c>
      <c r="AD245" s="200">
        <v>1090.9674839748448</v>
      </c>
      <c r="AE245" s="200">
        <v>-92.84876070301938</v>
      </c>
      <c r="AF245" s="487">
        <v>998.11872327182539</v>
      </c>
    </row>
    <row r="246" spans="1:32" s="1" customFormat="1" ht="16.5">
      <c r="A246" s="434">
        <v>755</v>
      </c>
      <c r="B246" s="435" t="s">
        <v>277</v>
      </c>
      <c r="C246" s="440">
        <v>6217</v>
      </c>
      <c r="D246" s="500">
        <f>'Vos-laskelma'!D246/$C246</f>
        <v>544.81853314834393</v>
      </c>
      <c r="E246" s="500">
        <f>'Vos-laskelma'!E246/$C246</f>
        <v>264.04995062059362</v>
      </c>
      <c r="F246" s="438">
        <f>'Vos-laskelma'!F246/$C246</f>
        <v>808.86848376893749</v>
      </c>
      <c r="G246" s="438">
        <f>'Vos-laskelma'!G246/$C246</f>
        <v>-2.6081064072192914</v>
      </c>
      <c r="H246" s="438">
        <f>'Vos-laskelma'!H246/$C246</f>
        <v>806.26037736171827</v>
      </c>
      <c r="I246" s="438">
        <f>'Vos-laskelma'!I246/$C246</f>
        <v>139.7614878419464</v>
      </c>
      <c r="J246" s="438">
        <f>'Vos-laskelma'!J246/$C246</f>
        <v>946.02186520366456</v>
      </c>
      <c r="K246" s="759">
        <f>'Vos-laskelma'!K246/$C246</f>
        <v>-265.75390059514234</v>
      </c>
      <c r="L246" s="428">
        <f>'Vos-laskelma'!L246/$C246</f>
        <v>805.21279330403456</v>
      </c>
      <c r="M246" s="438">
        <f>'Vos-laskelma'!M246/$C246</f>
        <v>-166.34167233392313</v>
      </c>
      <c r="N246" s="438">
        <f>'Vos-laskelma'!N246/$C246</f>
        <v>638.87112097011141</v>
      </c>
      <c r="O246" s="492">
        <v>1</v>
      </c>
      <c r="P246" s="493">
        <v>33</v>
      </c>
      <c r="Q246" s="200"/>
      <c r="R246" s="476">
        <f>S246/AF246</f>
        <v>0.16849451743108426</v>
      </c>
      <c r="S246" s="473">
        <f>L246-AF246</f>
        <v>116.11003647272184</v>
      </c>
      <c r="T246" s="495"/>
      <c r="U246" s="434">
        <v>755</v>
      </c>
      <c r="V246" s="435" t="s">
        <v>277</v>
      </c>
      <c r="W246" s="436">
        <v>6198</v>
      </c>
      <c r="X246" s="200">
        <v>569.64792686290218</v>
      </c>
      <c r="Y246" s="200">
        <v>209.95119980145404</v>
      </c>
      <c r="Z246" s="200">
        <v>779.59912666435616</v>
      </c>
      <c r="AA246" s="200">
        <v>20.478380122620202</v>
      </c>
      <c r="AB246" s="200">
        <v>800.07750678697641</v>
      </c>
      <c r="AC246" s="200">
        <v>147.2733946070986</v>
      </c>
      <c r="AD246" s="200">
        <v>947.35090139407498</v>
      </c>
      <c r="AE246" s="200">
        <v>-258.24814456276221</v>
      </c>
      <c r="AF246" s="487">
        <v>689.10275683131272</v>
      </c>
    </row>
    <row r="247" spans="1:32" s="1" customFormat="1" ht="16.5">
      <c r="A247" s="434">
        <v>758</v>
      </c>
      <c r="B247" s="435" t="s">
        <v>278</v>
      </c>
      <c r="C247" s="440">
        <v>8134</v>
      </c>
      <c r="D247" s="500">
        <f>'Vos-laskelma'!D247/$C247</f>
        <v>997.97381692775457</v>
      </c>
      <c r="E247" s="500">
        <f>'Vos-laskelma'!E247/$C247</f>
        <v>-448.39279339600205</v>
      </c>
      <c r="F247" s="438">
        <f>'Vos-laskelma'!F247/$C247</f>
        <v>549.58102353175252</v>
      </c>
      <c r="G247" s="438">
        <f>'Vos-laskelma'!G247/$C247</f>
        <v>74.800112287420191</v>
      </c>
      <c r="H247" s="438">
        <f>'Vos-laskelma'!H247/$C247</f>
        <v>624.38113581917275</v>
      </c>
      <c r="I247" s="438">
        <f>'Vos-laskelma'!I247/$C247</f>
        <v>185.8259086502681</v>
      </c>
      <c r="J247" s="438">
        <f>'Vos-laskelma'!J247/$C247</f>
        <v>810.2070444694408</v>
      </c>
      <c r="K247" s="759">
        <f>'Vos-laskelma'!K247/$C247</f>
        <v>-107.62355544627489</v>
      </c>
      <c r="L247" s="428">
        <f>'Vos-laskelma'!L247/$C247</f>
        <v>748.24552492186274</v>
      </c>
      <c r="M247" s="438">
        <f>'Vos-laskelma'!M247/$C247</f>
        <v>-14.154941787558396</v>
      </c>
      <c r="N247" s="438">
        <f>'Vos-laskelma'!N247/$C247</f>
        <v>734.09058313430432</v>
      </c>
      <c r="O247" s="492">
        <v>19</v>
      </c>
      <c r="P247" s="492">
        <v>19</v>
      </c>
      <c r="Q247" s="200"/>
      <c r="R247" s="476">
        <f>S247/AF247</f>
        <v>1.4451999459043341</v>
      </c>
      <c r="S247" s="473">
        <f>L247-AF247</f>
        <v>442.23965976749753</v>
      </c>
      <c r="T247" s="495"/>
      <c r="U247" s="434">
        <v>758</v>
      </c>
      <c r="V247" s="435" t="s">
        <v>278</v>
      </c>
      <c r="W247" s="436">
        <v>8187</v>
      </c>
      <c r="X247" s="200">
        <v>930.26741679451084</v>
      </c>
      <c r="Y247" s="200">
        <v>-680.02035938600932</v>
      </c>
      <c r="Z247" s="200">
        <v>250.24705740850143</v>
      </c>
      <c r="AA247" s="200">
        <v>-12.735312080127031</v>
      </c>
      <c r="AB247" s="200">
        <v>237.51174532837439</v>
      </c>
      <c r="AC247" s="200">
        <v>185.90648088620827</v>
      </c>
      <c r="AD247" s="200">
        <v>423.41822621458266</v>
      </c>
      <c r="AE247" s="200">
        <v>-117.41236106021742</v>
      </c>
      <c r="AF247" s="487">
        <v>306.00586515436521</v>
      </c>
    </row>
    <row r="248" spans="1:32" s="1" customFormat="1" ht="16.5">
      <c r="A248" s="434">
        <v>759</v>
      </c>
      <c r="B248" s="435" t="s">
        <v>279</v>
      </c>
      <c r="C248" s="440">
        <v>1942</v>
      </c>
      <c r="D248" s="500">
        <f>'Vos-laskelma'!D248/$C248</f>
        <v>534.214467204578</v>
      </c>
      <c r="E248" s="500">
        <f>'Vos-laskelma'!E248/$C248</f>
        <v>-80.608965077622756</v>
      </c>
      <c r="F248" s="438">
        <f>'Vos-laskelma'!F248/$C248</f>
        <v>453.60550212695517</v>
      </c>
      <c r="G248" s="438">
        <f>'Vos-laskelma'!G248/$C248</f>
        <v>465.59120652993619</v>
      </c>
      <c r="H248" s="438">
        <f>'Vos-laskelma'!H248/$C248</f>
        <v>919.19670865689136</v>
      </c>
      <c r="I248" s="438">
        <f>'Vos-laskelma'!I248/$C248</f>
        <v>250.75807327760458</v>
      </c>
      <c r="J248" s="438">
        <f>'Vos-laskelma'!J248/$C248</f>
        <v>1169.9547819344959</v>
      </c>
      <c r="K248" s="759">
        <f>'Vos-laskelma'!K248/$C248</f>
        <v>-259.5236869207003</v>
      </c>
      <c r="L248" s="428">
        <f>'Vos-laskelma'!L248/$C248</f>
        <v>1539.4223411517976</v>
      </c>
      <c r="M248" s="438">
        <f>'Vos-laskelma'!M248/$C248</f>
        <v>270.26328012358397</v>
      </c>
      <c r="N248" s="438">
        <f>'Vos-laskelma'!N248/$C248</f>
        <v>1809.6856212753817</v>
      </c>
      <c r="O248" s="492">
        <v>14</v>
      </c>
      <c r="P248" s="492">
        <v>14</v>
      </c>
      <c r="Q248" s="200"/>
      <c r="R248" s="476">
        <f>S248/AF248</f>
        <v>0.43956638196558501</v>
      </c>
      <c r="S248" s="473">
        <f>L248-AF248</f>
        <v>470.05703751788724</v>
      </c>
      <c r="T248" s="495"/>
      <c r="U248" s="434">
        <v>759</v>
      </c>
      <c r="V248" s="435" t="s">
        <v>279</v>
      </c>
      <c r="W248" s="436">
        <v>1997</v>
      </c>
      <c r="X248" s="200">
        <v>469.04961127272361</v>
      </c>
      <c r="Y248" s="200">
        <v>143.85184718938976</v>
      </c>
      <c r="Z248" s="200">
        <v>612.90145846211328</v>
      </c>
      <c r="AA248" s="200">
        <v>468.63144717075613</v>
      </c>
      <c r="AB248" s="200">
        <v>1081.5329056328694</v>
      </c>
      <c r="AC248" s="200">
        <v>244.18492679423073</v>
      </c>
      <c r="AD248" s="200">
        <v>1325.7178324271001</v>
      </c>
      <c r="AE248" s="200">
        <v>-256.35252879318978</v>
      </c>
      <c r="AF248" s="487">
        <v>1069.3653036339103</v>
      </c>
    </row>
    <row r="249" spans="1:32" s="1" customFormat="1" ht="16.5">
      <c r="A249" s="434">
        <v>761</v>
      </c>
      <c r="B249" s="435" t="s">
        <v>280</v>
      </c>
      <c r="C249" s="440">
        <v>8426</v>
      </c>
      <c r="D249" s="500">
        <f>'Vos-laskelma'!D249/$C249</f>
        <v>57.656509551071089</v>
      </c>
      <c r="E249" s="500">
        <f>'Vos-laskelma'!E249/$C249</f>
        <v>166.21275443338112</v>
      </c>
      <c r="F249" s="438">
        <f>'Vos-laskelma'!F249/$C249</f>
        <v>223.86926398445223</v>
      </c>
      <c r="G249" s="438">
        <f>'Vos-laskelma'!G249/$C249</f>
        <v>470.72936798449194</v>
      </c>
      <c r="H249" s="438">
        <f>'Vos-laskelma'!H249/$C249</f>
        <v>694.59863196894412</v>
      </c>
      <c r="I249" s="438">
        <f>'Vos-laskelma'!I249/$C249</f>
        <v>216.70219011060797</v>
      </c>
      <c r="J249" s="438">
        <f>'Vos-laskelma'!J249/$C249</f>
        <v>911.30082207955218</v>
      </c>
      <c r="K249" s="759">
        <f>'Vos-laskelma'!K249/$C249</f>
        <v>85.153809636838361</v>
      </c>
      <c r="L249" s="428">
        <f>'Vos-laskelma'!L249/$C249</f>
        <v>905.92638581085998</v>
      </c>
      <c r="M249" s="438">
        <f>'Vos-laskelma'!M249/$C249</f>
        <v>59.807268561595073</v>
      </c>
      <c r="N249" s="438">
        <f>'Vos-laskelma'!N249/$C249</f>
        <v>965.73365437245513</v>
      </c>
      <c r="O249" s="492">
        <v>2</v>
      </c>
      <c r="P249" s="492">
        <v>2</v>
      </c>
      <c r="Q249" s="200"/>
      <c r="R249" s="476">
        <f>S249/AF249</f>
        <v>-0.27067854939676078</v>
      </c>
      <c r="S249" s="473">
        <f>L249-AF249</f>
        <v>-336.22326584349162</v>
      </c>
      <c r="T249" s="495"/>
      <c r="U249" s="434">
        <v>761</v>
      </c>
      <c r="V249" s="435" t="s">
        <v>280</v>
      </c>
      <c r="W249" s="436">
        <v>8563</v>
      </c>
      <c r="X249" s="200">
        <v>82.442468644447004</v>
      </c>
      <c r="Y249" s="200">
        <v>437.21583206015538</v>
      </c>
      <c r="Z249" s="200">
        <v>519.65830070460242</v>
      </c>
      <c r="AA249" s="200">
        <v>487.9110124956207</v>
      </c>
      <c r="AB249" s="200">
        <v>1007.5693132002231</v>
      </c>
      <c r="AC249" s="200">
        <v>214.93044939655525</v>
      </c>
      <c r="AD249" s="200">
        <v>1222.4997625967783</v>
      </c>
      <c r="AE249" s="200">
        <v>19.649889057573279</v>
      </c>
      <c r="AF249" s="487">
        <v>1242.1496516543516</v>
      </c>
    </row>
    <row r="250" spans="1:32" s="1" customFormat="1" ht="16.5">
      <c r="A250" s="434">
        <v>762</v>
      </c>
      <c r="B250" s="435" t="s">
        <v>281</v>
      </c>
      <c r="C250" s="440">
        <v>3672</v>
      </c>
      <c r="D250" s="500">
        <f>'Vos-laskelma'!D250/$C250</f>
        <v>270.9773746982512</v>
      </c>
      <c r="E250" s="500">
        <f>'Vos-laskelma'!E250/$C250</f>
        <v>414.72672173336957</v>
      </c>
      <c r="F250" s="438">
        <f>'Vos-laskelma'!F250/$C250</f>
        <v>685.70409643162077</v>
      </c>
      <c r="G250" s="438">
        <f>'Vos-laskelma'!G250/$C250</f>
        <v>350.33183764762066</v>
      </c>
      <c r="H250" s="438">
        <f>'Vos-laskelma'!H250/$C250</f>
        <v>1036.0359340792413</v>
      </c>
      <c r="I250" s="438">
        <f>'Vos-laskelma'!I250/$C250</f>
        <v>241.07613004948698</v>
      </c>
      <c r="J250" s="438">
        <f>'Vos-laskelma'!J250/$C250</f>
        <v>1277.1120641287284</v>
      </c>
      <c r="K250" s="759">
        <f>'Vos-laskelma'!K250/$C250</f>
        <v>-12.332516339869281</v>
      </c>
      <c r="L250" s="428">
        <f>'Vos-laskelma'!L250/$C250</f>
        <v>1455.9837961548722</v>
      </c>
      <c r="M250" s="438">
        <f>'Vos-laskelma'!M250/$C250</f>
        <v>1.0644886710239614</v>
      </c>
      <c r="N250" s="438">
        <f>'Vos-laskelma'!N250/$C250</f>
        <v>1457.0482848258962</v>
      </c>
      <c r="O250" s="492">
        <v>11</v>
      </c>
      <c r="P250" s="492">
        <v>11</v>
      </c>
      <c r="Q250" s="200"/>
      <c r="R250" s="476">
        <f>S250/AF250</f>
        <v>0.23236987970498582</v>
      </c>
      <c r="S250" s="473">
        <f>L250-AF250</f>
        <v>274.53347013471921</v>
      </c>
      <c r="T250" s="495"/>
      <c r="U250" s="434">
        <v>762</v>
      </c>
      <c r="V250" s="435" t="s">
        <v>281</v>
      </c>
      <c r="W250" s="436">
        <v>3777</v>
      </c>
      <c r="X250" s="200">
        <v>282.92099063419403</v>
      </c>
      <c r="Y250" s="200">
        <v>559.36010756534927</v>
      </c>
      <c r="Z250" s="200">
        <v>842.28109819954318</v>
      </c>
      <c r="AA250" s="200">
        <v>107.10669843791369</v>
      </c>
      <c r="AB250" s="200">
        <v>949.38779663745697</v>
      </c>
      <c r="AC250" s="200">
        <v>235.84092493472136</v>
      </c>
      <c r="AD250" s="200">
        <v>1185.2287215721783</v>
      </c>
      <c r="AE250" s="200">
        <v>-3.7783955520254171</v>
      </c>
      <c r="AF250" s="487">
        <v>1181.4503260201529</v>
      </c>
    </row>
    <row r="251" spans="1:32" s="1" customFormat="1" ht="16.5">
      <c r="A251" s="434">
        <v>765</v>
      </c>
      <c r="B251" s="435" t="s">
        <v>282</v>
      </c>
      <c r="C251" s="440">
        <v>10354</v>
      </c>
      <c r="D251" s="500">
        <f>'Vos-laskelma'!D251/$C251</f>
        <v>405.26119471030279</v>
      </c>
      <c r="E251" s="500">
        <f>'Vos-laskelma'!E251/$C251</f>
        <v>-156.2327740271266</v>
      </c>
      <c r="F251" s="438">
        <f>'Vos-laskelma'!F251/$C251</f>
        <v>249.02842068317619</v>
      </c>
      <c r="G251" s="438">
        <f>'Vos-laskelma'!G251/$C251</f>
        <v>170.8697454839606</v>
      </c>
      <c r="H251" s="438">
        <f>'Vos-laskelma'!H251/$C251</f>
        <v>419.89816616713676</v>
      </c>
      <c r="I251" s="438">
        <f>'Vos-laskelma'!I251/$C251</f>
        <v>179.87097083953961</v>
      </c>
      <c r="J251" s="438">
        <f>'Vos-laskelma'!J251/$C251</f>
        <v>599.76913700667637</v>
      </c>
      <c r="K251" s="759">
        <f>'Vos-laskelma'!K251/$C251</f>
        <v>63.436063357156655</v>
      </c>
      <c r="L251" s="428">
        <f>'Vos-laskelma'!L251/$C251</f>
        <v>623.695638841716</v>
      </c>
      <c r="M251" s="438">
        <f>'Vos-laskelma'!M251/$C251</f>
        <v>-2.0626387386517271</v>
      </c>
      <c r="N251" s="438">
        <f>'Vos-laskelma'!N251/$C251</f>
        <v>621.63300010306432</v>
      </c>
      <c r="O251" s="492">
        <v>18</v>
      </c>
      <c r="P251" s="492">
        <v>18</v>
      </c>
      <c r="Q251" s="200"/>
      <c r="R251" s="476">
        <f>S251/AF251</f>
        <v>0.33504128246244425</v>
      </c>
      <c r="S251" s="473">
        <f>L251-AF251</f>
        <v>156.52234088097595</v>
      </c>
      <c r="T251" s="495"/>
      <c r="U251" s="434">
        <v>765</v>
      </c>
      <c r="V251" s="435" t="s">
        <v>282</v>
      </c>
      <c r="W251" s="436">
        <v>10348</v>
      </c>
      <c r="X251" s="200">
        <v>387.46921724436538</v>
      </c>
      <c r="Y251" s="200">
        <v>-285.04822434698792</v>
      </c>
      <c r="Z251" s="200">
        <v>102.4209928973775</v>
      </c>
      <c r="AA251" s="200">
        <v>138.33784306146114</v>
      </c>
      <c r="AB251" s="200">
        <v>240.75883595883866</v>
      </c>
      <c r="AC251" s="200">
        <v>182.42393243096976</v>
      </c>
      <c r="AD251" s="200">
        <v>423.18276838980847</v>
      </c>
      <c r="AE251" s="200">
        <v>43.990529570931578</v>
      </c>
      <c r="AF251" s="487">
        <v>467.17329796074006</v>
      </c>
    </row>
    <row r="252" spans="1:32" s="1" customFormat="1" ht="16.5">
      <c r="A252" s="434">
        <v>768</v>
      </c>
      <c r="B252" s="435" t="s">
        <v>283</v>
      </c>
      <c r="C252" s="440">
        <v>2375</v>
      </c>
      <c r="D252" s="500">
        <f>'Vos-laskelma'!D252/$C252</f>
        <v>244.58739643277929</v>
      </c>
      <c r="E252" s="500">
        <f>'Vos-laskelma'!E252/$C252</f>
        <v>338.71435445908111</v>
      </c>
      <c r="F252" s="438">
        <f>'Vos-laskelma'!F252/$C252</f>
        <v>583.30175089186037</v>
      </c>
      <c r="G252" s="438">
        <f>'Vos-laskelma'!G252/$C252</f>
        <v>321.3988104077913</v>
      </c>
      <c r="H252" s="438">
        <f>'Vos-laskelma'!H252/$C252</f>
        <v>904.70056129965167</v>
      </c>
      <c r="I252" s="438">
        <f>'Vos-laskelma'!I252/$C252</f>
        <v>238.88510224334115</v>
      </c>
      <c r="J252" s="438">
        <f>'Vos-laskelma'!J252/$C252</f>
        <v>1143.5856635429927</v>
      </c>
      <c r="K252" s="759">
        <f>'Vos-laskelma'!K252/$C252</f>
        <v>104.30947368421053</v>
      </c>
      <c r="L252" s="428">
        <f>'Vos-laskelma'!L252/$C252</f>
        <v>1093.9507161745717</v>
      </c>
      <c r="M252" s="438">
        <f>'Vos-laskelma'!M252/$C252</f>
        <v>26.545347368421062</v>
      </c>
      <c r="N252" s="438">
        <f>'Vos-laskelma'!N252/$C252</f>
        <v>1120.4960635429929</v>
      </c>
      <c r="O252" s="492">
        <v>10</v>
      </c>
      <c r="P252" s="492">
        <v>10</v>
      </c>
      <c r="Q252" s="200"/>
      <c r="R252" s="476">
        <f>S252/AF252</f>
        <v>9.3775583095040096E-2</v>
      </c>
      <c r="S252" s="473">
        <f>L252-AF252</f>
        <v>93.790598247056778</v>
      </c>
      <c r="T252" s="495"/>
      <c r="U252" s="434">
        <v>768</v>
      </c>
      <c r="V252" s="435" t="s">
        <v>283</v>
      </c>
      <c r="W252" s="436">
        <v>2430</v>
      </c>
      <c r="X252" s="200">
        <v>263.9770632932254</v>
      </c>
      <c r="Y252" s="200">
        <v>259.94661780870422</v>
      </c>
      <c r="Z252" s="200">
        <v>523.92368110192967</v>
      </c>
      <c r="AA252" s="200">
        <v>147.46543209876543</v>
      </c>
      <c r="AB252" s="200">
        <v>671.38911320069508</v>
      </c>
      <c r="AC252" s="200">
        <v>234.32738332764285</v>
      </c>
      <c r="AD252" s="200">
        <v>905.71649652833787</v>
      </c>
      <c r="AE252" s="200">
        <v>94.443621399176948</v>
      </c>
      <c r="AF252" s="487">
        <v>1000.1601179275149</v>
      </c>
    </row>
    <row r="253" spans="1:32" s="1" customFormat="1" ht="16.5">
      <c r="A253" s="434">
        <v>777</v>
      </c>
      <c r="B253" s="435" t="s">
        <v>284</v>
      </c>
      <c r="C253" s="440">
        <v>7367</v>
      </c>
      <c r="D253" s="500">
        <f>'Vos-laskelma'!D253/$C253</f>
        <v>433.70600761162348</v>
      </c>
      <c r="E253" s="500">
        <f>'Vos-laskelma'!E253/$C253</f>
        <v>61.019658929684056</v>
      </c>
      <c r="F253" s="438">
        <f>'Vos-laskelma'!F253/$C253</f>
        <v>494.72566654130753</v>
      </c>
      <c r="G253" s="438">
        <f>'Vos-laskelma'!G253/$C253</f>
        <v>416.75089266393098</v>
      </c>
      <c r="H253" s="438">
        <f>'Vos-laskelma'!H253/$C253</f>
        <v>911.47655920523846</v>
      </c>
      <c r="I253" s="438">
        <f>'Vos-laskelma'!I253/$C253</f>
        <v>211.66306832338034</v>
      </c>
      <c r="J253" s="438">
        <f>'Vos-laskelma'!J253/$C253</f>
        <v>1123.1396275286188</v>
      </c>
      <c r="K253" s="759">
        <f>'Vos-laskelma'!K253/$C253</f>
        <v>-16.001493145106558</v>
      </c>
      <c r="L253" s="428">
        <f>'Vos-laskelma'!L253/$C253</f>
        <v>1145.6562557354871</v>
      </c>
      <c r="M253" s="438">
        <f>'Vos-laskelma'!M253/$C253</f>
        <v>-0.75308505497488776</v>
      </c>
      <c r="N253" s="438">
        <f>'Vos-laskelma'!N253/$C253</f>
        <v>1144.9031706805122</v>
      </c>
      <c r="O253" s="492">
        <v>18</v>
      </c>
      <c r="P253" s="492">
        <v>18</v>
      </c>
      <c r="Q253" s="200"/>
      <c r="R253" s="476">
        <f>S253/AF253</f>
        <v>0.14802897964698938</v>
      </c>
      <c r="S253" s="473">
        <f>L253-AF253</f>
        <v>147.72303623804191</v>
      </c>
      <c r="T253" s="495"/>
      <c r="U253" s="434">
        <v>777</v>
      </c>
      <c r="V253" s="435" t="s">
        <v>284</v>
      </c>
      <c r="W253" s="436">
        <v>7508</v>
      </c>
      <c r="X253" s="200">
        <v>412.85950497784592</v>
      </c>
      <c r="Y253" s="200">
        <v>51.125340315595324</v>
      </c>
      <c r="Z253" s="200">
        <v>463.98484529344125</v>
      </c>
      <c r="AA253" s="200">
        <v>338.63931806073521</v>
      </c>
      <c r="AB253" s="200">
        <v>802.6241633541764</v>
      </c>
      <c r="AC253" s="200">
        <v>207.7208835273924</v>
      </c>
      <c r="AD253" s="200">
        <v>1010.3450468815688</v>
      </c>
      <c r="AE253" s="200">
        <v>-12.411827384123601</v>
      </c>
      <c r="AF253" s="487">
        <v>997.93321949744518</v>
      </c>
    </row>
    <row r="254" spans="1:32" s="1" customFormat="1" ht="16.5">
      <c r="A254" s="434">
        <v>778</v>
      </c>
      <c r="B254" s="435" t="s">
        <v>285</v>
      </c>
      <c r="C254" s="440">
        <v>6763</v>
      </c>
      <c r="D254" s="500">
        <f>'Vos-laskelma'!D254/$C254</f>
        <v>72.15395094399868</v>
      </c>
      <c r="E254" s="500">
        <f>'Vos-laskelma'!E254/$C254</f>
        <v>85.926281812610213</v>
      </c>
      <c r="F254" s="438">
        <f>'Vos-laskelma'!F254/$C254</f>
        <v>158.08023275660889</v>
      </c>
      <c r="G254" s="438">
        <f>'Vos-laskelma'!G254/$C254</f>
        <v>477.51792776556596</v>
      </c>
      <c r="H254" s="438">
        <f>'Vos-laskelma'!H254/$C254</f>
        <v>635.59816052217479</v>
      </c>
      <c r="I254" s="438">
        <f>'Vos-laskelma'!I254/$C254</f>
        <v>200.96667421777227</v>
      </c>
      <c r="J254" s="438">
        <f>'Vos-laskelma'!J254/$C254</f>
        <v>836.56483473994706</v>
      </c>
      <c r="K254" s="759">
        <f>'Vos-laskelma'!K254/$C254</f>
        <v>24.527576519296172</v>
      </c>
      <c r="L254" s="428">
        <f>'Vos-laskelma'!L254/$C254</f>
        <v>788.53496633835016</v>
      </c>
      <c r="M254" s="438">
        <f>'Vos-laskelma'!M254/$C254</f>
        <v>21.620923922815322</v>
      </c>
      <c r="N254" s="438">
        <f>'Vos-laskelma'!N254/$C254</f>
        <v>810.15589026116538</v>
      </c>
      <c r="O254" s="492">
        <v>11</v>
      </c>
      <c r="P254" s="492">
        <v>11</v>
      </c>
      <c r="Q254" s="200"/>
      <c r="R254" s="476">
        <f>S254/AF254</f>
        <v>5.0801536282598515E-2</v>
      </c>
      <c r="S254" s="473">
        <f>L254-AF254</f>
        <v>38.122125177177168</v>
      </c>
      <c r="T254" s="495"/>
      <c r="U254" s="434">
        <v>778</v>
      </c>
      <c r="V254" s="435" t="s">
        <v>285</v>
      </c>
      <c r="W254" s="436">
        <v>6891</v>
      </c>
      <c r="X254" s="200">
        <v>49.643731007112812</v>
      </c>
      <c r="Y254" s="200">
        <v>29.707359688167514</v>
      </c>
      <c r="Z254" s="200">
        <v>79.35109069528032</v>
      </c>
      <c r="AA254" s="200">
        <v>441.74590044986212</v>
      </c>
      <c r="AB254" s="200">
        <v>521.0969911451424</v>
      </c>
      <c r="AC254" s="200">
        <v>198.08859707741499</v>
      </c>
      <c r="AD254" s="200">
        <v>719.18558822255739</v>
      </c>
      <c r="AE254" s="200">
        <v>31.227252938615585</v>
      </c>
      <c r="AF254" s="487">
        <v>750.41284116117299</v>
      </c>
    </row>
    <row r="255" spans="1:32" s="1" customFormat="1" ht="16.5">
      <c r="A255" s="434">
        <v>781</v>
      </c>
      <c r="B255" s="435" t="s">
        <v>286</v>
      </c>
      <c r="C255" s="440">
        <v>3504</v>
      </c>
      <c r="D255" s="500">
        <f>'Vos-laskelma'!D255/$C255</f>
        <v>-199.25471115104889</v>
      </c>
      <c r="E255" s="500">
        <f>'Vos-laskelma'!E255/$C255</f>
        <v>908.5961452659393</v>
      </c>
      <c r="F255" s="438">
        <f>'Vos-laskelma'!F255/$C255</f>
        <v>709.34143411489038</v>
      </c>
      <c r="G255" s="438">
        <f>'Vos-laskelma'!G255/$C255</f>
        <v>215.83782758596624</v>
      </c>
      <c r="H255" s="438">
        <f>'Vos-laskelma'!H255/$C255</f>
        <v>925.17926170085661</v>
      </c>
      <c r="I255" s="438">
        <f>'Vos-laskelma'!I255/$C255</f>
        <v>228.92410883925024</v>
      </c>
      <c r="J255" s="438">
        <f>'Vos-laskelma'!J255/$C255</f>
        <v>1154.1033705401069</v>
      </c>
      <c r="K255" s="759">
        <f>'Vos-laskelma'!K255/$C255</f>
        <v>-92.701484018264836</v>
      </c>
      <c r="L255" s="428">
        <f>'Vos-laskelma'!L255/$C255</f>
        <v>1154.2697518186458</v>
      </c>
      <c r="M255" s="438">
        <f>'Vos-laskelma'!M255/$C255</f>
        <v>-10.21065953196347</v>
      </c>
      <c r="N255" s="438">
        <f>'Vos-laskelma'!N255/$C255</f>
        <v>1144.0590922866822</v>
      </c>
      <c r="O255" s="492">
        <v>7</v>
      </c>
      <c r="P255" s="492">
        <v>7</v>
      </c>
      <c r="Q255" s="200"/>
      <c r="R255" s="476">
        <f>S255/AF255</f>
        <v>0.15558922663417091</v>
      </c>
      <c r="S255" s="473">
        <f>L255-AF255</f>
        <v>155.41157175354454</v>
      </c>
      <c r="T255" s="495"/>
      <c r="U255" s="434">
        <v>781</v>
      </c>
      <c r="V255" s="435" t="s">
        <v>286</v>
      </c>
      <c r="W255" s="436">
        <v>3584</v>
      </c>
      <c r="X255" s="200">
        <v>-171.66476112373221</v>
      </c>
      <c r="Y255" s="200">
        <v>910.07004248907185</v>
      </c>
      <c r="Z255" s="200">
        <v>738.40528136533965</v>
      </c>
      <c r="AA255" s="200">
        <v>151.29994419642858</v>
      </c>
      <c r="AB255" s="200">
        <v>889.7052255617682</v>
      </c>
      <c r="AC255" s="200">
        <v>224.72633619976165</v>
      </c>
      <c r="AD255" s="200">
        <v>1114.4315617615298</v>
      </c>
      <c r="AE255" s="200">
        <v>-115.57338169642857</v>
      </c>
      <c r="AF255" s="487">
        <v>998.85818006510124</v>
      </c>
    </row>
    <row r="256" spans="1:32" s="1" customFormat="1" ht="16.5">
      <c r="A256" s="434">
        <v>783</v>
      </c>
      <c r="B256" s="435" t="s">
        <v>287</v>
      </c>
      <c r="C256" s="440">
        <v>6419</v>
      </c>
      <c r="D256" s="500">
        <f>'Vos-laskelma'!D256/$C256</f>
        <v>52.508315074153813</v>
      </c>
      <c r="E256" s="500">
        <f>'Vos-laskelma'!E256/$C256</f>
        <v>-77.734211990209587</v>
      </c>
      <c r="F256" s="438">
        <f>'Vos-laskelma'!F256/$C256</f>
        <v>-25.225896916055778</v>
      </c>
      <c r="G256" s="438">
        <f>'Vos-laskelma'!G256/$C256</f>
        <v>243.11647408136898</v>
      </c>
      <c r="H256" s="438">
        <f>'Vos-laskelma'!H256/$C256</f>
        <v>217.89057716531323</v>
      </c>
      <c r="I256" s="438">
        <f>'Vos-laskelma'!I256/$C256</f>
        <v>192.96055818170785</v>
      </c>
      <c r="J256" s="438">
        <f>'Vos-laskelma'!J256/$C256</f>
        <v>410.85113534702111</v>
      </c>
      <c r="K256" s="759">
        <f>'Vos-laskelma'!K256/$C256</f>
        <v>9.0824115905904348E-2</v>
      </c>
      <c r="L256" s="428">
        <f>'Vos-laskelma'!L256/$C256</f>
        <v>443.12002458210446</v>
      </c>
      <c r="M256" s="438">
        <f>'Vos-laskelma'!M256/$C256</f>
        <v>-16.259748964013085</v>
      </c>
      <c r="N256" s="438">
        <f>'Vos-laskelma'!N256/$C256</f>
        <v>426.86027561809135</v>
      </c>
      <c r="O256" s="492">
        <v>4</v>
      </c>
      <c r="P256" s="492">
        <v>4</v>
      </c>
      <c r="Q256" s="200"/>
      <c r="R256" s="476">
        <f>S256/AF256</f>
        <v>-0.18205358007132486</v>
      </c>
      <c r="S256" s="473">
        <f>L256-AF256</f>
        <v>-98.626982050364802</v>
      </c>
      <c r="T256" s="495"/>
      <c r="U256" s="434">
        <v>783</v>
      </c>
      <c r="V256" s="435" t="s">
        <v>287</v>
      </c>
      <c r="W256" s="436">
        <v>6588</v>
      </c>
      <c r="X256" s="200">
        <v>37.198809101474218</v>
      </c>
      <c r="Y256" s="200">
        <v>119.53537241798968</v>
      </c>
      <c r="Z256" s="200">
        <v>156.7341815194639</v>
      </c>
      <c r="AA256" s="200">
        <v>263.13570127504556</v>
      </c>
      <c r="AB256" s="200">
        <v>419.86988279450941</v>
      </c>
      <c r="AC256" s="200">
        <v>191.85056038926533</v>
      </c>
      <c r="AD256" s="200">
        <v>611.72044318377471</v>
      </c>
      <c r="AE256" s="200">
        <v>-69.973436551305397</v>
      </c>
      <c r="AF256" s="487">
        <v>541.74700663246927</v>
      </c>
    </row>
    <row r="257" spans="1:32" s="1" customFormat="1" ht="16.5">
      <c r="A257" s="434">
        <v>785</v>
      </c>
      <c r="B257" s="435" t="s">
        <v>288</v>
      </c>
      <c r="C257" s="440">
        <v>2626</v>
      </c>
      <c r="D257" s="500">
        <f>'Vos-laskelma'!D257/$C257</f>
        <v>523.25359882492626</v>
      </c>
      <c r="E257" s="500">
        <f>'Vos-laskelma'!E257/$C257</f>
        <v>853.51626849757645</v>
      </c>
      <c r="F257" s="438">
        <f>'Vos-laskelma'!F257/$C257</f>
        <v>1376.7698673225027</v>
      </c>
      <c r="G257" s="438">
        <f>'Vos-laskelma'!G257/$C257</f>
        <v>414.50929166375721</v>
      </c>
      <c r="H257" s="438">
        <f>'Vos-laskelma'!H257/$C257</f>
        <v>1791.2791589862602</v>
      </c>
      <c r="I257" s="438">
        <f>'Vos-laskelma'!I257/$C257</f>
        <v>242.43226657407769</v>
      </c>
      <c r="J257" s="438">
        <f>'Vos-laskelma'!J257/$C257</f>
        <v>2033.7114255603378</v>
      </c>
      <c r="K257" s="759">
        <f>'Vos-laskelma'!K257/$C257</f>
        <v>78.878141660319883</v>
      </c>
      <c r="L257" s="428">
        <f>'Vos-laskelma'!L257/$C257</f>
        <v>1266.224373008929</v>
      </c>
      <c r="M257" s="438">
        <f>'Vos-laskelma'!M257/$C257</f>
        <v>19.416529131759329</v>
      </c>
      <c r="N257" s="438">
        <f>'Vos-laskelma'!N257/$C257</f>
        <v>1285.6409021406882</v>
      </c>
      <c r="O257" s="492">
        <v>17</v>
      </c>
      <c r="P257" s="492">
        <v>17</v>
      </c>
      <c r="Q257" s="200"/>
      <c r="R257" s="476">
        <f>S257/AF257</f>
        <v>-0.34678135563997614</v>
      </c>
      <c r="S257" s="473">
        <f>L257-AF257</f>
        <v>-672.2144390820572</v>
      </c>
      <c r="T257" s="495"/>
      <c r="U257" s="434">
        <v>785</v>
      </c>
      <c r="V257" s="435" t="s">
        <v>288</v>
      </c>
      <c r="W257" s="436">
        <v>2673</v>
      </c>
      <c r="X257" s="200">
        <v>499.73980514713213</v>
      </c>
      <c r="Y257" s="200">
        <v>745.49964699591953</v>
      </c>
      <c r="Z257" s="200">
        <v>1245.2394521430517</v>
      </c>
      <c r="AA257" s="200">
        <v>429.21062476618033</v>
      </c>
      <c r="AB257" s="200">
        <v>1674.4500769092319</v>
      </c>
      <c r="AC257" s="200">
        <v>238.82001090191864</v>
      </c>
      <c r="AD257" s="200">
        <v>1913.2700878111507</v>
      </c>
      <c r="AE257" s="200">
        <v>25.168724279835391</v>
      </c>
      <c r="AF257" s="487">
        <v>1938.4388120909862</v>
      </c>
    </row>
    <row r="258" spans="1:32" s="1" customFormat="1" ht="16.5">
      <c r="A258" s="434">
        <v>790</v>
      </c>
      <c r="B258" s="435" t="s">
        <v>289</v>
      </c>
      <c r="C258" s="440">
        <v>23734</v>
      </c>
      <c r="D258" s="500">
        <f>'Vos-laskelma'!D258/$C258</f>
        <v>90.725729038930254</v>
      </c>
      <c r="E258" s="500">
        <f>'Vos-laskelma'!E258/$C258</f>
        <v>79.169270121587132</v>
      </c>
      <c r="F258" s="438">
        <f>'Vos-laskelma'!F258/$C258</f>
        <v>169.89499916051739</v>
      </c>
      <c r="G258" s="438">
        <f>'Vos-laskelma'!G258/$C258</f>
        <v>414.52441990060396</v>
      </c>
      <c r="H258" s="438">
        <f>'Vos-laskelma'!H258/$C258</f>
        <v>584.41941906112129</v>
      </c>
      <c r="I258" s="438">
        <f>'Vos-laskelma'!I258/$C258</f>
        <v>184.46959106024289</v>
      </c>
      <c r="J258" s="438">
        <f>'Vos-laskelma'!J258/$C258</f>
        <v>768.88901012136421</v>
      </c>
      <c r="K258" s="759">
        <f>'Vos-laskelma'!K258/$C258</f>
        <v>-84.917038847223395</v>
      </c>
      <c r="L258" s="428">
        <f>'Vos-laskelma'!L258/$C258</f>
        <v>760.05244654168951</v>
      </c>
      <c r="M258" s="438">
        <f>'Vos-laskelma'!M258/$C258</f>
        <v>7.1441840987612713</v>
      </c>
      <c r="N258" s="438">
        <f>'Vos-laskelma'!N258/$C258</f>
        <v>767.19663064045073</v>
      </c>
      <c r="O258" s="492">
        <v>6</v>
      </c>
      <c r="P258" s="492">
        <v>6</v>
      </c>
      <c r="Q258" s="200"/>
      <c r="R258" s="476">
        <f>S258/AF258</f>
        <v>-9.3908086792051405E-3</v>
      </c>
      <c r="S258" s="473">
        <f>L258-AF258</f>
        <v>-7.205169479720098</v>
      </c>
      <c r="T258" s="495"/>
      <c r="U258" s="434">
        <v>790</v>
      </c>
      <c r="V258" s="435" t="s">
        <v>289</v>
      </c>
      <c r="W258" s="436">
        <v>23998</v>
      </c>
      <c r="X258" s="200">
        <v>122.4640347012737</v>
      </c>
      <c r="Y258" s="200">
        <v>138.60524500301582</v>
      </c>
      <c r="Z258" s="200">
        <v>261.0692797042895</v>
      </c>
      <c r="AA258" s="200">
        <v>416.92620218351527</v>
      </c>
      <c r="AB258" s="200">
        <v>677.99548188780477</v>
      </c>
      <c r="AC258" s="200">
        <v>186.50882135754006</v>
      </c>
      <c r="AD258" s="200">
        <v>864.50430324534489</v>
      </c>
      <c r="AE258" s="200">
        <v>-97.246687223935325</v>
      </c>
      <c r="AF258" s="487">
        <v>767.2576160214096</v>
      </c>
    </row>
    <row r="259" spans="1:32" s="1" customFormat="1" ht="16.5">
      <c r="A259" s="434">
        <v>791</v>
      </c>
      <c r="B259" s="435" t="s">
        <v>290</v>
      </c>
      <c r="C259" s="440">
        <v>5029</v>
      </c>
      <c r="D259" s="500">
        <f>'Vos-laskelma'!D259/$C259</f>
        <v>583.50956342180461</v>
      </c>
      <c r="E259" s="500">
        <f>'Vos-laskelma'!E259/$C259</f>
        <v>49.582009965454667</v>
      </c>
      <c r="F259" s="438">
        <f>'Vos-laskelma'!F259/$C259</f>
        <v>633.09157338725925</v>
      </c>
      <c r="G259" s="438">
        <f>'Vos-laskelma'!G259/$C259</f>
        <v>579.79096692683504</v>
      </c>
      <c r="H259" s="438">
        <f>'Vos-laskelma'!H259/$C259</f>
        <v>1212.8825403140943</v>
      </c>
      <c r="I259" s="438">
        <f>'Vos-laskelma'!I259/$C259</f>
        <v>250.43193193605671</v>
      </c>
      <c r="J259" s="438">
        <f>'Vos-laskelma'!J259/$C259</f>
        <v>1463.3144722501509</v>
      </c>
      <c r="K259" s="759">
        <f>'Vos-laskelma'!K259/$C259</f>
        <v>-41.703519586398883</v>
      </c>
      <c r="L259" s="428">
        <f>'Vos-laskelma'!L259/$C259</f>
        <v>1299.2070950379816</v>
      </c>
      <c r="M259" s="438">
        <f>'Vos-laskelma'!M259/$C259</f>
        <v>-43.140643169616226</v>
      </c>
      <c r="N259" s="438">
        <f>'Vos-laskelma'!N259/$C259</f>
        <v>1256.0664518683652</v>
      </c>
      <c r="O259" s="492">
        <v>17</v>
      </c>
      <c r="P259" s="492">
        <v>17</v>
      </c>
      <c r="Q259" s="200"/>
      <c r="R259" s="476">
        <f>S259/AF259</f>
        <v>-0.19734260482681965</v>
      </c>
      <c r="S259" s="473">
        <f>L259-AF259</f>
        <v>-319.42509205806618</v>
      </c>
      <c r="T259" s="495"/>
      <c r="U259" s="434">
        <v>791</v>
      </c>
      <c r="V259" s="435" t="s">
        <v>290</v>
      </c>
      <c r="W259" s="436">
        <v>5131</v>
      </c>
      <c r="X259" s="200">
        <v>603.04177446426911</v>
      </c>
      <c r="Y259" s="200">
        <v>283.09177827902073</v>
      </c>
      <c r="Z259" s="200">
        <v>886.1335527432899</v>
      </c>
      <c r="AA259" s="200">
        <v>541.8811147924381</v>
      </c>
      <c r="AB259" s="200">
        <v>1428.014667535728</v>
      </c>
      <c r="AC259" s="200">
        <v>246.13203914714506</v>
      </c>
      <c r="AD259" s="200">
        <v>1674.1467066828729</v>
      </c>
      <c r="AE259" s="200">
        <v>-55.51451958682518</v>
      </c>
      <c r="AF259" s="487">
        <v>1618.6321870960478</v>
      </c>
    </row>
    <row r="260" spans="1:32" s="1" customFormat="1" ht="16.5">
      <c r="A260" s="434">
        <v>831</v>
      </c>
      <c r="B260" s="435" t="s">
        <v>291</v>
      </c>
      <c r="C260" s="440">
        <v>4559</v>
      </c>
      <c r="D260" s="500">
        <f>'Vos-laskelma'!D260/$C260</f>
        <v>355.44897562319966</v>
      </c>
      <c r="E260" s="500">
        <f>'Vos-laskelma'!E260/$C260</f>
        <v>8.1470538004903599</v>
      </c>
      <c r="F260" s="438">
        <f>'Vos-laskelma'!F260/$C260</f>
        <v>363.59602942368997</v>
      </c>
      <c r="G260" s="438">
        <f>'Vos-laskelma'!G260/$C260</f>
        <v>185.10490738908166</v>
      </c>
      <c r="H260" s="438">
        <f>'Vos-laskelma'!H260/$C260</f>
        <v>548.7009368127716</v>
      </c>
      <c r="I260" s="438">
        <f>'Vos-laskelma'!I260/$C260</f>
        <v>148.4556099608626</v>
      </c>
      <c r="J260" s="438">
        <f>'Vos-laskelma'!J260/$C260</f>
        <v>697.1565467736342</v>
      </c>
      <c r="K260" s="759">
        <f>'Vos-laskelma'!K260/$C260</f>
        <v>-181.02566352270236</v>
      </c>
      <c r="L260" s="428">
        <f>'Vos-laskelma'!L260/$C260</f>
        <v>643.7514140690937</v>
      </c>
      <c r="M260" s="438">
        <f>'Vos-laskelma'!M260/$C260</f>
        <v>-18.205528800175475</v>
      </c>
      <c r="N260" s="438">
        <f>'Vos-laskelma'!N260/$C260</f>
        <v>625.54588526891825</v>
      </c>
      <c r="O260" s="492">
        <v>9</v>
      </c>
      <c r="P260" s="492">
        <v>9</v>
      </c>
      <c r="Q260" s="200"/>
      <c r="R260" s="476">
        <f>S260/AF260</f>
        <v>4.1599822078218072E-2</v>
      </c>
      <c r="S260" s="473">
        <f>L260-AF260</f>
        <v>25.710396373190406</v>
      </c>
      <c r="T260" s="495"/>
      <c r="U260" s="434">
        <v>831</v>
      </c>
      <c r="V260" s="435" t="s">
        <v>291</v>
      </c>
      <c r="W260" s="436">
        <v>4595</v>
      </c>
      <c r="X260" s="200">
        <v>384.4047564183029</v>
      </c>
      <c r="Y260" s="200">
        <v>146.45622126574889</v>
      </c>
      <c r="Z260" s="200">
        <v>530.86097768405182</v>
      </c>
      <c r="AA260" s="200">
        <v>181.43025027203481</v>
      </c>
      <c r="AB260" s="200">
        <v>712.29122795608657</v>
      </c>
      <c r="AC260" s="200">
        <v>151.38286917398429</v>
      </c>
      <c r="AD260" s="200">
        <v>863.67409713007089</v>
      </c>
      <c r="AE260" s="200">
        <v>-245.63307943416757</v>
      </c>
      <c r="AF260" s="487">
        <v>618.04101769590329</v>
      </c>
    </row>
    <row r="261" spans="1:32" s="1" customFormat="1" ht="16.5">
      <c r="A261" s="434">
        <v>832</v>
      </c>
      <c r="B261" s="435" t="s">
        <v>292</v>
      </c>
      <c r="C261" s="440">
        <v>3825</v>
      </c>
      <c r="D261" s="500">
        <f>'Vos-laskelma'!D261/$C261</f>
        <v>986.64658924001742</v>
      </c>
      <c r="E261" s="500">
        <f>'Vos-laskelma'!E261/$C261</f>
        <v>625.50189386754619</v>
      </c>
      <c r="F261" s="438">
        <f>'Vos-laskelma'!F261/$C261</f>
        <v>1612.1484831075636</v>
      </c>
      <c r="G261" s="438">
        <f>'Vos-laskelma'!G261/$C261</f>
        <v>480.42945339430577</v>
      </c>
      <c r="H261" s="438">
        <f>'Vos-laskelma'!H261/$C261</f>
        <v>2092.5779365018693</v>
      </c>
      <c r="I261" s="438">
        <f>'Vos-laskelma'!I261/$C261</f>
        <v>200.11550485588398</v>
      </c>
      <c r="J261" s="438">
        <f>'Vos-laskelma'!J261/$C261</f>
        <v>2292.6934413577533</v>
      </c>
      <c r="K261" s="759">
        <f>'Vos-laskelma'!K261/$C261</f>
        <v>-63.653333333333336</v>
      </c>
      <c r="L261" s="428">
        <f>'Vos-laskelma'!L261/$C261</f>
        <v>2222.0014152139624</v>
      </c>
      <c r="M261" s="438">
        <f>'Vos-laskelma'!M261/$C261</f>
        <v>-4.9447215686274522</v>
      </c>
      <c r="N261" s="438">
        <f>'Vos-laskelma'!N261/$C261</f>
        <v>2217.0566936453347</v>
      </c>
      <c r="O261" s="492">
        <v>17</v>
      </c>
      <c r="P261" s="492">
        <v>17</v>
      </c>
      <c r="Q261" s="200"/>
      <c r="R261" s="476">
        <f>S261/AF261</f>
        <v>4.3303041725050659E-3</v>
      </c>
      <c r="S261" s="473">
        <f>L261-AF261</f>
        <v>9.5804557122678489</v>
      </c>
      <c r="T261" s="495"/>
      <c r="U261" s="434">
        <v>832</v>
      </c>
      <c r="V261" s="435" t="s">
        <v>292</v>
      </c>
      <c r="W261" s="436">
        <v>3913</v>
      </c>
      <c r="X261" s="200">
        <v>937.14271067735683</v>
      </c>
      <c r="Y261" s="200">
        <v>754.13715625719601</v>
      </c>
      <c r="Z261" s="200">
        <v>1691.2798669345527</v>
      </c>
      <c r="AA261" s="200">
        <v>363.3843598262203</v>
      </c>
      <c r="AB261" s="200">
        <v>2054.6642267607731</v>
      </c>
      <c r="AC261" s="200">
        <v>195.59087534250583</v>
      </c>
      <c r="AD261" s="200">
        <v>2250.2551021032791</v>
      </c>
      <c r="AE261" s="200">
        <v>-37.83414260158446</v>
      </c>
      <c r="AF261" s="487">
        <v>2212.4209595016946</v>
      </c>
    </row>
    <row r="262" spans="1:32" s="1" customFormat="1" ht="16.5">
      <c r="A262" s="434">
        <v>833</v>
      </c>
      <c r="B262" s="435" t="s">
        <v>293</v>
      </c>
      <c r="C262" s="440">
        <v>1691</v>
      </c>
      <c r="D262" s="500">
        <f>'Vos-laskelma'!D262/$C262</f>
        <v>161.46365631587122</v>
      </c>
      <c r="E262" s="500">
        <f>'Vos-laskelma'!E262/$C262</f>
        <v>543.6764340369516</v>
      </c>
      <c r="F262" s="438">
        <f>'Vos-laskelma'!F262/$C262</f>
        <v>705.14009035282288</v>
      </c>
      <c r="G262" s="438">
        <f>'Vos-laskelma'!G262/$C262</f>
        <v>222.70392971905562</v>
      </c>
      <c r="H262" s="438">
        <f>'Vos-laskelma'!H262/$C262</f>
        <v>927.84402007187839</v>
      </c>
      <c r="I262" s="438">
        <f>'Vos-laskelma'!I262/$C262</f>
        <v>198.16446550052305</v>
      </c>
      <c r="J262" s="438">
        <f>'Vos-laskelma'!J262/$C262</f>
        <v>1126.0084855724015</v>
      </c>
      <c r="K262" s="759">
        <f>'Vos-laskelma'!K262/$C262</f>
        <v>-159.90360733293909</v>
      </c>
      <c r="L262" s="428">
        <f>'Vos-laskelma'!L262/$C262</f>
        <v>220.7512413382205</v>
      </c>
      <c r="M262" s="438">
        <f>'Vos-laskelma'!M262/$C262</f>
        <v>143.53874630396217</v>
      </c>
      <c r="N262" s="438">
        <f>'Vos-laskelma'!N262/$C262</f>
        <v>364.28998764218267</v>
      </c>
      <c r="O262" s="492">
        <v>2</v>
      </c>
      <c r="P262" s="492">
        <v>2</v>
      </c>
      <c r="Q262" s="200"/>
      <c r="R262" s="476">
        <f>S262/AF262</f>
        <v>-0.78087951662112121</v>
      </c>
      <c r="S262" s="473">
        <f>L262-AF262</f>
        <v>-786.69104764451185</v>
      </c>
      <c r="T262" s="495"/>
      <c r="U262" s="434">
        <v>833</v>
      </c>
      <c r="V262" s="435" t="s">
        <v>293</v>
      </c>
      <c r="W262" s="436">
        <v>1677</v>
      </c>
      <c r="X262" s="200">
        <v>170.84817887409622</v>
      </c>
      <c r="Y262" s="200">
        <v>638.12495799159342</v>
      </c>
      <c r="Z262" s="200">
        <v>808.97313686568964</v>
      </c>
      <c r="AA262" s="200">
        <v>233.79248658318426</v>
      </c>
      <c r="AB262" s="200">
        <v>1042.7656234488738</v>
      </c>
      <c r="AC262" s="200">
        <v>204.10361842592752</v>
      </c>
      <c r="AD262" s="200">
        <v>1246.8692418748014</v>
      </c>
      <c r="AE262" s="200">
        <v>-239.42695289206918</v>
      </c>
      <c r="AF262" s="487">
        <v>1007.4422889827323</v>
      </c>
    </row>
    <row r="263" spans="1:32" s="1" customFormat="1" ht="16.5">
      <c r="A263" s="434">
        <v>834</v>
      </c>
      <c r="B263" s="435" t="s">
        <v>294</v>
      </c>
      <c r="C263" s="440">
        <v>5879</v>
      </c>
      <c r="D263" s="500">
        <f>'Vos-laskelma'!D263/$C263</f>
        <v>177.41817417293007</v>
      </c>
      <c r="E263" s="500">
        <f>'Vos-laskelma'!E263/$C263</f>
        <v>380.03139753241175</v>
      </c>
      <c r="F263" s="438">
        <f>'Vos-laskelma'!F263/$C263</f>
        <v>557.44957170534178</v>
      </c>
      <c r="G263" s="438">
        <f>'Vos-laskelma'!G263/$C263</f>
        <v>271.4109549318934</v>
      </c>
      <c r="H263" s="438">
        <f>'Vos-laskelma'!H263/$C263</f>
        <v>828.86052663723513</v>
      </c>
      <c r="I263" s="438">
        <f>'Vos-laskelma'!I263/$C263</f>
        <v>185.23634451853448</v>
      </c>
      <c r="J263" s="438">
        <f>'Vos-laskelma'!J263/$C263</f>
        <v>1014.0968711557696</v>
      </c>
      <c r="K263" s="759">
        <f>'Vos-laskelma'!K263/$C263</f>
        <v>-260.38271814934512</v>
      </c>
      <c r="L263" s="428">
        <f>'Vos-laskelma'!L263/$C263</f>
        <v>15361.024579949782</v>
      </c>
      <c r="M263" s="438">
        <f>'Vos-laskelma'!M263/$C263</f>
        <v>-74.415105307025016</v>
      </c>
      <c r="N263" s="438">
        <f>'Vos-laskelma'!N263/$C263</f>
        <v>15286.609474642757</v>
      </c>
      <c r="O263" s="492">
        <v>5</v>
      </c>
      <c r="P263" s="492">
        <v>5</v>
      </c>
      <c r="Q263" s="200"/>
      <c r="R263" s="476">
        <f>S263/AF263</f>
        <v>20.965056411996109</v>
      </c>
      <c r="S263" s="473">
        <f>L263-AF263</f>
        <v>14661.685398122758</v>
      </c>
      <c r="T263" s="495"/>
      <c r="U263" s="434">
        <v>834</v>
      </c>
      <c r="V263" s="435" t="s">
        <v>294</v>
      </c>
      <c r="W263" s="436">
        <v>5967</v>
      </c>
      <c r="X263" s="200">
        <v>187.60905801413583</v>
      </c>
      <c r="Y263" s="200">
        <v>322.30885782938611</v>
      </c>
      <c r="Z263" s="200">
        <v>509.91791584352194</v>
      </c>
      <c r="AA263" s="200">
        <v>257.06234288587228</v>
      </c>
      <c r="AB263" s="200">
        <v>766.98025872939422</v>
      </c>
      <c r="AC263" s="200">
        <v>186.64683997378182</v>
      </c>
      <c r="AD263" s="200">
        <v>953.62709870317599</v>
      </c>
      <c r="AE263" s="200">
        <v>-254.28791687615217</v>
      </c>
      <c r="AF263" s="487">
        <v>699.33918182702382</v>
      </c>
    </row>
    <row r="264" spans="1:32" s="1" customFormat="1" ht="16.5">
      <c r="A264" s="434">
        <v>837</v>
      </c>
      <c r="B264" s="435" t="s">
        <v>295</v>
      </c>
      <c r="C264" s="440">
        <v>249009</v>
      </c>
      <c r="D264" s="500">
        <f>'Vos-laskelma'!D264/$C264</f>
        <v>45.695047824265387</v>
      </c>
      <c r="E264" s="500">
        <f>'Vos-laskelma'!E264/$C264</f>
        <v>-206.41403842779053</v>
      </c>
      <c r="F264" s="438">
        <f>'Vos-laskelma'!F264/$C264</f>
        <v>-160.71899060352513</v>
      </c>
      <c r="G264" s="438">
        <f>'Vos-laskelma'!G264/$C264</f>
        <v>4.9624537332221506</v>
      </c>
      <c r="H264" s="438">
        <f>'Vos-laskelma'!H264/$C264</f>
        <v>-155.75653687030299</v>
      </c>
      <c r="I264" s="438">
        <f>'Vos-laskelma'!I264/$C264</f>
        <v>147.46495259249343</v>
      </c>
      <c r="J264" s="438">
        <f>'Vos-laskelma'!J264/$C264</f>
        <v>-8.2915842778095463</v>
      </c>
      <c r="K264" s="759">
        <f>'Vos-laskelma'!K264/$C264</f>
        <v>338.72505813042903</v>
      </c>
      <c r="L264" s="428">
        <f>'Vos-laskelma'!L264/$C264</f>
        <v>-9.7284078464355801</v>
      </c>
      <c r="M264" s="438">
        <f>'Vos-laskelma'!M264/$C264</f>
        <v>-50.69790838616268</v>
      </c>
      <c r="N264" s="438">
        <f>'Vos-laskelma'!N264/$C264</f>
        <v>-60.426316232598261</v>
      </c>
      <c r="O264" s="492">
        <v>6</v>
      </c>
      <c r="P264" s="492">
        <v>6</v>
      </c>
      <c r="Q264" s="200"/>
      <c r="R264" s="476">
        <f>S264/AF264</f>
        <v>-1.0407225533742273</v>
      </c>
      <c r="S264" s="473">
        <f>L264-AF264</f>
        <v>-248.62324720080039</v>
      </c>
      <c r="T264" s="495"/>
      <c r="U264" s="434">
        <v>837</v>
      </c>
      <c r="V264" s="435" t="s">
        <v>295</v>
      </c>
      <c r="W264" s="436">
        <v>244223</v>
      </c>
      <c r="X264" s="200">
        <v>38.338634089357157</v>
      </c>
      <c r="Y264" s="200">
        <v>-293.68416683775592</v>
      </c>
      <c r="Z264" s="200">
        <v>-255.34553274839874</v>
      </c>
      <c r="AA264" s="200">
        <v>18.140912199096729</v>
      </c>
      <c r="AB264" s="200">
        <v>-237.20462054930204</v>
      </c>
      <c r="AC264" s="200">
        <v>148.63474527809922</v>
      </c>
      <c r="AD264" s="200">
        <v>-88.569875271202804</v>
      </c>
      <c r="AE264" s="200">
        <v>327.46471462556764</v>
      </c>
      <c r="AF264" s="487">
        <v>238.89483935436482</v>
      </c>
    </row>
    <row r="265" spans="1:32" s="1" customFormat="1" ht="16.5">
      <c r="A265" s="434">
        <v>844</v>
      </c>
      <c r="B265" s="435" t="s">
        <v>296</v>
      </c>
      <c r="C265" s="440">
        <v>1441</v>
      </c>
      <c r="D265" s="500">
        <f>'Vos-laskelma'!D265/$C265</f>
        <v>-81.90101005054602</v>
      </c>
      <c r="E265" s="500">
        <f>'Vos-laskelma'!E265/$C265</f>
        <v>36.706879544518536</v>
      </c>
      <c r="F265" s="438">
        <f>'Vos-laskelma'!F265/$C265</f>
        <v>-45.194130506027477</v>
      </c>
      <c r="G265" s="438">
        <f>'Vos-laskelma'!G265/$C265</f>
        <v>521.64989944194508</v>
      </c>
      <c r="H265" s="438">
        <f>'Vos-laskelma'!H265/$C265</f>
        <v>476.4557689359176</v>
      </c>
      <c r="I265" s="438">
        <f>'Vos-laskelma'!I265/$C265</f>
        <v>248.75395775541702</v>
      </c>
      <c r="J265" s="438">
        <f>'Vos-laskelma'!J265/$C265</f>
        <v>725.20972669133459</v>
      </c>
      <c r="K265" s="759">
        <f>'Vos-laskelma'!K265/$C265</f>
        <v>-248.28730048577376</v>
      </c>
      <c r="L265" s="428">
        <f>'Vos-laskelma'!L265/$C265</f>
        <v>729.32353654560245</v>
      </c>
      <c r="M265" s="438">
        <f>'Vos-laskelma'!M265/$C265</f>
        <v>-25.156828591256076</v>
      </c>
      <c r="N265" s="438">
        <f>'Vos-laskelma'!N265/$C265</f>
        <v>704.16670795434641</v>
      </c>
      <c r="O265" s="492">
        <v>11</v>
      </c>
      <c r="P265" s="492">
        <v>11</v>
      </c>
      <c r="Q265" s="200"/>
      <c r="R265" s="476">
        <f>S265/AF265</f>
        <v>1.0341126566215866</v>
      </c>
      <c r="S265" s="473">
        <f>L265-AF265</f>
        <v>370.77725142640946</v>
      </c>
      <c r="T265" s="495"/>
      <c r="U265" s="434">
        <v>844</v>
      </c>
      <c r="V265" s="435" t="s">
        <v>296</v>
      </c>
      <c r="W265" s="436">
        <v>1479</v>
      </c>
      <c r="X265" s="200">
        <v>-50.349677561094623</v>
      </c>
      <c r="Y265" s="200">
        <v>-60.599390503635227</v>
      </c>
      <c r="Z265" s="200">
        <v>-110.94906806472984</v>
      </c>
      <c r="AA265" s="200">
        <v>444.90060851926978</v>
      </c>
      <c r="AB265" s="200">
        <v>333.95154045453995</v>
      </c>
      <c r="AC265" s="200">
        <v>248.39866623328049</v>
      </c>
      <c r="AD265" s="200">
        <v>582.35020668782045</v>
      </c>
      <c r="AE265" s="200">
        <v>-223.80392156862746</v>
      </c>
      <c r="AF265" s="487">
        <v>358.54628511919299</v>
      </c>
    </row>
    <row r="266" spans="1:32" s="1" customFormat="1" ht="16.5">
      <c r="A266" s="434">
        <v>845</v>
      </c>
      <c r="B266" s="435" t="s">
        <v>297</v>
      </c>
      <c r="C266" s="440">
        <v>2863</v>
      </c>
      <c r="D266" s="500">
        <f>'Vos-laskelma'!D266/$C266</f>
        <v>813.39965160273346</v>
      </c>
      <c r="E266" s="500">
        <f>'Vos-laskelma'!E266/$C266</f>
        <v>20.85707391766914</v>
      </c>
      <c r="F266" s="438">
        <f>'Vos-laskelma'!F266/$C266</f>
        <v>834.25672552040248</v>
      </c>
      <c r="G266" s="438">
        <f>'Vos-laskelma'!G266/$C266</f>
        <v>438.35425360143012</v>
      </c>
      <c r="H266" s="438">
        <f>'Vos-laskelma'!H266/$C266</f>
        <v>1272.6109791218325</v>
      </c>
      <c r="I266" s="438">
        <f>'Vos-laskelma'!I266/$C266</f>
        <v>206.01743949850427</v>
      </c>
      <c r="J266" s="438">
        <f>'Vos-laskelma'!J266/$C266</f>
        <v>1478.6284186203368</v>
      </c>
      <c r="K266" s="759">
        <f>'Vos-laskelma'!K266/$C266</f>
        <v>2.070555361508907</v>
      </c>
      <c r="L266" s="428">
        <f>'Vos-laskelma'!L266/$C266</f>
        <v>1351.4324703143641</v>
      </c>
      <c r="M266" s="438">
        <f>'Vos-laskelma'!M266/$C266</f>
        <v>-4.9546524624519757</v>
      </c>
      <c r="N266" s="438">
        <f>'Vos-laskelma'!N266/$C266</f>
        <v>1346.4778178519121</v>
      </c>
      <c r="O266" s="492">
        <v>19</v>
      </c>
      <c r="P266" s="492">
        <v>19</v>
      </c>
      <c r="Q266" s="200"/>
      <c r="R266" s="476">
        <f>S266/AF266</f>
        <v>-3.7099561228959556E-2</v>
      </c>
      <c r="S266" s="473">
        <f>L266-AF266</f>
        <v>-52.069299857442047</v>
      </c>
      <c r="T266" s="495"/>
      <c r="U266" s="434">
        <v>845</v>
      </c>
      <c r="V266" s="435" t="s">
        <v>297</v>
      </c>
      <c r="W266" s="436">
        <v>2882</v>
      </c>
      <c r="X266" s="200">
        <v>734.72113842807823</v>
      </c>
      <c r="Y266" s="200">
        <v>49.317666323248005</v>
      </c>
      <c r="Z266" s="200">
        <v>784.03880475132632</v>
      </c>
      <c r="AA266" s="200">
        <v>459.15405968077727</v>
      </c>
      <c r="AB266" s="200">
        <v>1243.1928644321035</v>
      </c>
      <c r="AC266" s="200">
        <v>206.60141094442167</v>
      </c>
      <c r="AD266" s="200">
        <v>1449.7942753765251</v>
      </c>
      <c r="AE266" s="200">
        <v>-46.292505204718942</v>
      </c>
      <c r="AF266" s="487">
        <v>1403.5017701718061</v>
      </c>
    </row>
    <row r="267" spans="1:32" s="1" customFormat="1" ht="16.5">
      <c r="A267" s="434">
        <v>846</v>
      </c>
      <c r="B267" s="435" t="s">
        <v>298</v>
      </c>
      <c r="C267" s="440">
        <v>4862</v>
      </c>
      <c r="D267" s="500">
        <f>'Vos-laskelma'!D267/$C267</f>
        <v>208.0519256725471</v>
      </c>
      <c r="E267" s="500">
        <f>'Vos-laskelma'!E267/$C267</f>
        <v>283.47782594519293</v>
      </c>
      <c r="F267" s="438">
        <f>'Vos-laskelma'!F267/$C267</f>
        <v>491.52975161774003</v>
      </c>
      <c r="G267" s="438">
        <f>'Vos-laskelma'!G267/$C267</f>
        <v>585.37872270357707</v>
      </c>
      <c r="H267" s="438">
        <f>'Vos-laskelma'!H267/$C267</f>
        <v>1076.908474321317</v>
      </c>
      <c r="I267" s="438">
        <f>'Vos-laskelma'!I267/$C267</f>
        <v>234.09671865113523</v>
      </c>
      <c r="J267" s="438">
        <f>'Vos-laskelma'!J267/$C267</f>
        <v>1311.0051929724523</v>
      </c>
      <c r="K267" s="759">
        <f>'Vos-laskelma'!K267/$C267</f>
        <v>-74.899629781982725</v>
      </c>
      <c r="L267" s="428">
        <f>'Vos-laskelma'!L267/$C267</f>
        <v>1443.9251847453852</v>
      </c>
      <c r="M267" s="438">
        <f>'Vos-laskelma'!M267/$C267</f>
        <v>7.8125736322501043</v>
      </c>
      <c r="N267" s="438">
        <f>'Vos-laskelma'!N267/$C267</f>
        <v>1451.7377583776354</v>
      </c>
      <c r="O267" s="492">
        <v>14</v>
      </c>
      <c r="P267" s="492">
        <v>14</v>
      </c>
      <c r="Q267" s="200"/>
      <c r="R267" s="476">
        <f>S267/AF267</f>
        <v>2.6263038270000861E-2</v>
      </c>
      <c r="S267" s="473">
        <f>L267-AF267</f>
        <v>36.951406191059959</v>
      </c>
      <c r="T267" s="495"/>
      <c r="U267" s="434">
        <v>846</v>
      </c>
      <c r="V267" s="435" t="s">
        <v>298</v>
      </c>
      <c r="W267" s="436">
        <v>4952</v>
      </c>
      <c r="X267" s="200">
        <v>159.54921950702169</v>
      </c>
      <c r="Y267" s="200">
        <v>501.08050520991372</v>
      </c>
      <c r="Z267" s="200">
        <v>660.62972471693547</v>
      </c>
      <c r="AA267" s="200">
        <v>595.19285137318252</v>
      </c>
      <c r="AB267" s="200">
        <v>1255.822576090118</v>
      </c>
      <c r="AC267" s="200">
        <v>229.77034624449811</v>
      </c>
      <c r="AD267" s="200">
        <v>1485.5929223346161</v>
      </c>
      <c r="AE267" s="200">
        <v>-78.619143780290798</v>
      </c>
      <c r="AF267" s="487">
        <v>1406.9737785543252</v>
      </c>
    </row>
    <row r="268" spans="1:32" s="1" customFormat="1" ht="16.5">
      <c r="A268" s="434">
        <v>848</v>
      </c>
      <c r="B268" s="435" t="s">
        <v>299</v>
      </c>
      <c r="C268" s="440">
        <v>4160</v>
      </c>
      <c r="D268" s="500">
        <f>'Vos-laskelma'!D268/$C268</f>
        <v>254.71212477544708</v>
      </c>
      <c r="E268" s="500">
        <f>'Vos-laskelma'!E268/$C268</f>
        <v>-12.256250388690576</v>
      </c>
      <c r="F268" s="438">
        <f>'Vos-laskelma'!F268/$C268</f>
        <v>242.45587438675651</v>
      </c>
      <c r="G268" s="438">
        <f>'Vos-laskelma'!G268/$C268</f>
        <v>614.48705867543686</v>
      </c>
      <c r="H268" s="438">
        <f>'Vos-laskelma'!H268/$C268</f>
        <v>856.94293306219345</v>
      </c>
      <c r="I268" s="438">
        <f>'Vos-laskelma'!I268/$C268</f>
        <v>234.81972914931282</v>
      </c>
      <c r="J268" s="438">
        <f>'Vos-laskelma'!J268/$C268</f>
        <v>1091.7626622115063</v>
      </c>
      <c r="K268" s="759">
        <f>'Vos-laskelma'!K268/$C268</f>
        <v>155.35024038461538</v>
      </c>
      <c r="L268" s="428">
        <f>'Vos-laskelma'!L268/$C268</f>
        <v>1145.2347775961216</v>
      </c>
      <c r="M268" s="438">
        <f>'Vos-laskelma'!M268/$C268</f>
        <v>-0.39782127403846412</v>
      </c>
      <c r="N268" s="438">
        <f>'Vos-laskelma'!N268/$C268</f>
        <v>1144.8369563220833</v>
      </c>
      <c r="O268" s="492">
        <v>12</v>
      </c>
      <c r="P268" s="492">
        <v>12</v>
      </c>
      <c r="Q268" s="200"/>
      <c r="R268" s="476">
        <f>S268/AF268</f>
        <v>-0.24431689490646702</v>
      </c>
      <c r="S268" s="473">
        <f>L268-AF268</f>
        <v>-370.26129460251877</v>
      </c>
      <c r="T268" s="495"/>
      <c r="U268" s="434">
        <v>848</v>
      </c>
      <c r="V268" s="435" t="s">
        <v>299</v>
      </c>
      <c r="W268" s="436">
        <v>4241</v>
      </c>
      <c r="X268" s="200">
        <v>274.89832127828117</v>
      </c>
      <c r="Y268" s="200">
        <v>278.26524400028927</v>
      </c>
      <c r="Z268" s="200">
        <v>553.16356527857045</v>
      </c>
      <c r="AA268" s="200">
        <v>574.58005187455785</v>
      </c>
      <c r="AB268" s="200">
        <v>1127.7436171531283</v>
      </c>
      <c r="AC268" s="200">
        <v>233.27544490639386</v>
      </c>
      <c r="AD268" s="200">
        <v>1361.0190620595222</v>
      </c>
      <c r="AE268" s="200">
        <v>154.47701013911814</v>
      </c>
      <c r="AF268" s="487">
        <v>1515.4960721986404</v>
      </c>
    </row>
    <row r="269" spans="1:32" s="1" customFormat="1" ht="16.5">
      <c r="A269" s="434">
        <v>849</v>
      </c>
      <c r="B269" s="435" t="s">
        <v>300</v>
      </c>
      <c r="C269" s="440">
        <v>2903</v>
      </c>
      <c r="D269" s="500">
        <f>'Vos-laskelma'!D269/$C269</f>
        <v>671.71352088518449</v>
      </c>
      <c r="E269" s="500">
        <f>'Vos-laskelma'!E269/$C269</f>
        <v>230.2958319796746</v>
      </c>
      <c r="F269" s="438">
        <f>'Vos-laskelma'!F269/$C269</f>
        <v>902.00935286485912</v>
      </c>
      <c r="G269" s="438">
        <f>'Vos-laskelma'!G269/$C269</f>
        <v>557.90758202052905</v>
      </c>
      <c r="H269" s="438">
        <f>'Vos-laskelma'!H269/$C269</f>
        <v>1459.9169348853882</v>
      </c>
      <c r="I269" s="438">
        <f>'Vos-laskelma'!I269/$C269</f>
        <v>240.09808516010861</v>
      </c>
      <c r="J269" s="438">
        <f>'Vos-laskelma'!J269/$C269</f>
        <v>1700.0150200454968</v>
      </c>
      <c r="K269" s="759">
        <f>'Vos-laskelma'!K269/$C269</f>
        <v>76.625559765759562</v>
      </c>
      <c r="L269" s="428">
        <f>'Vos-laskelma'!L269/$C269</f>
        <v>1526.3326225256897</v>
      </c>
      <c r="M269" s="438">
        <f>'Vos-laskelma'!M269/$C269</f>
        <v>100.49661143644508</v>
      </c>
      <c r="N269" s="438">
        <f>'Vos-laskelma'!N269/$C269</f>
        <v>1626.8292339621346</v>
      </c>
      <c r="O269" s="492">
        <v>16</v>
      </c>
      <c r="P269" s="492">
        <v>16</v>
      </c>
      <c r="Q269" s="200"/>
      <c r="R269" s="476">
        <f>S269/AF269</f>
        <v>-0.12657988253103608</v>
      </c>
      <c r="S269" s="473">
        <f>L269-AF269</f>
        <v>-221.20283263277975</v>
      </c>
      <c r="T269" s="495"/>
      <c r="U269" s="434">
        <v>849</v>
      </c>
      <c r="V269" s="435" t="s">
        <v>300</v>
      </c>
      <c r="W269" s="436">
        <v>2938</v>
      </c>
      <c r="X269" s="200">
        <v>627.78009632255521</v>
      </c>
      <c r="Y269" s="200">
        <v>304.5037873036556</v>
      </c>
      <c r="Z269" s="200">
        <v>932.28388362621081</v>
      </c>
      <c r="AA269" s="200">
        <v>522.57794417971411</v>
      </c>
      <c r="AB269" s="200">
        <v>1454.8618278059248</v>
      </c>
      <c r="AC269" s="200">
        <v>237.90507731850772</v>
      </c>
      <c r="AD269" s="200">
        <v>1692.7669051244327</v>
      </c>
      <c r="AE269" s="200">
        <v>54.768550034036757</v>
      </c>
      <c r="AF269" s="487">
        <v>1747.5354551584694</v>
      </c>
    </row>
    <row r="270" spans="1:32" s="1" customFormat="1" ht="16.5">
      <c r="A270" s="434">
        <v>850</v>
      </c>
      <c r="B270" s="435" t="s">
        <v>301</v>
      </c>
      <c r="C270" s="440">
        <v>2407</v>
      </c>
      <c r="D270" s="500">
        <f>'Vos-laskelma'!D270/$C270</f>
        <v>499.24977821921993</v>
      </c>
      <c r="E270" s="500">
        <f>'Vos-laskelma'!E270/$C270</f>
        <v>144.26810550162122</v>
      </c>
      <c r="F270" s="438">
        <f>'Vos-laskelma'!F270/$C270</f>
        <v>643.51788372084116</v>
      </c>
      <c r="G270" s="438">
        <f>'Vos-laskelma'!G270/$C270</f>
        <v>379.23501782791539</v>
      </c>
      <c r="H270" s="438">
        <f>'Vos-laskelma'!H270/$C270</f>
        <v>1022.7529015487565</v>
      </c>
      <c r="I270" s="438">
        <f>'Vos-laskelma'!I270/$C270</f>
        <v>167.68220541672838</v>
      </c>
      <c r="J270" s="438">
        <f>'Vos-laskelma'!J270/$C270</f>
        <v>1190.4351069654849</v>
      </c>
      <c r="K270" s="759">
        <f>'Vos-laskelma'!K270/$C270</f>
        <v>-209.47237224761113</v>
      </c>
      <c r="L270" s="428">
        <f>'Vos-laskelma'!L270/$C270</f>
        <v>1054.4903624702627</v>
      </c>
      <c r="M270" s="438">
        <f>'Vos-laskelma'!M270/$C270</f>
        <v>96.486396136269235</v>
      </c>
      <c r="N270" s="438">
        <f>'Vos-laskelma'!N270/$C270</f>
        <v>1150.9767586065318</v>
      </c>
      <c r="O270" s="492">
        <v>13</v>
      </c>
      <c r="P270" s="492">
        <v>13</v>
      </c>
      <c r="Q270" s="200"/>
      <c r="R270" s="476">
        <f>S270/AF270</f>
        <v>-3.0129368903898408E-2</v>
      </c>
      <c r="S270" s="473">
        <f>L270-AF270</f>
        <v>-32.758110327112263</v>
      </c>
      <c r="T270" s="495"/>
      <c r="U270" s="434">
        <v>850</v>
      </c>
      <c r="V270" s="435" t="s">
        <v>301</v>
      </c>
      <c r="W270" s="436">
        <v>2387</v>
      </c>
      <c r="X270" s="200">
        <v>534.66833147652733</v>
      </c>
      <c r="Y270" s="200">
        <v>242.32776192068451</v>
      </c>
      <c r="Z270" s="200">
        <v>776.99609339721178</v>
      </c>
      <c r="AA270" s="200">
        <v>348.8039379974864</v>
      </c>
      <c r="AB270" s="200">
        <v>1125.8000313946982</v>
      </c>
      <c r="AC270" s="200">
        <v>175.99473381993693</v>
      </c>
      <c r="AD270" s="200">
        <v>1301.7947652146352</v>
      </c>
      <c r="AE270" s="200">
        <v>-214.54629241726016</v>
      </c>
      <c r="AF270" s="487">
        <v>1087.2484727973749</v>
      </c>
    </row>
    <row r="271" spans="1:32" s="1" customFormat="1" ht="16.5">
      <c r="A271" s="434">
        <v>851</v>
      </c>
      <c r="B271" s="435" t="s">
        <v>302</v>
      </c>
      <c r="C271" s="440">
        <v>21227</v>
      </c>
      <c r="D271" s="500">
        <f>'Vos-laskelma'!D271/$C271</f>
        <v>364.95380029544265</v>
      </c>
      <c r="E271" s="500">
        <f>'Vos-laskelma'!E271/$C271</f>
        <v>-328.65488255327591</v>
      </c>
      <c r="F271" s="438">
        <f>'Vos-laskelma'!F271/$C271</f>
        <v>36.298917742166758</v>
      </c>
      <c r="G271" s="438">
        <f>'Vos-laskelma'!G271/$C271</f>
        <v>282.75452881445329</v>
      </c>
      <c r="H271" s="438">
        <f>'Vos-laskelma'!H271/$C271</f>
        <v>319.05344655662003</v>
      </c>
      <c r="I271" s="438">
        <f>'Vos-laskelma'!I271/$C271</f>
        <v>154.21983938972809</v>
      </c>
      <c r="J271" s="438">
        <f>'Vos-laskelma'!J271/$C271</f>
        <v>473.2732859463481</v>
      </c>
      <c r="K271" s="759">
        <f>'Vos-laskelma'!K271/$C271</f>
        <v>-15.415225891553211</v>
      </c>
      <c r="L271" s="428">
        <f>'Vos-laskelma'!L271/$C271</f>
        <v>2663.7844745269294</v>
      </c>
      <c r="M271" s="438">
        <f>'Vos-laskelma'!M271/$C271</f>
        <v>-5.9638555424694975</v>
      </c>
      <c r="N271" s="438">
        <f>'Vos-laskelma'!N271/$C271</f>
        <v>2657.8206189844595</v>
      </c>
      <c r="O271" s="492">
        <v>19</v>
      </c>
      <c r="P271" s="492">
        <v>19</v>
      </c>
      <c r="Q271" s="200"/>
      <c r="R271" s="476">
        <f>S271/AF271</f>
        <v>2.7330163809489614</v>
      </c>
      <c r="S271" s="473">
        <f>L271-AF271</f>
        <v>1950.2101949922185</v>
      </c>
      <c r="T271" s="495"/>
      <c r="U271" s="434">
        <v>851</v>
      </c>
      <c r="V271" s="435" t="s">
        <v>302</v>
      </c>
      <c r="W271" s="436">
        <v>21333</v>
      </c>
      <c r="X271" s="200">
        <v>355.37076272538962</v>
      </c>
      <c r="Y271" s="200">
        <v>-91.015514918360211</v>
      </c>
      <c r="Z271" s="200">
        <v>264.3552478070294</v>
      </c>
      <c r="AA271" s="200">
        <v>304.74574602728165</v>
      </c>
      <c r="AB271" s="200">
        <v>569.10099383431111</v>
      </c>
      <c r="AC271" s="200">
        <v>154.33078347380268</v>
      </c>
      <c r="AD271" s="200">
        <v>723.43177730811374</v>
      </c>
      <c r="AE271" s="200">
        <v>-9.8574977734027094</v>
      </c>
      <c r="AF271" s="487">
        <v>713.57427953471108</v>
      </c>
    </row>
    <row r="272" spans="1:32" s="1" customFormat="1" ht="16.5">
      <c r="A272" s="434">
        <v>853</v>
      </c>
      <c r="B272" s="435" t="s">
        <v>303</v>
      </c>
      <c r="C272" s="440">
        <v>197900</v>
      </c>
      <c r="D272" s="500">
        <f>'Vos-laskelma'!D272/$C272</f>
        <v>150.37196505314733</v>
      </c>
      <c r="E272" s="500">
        <f>'Vos-laskelma'!E272/$C272</f>
        <v>-162.20789671434693</v>
      </c>
      <c r="F272" s="438">
        <f>'Vos-laskelma'!F272/$C272</f>
        <v>-11.835931661199588</v>
      </c>
      <c r="G272" s="438">
        <f>'Vos-laskelma'!G272/$C272</f>
        <v>-15.218406921613838</v>
      </c>
      <c r="H272" s="438">
        <f>'Vos-laskelma'!H272/$C272</f>
        <v>-27.054338582813426</v>
      </c>
      <c r="I272" s="438">
        <f>'Vos-laskelma'!I272/$C272</f>
        <v>160.25841758762775</v>
      </c>
      <c r="J272" s="438">
        <f>'Vos-laskelma'!J272/$C272</f>
        <v>133.2040790048143</v>
      </c>
      <c r="K272" s="759">
        <f>'Vos-laskelma'!K272/$C272</f>
        <v>234.95695300656897</v>
      </c>
      <c r="L272" s="428">
        <f>'Vos-laskelma'!L272/$C272</f>
        <v>130.99577683199976</v>
      </c>
      <c r="M272" s="438">
        <f>'Vos-laskelma'!M272/$C272</f>
        <v>-14.439644511167266</v>
      </c>
      <c r="N272" s="438">
        <f>'Vos-laskelma'!N272/$C272</f>
        <v>116.5561323208325</v>
      </c>
      <c r="O272" s="492">
        <v>2</v>
      </c>
      <c r="P272" s="492">
        <v>2</v>
      </c>
      <c r="Q272" s="200"/>
      <c r="R272" s="476">
        <f>S272/AF272</f>
        <v>-0.68354821997532067</v>
      </c>
      <c r="S272" s="473">
        <f>L272-AF272</f>
        <v>-282.95600066087354</v>
      </c>
      <c r="T272" s="495"/>
      <c r="U272" s="434">
        <v>853</v>
      </c>
      <c r="V272" s="435" t="s">
        <v>303</v>
      </c>
      <c r="W272" s="436">
        <v>195137</v>
      </c>
      <c r="X272" s="200">
        <v>125.3990626856254</v>
      </c>
      <c r="Y272" s="200">
        <v>-77.703925641797255</v>
      </c>
      <c r="Z272" s="200">
        <v>47.695137043828154</v>
      </c>
      <c r="AA272" s="200">
        <v>-13.762730799387096</v>
      </c>
      <c r="AB272" s="200">
        <v>33.932406244441061</v>
      </c>
      <c r="AC272" s="200">
        <v>160.60912101398156</v>
      </c>
      <c r="AD272" s="200">
        <v>194.54152725842263</v>
      </c>
      <c r="AE272" s="200">
        <v>219.41025023445067</v>
      </c>
      <c r="AF272" s="487">
        <v>413.9517774928733</v>
      </c>
    </row>
    <row r="273" spans="1:32" s="1" customFormat="1" ht="16.5">
      <c r="A273" s="434">
        <v>854</v>
      </c>
      <c r="B273" s="435" t="s">
        <v>304</v>
      </c>
      <c r="C273" s="440">
        <v>3262</v>
      </c>
      <c r="D273" s="500">
        <f>'Vos-laskelma'!D273/$C273</f>
        <v>398.22477224479394</v>
      </c>
      <c r="E273" s="500">
        <f>'Vos-laskelma'!E273/$C273</f>
        <v>-222.86964789225161</v>
      </c>
      <c r="F273" s="438">
        <f>'Vos-laskelma'!F273/$C273</f>
        <v>175.35512435254228</v>
      </c>
      <c r="G273" s="438">
        <f>'Vos-laskelma'!G273/$C273</f>
        <v>403.46833534672675</v>
      </c>
      <c r="H273" s="438">
        <f>'Vos-laskelma'!H273/$C273</f>
        <v>578.82345969926905</v>
      </c>
      <c r="I273" s="438">
        <f>'Vos-laskelma'!I273/$C273</f>
        <v>205.71553094268342</v>
      </c>
      <c r="J273" s="438">
        <f>'Vos-laskelma'!J273/$C273</f>
        <v>784.53899064195241</v>
      </c>
      <c r="K273" s="759">
        <f>'Vos-laskelma'!K273/$C273</f>
        <v>-133.97394236664624</v>
      </c>
      <c r="L273" s="428">
        <f>'Vos-laskelma'!L273/$C273</f>
        <v>844.27473558370593</v>
      </c>
      <c r="M273" s="438">
        <f>'Vos-laskelma'!M273/$C273</f>
        <v>-11.934522072348251</v>
      </c>
      <c r="N273" s="438">
        <f>'Vos-laskelma'!N273/$C273</f>
        <v>832.34021351135766</v>
      </c>
      <c r="O273" s="492">
        <v>19</v>
      </c>
      <c r="P273" s="492">
        <v>19</v>
      </c>
      <c r="Q273" s="200"/>
      <c r="R273" s="476">
        <f>S273/AF273</f>
        <v>-0.21850824000397831</v>
      </c>
      <c r="S273" s="473">
        <f>L273-AF273</f>
        <v>-236.06261255161394</v>
      </c>
      <c r="T273" s="495"/>
      <c r="U273" s="434">
        <v>854</v>
      </c>
      <c r="V273" s="435" t="s">
        <v>304</v>
      </c>
      <c r="W273" s="436">
        <v>3296</v>
      </c>
      <c r="X273" s="200">
        <v>360.68760675960317</v>
      </c>
      <c r="Y273" s="200">
        <v>215.37288291396746</v>
      </c>
      <c r="Z273" s="200">
        <v>576.0604896735706</v>
      </c>
      <c r="AA273" s="200">
        <v>394.95449029126212</v>
      </c>
      <c r="AB273" s="200">
        <v>971.01497996483283</v>
      </c>
      <c r="AC273" s="200">
        <v>205.61696768505001</v>
      </c>
      <c r="AD273" s="200">
        <v>1176.6319476498829</v>
      </c>
      <c r="AE273" s="200">
        <v>-96.294599514563103</v>
      </c>
      <c r="AF273" s="487">
        <v>1080.3373481353199</v>
      </c>
    </row>
    <row r="274" spans="1:32" s="1" customFormat="1" ht="16.5">
      <c r="A274" s="434">
        <v>857</v>
      </c>
      <c r="B274" s="435" t="s">
        <v>305</v>
      </c>
      <c r="C274" s="440">
        <v>2394</v>
      </c>
      <c r="D274" s="500">
        <f>'Vos-laskelma'!D274/$C274</f>
        <v>9.9005964466837657</v>
      </c>
      <c r="E274" s="500">
        <f>'Vos-laskelma'!E274/$C274</f>
        <v>-761.16080303749879</v>
      </c>
      <c r="F274" s="438">
        <f>'Vos-laskelma'!F274/$C274</f>
        <v>-751.26020659081507</v>
      </c>
      <c r="G274" s="438">
        <f>'Vos-laskelma'!G274/$C274</f>
        <v>470.38369142474619</v>
      </c>
      <c r="H274" s="438">
        <f>'Vos-laskelma'!H274/$C274</f>
        <v>-280.87651516606888</v>
      </c>
      <c r="I274" s="438">
        <f>'Vos-laskelma'!I274/$C274</f>
        <v>216.60331273685333</v>
      </c>
      <c r="J274" s="438">
        <f>'Vos-laskelma'!J274/$C274</f>
        <v>-64.273202429215544</v>
      </c>
      <c r="K274" s="759">
        <f>'Vos-laskelma'!K274/$C274</f>
        <v>81.39431913116124</v>
      </c>
      <c r="L274" s="428">
        <f>'Vos-laskelma'!L274/$C274</f>
        <v>-1552.0079559797584</v>
      </c>
      <c r="M274" s="438">
        <f>'Vos-laskelma'!M274/$C274</f>
        <v>338.76261131996665</v>
      </c>
      <c r="N274" s="438">
        <f>'Vos-laskelma'!N274/$C274</f>
        <v>-1213.245344659792</v>
      </c>
      <c r="O274" s="492">
        <v>11</v>
      </c>
      <c r="P274" s="492">
        <v>11</v>
      </c>
      <c r="Q274" s="200"/>
      <c r="R274" s="476">
        <f>S274/AF274</f>
        <v>13.278616142114444</v>
      </c>
      <c r="S274" s="473">
        <f>L274-AF274</f>
        <v>-1443.3133919875136</v>
      </c>
      <c r="T274" s="495"/>
      <c r="U274" s="434">
        <v>857</v>
      </c>
      <c r="V274" s="435" t="s">
        <v>305</v>
      </c>
      <c r="W274" s="436">
        <v>2420</v>
      </c>
      <c r="X274" s="200">
        <v>-0.96822071672871335</v>
      </c>
      <c r="Y274" s="200">
        <v>-768.72214929787958</v>
      </c>
      <c r="Z274" s="200">
        <v>-769.69037001460833</v>
      </c>
      <c r="AA274" s="200">
        <v>401.47975206611568</v>
      </c>
      <c r="AB274" s="200">
        <v>-368.21061794849265</v>
      </c>
      <c r="AC274" s="200">
        <v>217.95531015459491</v>
      </c>
      <c r="AD274" s="200">
        <v>-150.25530779389771</v>
      </c>
      <c r="AE274" s="200">
        <v>41.56074380165289</v>
      </c>
      <c r="AF274" s="487">
        <v>-108.69456399224482</v>
      </c>
    </row>
    <row r="275" spans="1:32" s="1" customFormat="1" ht="16.5">
      <c r="A275" s="434">
        <v>858</v>
      </c>
      <c r="B275" s="435" t="s">
        <v>306</v>
      </c>
      <c r="C275" s="440">
        <v>40384</v>
      </c>
      <c r="D275" s="500">
        <f>'Vos-laskelma'!D275/$C275</f>
        <v>527.84515866928098</v>
      </c>
      <c r="E275" s="500">
        <f>'Vos-laskelma'!E275/$C275</f>
        <v>176.25427646699896</v>
      </c>
      <c r="F275" s="438">
        <f>'Vos-laskelma'!F275/$C275</f>
        <v>704.09943513627991</v>
      </c>
      <c r="G275" s="438">
        <f>'Vos-laskelma'!G275/$C275</f>
        <v>-22.294515015536447</v>
      </c>
      <c r="H275" s="438">
        <f>'Vos-laskelma'!H275/$C275</f>
        <v>681.80492012074342</v>
      </c>
      <c r="I275" s="438">
        <f>'Vos-laskelma'!I275/$C275</f>
        <v>112.0002469487396</v>
      </c>
      <c r="J275" s="438">
        <f>'Vos-laskelma'!J275/$C275</f>
        <v>793.80516706948299</v>
      </c>
      <c r="K275" s="759">
        <f>'Vos-laskelma'!K275/$C275</f>
        <v>-88.194260103011089</v>
      </c>
      <c r="L275" s="428">
        <f>'Vos-laskelma'!L275/$C275</f>
        <v>769.54778790941964</v>
      </c>
      <c r="M275" s="438">
        <f>'Vos-laskelma'!M275/$C275</f>
        <v>61.368883646246047</v>
      </c>
      <c r="N275" s="438">
        <f>'Vos-laskelma'!N275/$C275</f>
        <v>830.91667155566563</v>
      </c>
      <c r="O275" s="492">
        <v>1</v>
      </c>
      <c r="P275" s="493">
        <v>35</v>
      </c>
      <c r="Q275" s="200"/>
      <c r="R275" s="476">
        <f>S275/AF275</f>
        <v>0.10764374737818951</v>
      </c>
      <c r="S275" s="473">
        <f>L275-AF275</f>
        <v>74.786688295079216</v>
      </c>
      <c r="T275" s="495"/>
      <c r="U275" s="434">
        <v>858</v>
      </c>
      <c r="V275" s="435" t="s">
        <v>306</v>
      </c>
      <c r="W275" s="436">
        <v>39718</v>
      </c>
      <c r="X275" s="200">
        <v>522.55045829136009</v>
      </c>
      <c r="Y275" s="200">
        <v>154.88994320837128</v>
      </c>
      <c r="Z275" s="200">
        <v>677.44040149973137</v>
      </c>
      <c r="AA275" s="200">
        <v>-17.710760864091849</v>
      </c>
      <c r="AB275" s="200">
        <v>659.7296406356395</v>
      </c>
      <c r="AC275" s="200">
        <v>116.55011550722701</v>
      </c>
      <c r="AD275" s="200">
        <v>776.27975614286652</v>
      </c>
      <c r="AE275" s="200">
        <v>-81.518656528526108</v>
      </c>
      <c r="AF275" s="487">
        <v>694.76109961434042</v>
      </c>
    </row>
    <row r="276" spans="1:32" s="1" customFormat="1" ht="16.5">
      <c r="A276" s="434">
        <v>859</v>
      </c>
      <c r="B276" s="435" t="s">
        <v>307</v>
      </c>
      <c r="C276" s="440">
        <v>6562</v>
      </c>
      <c r="D276" s="500">
        <f>'Vos-laskelma'!D276/$C276</f>
        <v>1547.9191107763129</v>
      </c>
      <c r="E276" s="500">
        <f>'Vos-laskelma'!E276/$C276</f>
        <v>-563.22540296115437</v>
      </c>
      <c r="F276" s="438">
        <f>'Vos-laskelma'!F276/$C276</f>
        <v>984.69370781515875</v>
      </c>
      <c r="G276" s="438">
        <f>'Vos-laskelma'!G276/$C276</f>
        <v>704.41418288551415</v>
      </c>
      <c r="H276" s="438">
        <f>'Vos-laskelma'!H276/$C276</f>
        <v>1689.1078907006727</v>
      </c>
      <c r="I276" s="438">
        <f>'Vos-laskelma'!I276/$C276</f>
        <v>143.85772237345719</v>
      </c>
      <c r="J276" s="438">
        <f>'Vos-laskelma'!J276/$C276</f>
        <v>1832.96561307413</v>
      </c>
      <c r="K276" s="759">
        <f>'Vos-laskelma'!K276/$C276</f>
        <v>-149.28527887839073</v>
      </c>
      <c r="L276" s="428">
        <f>'Vos-laskelma'!L276/$C276</f>
        <v>1811.0099593100338</v>
      </c>
      <c r="M276" s="438">
        <f>'Vos-laskelma'!M276/$C276</f>
        <v>6.9991508991161178</v>
      </c>
      <c r="N276" s="438">
        <f>'Vos-laskelma'!N276/$C276</f>
        <v>1818.0091102091496</v>
      </c>
      <c r="O276" s="492">
        <v>17</v>
      </c>
      <c r="P276" s="492">
        <v>17</v>
      </c>
      <c r="Q276" s="200"/>
      <c r="R276" s="476">
        <f>S276/AF276</f>
        <v>-2.091072256827926E-2</v>
      </c>
      <c r="S276" s="473">
        <f>L276-AF276</f>
        <v>-38.67831841327029</v>
      </c>
      <c r="T276" s="495"/>
      <c r="U276" s="434">
        <v>859</v>
      </c>
      <c r="V276" s="435" t="s">
        <v>307</v>
      </c>
      <c r="W276" s="436">
        <v>6593</v>
      </c>
      <c r="X276" s="200">
        <v>1553.182785801288</v>
      </c>
      <c r="Y276" s="200">
        <v>-435.69021378838812</v>
      </c>
      <c r="Z276" s="200">
        <v>1117.4925720128999</v>
      </c>
      <c r="AA276" s="200">
        <v>732.02457151524345</v>
      </c>
      <c r="AB276" s="200">
        <v>1849.5171435281434</v>
      </c>
      <c r="AC276" s="200">
        <v>146.8557997495366</v>
      </c>
      <c r="AD276" s="200">
        <v>1996.37294327768</v>
      </c>
      <c r="AE276" s="200">
        <v>-146.68466555437584</v>
      </c>
      <c r="AF276" s="487">
        <v>1849.6882777233041</v>
      </c>
    </row>
    <row r="277" spans="1:32" s="1" customFormat="1" ht="16.5">
      <c r="A277" s="434">
        <v>886</v>
      </c>
      <c r="B277" s="435" t="s">
        <v>308</v>
      </c>
      <c r="C277" s="440">
        <v>12599</v>
      </c>
      <c r="D277" s="500">
        <f>'Vos-laskelma'!D277/$C277</f>
        <v>303.54058107723336</v>
      </c>
      <c r="E277" s="500">
        <f>'Vos-laskelma'!E277/$C277</f>
        <v>-157.39087913551973</v>
      </c>
      <c r="F277" s="438">
        <f>'Vos-laskelma'!F277/$C277</f>
        <v>146.1497019417136</v>
      </c>
      <c r="G277" s="438">
        <f>'Vos-laskelma'!G277/$C277</f>
        <v>287.17956945336044</v>
      </c>
      <c r="H277" s="438">
        <f>'Vos-laskelma'!H277/$C277</f>
        <v>433.32927139507404</v>
      </c>
      <c r="I277" s="438">
        <f>'Vos-laskelma'!I277/$C277</f>
        <v>151.38057834145377</v>
      </c>
      <c r="J277" s="438">
        <f>'Vos-laskelma'!J277/$C277</f>
        <v>584.70984973652787</v>
      </c>
      <c r="K277" s="759">
        <f>'Vos-laskelma'!K277/$C277</f>
        <v>-11.435272640685769</v>
      </c>
      <c r="L277" s="428">
        <f>'Vos-laskelma'!L277/$C277</f>
        <v>564.14432866342679</v>
      </c>
      <c r="M277" s="438">
        <f>'Vos-laskelma'!M277/$C277</f>
        <v>2.3914041654099445</v>
      </c>
      <c r="N277" s="438">
        <f>'Vos-laskelma'!N277/$C277</f>
        <v>566.53573282883667</v>
      </c>
      <c r="O277" s="492">
        <v>4</v>
      </c>
      <c r="P277" s="492">
        <v>4</v>
      </c>
      <c r="Q277" s="200"/>
      <c r="R277" s="476">
        <f>S277/AF277</f>
        <v>-0.19686780809460605</v>
      </c>
      <c r="S277" s="473">
        <f>L277-AF277</f>
        <v>-138.2858993231024</v>
      </c>
      <c r="T277" s="495"/>
      <c r="U277" s="434">
        <v>886</v>
      </c>
      <c r="V277" s="435" t="s">
        <v>308</v>
      </c>
      <c r="W277" s="436">
        <v>12669</v>
      </c>
      <c r="X277" s="200">
        <v>283.68035185279763</v>
      </c>
      <c r="Y277" s="200">
        <v>-55.734915997356083</v>
      </c>
      <c r="Z277" s="200">
        <v>227.94543585544156</v>
      </c>
      <c r="AA277" s="200">
        <v>338.59539032283527</v>
      </c>
      <c r="AB277" s="200">
        <v>566.5408261782768</v>
      </c>
      <c r="AC277" s="200">
        <v>152.76129382814344</v>
      </c>
      <c r="AD277" s="200">
        <v>719.3021200064203</v>
      </c>
      <c r="AE277" s="200">
        <v>-16.871892019891074</v>
      </c>
      <c r="AF277" s="487">
        <v>702.43022798652919</v>
      </c>
    </row>
    <row r="278" spans="1:32" s="1" customFormat="1" ht="16.5">
      <c r="A278" s="434">
        <v>887</v>
      </c>
      <c r="B278" s="435" t="s">
        <v>309</v>
      </c>
      <c r="C278" s="440">
        <v>4569</v>
      </c>
      <c r="D278" s="500">
        <f>'Vos-laskelma'!D278/$C278</f>
        <v>29.900161901582436</v>
      </c>
      <c r="E278" s="500">
        <f>'Vos-laskelma'!E278/$C278</f>
        <v>-240.68787594735278</v>
      </c>
      <c r="F278" s="438">
        <f>'Vos-laskelma'!F278/$C278</f>
        <v>-210.78771404577034</v>
      </c>
      <c r="G278" s="438">
        <f>'Vos-laskelma'!G278/$C278</f>
        <v>564.71704710578035</v>
      </c>
      <c r="H278" s="438">
        <f>'Vos-laskelma'!H278/$C278</f>
        <v>353.92933306000998</v>
      </c>
      <c r="I278" s="438">
        <f>'Vos-laskelma'!I278/$C278</f>
        <v>227.0212583330906</v>
      </c>
      <c r="J278" s="438">
        <f>'Vos-laskelma'!J278/$C278</f>
        <v>580.95059139310058</v>
      </c>
      <c r="K278" s="759">
        <f>'Vos-laskelma'!K278/$C278</f>
        <v>-56.709345589844602</v>
      </c>
      <c r="L278" s="428">
        <f>'Vos-laskelma'!L278/$C278</f>
        <v>637.08738281354272</v>
      </c>
      <c r="M278" s="438">
        <f>'Vos-laskelma'!M278/$C278</f>
        <v>52.617007857299193</v>
      </c>
      <c r="N278" s="438">
        <f>'Vos-laskelma'!N278/$C278</f>
        <v>689.7043906708418</v>
      </c>
      <c r="O278" s="492">
        <v>6</v>
      </c>
      <c r="P278" s="492">
        <v>6</v>
      </c>
      <c r="Q278" s="200"/>
      <c r="R278" s="476">
        <f>S278/AF278</f>
        <v>5.2363517933963218E-2</v>
      </c>
      <c r="S278" s="473">
        <f>L278-AF278</f>
        <v>31.700202474666185</v>
      </c>
      <c r="T278" s="495"/>
      <c r="U278" s="434">
        <v>887</v>
      </c>
      <c r="V278" s="435" t="s">
        <v>309</v>
      </c>
      <c r="W278" s="436">
        <v>4669</v>
      </c>
      <c r="X278" s="200">
        <v>61.265048168414296</v>
      </c>
      <c r="Y278" s="200">
        <v>-130.17059269917249</v>
      </c>
      <c r="Z278" s="200">
        <v>-68.905544530758192</v>
      </c>
      <c r="AA278" s="200">
        <v>513.99421717712573</v>
      </c>
      <c r="AB278" s="200">
        <v>445.08867264636751</v>
      </c>
      <c r="AC278" s="200">
        <v>226.90034962868373</v>
      </c>
      <c r="AD278" s="200">
        <v>671.9890222750513</v>
      </c>
      <c r="AE278" s="200">
        <v>-66.601841936174765</v>
      </c>
      <c r="AF278" s="487">
        <v>605.38718033887653</v>
      </c>
    </row>
    <row r="279" spans="1:32" s="1" customFormat="1" ht="16.5">
      <c r="A279" s="434">
        <v>889</v>
      </c>
      <c r="B279" s="435" t="s">
        <v>310</v>
      </c>
      <c r="C279" s="440">
        <v>2523</v>
      </c>
      <c r="D279" s="500">
        <f>'Vos-laskelma'!D279/$C279</f>
        <v>753.67537864447854</v>
      </c>
      <c r="E279" s="500">
        <f>'Vos-laskelma'!E279/$C279</f>
        <v>505.06074500569525</v>
      </c>
      <c r="F279" s="438">
        <f>'Vos-laskelma'!F279/$C279</f>
        <v>1258.7361236501738</v>
      </c>
      <c r="G279" s="438">
        <f>'Vos-laskelma'!G279/$C279</f>
        <v>454.02560033053049</v>
      </c>
      <c r="H279" s="438">
        <f>'Vos-laskelma'!H279/$C279</f>
        <v>1712.7617239807043</v>
      </c>
      <c r="I279" s="438">
        <f>'Vos-laskelma'!I279/$C279</f>
        <v>219.17729005445386</v>
      </c>
      <c r="J279" s="438">
        <f>'Vos-laskelma'!J279/$C279</f>
        <v>1931.9390140351582</v>
      </c>
      <c r="K279" s="759">
        <f>'Vos-laskelma'!K279/$C279</f>
        <v>101.66032500990885</v>
      </c>
      <c r="L279" s="428">
        <f>'Vos-laskelma'!L279/$C279</f>
        <v>2103.9346541461373</v>
      </c>
      <c r="M279" s="438">
        <f>'Vos-laskelma'!M279/$C279</f>
        <v>66.518558224336104</v>
      </c>
      <c r="N279" s="438">
        <f>'Vos-laskelma'!N279/$C279</f>
        <v>2170.4532123704735</v>
      </c>
      <c r="O279" s="492">
        <v>17</v>
      </c>
      <c r="P279" s="492">
        <v>17</v>
      </c>
      <c r="Q279" s="200"/>
      <c r="R279" s="476">
        <f>S279/AF279</f>
        <v>1.4931065419130788E-2</v>
      </c>
      <c r="S279" s="473">
        <f>L279-AF279</f>
        <v>30.951841981168855</v>
      </c>
      <c r="T279" s="495"/>
      <c r="U279" s="434">
        <v>889</v>
      </c>
      <c r="V279" s="435" t="s">
        <v>310</v>
      </c>
      <c r="W279" s="436">
        <v>2568</v>
      </c>
      <c r="X279" s="200">
        <v>794.16902517593542</v>
      </c>
      <c r="Y279" s="200">
        <v>591.01498974074286</v>
      </c>
      <c r="Z279" s="200">
        <v>1385.1840149166783</v>
      </c>
      <c r="AA279" s="200">
        <v>393.1865264797508</v>
      </c>
      <c r="AB279" s="200">
        <v>1778.370541396429</v>
      </c>
      <c r="AC279" s="200">
        <v>216.20144522336784</v>
      </c>
      <c r="AD279" s="200">
        <v>1994.5719866197969</v>
      </c>
      <c r="AE279" s="200">
        <v>78.410825545171335</v>
      </c>
      <c r="AF279" s="487">
        <v>2072.9828121649684</v>
      </c>
    </row>
    <row r="280" spans="1:32" s="1" customFormat="1" ht="16.5">
      <c r="A280" s="434">
        <v>890</v>
      </c>
      <c r="B280" s="435" t="s">
        <v>311</v>
      </c>
      <c r="C280" s="440">
        <v>1180</v>
      </c>
      <c r="D280" s="500">
        <f>'Vos-laskelma'!D280/$C280</f>
        <v>1624.0913952853582</v>
      </c>
      <c r="E280" s="500">
        <f>'Vos-laskelma'!E280/$C280</f>
        <v>288.95801059019129</v>
      </c>
      <c r="F280" s="438">
        <f>'Vos-laskelma'!F280/$C280</f>
        <v>1913.0494058755494</v>
      </c>
      <c r="G280" s="438">
        <f>'Vos-laskelma'!G280/$C280</f>
        <v>360.41257870977074</v>
      </c>
      <c r="H280" s="438">
        <f>'Vos-laskelma'!H280/$C280</f>
        <v>2273.4619845853204</v>
      </c>
      <c r="I280" s="438">
        <f>'Vos-laskelma'!I280/$C280</f>
        <v>201.46018418310987</v>
      </c>
      <c r="J280" s="438">
        <f>'Vos-laskelma'!J280/$C280</f>
        <v>2474.9221687684303</v>
      </c>
      <c r="K280" s="759">
        <f>'Vos-laskelma'!K280/$C280</f>
        <v>367.75</v>
      </c>
      <c r="L280" s="428">
        <f>'Vos-laskelma'!L280/$C280</f>
        <v>2020.5467450396166</v>
      </c>
      <c r="M280" s="438">
        <f>'Vos-laskelma'!M280/$C280</f>
        <v>28.049771186440676</v>
      </c>
      <c r="N280" s="438">
        <f>'Vos-laskelma'!N280/$C280</f>
        <v>2048.5965162260572</v>
      </c>
      <c r="O280" s="492">
        <v>19</v>
      </c>
      <c r="P280" s="492">
        <v>19</v>
      </c>
      <c r="Q280" s="200"/>
      <c r="R280" s="476">
        <f>S280/AF280</f>
        <v>-0.36633095230553725</v>
      </c>
      <c r="S280" s="473">
        <f>L280-AF280</f>
        <v>-1168.0999979110773</v>
      </c>
      <c r="T280" s="495"/>
      <c r="U280" s="434">
        <v>890</v>
      </c>
      <c r="V280" s="435" t="s">
        <v>311</v>
      </c>
      <c r="W280" s="436">
        <v>1176</v>
      </c>
      <c r="X280" s="200">
        <v>1589.491586517933</v>
      </c>
      <c r="Y280" s="200">
        <v>592.2779123037617</v>
      </c>
      <c r="Z280" s="200">
        <v>2181.7694988216949</v>
      </c>
      <c r="AA280" s="200">
        <v>419.38095238095241</v>
      </c>
      <c r="AB280" s="200">
        <v>2601.1504512026472</v>
      </c>
      <c r="AC280" s="200">
        <v>199.44867270042744</v>
      </c>
      <c r="AD280" s="200">
        <v>2800.5991239030745</v>
      </c>
      <c r="AE280" s="200">
        <v>388.04761904761904</v>
      </c>
      <c r="AF280" s="487">
        <v>3188.6467429506938</v>
      </c>
    </row>
    <row r="281" spans="1:32" s="1" customFormat="1" ht="16.5">
      <c r="A281" s="434">
        <v>892</v>
      </c>
      <c r="B281" s="435" t="s">
        <v>312</v>
      </c>
      <c r="C281" s="440">
        <v>3592</v>
      </c>
      <c r="D281" s="500">
        <f>'Vos-laskelma'!D281/$C281</f>
        <v>1090.4001653173725</v>
      </c>
      <c r="E281" s="500">
        <f>'Vos-laskelma'!E281/$C281</f>
        <v>127.06520905209636</v>
      </c>
      <c r="F281" s="438">
        <f>'Vos-laskelma'!F281/$C281</f>
        <v>1217.4653743694687</v>
      </c>
      <c r="G281" s="438">
        <f>'Vos-laskelma'!G281/$C281</f>
        <v>583.02144625456287</v>
      </c>
      <c r="H281" s="438">
        <f>'Vos-laskelma'!H281/$C281</f>
        <v>1800.4868206240315</v>
      </c>
      <c r="I281" s="438">
        <f>'Vos-laskelma'!I281/$C281</f>
        <v>161.28120851274778</v>
      </c>
      <c r="J281" s="438">
        <f>'Vos-laskelma'!J281/$C281</f>
        <v>1961.7680291367792</v>
      </c>
      <c r="K281" s="759">
        <f>'Vos-laskelma'!K281/$C281</f>
        <v>-149.26586859688197</v>
      </c>
      <c r="L281" s="428">
        <f>'Vos-laskelma'!L281/$C281</f>
        <v>1968.2220937247525</v>
      </c>
      <c r="M281" s="438">
        <f>'Vos-laskelma'!M281/$C281</f>
        <v>-1.9833261692650341</v>
      </c>
      <c r="N281" s="438">
        <f>'Vos-laskelma'!N281/$C281</f>
        <v>1966.2387675554876</v>
      </c>
      <c r="O281" s="492">
        <v>13</v>
      </c>
      <c r="P281" s="492">
        <v>13</v>
      </c>
      <c r="Q281" s="200"/>
      <c r="R281" s="476">
        <f>S281/AF281</f>
        <v>0.1091597137929505</v>
      </c>
      <c r="S281" s="473">
        <f>L281-AF281</f>
        <v>193.70570149653167</v>
      </c>
      <c r="T281" s="495"/>
      <c r="U281" s="434">
        <v>892</v>
      </c>
      <c r="V281" s="435" t="s">
        <v>312</v>
      </c>
      <c r="W281" s="436">
        <v>3634</v>
      </c>
      <c r="X281" s="200">
        <v>1072.0245891228512</v>
      </c>
      <c r="Y281" s="200">
        <v>139.7936046827482</v>
      </c>
      <c r="Z281" s="200">
        <v>1211.8181938055995</v>
      </c>
      <c r="AA281" s="200">
        <v>561.94909190974136</v>
      </c>
      <c r="AB281" s="200">
        <v>1773.7672857153409</v>
      </c>
      <c r="AC281" s="200">
        <v>164.22351487831753</v>
      </c>
      <c r="AD281" s="200">
        <v>1937.9908005936584</v>
      </c>
      <c r="AE281" s="200">
        <v>-163.47440836543754</v>
      </c>
      <c r="AF281" s="487">
        <v>1774.5163922282209</v>
      </c>
    </row>
    <row r="282" spans="1:32" s="1" customFormat="1" ht="16.5">
      <c r="A282" s="434">
        <v>893</v>
      </c>
      <c r="B282" s="435" t="s">
        <v>313</v>
      </c>
      <c r="C282" s="440">
        <v>7434</v>
      </c>
      <c r="D282" s="500">
        <f>'Vos-laskelma'!D282/$C282</f>
        <v>865.64892446854617</v>
      </c>
      <c r="E282" s="500">
        <f>'Vos-laskelma'!E282/$C282</f>
        <v>-123.40122562035408</v>
      </c>
      <c r="F282" s="438">
        <f>'Vos-laskelma'!F282/$C282</f>
        <v>742.24769884819216</v>
      </c>
      <c r="G282" s="438">
        <f>'Vos-laskelma'!G282/$C282</f>
        <v>322.24533761370839</v>
      </c>
      <c r="H282" s="438">
        <f>'Vos-laskelma'!H282/$C282</f>
        <v>1064.4930364619006</v>
      </c>
      <c r="I282" s="438">
        <f>'Vos-laskelma'!I282/$C282</f>
        <v>203.99657983608142</v>
      </c>
      <c r="J282" s="438">
        <f>'Vos-laskelma'!J282/$C282</f>
        <v>1268.4896162979819</v>
      </c>
      <c r="K282" s="759">
        <f>'Vos-laskelma'!K282/$C282</f>
        <v>3.1185095507129406</v>
      </c>
      <c r="L282" s="428">
        <f>'Vos-laskelma'!L282/$C282</f>
        <v>1117.7169501693836</v>
      </c>
      <c r="M282" s="438">
        <f>'Vos-laskelma'!M282/$C282</f>
        <v>1.0600820554207285E-2</v>
      </c>
      <c r="N282" s="438">
        <f>'Vos-laskelma'!N282/$C282</f>
        <v>1117.7275509899378</v>
      </c>
      <c r="O282" s="492">
        <v>15</v>
      </c>
      <c r="P282" s="492">
        <v>15</v>
      </c>
      <c r="Q282" s="200"/>
      <c r="R282" s="476">
        <f>S282/AF282</f>
        <v>-7.7682175805287385E-2</v>
      </c>
      <c r="S282" s="473">
        <f>L282-AF282</f>
        <v>-94.139658093908338</v>
      </c>
      <c r="T282" s="495"/>
      <c r="U282" s="434">
        <v>893</v>
      </c>
      <c r="V282" s="435" t="s">
        <v>313</v>
      </c>
      <c r="W282" s="436">
        <v>7497</v>
      </c>
      <c r="X282" s="200">
        <v>870.35373697418993</v>
      </c>
      <c r="Y282" s="200">
        <v>-110.43475517963685</v>
      </c>
      <c r="Z282" s="200">
        <v>759.91898179455302</v>
      </c>
      <c r="AA282" s="200">
        <v>294.05055355475525</v>
      </c>
      <c r="AB282" s="200">
        <v>1053.9695353493082</v>
      </c>
      <c r="AC282" s="200">
        <v>202.88653936723179</v>
      </c>
      <c r="AD282" s="200">
        <v>1256.85607471654</v>
      </c>
      <c r="AE282" s="200">
        <v>-44.999466453247969</v>
      </c>
      <c r="AF282" s="487">
        <v>1211.8566082632919</v>
      </c>
    </row>
    <row r="283" spans="1:32" s="1" customFormat="1" ht="16.5">
      <c r="A283" s="434">
        <v>895</v>
      </c>
      <c r="B283" s="435" t="s">
        <v>314</v>
      </c>
      <c r="C283" s="440">
        <v>15092</v>
      </c>
      <c r="D283" s="500">
        <f>'Vos-laskelma'!D283/$C283</f>
        <v>121.16217187665207</v>
      </c>
      <c r="E283" s="500">
        <f>'Vos-laskelma'!E283/$C283</f>
        <v>64.876966046003417</v>
      </c>
      <c r="F283" s="438">
        <f>'Vos-laskelma'!F283/$C283</f>
        <v>186.0391379226555</v>
      </c>
      <c r="G283" s="438">
        <f>'Vos-laskelma'!G283/$C283</f>
        <v>118.91046431189362</v>
      </c>
      <c r="H283" s="438">
        <f>'Vos-laskelma'!H283/$C283</f>
        <v>304.9496022345491</v>
      </c>
      <c r="I283" s="438">
        <f>'Vos-laskelma'!I283/$C283</f>
        <v>172.50307830737725</v>
      </c>
      <c r="J283" s="438">
        <f>'Vos-laskelma'!J283/$C283</f>
        <v>477.45268054192633</v>
      </c>
      <c r="K283" s="759">
        <f>'Vos-laskelma'!K283/$C283</f>
        <v>-74.267426451099922</v>
      </c>
      <c r="L283" s="428">
        <f>'Vos-laskelma'!L283/$C283</f>
        <v>2561.8684637383217</v>
      </c>
      <c r="M283" s="438">
        <f>'Vos-laskelma'!M283/$C283</f>
        <v>17.592042042141532</v>
      </c>
      <c r="N283" s="438">
        <f>'Vos-laskelma'!N283/$C283</f>
        <v>2579.4605057804629</v>
      </c>
      <c r="O283" s="492">
        <v>2</v>
      </c>
      <c r="P283" s="492">
        <v>2</v>
      </c>
      <c r="Q283" s="200"/>
      <c r="R283" s="476">
        <f>S283/AF283</f>
        <v>4.423978761332414</v>
      </c>
      <c r="S283" s="473">
        <f>L283-AF283</f>
        <v>2089.545732314316</v>
      </c>
      <c r="T283" s="495"/>
      <c r="U283" s="434">
        <v>895</v>
      </c>
      <c r="V283" s="435" t="s">
        <v>314</v>
      </c>
      <c r="W283" s="436">
        <v>15463</v>
      </c>
      <c r="X283" s="200">
        <v>127.38887607827435</v>
      </c>
      <c r="Y283" s="200">
        <v>180.66859535518915</v>
      </c>
      <c r="Z283" s="200">
        <v>308.05747143346349</v>
      </c>
      <c r="AA283" s="200">
        <v>95.086270452046818</v>
      </c>
      <c r="AB283" s="200">
        <v>403.14374188551034</v>
      </c>
      <c r="AC283" s="200">
        <v>168.98944029190693</v>
      </c>
      <c r="AD283" s="200">
        <v>572.13318217741721</v>
      </c>
      <c r="AE283" s="200">
        <v>-99.810450753411374</v>
      </c>
      <c r="AF283" s="487">
        <v>472.32273142400584</v>
      </c>
    </row>
    <row r="284" spans="1:32" s="1" customFormat="1" ht="16.5">
      <c r="A284" s="434">
        <v>905</v>
      </c>
      <c r="B284" s="435" t="s">
        <v>315</v>
      </c>
      <c r="C284" s="440">
        <v>67988</v>
      </c>
      <c r="D284" s="500">
        <f>'Vos-laskelma'!D284/$C284</f>
        <v>325.57498056751103</v>
      </c>
      <c r="E284" s="500">
        <f>'Vos-laskelma'!E284/$C284</f>
        <v>-367.88404943669462</v>
      </c>
      <c r="F284" s="438">
        <f>'Vos-laskelma'!F284/$C284</f>
        <v>-42.309068869183555</v>
      </c>
      <c r="G284" s="438">
        <f>'Vos-laskelma'!G284/$C284</f>
        <v>46.76577032439063</v>
      </c>
      <c r="H284" s="438">
        <f>'Vos-laskelma'!H284/$C284</f>
        <v>4.4567014552070754</v>
      </c>
      <c r="I284" s="438">
        <f>'Vos-laskelma'!I284/$C284</f>
        <v>155.72078427873953</v>
      </c>
      <c r="J284" s="438">
        <f>'Vos-laskelma'!J284/$C284</f>
        <v>160.17748573394661</v>
      </c>
      <c r="K284" s="759">
        <f>'Vos-laskelma'!K284/$C284</f>
        <v>462.69934400188271</v>
      </c>
      <c r="L284" s="428">
        <f>'Vos-laskelma'!L284/$C284</f>
        <v>171.58991145613288</v>
      </c>
      <c r="M284" s="438">
        <f>'Vos-laskelma'!M284/$C284</f>
        <v>-84.823696424957348</v>
      </c>
      <c r="N284" s="438">
        <f>'Vos-laskelma'!N284/$C284</f>
        <v>86.76621503117552</v>
      </c>
      <c r="O284" s="492">
        <v>15</v>
      </c>
      <c r="P284" s="492">
        <v>15</v>
      </c>
      <c r="Q284" s="200"/>
      <c r="R284" s="476">
        <f>S284/AF284</f>
        <v>-0.76389839997378706</v>
      </c>
      <c r="S284" s="473">
        <f>L284-AF284</f>
        <v>-555.17310682532843</v>
      </c>
      <c r="T284" s="495"/>
      <c r="U284" s="434">
        <v>905</v>
      </c>
      <c r="V284" s="435" t="s">
        <v>315</v>
      </c>
      <c r="W284" s="436">
        <v>67615</v>
      </c>
      <c r="X284" s="200">
        <v>322.00579600102179</v>
      </c>
      <c r="Y284" s="200">
        <v>-209.36171425130195</v>
      </c>
      <c r="Z284" s="200">
        <v>112.6440817497199</v>
      </c>
      <c r="AA284" s="200">
        <v>38.55940249944539</v>
      </c>
      <c r="AB284" s="200">
        <v>151.20348424916529</v>
      </c>
      <c r="AC284" s="200">
        <v>154.79696655466537</v>
      </c>
      <c r="AD284" s="200">
        <v>306.00045080383063</v>
      </c>
      <c r="AE284" s="200">
        <v>420.76256747763068</v>
      </c>
      <c r="AF284" s="487">
        <v>726.76301828146131</v>
      </c>
    </row>
    <row r="285" spans="1:32" s="1" customFormat="1" ht="16.5">
      <c r="A285" s="434">
        <v>908</v>
      </c>
      <c r="B285" s="435" t="s">
        <v>316</v>
      </c>
      <c r="C285" s="440">
        <v>20703</v>
      </c>
      <c r="D285" s="500">
        <f>'Vos-laskelma'!D285/$C285</f>
        <v>229.42025474057363</v>
      </c>
      <c r="E285" s="500">
        <f>'Vos-laskelma'!E285/$C285</f>
        <v>-216.60380967537972</v>
      </c>
      <c r="F285" s="438">
        <f>'Vos-laskelma'!F285/$C285</f>
        <v>12.816445065193882</v>
      </c>
      <c r="G285" s="438">
        <f>'Vos-laskelma'!G285/$C285</f>
        <v>206.80057525746116</v>
      </c>
      <c r="H285" s="438">
        <f>'Vos-laskelma'!H285/$C285</f>
        <v>219.61702032265504</v>
      </c>
      <c r="I285" s="438">
        <f>'Vos-laskelma'!I285/$C285</f>
        <v>138.30827818365273</v>
      </c>
      <c r="J285" s="438">
        <f>'Vos-laskelma'!J285/$C285</f>
        <v>357.9252985063078</v>
      </c>
      <c r="K285" s="759">
        <f>'Vos-laskelma'!K285/$C285</f>
        <v>37.478046659904365</v>
      </c>
      <c r="L285" s="428">
        <f>'Vos-laskelma'!L285/$C285</f>
        <v>241.66750978003623</v>
      </c>
      <c r="M285" s="438">
        <f>'Vos-laskelma'!M285/$C285</f>
        <v>-6.0105039607786237</v>
      </c>
      <c r="N285" s="438">
        <f>'Vos-laskelma'!N285/$C285</f>
        <v>235.65700581925762</v>
      </c>
      <c r="O285" s="492">
        <v>6</v>
      </c>
      <c r="P285" s="492">
        <v>6</v>
      </c>
      <c r="Q285" s="200"/>
      <c r="R285" s="476">
        <f>S285/AF285</f>
        <v>-0.60564198754726961</v>
      </c>
      <c r="S285" s="473">
        <f>L285-AF285</f>
        <v>-371.14496555670769</v>
      </c>
      <c r="T285" s="495"/>
      <c r="U285" s="434">
        <v>908</v>
      </c>
      <c r="V285" s="435" t="s">
        <v>316</v>
      </c>
      <c r="W285" s="436">
        <v>20695</v>
      </c>
      <c r="X285" s="200">
        <v>211.89106495334818</v>
      </c>
      <c r="Y285" s="200">
        <v>3.1494094024190065</v>
      </c>
      <c r="Z285" s="200">
        <v>215.0404743557672</v>
      </c>
      <c r="AA285" s="200">
        <v>212.39714906982363</v>
      </c>
      <c r="AB285" s="200">
        <v>427.43762342559086</v>
      </c>
      <c r="AC285" s="200">
        <v>141.29947138445584</v>
      </c>
      <c r="AD285" s="200">
        <v>568.73709481004664</v>
      </c>
      <c r="AE285" s="200">
        <v>44.075380526697273</v>
      </c>
      <c r="AF285" s="487">
        <v>612.81247533674389</v>
      </c>
    </row>
    <row r="286" spans="1:32" s="1" customFormat="1" ht="16.5">
      <c r="A286" s="434">
        <v>915</v>
      </c>
      <c r="B286" s="435" t="s">
        <v>317</v>
      </c>
      <c r="C286" s="440">
        <v>19759</v>
      </c>
      <c r="D286" s="500">
        <f>'Vos-laskelma'!D286/$C286</f>
        <v>-94.476014208616704</v>
      </c>
      <c r="E286" s="500">
        <f>'Vos-laskelma'!E286/$C286</f>
        <v>-69.751370787157157</v>
      </c>
      <c r="F286" s="438">
        <f>'Vos-laskelma'!F286/$C286</f>
        <v>-164.22738499577386</v>
      </c>
      <c r="G286" s="438">
        <f>'Vos-laskelma'!G286/$C286</f>
        <v>307.43948987085543</v>
      </c>
      <c r="H286" s="438">
        <f>'Vos-laskelma'!H286/$C286</f>
        <v>143.21210487508156</v>
      </c>
      <c r="I286" s="438">
        <f>'Vos-laskelma'!I286/$C286</f>
        <v>167.54255693006087</v>
      </c>
      <c r="J286" s="438">
        <f>'Vos-laskelma'!J286/$C286</f>
        <v>310.7546618051424</v>
      </c>
      <c r="K286" s="759">
        <f>'Vos-laskelma'!K286/$C286</f>
        <v>-121.81208563186397</v>
      </c>
      <c r="L286" s="428">
        <f>'Vos-laskelma'!L286/$C286</f>
        <v>287.9865055219297</v>
      </c>
      <c r="M286" s="438">
        <f>'Vos-laskelma'!M286/$C286</f>
        <v>9.5290495369198869</v>
      </c>
      <c r="N286" s="438">
        <f>'Vos-laskelma'!N286/$C286</f>
        <v>297.51555505884954</v>
      </c>
      <c r="O286" s="492">
        <v>11</v>
      </c>
      <c r="P286" s="492">
        <v>11</v>
      </c>
      <c r="Q286" s="200"/>
      <c r="R286" s="476">
        <f>S286/AF286</f>
        <v>-0.23263324132293456</v>
      </c>
      <c r="S286" s="473">
        <f>L286-AF286</f>
        <v>-87.305364063894274</v>
      </c>
      <c r="T286" s="495"/>
      <c r="U286" s="434">
        <v>915</v>
      </c>
      <c r="V286" s="435" t="s">
        <v>317</v>
      </c>
      <c r="W286" s="436">
        <v>19973</v>
      </c>
      <c r="X286" s="200">
        <v>-87.108633504067711</v>
      </c>
      <c r="Y286" s="200">
        <v>90.474486993368458</v>
      </c>
      <c r="Z286" s="200">
        <v>3.3658534893007506</v>
      </c>
      <c r="AA286" s="200">
        <v>323.08125970059581</v>
      </c>
      <c r="AB286" s="200">
        <v>326.44711318989653</v>
      </c>
      <c r="AC286" s="200">
        <v>166.37607367425321</v>
      </c>
      <c r="AD286" s="200">
        <v>492.8231868641497</v>
      </c>
      <c r="AE286" s="200">
        <v>-117.53131727832574</v>
      </c>
      <c r="AF286" s="487">
        <v>375.29186958582397</v>
      </c>
    </row>
    <row r="287" spans="1:32" s="1" customFormat="1" ht="16.5">
      <c r="A287" s="434">
        <v>918</v>
      </c>
      <c r="B287" s="435" t="s">
        <v>318</v>
      </c>
      <c r="C287" s="440">
        <v>2228</v>
      </c>
      <c r="D287" s="500">
        <f>'Vos-laskelma'!D287/$C287</f>
        <v>157.00983448051699</v>
      </c>
      <c r="E287" s="500">
        <f>'Vos-laskelma'!E287/$C287</f>
        <v>-63.387494576519657</v>
      </c>
      <c r="F287" s="438">
        <f>'Vos-laskelma'!F287/$C287</f>
        <v>93.622339903997315</v>
      </c>
      <c r="G287" s="438">
        <f>'Vos-laskelma'!G287/$C287</f>
        <v>414.91059991176428</v>
      </c>
      <c r="H287" s="438">
        <f>'Vos-laskelma'!H287/$C287</f>
        <v>508.53293981576155</v>
      </c>
      <c r="I287" s="438">
        <f>'Vos-laskelma'!I287/$C287</f>
        <v>228.96623828184056</v>
      </c>
      <c r="J287" s="438">
        <f>'Vos-laskelma'!J287/$C287</f>
        <v>737.49917809760211</v>
      </c>
      <c r="K287" s="759">
        <f>'Vos-laskelma'!K287/$C287</f>
        <v>-201.91921005385996</v>
      </c>
      <c r="L287" s="428">
        <f>'Vos-laskelma'!L287/$C287</f>
        <v>852.5418172358427</v>
      </c>
      <c r="M287" s="438">
        <f>'Vos-laskelma'!M287/$C287</f>
        <v>6.7770760323159758</v>
      </c>
      <c r="N287" s="438">
        <f>'Vos-laskelma'!N287/$C287</f>
        <v>859.31889326815872</v>
      </c>
      <c r="O287" s="492">
        <v>2</v>
      </c>
      <c r="P287" s="492">
        <v>2</v>
      </c>
      <c r="Q287" s="200"/>
      <c r="R287" s="476">
        <f>S287/AF287</f>
        <v>0.89406294449551627</v>
      </c>
      <c r="S287" s="473">
        <f>L287-AF287</f>
        <v>402.42910070048106</v>
      </c>
      <c r="T287" s="495"/>
      <c r="U287" s="434">
        <v>918</v>
      </c>
      <c r="V287" s="435" t="s">
        <v>318</v>
      </c>
      <c r="W287" s="436">
        <v>2271</v>
      </c>
      <c r="X287" s="200">
        <v>178.76953508838903</v>
      </c>
      <c r="Y287" s="200">
        <v>-35.394214753596465</v>
      </c>
      <c r="Z287" s="200">
        <v>143.37532033479258</v>
      </c>
      <c r="AA287" s="200">
        <v>324.97842360193749</v>
      </c>
      <c r="AB287" s="200">
        <v>468.35374393673004</v>
      </c>
      <c r="AC287" s="200">
        <v>229.250386072872</v>
      </c>
      <c r="AD287" s="200">
        <v>697.60413000960204</v>
      </c>
      <c r="AE287" s="200">
        <v>-247.49141347424043</v>
      </c>
      <c r="AF287" s="487">
        <v>450.11271653536164</v>
      </c>
    </row>
    <row r="288" spans="1:32" s="1" customFormat="1" ht="16.5">
      <c r="A288" s="434">
        <v>921</v>
      </c>
      <c r="B288" s="435" t="s">
        <v>319</v>
      </c>
      <c r="C288" s="440">
        <v>1894</v>
      </c>
      <c r="D288" s="500">
        <f>'Vos-laskelma'!D288/$C288</f>
        <v>81.639860101034714</v>
      </c>
      <c r="E288" s="500">
        <f>'Vos-laskelma'!E288/$C288</f>
        <v>351.96817223987034</v>
      </c>
      <c r="F288" s="438">
        <f>'Vos-laskelma'!F288/$C288</f>
        <v>433.60803234090503</v>
      </c>
      <c r="G288" s="438">
        <f>'Vos-laskelma'!G288/$C288</f>
        <v>560.02828668685765</v>
      </c>
      <c r="H288" s="438">
        <f>'Vos-laskelma'!H288/$C288</f>
        <v>993.63631902776274</v>
      </c>
      <c r="I288" s="438">
        <f>'Vos-laskelma'!I288/$C288</f>
        <v>258.62148987893073</v>
      </c>
      <c r="J288" s="438">
        <f>'Vos-laskelma'!J288/$C288</f>
        <v>1252.2578089066935</v>
      </c>
      <c r="K288" s="759">
        <f>'Vos-laskelma'!K288/$C288</f>
        <v>135.3299894403379</v>
      </c>
      <c r="L288" s="428">
        <f>'Vos-laskelma'!L288/$C288</f>
        <v>660.04925558039986</v>
      </c>
      <c r="M288" s="438">
        <f>'Vos-laskelma'!M288/$C288</f>
        <v>112.82561003167899</v>
      </c>
      <c r="N288" s="438">
        <f>'Vos-laskelma'!N288/$C288</f>
        <v>772.87486561207891</v>
      </c>
      <c r="O288" s="492">
        <v>11</v>
      </c>
      <c r="P288" s="492">
        <v>11</v>
      </c>
      <c r="Q288" s="200"/>
      <c r="R288" s="476">
        <f>S288/AF288</f>
        <v>-0.53819983408939531</v>
      </c>
      <c r="S288" s="473">
        <f>L288-AF288</f>
        <v>-769.24701649623739</v>
      </c>
      <c r="T288" s="495"/>
      <c r="U288" s="434">
        <v>921</v>
      </c>
      <c r="V288" s="435" t="s">
        <v>319</v>
      </c>
      <c r="W288" s="436">
        <v>1941</v>
      </c>
      <c r="X288" s="200">
        <v>106.68026487769683</v>
      </c>
      <c r="Y288" s="200">
        <v>445.58244918476248</v>
      </c>
      <c r="Z288" s="200">
        <v>552.26271406245928</v>
      </c>
      <c r="AA288" s="200">
        <v>497.07006697578566</v>
      </c>
      <c r="AB288" s="200">
        <v>1049.332781038245</v>
      </c>
      <c r="AC288" s="200">
        <v>251.97843179058191</v>
      </c>
      <c r="AD288" s="200">
        <v>1301.3112128288269</v>
      </c>
      <c r="AE288" s="200">
        <v>127.98505924781041</v>
      </c>
      <c r="AF288" s="487">
        <v>1429.2962720766373</v>
      </c>
    </row>
    <row r="289" spans="1:32" s="1" customFormat="1" ht="16.5">
      <c r="A289" s="434">
        <v>922</v>
      </c>
      <c r="B289" s="435" t="s">
        <v>320</v>
      </c>
      <c r="C289" s="440">
        <v>4501</v>
      </c>
      <c r="D289" s="500">
        <f>'Vos-laskelma'!D289/$C289</f>
        <v>597.26747628865166</v>
      </c>
      <c r="E289" s="500">
        <f>'Vos-laskelma'!E289/$C289</f>
        <v>-120.62440195732567</v>
      </c>
      <c r="F289" s="438">
        <f>'Vos-laskelma'!F289/$C289</f>
        <v>476.64307433132598</v>
      </c>
      <c r="G289" s="438">
        <f>'Vos-laskelma'!G289/$C289</f>
        <v>278.33795097454635</v>
      </c>
      <c r="H289" s="438">
        <f>'Vos-laskelma'!H289/$C289</f>
        <v>754.98102530587232</v>
      </c>
      <c r="I289" s="438">
        <f>'Vos-laskelma'!I289/$C289</f>
        <v>154.92908397189686</v>
      </c>
      <c r="J289" s="438">
        <f>'Vos-laskelma'!J289/$C289</f>
        <v>909.91010927776915</v>
      </c>
      <c r="K289" s="759">
        <f>'Vos-laskelma'!K289/$C289</f>
        <v>-249.19862252832704</v>
      </c>
      <c r="L289" s="428">
        <f>'Vos-laskelma'!L289/$C289</f>
        <v>934.69104684719809</v>
      </c>
      <c r="M289" s="438">
        <f>'Vos-laskelma'!M289/$C289</f>
        <v>-19.823310219951129</v>
      </c>
      <c r="N289" s="438">
        <f>'Vos-laskelma'!N289/$C289</f>
        <v>914.86773662724704</v>
      </c>
      <c r="O289" s="492">
        <v>6</v>
      </c>
      <c r="P289" s="492">
        <v>6</v>
      </c>
      <c r="Q289" s="200"/>
      <c r="R289" s="476">
        <f>S289/AF289</f>
        <v>0.39982141862028758</v>
      </c>
      <c r="S289" s="473">
        <f>L289-AF289</f>
        <v>266.96941149140969</v>
      </c>
      <c r="T289" s="495"/>
      <c r="U289" s="434">
        <v>922</v>
      </c>
      <c r="V289" s="435" t="s">
        <v>320</v>
      </c>
      <c r="W289" s="436">
        <v>4444</v>
      </c>
      <c r="X289" s="200">
        <v>582.67487489379539</v>
      </c>
      <c r="Y289" s="200">
        <v>-147.18051957099991</v>
      </c>
      <c r="Z289" s="200">
        <v>435.49435532279546</v>
      </c>
      <c r="AA289" s="200">
        <v>307.78982898289831</v>
      </c>
      <c r="AB289" s="200">
        <v>743.28418430569377</v>
      </c>
      <c r="AC289" s="200">
        <v>162.82741504649431</v>
      </c>
      <c r="AD289" s="200">
        <v>906.11159935218802</v>
      </c>
      <c r="AE289" s="200">
        <v>-238.38996399639964</v>
      </c>
      <c r="AF289" s="487">
        <v>667.72163535578841</v>
      </c>
    </row>
    <row r="290" spans="1:32" s="1" customFormat="1" ht="16.5">
      <c r="A290" s="434">
        <v>924</v>
      </c>
      <c r="B290" s="435" t="s">
        <v>321</v>
      </c>
      <c r="C290" s="440">
        <v>2946</v>
      </c>
      <c r="D290" s="500">
        <f>'Vos-laskelma'!D290/$C290</f>
        <v>333.11395090025491</v>
      </c>
      <c r="E290" s="500">
        <f>'Vos-laskelma'!E290/$C290</f>
        <v>-43.389716246733599</v>
      </c>
      <c r="F290" s="438">
        <f>'Vos-laskelma'!F290/$C290</f>
        <v>289.72423465352136</v>
      </c>
      <c r="G290" s="438">
        <f>'Vos-laskelma'!G290/$C290</f>
        <v>556.07084387356281</v>
      </c>
      <c r="H290" s="438">
        <f>'Vos-laskelma'!H290/$C290</f>
        <v>845.795078527084</v>
      </c>
      <c r="I290" s="438">
        <f>'Vos-laskelma'!I290/$C290</f>
        <v>244.53497826009755</v>
      </c>
      <c r="J290" s="438">
        <f>'Vos-laskelma'!J290/$C290</f>
        <v>1090.3300567871815</v>
      </c>
      <c r="K290" s="759">
        <f>'Vos-laskelma'!K290/$C290</f>
        <v>37.861167684996609</v>
      </c>
      <c r="L290" s="428">
        <f>'Vos-laskelma'!L290/$C290</f>
        <v>1086.2723514239772</v>
      </c>
      <c r="M290" s="438">
        <f>'Vos-laskelma'!M290/$C290</f>
        <v>5.8850746775288556</v>
      </c>
      <c r="N290" s="438">
        <f>'Vos-laskelma'!N290/$C290</f>
        <v>1092.1574261015062</v>
      </c>
      <c r="O290" s="492">
        <v>16</v>
      </c>
      <c r="P290" s="492">
        <v>16</v>
      </c>
      <c r="Q290" s="200"/>
      <c r="R290" s="476">
        <f>S290/AF290</f>
        <v>4.3688290186019328E-3</v>
      </c>
      <c r="S290" s="473">
        <f>L290-AF290</f>
        <v>4.7250950386853674</v>
      </c>
      <c r="T290" s="495"/>
      <c r="U290" s="434">
        <v>924</v>
      </c>
      <c r="V290" s="435" t="s">
        <v>321</v>
      </c>
      <c r="W290" s="436">
        <v>3004</v>
      </c>
      <c r="X290" s="200">
        <v>395.17853983701298</v>
      </c>
      <c r="Y290" s="200">
        <v>-139.52442660488904</v>
      </c>
      <c r="Z290" s="200">
        <v>255.6541132321239</v>
      </c>
      <c r="AA290" s="200">
        <v>539.36384820239675</v>
      </c>
      <c r="AB290" s="200">
        <v>795.01796143452066</v>
      </c>
      <c r="AC290" s="200">
        <v>240.9826904234742</v>
      </c>
      <c r="AD290" s="200">
        <v>1036.0006518579949</v>
      </c>
      <c r="AE290" s="200">
        <v>45.546604527296935</v>
      </c>
      <c r="AF290" s="487">
        <v>1081.5472563852918</v>
      </c>
    </row>
    <row r="291" spans="1:32" s="1" customFormat="1" ht="16.5">
      <c r="A291" s="434">
        <v>925</v>
      </c>
      <c r="B291" s="435" t="s">
        <v>322</v>
      </c>
      <c r="C291" s="440">
        <v>3427</v>
      </c>
      <c r="D291" s="500">
        <f>'Vos-laskelma'!D291/$C291</f>
        <v>364.0076906674426</v>
      </c>
      <c r="E291" s="500">
        <f>'Vos-laskelma'!E291/$C291</f>
        <v>564.86867124611149</v>
      </c>
      <c r="F291" s="438">
        <f>'Vos-laskelma'!F291/$C291</f>
        <v>928.87636191355398</v>
      </c>
      <c r="G291" s="438">
        <f>'Vos-laskelma'!G291/$C291</f>
        <v>-5.9576278379730203</v>
      </c>
      <c r="H291" s="438">
        <f>'Vos-laskelma'!H291/$C291</f>
        <v>922.91873407558103</v>
      </c>
      <c r="I291" s="438">
        <f>'Vos-laskelma'!I291/$C291</f>
        <v>239.43109043630139</v>
      </c>
      <c r="J291" s="438">
        <f>'Vos-laskelma'!J291/$C291</f>
        <v>1162.3498245118826</v>
      </c>
      <c r="K291" s="759">
        <f>'Vos-laskelma'!K291/$C291</f>
        <v>-3.4881820834549169</v>
      </c>
      <c r="L291" s="428">
        <f>'Vos-laskelma'!L291/$C291</f>
        <v>245.09391555360997</v>
      </c>
      <c r="M291" s="438">
        <f>'Vos-laskelma'!M291/$C291</f>
        <v>17.936699737379634</v>
      </c>
      <c r="N291" s="438">
        <f>'Vos-laskelma'!N291/$C291</f>
        <v>263.0306152909896</v>
      </c>
      <c r="O291" s="492">
        <v>11</v>
      </c>
      <c r="P291" s="492">
        <v>11</v>
      </c>
      <c r="Q291" s="200"/>
      <c r="R291" s="476">
        <f>S291/AF291</f>
        <v>-0.79297666251872223</v>
      </c>
      <c r="S291" s="473">
        <f>L291-AF291</f>
        <v>-938.80118794299528</v>
      </c>
      <c r="T291" s="495"/>
      <c r="U291" s="434">
        <v>925</v>
      </c>
      <c r="V291" s="435" t="s">
        <v>322</v>
      </c>
      <c r="W291" s="436">
        <v>3490</v>
      </c>
      <c r="X291" s="200">
        <v>378.87419416737134</v>
      </c>
      <c r="Y291" s="200">
        <v>595.50008897642715</v>
      </c>
      <c r="Z291" s="200">
        <v>974.37428314379849</v>
      </c>
      <c r="AA291" s="200">
        <v>-38.854441260744984</v>
      </c>
      <c r="AB291" s="200">
        <v>935.51984188305346</v>
      </c>
      <c r="AC291" s="200">
        <v>234.25119284564349</v>
      </c>
      <c r="AD291" s="200">
        <v>1169.771034728697</v>
      </c>
      <c r="AE291" s="200">
        <v>14.124068767908309</v>
      </c>
      <c r="AF291" s="487">
        <v>1183.8951034966053</v>
      </c>
    </row>
    <row r="292" spans="1:32" s="1" customFormat="1" ht="16.5">
      <c r="A292" s="434">
        <v>927</v>
      </c>
      <c r="B292" s="435" t="s">
        <v>323</v>
      </c>
      <c r="C292" s="440">
        <v>28913</v>
      </c>
      <c r="D292" s="500">
        <f>'Vos-laskelma'!D292/$C292</f>
        <v>468.8861754648388</v>
      </c>
      <c r="E292" s="500">
        <f>'Vos-laskelma'!E292/$C292</f>
        <v>35.219493624707717</v>
      </c>
      <c r="F292" s="438">
        <f>'Vos-laskelma'!F292/$C292</f>
        <v>504.1056690895465</v>
      </c>
      <c r="G292" s="438">
        <f>'Vos-laskelma'!G292/$C292</f>
        <v>90.697613283760703</v>
      </c>
      <c r="H292" s="438">
        <f>'Vos-laskelma'!H292/$C292</f>
        <v>594.8032823733073</v>
      </c>
      <c r="I292" s="438">
        <f>'Vos-laskelma'!I292/$C292</f>
        <v>139.32080180989195</v>
      </c>
      <c r="J292" s="438">
        <f>'Vos-laskelma'!J292/$C292</f>
        <v>734.1240841831991</v>
      </c>
      <c r="K292" s="759">
        <f>'Vos-laskelma'!K292/$C292</f>
        <v>-108.72050634662608</v>
      </c>
      <c r="L292" s="428">
        <f>'Vos-laskelma'!L292/$C292</f>
        <v>740.43045156119524</v>
      </c>
      <c r="M292" s="438">
        <f>'Vos-laskelma'!M292/$C292</f>
        <v>-6.6247829872375714</v>
      </c>
      <c r="N292" s="438">
        <f>'Vos-laskelma'!N292/$C292</f>
        <v>733.80566857395763</v>
      </c>
      <c r="O292" s="492">
        <v>1</v>
      </c>
      <c r="P292" s="493">
        <v>33</v>
      </c>
      <c r="Q292" s="200"/>
      <c r="R292" s="476">
        <f>S292/AF292</f>
        <v>7.3745406042317024E-2</v>
      </c>
      <c r="S292" s="473">
        <f>L292-AF292</f>
        <v>50.853157544801206</v>
      </c>
      <c r="T292" s="495"/>
      <c r="U292" s="434">
        <v>927</v>
      </c>
      <c r="V292" s="435" t="s">
        <v>323</v>
      </c>
      <c r="W292" s="436">
        <v>29239</v>
      </c>
      <c r="X292" s="200">
        <v>502.49889013273003</v>
      </c>
      <c r="Y292" s="200">
        <v>30.209142091389918</v>
      </c>
      <c r="Z292" s="200">
        <v>532.70803222411996</v>
      </c>
      <c r="AA292" s="200">
        <v>126.38783816135982</v>
      </c>
      <c r="AB292" s="200">
        <v>659.09587038547977</v>
      </c>
      <c r="AC292" s="200">
        <v>143.23339873266198</v>
      </c>
      <c r="AD292" s="200">
        <v>802.32926911814172</v>
      </c>
      <c r="AE292" s="200">
        <v>-112.75197510174766</v>
      </c>
      <c r="AF292" s="487">
        <v>689.57729401639403</v>
      </c>
    </row>
    <row r="293" spans="1:32" s="1" customFormat="1" ht="16.5">
      <c r="A293" s="434">
        <v>931</v>
      </c>
      <c r="B293" s="435" t="s">
        <v>324</v>
      </c>
      <c r="C293" s="440">
        <v>5951</v>
      </c>
      <c r="D293" s="500">
        <f>'Vos-laskelma'!D293/$C293</f>
        <v>111.98170640849091</v>
      </c>
      <c r="E293" s="500">
        <f>'Vos-laskelma'!E293/$C293</f>
        <v>619.07435057979865</v>
      </c>
      <c r="F293" s="438">
        <f>'Vos-laskelma'!F293/$C293</f>
        <v>731.05605698828958</v>
      </c>
      <c r="G293" s="438">
        <f>'Vos-laskelma'!G293/$C293</f>
        <v>398.63750747683582</v>
      </c>
      <c r="H293" s="438">
        <f>'Vos-laskelma'!H293/$C293</f>
        <v>1129.6935644651255</v>
      </c>
      <c r="I293" s="438">
        <f>'Vos-laskelma'!I293/$C293</f>
        <v>220.08306042331367</v>
      </c>
      <c r="J293" s="438">
        <f>'Vos-laskelma'!J293/$C293</f>
        <v>1349.7766248884391</v>
      </c>
      <c r="K293" s="759">
        <f>'Vos-laskelma'!K293/$C293</f>
        <v>30.639556377079483</v>
      </c>
      <c r="L293" s="428">
        <f>'Vos-laskelma'!L293/$C293</f>
        <v>1217.403074224685</v>
      </c>
      <c r="M293" s="438">
        <f>'Vos-laskelma'!M293/$C293</f>
        <v>-16.526720215089902</v>
      </c>
      <c r="N293" s="438">
        <f>'Vos-laskelma'!N293/$C293</f>
        <v>1200.8763540095952</v>
      </c>
      <c r="O293" s="492">
        <v>13</v>
      </c>
      <c r="P293" s="492">
        <v>13</v>
      </c>
      <c r="Q293" s="200"/>
      <c r="R293" s="476">
        <f>S293/AF293</f>
        <v>-0.24176315543680249</v>
      </c>
      <c r="S293" s="473">
        <f>L293-AF293</f>
        <v>-388.1679066025556</v>
      </c>
      <c r="T293" s="495"/>
      <c r="U293" s="434">
        <v>931</v>
      </c>
      <c r="V293" s="435" t="s">
        <v>324</v>
      </c>
      <c r="W293" s="436">
        <v>6070</v>
      </c>
      <c r="X293" s="200">
        <v>133.59825796813257</v>
      </c>
      <c r="Y293" s="200">
        <v>972.18887348485066</v>
      </c>
      <c r="Z293" s="200">
        <v>1105.7871314529832</v>
      </c>
      <c r="AA293" s="200">
        <v>304.49884678747941</v>
      </c>
      <c r="AB293" s="200">
        <v>1410.2859782404628</v>
      </c>
      <c r="AC293" s="200">
        <v>216.31185596404325</v>
      </c>
      <c r="AD293" s="200">
        <v>1626.5978342045059</v>
      </c>
      <c r="AE293" s="200">
        <v>-21.02685337726524</v>
      </c>
      <c r="AF293" s="487">
        <v>1605.5709808272406</v>
      </c>
    </row>
    <row r="294" spans="1:32" s="1" customFormat="1" ht="16.5">
      <c r="A294" s="434">
        <v>934</v>
      </c>
      <c r="B294" s="435" t="s">
        <v>325</v>
      </c>
      <c r="C294" s="440">
        <v>2671</v>
      </c>
      <c r="D294" s="500">
        <f>'Vos-laskelma'!D294/$C294</f>
        <v>58.26584218946136</v>
      </c>
      <c r="E294" s="500">
        <f>'Vos-laskelma'!E294/$C294</f>
        <v>98.594076450916916</v>
      </c>
      <c r="F294" s="438">
        <f>'Vos-laskelma'!F294/$C294</f>
        <v>156.85991864037828</v>
      </c>
      <c r="G294" s="438">
        <f>'Vos-laskelma'!G294/$C294</f>
        <v>458.56375464014036</v>
      </c>
      <c r="H294" s="438">
        <f>'Vos-laskelma'!H294/$C294</f>
        <v>615.42367328051864</v>
      </c>
      <c r="I294" s="438">
        <f>'Vos-laskelma'!I294/$C294</f>
        <v>210.37030712304923</v>
      </c>
      <c r="J294" s="438">
        <f>'Vos-laskelma'!J294/$C294</f>
        <v>825.79398040356796</v>
      </c>
      <c r="K294" s="759">
        <f>'Vos-laskelma'!K294/$C294</f>
        <v>-294.92886559341071</v>
      </c>
      <c r="L294" s="428">
        <f>'Vos-laskelma'!L294/$C294</f>
        <v>913.67829339495688</v>
      </c>
      <c r="M294" s="438">
        <f>'Vos-laskelma'!M294/$C294</f>
        <v>-951.93295245226511</v>
      </c>
      <c r="N294" s="438">
        <f>'Vos-laskelma'!N294/$C294</f>
        <v>-38.254659057308224</v>
      </c>
      <c r="O294" s="492">
        <v>14</v>
      </c>
      <c r="P294" s="492">
        <v>14</v>
      </c>
      <c r="Q294" s="200"/>
      <c r="R294" s="476">
        <f>S294/AF294</f>
        <v>0.40943146100129113</v>
      </c>
      <c r="S294" s="473">
        <f>L294-AF294</f>
        <v>265.41811283544268</v>
      </c>
      <c r="T294" s="495"/>
      <c r="U294" s="434">
        <v>934</v>
      </c>
      <c r="V294" s="435" t="s">
        <v>325</v>
      </c>
      <c r="W294" s="436">
        <v>2756</v>
      </c>
      <c r="X294" s="200">
        <v>133.44325738271132</v>
      </c>
      <c r="Y294" s="200">
        <v>137.24664371269915</v>
      </c>
      <c r="Z294" s="200">
        <v>270.68990109541045</v>
      </c>
      <c r="AA294" s="200">
        <v>453.58817126269957</v>
      </c>
      <c r="AB294" s="200">
        <v>724.27807235811008</v>
      </c>
      <c r="AC294" s="200">
        <v>205.211788898066</v>
      </c>
      <c r="AD294" s="200">
        <v>929.48986125617603</v>
      </c>
      <c r="AE294" s="200">
        <v>-281.22968069666183</v>
      </c>
      <c r="AF294" s="487">
        <v>648.2601805595142</v>
      </c>
    </row>
    <row r="295" spans="1:32" s="1" customFormat="1" ht="16.5">
      <c r="A295" s="434">
        <v>935</v>
      </c>
      <c r="B295" s="435" t="s">
        <v>326</v>
      </c>
      <c r="C295" s="440">
        <v>2985</v>
      </c>
      <c r="D295" s="500">
        <f>'Vos-laskelma'!D295/$C295</f>
        <v>43.420695381876435</v>
      </c>
      <c r="E295" s="500">
        <f>'Vos-laskelma'!E295/$C295</f>
        <v>1.0818537812118503</v>
      </c>
      <c r="F295" s="438">
        <f>'Vos-laskelma'!F295/$C295</f>
        <v>44.502549163088283</v>
      </c>
      <c r="G295" s="438">
        <f>'Vos-laskelma'!G295/$C295</f>
        <v>363.50108801784199</v>
      </c>
      <c r="H295" s="438">
        <f>'Vos-laskelma'!H295/$C295</f>
        <v>408.00363718093035</v>
      </c>
      <c r="I295" s="438">
        <f>'Vos-laskelma'!I295/$C295</f>
        <v>208.53846738420859</v>
      </c>
      <c r="J295" s="438">
        <f>'Vos-laskelma'!J295/$C295</f>
        <v>616.54210456513897</v>
      </c>
      <c r="K295" s="759">
        <f>'Vos-laskelma'!K295/$C295</f>
        <v>78.6395309882747</v>
      </c>
      <c r="L295" s="428">
        <f>'Vos-laskelma'!L295/$C295</f>
        <v>799.79068077954435</v>
      </c>
      <c r="M295" s="438">
        <f>'Vos-laskelma'!M295/$C295</f>
        <v>446.69161051926307</v>
      </c>
      <c r="N295" s="438">
        <f>'Vos-laskelma'!N295/$C295</f>
        <v>1246.4822912988072</v>
      </c>
      <c r="O295" s="492">
        <v>8</v>
      </c>
      <c r="P295" s="492">
        <v>8</v>
      </c>
      <c r="Q295" s="200"/>
      <c r="R295" s="476">
        <f>S295/AF295</f>
        <v>9.135435531765719E-2</v>
      </c>
      <c r="S295" s="473">
        <f>L295-AF295</f>
        <v>66.948339625601079</v>
      </c>
      <c r="T295" s="495"/>
      <c r="U295" s="434">
        <v>935</v>
      </c>
      <c r="V295" s="435" t="s">
        <v>326</v>
      </c>
      <c r="W295" s="436">
        <v>3040</v>
      </c>
      <c r="X295" s="200">
        <v>94.422229477227276</v>
      </c>
      <c r="Y295" s="200">
        <v>139.20733277342981</v>
      </c>
      <c r="Z295" s="200">
        <v>233.6295622506571</v>
      </c>
      <c r="AA295" s="200">
        <v>294.96907894736842</v>
      </c>
      <c r="AB295" s="200">
        <v>528.59864119802558</v>
      </c>
      <c r="AC295" s="200">
        <v>208.0933710085493</v>
      </c>
      <c r="AD295" s="200">
        <v>736.69201220657487</v>
      </c>
      <c r="AE295" s="200">
        <v>-3.8496710526315789</v>
      </c>
      <c r="AF295" s="487">
        <v>732.84234115394327</v>
      </c>
    </row>
    <row r="296" spans="1:32" s="1" customFormat="1" ht="16.5">
      <c r="A296" s="434">
        <v>936</v>
      </c>
      <c r="B296" s="435" t="s">
        <v>327</v>
      </c>
      <c r="C296" s="440">
        <v>6395</v>
      </c>
      <c r="D296" s="500">
        <f>'Vos-laskelma'!D296/$C296</f>
        <v>134.26334988702695</v>
      </c>
      <c r="E296" s="500">
        <f>'Vos-laskelma'!E296/$C296</f>
        <v>399.74227692123105</v>
      </c>
      <c r="F296" s="438">
        <f>'Vos-laskelma'!F296/$C296</f>
        <v>534.00562680825794</v>
      </c>
      <c r="G296" s="438">
        <f>'Vos-laskelma'!G296/$C296</f>
        <v>313.96371132582794</v>
      </c>
      <c r="H296" s="438">
        <f>'Vos-laskelma'!H296/$C296</f>
        <v>847.969338134086</v>
      </c>
      <c r="I296" s="438">
        <f>'Vos-laskelma'!I296/$C296</f>
        <v>221.51354418751001</v>
      </c>
      <c r="J296" s="438">
        <f>'Vos-laskelma'!J296/$C296</f>
        <v>1069.482882321596</v>
      </c>
      <c r="K296" s="759">
        <f>'Vos-laskelma'!K296/$C296</f>
        <v>85.535105551211885</v>
      </c>
      <c r="L296" s="428">
        <f>'Vos-laskelma'!L296/$C296</f>
        <v>1186.155439006506</v>
      </c>
      <c r="M296" s="438">
        <f>'Vos-laskelma'!M296/$C296</f>
        <v>14.425471290070362</v>
      </c>
      <c r="N296" s="438">
        <f>'Vos-laskelma'!N296/$C296</f>
        <v>1200.5809102965763</v>
      </c>
      <c r="O296" s="492">
        <v>6</v>
      </c>
      <c r="P296" s="492">
        <v>6</v>
      </c>
      <c r="Q296" s="200"/>
      <c r="R296" s="476">
        <f>S296/AF296</f>
        <v>5.9853584082068647E-3</v>
      </c>
      <c r="S296" s="473">
        <f>L296-AF296</f>
        <v>7.0573248118955689</v>
      </c>
      <c r="T296" s="495"/>
      <c r="U296" s="434">
        <v>936</v>
      </c>
      <c r="V296" s="435" t="s">
        <v>327</v>
      </c>
      <c r="W296" s="436">
        <v>6465</v>
      </c>
      <c r="X296" s="200">
        <v>110.3214380457563</v>
      </c>
      <c r="Y296" s="200">
        <v>505.944715816506</v>
      </c>
      <c r="Z296" s="200">
        <v>616.26615386226229</v>
      </c>
      <c r="AA296" s="200">
        <v>256.97432327919569</v>
      </c>
      <c r="AB296" s="200">
        <v>873.24047714145786</v>
      </c>
      <c r="AC296" s="200">
        <v>220.20504617921583</v>
      </c>
      <c r="AD296" s="200">
        <v>1093.4455233206738</v>
      </c>
      <c r="AE296" s="200">
        <v>85.652590873936575</v>
      </c>
      <c r="AF296" s="487">
        <v>1179.0981141946104</v>
      </c>
    </row>
    <row r="297" spans="1:32" s="1" customFormat="1" ht="16.5">
      <c r="A297" s="434">
        <v>946</v>
      </c>
      <c r="B297" s="435" t="s">
        <v>328</v>
      </c>
      <c r="C297" s="440">
        <v>6287</v>
      </c>
      <c r="D297" s="500">
        <f>'Vos-laskelma'!D297/$C297</f>
        <v>804.20372240910513</v>
      </c>
      <c r="E297" s="500">
        <f>'Vos-laskelma'!E297/$C297</f>
        <v>-66.205540314951918</v>
      </c>
      <c r="F297" s="438">
        <f>'Vos-laskelma'!F297/$C297</f>
        <v>737.99818209415321</v>
      </c>
      <c r="G297" s="438">
        <f>'Vos-laskelma'!G297/$C297</f>
        <v>345.27497863933309</v>
      </c>
      <c r="H297" s="438">
        <f>'Vos-laskelma'!H297/$C297</f>
        <v>1083.2731607334863</v>
      </c>
      <c r="I297" s="438">
        <f>'Vos-laskelma'!I297/$C297</f>
        <v>216.96121268841119</v>
      </c>
      <c r="J297" s="438">
        <f>'Vos-laskelma'!J297/$C297</f>
        <v>1300.2343734218975</v>
      </c>
      <c r="K297" s="759">
        <f>'Vos-laskelma'!K297/$C297</f>
        <v>118.67679338317163</v>
      </c>
      <c r="L297" s="428">
        <f>'Vos-laskelma'!L297/$C297</f>
        <v>1186.0414356137219</v>
      </c>
      <c r="M297" s="438">
        <f>'Vos-laskelma'!M297/$C297</f>
        <v>-26.516187386670918</v>
      </c>
      <c r="N297" s="438">
        <f>'Vos-laskelma'!N297/$C297</f>
        <v>1159.525248227051</v>
      </c>
      <c r="O297" s="492">
        <v>15</v>
      </c>
      <c r="P297" s="492">
        <v>15</v>
      </c>
      <c r="Q297" s="200"/>
      <c r="R297" s="476">
        <f>S297/AF297</f>
        <v>-0.16094556361501128</v>
      </c>
      <c r="S297" s="473">
        <f>L297-AF297</f>
        <v>-227.50384128595579</v>
      </c>
      <c r="T297" s="495"/>
      <c r="U297" s="434">
        <v>946</v>
      </c>
      <c r="V297" s="435" t="s">
        <v>328</v>
      </c>
      <c r="W297" s="436">
        <v>6376</v>
      </c>
      <c r="X297" s="200">
        <v>772.16164114190906</v>
      </c>
      <c r="Y297" s="200">
        <v>12.469960300872968</v>
      </c>
      <c r="Z297" s="200">
        <v>784.63160144278197</v>
      </c>
      <c r="AA297" s="200">
        <v>317.60633626097865</v>
      </c>
      <c r="AB297" s="200">
        <v>1102.2379377037607</v>
      </c>
      <c r="AC297" s="200">
        <v>216.47092137910403</v>
      </c>
      <c r="AD297" s="200">
        <v>1318.7088590828646</v>
      </c>
      <c r="AE297" s="200">
        <v>94.836417816813054</v>
      </c>
      <c r="AF297" s="487">
        <v>1413.5452768996777</v>
      </c>
    </row>
    <row r="298" spans="1:32" s="1" customFormat="1" ht="16.5">
      <c r="A298" s="434">
        <v>976</v>
      </c>
      <c r="B298" s="435" t="s">
        <v>329</v>
      </c>
      <c r="C298" s="440">
        <v>3788</v>
      </c>
      <c r="D298" s="500">
        <f>'Vos-laskelma'!D298/$C298</f>
        <v>491.41474623768073</v>
      </c>
      <c r="E298" s="500">
        <f>'Vos-laskelma'!E298/$C298</f>
        <v>-125.39026206689448</v>
      </c>
      <c r="F298" s="438">
        <f>'Vos-laskelma'!F298/$C298</f>
        <v>366.02448417078625</v>
      </c>
      <c r="G298" s="438">
        <f>'Vos-laskelma'!G298/$C298</f>
        <v>498.0649859132638</v>
      </c>
      <c r="H298" s="438">
        <f>'Vos-laskelma'!H298/$C298</f>
        <v>864.08947008405005</v>
      </c>
      <c r="I298" s="438">
        <f>'Vos-laskelma'!I298/$C298</f>
        <v>217.2046154073694</v>
      </c>
      <c r="J298" s="438">
        <f>'Vos-laskelma'!J298/$C298</f>
        <v>1081.2940854914193</v>
      </c>
      <c r="K298" s="759">
        <f>'Vos-laskelma'!K298/$C298</f>
        <v>-189.52771911298839</v>
      </c>
      <c r="L298" s="428">
        <f>'Vos-laskelma'!L298/$C298</f>
        <v>1159.2199038652313</v>
      </c>
      <c r="M298" s="438">
        <f>'Vos-laskelma'!M298/$C298</f>
        <v>-12.915278563885954</v>
      </c>
      <c r="N298" s="438">
        <f>'Vos-laskelma'!N298/$C298</f>
        <v>1146.3046253013456</v>
      </c>
      <c r="O298" s="492">
        <v>19</v>
      </c>
      <c r="P298" s="492">
        <v>19</v>
      </c>
      <c r="Q298" s="200"/>
      <c r="R298" s="476">
        <f>S298/AF298</f>
        <v>-0.12106323665218932</v>
      </c>
      <c r="S298" s="473">
        <f>L298-AF298</f>
        <v>-159.66895390633476</v>
      </c>
      <c r="T298" s="495"/>
      <c r="U298" s="434">
        <v>976</v>
      </c>
      <c r="V298" s="435" t="s">
        <v>329</v>
      </c>
      <c r="W298" s="436">
        <v>3830</v>
      </c>
      <c r="X298" s="200">
        <v>457.60370244536165</v>
      </c>
      <c r="Y298" s="200">
        <v>287.34831345848539</v>
      </c>
      <c r="Z298" s="200">
        <v>744.95201590384704</v>
      </c>
      <c r="AA298" s="200">
        <v>519.16971279373365</v>
      </c>
      <c r="AB298" s="200">
        <v>1264.1217286975807</v>
      </c>
      <c r="AC298" s="200">
        <v>216.61125440035599</v>
      </c>
      <c r="AD298" s="200">
        <v>1480.7329830979368</v>
      </c>
      <c r="AE298" s="200">
        <v>-161.84412532637074</v>
      </c>
      <c r="AF298" s="487">
        <v>1318.8888577715661</v>
      </c>
    </row>
    <row r="299" spans="1:32" s="1" customFormat="1" ht="16.5">
      <c r="A299" s="434">
        <v>977</v>
      </c>
      <c r="B299" s="435" t="s">
        <v>330</v>
      </c>
      <c r="C299" s="440">
        <v>15293</v>
      </c>
      <c r="D299" s="500">
        <f>'Vos-laskelma'!D299/$C299</f>
        <v>651.18064956307956</v>
      </c>
      <c r="E299" s="500">
        <f>'Vos-laskelma'!E299/$C299</f>
        <v>-131.94225421342469</v>
      </c>
      <c r="F299" s="438">
        <f>'Vos-laskelma'!F299/$C299</f>
        <v>519.23839534965487</v>
      </c>
      <c r="G299" s="438">
        <f>'Vos-laskelma'!G299/$C299</f>
        <v>426.79225627424455</v>
      </c>
      <c r="H299" s="438">
        <f>'Vos-laskelma'!H299/$C299</f>
        <v>946.03065162389942</v>
      </c>
      <c r="I299" s="438">
        <f>'Vos-laskelma'!I299/$C299</f>
        <v>159.11941955079774</v>
      </c>
      <c r="J299" s="438">
        <f>'Vos-laskelma'!J299/$C299</f>
        <v>1105.1500711746974</v>
      </c>
      <c r="K299" s="759">
        <f>'Vos-laskelma'!K299/$C299</f>
        <v>19.301837441966914</v>
      </c>
      <c r="L299" s="428">
        <f>'Vos-laskelma'!L299/$C299</f>
        <v>845.66331252694999</v>
      </c>
      <c r="M299" s="438">
        <f>'Vos-laskelma'!M299/$C299</f>
        <v>13.96492610998496</v>
      </c>
      <c r="N299" s="438">
        <f>'Vos-laskelma'!N299/$C299</f>
        <v>859.62823863693495</v>
      </c>
      <c r="O299" s="492">
        <v>17</v>
      </c>
      <c r="P299" s="492">
        <v>17</v>
      </c>
      <c r="Q299" s="200"/>
      <c r="R299" s="476">
        <f>S299/AF299</f>
        <v>-0.31094593502550866</v>
      </c>
      <c r="S299" s="473">
        <f>L299-AF299</f>
        <v>-381.61819630248601</v>
      </c>
      <c r="T299" s="495"/>
      <c r="U299" s="434">
        <v>977</v>
      </c>
      <c r="V299" s="435" t="s">
        <v>330</v>
      </c>
      <c r="W299" s="436">
        <v>15357</v>
      </c>
      <c r="X299" s="200">
        <v>653.83624728145946</v>
      </c>
      <c r="Y299" s="200">
        <v>-21.786484956404291</v>
      </c>
      <c r="Z299" s="200">
        <v>632.04976232505521</v>
      </c>
      <c r="AA299" s="200">
        <v>425.49807905189817</v>
      </c>
      <c r="AB299" s="200">
        <v>1057.5478413769533</v>
      </c>
      <c r="AC299" s="200">
        <v>158.55231692829159</v>
      </c>
      <c r="AD299" s="200">
        <v>1216.100158305245</v>
      </c>
      <c r="AE299" s="200">
        <v>11.181350524190922</v>
      </c>
      <c r="AF299" s="487">
        <v>1227.281508829436</v>
      </c>
    </row>
    <row r="300" spans="1:32" s="1" customFormat="1" ht="16.5">
      <c r="A300" s="434">
        <v>980</v>
      </c>
      <c r="B300" s="435" t="s">
        <v>331</v>
      </c>
      <c r="C300" s="440">
        <v>33607</v>
      </c>
      <c r="D300" s="500">
        <f>'Vos-laskelma'!D300/$C300</f>
        <v>654.59963967762849</v>
      </c>
      <c r="E300" s="500">
        <f>'Vos-laskelma'!E300/$C300</f>
        <v>-55.39778707164762</v>
      </c>
      <c r="F300" s="438">
        <f>'Vos-laskelma'!F300/$C300</f>
        <v>599.20185260598089</v>
      </c>
      <c r="G300" s="438">
        <f>'Vos-laskelma'!G300/$C300</f>
        <v>163.16406184444591</v>
      </c>
      <c r="H300" s="438">
        <f>'Vos-laskelma'!H300/$C300</f>
        <v>762.36591445042677</v>
      </c>
      <c r="I300" s="438">
        <f>'Vos-laskelma'!I300/$C300</f>
        <v>125.59792048308245</v>
      </c>
      <c r="J300" s="438">
        <f>'Vos-laskelma'!J300/$C300</f>
        <v>887.96383493350925</v>
      </c>
      <c r="K300" s="759">
        <f>'Vos-laskelma'!K300/$C300</f>
        <v>-118.08048918380099</v>
      </c>
      <c r="L300" s="428">
        <f>'Vos-laskelma'!L300/$C300</f>
        <v>870.83442736960887</v>
      </c>
      <c r="M300" s="438">
        <f>'Vos-laskelma'!M300/$C300</f>
        <v>-25.563818398547919</v>
      </c>
      <c r="N300" s="438">
        <f>'Vos-laskelma'!N300/$C300</f>
        <v>845.27060897106094</v>
      </c>
      <c r="O300" s="492">
        <v>6</v>
      </c>
      <c r="P300" s="492">
        <v>6</v>
      </c>
      <c r="Q300" s="200"/>
      <c r="R300" s="476">
        <f>S300/AF300</f>
        <v>6.5877391715632699E-2</v>
      </c>
      <c r="S300" s="473">
        <f>L300-AF300</f>
        <v>53.822607681870977</v>
      </c>
      <c r="T300" s="495"/>
      <c r="U300" s="434">
        <v>980</v>
      </c>
      <c r="V300" s="435" t="s">
        <v>331</v>
      </c>
      <c r="W300" s="436">
        <v>33533</v>
      </c>
      <c r="X300" s="200">
        <v>654.65708498865752</v>
      </c>
      <c r="Y300" s="200">
        <v>-48.617066727771146</v>
      </c>
      <c r="Z300" s="200">
        <v>606.04001826088631</v>
      </c>
      <c r="AA300" s="200">
        <v>197.9971073271106</v>
      </c>
      <c r="AB300" s="200">
        <v>804.03712558799691</v>
      </c>
      <c r="AC300" s="200">
        <v>128.8561839753859</v>
      </c>
      <c r="AD300" s="200">
        <v>932.89330956338279</v>
      </c>
      <c r="AE300" s="200">
        <v>-115.88148987564489</v>
      </c>
      <c r="AF300" s="487">
        <v>817.0118196877379</v>
      </c>
    </row>
    <row r="301" spans="1:32" s="1" customFormat="1" ht="16.5">
      <c r="A301" s="434">
        <v>981</v>
      </c>
      <c r="B301" s="435" t="s">
        <v>332</v>
      </c>
      <c r="C301" s="440">
        <v>2237</v>
      </c>
      <c r="D301" s="500">
        <f>'Vos-laskelma'!D301/$C301</f>
        <v>-75.334797948062942</v>
      </c>
      <c r="E301" s="500">
        <f>'Vos-laskelma'!E301/$C301</f>
        <v>384.98483357851086</v>
      </c>
      <c r="F301" s="438">
        <f>'Vos-laskelma'!F301/$C301</f>
        <v>309.65003563044792</v>
      </c>
      <c r="G301" s="438">
        <f>'Vos-laskelma'!G301/$C301</f>
        <v>502.33040543010912</v>
      </c>
      <c r="H301" s="438">
        <f>'Vos-laskelma'!H301/$C301</f>
        <v>811.98044106055704</v>
      </c>
      <c r="I301" s="438">
        <f>'Vos-laskelma'!I301/$C301</f>
        <v>226.46176794260478</v>
      </c>
      <c r="J301" s="438">
        <f>'Vos-laskelma'!J301/$C301</f>
        <v>1038.4422090031619</v>
      </c>
      <c r="K301" s="759">
        <f>'Vos-laskelma'!K301/$C301</f>
        <v>-257.33929369691549</v>
      </c>
      <c r="L301" s="428">
        <f>'Vos-laskelma'!L301/$C301</f>
        <v>865.39080086726551</v>
      </c>
      <c r="M301" s="438">
        <f>'Vos-laskelma'!M301/$C301</f>
        <v>-24.660058113544935</v>
      </c>
      <c r="N301" s="438">
        <f>'Vos-laskelma'!N301/$C301</f>
        <v>840.73074275372051</v>
      </c>
      <c r="O301" s="492">
        <v>5</v>
      </c>
      <c r="P301" s="492">
        <v>5</v>
      </c>
      <c r="Q301" s="200"/>
      <c r="R301" s="476">
        <f>S301/AF301</f>
        <v>7.6336662419970822E-2</v>
      </c>
      <c r="S301" s="473">
        <f>L301-AF301</f>
        <v>61.375820162647756</v>
      </c>
      <c r="T301" s="495"/>
      <c r="U301" s="434">
        <v>981</v>
      </c>
      <c r="V301" s="435" t="s">
        <v>332</v>
      </c>
      <c r="W301" s="436">
        <v>2282</v>
      </c>
      <c r="X301" s="200">
        <v>8.8557791033507492E-3</v>
      </c>
      <c r="Y301" s="200">
        <v>301.2730063533599</v>
      </c>
      <c r="Z301" s="200">
        <v>301.28186213246323</v>
      </c>
      <c r="AA301" s="200">
        <v>512.75153374233128</v>
      </c>
      <c r="AB301" s="200">
        <v>814.03339587479456</v>
      </c>
      <c r="AC301" s="200">
        <v>224.50481007084008</v>
      </c>
      <c r="AD301" s="200">
        <v>1038.5382059456344</v>
      </c>
      <c r="AE301" s="200">
        <v>-234.52322524101666</v>
      </c>
      <c r="AF301" s="487">
        <v>804.01498070461776</v>
      </c>
    </row>
    <row r="302" spans="1:32" s="1" customFormat="1" ht="16.5">
      <c r="A302" s="434">
        <v>989</v>
      </c>
      <c r="B302" s="435" t="s">
        <v>333</v>
      </c>
      <c r="C302" s="440">
        <v>5406</v>
      </c>
      <c r="D302" s="500">
        <f>'Vos-laskelma'!D302/$C302</f>
        <v>211.57922475441774</v>
      </c>
      <c r="E302" s="500">
        <f>'Vos-laskelma'!E302/$C302</f>
        <v>-329.20975639645263</v>
      </c>
      <c r="F302" s="438">
        <f>'Vos-laskelma'!F302/$C302</f>
        <v>-117.63053164203488</v>
      </c>
      <c r="G302" s="438">
        <f>'Vos-laskelma'!G302/$C302</f>
        <v>378.2714150482285</v>
      </c>
      <c r="H302" s="438">
        <f>'Vos-laskelma'!H302/$C302</f>
        <v>260.64088340619361</v>
      </c>
      <c r="I302" s="438">
        <f>'Vos-laskelma'!I302/$C302</f>
        <v>212.77786453686269</v>
      </c>
      <c r="J302" s="438">
        <f>'Vos-laskelma'!J302/$C302</f>
        <v>473.4187479430563</v>
      </c>
      <c r="K302" s="759">
        <f>'Vos-laskelma'!K302/$C302</f>
        <v>-71.608583055863861</v>
      </c>
      <c r="L302" s="428">
        <f>'Vos-laskelma'!L302/$C302</f>
        <v>341.16181120609735</v>
      </c>
      <c r="M302" s="438">
        <f>'Vos-laskelma'!M302/$C302</f>
        <v>20.977164909359963</v>
      </c>
      <c r="N302" s="438">
        <f>'Vos-laskelma'!N302/$C302</f>
        <v>362.1389761154573</v>
      </c>
      <c r="O302" s="492">
        <v>14</v>
      </c>
      <c r="P302" s="492">
        <v>14</v>
      </c>
      <c r="Q302" s="200"/>
      <c r="R302" s="476">
        <f>S302/AF302</f>
        <v>-0.21769769660535482</v>
      </c>
      <c r="S302" s="473">
        <f>L302-AF302</f>
        <v>-94.937903348868872</v>
      </c>
      <c r="T302" s="495"/>
      <c r="U302" s="434">
        <v>989</v>
      </c>
      <c r="V302" s="435" t="s">
        <v>333</v>
      </c>
      <c r="W302" s="436">
        <v>5484</v>
      </c>
      <c r="X302" s="200">
        <v>197.90065012435781</v>
      </c>
      <c r="Y302" s="200">
        <v>-249.82924296227145</v>
      </c>
      <c r="Z302" s="200">
        <v>-51.928592837913648</v>
      </c>
      <c r="AA302" s="200">
        <v>352.04996353026985</v>
      </c>
      <c r="AB302" s="200">
        <v>300.12137069235621</v>
      </c>
      <c r="AC302" s="200">
        <v>211.35872314780329</v>
      </c>
      <c r="AD302" s="200">
        <v>511.4800938401595</v>
      </c>
      <c r="AE302" s="200">
        <v>-75.380379285193285</v>
      </c>
      <c r="AF302" s="487">
        <v>436.09971455496623</v>
      </c>
    </row>
    <row r="303" spans="1:32" s="1" customFormat="1" ht="16.5">
      <c r="A303" s="434">
        <v>992</v>
      </c>
      <c r="B303" s="435" t="s">
        <v>334</v>
      </c>
      <c r="C303" s="440">
        <v>18120</v>
      </c>
      <c r="D303" s="500">
        <f>'Vos-laskelma'!D303/$C303</f>
        <v>189.75484399393571</v>
      </c>
      <c r="E303" s="500">
        <f>'Vos-laskelma'!E303/$C303</f>
        <v>-33.46566910863951</v>
      </c>
      <c r="F303" s="438">
        <f>'Vos-laskelma'!F303/$C303</f>
        <v>156.28917488529621</v>
      </c>
      <c r="G303" s="438">
        <f>'Vos-laskelma'!G303/$C303</f>
        <v>284.79544392252666</v>
      </c>
      <c r="H303" s="438">
        <f>'Vos-laskelma'!H303/$C303</f>
        <v>441.08461880782284</v>
      </c>
      <c r="I303" s="438">
        <f>'Vos-laskelma'!I303/$C303</f>
        <v>161.9371531312764</v>
      </c>
      <c r="J303" s="438">
        <f>'Vos-laskelma'!J303/$C303</f>
        <v>603.02177193909927</v>
      </c>
      <c r="K303" s="759">
        <f>'Vos-laskelma'!K303/$C303</f>
        <v>-39.45811258278146</v>
      </c>
      <c r="L303" s="428">
        <f>'Vos-laskelma'!L303/$C303</f>
        <v>603.02177193909927</v>
      </c>
      <c r="M303" s="438">
        <f>'Vos-laskelma'!M303/$C303</f>
        <v>-10.123068951434874</v>
      </c>
      <c r="N303" s="438">
        <f>'Vos-laskelma'!N303/$C303</f>
        <v>592.89870298766436</v>
      </c>
      <c r="O303" s="492">
        <v>13</v>
      </c>
      <c r="P303" s="492">
        <v>13</v>
      </c>
      <c r="Q303" s="200"/>
      <c r="R303" s="476">
        <f>S303/AF303</f>
        <v>-0.29162276916124952</v>
      </c>
      <c r="S303" s="473">
        <f>L303-AF303</f>
        <v>-248.25032672095278</v>
      </c>
      <c r="T303" s="495"/>
      <c r="U303" s="434">
        <v>992</v>
      </c>
      <c r="V303" s="435" t="s">
        <v>334</v>
      </c>
      <c r="W303" s="436">
        <v>18318</v>
      </c>
      <c r="X303" s="200">
        <v>219.53274383095194</v>
      </c>
      <c r="Y303" s="200">
        <v>376.12502868815102</v>
      </c>
      <c r="Z303" s="200">
        <v>595.65777251910299</v>
      </c>
      <c r="AA303" s="200">
        <v>144.02756851184628</v>
      </c>
      <c r="AB303" s="200">
        <v>739.68534103094919</v>
      </c>
      <c r="AC303" s="200">
        <v>162.7861789633096</v>
      </c>
      <c r="AD303" s="200">
        <v>902.47151999425887</v>
      </c>
      <c r="AE303" s="200">
        <v>-51.199421334206789</v>
      </c>
      <c r="AF303" s="487">
        <v>851.27209866005205</v>
      </c>
    </row>
    <row r="304" spans="1:32">
      <c r="Q304" s="245"/>
    </row>
  </sheetData>
  <autoFilter ref="A10:AF10" xr:uid="{CCB35BFF-2FE8-4C6E-B887-1766FF9A5084}">
    <sortState xmlns:xlrd2="http://schemas.microsoft.com/office/spreadsheetml/2017/richdata2" ref="A11:AF303">
      <sortCondition ref="A10"/>
    </sortState>
  </autoFilter>
  <conditionalFormatting sqref="C11:C302">
    <cfRule type="cellIs" dxfId="37" priority="3" operator="lessThan">
      <formula>0</formula>
    </cfRule>
  </conditionalFormatting>
  <conditionalFormatting sqref="R10:S303">
    <cfRule type="cellIs" dxfId="36" priority="1" operator="greaterThan">
      <formula>0</formula>
    </cfRule>
    <cfRule type="cellIs" dxfId="35" priority="2" operator="lessThan">
      <formula>0</formula>
    </cfRule>
  </conditionalFormatting>
  <hyperlinks>
    <hyperlink ref="U2" r:id="rId1" display="Lähde: VM:n 24.11.2023 päivittämät tiedot" xr:uid="{65B392A8-98A2-48B7-8AC8-72059241776D}"/>
    <hyperlink ref="U3" r:id="rId2" display="Lähde: OKM:n valtionosuuslaskelma 2023 päivityksen 18.12.2023 mukaan" xr:uid="{4E204453-004E-4DBB-8356-3003BFE895BD}"/>
    <hyperlink ref="A4" r:id="rId3" display="VM:n valtionosuuslaskelma 19.9.2022" xr:uid="{6C4B4632-DD49-40DF-9F54-D70C29991B27}"/>
    <hyperlink ref="A5" r:id="rId4" display="https://vos.oph.fi/rap/vos/v24/vop6os24.html" xr:uid="{843DB0DD-C4EC-4667-87D7-B811D164E751}"/>
  </hyperlinks>
  <pageMargins left="0.7" right="0.7" top="0.75" bottom="0.75" header="0.3" footer="0.3"/>
  <legacyDrawing r:id="rId5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756EBB-3FD4-43F2-9773-86B8D48CFBAE}">
  <dimension ref="A1:O307"/>
  <sheetViews>
    <sheetView workbookViewId="0">
      <pane ySplit="5" topLeftCell="A6" activePane="bottomLeft" state="frozen"/>
      <selection pane="bottomLeft" activeCell="C5" sqref="C5"/>
    </sheetView>
  </sheetViews>
  <sheetFormatPr defaultColWidth="9.140625" defaultRowHeight="12.75"/>
  <cols>
    <col min="1" max="1" width="6.85546875" style="14" customWidth="1"/>
    <col min="2" max="2" width="18" style="8" bestFit="1" customWidth="1"/>
    <col min="3" max="4" width="12.7109375" style="1" bestFit="1" customWidth="1"/>
    <col min="5" max="5" width="14.85546875" style="1" bestFit="1" customWidth="1"/>
    <col min="6" max="6" width="10.42578125" style="1" bestFit="1" customWidth="1"/>
    <col min="7" max="8" width="9" style="1" bestFit="1" customWidth="1"/>
    <col min="9" max="9" width="8" style="1" customWidth="1"/>
    <col min="10" max="10" width="12.7109375" bestFit="1" customWidth="1"/>
    <col min="11" max="11" width="14.85546875" bestFit="1" customWidth="1"/>
    <col min="12" max="12" width="9.85546875" bestFit="1" customWidth="1"/>
    <col min="13" max="13" width="10.140625" style="1" bestFit="1" customWidth="1"/>
    <col min="14" max="14" width="3.5703125" style="1" bestFit="1" customWidth="1"/>
    <col min="15" max="15" width="4.28515625" style="1" bestFit="1" customWidth="1"/>
    <col min="16" max="16384" width="9.140625" style="1"/>
  </cols>
  <sheetData>
    <row r="1" spans="1:15" s="587" customFormat="1" ht="35.25">
      <c r="A1" s="717" t="s">
        <v>659</v>
      </c>
    </row>
    <row r="2" spans="1:15" s="587" customFormat="1" ht="15.75">
      <c r="A2" s="740"/>
    </row>
    <row r="3" spans="1:15" s="587" customFormat="1" ht="15.75">
      <c r="A3" s="740"/>
    </row>
    <row r="4" spans="1:15" s="722" customFormat="1" ht="33">
      <c r="C4" s="735" t="s">
        <v>643</v>
      </c>
      <c r="D4" s="750" t="s">
        <v>644</v>
      </c>
      <c r="E4" s="726" t="s">
        <v>645</v>
      </c>
      <c r="F4" s="610" t="s">
        <v>401</v>
      </c>
      <c r="G4" s="726" t="s">
        <v>646</v>
      </c>
      <c r="H4" s="610" t="s">
        <v>647</v>
      </c>
      <c r="I4" s="610" t="s">
        <v>648</v>
      </c>
      <c r="J4" s="610" t="s">
        <v>649</v>
      </c>
      <c r="K4" s="610" t="s">
        <v>650</v>
      </c>
      <c r="L4" s="727" t="s">
        <v>651</v>
      </c>
      <c r="M4" s="610" t="s">
        <v>652</v>
      </c>
      <c r="N4" s="575" t="s">
        <v>655</v>
      </c>
      <c r="O4" s="575" t="s">
        <v>654</v>
      </c>
    </row>
    <row r="5" spans="1:15" s="399" customFormat="1" ht="30.75" customHeight="1" thickBot="1">
      <c r="A5" s="460" t="s">
        <v>627</v>
      </c>
      <c r="B5" s="461" t="s">
        <v>551</v>
      </c>
      <c r="C5" s="432">
        <v>3616390791.3503036</v>
      </c>
      <c r="D5" s="744">
        <f>SUM(D6:D300)</f>
        <v>3373218270.7243056</v>
      </c>
      <c r="E5" s="462">
        <f>D5-C5</f>
        <v>-243172520.62599802</v>
      </c>
      <c r="F5" s="679">
        <f t="shared" ref="F5:F16" si="0">E5/C5</f>
        <v>-6.7241770775331833E-2</v>
      </c>
      <c r="G5" s="432">
        <f>C5/L5</f>
        <v>655.39294976878034</v>
      </c>
      <c r="H5" s="432">
        <f>D5/M5</f>
        <v>609.58717024458451</v>
      </c>
      <c r="I5" s="543">
        <f>H5-G5</f>
        <v>-45.805779524195827</v>
      </c>
      <c r="J5" s="724">
        <f t="shared" ref="J5:J68" si="1">D5/$D$5</f>
        <v>1</v>
      </c>
      <c r="K5" s="724">
        <f t="shared" ref="K5:K68" si="2">M5/$M$5</f>
        <v>1</v>
      </c>
      <c r="L5" s="432">
        <v>5517897</v>
      </c>
      <c r="M5" s="462">
        <v>5533611</v>
      </c>
      <c r="N5" s="462">
        <v>0</v>
      </c>
      <c r="O5" s="432">
        <v>0</v>
      </c>
    </row>
    <row r="6" spans="1:15" ht="16.5">
      <c r="A6" s="449">
        <v>5</v>
      </c>
      <c r="B6" s="450" t="s">
        <v>42</v>
      </c>
      <c r="C6" s="454">
        <v>14872298.497199986</v>
      </c>
      <c r="D6" s="745">
        <v>13619441.302526362</v>
      </c>
      <c r="E6" s="749">
        <f t="shared" ref="E6:E69" si="3">D6-C6</f>
        <v>-1252857.1946736239</v>
      </c>
      <c r="F6" s="747">
        <f t="shared" si="0"/>
        <v>-8.4240993072422526E-2</v>
      </c>
      <c r="G6" s="454">
        <f t="shared" ref="G6:G69" si="4">C6/L6</f>
        <v>1597.2826224036071</v>
      </c>
      <c r="H6" s="454">
        <f t="shared" ref="H6:H69" si="5">D6/M6</f>
        <v>1483.1145924563173</v>
      </c>
      <c r="I6" s="720">
        <f t="shared" ref="I6:I69" si="6">H6-G6</f>
        <v>-114.16802994728982</v>
      </c>
      <c r="J6" s="723">
        <f t="shared" si="1"/>
        <v>4.0375215030487672E-3</v>
      </c>
      <c r="K6" s="723">
        <f t="shared" si="2"/>
        <v>1.6594950385923405E-3</v>
      </c>
      <c r="L6" s="451">
        <v>9311</v>
      </c>
      <c r="M6" s="456">
        <v>9183</v>
      </c>
      <c r="N6" s="507">
        <v>14</v>
      </c>
      <c r="O6" s="507">
        <v>14</v>
      </c>
    </row>
    <row r="7" spans="1:15" ht="16.5">
      <c r="A7" s="434">
        <v>9</v>
      </c>
      <c r="B7" s="435" t="s">
        <v>43</v>
      </c>
      <c r="C7" s="438">
        <v>3691993.6748929024</v>
      </c>
      <c r="D7" s="746">
        <v>3662099.9042112823</v>
      </c>
      <c r="E7" s="646">
        <f t="shared" si="3"/>
        <v>-29893.77068162011</v>
      </c>
      <c r="F7" s="748">
        <f t="shared" si="0"/>
        <v>-8.0969181732109194E-3</v>
      </c>
      <c r="G7" s="438">
        <f t="shared" si="4"/>
        <v>1482.1331492946215</v>
      </c>
      <c r="H7" s="438">
        <f t="shared" si="5"/>
        <v>1496.5671860283132</v>
      </c>
      <c r="I7" s="721">
        <f t="shared" si="6"/>
        <v>14.434036733691755</v>
      </c>
      <c r="J7" s="723">
        <f t="shared" si="1"/>
        <v>1.0856397689986859E-3</v>
      </c>
      <c r="K7" s="723">
        <f t="shared" si="2"/>
        <v>4.4220672540950205E-4</v>
      </c>
      <c r="L7" s="436">
        <v>2491</v>
      </c>
      <c r="M7" s="440">
        <v>2447</v>
      </c>
      <c r="N7" s="492">
        <v>17</v>
      </c>
      <c r="O7" s="492">
        <v>17</v>
      </c>
    </row>
    <row r="8" spans="1:15" ht="16.5">
      <c r="A8" s="434">
        <v>10</v>
      </c>
      <c r="B8" s="435" t="s">
        <v>44</v>
      </c>
      <c r="C8" s="438">
        <v>12378596.215403765</v>
      </c>
      <c r="D8" s="746">
        <v>10746420.579244174</v>
      </c>
      <c r="E8" s="646">
        <f t="shared" si="3"/>
        <v>-1632175.6361595914</v>
      </c>
      <c r="F8" s="748">
        <f t="shared" si="0"/>
        <v>-0.1318546633041098</v>
      </c>
      <c r="G8" s="438">
        <f t="shared" si="4"/>
        <v>1105.5279284990413</v>
      </c>
      <c r="H8" s="438">
        <f t="shared" si="5"/>
        <v>967.97158883482018</v>
      </c>
      <c r="I8" s="721">
        <f t="shared" si="6"/>
        <v>-137.55633966422113</v>
      </c>
      <c r="J8" s="723">
        <f t="shared" si="1"/>
        <v>3.1858064663383544E-3</v>
      </c>
      <c r="K8" s="723">
        <f t="shared" si="2"/>
        <v>2.0062848653438054E-3</v>
      </c>
      <c r="L8" s="436">
        <v>11197</v>
      </c>
      <c r="M8" s="440">
        <v>11102</v>
      </c>
      <c r="N8" s="492">
        <v>14</v>
      </c>
      <c r="O8" s="492">
        <v>14</v>
      </c>
    </row>
    <row r="9" spans="1:15" ht="16.5">
      <c r="A9" s="434">
        <v>16</v>
      </c>
      <c r="B9" s="435" t="s">
        <v>45</v>
      </c>
      <c r="C9" s="438">
        <v>10265561.163969774</v>
      </c>
      <c r="D9" s="746">
        <v>7871475.1421350483</v>
      </c>
      <c r="E9" s="646">
        <f t="shared" si="3"/>
        <v>-2394086.0218347255</v>
      </c>
      <c r="F9" s="748">
        <f t="shared" si="0"/>
        <v>-0.23321530928455483</v>
      </c>
      <c r="G9" s="438">
        <f t="shared" si="4"/>
        <v>1277.923710191681</v>
      </c>
      <c r="H9" s="438">
        <f t="shared" si="5"/>
        <v>982.21551561455556</v>
      </c>
      <c r="I9" s="721">
        <f t="shared" si="6"/>
        <v>-295.70819457712548</v>
      </c>
      <c r="J9" s="723">
        <f t="shared" si="1"/>
        <v>2.3335208428255268E-3</v>
      </c>
      <c r="K9" s="723">
        <f t="shared" si="2"/>
        <v>1.4482405792528605E-3</v>
      </c>
      <c r="L9" s="436">
        <v>8033</v>
      </c>
      <c r="M9" s="440">
        <v>8014</v>
      </c>
      <c r="N9" s="492">
        <v>7</v>
      </c>
      <c r="O9" s="492">
        <v>7</v>
      </c>
    </row>
    <row r="10" spans="1:15" ht="16.5">
      <c r="A10" s="434">
        <v>18</v>
      </c>
      <c r="B10" s="435" t="s">
        <v>46</v>
      </c>
      <c r="C10" s="438">
        <v>3612492.6533472352</v>
      </c>
      <c r="D10" s="746">
        <v>3225399.2484140848</v>
      </c>
      <c r="E10" s="646">
        <f t="shared" si="3"/>
        <v>-387093.40493315039</v>
      </c>
      <c r="F10" s="748">
        <f t="shared" si="0"/>
        <v>-0.10715410163519098</v>
      </c>
      <c r="G10" s="438">
        <f t="shared" si="4"/>
        <v>745.30485936604816</v>
      </c>
      <c r="H10" s="438">
        <f t="shared" si="5"/>
        <v>677.17809120598042</v>
      </c>
      <c r="I10" s="721">
        <f t="shared" si="6"/>
        <v>-68.126768160067741</v>
      </c>
      <c r="J10" s="723">
        <f t="shared" si="1"/>
        <v>9.5617863700279298E-4</v>
      </c>
      <c r="K10" s="723">
        <f t="shared" si="2"/>
        <v>8.6073993997771081E-4</v>
      </c>
      <c r="L10" s="436">
        <v>4847</v>
      </c>
      <c r="M10" s="440">
        <v>4763</v>
      </c>
      <c r="N10" s="492">
        <v>1</v>
      </c>
      <c r="O10" s="493">
        <v>34</v>
      </c>
    </row>
    <row r="11" spans="1:15" ht="16.5">
      <c r="A11" s="434">
        <v>19</v>
      </c>
      <c r="B11" s="435" t="s">
        <v>47</v>
      </c>
      <c r="C11" s="438">
        <v>3092970.1240240978</v>
      </c>
      <c r="D11" s="746">
        <v>2071354.6223500366</v>
      </c>
      <c r="E11" s="646">
        <f t="shared" si="3"/>
        <v>-1021615.5016740612</v>
      </c>
      <c r="F11" s="748">
        <f t="shared" si="0"/>
        <v>-0.33030241506015323</v>
      </c>
      <c r="G11" s="438">
        <f t="shared" si="4"/>
        <v>782.04048647891227</v>
      </c>
      <c r="H11" s="438">
        <f t="shared" si="5"/>
        <v>522.40974081968136</v>
      </c>
      <c r="I11" s="721">
        <f t="shared" si="6"/>
        <v>-259.63074565923091</v>
      </c>
      <c r="J11" s="723">
        <f t="shared" si="1"/>
        <v>6.1405887674896012E-4</v>
      </c>
      <c r="K11" s="723">
        <f t="shared" si="2"/>
        <v>7.165303090513591E-4</v>
      </c>
      <c r="L11" s="436">
        <v>3955</v>
      </c>
      <c r="M11" s="440">
        <v>3965</v>
      </c>
      <c r="N11" s="492">
        <v>2</v>
      </c>
      <c r="O11" s="492">
        <v>2</v>
      </c>
    </row>
    <row r="12" spans="1:15" ht="16.5">
      <c r="A12" s="434">
        <v>20</v>
      </c>
      <c r="B12" s="435" t="s">
        <v>48</v>
      </c>
      <c r="C12" s="438">
        <v>9215046.7590151355</v>
      </c>
      <c r="D12" s="746">
        <v>5745790.6327780345</v>
      </c>
      <c r="E12" s="646">
        <f t="shared" si="3"/>
        <v>-3469256.1262371009</v>
      </c>
      <c r="F12" s="748">
        <f t="shared" si="0"/>
        <v>-0.37647732203237133</v>
      </c>
      <c r="G12" s="438">
        <f t="shared" si="4"/>
        <v>559.60689615686738</v>
      </c>
      <c r="H12" s="438">
        <f t="shared" si="5"/>
        <v>348.80049977405662</v>
      </c>
      <c r="I12" s="721">
        <f t="shared" si="6"/>
        <v>-210.80639638281076</v>
      </c>
      <c r="J12" s="723">
        <f t="shared" si="1"/>
        <v>1.7033557189716883E-3</v>
      </c>
      <c r="K12" s="723">
        <f t="shared" si="2"/>
        <v>2.9768988098368317E-3</v>
      </c>
      <c r="L12" s="436">
        <v>16467</v>
      </c>
      <c r="M12" s="440">
        <v>16473</v>
      </c>
      <c r="N12" s="492">
        <v>6</v>
      </c>
      <c r="O12" s="492">
        <v>6</v>
      </c>
    </row>
    <row r="13" spans="1:15" ht="16.5">
      <c r="A13" s="434">
        <v>46</v>
      </c>
      <c r="B13" s="435" t="s">
        <v>49</v>
      </c>
      <c r="C13" s="438">
        <v>1877733.9311023471</v>
      </c>
      <c r="D13" s="746">
        <v>1908336.8050611648</v>
      </c>
      <c r="E13" s="646">
        <f t="shared" si="3"/>
        <v>30602.873958817683</v>
      </c>
      <c r="F13" s="748">
        <f t="shared" si="0"/>
        <v>1.6297769056584008E-2</v>
      </c>
      <c r="G13" s="438">
        <f t="shared" si="4"/>
        <v>1378.6592739371124</v>
      </c>
      <c r="H13" s="438">
        <f t="shared" si="5"/>
        <v>1423.0699515743213</v>
      </c>
      <c r="I13" s="721">
        <f t="shared" si="6"/>
        <v>44.410677637208892</v>
      </c>
      <c r="J13" s="723">
        <f t="shared" si="1"/>
        <v>5.6573178842986706E-4</v>
      </c>
      <c r="K13" s="723">
        <f t="shared" si="2"/>
        <v>2.4233723693262862E-4</v>
      </c>
      <c r="L13" s="436">
        <v>1362</v>
      </c>
      <c r="M13" s="440">
        <v>1341</v>
      </c>
      <c r="N13" s="492">
        <v>10</v>
      </c>
      <c r="O13" s="492">
        <v>10</v>
      </c>
    </row>
    <row r="14" spans="1:15" ht="16.5">
      <c r="A14" s="434">
        <v>47</v>
      </c>
      <c r="B14" s="435" t="s">
        <v>50</v>
      </c>
      <c r="C14" s="438">
        <v>3700089.1036176248</v>
      </c>
      <c r="D14" s="746">
        <v>3457694.0306048701</v>
      </c>
      <c r="E14" s="646">
        <f t="shared" si="3"/>
        <v>-242395.07301275479</v>
      </c>
      <c r="F14" s="748">
        <f t="shared" si="0"/>
        <v>-6.5510604265114042E-2</v>
      </c>
      <c r="G14" s="438">
        <f t="shared" si="4"/>
        <v>2068.2443284615006</v>
      </c>
      <c r="H14" s="438">
        <f t="shared" si="5"/>
        <v>1909.2733465515571</v>
      </c>
      <c r="I14" s="721">
        <f t="shared" si="6"/>
        <v>-158.97098190994348</v>
      </c>
      <c r="J14" s="723">
        <f t="shared" si="1"/>
        <v>1.0250430755144777E-3</v>
      </c>
      <c r="K14" s="723">
        <f t="shared" si="2"/>
        <v>3.2727273384413903E-4</v>
      </c>
      <c r="L14" s="436">
        <v>1789</v>
      </c>
      <c r="M14" s="440">
        <v>1811</v>
      </c>
      <c r="N14" s="492">
        <v>19</v>
      </c>
      <c r="O14" s="492">
        <v>19</v>
      </c>
    </row>
    <row r="15" spans="1:15" ht="16.5">
      <c r="A15" s="434">
        <v>49</v>
      </c>
      <c r="B15" s="435" t="s">
        <v>51</v>
      </c>
      <c r="C15" s="438">
        <v>358855318.96878588</v>
      </c>
      <c r="D15" s="746">
        <v>394476558.21408939</v>
      </c>
      <c r="E15" s="646">
        <f t="shared" si="3"/>
        <v>35621239.245303512</v>
      </c>
      <c r="F15" s="748">
        <f t="shared" si="0"/>
        <v>9.926351195703452E-2</v>
      </c>
      <c r="G15" s="438">
        <f t="shared" si="4"/>
        <v>1207.7302982135411</v>
      </c>
      <c r="H15" s="438">
        <f t="shared" si="5"/>
        <v>1292.2048985963081</v>
      </c>
      <c r="I15" s="721">
        <f t="shared" si="6"/>
        <v>84.474600382766994</v>
      </c>
      <c r="J15" s="723">
        <f t="shared" si="1"/>
        <v>0.11694368005702353</v>
      </c>
      <c r="K15" s="723">
        <f t="shared" si="2"/>
        <v>5.516723166843495E-2</v>
      </c>
      <c r="L15" s="436">
        <v>297132</v>
      </c>
      <c r="M15" s="440">
        <v>305274</v>
      </c>
      <c r="N15" s="492">
        <v>1</v>
      </c>
      <c r="O15" s="493">
        <v>33</v>
      </c>
    </row>
    <row r="16" spans="1:15" ht="16.5">
      <c r="A16" s="434">
        <v>50</v>
      </c>
      <c r="B16" s="435" t="s">
        <v>52</v>
      </c>
      <c r="C16" s="438">
        <v>7099718.6355568767</v>
      </c>
      <c r="D16" s="746">
        <v>5126175.5302395299</v>
      </c>
      <c r="E16" s="646">
        <f t="shared" si="3"/>
        <v>-1973543.1053173468</v>
      </c>
      <c r="F16" s="748">
        <f t="shared" si="0"/>
        <v>-0.27797483345796692</v>
      </c>
      <c r="G16" s="438">
        <f t="shared" si="4"/>
        <v>621.85500880764448</v>
      </c>
      <c r="H16" s="438">
        <f t="shared" si="5"/>
        <v>454.60939430999736</v>
      </c>
      <c r="I16" s="721">
        <f t="shared" si="6"/>
        <v>-167.24561449764713</v>
      </c>
      <c r="J16" s="723">
        <f t="shared" si="1"/>
        <v>1.5196690871530306E-3</v>
      </c>
      <c r="K16" s="723">
        <f t="shared" si="2"/>
        <v>2.0377290705833858E-3</v>
      </c>
      <c r="L16" s="436">
        <v>11417</v>
      </c>
      <c r="M16" s="440">
        <v>11276</v>
      </c>
      <c r="N16" s="492">
        <v>4</v>
      </c>
      <c r="O16" s="492">
        <v>4</v>
      </c>
    </row>
    <row r="17" spans="1:15" ht="16.5">
      <c r="A17" s="434">
        <v>51</v>
      </c>
      <c r="B17" s="435" t="s">
        <v>53</v>
      </c>
      <c r="C17" s="438">
        <v>-3955503.5904209297</v>
      </c>
      <c r="D17" s="746">
        <v>-4644608.505148476</v>
      </c>
      <c r="E17" s="646">
        <f t="shared" si="3"/>
        <v>-689104.91472754627</v>
      </c>
      <c r="F17" s="748">
        <f>-E17/C17</f>
        <v>-0.1742142053407198</v>
      </c>
      <c r="G17" s="438">
        <f t="shared" si="4"/>
        <v>-423.77368656748763</v>
      </c>
      <c r="H17" s="438">
        <f t="shared" si="5"/>
        <v>-504.24584791537029</v>
      </c>
      <c r="I17" s="721">
        <f t="shared" si="6"/>
        <v>-80.472161347882661</v>
      </c>
      <c r="J17" s="723">
        <f t="shared" si="1"/>
        <v>-1.376907194372327E-3</v>
      </c>
      <c r="K17" s="723">
        <f t="shared" si="2"/>
        <v>1.664555025642388E-3</v>
      </c>
      <c r="L17" s="436">
        <v>9334</v>
      </c>
      <c r="M17" s="440">
        <v>9211</v>
      </c>
      <c r="N17" s="492">
        <v>4</v>
      </c>
      <c r="O17" s="492">
        <v>4</v>
      </c>
    </row>
    <row r="18" spans="1:15" ht="16.5">
      <c r="A18" s="434">
        <v>52</v>
      </c>
      <c r="B18" s="435" t="s">
        <v>54</v>
      </c>
      <c r="C18" s="438">
        <v>3832556.6571462075</v>
      </c>
      <c r="D18" s="746">
        <v>3555249.6797394119</v>
      </c>
      <c r="E18" s="646">
        <f t="shared" si="3"/>
        <v>-277306.9774067956</v>
      </c>
      <c r="F18" s="748">
        <f t="shared" ref="F18:F26" si="7">E18/C18</f>
        <v>-7.2355610683465674E-2</v>
      </c>
      <c r="G18" s="438">
        <f t="shared" si="4"/>
        <v>1594.2415379143958</v>
      </c>
      <c r="H18" s="438">
        <f t="shared" si="5"/>
        <v>1515.4516963936112</v>
      </c>
      <c r="I18" s="721">
        <f t="shared" si="6"/>
        <v>-78.789841520784648</v>
      </c>
      <c r="J18" s="723">
        <f t="shared" si="1"/>
        <v>1.0539637208166848E-3</v>
      </c>
      <c r="K18" s="723">
        <f t="shared" si="2"/>
        <v>4.2395462926468809E-4</v>
      </c>
      <c r="L18" s="436">
        <v>2404</v>
      </c>
      <c r="M18" s="440">
        <v>2346</v>
      </c>
      <c r="N18" s="492">
        <v>14</v>
      </c>
      <c r="O18" s="492">
        <v>14</v>
      </c>
    </row>
    <row r="19" spans="1:15" ht="16.5">
      <c r="A19" s="434">
        <v>61</v>
      </c>
      <c r="B19" s="435" t="s">
        <v>55</v>
      </c>
      <c r="C19" s="438">
        <v>12868504.514890507</v>
      </c>
      <c r="D19" s="746">
        <v>9982302.7731925994</v>
      </c>
      <c r="E19" s="646">
        <f t="shared" si="3"/>
        <v>-2886201.7416979074</v>
      </c>
      <c r="F19" s="748">
        <f t="shared" si="7"/>
        <v>-0.22428416125263062</v>
      </c>
      <c r="G19" s="438">
        <f t="shared" si="4"/>
        <v>776.47405508299687</v>
      </c>
      <c r="H19" s="438">
        <f t="shared" si="5"/>
        <v>606.49509527872897</v>
      </c>
      <c r="I19" s="721">
        <f t="shared" si="6"/>
        <v>-169.9789598042679</v>
      </c>
      <c r="J19" s="723">
        <f t="shared" si="1"/>
        <v>2.9592816035142531E-3</v>
      </c>
      <c r="K19" s="723">
        <f t="shared" si="2"/>
        <v>2.9743688163118079E-3</v>
      </c>
      <c r="L19" s="436">
        <v>16573</v>
      </c>
      <c r="M19" s="440">
        <v>16459</v>
      </c>
      <c r="N19" s="492">
        <v>5</v>
      </c>
      <c r="O19" s="492">
        <v>5</v>
      </c>
    </row>
    <row r="20" spans="1:15" ht="16.5">
      <c r="A20" s="434">
        <v>69</v>
      </c>
      <c r="B20" s="435" t="s">
        <v>56</v>
      </c>
      <c r="C20" s="438">
        <v>6447865.5908183865</v>
      </c>
      <c r="D20" s="746">
        <v>5134730.7093643108</v>
      </c>
      <c r="E20" s="646">
        <f t="shared" si="3"/>
        <v>-1313134.8814540757</v>
      </c>
      <c r="F20" s="748">
        <f t="shared" si="7"/>
        <v>-0.20365419578906077</v>
      </c>
      <c r="G20" s="438">
        <f t="shared" si="4"/>
        <v>947.936723142956</v>
      </c>
      <c r="H20" s="438">
        <f t="shared" si="5"/>
        <v>767.86761019355629</v>
      </c>
      <c r="I20" s="721">
        <f t="shared" si="6"/>
        <v>-180.06911294939971</v>
      </c>
      <c r="J20" s="723">
        <f t="shared" si="1"/>
        <v>1.5222052939556055E-3</v>
      </c>
      <c r="K20" s="723">
        <f t="shared" si="2"/>
        <v>1.2084333358452555E-3</v>
      </c>
      <c r="L20" s="436">
        <v>6802</v>
      </c>
      <c r="M20" s="440">
        <v>6687</v>
      </c>
      <c r="N20" s="492">
        <v>17</v>
      </c>
      <c r="O20" s="492">
        <v>17</v>
      </c>
    </row>
    <row r="21" spans="1:15" ht="16.5">
      <c r="A21" s="434">
        <v>71</v>
      </c>
      <c r="B21" s="435" t="s">
        <v>57</v>
      </c>
      <c r="C21" s="438">
        <v>10444880.034691479</v>
      </c>
      <c r="D21" s="746">
        <v>9260220.800179556</v>
      </c>
      <c r="E21" s="646">
        <f t="shared" si="3"/>
        <v>-1184659.234511923</v>
      </c>
      <c r="F21" s="748">
        <f t="shared" si="7"/>
        <v>-0.11342009008980596</v>
      </c>
      <c r="G21" s="438">
        <f t="shared" si="4"/>
        <v>1579.4465499306637</v>
      </c>
      <c r="H21" s="438">
        <f t="shared" si="5"/>
        <v>1404.9796389287751</v>
      </c>
      <c r="I21" s="721">
        <f t="shared" si="6"/>
        <v>-174.46691100188855</v>
      </c>
      <c r="J21" s="723">
        <f t="shared" si="1"/>
        <v>2.7452183810777173E-3</v>
      </c>
      <c r="K21" s="723">
        <f t="shared" si="2"/>
        <v>1.1910848088165214E-3</v>
      </c>
      <c r="L21" s="436">
        <v>6613</v>
      </c>
      <c r="M21" s="440">
        <v>6591</v>
      </c>
      <c r="N21" s="492">
        <v>17</v>
      </c>
      <c r="O21" s="492">
        <v>17</v>
      </c>
    </row>
    <row r="22" spans="1:15" ht="16.5">
      <c r="A22" s="434">
        <v>72</v>
      </c>
      <c r="B22" s="435" t="s">
        <v>58</v>
      </c>
      <c r="C22" s="438">
        <v>1502255.6185635186</v>
      </c>
      <c r="D22" s="746">
        <v>1215145.1671300035</v>
      </c>
      <c r="E22" s="646">
        <f t="shared" si="3"/>
        <v>-287110.45143351518</v>
      </c>
      <c r="F22" s="748">
        <f t="shared" si="7"/>
        <v>-0.19111957238546054</v>
      </c>
      <c r="G22" s="438">
        <f t="shared" si="4"/>
        <v>1581.3217037510722</v>
      </c>
      <c r="H22" s="438">
        <f t="shared" si="5"/>
        <v>1265.7762157604202</v>
      </c>
      <c r="I22" s="721">
        <f t="shared" si="6"/>
        <v>-315.54548799065196</v>
      </c>
      <c r="J22" s="723">
        <f t="shared" si="1"/>
        <v>3.6023318670958237E-4</v>
      </c>
      <c r="K22" s="723">
        <f t="shared" si="2"/>
        <v>1.7348527028734041E-4</v>
      </c>
      <c r="L22" s="436">
        <v>950</v>
      </c>
      <c r="M22" s="440">
        <v>960</v>
      </c>
      <c r="N22" s="492">
        <v>17</v>
      </c>
      <c r="O22" s="492">
        <v>17</v>
      </c>
    </row>
    <row r="23" spans="1:15" ht="16.5">
      <c r="A23" s="434">
        <v>74</v>
      </c>
      <c r="B23" s="435" t="s">
        <v>59</v>
      </c>
      <c r="C23" s="438">
        <v>1132397.6899911996</v>
      </c>
      <c r="D23" s="746">
        <v>1227752.0999429796</v>
      </c>
      <c r="E23" s="646">
        <f t="shared" si="3"/>
        <v>95354.409951779991</v>
      </c>
      <c r="F23" s="748">
        <f t="shared" si="7"/>
        <v>8.4205761628250081E-2</v>
      </c>
      <c r="G23" s="438">
        <f t="shared" si="4"/>
        <v>1045.6119021156044</v>
      </c>
      <c r="H23" s="438">
        <f t="shared" si="5"/>
        <v>1167.0647337861024</v>
      </c>
      <c r="I23" s="721">
        <f t="shared" si="6"/>
        <v>121.45283167049797</v>
      </c>
      <c r="J23" s="723">
        <f t="shared" si="1"/>
        <v>3.6397054723629065E-4</v>
      </c>
      <c r="K23" s="723">
        <f t="shared" si="2"/>
        <v>1.9011094202321053E-4</v>
      </c>
      <c r="L23" s="436">
        <v>1083</v>
      </c>
      <c r="M23" s="440">
        <v>1052</v>
      </c>
      <c r="N23" s="492">
        <v>16</v>
      </c>
      <c r="O23" s="492">
        <v>16</v>
      </c>
    </row>
    <row r="24" spans="1:15" ht="16.5">
      <c r="A24" s="434">
        <v>75</v>
      </c>
      <c r="B24" s="435" t="s">
        <v>60</v>
      </c>
      <c r="C24" s="438">
        <v>2513806.3374569211</v>
      </c>
      <c r="D24" s="746">
        <v>-3267126.3389224792</v>
      </c>
      <c r="E24" s="646">
        <f t="shared" si="3"/>
        <v>-5780932.6763794003</v>
      </c>
      <c r="F24" s="748">
        <f t="shared" si="7"/>
        <v>-2.2996730457079084</v>
      </c>
      <c r="G24" s="438">
        <f t="shared" si="4"/>
        <v>127.59142916744092</v>
      </c>
      <c r="H24" s="438">
        <f t="shared" si="5"/>
        <v>-167.1249853661302</v>
      </c>
      <c r="I24" s="721">
        <f t="shared" si="6"/>
        <v>-294.71641453357114</v>
      </c>
      <c r="J24" s="723">
        <f t="shared" si="1"/>
        <v>-9.6854874980294527E-4</v>
      </c>
      <c r="K24" s="723">
        <f t="shared" si="2"/>
        <v>3.5327745300491849E-3</v>
      </c>
      <c r="L24" s="436">
        <v>19702</v>
      </c>
      <c r="M24" s="440">
        <v>19549</v>
      </c>
      <c r="N24" s="492">
        <v>8</v>
      </c>
      <c r="O24" s="492">
        <v>8</v>
      </c>
    </row>
    <row r="25" spans="1:15" ht="16.5">
      <c r="A25" s="434">
        <v>77</v>
      </c>
      <c r="B25" s="435" t="s">
        <v>61</v>
      </c>
      <c r="C25" s="438">
        <v>5012995.3735019322</v>
      </c>
      <c r="D25" s="746">
        <v>3857082.2457614806</v>
      </c>
      <c r="E25" s="646">
        <f t="shared" si="3"/>
        <v>-1155913.1277404516</v>
      </c>
      <c r="F25" s="748">
        <f t="shared" si="7"/>
        <v>-0.23058332226885028</v>
      </c>
      <c r="G25" s="438">
        <f t="shared" si="4"/>
        <v>1070.4666610083136</v>
      </c>
      <c r="H25" s="438">
        <f t="shared" si="5"/>
        <v>838.31389823114125</v>
      </c>
      <c r="I25" s="721">
        <f t="shared" si="6"/>
        <v>-232.15276277717237</v>
      </c>
      <c r="J25" s="723">
        <f t="shared" si="1"/>
        <v>1.1434428300227601E-3</v>
      </c>
      <c r="K25" s="723">
        <f t="shared" si="2"/>
        <v>8.3146430061672202E-4</v>
      </c>
      <c r="L25" s="436">
        <v>4683</v>
      </c>
      <c r="M25" s="440">
        <v>4601</v>
      </c>
      <c r="N25" s="492">
        <v>13</v>
      </c>
      <c r="O25" s="492">
        <v>13</v>
      </c>
    </row>
    <row r="26" spans="1:15" ht="16.5">
      <c r="A26" s="434">
        <v>78</v>
      </c>
      <c r="B26" s="435" t="s">
        <v>62</v>
      </c>
      <c r="C26" s="438">
        <v>70189.361357652582</v>
      </c>
      <c r="D26" s="746">
        <v>-1623618.0737436214</v>
      </c>
      <c r="E26" s="646">
        <f t="shared" si="3"/>
        <v>-1693807.4351012739</v>
      </c>
      <c r="F26" s="748">
        <f t="shared" si="7"/>
        <v>-24.131968183474605</v>
      </c>
      <c r="G26" s="438">
        <f t="shared" si="4"/>
        <v>8.7967616690879282</v>
      </c>
      <c r="H26" s="438">
        <f t="shared" si="5"/>
        <v>-207.30567846573305</v>
      </c>
      <c r="I26" s="721">
        <f t="shared" si="6"/>
        <v>-216.10244013482099</v>
      </c>
      <c r="J26" s="723">
        <f t="shared" si="1"/>
        <v>-4.8132612343374805E-4</v>
      </c>
      <c r="K26" s="723">
        <f t="shared" si="2"/>
        <v>1.4153506634275522E-3</v>
      </c>
      <c r="L26" s="436">
        <v>7979</v>
      </c>
      <c r="M26" s="440">
        <v>7832</v>
      </c>
      <c r="N26" s="492">
        <v>1</v>
      </c>
      <c r="O26" s="493">
        <v>33</v>
      </c>
    </row>
    <row r="27" spans="1:15" ht="16.5">
      <c r="A27" s="434">
        <v>79</v>
      </c>
      <c r="B27" s="435" t="s">
        <v>63</v>
      </c>
      <c r="C27" s="438">
        <v>-1174253.5173400296</v>
      </c>
      <c r="D27" s="746">
        <v>-1582394.2086251362</v>
      </c>
      <c r="E27" s="646">
        <f t="shared" si="3"/>
        <v>-408140.69128510659</v>
      </c>
      <c r="F27" s="748">
        <f>-E27/C27</f>
        <v>-0.34757459548398434</v>
      </c>
      <c r="G27" s="438">
        <f t="shared" si="4"/>
        <v>-173.06610425055706</v>
      </c>
      <c r="H27" s="438">
        <f t="shared" si="5"/>
        <v>-234.32462736933749</v>
      </c>
      <c r="I27" s="721">
        <f t="shared" si="6"/>
        <v>-61.258523118780431</v>
      </c>
      <c r="J27" s="723">
        <f t="shared" si="1"/>
        <v>-4.6910519320926146E-4</v>
      </c>
      <c r="K27" s="723">
        <f t="shared" si="2"/>
        <v>1.2203604481775101E-3</v>
      </c>
      <c r="L27" s="436">
        <v>6785</v>
      </c>
      <c r="M27" s="440">
        <v>6753</v>
      </c>
      <c r="N27" s="492">
        <v>4</v>
      </c>
      <c r="O27" s="492">
        <v>4</v>
      </c>
    </row>
    <row r="28" spans="1:15" ht="16.5">
      <c r="A28" s="434">
        <v>81</v>
      </c>
      <c r="B28" s="435" t="s">
        <v>64</v>
      </c>
      <c r="C28" s="438">
        <v>698259.95778637193</v>
      </c>
      <c r="D28" s="746">
        <v>-55970.763875673292</v>
      </c>
      <c r="E28" s="646">
        <f t="shared" si="3"/>
        <v>-754230.72166204522</v>
      </c>
      <c r="F28" s="748">
        <f t="shared" ref="F28:F59" si="8">E28/C28</f>
        <v>-1.0801574875539364</v>
      </c>
      <c r="G28" s="438">
        <f t="shared" si="4"/>
        <v>266.4097511584784</v>
      </c>
      <c r="H28" s="438">
        <f t="shared" si="5"/>
        <v>-21.744663510362585</v>
      </c>
      <c r="I28" s="721">
        <f t="shared" si="6"/>
        <v>-288.15441466884101</v>
      </c>
      <c r="J28" s="723">
        <f t="shared" si="1"/>
        <v>-1.6592689646393713E-5</v>
      </c>
      <c r="K28" s="723">
        <f t="shared" si="2"/>
        <v>4.6515738095793144E-4</v>
      </c>
      <c r="L28" s="436">
        <v>2621</v>
      </c>
      <c r="M28" s="440">
        <v>2574</v>
      </c>
      <c r="N28" s="492">
        <v>7</v>
      </c>
      <c r="O28" s="492">
        <v>7</v>
      </c>
    </row>
    <row r="29" spans="1:15" ht="16.5">
      <c r="A29" s="434">
        <v>82</v>
      </c>
      <c r="B29" s="435" t="s">
        <v>65</v>
      </c>
      <c r="C29" s="438">
        <v>5532646.8767740941</v>
      </c>
      <c r="D29" s="746">
        <v>3913153.1694836393</v>
      </c>
      <c r="E29" s="646">
        <f t="shared" si="3"/>
        <v>-1619493.7072904548</v>
      </c>
      <c r="F29" s="748">
        <f t="shared" si="8"/>
        <v>-0.29271589952524291</v>
      </c>
      <c r="G29" s="438">
        <f t="shared" si="4"/>
        <v>588.26654723807485</v>
      </c>
      <c r="H29" s="438">
        <f t="shared" si="5"/>
        <v>418.11659039252476</v>
      </c>
      <c r="I29" s="721">
        <f t="shared" si="6"/>
        <v>-170.14995684555009</v>
      </c>
      <c r="J29" s="723">
        <f t="shared" si="1"/>
        <v>1.1600652123360514E-3</v>
      </c>
      <c r="K29" s="723">
        <f t="shared" si="2"/>
        <v>1.6913006714783529E-3</v>
      </c>
      <c r="L29" s="436">
        <v>9405</v>
      </c>
      <c r="M29" s="440">
        <v>9359</v>
      </c>
      <c r="N29" s="492">
        <v>5</v>
      </c>
      <c r="O29" s="492">
        <v>5</v>
      </c>
    </row>
    <row r="30" spans="1:15" ht="16.5">
      <c r="A30" s="434">
        <v>86</v>
      </c>
      <c r="B30" s="435" t="s">
        <v>66</v>
      </c>
      <c r="C30" s="438">
        <v>6277830.020150017</v>
      </c>
      <c r="D30" s="746">
        <v>4262635.638231121</v>
      </c>
      <c r="E30" s="646">
        <f t="shared" si="3"/>
        <v>-2015194.381918896</v>
      </c>
      <c r="F30" s="748">
        <f t="shared" si="8"/>
        <v>-0.32100174350861771</v>
      </c>
      <c r="G30" s="438">
        <f t="shared" si="4"/>
        <v>770.94805601744042</v>
      </c>
      <c r="H30" s="438">
        <f t="shared" si="5"/>
        <v>530.77271052560343</v>
      </c>
      <c r="I30" s="721">
        <f t="shared" si="6"/>
        <v>-240.17534549183699</v>
      </c>
      <c r="J30" s="723">
        <f t="shared" si="1"/>
        <v>1.2636702686054874E-3</v>
      </c>
      <c r="K30" s="723">
        <f t="shared" si="2"/>
        <v>1.451312714247532E-3</v>
      </c>
      <c r="L30" s="436">
        <v>8143</v>
      </c>
      <c r="M30" s="440">
        <v>8031</v>
      </c>
      <c r="N30" s="492">
        <v>5</v>
      </c>
      <c r="O30" s="492">
        <v>5</v>
      </c>
    </row>
    <row r="31" spans="1:15" ht="16.5">
      <c r="A31" s="434">
        <v>90</v>
      </c>
      <c r="B31" s="435" t="s">
        <v>67</v>
      </c>
      <c r="C31" s="438">
        <v>653779.01737816446</v>
      </c>
      <c r="D31" s="746">
        <v>119720.11301868653</v>
      </c>
      <c r="E31" s="646">
        <f t="shared" si="3"/>
        <v>-534058.90435947792</v>
      </c>
      <c r="F31" s="748">
        <f t="shared" si="8"/>
        <v>-0.81687984802755298</v>
      </c>
      <c r="G31" s="438">
        <f t="shared" si="4"/>
        <v>208.47545197007796</v>
      </c>
      <c r="H31" s="438">
        <f t="shared" si="5"/>
        <v>39.111438424922092</v>
      </c>
      <c r="I31" s="721">
        <f t="shared" si="6"/>
        <v>-169.36401354515587</v>
      </c>
      <c r="J31" s="723">
        <f t="shared" si="1"/>
        <v>3.5491362672175951E-5</v>
      </c>
      <c r="K31" s="723">
        <f t="shared" si="2"/>
        <v>5.5316501286411352E-4</v>
      </c>
      <c r="L31" s="436">
        <v>3136</v>
      </c>
      <c r="M31" s="440">
        <v>3061</v>
      </c>
      <c r="N31" s="492">
        <v>12</v>
      </c>
      <c r="O31" s="492">
        <v>12</v>
      </c>
    </row>
    <row r="32" spans="1:15" ht="16.5">
      <c r="A32" s="434">
        <v>91</v>
      </c>
      <c r="B32" s="435" t="s">
        <v>68</v>
      </c>
      <c r="C32" s="438">
        <v>200210427.26410121</v>
      </c>
      <c r="D32" s="746">
        <v>299568496.52375495</v>
      </c>
      <c r="E32" s="646">
        <f t="shared" si="3"/>
        <v>99358069.259653747</v>
      </c>
      <c r="F32" s="748">
        <f t="shared" si="8"/>
        <v>0.4962682044956066</v>
      </c>
      <c r="G32" s="438">
        <f t="shared" si="4"/>
        <v>304.05998761361974</v>
      </c>
      <c r="H32" s="438">
        <f t="shared" si="5"/>
        <v>451.1383503764223</v>
      </c>
      <c r="I32" s="721">
        <f t="shared" si="6"/>
        <v>147.07836276280256</v>
      </c>
      <c r="J32" s="723">
        <f t="shared" si="1"/>
        <v>8.8807919464823387E-2</v>
      </c>
      <c r="K32" s="723">
        <f t="shared" si="2"/>
        <v>0.11999903860246049</v>
      </c>
      <c r="L32" s="436">
        <v>658457</v>
      </c>
      <c r="M32" s="440">
        <v>664028</v>
      </c>
      <c r="N32" s="492">
        <v>1</v>
      </c>
      <c r="O32" s="493">
        <v>31</v>
      </c>
    </row>
    <row r="33" spans="1:15" ht="16.5">
      <c r="A33" s="434">
        <v>92</v>
      </c>
      <c r="B33" s="435" t="s">
        <v>69</v>
      </c>
      <c r="C33" s="438">
        <v>179656467.43321162</v>
      </c>
      <c r="D33" s="746">
        <v>178479262.6174376</v>
      </c>
      <c r="E33" s="646">
        <f t="shared" si="3"/>
        <v>-1177204.8157740235</v>
      </c>
      <c r="F33" s="748">
        <f t="shared" si="8"/>
        <v>-6.5525323557397482E-3</v>
      </c>
      <c r="G33" s="438">
        <f t="shared" si="4"/>
        <v>751.05334913510376</v>
      </c>
      <c r="H33" s="438">
        <f t="shared" si="5"/>
        <v>735.03005373318229</v>
      </c>
      <c r="I33" s="721">
        <f t="shared" si="6"/>
        <v>-16.023295401921473</v>
      </c>
      <c r="J33" s="723">
        <f t="shared" si="1"/>
        <v>5.2910677072525787E-2</v>
      </c>
      <c r="K33" s="723">
        <f t="shared" si="2"/>
        <v>4.3880749839480947E-2</v>
      </c>
      <c r="L33" s="436">
        <v>239206</v>
      </c>
      <c r="M33" s="440">
        <v>242819</v>
      </c>
      <c r="N33" s="492">
        <v>1</v>
      </c>
      <c r="O33" s="493">
        <v>32</v>
      </c>
    </row>
    <row r="34" spans="1:15" ht="16.5">
      <c r="A34" s="434">
        <v>97</v>
      </c>
      <c r="B34" s="435" t="s">
        <v>70</v>
      </c>
      <c r="C34" s="438">
        <v>368665.77322100452</v>
      </c>
      <c r="D34" s="746">
        <v>57007.49558398081</v>
      </c>
      <c r="E34" s="646">
        <f t="shared" si="3"/>
        <v>-311658.27763702371</v>
      </c>
      <c r="F34" s="748">
        <f t="shared" si="8"/>
        <v>-0.84536808208174385</v>
      </c>
      <c r="G34" s="438">
        <f t="shared" si="4"/>
        <v>173.00130137072009</v>
      </c>
      <c r="H34" s="438">
        <f t="shared" si="5"/>
        <v>27.263269050206031</v>
      </c>
      <c r="I34" s="721">
        <f t="shared" si="6"/>
        <v>-145.73803232051407</v>
      </c>
      <c r="J34" s="723">
        <f t="shared" si="1"/>
        <v>1.6900031663750009E-5</v>
      </c>
      <c r="K34" s="723">
        <f t="shared" si="2"/>
        <v>3.7787260434461332E-4</v>
      </c>
      <c r="L34" s="436">
        <v>2131</v>
      </c>
      <c r="M34" s="440">
        <v>2091</v>
      </c>
      <c r="N34" s="492">
        <v>10</v>
      </c>
      <c r="O34" s="492">
        <v>10</v>
      </c>
    </row>
    <row r="35" spans="1:15" ht="16.5">
      <c r="A35" s="434">
        <v>98</v>
      </c>
      <c r="B35" s="435" t="s">
        <v>71</v>
      </c>
      <c r="C35" s="438">
        <v>20758270.253262356</v>
      </c>
      <c r="D35" s="746">
        <v>17377415.259793844</v>
      </c>
      <c r="E35" s="646">
        <f t="shared" si="3"/>
        <v>-3380854.9934685118</v>
      </c>
      <c r="F35" s="748">
        <f t="shared" si="8"/>
        <v>-0.16286785711045354</v>
      </c>
      <c r="G35" s="438">
        <f t="shared" si="4"/>
        <v>899.01560213349308</v>
      </c>
      <c r="H35" s="438">
        <f t="shared" si="5"/>
        <v>757.4168704961794</v>
      </c>
      <c r="I35" s="721">
        <f t="shared" si="6"/>
        <v>-141.59873163731368</v>
      </c>
      <c r="J35" s="723">
        <f t="shared" si="1"/>
        <v>5.1515834034844485E-3</v>
      </c>
      <c r="K35" s="723">
        <f t="shared" si="2"/>
        <v>4.1461172460442192E-3</v>
      </c>
      <c r="L35" s="436">
        <v>23090</v>
      </c>
      <c r="M35" s="440">
        <v>22943</v>
      </c>
      <c r="N35" s="492">
        <v>7</v>
      </c>
      <c r="O35" s="492">
        <v>7</v>
      </c>
    </row>
    <row r="36" spans="1:15" ht="16.5">
      <c r="A36" s="434">
        <v>102</v>
      </c>
      <c r="B36" s="435" t="s">
        <v>72</v>
      </c>
      <c r="C36" s="438">
        <v>10100089.862772154</v>
      </c>
      <c r="D36" s="746">
        <v>8134596.1383499997</v>
      </c>
      <c r="E36" s="646">
        <f t="shared" si="3"/>
        <v>-1965493.724422154</v>
      </c>
      <c r="F36" s="748">
        <f t="shared" si="8"/>
        <v>-0.19460160762200274</v>
      </c>
      <c r="G36" s="438">
        <f t="shared" si="4"/>
        <v>1023.3120428340582</v>
      </c>
      <c r="H36" s="438">
        <f t="shared" si="5"/>
        <v>834.74562733196512</v>
      </c>
      <c r="I36" s="721">
        <f t="shared" si="6"/>
        <v>-188.56641550209304</v>
      </c>
      <c r="J36" s="723">
        <f t="shared" si="1"/>
        <v>2.411523798785579E-3</v>
      </c>
      <c r="K36" s="723">
        <f t="shared" si="2"/>
        <v>1.761056207239721E-3</v>
      </c>
      <c r="L36" s="436">
        <v>9870</v>
      </c>
      <c r="M36" s="440">
        <v>9745</v>
      </c>
      <c r="N36" s="492">
        <v>4</v>
      </c>
      <c r="O36" s="492">
        <v>4</v>
      </c>
    </row>
    <row r="37" spans="1:15" ht="16.5">
      <c r="A37" s="434">
        <v>103</v>
      </c>
      <c r="B37" s="435" t="s">
        <v>73</v>
      </c>
      <c r="C37" s="438">
        <v>1756223.7818778171</v>
      </c>
      <c r="D37" s="746">
        <v>1278926.9521054509</v>
      </c>
      <c r="E37" s="646">
        <f t="shared" si="3"/>
        <v>-477296.82977236621</v>
      </c>
      <c r="F37" s="748">
        <f t="shared" si="8"/>
        <v>-0.2717744940579403</v>
      </c>
      <c r="G37" s="438">
        <f t="shared" si="4"/>
        <v>810.81430372937075</v>
      </c>
      <c r="H37" s="438">
        <f t="shared" si="5"/>
        <v>591.82181957679359</v>
      </c>
      <c r="I37" s="721">
        <f t="shared" si="6"/>
        <v>-218.99248415257716</v>
      </c>
      <c r="J37" s="723">
        <f t="shared" si="1"/>
        <v>3.7914147542869695E-4</v>
      </c>
      <c r="K37" s="723">
        <f t="shared" si="2"/>
        <v>3.9052257196973186E-4</v>
      </c>
      <c r="L37" s="436">
        <v>2166</v>
      </c>
      <c r="M37" s="440">
        <v>2161</v>
      </c>
      <c r="N37" s="492">
        <v>5</v>
      </c>
      <c r="O37" s="492">
        <v>5</v>
      </c>
    </row>
    <row r="38" spans="1:15" ht="16.5">
      <c r="A38" s="434">
        <v>105</v>
      </c>
      <c r="B38" s="435" t="s">
        <v>74</v>
      </c>
      <c r="C38" s="438">
        <v>2478123.7847812888</v>
      </c>
      <c r="D38" s="746">
        <v>2673920.261485843</v>
      </c>
      <c r="E38" s="646">
        <f t="shared" si="3"/>
        <v>195796.47670455417</v>
      </c>
      <c r="F38" s="748">
        <f t="shared" si="8"/>
        <v>7.9009966292638012E-2</v>
      </c>
      <c r="G38" s="438">
        <f t="shared" si="4"/>
        <v>1158.5431438902706</v>
      </c>
      <c r="H38" s="438">
        <f t="shared" si="5"/>
        <v>1276.9437733934303</v>
      </c>
      <c r="I38" s="721">
        <f t="shared" si="6"/>
        <v>118.40062950315973</v>
      </c>
      <c r="J38" s="723">
        <f t="shared" si="1"/>
        <v>7.9269114741030151E-4</v>
      </c>
      <c r="K38" s="723">
        <f t="shared" si="2"/>
        <v>3.7841474581426125E-4</v>
      </c>
      <c r="L38" s="436">
        <v>2139</v>
      </c>
      <c r="M38" s="440">
        <v>2094</v>
      </c>
      <c r="N38" s="492">
        <v>18</v>
      </c>
      <c r="O38" s="492">
        <v>18</v>
      </c>
    </row>
    <row r="39" spans="1:15" ht="16.5">
      <c r="A39" s="434">
        <v>106</v>
      </c>
      <c r="B39" s="435" t="s">
        <v>75</v>
      </c>
      <c r="C39" s="438">
        <v>21067143.010936067</v>
      </c>
      <c r="D39" s="746">
        <v>11756977.102504855</v>
      </c>
      <c r="E39" s="646">
        <f t="shared" si="3"/>
        <v>-9310165.9084312115</v>
      </c>
      <c r="F39" s="748">
        <f t="shared" si="8"/>
        <v>-0.44192826258397994</v>
      </c>
      <c r="G39" s="438">
        <f t="shared" si="4"/>
        <v>449.38444989198092</v>
      </c>
      <c r="H39" s="438">
        <f t="shared" si="5"/>
        <v>251.23356417088394</v>
      </c>
      <c r="I39" s="721">
        <f t="shared" si="6"/>
        <v>-198.15088572109698</v>
      </c>
      <c r="J39" s="723">
        <f t="shared" si="1"/>
        <v>3.4853887768076059E-3</v>
      </c>
      <c r="K39" s="723">
        <f t="shared" si="2"/>
        <v>8.4568647850381973E-3</v>
      </c>
      <c r="L39" s="436">
        <v>46880</v>
      </c>
      <c r="M39" s="440">
        <v>46797</v>
      </c>
      <c r="N39" s="492">
        <v>1</v>
      </c>
      <c r="O39" s="493">
        <v>35</v>
      </c>
    </row>
    <row r="40" spans="1:15" ht="16.5">
      <c r="A40" s="434">
        <v>108</v>
      </c>
      <c r="B40" s="435" t="s">
        <v>76</v>
      </c>
      <c r="C40" s="438">
        <v>8966689.8903973587</v>
      </c>
      <c r="D40" s="746">
        <v>8095221.7825932391</v>
      </c>
      <c r="E40" s="646">
        <f t="shared" si="3"/>
        <v>-871468.10780411959</v>
      </c>
      <c r="F40" s="748">
        <f t="shared" si="8"/>
        <v>-9.7189500078216765E-2</v>
      </c>
      <c r="G40" s="438">
        <f t="shared" si="4"/>
        <v>867.43638293483207</v>
      </c>
      <c r="H40" s="438">
        <f t="shared" si="5"/>
        <v>789.23874257514274</v>
      </c>
      <c r="I40" s="721">
        <f t="shared" si="6"/>
        <v>-78.197640359689331</v>
      </c>
      <c r="J40" s="723">
        <f t="shared" si="1"/>
        <v>2.3998511607892523E-3</v>
      </c>
      <c r="K40" s="723">
        <f t="shared" si="2"/>
        <v>1.8535816847263025E-3</v>
      </c>
      <c r="L40" s="436">
        <v>10337</v>
      </c>
      <c r="M40" s="440">
        <v>10257</v>
      </c>
      <c r="N40" s="492">
        <v>6</v>
      </c>
      <c r="O40" s="492">
        <v>6</v>
      </c>
    </row>
    <row r="41" spans="1:15" ht="16.5">
      <c r="A41" s="434">
        <v>109</v>
      </c>
      <c r="B41" s="435" t="s">
        <v>77</v>
      </c>
      <c r="C41" s="438">
        <v>14625942.592594773</v>
      </c>
      <c r="D41" s="746">
        <v>14369640.929796107</v>
      </c>
      <c r="E41" s="646">
        <f t="shared" si="3"/>
        <v>-256301.66279866546</v>
      </c>
      <c r="F41" s="748">
        <f t="shared" si="8"/>
        <v>-1.752377059981303E-2</v>
      </c>
      <c r="G41" s="438">
        <f t="shared" si="4"/>
        <v>215.1791586499356</v>
      </c>
      <c r="H41" s="438">
        <f t="shared" si="5"/>
        <v>211.1847056978103</v>
      </c>
      <c r="I41" s="721">
        <f t="shared" si="6"/>
        <v>-3.9944529521253003</v>
      </c>
      <c r="J41" s="723">
        <f t="shared" si="1"/>
        <v>4.2599202828077359E-3</v>
      </c>
      <c r="K41" s="723">
        <f t="shared" si="2"/>
        <v>1.2296310673084898E-2</v>
      </c>
      <c r="L41" s="436">
        <v>67971</v>
      </c>
      <c r="M41" s="440">
        <v>68043</v>
      </c>
      <c r="N41" s="492">
        <v>5</v>
      </c>
      <c r="O41" s="492">
        <v>5</v>
      </c>
    </row>
    <row r="42" spans="1:15" ht="16.5">
      <c r="A42" s="434">
        <v>111</v>
      </c>
      <c r="B42" s="435" t="s">
        <v>78</v>
      </c>
      <c r="C42" s="438">
        <v>11921143.465631574</v>
      </c>
      <c r="D42" s="746">
        <v>9277145.2894286662</v>
      </c>
      <c r="E42" s="646">
        <f t="shared" si="3"/>
        <v>-2643998.1762029082</v>
      </c>
      <c r="F42" s="748">
        <f t="shared" si="8"/>
        <v>-0.22179065152814439</v>
      </c>
      <c r="G42" s="438">
        <f t="shared" si="4"/>
        <v>649.86608513037368</v>
      </c>
      <c r="H42" s="438">
        <f t="shared" si="5"/>
        <v>511.6731172813781</v>
      </c>
      <c r="I42" s="721">
        <f t="shared" si="6"/>
        <v>-138.19296784899558</v>
      </c>
      <c r="J42" s="723">
        <f t="shared" si="1"/>
        <v>2.7502356932973255E-3</v>
      </c>
      <c r="K42" s="723">
        <f t="shared" si="2"/>
        <v>3.2765223287289256E-3</v>
      </c>
      <c r="L42" s="436">
        <v>18344</v>
      </c>
      <c r="M42" s="440">
        <v>18131</v>
      </c>
      <c r="N42" s="492">
        <v>7</v>
      </c>
      <c r="O42" s="492">
        <v>7</v>
      </c>
    </row>
    <row r="43" spans="1:15" ht="16.5">
      <c r="A43" s="434">
        <v>139</v>
      </c>
      <c r="B43" s="435" t="s">
        <v>79</v>
      </c>
      <c r="C43" s="438">
        <v>14360137.788988149</v>
      </c>
      <c r="D43" s="746">
        <v>13053647.786773339</v>
      </c>
      <c r="E43" s="646">
        <f t="shared" si="3"/>
        <v>-1306490.0022148099</v>
      </c>
      <c r="F43" s="748">
        <f t="shared" si="8"/>
        <v>-9.0980324939268456E-2</v>
      </c>
      <c r="G43" s="438">
        <f t="shared" si="4"/>
        <v>1448.7628923515081</v>
      </c>
      <c r="H43" s="438">
        <f t="shared" si="5"/>
        <v>1324.8399255834099</v>
      </c>
      <c r="I43" s="721">
        <f t="shared" si="6"/>
        <v>-123.92296676809815</v>
      </c>
      <c r="J43" s="723">
        <f t="shared" si="1"/>
        <v>3.8697904313112915E-3</v>
      </c>
      <c r="K43" s="723">
        <f t="shared" si="2"/>
        <v>1.7805733001470469E-3</v>
      </c>
      <c r="L43" s="436">
        <v>9912</v>
      </c>
      <c r="M43" s="440">
        <v>9853</v>
      </c>
      <c r="N43" s="492">
        <v>17</v>
      </c>
      <c r="O43" s="492">
        <v>17</v>
      </c>
    </row>
    <row r="44" spans="1:15" ht="16.5">
      <c r="A44" s="434">
        <v>140</v>
      </c>
      <c r="B44" s="435" t="s">
        <v>80</v>
      </c>
      <c r="C44" s="438">
        <v>23306668.007930756</v>
      </c>
      <c r="D44" s="746">
        <v>21497633.396035228</v>
      </c>
      <c r="E44" s="646">
        <f t="shared" si="3"/>
        <v>-1809034.6118955277</v>
      </c>
      <c r="F44" s="748">
        <f t="shared" si="8"/>
        <v>-7.7618757485194895E-2</v>
      </c>
      <c r="G44" s="438">
        <f t="shared" si="4"/>
        <v>1112.0654646402688</v>
      </c>
      <c r="H44" s="438">
        <f t="shared" si="5"/>
        <v>1033.4903800795744</v>
      </c>
      <c r="I44" s="721">
        <f t="shared" si="6"/>
        <v>-78.575084560694449</v>
      </c>
      <c r="J44" s="723">
        <f t="shared" si="1"/>
        <v>6.3730336049138032E-3</v>
      </c>
      <c r="K44" s="723">
        <f t="shared" si="2"/>
        <v>3.7590282367155913E-3</v>
      </c>
      <c r="L44" s="436">
        <v>20958</v>
      </c>
      <c r="M44" s="440">
        <v>20801</v>
      </c>
      <c r="N44" s="492">
        <v>11</v>
      </c>
      <c r="O44" s="492">
        <v>11</v>
      </c>
    </row>
    <row r="45" spans="1:15" ht="16.5">
      <c r="A45" s="434">
        <v>142</v>
      </c>
      <c r="B45" s="435" t="s">
        <v>81</v>
      </c>
      <c r="C45" s="438">
        <v>3999183.5467102043</v>
      </c>
      <c r="D45" s="746">
        <v>4051604.9365694392</v>
      </c>
      <c r="E45" s="646">
        <f t="shared" si="3"/>
        <v>52421.389859234914</v>
      </c>
      <c r="F45" s="748">
        <f t="shared" si="8"/>
        <v>1.3108022986931327E-2</v>
      </c>
      <c r="G45" s="438">
        <f t="shared" si="4"/>
        <v>609.72458403875657</v>
      </c>
      <c r="H45" s="438">
        <f t="shared" si="5"/>
        <v>622.94048840243534</v>
      </c>
      <c r="I45" s="721">
        <f t="shared" si="6"/>
        <v>13.21590436367876</v>
      </c>
      <c r="J45" s="723">
        <f t="shared" si="1"/>
        <v>1.2011096262974613E-3</v>
      </c>
      <c r="K45" s="723">
        <f t="shared" si="2"/>
        <v>1.1753627061967312E-3</v>
      </c>
      <c r="L45" s="436">
        <v>6559</v>
      </c>
      <c r="M45" s="440">
        <v>6504</v>
      </c>
      <c r="N45" s="492">
        <v>7</v>
      </c>
      <c r="O45" s="492">
        <v>7</v>
      </c>
    </row>
    <row r="46" spans="1:15" ht="16.5">
      <c r="A46" s="434">
        <v>143</v>
      </c>
      <c r="B46" s="435" t="s">
        <v>82</v>
      </c>
      <c r="C46" s="438">
        <v>3819583.29387902</v>
      </c>
      <c r="D46" s="746">
        <v>2982972.778884301</v>
      </c>
      <c r="E46" s="646">
        <f t="shared" si="3"/>
        <v>-836610.51499471907</v>
      </c>
      <c r="F46" s="748">
        <f t="shared" si="8"/>
        <v>-0.21903188139277099</v>
      </c>
      <c r="G46" s="438">
        <f t="shared" si="4"/>
        <v>555.41417680369636</v>
      </c>
      <c r="H46" s="438">
        <f t="shared" si="5"/>
        <v>438.41457655559981</v>
      </c>
      <c r="I46" s="721">
        <f t="shared" si="6"/>
        <v>-116.99960024809656</v>
      </c>
      <c r="J46" s="723">
        <f t="shared" si="1"/>
        <v>8.8431063141484459E-4</v>
      </c>
      <c r="K46" s="723">
        <f t="shared" si="2"/>
        <v>1.2295768531615252E-3</v>
      </c>
      <c r="L46" s="436">
        <v>6877</v>
      </c>
      <c r="M46" s="440">
        <v>6804</v>
      </c>
      <c r="N46" s="492">
        <v>6</v>
      </c>
      <c r="O46" s="492">
        <v>6</v>
      </c>
    </row>
    <row r="47" spans="1:15" ht="16.5">
      <c r="A47" s="434">
        <v>145</v>
      </c>
      <c r="B47" s="435" t="s">
        <v>83</v>
      </c>
      <c r="C47" s="438">
        <v>15828258.298588883</v>
      </c>
      <c r="D47" s="746">
        <v>13833257.112348409</v>
      </c>
      <c r="E47" s="646">
        <f t="shared" si="3"/>
        <v>-1995001.1862404738</v>
      </c>
      <c r="F47" s="748">
        <f t="shared" si="8"/>
        <v>-0.12604047448595981</v>
      </c>
      <c r="G47" s="438">
        <f t="shared" si="4"/>
        <v>1279.9820716956883</v>
      </c>
      <c r="H47" s="438">
        <f t="shared" si="5"/>
        <v>1118.381204005854</v>
      </c>
      <c r="I47" s="721">
        <f t="shared" si="6"/>
        <v>-161.60086768983433</v>
      </c>
      <c r="J47" s="723">
        <f t="shared" si="1"/>
        <v>4.1009077984681076E-3</v>
      </c>
      <c r="K47" s="723">
        <f t="shared" si="2"/>
        <v>2.2352492793584517E-3</v>
      </c>
      <c r="L47" s="436">
        <v>12366</v>
      </c>
      <c r="M47" s="440">
        <v>12369</v>
      </c>
      <c r="N47" s="492">
        <v>14</v>
      </c>
      <c r="O47" s="492">
        <v>14</v>
      </c>
    </row>
    <row r="48" spans="1:15" ht="16.5">
      <c r="A48" s="434">
        <v>146</v>
      </c>
      <c r="B48" s="435" t="s">
        <v>84</v>
      </c>
      <c r="C48" s="438">
        <v>4989299.8808098715</v>
      </c>
      <c r="D48" s="746">
        <v>3761950.8351003737</v>
      </c>
      <c r="E48" s="646">
        <f t="shared" si="3"/>
        <v>-1227349.0457094978</v>
      </c>
      <c r="F48" s="748">
        <f t="shared" si="8"/>
        <v>-0.24599624697448982</v>
      </c>
      <c r="G48" s="438">
        <f t="shared" si="4"/>
        <v>1074.5853717014584</v>
      </c>
      <c r="H48" s="438">
        <f t="shared" si="5"/>
        <v>837.47792410961119</v>
      </c>
      <c r="I48" s="721">
        <f t="shared" si="6"/>
        <v>-237.10744759184718</v>
      </c>
      <c r="J48" s="723">
        <f t="shared" si="1"/>
        <v>1.1152408570028877E-3</v>
      </c>
      <c r="K48" s="723">
        <f t="shared" si="2"/>
        <v>8.1176649388618033E-4</v>
      </c>
      <c r="L48" s="436">
        <v>4643</v>
      </c>
      <c r="M48" s="440">
        <v>4492</v>
      </c>
      <c r="N48" s="492">
        <v>12</v>
      </c>
      <c r="O48" s="492">
        <v>12</v>
      </c>
    </row>
    <row r="49" spans="1:15" ht="16.5">
      <c r="A49" s="434">
        <v>148</v>
      </c>
      <c r="B49" s="435" t="s">
        <v>85</v>
      </c>
      <c r="C49" s="438">
        <v>10145672.597157197</v>
      </c>
      <c r="D49" s="746">
        <v>11313826.405368472</v>
      </c>
      <c r="E49" s="646">
        <f t="shared" si="3"/>
        <v>1168153.8082112744</v>
      </c>
      <c r="F49" s="748">
        <f t="shared" si="8"/>
        <v>0.11513813372398686</v>
      </c>
      <c r="G49" s="438">
        <f t="shared" si="4"/>
        <v>1447.7272541605589</v>
      </c>
      <c r="H49" s="438">
        <f t="shared" si="5"/>
        <v>1605.4812551963207</v>
      </c>
      <c r="I49" s="721">
        <f t="shared" si="6"/>
        <v>157.7540010357618</v>
      </c>
      <c r="J49" s="723">
        <f t="shared" si="1"/>
        <v>3.3540155119992101E-3</v>
      </c>
      <c r="K49" s="723">
        <f t="shared" si="2"/>
        <v>1.2734903122030082E-3</v>
      </c>
      <c r="L49" s="436">
        <v>7008</v>
      </c>
      <c r="M49" s="440">
        <v>7047</v>
      </c>
      <c r="N49" s="492">
        <v>19</v>
      </c>
      <c r="O49" s="492">
        <v>19</v>
      </c>
    </row>
    <row r="50" spans="1:15" ht="16.5">
      <c r="A50" s="434">
        <v>149</v>
      </c>
      <c r="B50" s="435" t="s">
        <v>86</v>
      </c>
      <c r="C50" s="438">
        <v>2348494.8232097141</v>
      </c>
      <c r="D50" s="746">
        <v>2360538.0590690607</v>
      </c>
      <c r="E50" s="646">
        <f t="shared" si="3"/>
        <v>12043.235859346576</v>
      </c>
      <c r="F50" s="748">
        <f t="shared" si="8"/>
        <v>5.1280657467607065E-3</v>
      </c>
      <c r="G50" s="438">
        <f t="shared" si="4"/>
        <v>438.72498098444129</v>
      </c>
      <c r="H50" s="438">
        <f t="shared" si="5"/>
        <v>438.43574648385231</v>
      </c>
      <c r="I50" s="721">
        <f t="shared" si="6"/>
        <v>-0.28923450058897515</v>
      </c>
      <c r="J50" s="723">
        <f t="shared" si="1"/>
        <v>6.9978811616071323E-4</v>
      </c>
      <c r="K50" s="723">
        <f t="shared" si="2"/>
        <v>9.7296322419483411E-4</v>
      </c>
      <c r="L50" s="436">
        <v>5353</v>
      </c>
      <c r="M50" s="440">
        <v>5384</v>
      </c>
      <c r="N50" s="492">
        <v>1</v>
      </c>
      <c r="O50" s="493">
        <v>33</v>
      </c>
    </row>
    <row r="51" spans="1:15" ht="16.5">
      <c r="A51" s="434">
        <v>151</v>
      </c>
      <c r="B51" s="435" t="s">
        <v>87</v>
      </c>
      <c r="C51" s="438">
        <v>863524.03636203799</v>
      </c>
      <c r="D51" s="746">
        <v>466461.65462734236</v>
      </c>
      <c r="E51" s="646">
        <f t="shared" si="3"/>
        <v>-397062.38173469563</v>
      </c>
      <c r="F51" s="748">
        <f t="shared" si="8"/>
        <v>-0.45981624716260322</v>
      </c>
      <c r="G51" s="438">
        <f t="shared" si="4"/>
        <v>456.64941108516024</v>
      </c>
      <c r="H51" s="438">
        <f t="shared" si="5"/>
        <v>251.86914396724748</v>
      </c>
      <c r="I51" s="721">
        <f t="shared" si="6"/>
        <v>-204.78026711791276</v>
      </c>
      <c r="J51" s="723">
        <f t="shared" si="1"/>
        <v>1.3828386341782221E-4</v>
      </c>
      <c r="K51" s="723">
        <f t="shared" si="2"/>
        <v>3.3468200059599417E-4</v>
      </c>
      <c r="L51" s="436">
        <v>1891</v>
      </c>
      <c r="M51" s="440">
        <v>1852</v>
      </c>
      <c r="N51" s="492">
        <v>14</v>
      </c>
      <c r="O51" s="492">
        <v>14</v>
      </c>
    </row>
    <row r="52" spans="1:15" ht="16.5">
      <c r="A52" s="434">
        <v>152</v>
      </c>
      <c r="B52" s="435" t="s">
        <v>88</v>
      </c>
      <c r="C52" s="438">
        <v>4717775.938787031</v>
      </c>
      <c r="D52" s="746">
        <v>3955692.3961176584</v>
      </c>
      <c r="E52" s="646">
        <f t="shared" si="3"/>
        <v>-762083.54266937263</v>
      </c>
      <c r="F52" s="748">
        <f t="shared" si="8"/>
        <v>-0.16153449264174019</v>
      </c>
      <c r="G52" s="438">
        <f t="shared" si="4"/>
        <v>1053.0749863363908</v>
      </c>
      <c r="H52" s="438">
        <f t="shared" si="5"/>
        <v>897.79673084831097</v>
      </c>
      <c r="I52" s="721">
        <f t="shared" si="6"/>
        <v>-155.27825548807982</v>
      </c>
      <c r="J52" s="723">
        <f t="shared" si="1"/>
        <v>1.1726760851642969E-3</v>
      </c>
      <c r="K52" s="723">
        <f t="shared" si="2"/>
        <v>7.9622510508960609E-4</v>
      </c>
      <c r="L52" s="436">
        <v>4480</v>
      </c>
      <c r="M52" s="440">
        <v>4406</v>
      </c>
      <c r="N52" s="492">
        <v>14</v>
      </c>
      <c r="O52" s="492">
        <v>14</v>
      </c>
    </row>
    <row r="53" spans="1:15" ht="16.5">
      <c r="A53" s="434">
        <v>153</v>
      </c>
      <c r="B53" s="435" t="s">
        <v>89</v>
      </c>
      <c r="C53" s="438">
        <v>23964602.262593187</v>
      </c>
      <c r="D53" s="746">
        <v>17670671.525028009</v>
      </c>
      <c r="E53" s="646">
        <f t="shared" si="3"/>
        <v>-6293930.7375651784</v>
      </c>
      <c r="F53" s="748">
        <f t="shared" si="8"/>
        <v>-0.26263447515628069</v>
      </c>
      <c r="G53" s="438">
        <f t="shared" si="4"/>
        <v>934.11039807418388</v>
      </c>
      <c r="H53" s="438">
        <f t="shared" si="5"/>
        <v>700.99458604522408</v>
      </c>
      <c r="I53" s="721">
        <f t="shared" si="6"/>
        <v>-233.11581202895979</v>
      </c>
      <c r="J53" s="723">
        <f t="shared" si="1"/>
        <v>5.2385200443117843E-3</v>
      </c>
      <c r="K53" s="723">
        <f t="shared" si="2"/>
        <v>4.555434055628413E-3</v>
      </c>
      <c r="L53" s="436">
        <v>25655</v>
      </c>
      <c r="M53" s="440">
        <v>25208</v>
      </c>
      <c r="N53" s="492">
        <v>9</v>
      </c>
      <c r="O53" s="492">
        <v>9</v>
      </c>
    </row>
    <row r="54" spans="1:15" ht="16.5">
      <c r="A54" s="434">
        <v>165</v>
      </c>
      <c r="B54" s="435" t="s">
        <v>90</v>
      </c>
      <c r="C54" s="438">
        <v>12359024.164738171</v>
      </c>
      <c r="D54" s="746">
        <v>9709510.2715539522</v>
      </c>
      <c r="E54" s="646">
        <f t="shared" si="3"/>
        <v>-2649513.8931842186</v>
      </c>
      <c r="F54" s="748">
        <f t="shared" si="8"/>
        <v>-0.21437889091143703</v>
      </c>
      <c r="G54" s="438">
        <f t="shared" si="4"/>
        <v>756.36622795215249</v>
      </c>
      <c r="H54" s="438">
        <f t="shared" si="5"/>
        <v>596.4072648374663</v>
      </c>
      <c r="I54" s="721">
        <f t="shared" si="6"/>
        <v>-159.95896311468618</v>
      </c>
      <c r="J54" s="723">
        <f t="shared" si="1"/>
        <v>2.8784115026950518E-3</v>
      </c>
      <c r="K54" s="723">
        <f t="shared" si="2"/>
        <v>2.9420210419561477E-3</v>
      </c>
      <c r="L54" s="436">
        <v>16340</v>
      </c>
      <c r="M54" s="440">
        <v>16280</v>
      </c>
      <c r="N54" s="492">
        <v>5</v>
      </c>
      <c r="O54" s="492">
        <v>5</v>
      </c>
    </row>
    <row r="55" spans="1:15" ht="16.5">
      <c r="A55" s="434">
        <v>167</v>
      </c>
      <c r="B55" s="435" t="s">
        <v>91</v>
      </c>
      <c r="C55" s="438">
        <v>56313143.643231809</v>
      </c>
      <c r="D55" s="746">
        <v>39658801.45671007</v>
      </c>
      <c r="E55" s="646">
        <f t="shared" si="3"/>
        <v>-16654342.186521739</v>
      </c>
      <c r="F55" s="748">
        <f t="shared" si="8"/>
        <v>-0.29574520456599296</v>
      </c>
      <c r="G55" s="438">
        <f t="shared" si="4"/>
        <v>728.86894608187583</v>
      </c>
      <c r="H55" s="438">
        <f t="shared" si="5"/>
        <v>511.64064681679292</v>
      </c>
      <c r="I55" s="721">
        <f t="shared" si="6"/>
        <v>-217.22829926508291</v>
      </c>
      <c r="J55" s="723">
        <f t="shared" si="1"/>
        <v>1.1756962720409561E-2</v>
      </c>
      <c r="K55" s="723">
        <f t="shared" si="2"/>
        <v>1.4007670578940225E-2</v>
      </c>
      <c r="L55" s="436">
        <v>77261</v>
      </c>
      <c r="M55" s="440">
        <v>77513</v>
      </c>
      <c r="N55" s="492">
        <v>12</v>
      </c>
      <c r="O55" s="492">
        <v>12</v>
      </c>
    </row>
    <row r="56" spans="1:15" ht="16.5">
      <c r="A56" s="434">
        <v>169</v>
      </c>
      <c r="B56" s="435" t="s">
        <v>92</v>
      </c>
      <c r="C56" s="438">
        <v>2475660.9605046944</v>
      </c>
      <c r="D56" s="746">
        <v>2541144.9126415495</v>
      </c>
      <c r="E56" s="646">
        <f t="shared" si="3"/>
        <v>65483.952136855107</v>
      </c>
      <c r="F56" s="748">
        <f t="shared" si="8"/>
        <v>2.6451098588033389E-2</v>
      </c>
      <c r="G56" s="438">
        <f t="shared" si="4"/>
        <v>490.61850188360967</v>
      </c>
      <c r="H56" s="438">
        <f t="shared" si="5"/>
        <v>509.24747748327644</v>
      </c>
      <c r="I56" s="721">
        <f t="shared" si="6"/>
        <v>18.628975599666774</v>
      </c>
      <c r="J56" s="723">
        <f t="shared" si="1"/>
        <v>7.5332952352825618E-4</v>
      </c>
      <c r="K56" s="723">
        <f t="shared" si="2"/>
        <v>9.0176197784773817E-4</v>
      </c>
      <c r="L56" s="436">
        <v>5046</v>
      </c>
      <c r="M56" s="440">
        <v>4990</v>
      </c>
      <c r="N56" s="492">
        <v>5</v>
      </c>
      <c r="O56" s="492">
        <v>5</v>
      </c>
    </row>
    <row r="57" spans="1:15" ht="16.5">
      <c r="A57" s="434">
        <v>171</v>
      </c>
      <c r="B57" s="435" t="s">
        <v>93</v>
      </c>
      <c r="C57" s="438">
        <v>2635015.307542793</v>
      </c>
      <c r="D57" s="746">
        <v>2481865.4627946545</v>
      </c>
      <c r="E57" s="646">
        <f t="shared" si="3"/>
        <v>-153149.84474813845</v>
      </c>
      <c r="F57" s="748">
        <f t="shared" si="8"/>
        <v>-5.8121045562712081E-2</v>
      </c>
      <c r="G57" s="438">
        <f t="shared" si="4"/>
        <v>569.85625163122688</v>
      </c>
      <c r="H57" s="438">
        <f t="shared" si="5"/>
        <v>546.66640149661998</v>
      </c>
      <c r="I57" s="721">
        <f t="shared" si="6"/>
        <v>-23.1898501346069</v>
      </c>
      <c r="J57" s="723">
        <f t="shared" si="1"/>
        <v>7.3575596466271434E-4</v>
      </c>
      <c r="K57" s="723">
        <f t="shared" si="2"/>
        <v>8.2044075740054731E-4</v>
      </c>
      <c r="L57" s="436">
        <v>4624</v>
      </c>
      <c r="M57" s="440">
        <v>4540</v>
      </c>
      <c r="N57" s="492">
        <v>11</v>
      </c>
      <c r="O57" s="492">
        <v>11</v>
      </c>
    </row>
    <row r="58" spans="1:15" ht="16.5">
      <c r="A58" s="434">
        <v>172</v>
      </c>
      <c r="B58" s="435" t="s">
        <v>94</v>
      </c>
      <c r="C58" s="438">
        <v>2366143.3571132608</v>
      </c>
      <c r="D58" s="746">
        <v>3312284.9385822145</v>
      </c>
      <c r="E58" s="646">
        <f t="shared" si="3"/>
        <v>946141.58146895375</v>
      </c>
      <c r="F58" s="748">
        <f t="shared" si="8"/>
        <v>0.39986655019215073</v>
      </c>
      <c r="G58" s="438">
        <f t="shared" si="4"/>
        <v>555.04183840329836</v>
      </c>
      <c r="H58" s="438">
        <f t="shared" si="5"/>
        <v>794.12249786195503</v>
      </c>
      <c r="I58" s="721">
        <f t="shared" si="6"/>
        <v>239.08065945865667</v>
      </c>
      <c r="J58" s="723">
        <f t="shared" si="1"/>
        <v>9.8193614309784725E-4</v>
      </c>
      <c r="K58" s="723">
        <f t="shared" si="2"/>
        <v>7.537573566338509E-4</v>
      </c>
      <c r="L58" s="436">
        <v>4263</v>
      </c>
      <c r="M58" s="440">
        <v>4171</v>
      </c>
      <c r="N58" s="492">
        <v>13</v>
      </c>
      <c r="O58" s="492">
        <v>13</v>
      </c>
    </row>
    <row r="59" spans="1:15" ht="16.5">
      <c r="A59" s="434">
        <v>176</v>
      </c>
      <c r="B59" s="435" t="s">
        <v>95</v>
      </c>
      <c r="C59" s="438">
        <v>3266575.8823243198</v>
      </c>
      <c r="D59" s="746">
        <v>2160299.5770489061</v>
      </c>
      <c r="E59" s="646">
        <f t="shared" si="3"/>
        <v>-1106276.3052754137</v>
      </c>
      <c r="F59" s="748">
        <f t="shared" si="8"/>
        <v>-0.33866542371219827</v>
      </c>
      <c r="G59" s="438">
        <f t="shared" si="4"/>
        <v>735.05307883085504</v>
      </c>
      <c r="H59" s="438">
        <f t="shared" si="5"/>
        <v>496.39236604984058</v>
      </c>
      <c r="I59" s="721">
        <f t="shared" si="6"/>
        <v>-238.66071278101447</v>
      </c>
      <c r="J59" s="723">
        <f t="shared" si="1"/>
        <v>6.4042685757925808E-4</v>
      </c>
      <c r="K59" s="723">
        <f t="shared" si="2"/>
        <v>7.8646655863594316E-4</v>
      </c>
      <c r="L59" s="436">
        <v>4444</v>
      </c>
      <c r="M59" s="440">
        <v>4352</v>
      </c>
      <c r="N59" s="492">
        <v>12</v>
      </c>
      <c r="O59" s="492">
        <v>12</v>
      </c>
    </row>
    <row r="60" spans="1:15" ht="16.5">
      <c r="A60" s="434">
        <v>177</v>
      </c>
      <c r="B60" s="435" t="s">
        <v>96</v>
      </c>
      <c r="C60" s="438">
        <v>871696.38047944847</v>
      </c>
      <c r="D60" s="746">
        <v>1124747.2059655883</v>
      </c>
      <c r="E60" s="646">
        <f t="shared" si="3"/>
        <v>253050.82548613986</v>
      </c>
      <c r="F60" s="748">
        <f t="shared" ref="F60:F78" si="9">E60/C60</f>
        <v>0.2902969785729263</v>
      </c>
      <c r="G60" s="438">
        <f t="shared" si="4"/>
        <v>488.07188156744036</v>
      </c>
      <c r="H60" s="438">
        <f t="shared" si="5"/>
        <v>636.16923414343228</v>
      </c>
      <c r="I60" s="721">
        <f t="shared" si="6"/>
        <v>148.09735257599192</v>
      </c>
      <c r="J60" s="723">
        <f t="shared" si="1"/>
        <v>3.334344580447443E-4</v>
      </c>
      <c r="K60" s="723">
        <f t="shared" si="2"/>
        <v>3.195020394458519E-4</v>
      </c>
      <c r="L60" s="436">
        <v>1786</v>
      </c>
      <c r="M60" s="440">
        <v>1768</v>
      </c>
      <c r="N60" s="492">
        <v>6</v>
      </c>
      <c r="O60" s="492">
        <v>6</v>
      </c>
    </row>
    <row r="61" spans="1:15" ht="16.5">
      <c r="A61" s="434">
        <v>178</v>
      </c>
      <c r="B61" s="435" t="s">
        <v>97</v>
      </c>
      <c r="C61" s="438">
        <v>3795385.5922246007</v>
      </c>
      <c r="D61" s="746">
        <v>4140655.9082674971</v>
      </c>
      <c r="E61" s="646">
        <f t="shared" si="3"/>
        <v>345270.31604289636</v>
      </c>
      <c r="F61" s="748">
        <f t="shared" si="9"/>
        <v>9.0971077286648508E-2</v>
      </c>
      <c r="G61" s="438">
        <f t="shared" si="4"/>
        <v>644.70623275430626</v>
      </c>
      <c r="H61" s="438">
        <f t="shared" si="5"/>
        <v>717.74240046238469</v>
      </c>
      <c r="I61" s="721">
        <f t="shared" si="6"/>
        <v>73.036167708078437</v>
      </c>
      <c r="J61" s="723">
        <f t="shared" si="1"/>
        <v>1.2275090361639732E-3</v>
      </c>
      <c r="K61" s="723">
        <f t="shared" si="2"/>
        <v>1.0425380461329863E-3</v>
      </c>
      <c r="L61" s="436">
        <v>5887</v>
      </c>
      <c r="M61" s="440">
        <v>5769</v>
      </c>
      <c r="N61" s="492">
        <v>10</v>
      </c>
      <c r="O61" s="492">
        <v>10</v>
      </c>
    </row>
    <row r="62" spans="1:15" ht="16.5">
      <c r="A62" s="434">
        <v>179</v>
      </c>
      <c r="B62" s="435" t="s">
        <v>98</v>
      </c>
      <c r="C62" s="438">
        <v>57907103.830341697</v>
      </c>
      <c r="D62" s="746">
        <v>30058903.126251936</v>
      </c>
      <c r="E62" s="646">
        <f t="shared" si="3"/>
        <v>-27848200.704089761</v>
      </c>
      <c r="F62" s="748">
        <f t="shared" si="9"/>
        <v>-0.48091164748422605</v>
      </c>
      <c r="G62" s="438">
        <f t="shared" si="4"/>
        <v>400.8160959510891</v>
      </c>
      <c r="H62" s="438">
        <f t="shared" si="5"/>
        <v>206.04236927383479</v>
      </c>
      <c r="I62" s="721">
        <f t="shared" si="6"/>
        <v>-194.7737266772543</v>
      </c>
      <c r="J62" s="723">
        <f t="shared" si="1"/>
        <v>8.9110459845213683E-3</v>
      </c>
      <c r="K62" s="723">
        <f t="shared" si="2"/>
        <v>2.6363797527509614E-2</v>
      </c>
      <c r="L62" s="436">
        <v>144473</v>
      </c>
      <c r="M62" s="440">
        <v>145887</v>
      </c>
      <c r="N62" s="492">
        <v>13</v>
      </c>
      <c r="O62" s="492">
        <v>13</v>
      </c>
    </row>
    <row r="63" spans="1:15" ht="16.5">
      <c r="A63" s="434">
        <v>181</v>
      </c>
      <c r="B63" s="435" t="s">
        <v>99</v>
      </c>
      <c r="C63" s="438">
        <v>1870536.1807540311</v>
      </c>
      <c r="D63" s="746">
        <v>1809921.4859271036</v>
      </c>
      <c r="E63" s="646">
        <f t="shared" si="3"/>
        <v>-60614.694826927502</v>
      </c>
      <c r="F63" s="748">
        <f t="shared" si="9"/>
        <v>-3.2404983902793658E-2</v>
      </c>
      <c r="G63" s="438">
        <f t="shared" si="4"/>
        <v>1110.1104930290985</v>
      </c>
      <c r="H63" s="438">
        <f t="shared" si="5"/>
        <v>1075.4138359638168</v>
      </c>
      <c r="I63" s="721">
        <f t="shared" si="6"/>
        <v>-34.69665706528167</v>
      </c>
      <c r="J63" s="723">
        <f t="shared" si="1"/>
        <v>5.3655629154957495E-4</v>
      </c>
      <c r="K63" s="723">
        <f t="shared" si="2"/>
        <v>3.0414136447249365E-4</v>
      </c>
      <c r="L63" s="436">
        <v>1685</v>
      </c>
      <c r="M63" s="440">
        <v>1683</v>
      </c>
      <c r="N63" s="492">
        <v>4</v>
      </c>
      <c r="O63" s="492">
        <v>4</v>
      </c>
    </row>
    <row r="64" spans="1:15" ht="16.5">
      <c r="A64" s="434">
        <v>182</v>
      </c>
      <c r="B64" s="435" t="s">
        <v>100</v>
      </c>
      <c r="C64" s="438">
        <v>5989277.2974679992</v>
      </c>
      <c r="D64" s="746">
        <v>1794234.1447684509</v>
      </c>
      <c r="E64" s="646">
        <f t="shared" si="3"/>
        <v>-4195043.1526995488</v>
      </c>
      <c r="F64" s="748">
        <f t="shared" si="9"/>
        <v>-0.70042560134476106</v>
      </c>
      <c r="G64" s="438">
        <f t="shared" si="4"/>
        <v>302.99374196731924</v>
      </c>
      <c r="H64" s="438">
        <f t="shared" si="5"/>
        <v>92.739657040804815</v>
      </c>
      <c r="I64" s="721">
        <f t="shared" si="6"/>
        <v>-210.25408492651442</v>
      </c>
      <c r="J64" s="723">
        <f t="shared" si="1"/>
        <v>5.3190573534489614E-4</v>
      </c>
      <c r="K64" s="723">
        <f t="shared" si="2"/>
        <v>3.496270337759557E-3</v>
      </c>
      <c r="L64" s="436">
        <v>19767</v>
      </c>
      <c r="M64" s="440">
        <v>19347</v>
      </c>
      <c r="N64" s="492">
        <v>13</v>
      </c>
      <c r="O64" s="492">
        <v>13</v>
      </c>
    </row>
    <row r="65" spans="1:15" ht="16.5">
      <c r="A65" s="434">
        <v>186</v>
      </c>
      <c r="B65" s="435" t="s">
        <v>101</v>
      </c>
      <c r="C65" s="438">
        <v>18843339.35745617</v>
      </c>
      <c r="D65" s="746">
        <v>12162905.369964711</v>
      </c>
      <c r="E65" s="646">
        <f t="shared" si="3"/>
        <v>-6680433.9874914587</v>
      </c>
      <c r="F65" s="748">
        <f t="shared" si="9"/>
        <v>-0.3545249523327223</v>
      </c>
      <c r="G65" s="438">
        <f t="shared" si="4"/>
        <v>416.64837388794433</v>
      </c>
      <c r="H65" s="438">
        <f t="shared" si="5"/>
        <v>266.55501577831933</v>
      </c>
      <c r="I65" s="721">
        <f t="shared" si="6"/>
        <v>-150.093358109625</v>
      </c>
      <c r="J65" s="723">
        <f t="shared" si="1"/>
        <v>3.6057273481306809E-3</v>
      </c>
      <c r="K65" s="723">
        <f t="shared" si="2"/>
        <v>8.2459717533451479E-3</v>
      </c>
      <c r="L65" s="436">
        <v>45226</v>
      </c>
      <c r="M65" s="440">
        <v>45630</v>
      </c>
      <c r="N65" s="492">
        <v>1</v>
      </c>
      <c r="O65" s="493">
        <v>35</v>
      </c>
    </row>
    <row r="66" spans="1:15" ht="16.5">
      <c r="A66" s="434">
        <v>202</v>
      </c>
      <c r="B66" s="435" t="s">
        <v>102</v>
      </c>
      <c r="C66" s="438">
        <v>24172684.352989413</v>
      </c>
      <c r="D66" s="746">
        <v>25125762.112020992</v>
      </c>
      <c r="E66" s="646">
        <f t="shared" si="3"/>
        <v>953077.7590315789</v>
      </c>
      <c r="F66" s="748">
        <f t="shared" si="9"/>
        <v>3.9427882526985987E-2</v>
      </c>
      <c r="G66" s="438">
        <f t="shared" si="4"/>
        <v>680.97823345605013</v>
      </c>
      <c r="H66" s="438">
        <f t="shared" si="5"/>
        <v>700.89718009431465</v>
      </c>
      <c r="I66" s="721">
        <f t="shared" si="6"/>
        <v>19.918946638264515</v>
      </c>
      <c r="J66" s="723">
        <f t="shared" si="1"/>
        <v>7.4486025200574783E-3</v>
      </c>
      <c r="K66" s="723">
        <f t="shared" si="2"/>
        <v>6.4782291346464358E-3</v>
      </c>
      <c r="L66" s="436">
        <v>35497</v>
      </c>
      <c r="M66" s="440">
        <v>35848</v>
      </c>
      <c r="N66" s="492">
        <v>2</v>
      </c>
      <c r="O66" s="492">
        <v>2</v>
      </c>
    </row>
    <row r="67" spans="1:15" ht="16.5">
      <c r="A67" s="434">
        <v>204</v>
      </c>
      <c r="B67" s="435" t="s">
        <v>103</v>
      </c>
      <c r="C67" s="438">
        <v>56492.879858345841</v>
      </c>
      <c r="D67" s="746">
        <v>-534867.6707127773</v>
      </c>
      <c r="E67" s="646">
        <f t="shared" si="3"/>
        <v>-591360.55057112314</v>
      </c>
      <c r="F67" s="748">
        <f t="shared" si="9"/>
        <v>-10.467877581280005</v>
      </c>
      <c r="G67" s="438">
        <f t="shared" si="4"/>
        <v>20.335809884213766</v>
      </c>
      <c r="H67" s="438">
        <f t="shared" si="5"/>
        <v>-198.90950937626528</v>
      </c>
      <c r="I67" s="721">
        <f t="shared" si="6"/>
        <v>-219.24531926047905</v>
      </c>
      <c r="J67" s="723">
        <f t="shared" si="1"/>
        <v>-1.5856301839546518E-4</v>
      </c>
      <c r="K67" s="723">
        <f t="shared" si="2"/>
        <v>4.8593947062776908E-4</v>
      </c>
      <c r="L67" s="436">
        <v>2778</v>
      </c>
      <c r="M67" s="440">
        <v>2689</v>
      </c>
      <c r="N67" s="492">
        <v>11</v>
      </c>
      <c r="O67" s="492">
        <v>11</v>
      </c>
    </row>
    <row r="68" spans="1:15" ht="16.5">
      <c r="A68" s="434">
        <v>205</v>
      </c>
      <c r="B68" s="435" t="s">
        <v>104</v>
      </c>
      <c r="C68" s="438">
        <v>47269128.023024693</v>
      </c>
      <c r="D68" s="746">
        <v>50082901.613076881</v>
      </c>
      <c r="E68" s="646">
        <f t="shared" si="3"/>
        <v>2813773.5900521874</v>
      </c>
      <c r="F68" s="748">
        <f t="shared" si="9"/>
        <v>5.9526665875486516E-2</v>
      </c>
      <c r="G68" s="438">
        <f t="shared" si="4"/>
        <v>1295.2930157297205</v>
      </c>
      <c r="H68" s="438">
        <f t="shared" si="5"/>
        <v>1379.8082930566404</v>
      </c>
      <c r="I68" s="721">
        <f t="shared" si="6"/>
        <v>84.515277326919886</v>
      </c>
      <c r="J68" s="723">
        <f t="shared" si="1"/>
        <v>1.4847216395019394E-2</v>
      </c>
      <c r="K68" s="723">
        <f t="shared" si="2"/>
        <v>6.5593696412704107E-3</v>
      </c>
      <c r="L68" s="436">
        <v>36493</v>
      </c>
      <c r="M68" s="440">
        <v>36297</v>
      </c>
      <c r="N68" s="492">
        <v>18</v>
      </c>
      <c r="O68" s="492">
        <v>18</v>
      </c>
    </row>
    <row r="69" spans="1:15" ht="16.5">
      <c r="A69" s="434">
        <v>208</v>
      </c>
      <c r="B69" s="435" t="s">
        <v>105</v>
      </c>
      <c r="C69" s="438">
        <v>17132518.528723124</v>
      </c>
      <c r="D69" s="746">
        <v>15260121.367559548</v>
      </c>
      <c r="E69" s="646">
        <f t="shared" si="3"/>
        <v>-1872397.1611635759</v>
      </c>
      <c r="F69" s="748">
        <f t="shared" si="9"/>
        <v>-0.10928907842851313</v>
      </c>
      <c r="G69" s="438">
        <f t="shared" si="4"/>
        <v>1380.3189275477864</v>
      </c>
      <c r="H69" s="438">
        <f t="shared" si="5"/>
        <v>1237.1399568349857</v>
      </c>
      <c r="I69" s="721">
        <f t="shared" si="6"/>
        <v>-143.17897071280072</v>
      </c>
      <c r="J69" s="723">
        <f t="shared" ref="J69:J132" si="10">D69/$D$5</f>
        <v>4.5239057015669659E-3</v>
      </c>
      <c r="K69" s="723">
        <f t="shared" ref="K69:K132" si="11">M69/$M$5</f>
        <v>2.2291050093691082E-3</v>
      </c>
      <c r="L69" s="436">
        <v>12412</v>
      </c>
      <c r="M69" s="440">
        <v>12335</v>
      </c>
      <c r="N69" s="492">
        <v>17</v>
      </c>
      <c r="O69" s="492">
        <v>17</v>
      </c>
    </row>
    <row r="70" spans="1:15" ht="16.5">
      <c r="A70" s="434">
        <v>211</v>
      </c>
      <c r="B70" s="435" t="s">
        <v>106</v>
      </c>
      <c r="C70" s="438">
        <v>23532723.698887482</v>
      </c>
      <c r="D70" s="746">
        <v>19820144.778272234</v>
      </c>
      <c r="E70" s="646">
        <f t="shared" ref="E70:E133" si="12">D70-C70</f>
        <v>-3712578.9206152484</v>
      </c>
      <c r="F70" s="748">
        <f t="shared" si="9"/>
        <v>-0.15776239793232102</v>
      </c>
      <c r="G70" s="438">
        <f t="shared" ref="G70:G133" si="13">C70/L70</f>
        <v>721.3758720767421</v>
      </c>
      <c r="H70" s="438">
        <f t="shared" ref="H70:H133" si="14">D70/M70</f>
        <v>601.35758907346201</v>
      </c>
      <c r="I70" s="721">
        <f t="shared" ref="I70:I133" si="15">H70-G70</f>
        <v>-120.01828300328009</v>
      </c>
      <c r="J70" s="723">
        <f t="shared" si="10"/>
        <v>5.8757374078898259E-3</v>
      </c>
      <c r="K70" s="723">
        <f t="shared" si="11"/>
        <v>5.9561468993754715E-3</v>
      </c>
      <c r="L70" s="436">
        <v>32622</v>
      </c>
      <c r="M70" s="440">
        <v>32959</v>
      </c>
      <c r="N70" s="492">
        <v>6</v>
      </c>
      <c r="O70" s="492">
        <v>6</v>
      </c>
    </row>
    <row r="71" spans="1:15" ht="16.5">
      <c r="A71" s="434">
        <v>213</v>
      </c>
      <c r="B71" s="435" t="s">
        <v>107</v>
      </c>
      <c r="C71" s="438">
        <v>1871825.9985278528</v>
      </c>
      <c r="D71" s="746">
        <v>1651656.2073497474</v>
      </c>
      <c r="E71" s="646">
        <f t="shared" si="12"/>
        <v>-220169.7911781054</v>
      </c>
      <c r="F71" s="748">
        <f t="shared" si="9"/>
        <v>-0.11762300093665959</v>
      </c>
      <c r="G71" s="438">
        <f t="shared" si="13"/>
        <v>357.9017205598189</v>
      </c>
      <c r="H71" s="438">
        <f t="shared" si="14"/>
        <v>320.46104139498397</v>
      </c>
      <c r="I71" s="721">
        <f t="shared" si="15"/>
        <v>-37.440679164834933</v>
      </c>
      <c r="J71" s="723">
        <f t="shared" si="10"/>
        <v>4.8963810663669256E-4</v>
      </c>
      <c r="K71" s="723">
        <f t="shared" si="11"/>
        <v>9.3139904485515872E-4</v>
      </c>
      <c r="L71" s="436">
        <v>5230</v>
      </c>
      <c r="M71" s="440">
        <v>5154</v>
      </c>
      <c r="N71" s="492">
        <v>10</v>
      </c>
      <c r="O71" s="492">
        <v>10</v>
      </c>
    </row>
    <row r="72" spans="1:15" ht="16.5">
      <c r="A72" s="434">
        <v>214</v>
      </c>
      <c r="B72" s="435" t="s">
        <v>108</v>
      </c>
      <c r="C72" s="438">
        <v>10837322.572374988</v>
      </c>
      <c r="D72" s="746">
        <v>9322802.1359711215</v>
      </c>
      <c r="E72" s="646">
        <f t="shared" si="12"/>
        <v>-1514520.4364038669</v>
      </c>
      <c r="F72" s="748">
        <f t="shared" si="9"/>
        <v>-0.139750425097106</v>
      </c>
      <c r="G72" s="438">
        <f t="shared" si="13"/>
        <v>855.89342697638517</v>
      </c>
      <c r="H72" s="438">
        <f t="shared" si="14"/>
        <v>744.1572586183845</v>
      </c>
      <c r="I72" s="721">
        <f t="shared" si="15"/>
        <v>-111.73616835800067</v>
      </c>
      <c r="J72" s="723">
        <f t="shared" si="10"/>
        <v>2.7637707932754991E-3</v>
      </c>
      <c r="K72" s="723">
        <f t="shared" si="11"/>
        <v>2.2639827772497922E-3</v>
      </c>
      <c r="L72" s="436">
        <v>12662</v>
      </c>
      <c r="M72" s="440">
        <v>12528</v>
      </c>
      <c r="N72" s="492">
        <v>4</v>
      </c>
      <c r="O72" s="492">
        <v>4</v>
      </c>
    </row>
    <row r="73" spans="1:15" ht="16.5">
      <c r="A73" s="434">
        <v>216</v>
      </c>
      <c r="B73" s="435" t="s">
        <v>109</v>
      </c>
      <c r="C73" s="438">
        <v>1145335.763383012</v>
      </c>
      <c r="D73" s="746">
        <v>1109122.5164995838</v>
      </c>
      <c r="E73" s="646">
        <f t="shared" si="12"/>
        <v>-36213.24688342819</v>
      </c>
      <c r="F73" s="748">
        <f t="shared" si="9"/>
        <v>-3.161801808795707E-2</v>
      </c>
      <c r="G73" s="438">
        <f t="shared" si="13"/>
        <v>873.6352123440214</v>
      </c>
      <c r="H73" s="438">
        <f t="shared" si="14"/>
        <v>874.01301536610231</v>
      </c>
      <c r="I73" s="721">
        <f t="shared" si="15"/>
        <v>0.37780302208091143</v>
      </c>
      <c r="J73" s="723">
        <f t="shared" si="10"/>
        <v>3.2880247510975042E-4</v>
      </c>
      <c r="K73" s="723">
        <f t="shared" si="11"/>
        <v>2.293258416610781E-4</v>
      </c>
      <c r="L73" s="436">
        <v>1311</v>
      </c>
      <c r="M73" s="440">
        <v>1269</v>
      </c>
      <c r="N73" s="492">
        <v>13</v>
      </c>
      <c r="O73" s="492">
        <v>13</v>
      </c>
    </row>
    <row r="74" spans="1:15" ht="16.5">
      <c r="A74" s="434">
        <v>217</v>
      </c>
      <c r="B74" s="435" t="s">
        <v>110</v>
      </c>
      <c r="C74" s="438">
        <v>4923493.6722807726</v>
      </c>
      <c r="D74" s="746">
        <v>4583246.4487476991</v>
      </c>
      <c r="E74" s="646">
        <f t="shared" si="12"/>
        <v>-340247.22353307344</v>
      </c>
      <c r="F74" s="748">
        <f t="shared" si="9"/>
        <v>-6.9106867233050873E-2</v>
      </c>
      <c r="G74" s="438">
        <f t="shared" si="13"/>
        <v>913.44966090552361</v>
      </c>
      <c r="H74" s="438">
        <f t="shared" si="14"/>
        <v>856.36144408589291</v>
      </c>
      <c r="I74" s="721">
        <f t="shared" si="15"/>
        <v>-57.088216819630702</v>
      </c>
      <c r="J74" s="723">
        <f t="shared" si="10"/>
        <v>1.3587162409634326E-3</v>
      </c>
      <c r="K74" s="723">
        <f t="shared" si="11"/>
        <v>9.6718038185192269E-4</v>
      </c>
      <c r="L74" s="436">
        <v>5390</v>
      </c>
      <c r="M74" s="440">
        <v>5352</v>
      </c>
      <c r="N74" s="492">
        <v>16</v>
      </c>
      <c r="O74" s="492">
        <v>16</v>
      </c>
    </row>
    <row r="75" spans="1:15" ht="16.5">
      <c r="A75" s="434">
        <v>218</v>
      </c>
      <c r="B75" s="435" t="s">
        <v>111</v>
      </c>
      <c r="C75" s="438">
        <v>1185615.7031629055</v>
      </c>
      <c r="D75" s="746">
        <v>979223.04462678032</v>
      </c>
      <c r="E75" s="646">
        <f t="shared" si="12"/>
        <v>-206392.65853612521</v>
      </c>
      <c r="F75" s="748">
        <f t="shared" si="9"/>
        <v>-0.17408057095189006</v>
      </c>
      <c r="G75" s="438">
        <f t="shared" si="13"/>
        <v>994.6440462776053</v>
      </c>
      <c r="H75" s="438">
        <f t="shared" si="14"/>
        <v>816.01920385565029</v>
      </c>
      <c r="I75" s="721">
        <f t="shared" si="15"/>
        <v>-178.62484242195501</v>
      </c>
      <c r="J75" s="723">
        <f t="shared" si="10"/>
        <v>2.9029341300719301E-4</v>
      </c>
      <c r="K75" s="723">
        <f t="shared" si="11"/>
        <v>2.1685658785917551E-4</v>
      </c>
      <c r="L75" s="436">
        <v>1192</v>
      </c>
      <c r="M75" s="440">
        <v>1200</v>
      </c>
      <c r="N75" s="492">
        <v>14</v>
      </c>
      <c r="O75" s="492">
        <v>14</v>
      </c>
    </row>
    <row r="76" spans="1:15" ht="16.5">
      <c r="A76" s="434">
        <v>224</v>
      </c>
      <c r="B76" s="435" t="s">
        <v>112</v>
      </c>
      <c r="C76" s="438">
        <v>5647383.5604031039</v>
      </c>
      <c r="D76" s="746">
        <v>6204707.1160762869</v>
      </c>
      <c r="E76" s="646">
        <f t="shared" si="12"/>
        <v>557323.55567318294</v>
      </c>
      <c r="F76" s="748">
        <f t="shared" si="9"/>
        <v>9.8687037937512045E-2</v>
      </c>
      <c r="G76" s="438">
        <f t="shared" si="13"/>
        <v>647.85861654274447</v>
      </c>
      <c r="H76" s="438">
        <f t="shared" si="14"/>
        <v>721.22598117822702</v>
      </c>
      <c r="I76" s="721">
        <f t="shared" si="15"/>
        <v>73.367364635482545</v>
      </c>
      <c r="J76" s="723">
        <f t="shared" si="10"/>
        <v>1.8394027952255804E-3</v>
      </c>
      <c r="K76" s="723">
        <f t="shared" si="11"/>
        <v>1.5546810211270723E-3</v>
      </c>
      <c r="L76" s="436">
        <v>8717</v>
      </c>
      <c r="M76" s="440">
        <v>8603</v>
      </c>
      <c r="N76" s="492">
        <v>1</v>
      </c>
      <c r="O76" s="493">
        <v>33</v>
      </c>
    </row>
    <row r="77" spans="1:15" ht="16.5">
      <c r="A77" s="434">
        <v>226</v>
      </c>
      <c r="B77" s="435" t="s">
        <v>113</v>
      </c>
      <c r="C77" s="438">
        <v>4475396.5595259303</v>
      </c>
      <c r="D77" s="746">
        <v>3770049.0698845955</v>
      </c>
      <c r="E77" s="646">
        <f t="shared" si="12"/>
        <v>-705347.48964133486</v>
      </c>
      <c r="F77" s="748">
        <f t="shared" si="9"/>
        <v>-0.15760558427833507</v>
      </c>
      <c r="G77" s="438">
        <f t="shared" si="13"/>
        <v>1185.849644813442</v>
      </c>
      <c r="H77" s="438">
        <f t="shared" si="14"/>
        <v>1028.6627748661924</v>
      </c>
      <c r="I77" s="721">
        <f t="shared" si="15"/>
        <v>-157.18686994724953</v>
      </c>
      <c r="J77" s="723">
        <f t="shared" si="10"/>
        <v>1.1176416013764449E-3</v>
      </c>
      <c r="K77" s="723">
        <f t="shared" si="11"/>
        <v>6.6231616208656512E-4</v>
      </c>
      <c r="L77" s="436">
        <v>3774</v>
      </c>
      <c r="M77" s="440">
        <v>3665</v>
      </c>
      <c r="N77" s="492">
        <v>13</v>
      </c>
      <c r="O77" s="492">
        <v>13</v>
      </c>
    </row>
    <row r="78" spans="1:15" ht="16.5">
      <c r="A78" s="434">
        <v>230</v>
      </c>
      <c r="B78" s="435" t="s">
        <v>114</v>
      </c>
      <c r="C78" s="438">
        <v>1708988.3854342233</v>
      </c>
      <c r="D78" s="746">
        <v>2069854.2239129441</v>
      </c>
      <c r="E78" s="646">
        <f t="shared" si="12"/>
        <v>360865.83847872075</v>
      </c>
      <c r="F78" s="748">
        <f t="shared" si="9"/>
        <v>0.21115757225408596</v>
      </c>
      <c r="G78" s="438">
        <f t="shared" si="13"/>
        <v>746.28313774420235</v>
      </c>
      <c r="H78" s="438">
        <f t="shared" si="14"/>
        <v>924.04206424685003</v>
      </c>
      <c r="I78" s="721">
        <f t="shared" si="15"/>
        <v>177.75892650264768</v>
      </c>
      <c r="J78" s="723">
        <f t="shared" si="10"/>
        <v>6.1361407943177654E-4</v>
      </c>
      <c r="K78" s="723">
        <f t="shared" si="11"/>
        <v>4.0479896400379427E-4</v>
      </c>
      <c r="L78" s="436">
        <v>2290</v>
      </c>
      <c r="M78" s="440">
        <v>2240</v>
      </c>
      <c r="N78" s="492">
        <v>4</v>
      </c>
      <c r="O78" s="492">
        <v>4</v>
      </c>
    </row>
    <row r="79" spans="1:15" ht="16.5">
      <c r="A79" s="434">
        <v>231</v>
      </c>
      <c r="B79" s="435" t="s">
        <v>115</v>
      </c>
      <c r="C79" s="438">
        <v>-1045898.8802411121</v>
      </c>
      <c r="D79" s="746">
        <v>-922269.40569378133</v>
      </c>
      <c r="E79" s="646">
        <f t="shared" si="12"/>
        <v>123629.47454733076</v>
      </c>
      <c r="F79" s="748">
        <f>-E79/C79</f>
        <v>0.11820404140678527</v>
      </c>
      <c r="G79" s="438">
        <f t="shared" si="13"/>
        <v>-811.40332059046705</v>
      </c>
      <c r="H79" s="438">
        <f t="shared" si="14"/>
        <v>-734.29092810014436</v>
      </c>
      <c r="I79" s="721">
        <f t="shared" si="15"/>
        <v>77.112392490322691</v>
      </c>
      <c r="J79" s="723">
        <f t="shared" si="10"/>
        <v>-2.7340934729840337E-4</v>
      </c>
      <c r="K79" s="723">
        <f t="shared" si="11"/>
        <v>2.2697656195927037E-4</v>
      </c>
      <c r="L79" s="436">
        <v>1289</v>
      </c>
      <c r="M79" s="440">
        <v>1256</v>
      </c>
      <c r="N79" s="492">
        <v>15</v>
      </c>
      <c r="O79" s="492">
        <v>15</v>
      </c>
    </row>
    <row r="80" spans="1:15" ht="16.5">
      <c r="A80" s="434">
        <v>232</v>
      </c>
      <c r="B80" s="435" t="s">
        <v>116</v>
      </c>
      <c r="C80" s="438">
        <v>10094006.395236563</v>
      </c>
      <c r="D80" s="746">
        <v>9819387.7130605336</v>
      </c>
      <c r="E80" s="646">
        <f t="shared" si="12"/>
        <v>-274618.68217602931</v>
      </c>
      <c r="F80" s="748">
        <f t="shared" ref="F80:F112" si="16">E80/C80</f>
        <v>-2.7206113353130421E-2</v>
      </c>
      <c r="G80" s="438">
        <f t="shared" si="13"/>
        <v>783.08816099585442</v>
      </c>
      <c r="H80" s="438">
        <f t="shared" si="14"/>
        <v>770.14805592631637</v>
      </c>
      <c r="I80" s="721">
        <f t="shared" si="15"/>
        <v>-12.940105069538049</v>
      </c>
      <c r="J80" s="723">
        <f t="shared" si="10"/>
        <v>2.9109849778419738E-3</v>
      </c>
      <c r="K80" s="723">
        <f t="shared" si="11"/>
        <v>2.3041012460037398E-3</v>
      </c>
      <c r="L80" s="436">
        <v>12890</v>
      </c>
      <c r="M80" s="440">
        <v>12750</v>
      </c>
      <c r="N80" s="492">
        <v>14</v>
      </c>
      <c r="O80" s="492">
        <v>14</v>
      </c>
    </row>
    <row r="81" spans="1:15" ht="16.5">
      <c r="A81" s="434">
        <v>233</v>
      </c>
      <c r="B81" s="435" t="s">
        <v>117</v>
      </c>
      <c r="C81" s="438">
        <v>17195320.007032681</v>
      </c>
      <c r="D81" s="746">
        <v>15307313.768067198</v>
      </c>
      <c r="E81" s="646">
        <f t="shared" si="12"/>
        <v>-1888006.2389654834</v>
      </c>
      <c r="F81" s="748">
        <f t="shared" si="16"/>
        <v>-0.10979767972874661</v>
      </c>
      <c r="G81" s="438">
        <f t="shared" si="13"/>
        <v>1122.9963431970141</v>
      </c>
      <c r="H81" s="438">
        <f t="shared" si="14"/>
        <v>1012.6563752359882</v>
      </c>
      <c r="I81" s="721">
        <f t="shared" si="15"/>
        <v>-110.33996796102588</v>
      </c>
      <c r="J81" s="723">
        <f t="shared" si="10"/>
        <v>4.5378960208170499E-3</v>
      </c>
      <c r="K81" s="723">
        <f t="shared" si="11"/>
        <v>2.7316701517327473E-3</v>
      </c>
      <c r="L81" s="436">
        <v>15312</v>
      </c>
      <c r="M81" s="440">
        <v>15116</v>
      </c>
      <c r="N81" s="492">
        <v>14</v>
      </c>
      <c r="O81" s="492">
        <v>14</v>
      </c>
    </row>
    <row r="82" spans="1:15" ht="16.5">
      <c r="A82" s="434">
        <v>235</v>
      </c>
      <c r="B82" s="435" t="s">
        <v>118</v>
      </c>
      <c r="C82" s="438">
        <v>18007075.824746475</v>
      </c>
      <c r="D82" s="746">
        <v>21531625.704235852</v>
      </c>
      <c r="E82" s="646">
        <f t="shared" si="12"/>
        <v>3524549.8794893771</v>
      </c>
      <c r="F82" s="748">
        <f t="shared" si="16"/>
        <v>0.19573138436201371</v>
      </c>
      <c r="G82" s="438">
        <f t="shared" si="13"/>
        <v>1732.1157969167443</v>
      </c>
      <c r="H82" s="438">
        <f t="shared" si="14"/>
        <v>2093.7014492644739</v>
      </c>
      <c r="I82" s="721">
        <f t="shared" si="15"/>
        <v>361.58565234772959</v>
      </c>
      <c r="J82" s="723">
        <f t="shared" si="10"/>
        <v>6.3831107198445624E-3</v>
      </c>
      <c r="K82" s="723">
        <f t="shared" si="11"/>
        <v>1.8584609579531341E-3</v>
      </c>
      <c r="L82" s="436">
        <v>10396</v>
      </c>
      <c r="M82" s="440">
        <v>10284</v>
      </c>
      <c r="N82" s="492">
        <v>1</v>
      </c>
      <c r="O82" s="493">
        <v>33</v>
      </c>
    </row>
    <row r="83" spans="1:15" ht="16.5">
      <c r="A83" s="434">
        <v>236</v>
      </c>
      <c r="B83" s="435" t="s">
        <v>119</v>
      </c>
      <c r="C83" s="438">
        <v>5695035.6190414671</v>
      </c>
      <c r="D83" s="746">
        <v>5547896.307701245</v>
      </c>
      <c r="E83" s="646">
        <f t="shared" si="12"/>
        <v>-147139.31134022214</v>
      </c>
      <c r="F83" s="748">
        <f t="shared" si="16"/>
        <v>-2.5836416342728194E-2</v>
      </c>
      <c r="G83" s="438">
        <f t="shared" si="13"/>
        <v>1357.2534840422943</v>
      </c>
      <c r="H83" s="438">
        <f t="shared" si="14"/>
        <v>1321.5570051694247</v>
      </c>
      <c r="I83" s="721">
        <f t="shared" si="15"/>
        <v>-35.696478872869648</v>
      </c>
      <c r="J83" s="723">
        <f t="shared" si="10"/>
        <v>1.6446893922787828E-3</v>
      </c>
      <c r="K83" s="723">
        <f t="shared" si="11"/>
        <v>7.5863662986068231E-4</v>
      </c>
      <c r="L83" s="436">
        <v>4196</v>
      </c>
      <c r="M83" s="440">
        <v>4198</v>
      </c>
      <c r="N83" s="492">
        <v>16</v>
      </c>
      <c r="O83" s="492">
        <v>16</v>
      </c>
    </row>
    <row r="84" spans="1:15" ht="16.5">
      <c r="A84" s="434">
        <v>239</v>
      </c>
      <c r="B84" s="435" t="s">
        <v>120</v>
      </c>
      <c r="C84" s="438">
        <v>628768.82777207252</v>
      </c>
      <c r="D84" s="746">
        <v>1270564.1111940464</v>
      </c>
      <c r="E84" s="646">
        <f t="shared" si="12"/>
        <v>641795.28342197393</v>
      </c>
      <c r="F84" s="748">
        <f t="shared" si="16"/>
        <v>1.0207174005366302</v>
      </c>
      <c r="G84" s="438">
        <f t="shared" si="13"/>
        <v>300.12831874561937</v>
      </c>
      <c r="H84" s="438">
        <f t="shared" si="14"/>
        <v>626.202124787603</v>
      </c>
      <c r="I84" s="721">
        <f t="shared" si="15"/>
        <v>326.07380604198363</v>
      </c>
      <c r="J84" s="723">
        <f t="shared" si="10"/>
        <v>3.7666228782794653E-4</v>
      </c>
      <c r="K84" s="723">
        <f t="shared" si="11"/>
        <v>3.6666834730522257E-4</v>
      </c>
      <c r="L84" s="436">
        <v>2095</v>
      </c>
      <c r="M84" s="440">
        <v>2029</v>
      </c>
      <c r="N84" s="492">
        <v>11</v>
      </c>
      <c r="O84" s="492">
        <v>11</v>
      </c>
    </row>
    <row r="85" spans="1:15" ht="16.5">
      <c r="A85" s="434">
        <v>240</v>
      </c>
      <c r="B85" s="435" t="s">
        <v>121</v>
      </c>
      <c r="C85" s="438">
        <v>501078.98582862271</v>
      </c>
      <c r="D85" s="746">
        <v>-2342466.115509124</v>
      </c>
      <c r="E85" s="646">
        <f t="shared" si="12"/>
        <v>-2843545.1013377467</v>
      </c>
      <c r="F85" s="748">
        <f t="shared" si="16"/>
        <v>-5.6748440500561843</v>
      </c>
      <c r="G85" s="438">
        <f t="shared" si="13"/>
        <v>25.07651815777313</v>
      </c>
      <c r="H85" s="438">
        <f t="shared" si="14"/>
        <v>-120.13262810960173</v>
      </c>
      <c r="I85" s="721">
        <f t="shared" si="15"/>
        <v>-145.20914626737485</v>
      </c>
      <c r="J85" s="723">
        <f t="shared" si="10"/>
        <v>-6.9443063789825375E-4</v>
      </c>
      <c r="K85" s="723">
        <f t="shared" si="11"/>
        <v>3.5237388388883861E-3</v>
      </c>
      <c r="L85" s="436">
        <v>19982</v>
      </c>
      <c r="M85" s="440">
        <v>19499</v>
      </c>
      <c r="N85" s="492">
        <v>19</v>
      </c>
      <c r="O85" s="492">
        <v>19</v>
      </c>
    </row>
    <row r="86" spans="1:15" ht="16.5">
      <c r="A86" s="434">
        <v>241</v>
      </c>
      <c r="B86" s="435" t="s">
        <v>122</v>
      </c>
      <c r="C86" s="438">
        <v>2995375.2879284369</v>
      </c>
      <c r="D86" s="746">
        <v>1725382.8135658717</v>
      </c>
      <c r="E86" s="646">
        <f t="shared" si="12"/>
        <v>-1269992.4743625652</v>
      </c>
      <c r="F86" s="748">
        <f t="shared" si="16"/>
        <v>-0.4239844267530416</v>
      </c>
      <c r="G86" s="438">
        <f t="shared" si="13"/>
        <v>378.96954553750464</v>
      </c>
      <c r="H86" s="438">
        <f t="shared" si="14"/>
        <v>222.02841507732231</v>
      </c>
      <c r="I86" s="721">
        <f t="shared" si="15"/>
        <v>-156.94113046018234</v>
      </c>
      <c r="J86" s="723">
        <f t="shared" si="10"/>
        <v>5.11494565454074E-4</v>
      </c>
      <c r="K86" s="723">
        <f t="shared" si="11"/>
        <v>1.4043271202113774E-3</v>
      </c>
      <c r="L86" s="436">
        <v>7904</v>
      </c>
      <c r="M86" s="440">
        <v>7771</v>
      </c>
      <c r="N86" s="492">
        <v>19</v>
      </c>
      <c r="O86" s="492">
        <v>19</v>
      </c>
    </row>
    <row r="87" spans="1:15" ht="16.5">
      <c r="A87" s="434">
        <v>244</v>
      </c>
      <c r="B87" s="435" t="s">
        <v>123</v>
      </c>
      <c r="C87" s="438">
        <v>21510590.437506586</v>
      </c>
      <c r="D87" s="746">
        <v>22350392.660834484</v>
      </c>
      <c r="E87" s="646">
        <f t="shared" si="12"/>
        <v>839802.22332789749</v>
      </c>
      <c r="F87" s="748">
        <f t="shared" si="16"/>
        <v>3.9041337603806084E-2</v>
      </c>
      <c r="G87" s="438">
        <f t="shared" si="13"/>
        <v>1125.2662919808845</v>
      </c>
      <c r="H87" s="438">
        <f t="shared" si="14"/>
        <v>1158.0514332038592</v>
      </c>
      <c r="I87" s="721">
        <f t="shared" si="15"/>
        <v>32.785141222974744</v>
      </c>
      <c r="J87" s="723">
        <f t="shared" si="10"/>
        <v>6.6258364763438068E-3</v>
      </c>
      <c r="K87" s="723">
        <f t="shared" si="11"/>
        <v>3.4877767880684058E-3</v>
      </c>
      <c r="L87" s="436">
        <v>19116</v>
      </c>
      <c r="M87" s="440">
        <v>19300</v>
      </c>
      <c r="N87" s="492">
        <v>17</v>
      </c>
      <c r="O87" s="492">
        <v>17</v>
      </c>
    </row>
    <row r="88" spans="1:15" ht="16.5">
      <c r="A88" s="434">
        <v>245</v>
      </c>
      <c r="B88" s="435" t="s">
        <v>124</v>
      </c>
      <c r="C88" s="438">
        <v>17801008.584520828</v>
      </c>
      <c r="D88" s="746">
        <v>13076032.683154196</v>
      </c>
      <c r="E88" s="646">
        <f t="shared" si="12"/>
        <v>-4724975.9013666324</v>
      </c>
      <c r="F88" s="748">
        <f t="shared" si="16"/>
        <v>-0.26543304436554882</v>
      </c>
      <c r="G88" s="438">
        <f t="shared" si="13"/>
        <v>478.1104583294163</v>
      </c>
      <c r="H88" s="438">
        <f t="shared" si="14"/>
        <v>347.06531168792321</v>
      </c>
      <c r="I88" s="721">
        <f t="shared" si="15"/>
        <v>-131.04514664149309</v>
      </c>
      <c r="J88" s="723">
        <f t="shared" si="10"/>
        <v>3.8764264965120321E-3</v>
      </c>
      <c r="K88" s="723">
        <f t="shared" si="11"/>
        <v>6.8085740034852472E-3</v>
      </c>
      <c r="L88" s="436">
        <v>37232</v>
      </c>
      <c r="M88" s="440">
        <v>37676</v>
      </c>
      <c r="N88" s="492">
        <v>1</v>
      </c>
      <c r="O88" s="493">
        <v>32</v>
      </c>
    </row>
    <row r="89" spans="1:15" ht="16.5">
      <c r="A89" s="434">
        <v>249</v>
      </c>
      <c r="B89" s="435" t="s">
        <v>125</v>
      </c>
      <c r="C89" s="438">
        <v>6716732.6659338586</v>
      </c>
      <c r="D89" s="746">
        <v>6930240.687183856</v>
      </c>
      <c r="E89" s="646">
        <f t="shared" si="12"/>
        <v>213508.02124999743</v>
      </c>
      <c r="F89" s="748">
        <f t="shared" si="16"/>
        <v>3.1787482377090025E-2</v>
      </c>
      <c r="G89" s="438">
        <f t="shared" si="13"/>
        <v>711.2922446186443</v>
      </c>
      <c r="H89" s="438">
        <f t="shared" si="14"/>
        <v>749.21520942528173</v>
      </c>
      <c r="I89" s="721">
        <f t="shared" si="15"/>
        <v>37.922964806637424</v>
      </c>
      <c r="J89" s="723">
        <f t="shared" si="10"/>
        <v>2.0544892535803139E-3</v>
      </c>
      <c r="K89" s="723">
        <f t="shared" si="11"/>
        <v>1.6716028647478112E-3</v>
      </c>
      <c r="L89" s="436">
        <v>9443</v>
      </c>
      <c r="M89" s="440">
        <v>9250</v>
      </c>
      <c r="N89" s="492">
        <v>13</v>
      </c>
      <c r="O89" s="492">
        <v>13</v>
      </c>
    </row>
    <row r="90" spans="1:15" ht="16.5">
      <c r="A90" s="434">
        <v>250</v>
      </c>
      <c r="B90" s="435" t="s">
        <v>126</v>
      </c>
      <c r="C90" s="438">
        <v>1250995.8176785121</v>
      </c>
      <c r="D90" s="746">
        <v>934133.31735037104</v>
      </c>
      <c r="E90" s="646">
        <f t="shared" si="12"/>
        <v>-316862.50032814103</v>
      </c>
      <c r="F90" s="748">
        <f t="shared" si="16"/>
        <v>-0.25328821715499145</v>
      </c>
      <c r="G90" s="438">
        <f t="shared" si="13"/>
        <v>691.92246553015048</v>
      </c>
      <c r="H90" s="438">
        <f t="shared" si="14"/>
        <v>527.46093582742583</v>
      </c>
      <c r="I90" s="721">
        <f t="shared" si="15"/>
        <v>-164.46152970272465</v>
      </c>
      <c r="J90" s="723">
        <f t="shared" si="10"/>
        <v>2.7692643712314284E-4</v>
      </c>
      <c r="K90" s="723">
        <f t="shared" si="11"/>
        <v>3.2004418091549983E-4</v>
      </c>
      <c r="L90" s="436">
        <v>1808</v>
      </c>
      <c r="M90" s="440">
        <v>1771</v>
      </c>
      <c r="N90" s="492">
        <v>6</v>
      </c>
      <c r="O90" s="492">
        <v>6</v>
      </c>
    </row>
    <row r="91" spans="1:15" ht="16.5">
      <c r="A91" s="434">
        <v>256</v>
      </c>
      <c r="B91" s="435" t="s">
        <v>127</v>
      </c>
      <c r="C91" s="438">
        <v>2199441.6890004398</v>
      </c>
      <c r="D91" s="746">
        <v>2142788.8832698367</v>
      </c>
      <c r="E91" s="646">
        <f t="shared" si="12"/>
        <v>-56652.80573060317</v>
      </c>
      <c r="F91" s="748">
        <f t="shared" si="16"/>
        <v>-2.5757812091099199E-2</v>
      </c>
      <c r="G91" s="438">
        <f t="shared" si="13"/>
        <v>1391.1712137890195</v>
      </c>
      <c r="H91" s="438">
        <f t="shared" si="14"/>
        <v>1378.8860252701652</v>
      </c>
      <c r="I91" s="721">
        <f t="shared" si="15"/>
        <v>-12.285188518854284</v>
      </c>
      <c r="J91" s="723">
        <f t="shared" si="10"/>
        <v>6.3523576338560858E-4</v>
      </c>
      <c r="K91" s="723">
        <f t="shared" si="11"/>
        <v>2.8082928127763228E-4</v>
      </c>
      <c r="L91" s="436">
        <v>1581</v>
      </c>
      <c r="M91" s="440">
        <v>1554</v>
      </c>
      <c r="N91" s="492">
        <v>13</v>
      </c>
      <c r="O91" s="492">
        <v>13</v>
      </c>
    </row>
    <row r="92" spans="1:15" ht="16.5">
      <c r="A92" s="434">
        <v>257</v>
      </c>
      <c r="B92" s="435" t="s">
        <v>128</v>
      </c>
      <c r="C92" s="438">
        <v>37708254.31848076</v>
      </c>
      <c r="D92" s="746">
        <v>36577554.551768824</v>
      </c>
      <c r="E92" s="646">
        <f t="shared" si="12"/>
        <v>-1130699.7667119354</v>
      </c>
      <c r="F92" s="748">
        <f t="shared" si="16"/>
        <v>-2.998547101019686E-2</v>
      </c>
      <c r="G92" s="438">
        <f t="shared" si="13"/>
        <v>932.61084555884452</v>
      </c>
      <c r="H92" s="438">
        <f t="shared" si="14"/>
        <v>898.22588654213507</v>
      </c>
      <c r="I92" s="721">
        <f t="shared" si="15"/>
        <v>-34.384959016709445</v>
      </c>
      <c r="J92" s="723">
        <f t="shared" si="10"/>
        <v>1.084351844919742E-2</v>
      </c>
      <c r="K92" s="723">
        <f t="shared" si="11"/>
        <v>7.3590283090011208E-3</v>
      </c>
      <c r="L92" s="436">
        <v>40433</v>
      </c>
      <c r="M92" s="440">
        <v>40722</v>
      </c>
      <c r="N92" s="492">
        <v>1</v>
      </c>
      <c r="O92" s="493">
        <v>33</v>
      </c>
    </row>
    <row r="93" spans="1:15" ht="16.5">
      <c r="A93" s="434">
        <v>260</v>
      </c>
      <c r="B93" s="435" t="s">
        <v>129</v>
      </c>
      <c r="C93" s="438">
        <v>14753054.889707677</v>
      </c>
      <c r="D93" s="746">
        <v>12522725.368645556</v>
      </c>
      <c r="E93" s="646">
        <f t="shared" si="12"/>
        <v>-2230329.5210621208</v>
      </c>
      <c r="F93" s="748">
        <f t="shared" si="16"/>
        <v>-0.15117747054666544</v>
      </c>
      <c r="G93" s="438">
        <f t="shared" si="13"/>
        <v>1493.6777249881216</v>
      </c>
      <c r="H93" s="438">
        <f t="shared" si="14"/>
        <v>1287.4190776853661</v>
      </c>
      <c r="I93" s="721">
        <f t="shared" si="15"/>
        <v>-206.25864730275543</v>
      </c>
      <c r="J93" s="723">
        <f t="shared" si="10"/>
        <v>3.7123969940897556E-3</v>
      </c>
      <c r="K93" s="723">
        <f t="shared" si="11"/>
        <v>1.7578033584218335E-3</v>
      </c>
      <c r="L93" s="436">
        <v>9877</v>
      </c>
      <c r="M93" s="440">
        <v>9727</v>
      </c>
      <c r="N93" s="492">
        <v>12</v>
      </c>
      <c r="O93" s="492">
        <v>12</v>
      </c>
    </row>
    <row r="94" spans="1:15" ht="16.5">
      <c r="A94" s="434">
        <v>261</v>
      </c>
      <c r="B94" s="435" t="s">
        <v>130</v>
      </c>
      <c r="C94" s="438">
        <v>10685395.414170148</v>
      </c>
      <c r="D94" s="746">
        <v>11801263.064435456</v>
      </c>
      <c r="E94" s="646">
        <f t="shared" si="12"/>
        <v>1115867.6502653081</v>
      </c>
      <c r="F94" s="748">
        <f t="shared" si="16"/>
        <v>0.1044292332678237</v>
      </c>
      <c r="G94" s="438">
        <f t="shared" si="13"/>
        <v>1638.1105954576342</v>
      </c>
      <c r="H94" s="438">
        <f t="shared" si="14"/>
        <v>1778.102013625954</v>
      </c>
      <c r="I94" s="721">
        <f t="shared" si="15"/>
        <v>139.9914181683198</v>
      </c>
      <c r="J94" s="723">
        <f t="shared" si="10"/>
        <v>3.4985174742046738E-3</v>
      </c>
      <c r="K94" s="723">
        <f t="shared" si="11"/>
        <v>1.1993976446844565E-3</v>
      </c>
      <c r="L94" s="436">
        <v>6523</v>
      </c>
      <c r="M94" s="440">
        <v>6637</v>
      </c>
      <c r="N94" s="492">
        <v>19</v>
      </c>
      <c r="O94" s="492">
        <v>19</v>
      </c>
    </row>
    <row r="95" spans="1:15" ht="16.5">
      <c r="A95" s="434">
        <v>263</v>
      </c>
      <c r="B95" s="435" t="s">
        <v>131</v>
      </c>
      <c r="C95" s="438">
        <v>9840021.5588833243</v>
      </c>
      <c r="D95" s="746">
        <v>9227269.9789712615</v>
      </c>
      <c r="E95" s="646">
        <f t="shared" si="12"/>
        <v>-612751.57991206273</v>
      </c>
      <c r="F95" s="748">
        <f t="shared" si="16"/>
        <v>-6.2271365590544463E-2</v>
      </c>
      <c r="G95" s="438">
        <f t="shared" si="13"/>
        <v>1268.2074441143607</v>
      </c>
      <c r="H95" s="438">
        <f t="shared" si="14"/>
        <v>1214.5939158840677</v>
      </c>
      <c r="I95" s="721">
        <f t="shared" si="15"/>
        <v>-53.613528230293014</v>
      </c>
      <c r="J95" s="723">
        <f t="shared" si="10"/>
        <v>2.7354500178815764E-3</v>
      </c>
      <c r="K95" s="723">
        <f t="shared" si="11"/>
        <v>1.3728829149717969E-3</v>
      </c>
      <c r="L95" s="436">
        <v>7759</v>
      </c>
      <c r="M95" s="440">
        <v>7597</v>
      </c>
      <c r="N95" s="492">
        <v>11</v>
      </c>
      <c r="O95" s="492">
        <v>11</v>
      </c>
    </row>
    <row r="96" spans="1:15" ht="16.5">
      <c r="A96" s="434">
        <v>265</v>
      </c>
      <c r="B96" s="435" t="s">
        <v>132</v>
      </c>
      <c r="C96" s="438">
        <v>1560840.2656089787</v>
      </c>
      <c r="D96" s="746">
        <v>1660349.1343471352</v>
      </c>
      <c r="E96" s="646">
        <f t="shared" si="12"/>
        <v>99508.868738156511</v>
      </c>
      <c r="F96" s="748">
        <f t="shared" si="16"/>
        <v>6.375339676371819E-2</v>
      </c>
      <c r="G96" s="438">
        <f t="shared" si="13"/>
        <v>1434.5958323611937</v>
      </c>
      <c r="H96" s="438">
        <f t="shared" si="14"/>
        <v>1560.4785097247511</v>
      </c>
      <c r="I96" s="721">
        <f t="shared" si="15"/>
        <v>125.88267736355738</v>
      </c>
      <c r="J96" s="723">
        <f t="shared" si="10"/>
        <v>4.9221514918174004E-4</v>
      </c>
      <c r="K96" s="723">
        <f t="shared" si="11"/>
        <v>1.9227950790180227E-4</v>
      </c>
      <c r="L96" s="436">
        <v>1088</v>
      </c>
      <c r="M96" s="440">
        <v>1064</v>
      </c>
      <c r="N96" s="492">
        <v>13</v>
      </c>
      <c r="O96" s="492">
        <v>13</v>
      </c>
    </row>
    <row r="97" spans="1:15" ht="16.5">
      <c r="A97" s="434">
        <v>271</v>
      </c>
      <c r="B97" s="435" t="s">
        <v>133</v>
      </c>
      <c r="C97" s="438">
        <v>4148960.512324458</v>
      </c>
      <c r="D97" s="746">
        <v>2844938.3586505656</v>
      </c>
      <c r="E97" s="646">
        <f t="shared" si="12"/>
        <v>-1304022.1536738924</v>
      </c>
      <c r="F97" s="748">
        <f t="shared" si="16"/>
        <v>-0.31430093147435456</v>
      </c>
      <c r="G97" s="438">
        <f t="shared" si="13"/>
        <v>596.88685258588089</v>
      </c>
      <c r="H97" s="438">
        <f t="shared" si="14"/>
        <v>412.13071978133644</v>
      </c>
      <c r="I97" s="721">
        <f t="shared" si="15"/>
        <v>-184.75613280454445</v>
      </c>
      <c r="J97" s="723">
        <f t="shared" si="10"/>
        <v>8.433899410961312E-4</v>
      </c>
      <c r="K97" s="723">
        <f t="shared" si="11"/>
        <v>1.247467521659907E-3</v>
      </c>
      <c r="L97" s="436">
        <v>6951</v>
      </c>
      <c r="M97" s="440">
        <v>6903</v>
      </c>
      <c r="N97" s="492">
        <v>4</v>
      </c>
      <c r="O97" s="492">
        <v>4</v>
      </c>
    </row>
    <row r="98" spans="1:15" ht="16.5">
      <c r="A98" s="434">
        <v>272</v>
      </c>
      <c r="B98" s="435" t="s">
        <v>134</v>
      </c>
      <c r="C98" s="438">
        <v>32916971.649582051</v>
      </c>
      <c r="D98" s="746">
        <v>26050427.656811256</v>
      </c>
      <c r="E98" s="646">
        <f t="shared" si="12"/>
        <v>-6866543.9927707948</v>
      </c>
      <c r="F98" s="748">
        <f t="shared" si="16"/>
        <v>-0.2086019353745131</v>
      </c>
      <c r="G98" s="438">
        <f t="shared" si="13"/>
        <v>687.07281825089342</v>
      </c>
      <c r="H98" s="438">
        <f t="shared" si="14"/>
        <v>542.64941167377526</v>
      </c>
      <c r="I98" s="721">
        <f t="shared" si="15"/>
        <v>-144.42340657711816</v>
      </c>
      <c r="J98" s="723">
        <f t="shared" si="10"/>
        <v>7.7227222094992517E-3</v>
      </c>
      <c r="K98" s="723">
        <f t="shared" si="11"/>
        <v>8.6753477973063164E-3</v>
      </c>
      <c r="L98" s="436">
        <v>47909</v>
      </c>
      <c r="M98" s="440">
        <v>48006</v>
      </c>
      <c r="N98" s="492">
        <v>16</v>
      </c>
      <c r="O98" s="492">
        <v>16</v>
      </c>
    </row>
    <row r="99" spans="1:15" ht="16.5">
      <c r="A99" s="434">
        <v>273</v>
      </c>
      <c r="B99" s="435" t="s">
        <v>135</v>
      </c>
      <c r="C99" s="438">
        <v>5235222.5777820786</v>
      </c>
      <c r="D99" s="746">
        <v>5184656.1661869856</v>
      </c>
      <c r="E99" s="646">
        <f t="shared" si="12"/>
        <v>-50566.411595093086</v>
      </c>
      <c r="F99" s="748">
        <f t="shared" si="16"/>
        <v>-9.6588847644593807E-3</v>
      </c>
      <c r="G99" s="438">
        <f t="shared" si="13"/>
        <v>1312.4147851045573</v>
      </c>
      <c r="H99" s="438">
        <f t="shared" si="14"/>
        <v>1296.4881635876434</v>
      </c>
      <c r="I99" s="721">
        <f t="shared" si="15"/>
        <v>-15.926621516913883</v>
      </c>
      <c r="J99" s="723">
        <f t="shared" si="10"/>
        <v>1.5370058354017286E-3</v>
      </c>
      <c r="K99" s="723">
        <f t="shared" si="11"/>
        <v>7.226745790407024E-4</v>
      </c>
      <c r="L99" s="436">
        <v>3989</v>
      </c>
      <c r="M99" s="440">
        <v>3999</v>
      </c>
      <c r="N99" s="492">
        <v>19</v>
      </c>
      <c r="O99" s="492">
        <v>19</v>
      </c>
    </row>
    <row r="100" spans="1:15" ht="16.5">
      <c r="A100" s="434">
        <v>275</v>
      </c>
      <c r="B100" s="435" t="s">
        <v>136</v>
      </c>
      <c r="C100" s="438">
        <v>2854393.1388418451</v>
      </c>
      <c r="D100" s="746">
        <v>2493619.3656848194</v>
      </c>
      <c r="E100" s="646">
        <f t="shared" si="12"/>
        <v>-360773.77315702569</v>
      </c>
      <c r="F100" s="748">
        <f t="shared" si="16"/>
        <v>-0.12639246088694275</v>
      </c>
      <c r="G100" s="438">
        <f t="shared" si="13"/>
        <v>1103.786983310845</v>
      </c>
      <c r="H100" s="438">
        <f t="shared" si="14"/>
        <v>989.13897885157451</v>
      </c>
      <c r="I100" s="721">
        <f t="shared" si="15"/>
        <v>-114.64800445927051</v>
      </c>
      <c r="J100" s="723">
        <f t="shared" si="10"/>
        <v>7.3924044208066716E-4</v>
      </c>
      <c r="K100" s="723">
        <f t="shared" si="11"/>
        <v>4.5557954832748456E-4</v>
      </c>
      <c r="L100" s="436">
        <v>2586</v>
      </c>
      <c r="M100" s="440">
        <v>2521</v>
      </c>
      <c r="N100" s="492">
        <v>13</v>
      </c>
      <c r="O100" s="492">
        <v>13</v>
      </c>
    </row>
    <row r="101" spans="1:15" ht="16.5">
      <c r="A101" s="434">
        <v>276</v>
      </c>
      <c r="B101" s="435" t="s">
        <v>137</v>
      </c>
      <c r="C101" s="438">
        <v>18966597.184831887</v>
      </c>
      <c r="D101" s="746">
        <v>16750055.598048076</v>
      </c>
      <c r="E101" s="646">
        <f t="shared" si="12"/>
        <v>-2216541.5867838115</v>
      </c>
      <c r="F101" s="748">
        <f t="shared" si="16"/>
        <v>-0.1168655381449468</v>
      </c>
      <c r="G101" s="438">
        <f t="shared" si="13"/>
        <v>1261.4963209066768</v>
      </c>
      <c r="H101" s="438">
        <f t="shared" si="14"/>
        <v>1105.1036219600235</v>
      </c>
      <c r="I101" s="721">
        <f t="shared" si="15"/>
        <v>-156.39269894665335</v>
      </c>
      <c r="J101" s="723">
        <f t="shared" si="10"/>
        <v>4.9656008754071709E-3</v>
      </c>
      <c r="K101" s="723">
        <f t="shared" si="11"/>
        <v>2.7390794184846026E-3</v>
      </c>
      <c r="L101" s="436">
        <v>15035</v>
      </c>
      <c r="M101" s="440">
        <v>15157</v>
      </c>
      <c r="N101" s="492">
        <v>12</v>
      </c>
      <c r="O101" s="492">
        <v>12</v>
      </c>
    </row>
    <row r="102" spans="1:15" ht="16.5">
      <c r="A102" s="434">
        <v>280</v>
      </c>
      <c r="B102" s="435" t="s">
        <v>138</v>
      </c>
      <c r="C102" s="438">
        <v>2775485.4116741903</v>
      </c>
      <c r="D102" s="746">
        <v>2857446.318354018</v>
      </c>
      <c r="E102" s="646">
        <f t="shared" si="12"/>
        <v>81960.90667982772</v>
      </c>
      <c r="F102" s="748">
        <f t="shared" si="16"/>
        <v>2.9530296334862875E-2</v>
      </c>
      <c r="G102" s="438">
        <f t="shared" si="13"/>
        <v>1353.8953227678978</v>
      </c>
      <c r="H102" s="438">
        <f t="shared" si="14"/>
        <v>1411.7817778428944</v>
      </c>
      <c r="I102" s="721">
        <f t="shared" si="15"/>
        <v>57.886455074996547</v>
      </c>
      <c r="J102" s="723">
        <f t="shared" si="10"/>
        <v>8.4709796076743653E-4</v>
      </c>
      <c r="K102" s="723">
        <f t="shared" si="11"/>
        <v>3.6576477818914266E-4</v>
      </c>
      <c r="L102" s="436">
        <v>2050</v>
      </c>
      <c r="M102" s="440">
        <v>2024</v>
      </c>
      <c r="N102" s="492">
        <v>15</v>
      </c>
      <c r="O102" s="492">
        <v>15</v>
      </c>
    </row>
    <row r="103" spans="1:15" ht="16.5">
      <c r="A103" s="434">
        <v>284</v>
      </c>
      <c r="B103" s="435" t="s">
        <v>139</v>
      </c>
      <c r="C103" s="438">
        <v>4333464.9135445543</v>
      </c>
      <c r="D103" s="746">
        <v>3590590.2948259837</v>
      </c>
      <c r="E103" s="646">
        <f t="shared" si="12"/>
        <v>-742874.61871857056</v>
      </c>
      <c r="F103" s="748">
        <f t="shared" si="16"/>
        <v>-0.17142739898427764</v>
      </c>
      <c r="G103" s="438">
        <f t="shared" si="13"/>
        <v>1908.1747747884431</v>
      </c>
      <c r="H103" s="438">
        <f t="shared" si="14"/>
        <v>1612.2991894144516</v>
      </c>
      <c r="I103" s="721">
        <f t="shared" si="15"/>
        <v>-295.8755853739915</v>
      </c>
      <c r="J103" s="723">
        <f t="shared" si="10"/>
        <v>1.0644405450984953E-3</v>
      </c>
      <c r="K103" s="723">
        <f t="shared" si="11"/>
        <v>4.0244968430198653E-4</v>
      </c>
      <c r="L103" s="436">
        <v>2271</v>
      </c>
      <c r="M103" s="440">
        <v>2227</v>
      </c>
      <c r="N103" s="492">
        <v>2</v>
      </c>
      <c r="O103" s="492">
        <v>2</v>
      </c>
    </row>
    <row r="104" spans="1:15" ht="16.5">
      <c r="A104" s="434">
        <v>285</v>
      </c>
      <c r="B104" s="435" t="s">
        <v>140</v>
      </c>
      <c r="C104" s="438">
        <v>22730404.211385999</v>
      </c>
      <c r="D104" s="746">
        <v>5110609.4720747303</v>
      </c>
      <c r="E104" s="646">
        <f t="shared" si="12"/>
        <v>-17619794.73931127</v>
      </c>
      <c r="F104" s="748">
        <f t="shared" si="16"/>
        <v>-0.77516416230228113</v>
      </c>
      <c r="G104" s="438">
        <f t="shared" si="13"/>
        <v>443.59798230686363</v>
      </c>
      <c r="H104" s="438">
        <f t="shared" si="14"/>
        <v>100.96626572247921</v>
      </c>
      <c r="I104" s="721">
        <f t="shared" si="15"/>
        <v>-342.63171658438444</v>
      </c>
      <c r="J104" s="723">
        <f t="shared" si="10"/>
        <v>1.5150544856314227E-3</v>
      </c>
      <c r="K104" s="723">
        <f t="shared" si="11"/>
        <v>9.147191589723238E-3</v>
      </c>
      <c r="L104" s="436">
        <v>51241</v>
      </c>
      <c r="M104" s="440">
        <v>50617</v>
      </c>
      <c r="N104" s="492">
        <v>8</v>
      </c>
      <c r="O104" s="492">
        <v>8</v>
      </c>
    </row>
    <row r="105" spans="1:15" ht="16.5">
      <c r="A105" s="434">
        <v>286</v>
      </c>
      <c r="B105" s="435" t="s">
        <v>141</v>
      </c>
      <c r="C105" s="438">
        <v>16889677.261725083</v>
      </c>
      <c r="D105" s="746">
        <v>-5276225.1149669383</v>
      </c>
      <c r="E105" s="646">
        <f t="shared" si="12"/>
        <v>-22165902.376692019</v>
      </c>
      <c r="F105" s="748">
        <f t="shared" si="16"/>
        <v>-1.3123934834991651</v>
      </c>
      <c r="G105" s="438">
        <f t="shared" si="13"/>
        <v>209.92961520527362</v>
      </c>
      <c r="H105" s="438">
        <f t="shared" si="14"/>
        <v>-66.42693619417264</v>
      </c>
      <c r="I105" s="721">
        <f t="shared" si="15"/>
        <v>-276.35655139944629</v>
      </c>
      <c r="J105" s="723">
        <f t="shared" si="10"/>
        <v>-1.5641517066234834E-3</v>
      </c>
      <c r="K105" s="723">
        <f t="shared" si="11"/>
        <v>1.4353918264222042E-2</v>
      </c>
      <c r="L105" s="436">
        <v>80454</v>
      </c>
      <c r="M105" s="440">
        <v>79429</v>
      </c>
      <c r="N105" s="492">
        <v>8</v>
      </c>
      <c r="O105" s="492">
        <v>8</v>
      </c>
    </row>
    <row r="106" spans="1:15" ht="16.5">
      <c r="A106" s="434">
        <v>287</v>
      </c>
      <c r="B106" s="435" t="s">
        <v>142</v>
      </c>
      <c r="C106" s="438">
        <v>8703276.8972998895</v>
      </c>
      <c r="D106" s="746">
        <v>8607551.074581556</v>
      </c>
      <c r="E106" s="646">
        <f t="shared" si="12"/>
        <v>-95725.822718333453</v>
      </c>
      <c r="F106" s="748">
        <f t="shared" si="16"/>
        <v>-1.0998825367492502E-2</v>
      </c>
      <c r="G106" s="438">
        <f t="shared" si="13"/>
        <v>1364.149983902804</v>
      </c>
      <c r="H106" s="438">
        <f t="shared" si="14"/>
        <v>1378.9732577029088</v>
      </c>
      <c r="I106" s="721">
        <f t="shared" si="15"/>
        <v>14.823273800104744</v>
      </c>
      <c r="J106" s="723">
        <f t="shared" si="10"/>
        <v>2.5517326137135272E-3</v>
      </c>
      <c r="K106" s="723">
        <f t="shared" si="11"/>
        <v>1.1280156845141446E-3</v>
      </c>
      <c r="L106" s="436">
        <v>6380</v>
      </c>
      <c r="M106" s="440">
        <v>6242</v>
      </c>
      <c r="N106" s="492">
        <v>15</v>
      </c>
      <c r="O106" s="492">
        <v>15</v>
      </c>
    </row>
    <row r="107" spans="1:15" ht="16.5">
      <c r="A107" s="434">
        <v>288</v>
      </c>
      <c r="B107" s="435" t="s">
        <v>143</v>
      </c>
      <c r="C107" s="438">
        <v>6673344.8969027083</v>
      </c>
      <c r="D107" s="746">
        <v>7501212.4914541226</v>
      </c>
      <c r="E107" s="646">
        <f t="shared" si="12"/>
        <v>827867.59455141425</v>
      </c>
      <c r="F107" s="748">
        <f t="shared" si="16"/>
        <v>0.12405586813528122</v>
      </c>
      <c r="G107" s="438">
        <f t="shared" si="13"/>
        <v>1035.9119678520192</v>
      </c>
      <c r="H107" s="438">
        <f t="shared" si="14"/>
        <v>1171.1494912496678</v>
      </c>
      <c r="I107" s="721">
        <f t="shared" si="15"/>
        <v>135.2375233976486</v>
      </c>
      <c r="J107" s="723">
        <f t="shared" si="10"/>
        <v>2.2237554434458356E-3</v>
      </c>
      <c r="K107" s="723">
        <f t="shared" si="11"/>
        <v>1.1574720376983493E-3</v>
      </c>
      <c r="L107" s="436">
        <v>6442</v>
      </c>
      <c r="M107" s="440">
        <v>6405</v>
      </c>
      <c r="N107" s="492">
        <v>15</v>
      </c>
      <c r="O107" s="492">
        <v>15</v>
      </c>
    </row>
    <row r="108" spans="1:15" ht="16.5">
      <c r="A108" s="434">
        <v>290</v>
      </c>
      <c r="B108" s="435" t="s">
        <v>144</v>
      </c>
      <c r="C108" s="438">
        <v>7323353.1892603924</v>
      </c>
      <c r="D108" s="746">
        <v>8290001.4262320716</v>
      </c>
      <c r="E108" s="646">
        <f t="shared" si="12"/>
        <v>966648.23697167914</v>
      </c>
      <c r="F108" s="748">
        <f t="shared" si="16"/>
        <v>0.13199530488154756</v>
      </c>
      <c r="G108" s="438">
        <f t="shared" si="13"/>
        <v>923.73274334767814</v>
      </c>
      <c r="H108" s="438">
        <f t="shared" si="14"/>
        <v>1068.9879337501059</v>
      </c>
      <c r="I108" s="721">
        <f t="shared" si="15"/>
        <v>145.25519040242773</v>
      </c>
      <c r="J108" s="723">
        <f t="shared" si="10"/>
        <v>2.4575941314500297E-3</v>
      </c>
      <c r="K108" s="723">
        <f t="shared" si="11"/>
        <v>1.4014356990399216E-3</v>
      </c>
      <c r="L108" s="436">
        <v>7928</v>
      </c>
      <c r="M108" s="440">
        <v>7755</v>
      </c>
      <c r="N108" s="492">
        <v>18</v>
      </c>
      <c r="O108" s="492">
        <v>18</v>
      </c>
    </row>
    <row r="109" spans="1:15" ht="16.5">
      <c r="A109" s="434">
        <v>291</v>
      </c>
      <c r="B109" s="435" t="s">
        <v>145</v>
      </c>
      <c r="C109" s="438">
        <v>2221422.0053937417</v>
      </c>
      <c r="D109" s="746">
        <v>2494611.4361313377</v>
      </c>
      <c r="E109" s="646">
        <f t="shared" si="12"/>
        <v>273189.43073759601</v>
      </c>
      <c r="F109" s="748">
        <f t="shared" si="16"/>
        <v>0.12297952846162333</v>
      </c>
      <c r="G109" s="438">
        <f t="shared" si="13"/>
        <v>1029.3892518043288</v>
      </c>
      <c r="H109" s="438">
        <f t="shared" si="14"/>
        <v>1177.2588183725047</v>
      </c>
      <c r="I109" s="721">
        <f t="shared" si="15"/>
        <v>147.86956656817597</v>
      </c>
      <c r="J109" s="723">
        <f t="shared" si="10"/>
        <v>7.395345441419326E-4</v>
      </c>
      <c r="K109" s="723">
        <f t="shared" si="11"/>
        <v>3.8293259139466073E-4</v>
      </c>
      <c r="L109" s="436">
        <v>2158</v>
      </c>
      <c r="M109" s="440">
        <v>2119</v>
      </c>
      <c r="N109" s="492">
        <v>6</v>
      </c>
      <c r="O109" s="492">
        <v>6</v>
      </c>
    </row>
    <row r="110" spans="1:15" ht="16.5">
      <c r="A110" s="434">
        <v>297</v>
      </c>
      <c r="B110" s="435" t="s">
        <v>146</v>
      </c>
      <c r="C110" s="438">
        <v>39949781.096003927</v>
      </c>
      <c r="D110" s="746">
        <v>33599012.224026814</v>
      </c>
      <c r="E110" s="646">
        <f t="shared" si="12"/>
        <v>-6350768.8719771132</v>
      </c>
      <c r="F110" s="748">
        <f t="shared" si="16"/>
        <v>-0.15896880277555173</v>
      </c>
      <c r="G110" s="438">
        <f t="shared" si="13"/>
        <v>328.68845672728111</v>
      </c>
      <c r="H110" s="438">
        <f t="shared" si="14"/>
        <v>274.06734606935748</v>
      </c>
      <c r="I110" s="721">
        <f t="shared" si="15"/>
        <v>-54.621110657923623</v>
      </c>
      <c r="J110" s="723">
        <f t="shared" si="10"/>
        <v>9.9605212374271751E-3</v>
      </c>
      <c r="K110" s="723">
        <f t="shared" si="11"/>
        <v>2.2154430443339802E-2</v>
      </c>
      <c r="L110" s="436">
        <v>121543</v>
      </c>
      <c r="M110" s="440">
        <v>122594</v>
      </c>
      <c r="N110" s="492">
        <v>11</v>
      </c>
      <c r="O110" s="492">
        <v>11</v>
      </c>
    </row>
    <row r="111" spans="1:15" ht="16.5">
      <c r="A111" s="434">
        <v>300</v>
      </c>
      <c r="B111" s="435" t="s">
        <v>147</v>
      </c>
      <c r="C111" s="438">
        <v>6724716.1548489649</v>
      </c>
      <c r="D111" s="746">
        <v>6743321.5887571527</v>
      </c>
      <c r="E111" s="646">
        <f t="shared" si="12"/>
        <v>18605.433908187784</v>
      </c>
      <c r="F111" s="748">
        <f t="shared" si="16"/>
        <v>2.7667240489804221E-3</v>
      </c>
      <c r="G111" s="438">
        <f t="shared" si="13"/>
        <v>1906.0986833472123</v>
      </c>
      <c r="H111" s="438">
        <f t="shared" si="14"/>
        <v>1961.9789318467131</v>
      </c>
      <c r="I111" s="721">
        <f t="shared" si="15"/>
        <v>55.880248499500794</v>
      </c>
      <c r="J111" s="723">
        <f t="shared" si="10"/>
        <v>1.9990765635540123E-3</v>
      </c>
      <c r="K111" s="723">
        <f t="shared" si="11"/>
        <v>6.2111341039332183E-4</v>
      </c>
      <c r="L111" s="436">
        <v>3528</v>
      </c>
      <c r="M111" s="440">
        <v>3437</v>
      </c>
      <c r="N111" s="492">
        <v>14</v>
      </c>
      <c r="O111" s="492">
        <v>14</v>
      </c>
    </row>
    <row r="112" spans="1:15" ht="16.5">
      <c r="A112" s="434">
        <v>301</v>
      </c>
      <c r="B112" s="435" t="s">
        <v>148</v>
      </c>
      <c r="C112" s="438">
        <v>15733900.263686053</v>
      </c>
      <c r="D112" s="746">
        <v>11823798.002021328</v>
      </c>
      <c r="E112" s="646">
        <f t="shared" si="12"/>
        <v>-3910102.2616647258</v>
      </c>
      <c r="F112" s="748">
        <f t="shared" si="16"/>
        <v>-0.2485144939357006</v>
      </c>
      <c r="G112" s="438">
        <f t="shared" si="13"/>
        <v>779.02164993246788</v>
      </c>
      <c r="H112" s="438">
        <f t="shared" si="14"/>
        <v>594.45942694928749</v>
      </c>
      <c r="I112" s="721">
        <f t="shared" si="15"/>
        <v>-184.56222298318039</v>
      </c>
      <c r="J112" s="723">
        <f t="shared" si="10"/>
        <v>3.5051980195406961E-3</v>
      </c>
      <c r="K112" s="723">
        <f t="shared" si="11"/>
        <v>3.5943979437658338E-3</v>
      </c>
      <c r="L112" s="436">
        <v>20197</v>
      </c>
      <c r="M112" s="440">
        <v>19890</v>
      </c>
      <c r="N112" s="492">
        <v>14</v>
      </c>
      <c r="O112" s="492">
        <v>14</v>
      </c>
    </row>
    <row r="113" spans="1:15" ht="16.5">
      <c r="A113" s="434">
        <v>304</v>
      </c>
      <c r="B113" s="435" t="s">
        <v>149</v>
      </c>
      <c r="C113" s="438">
        <v>-353949.73581603094</v>
      </c>
      <c r="D113" s="746">
        <v>-225670.71483855337</v>
      </c>
      <c r="E113" s="646">
        <f t="shared" si="12"/>
        <v>128279.02097747757</v>
      </c>
      <c r="F113" s="748">
        <f>-E113/C113</f>
        <v>0.36242157571252415</v>
      </c>
      <c r="G113" s="438">
        <f t="shared" si="13"/>
        <v>-364.52084018128829</v>
      </c>
      <c r="H113" s="438">
        <f t="shared" si="14"/>
        <v>-237.54812088268775</v>
      </c>
      <c r="I113" s="721">
        <f t="shared" si="15"/>
        <v>126.97271929860054</v>
      </c>
      <c r="J113" s="723">
        <f t="shared" si="10"/>
        <v>-6.6900715200412104E-5</v>
      </c>
      <c r="K113" s="723">
        <f t="shared" si="11"/>
        <v>1.716781320551806E-4</v>
      </c>
      <c r="L113" s="436">
        <v>971</v>
      </c>
      <c r="M113" s="440">
        <v>950</v>
      </c>
      <c r="N113" s="492">
        <v>2</v>
      </c>
      <c r="O113" s="492">
        <v>2</v>
      </c>
    </row>
    <row r="114" spans="1:15" ht="16.5">
      <c r="A114" s="434">
        <v>305</v>
      </c>
      <c r="B114" s="435" t="s">
        <v>150</v>
      </c>
      <c r="C114" s="438">
        <v>17208198.780822605</v>
      </c>
      <c r="D114" s="746">
        <v>14853218.063790636</v>
      </c>
      <c r="E114" s="646">
        <f t="shared" si="12"/>
        <v>-2354980.7170319688</v>
      </c>
      <c r="F114" s="748">
        <f t="shared" ref="F114:F145" si="17">E114/C114</f>
        <v>-0.13685224973437884</v>
      </c>
      <c r="G114" s="438">
        <f t="shared" si="13"/>
        <v>1134.7312087584969</v>
      </c>
      <c r="H114" s="438">
        <f t="shared" si="14"/>
        <v>980.66935585571343</v>
      </c>
      <c r="I114" s="721">
        <f t="shared" si="15"/>
        <v>-154.06185290278347</v>
      </c>
      <c r="J114" s="723">
        <f t="shared" si="10"/>
        <v>4.4032780780003649E-3</v>
      </c>
      <c r="K114" s="723">
        <f t="shared" si="11"/>
        <v>2.737091566429227E-3</v>
      </c>
      <c r="L114" s="436">
        <v>15165</v>
      </c>
      <c r="M114" s="440">
        <v>15146</v>
      </c>
      <c r="N114" s="492">
        <v>17</v>
      </c>
      <c r="O114" s="492">
        <v>17</v>
      </c>
    </row>
    <row r="115" spans="1:15" ht="16.5">
      <c r="A115" s="434">
        <v>309</v>
      </c>
      <c r="B115" s="435" t="s">
        <v>151</v>
      </c>
      <c r="C115" s="438">
        <v>4462164.8952732049</v>
      </c>
      <c r="D115" s="746">
        <v>2844335.8677760097</v>
      </c>
      <c r="E115" s="646">
        <f t="shared" si="12"/>
        <v>-1617829.0274971952</v>
      </c>
      <c r="F115" s="748">
        <f t="shared" si="17"/>
        <v>-0.3625659439907678</v>
      </c>
      <c r="G115" s="438">
        <f t="shared" si="13"/>
        <v>685.85381113944129</v>
      </c>
      <c r="H115" s="438">
        <f t="shared" si="14"/>
        <v>440.50423846616223</v>
      </c>
      <c r="I115" s="721">
        <f t="shared" si="15"/>
        <v>-245.34957267327906</v>
      </c>
      <c r="J115" s="723">
        <f t="shared" si="10"/>
        <v>8.4321133098963887E-4</v>
      </c>
      <c r="K115" s="723">
        <f t="shared" si="11"/>
        <v>1.1668691565055803E-3</v>
      </c>
      <c r="L115" s="436">
        <v>6506</v>
      </c>
      <c r="M115" s="440">
        <v>6457</v>
      </c>
      <c r="N115" s="492">
        <v>12</v>
      </c>
      <c r="O115" s="492">
        <v>12</v>
      </c>
    </row>
    <row r="116" spans="1:15" ht="16.5">
      <c r="A116" s="434">
        <v>312</v>
      </c>
      <c r="B116" s="435" t="s">
        <v>152</v>
      </c>
      <c r="C116" s="438">
        <v>720152.75336417789</v>
      </c>
      <c r="D116" s="746">
        <v>555301.30932300235</v>
      </c>
      <c r="E116" s="646">
        <f t="shared" si="12"/>
        <v>-164851.44404117553</v>
      </c>
      <c r="F116" s="748">
        <f t="shared" si="17"/>
        <v>-0.22891177360785694</v>
      </c>
      <c r="G116" s="438">
        <f t="shared" si="13"/>
        <v>584.53957253585872</v>
      </c>
      <c r="H116" s="438">
        <f t="shared" si="14"/>
        <v>464.29875361455044</v>
      </c>
      <c r="I116" s="721">
        <f t="shared" si="15"/>
        <v>-120.24081892130829</v>
      </c>
      <c r="J116" s="723">
        <f t="shared" si="10"/>
        <v>1.6462062776737146E-4</v>
      </c>
      <c r="K116" s="723">
        <f t="shared" si="11"/>
        <v>2.1613373256631159E-4</v>
      </c>
      <c r="L116" s="436">
        <v>1232</v>
      </c>
      <c r="M116" s="440">
        <v>1196</v>
      </c>
      <c r="N116" s="492">
        <v>13</v>
      </c>
      <c r="O116" s="492">
        <v>13</v>
      </c>
    </row>
    <row r="117" spans="1:15" ht="16.5">
      <c r="A117" s="434">
        <v>316</v>
      </c>
      <c r="B117" s="435" t="s">
        <v>153</v>
      </c>
      <c r="C117" s="438">
        <v>1431621.6794250868</v>
      </c>
      <c r="D117" s="746">
        <v>1224945.3453906588</v>
      </c>
      <c r="E117" s="646">
        <f t="shared" si="12"/>
        <v>-206676.334034428</v>
      </c>
      <c r="F117" s="748">
        <f t="shared" si="17"/>
        <v>-0.14436518879584545</v>
      </c>
      <c r="G117" s="438">
        <f t="shared" si="13"/>
        <v>337.24892330390736</v>
      </c>
      <c r="H117" s="438">
        <f t="shared" si="14"/>
        <v>291.79260252278675</v>
      </c>
      <c r="I117" s="721">
        <f t="shared" si="15"/>
        <v>-45.45632078112061</v>
      </c>
      <c r="J117" s="723">
        <f t="shared" si="10"/>
        <v>3.6313847699148016E-4</v>
      </c>
      <c r="K117" s="723">
        <f t="shared" si="11"/>
        <v>7.5863662986068231E-4</v>
      </c>
      <c r="L117" s="436">
        <v>4245</v>
      </c>
      <c r="M117" s="440">
        <v>4198</v>
      </c>
      <c r="N117" s="492">
        <v>7</v>
      </c>
      <c r="O117" s="492">
        <v>7</v>
      </c>
    </row>
    <row r="118" spans="1:15" ht="16.5">
      <c r="A118" s="434">
        <v>317</v>
      </c>
      <c r="B118" s="435" t="s">
        <v>154</v>
      </c>
      <c r="C118" s="438">
        <v>5153304.886114575</v>
      </c>
      <c r="D118" s="746">
        <v>4678732.5683348328</v>
      </c>
      <c r="E118" s="646">
        <f t="shared" si="12"/>
        <v>-474572.31777974218</v>
      </c>
      <c r="F118" s="748">
        <f t="shared" si="17"/>
        <v>-9.2090867563156029E-2</v>
      </c>
      <c r="G118" s="438">
        <f t="shared" si="13"/>
        <v>2034.4669901755133</v>
      </c>
      <c r="H118" s="438">
        <f t="shared" si="14"/>
        <v>1891.1611028030852</v>
      </c>
      <c r="I118" s="721">
        <f t="shared" si="15"/>
        <v>-143.30588737242806</v>
      </c>
      <c r="J118" s="723">
        <f t="shared" si="10"/>
        <v>1.3870233684374668E-3</v>
      </c>
      <c r="K118" s="723">
        <f t="shared" si="11"/>
        <v>4.4708599863633346E-4</v>
      </c>
      <c r="L118" s="436">
        <v>2533</v>
      </c>
      <c r="M118" s="440">
        <v>2474</v>
      </c>
      <c r="N118" s="492">
        <v>17</v>
      </c>
      <c r="O118" s="492">
        <v>17</v>
      </c>
    </row>
    <row r="119" spans="1:15" ht="16.5">
      <c r="A119" s="434">
        <v>320</v>
      </c>
      <c r="B119" s="435" t="s">
        <v>155</v>
      </c>
      <c r="C119" s="438">
        <v>7634810.006519421</v>
      </c>
      <c r="D119" s="746">
        <v>6673019.7869716631</v>
      </c>
      <c r="E119" s="646">
        <f t="shared" si="12"/>
        <v>-961790.21954775788</v>
      </c>
      <c r="F119" s="748">
        <f t="shared" si="17"/>
        <v>-0.12597434890016623</v>
      </c>
      <c r="G119" s="438">
        <f t="shared" si="13"/>
        <v>1074.5686145699397</v>
      </c>
      <c r="H119" s="438">
        <f t="shared" si="14"/>
        <v>953.83358876095815</v>
      </c>
      <c r="I119" s="721">
        <f t="shared" si="15"/>
        <v>-120.7350258089815</v>
      </c>
      <c r="J119" s="723">
        <f t="shared" si="10"/>
        <v>1.9782353975981567E-3</v>
      </c>
      <c r="K119" s="723">
        <f t="shared" si="11"/>
        <v>1.2642739072189931E-3</v>
      </c>
      <c r="L119" s="436">
        <v>7105</v>
      </c>
      <c r="M119" s="440">
        <v>6996</v>
      </c>
      <c r="N119" s="492">
        <v>19</v>
      </c>
      <c r="O119" s="492">
        <v>19</v>
      </c>
    </row>
    <row r="120" spans="1:15" ht="16.5">
      <c r="A120" s="434">
        <v>322</v>
      </c>
      <c r="B120" s="435" t="s">
        <v>156</v>
      </c>
      <c r="C120" s="438">
        <v>9892424.9887803383</v>
      </c>
      <c r="D120" s="746">
        <v>9350551.0618262645</v>
      </c>
      <c r="E120" s="646">
        <f t="shared" si="12"/>
        <v>-541873.92695407383</v>
      </c>
      <c r="F120" s="748">
        <f t="shared" si="17"/>
        <v>-5.4776652597179086E-2</v>
      </c>
      <c r="G120" s="438">
        <f t="shared" si="13"/>
        <v>1495.6796172936708</v>
      </c>
      <c r="H120" s="438">
        <f t="shared" si="14"/>
        <v>1427.7830297490098</v>
      </c>
      <c r="I120" s="721">
        <f t="shared" si="15"/>
        <v>-67.896587544661088</v>
      </c>
      <c r="J120" s="723">
        <f t="shared" si="10"/>
        <v>2.7719970400310002E-3</v>
      </c>
      <c r="K120" s="723">
        <f t="shared" si="11"/>
        <v>1.1834948282414502E-3</v>
      </c>
      <c r="L120" s="436">
        <v>6614</v>
      </c>
      <c r="M120" s="440">
        <v>6549</v>
      </c>
      <c r="N120" s="492">
        <v>2</v>
      </c>
      <c r="O120" s="492">
        <v>2</v>
      </c>
    </row>
    <row r="121" spans="1:15" ht="16.5">
      <c r="A121" s="434">
        <v>398</v>
      </c>
      <c r="B121" s="435" t="s">
        <v>157</v>
      </c>
      <c r="C121" s="438">
        <v>90828467.298486829</v>
      </c>
      <c r="D121" s="746">
        <v>76958803.072456211</v>
      </c>
      <c r="E121" s="646">
        <f t="shared" si="12"/>
        <v>-13869664.226030618</v>
      </c>
      <c r="F121" s="748">
        <f t="shared" si="17"/>
        <v>-0.15270173150066665</v>
      </c>
      <c r="G121" s="438">
        <f t="shared" si="13"/>
        <v>756.73362908751221</v>
      </c>
      <c r="H121" s="438">
        <f t="shared" si="14"/>
        <v>640.38945764473647</v>
      </c>
      <c r="I121" s="721">
        <f t="shared" si="15"/>
        <v>-116.34417144277575</v>
      </c>
      <c r="J121" s="723">
        <f t="shared" si="10"/>
        <v>2.2814652624281982E-2</v>
      </c>
      <c r="K121" s="723">
        <f t="shared" si="11"/>
        <v>2.1717283704980345E-2</v>
      </c>
      <c r="L121" s="436">
        <v>120027</v>
      </c>
      <c r="M121" s="440">
        <v>120175</v>
      </c>
      <c r="N121" s="492">
        <v>7</v>
      </c>
      <c r="O121" s="492">
        <v>7</v>
      </c>
    </row>
    <row r="122" spans="1:15" ht="16.5">
      <c r="A122" s="434">
        <v>399</v>
      </c>
      <c r="B122" s="435" t="s">
        <v>158</v>
      </c>
      <c r="C122" s="438">
        <v>5728791.7483937824</v>
      </c>
      <c r="D122" s="746">
        <v>4364344.2769264383</v>
      </c>
      <c r="E122" s="646">
        <f t="shared" si="12"/>
        <v>-1364447.4714673441</v>
      </c>
      <c r="F122" s="748">
        <f t="shared" si="17"/>
        <v>-0.23817369026372845</v>
      </c>
      <c r="G122" s="438">
        <f t="shared" si="13"/>
        <v>723.69779540093259</v>
      </c>
      <c r="H122" s="438">
        <f t="shared" si="14"/>
        <v>558.31447830707918</v>
      </c>
      <c r="I122" s="721">
        <f t="shared" si="15"/>
        <v>-165.38331709385341</v>
      </c>
      <c r="J122" s="723">
        <f t="shared" si="10"/>
        <v>1.2938220792896736E-3</v>
      </c>
      <c r="K122" s="723">
        <f t="shared" si="11"/>
        <v>1.4126399560793123E-3</v>
      </c>
      <c r="L122" s="436">
        <v>7916</v>
      </c>
      <c r="M122" s="440">
        <v>7817</v>
      </c>
      <c r="N122" s="492">
        <v>15</v>
      </c>
      <c r="O122" s="492">
        <v>15</v>
      </c>
    </row>
    <row r="123" spans="1:15" ht="16.5">
      <c r="A123" s="434">
        <v>400</v>
      </c>
      <c r="B123" s="435" t="s">
        <v>159</v>
      </c>
      <c r="C123" s="438">
        <v>12846937.213444415</v>
      </c>
      <c r="D123" s="746">
        <v>12403511.815168491</v>
      </c>
      <c r="E123" s="646">
        <f t="shared" si="12"/>
        <v>-443425.39827592485</v>
      </c>
      <c r="F123" s="748">
        <f t="shared" si="17"/>
        <v>-3.4516039964130663E-2</v>
      </c>
      <c r="G123" s="438">
        <f t="shared" si="13"/>
        <v>1519.2688284584219</v>
      </c>
      <c r="H123" s="438">
        <f t="shared" si="14"/>
        <v>1482.6095882343402</v>
      </c>
      <c r="I123" s="721">
        <f t="shared" si="15"/>
        <v>-36.659240224081714</v>
      </c>
      <c r="J123" s="723">
        <f t="shared" si="10"/>
        <v>3.6770558024118547E-3</v>
      </c>
      <c r="K123" s="723">
        <f t="shared" si="11"/>
        <v>1.5118518450248852E-3</v>
      </c>
      <c r="L123" s="436">
        <v>8456</v>
      </c>
      <c r="M123" s="440">
        <v>8366</v>
      </c>
      <c r="N123" s="492">
        <v>2</v>
      </c>
      <c r="O123" s="492">
        <v>2</v>
      </c>
    </row>
    <row r="124" spans="1:15" ht="16.5">
      <c r="A124" s="434">
        <v>402</v>
      </c>
      <c r="B124" s="435" t="s">
        <v>160</v>
      </c>
      <c r="C124" s="438">
        <v>7311926.8816210534</v>
      </c>
      <c r="D124" s="746">
        <v>4962330.6505048722</v>
      </c>
      <c r="E124" s="646">
        <f t="shared" si="12"/>
        <v>-2349596.2311161812</v>
      </c>
      <c r="F124" s="748">
        <f t="shared" si="17"/>
        <v>-0.32133748998803935</v>
      </c>
      <c r="G124" s="438">
        <f t="shared" si="13"/>
        <v>790.73503640327169</v>
      </c>
      <c r="H124" s="438">
        <f t="shared" si="14"/>
        <v>545.37099137321377</v>
      </c>
      <c r="I124" s="721">
        <f t="shared" si="15"/>
        <v>-245.36404503005792</v>
      </c>
      <c r="J124" s="723">
        <f t="shared" si="10"/>
        <v>1.4710968138564448E-3</v>
      </c>
      <c r="K124" s="723">
        <f t="shared" si="11"/>
        <v>1.6443150774421982E-3</v>
      </c>
      <c r="L124" s="436">
        <v>9247</v>
      </c>
      <c r="M124" s="440">
        <v>9099</v>
      </c>
      <c r="N124" s="492">
        <v>11</v>
      </c>
      <c r="O124" s="492">
        <v>11</v>
      </c>
    </row>
    <row r="125" spans="1:15" ht="16.5">
      <c r="A125" s="434">
        <v>403</v>
      </c>
      <c r="B125" s="435" t="s">
        <v>161</v>
      </c>
      <c r="C125" s="438">
        <v>3657411.0987911215</v>
      </c>
      <c r="D125" s="746">
        <v>3213769.5535027226</v>
      </c>
      <c r="E125" s="646">
        <f t="shared" si="12"/>
        <v>-443641.54528839886</v>
      </c>
      <c r="F125" s="748">
        <f t="shared" si="17"/>
        <v>-0.12129933805774118</v>
      </c>
      <c r="G125" s="438">
        <f t="shared" si="13"/>
        <v>1276.1378572195119</v>
      </c>
      <c r="H125" s="438">
        <f t="shared" si="14"/>
        <v>1139.6345934406818</v>
      </c>
      <c r="I125" s="721">
        <f t="shared" si="15"/>
        <v>-136.50326377883016</v>
      </c>
      <c r="J125" s="723">
        <f t="shared" si="10"/>
        <v>9.527309813878881E-4</v>
      </c>
      <c r="K125" s="723">
        <f t="shared" si="11"/>
        <v>5.0961298146906238E-4</v>
      </c>
      <c r="L125" s="436">
        <v>2866</v>
      </c>
      <c r="M125" s="440">
        <v>2820</v>
      </c>
      <c r="N125" s="492">
        <v>14</v>
      </c>
      <c r="O125" s="492">
        <v>14</v>
      </c>
    </row>
    <row r="126" spans="1:15" ht="16.5">
      <c r="A126" s="434">
        <v>405</v>
      </c>
      <c r="B126" s="435" t="s">
        <v>162</v>
      </c>
      <c r="C126" s="438">
        <v>27077909.563076638</v>
      </c>
      <c r="D126" s="746">
        <v>22848932.447759099</v>
      </c>
      <c r="E126" s="646">
        <f t="shared" si="12"/>
        <v>-4228977.1153175384</v>
      </c>
      <c r="F126" s="748">
        <f t="shared" si="17"/>
        <v>-0.15617812392298405</v>
      </c>
      <c r="G126" s="438">
        <f t="shared" si="13"/>
        <v>372.79937168649167</v>
      </c>
      <c r="H126" s="438">
        <f t="shared" si="14"/>
        <v>314.50698482806746</v>
      </c>
      <c r="I126" s="721">
        <f t="shared" si="15"/>
        <v>-58.292386858424209</v>
      </c>
      <c r="J126" s="723">
        <f t="shared" si="10"/>
        <v>6.7736299918869231E-3</v>
      </c>
      <c r="K126" s="723">
        <f t="shared" si="11"/>
        <v>1.3128859256640917E-2</v>
      </c>
      <c r="L126" s="436">
        <v>72634</v>
      </c>
      <c r="M126" s="440">
        <v>72650</v>
      </c>
      <c r="N126" s="492">
        <v>9</v>
      </c>
      <c r="O126" s="492">
        <v>9</v>
      </c>
    </row>
    <row r="127" spans="1:15" ht="16.5">
      <c r="A127" s="434">
        <v>407</v>
      </c>
      <c r="B127" s="435" t="s">
        <v>163</v>
      </c>
      <c r="C127" s="438">
        <v>2736716.0374122006</v>
      </c>
      <c r="D127" s="746">
        <v>2665675.5352641372</v>
      </c>
      <c r="E127" s="646">
        <f t="shared" si="12"/>
        <v>-71040.502148063388</v>
      </c>
      <c r="F127" s="748">
        <f t="shared" si="17"/>
        <v>-2.5958302277951449E-2</v>
      </c>
      <c r="G127" s="438">
        <f t="shared" si="13"/>
        <v>1060.7426501597677</v>
      </c>
      <c r="H127" s="438">
        <f t="shared" si="14"/>
        <v>1058.6479488737639</v>
      </c>
      <c r="I127" s="721">
        <f t="shared" si="15"/>
        <v>-2.094701286003783</v>
      </c>
      <c r="J127" s="723">
        <f t="shared" si="10"/>
        <v>7.9024697523998554E-4</v>
      </c>
      <c r="K127" s="723">
        <f t="shared" si="11"/>
        <v>4.5503740685783658E-4</v>
      </c>
      <c r="L127" s="436">
        <v>2580</v>
      </c>
      <c r="M127" s="440">
        <v>2518</v>
      </c>
      <c r="N127" s="492">
        <v>1</v>
      </c>
      <c r="O127" s="493">
        <v>34</v>
      </c>
    </row>
    <row r="128" spans="1:15" ht="16.5">
      <c r="A128" s="434">
        <v>408</v>
      </c>
      <c r="B128" s="435" t="s">
        <v>164</v>
      </c>
      <c r="C128" s="438">
        <v>15933670.330624055</v>
      </c>
      <c r="D128" s="746">
        <v>13889247.001778839</v>
      </c>
      <c r="E128" s="646">
        <f t="shared" si="12"/>
        <v>-2044423.328845216</v>
      </c>
      <c r="F128" s="748">
        <f t="shared" si="17"/>
        <v>-0.1283083738036109</v>
      </c>
      <c r="G128" s="438">
        <f t="shared" si="13"/>
        <v>1121.8524488223654</v>
      </c>
      <c r="H128" s="438">
        <f t="shared" si="14"/>
        <v>985.12284571805367</v>
      </c>
      <c r="I128" s="721">
        <f t="shared" si="15"/>
        <v>-136.72960310431176</v>
      </c>
      <c r="J128" s="723">
        <f t="shared" si="10"/>
        <v>4.1175061579387532E-3</v>
      </c>
      <c r="K128" s="723">
        <f t="shared" si="11"/>
        <v>2.5478841935220962E-3</v>
      </c>
      <c r="L128" s="436">
        <v>14203</v>
      </c>
      <c r="M128" s="440">
        <v>14099</v>
      </c>
      <c r="N128" s="492">
        <v>14</v>
      </c>
      <c r="O128" s="492">
        <v>14</v>
      </c>
    </row>
    <row r="129" spans="1:15" ht="16.5">
      <c r="A129" s="434">
        <v>410</v>
      </c>
      <c r="B129" s="435" t="s">
        <v>165</v>
      </c>
      <c r="C129" s="438">
        <v>20340592.603002079</v>
      </c>
      <c r="D129" s="746">
        <v>15574244.058134858</v>
      </c>
      <c r="E129" s="646">
        <f t="shared" si="12"/>
        <v>-4766348.5448672213</v>
      </c>
      <c r="F129" s="748">
        <f t="shared" si="17"/>
        <v>-0.23432692635335281</v>
      </c>
      <c r="G129" s="438">
        <f t="shared" si="13"/>
        <v>1082.6374602406897</v>
      </c>
      <c r="H129" s="438">
        <f t="shared" si="14"/>
        <v>829.5203226702987</v>
      </c>
      <c r="I129" s="721">
        <f t="shared" si="15"/>
        <v>-253.11713757039104</v>
      </c>
      <c r="J129" s="723">
        <f t="shared" si="10"/>
        <v>4.6170282526042166E-3</v>
      </c>
      <c r="K129" s="723">
        <f t="shared" si="11"/>
        <v>3.3929020308800166E-3</v>
      </c>
      <c r="L129" s="436">
        <v>18788</v>
      </c>
      <c r="M129" s="440">
        <v>18775</v>
      </c>
      <c r="N129" s="492">
        <v>13</v>
      </c>
      <c r="O129" s="492">
        <v>13</v>
      </c>
    </row>
    <row r="130" spans="1:15" ht="16.5">
      <c r="A130" s="434">
        <v>416</v>
      </c>
      <c r="B130" s="435" t="s">
        <v>166</v>
      </c>
      <c r="C130" s="438">
        <v>1664774.5412320062</v>
      </c>
      <c r="D130" s="746">
        <v>1396838.8321042934</v>
      </c>
      <c r="E130" s="646">
        <f t="shared" si="12"/>
        <v>-267935.70912771276</v>
      </c>
      <c r="F130" s="748">
        <f t="shared" si="17"/>
        <v>-0.160944141378705</v>
      </c>
      <c r="G130" s="438">
        <f t="shared" si="13"/>
        <v>570.71461818032435</v>
      </c>
      <c r="H130" s="438">
        <f t="shared" si="14"/>
        <v>484.00513932927697</v>
      </c>
      <c r="I130" s="721">
        <f t="shared" si="15"/>
        <v>-86.709478851047379</v>
      </c>
      <c r="J130" s="723">
        <f t="shared" si="10"/>
        <v>4.1409678235982067E-4</v>
      </c>
      <c r="K130" s="723">
        <f t="shared" si="11"/>
        <v>5.2154009380131711E-4</v>
      </c>
      <c r="L130" s="436">
        <v>2917</v>
      </c>
      <c r="M130" s="440">
        <v>2886</v>
      </c>
      <c r="N130" s="492">
        <v>9</v>
      </c>
      <c r="O130" s="492">
        <v>9</v>
      </c>
    </row>
    <row r="131" spans="1:15" ht="16.5">
      <c r="A131" s="434">
        <v>418</v>
      </c>
      <c r="B131" s="435" t="s">
        <v>167</v>
      </c>
      <c r="C131" s="438">
        <v>22291490.825295635</v>
      </c>
      <c r="D131" s="746">
        <v>19364440.33760345</v>
      </c>
      <c r="E131" s="646">
        <f t="shared" si="12"/>
        <v>-2927050.4876921847</v>
      </c>
      <c r="F131" s="748">
        <f t="shared" si="17"/>
        <v>-0.13130797355063692</v>
      </c>
      <c r="G131" s="438">
        <f t="shared" si="13"/>
        <v>922.50831092930116</v>
      </c>
      <c r="H131" s="438">
        <f t="shared" si="14"/>
        <v>787.81286971535599</v>
      </c>
      <c r="I131" s="721">
        <f t="shared" si="15"/>
        <v>-134.69544121394517</v>
      </c>
      <c r="J131" s="723">
        <f t="shared" si="10"/>
        <v>5.7406425506658573E-3</v>
      </c>
      <c r="K131" s="723">
        <f t="shared" si="11"/>
        <v>4.4419457746487784E-3</v>
      </c>
      <c r="L131" s="436">
        <v>24164</v>
      </c>
      <c r="M131" s="440">
        <v>24580</v>
      </c>
      <c r="N131" s="492">
        <v>6</v>
      </c>
      <c r="O131" s="492">
        <v>6</v>
      </c>
    </row>
    <row r="132" spans="1:15" ht="16.5">
      <c r="A132" s="434">
        <v>420</v>
      </c>
      <c r="B132" s="435" t="s">
        <v>168</v>
      </c>
      <c r="C132" s="438">
        <v>5454830.8290585196</v>
      </c>
      <c r="D132" s="746">
        <v>4687431.2419130672</v>
      </c>
      <c r="E132" s="646">
        <f t="shared" si="12"/>
        <v>-767399.58714545239</v>
      </c>
      <c r="F132" s="748">
        <f t="shared" si="17"/>
        <v>-0.14068256398666396</v>
      </c>
      <c r="G132" s="438">
        <f t="shared" si="13"/>
        <v>587.80504623475429</v>
      </c>
      <c r="H132" s="438">
        <f t="shared" si="14"/>
        <v>510.78034672693332</v>
      </c>
      <c r="I132" s="721">
        <f t="shared" si="15"/>
        <v>-77.024699507820969</v>
      </c>
      <c r="J132" s="723">
        <f t="shared" si="10"/>
        <v>1.3896021145724943E-3</v>
      </c>
      <c r="K132" s="723">
        <f t="shared" si="11"/>
        <v>1.6584107556530446E-3</v>
      </c>
      <c r="L132" s="436">
        <v>9280</v>
      </c>
      <c r="M132" s="440">
        <v>9177</v>
      </c>
      <c r="N132" s="492">
        <v>11</v>
      </c>
      <c r="O132" s="492">
        <v>11</v>
      </c>
    </row>
    <row r="133" spans="1:15" ht="16.5">
      <c r="A133" s="434">
        <v>421</v>
      </c>
      <c r="B133" s="435" t="s">
        <v>169</v>
      </c>
      <c r="C133" s="438">
        <v>747874.24213218293</v>
      </c>
      <c r="D133" s="746">
        <v>1365473.9991582935</v>
      </c>
      <c r="E133" s="646">
        <f t="shared" si="12"/>
        <v>617599.75702611054</v>
      </c>
      <c r="F133" s="748">
        <f t="shared" si="17"/>
        <v>0.82580696356828531</v>
      </c>
      <c r="G133" s="438">
        <f t="shared" si="13"/>
        <v>1040.1588903090167</v>
      </c>
      <c r="H133" s="438">
        <f t="shared" si="14"/>
        <v>1964.7107901558179</v>
      </c>
      <c r="I133" s="721">
        <f t="shared" si="15"/>
        <v>924.55189984680123</v>
      </c>
      <c r="J133" s="723">
        <f t="shared" ref="J133:J196" si="18">D133/$D$5</f>
        <v>4.0479858982416086E-4</v>
      </c>
      <c r="K133" s="723">
        <f t="shared" ref="K133:K196" si="19">M133/$M$5</f>
        <v>1.2559610713510581E-4</v>
      </c>
      <c r="L133" s="436">
        <v>719</v>
      </c>
      <c r="M133" s="440">
        <v>695</v>
      </c>
      <c r="N133" s="492">
        <v>16</v>
      </c>
      <c r="O133" s="492">
        <v>16</v>
      </c>
    </row>
    <row r="134" spans="1:15" ht="16.5">
      <c r="A134" s="434">
        <v>422</v>
      </c>
      <c r="B134" s="435" t="s">
        <v>170</v>
      </c>
      <c r="C134" s="438">
        <v>8852915.6376126613</v>
      </c>
      <c r="D134" s="746">
        <v>6044036.633227475</v>
      </c>
      <c r="E134" s="646">
        <f t="shared" ref="E134:E197" si="20">D134-C134</f>
        <v>-2808879.0043851864</v>
      </c>
      <c r="F134" s="748">
        <f t="shared" si="17"/>
        <v>-0.31728292907834016</v>
      </c>
      <c r="G134" s="438">
        <f t="shared" ref="G134:G197" si="21">C134/L134</f>
        <v>839.69606730652197</v>
      </c>
      <c r="H134" s="438">
        <f t="shared" ref="H134:H197" si="22">D134/M134</f>
        <v>582.72624693670218</v>
      </c>
      <c r="I134" s="721">
        <f t="shared" ref="I134:I197" si="23">H134-G134</f>
        <v>-256.96982036981979</v>
      </c>
      <c r="J134" s="723">
        <f t="shared" si="18"/>
        <v>1.7917715807728282E-3</v>
      </c>
      <c r="K134" s="723">
        <f t="shared" si="19"/>
        <v>1.8743637743961403E-3</v>
      </c>
      <c r="L134" s="436">
        <v>10543</v>
      </c>
      <c r="M134" s="440">
        <v>10372</v>
      </c>
      <c r="N134" s="492">
        <v>12</v>
      </c>
      <c r="O134" s="492">
        <v>12</v>
      </c>
    </row>
    <row r="135" spans="1:15" ht="16.5">
      <c r="A135" s="434">
        <v>423</v>
      </c>
      <c r="B135" s="435" t="s">
        <v>171</v>
      </c>
      <c r="C135" s="438">
        <v>16421072.81753042</v>
      </c>
      <c r="D135" s="746">
        <v>16051758.133962832</v>
      </c>
      <c r="E135" s="646">
        <f t="shared" si="20"/>
        <v>-369314.68356758729</v>
      </c>
      <c r="F135" s="748">
        <f t="shared" si="17"/>
        <v>-2.2490289621840243E-2</v>
      </c>
      <c r="G135" s="438">
        <f t="shared" si="21"/>
        <v>809.27863671235616</v>
      </c>
      <c r="H135" s="438">
        <f t="shared" si="22"/>
        <v>783.12719588051095</v>
      </c>
      <c r="I135" s="721">
        <f t="shared" si="23"/>
        <v>-26.151440831845207</v>
      </c>
      <c r="J135" s="723">
        <f t="shared" si="18"/>
        <v>4.7585886372292652E-3</v>
      </c>
      <c r="K135" s="723">
        <f t="shared" si="19"/>
        <v>3.7040912344579336E-3</v>
      </c>
      <c r="L135" s="436">
        <v>20291</v>
      </c>
      <c r="M135" s="440">
        <v>20497</v>
      </c>
      <c r="N135" s="492">
        <v>2</v>
      </c>
      <c r="O135" s="492">
        <v>2</v>
      </c>
    </row>
    <row r="136" spans="1:15" ht="16.5">
      <c r="A136" s="434">
        <v>425</v>
      </c>
      <c r="B136" s="435" t="s">
        <v>172</v>
      </c>
      <c r="C136" s="438">
        <v>20710257.867424216</v>
      </c>
      <c r="D136" s="746">
        <v>20962318.269069783</v>
      </c>
      <c r="E136" s="646">
        <f t="shared" si="20"/>
        <v>252060.40164556727</v>
      </c>
      <c r="F136" s="748">
        <f t="shared" si="17"/>
        <v>1.2170799767879308E-2</v>
      </c>
      <c r="G136" s="438">
        <f t="shared" si="21"/>
        <v>2026.84066034686</v>
      </c>
      <c r="H136" s="438">
        <f t="shared" si="22"/>
        <v>2043.5092872947732</v>
      </c>
      <c r="I136" s="721">
        <f t="shared" si="23"/>
        <v>16.668626947913253</v>
      </c>
      <c r="J136" s="723">
        <f t="shared" si="18"/>
        <v>6.2143379368595391E-3</v>
      </c>
      <c r="K136" s="723">
        <f t="shared" si="19"/>
        <v>1.8537623985495186E-3</v>
      </c>
      <c r="L136" s="436">
        <v>10218</v>
      </c>
      <c r="M136" s="440">
        <v>10258</v>
      </c>
      <c r="N136" s="492">
        <v>17</v>
      </c>
      <c r="O136" s="492">
        <v>17</v>
      </c>
    </row>
    <row r="137" spans="1:15" ht="16.5">
      <c r="A137" s="434">
        <v>426</v>
      </c>
      <c r="B137" s="435" t="s">
        <v>173</v>
      </c>
      <c r="C137" s="438">
        <v>10997301.507616397</v>
      </c>
      <c r="D137" s="746">
        <v>7919685.5666684657</v>
      </c>
      <c r="E137" s="646">
        <f t="shared" si="20"/>
        <v>-3077615.9409479313</v>
      </c>
      <c r="F137" s="748">
        <f t="shared" si="17"/>
        <v>-0.27985191992930886</v>
      </c>
      <c r="G137" s="438">
        <f t="shared" si="21"/>
        <v>918.04837696104823</v>
      </c>
      <c r="H137" s="438">
        <f t="shared" si="22"/>
        <v>662.07035334128625</v>
      </c>
      <c r="I137" s="721">
        <f t="shared" si="23"/>
        <v>-255.97802361976198</v>
      </c>
      <c r="J137" s="723">
        <f t="shared" si="18"/>
        <v>2.3478129581481046E-3</v>
      </c>
      <c r="K137" s="723">
        <f t="shared" si="19"/>
        <v>2.1616987533095476E-3</v>
      </c>
      <c r="L137" s="436">
        <v>11979</v>
      </c>
      <c r="M137" s="440">
        <v>11962</v>
      </c>
      <c r="N137" s="492">
        <v>12</v>
      </c>
      <c r="O137" s="492">
        <v>12</v>
      </c>
    </row>
    <row r="138" spans="1:15" ht="16.5">
      <c r="A138" s="434">
        <v>430</v>
      </c>
      <c r="B138" s="435" t="s">
        <v>174</v>
      </c>
      <c r="C138" s="438">
        <v>10324360.059760531</v>
      </c>
      <c r="D138" s="746">
        <v>9706058.9163140487</v>
      </c>
      <c r="E138" s="646">
        <f t="shared" si="20"/>
        <v>-618301.14344648272</v>
      </c>
      <c r="F138" s="748">
        <f t="shared" si="17"/>
        <v>-5.9887599799655175E-2</v>
      </c>
      <c r="G138" s="438">
        <f t="shared" si="21"/>
        <v>660.63220244180513</v>
      </c>
      <c r="H138" s="438">
        <f t="shared" si="22"/>
        <v>630.59114581042411</v>
      </c>
      <c r="I138" s="721">
        <f t="shared" si="23"/>
        <v>-30.041056631381025</v>
      </c>
      <c r="J138" s="723">
        <f t="shared" si="18"/>
        <v>2.8773883387717865E-3</v>
      </c>
      <c r="K138" s="723">
        <f t="shared" si="19"/>
        <v>2.7815471669403579E-3</v>
      </c>
      <c r="L138" s="436">
        <v>15628</v>
      </c>
      <c r="M138" s="440">
        <v>15392</v>
      </c>
      <c r="N138" s="492">
        <v>2</v>
      </c>
      <c r="O138" s="492">
        <v>2</v>
      </c>
    </row>
    <row r="139" spans="1:15" ht="16.5">
      <c r="A139" s="434">
        <v>433</v>
      </c>
      <c r="B139" s="435" t="s">
        <v>175</v>
      </c>
      <c r="C139" s="438">
        <v>6308571.6389266653</v>
      </c>
      <c r="D139" s="746">
        <v>4971717.6427662717</v>
      </c>
      <c r="E139" s="646">
        <f t="shared" si="20"/>
        <v>-1336853.9961603936</v>
      </c>
      <c r="F139" s="748">
        <f t="shared" si="17"/>
        <v>-0.21191072602099273</v>
      </c>
      <c r="G139" s="438">
        <f t="shared" si="21"/>
        <v>808.89494023934674</v>
      </c>
      <c r="H139" s="438">
        <f t="shared" si="22"/>
        <v>641.59474032343167</v>
      </c>
      <c r="I139" s="721">
        <f t="shared" si="23"/>
        <v>-167.30019991591507</v>
      </c>
      <c r="J139" s="723">
        <f t="shared" si="18"/>
        <v>1.4738796139921097E-3</v>
      </c>
      <c r="K139" s="723">
        <f t="shared" si="19"/>
        <v>1.4003514161006257E-3</v>
      </c>
      <c r="L139" s="436">
        <v>7799</v>
      </c>
      <c r="M139" s="440">
        <v>7749</v>
      </c>
      <c r="N139" s="492">
        <v>5</v>
      </c>
      <c r="O139" s="492">
        <v>5</v>
      </c>
    </row>
    <row r="140" spans="1:15" ht="16.5">
      <c r="A140" s="434">
        <v>434</v>
      </c>
      <c r="B140" s="435" t="s">
        <v>176</v>
      </c>
      <c r="C140" s="438">
        <v>11119395.697781544</v>
      </c>
      <c r="D140" s="746">
        <v>8663478.0919400584</v>
      </c>
      <c r="E140" s="646">
        <f t="shared" si="20"/>
        <v>-2455917.6058414858</v>
      </c>
      <c r="F140" s="748">
        <f t="shared" si="17"/>
        <v>-0.22086790259037831</v>
      </c>
      <c r="G140" s="438">
        <f t="shared" si="21"/>
        <v>759.36595627819054</v>
      </c>
      <c r="H140" s="438">
        <f t="shared" si="22"/>
        <v>594.69234568506715</v>
      </c>
      <c r="I140" s="721">
        <f t="shared" si="23"/>
        <v>-164.67361059312339</v>
      </c>
      <c r="J140" s="723">
        <f t="shared" si="18"/>
        <v>2.5683123345824331E-3</v>
      </c>
      <c r="K140" s="723">
        <f t="shared" si="19"/>
        <v>2.6326389766103907E-3</v>
      </c>
      <c r="L140" s="436">
        <v>14643</v>
      </c>
      <c r="M140" s="440">
        <v>14568</v>
      </c>
      <c r="N140" s="492">
        <v>1</v>
      </c>
      <c r="O140" s="493">
        <v>34</v>
      </c>
    </row>
    <row r="141" spans="1:15" ht="16.5">
      <c r="A141" s="434">
        <v>435</v>
      </c>
      <c r="B141" s="435" t="s">
        <v>177</v>
      </c>
      <c r="C141" s="438">
        <v>677420.1967462342</v>
      </c>
      <c r="D141" s="746">
        <v>807125.62760078686</v>
      </c>
      <c r="E141" s="646">
        <f t="shared" si="20"/>
        <v>129705.43085455266</v>
      </c>
      <c r="F141" s="748">
        <f t="shared" si="17"/>
        <v>0.19146968377611143</v>
      </c>
      <c r="G141" s="438">
        <f t="shared" si="21"/>
        <v>963.61336663760198</v>
      </c>
      <c r="H141" s="438">
        <f t="shared" si="22"/>
        <v>1166.3665138739696</v>
      </c>
      <c r="I141" s="721">
        <f t="shared" si="23"/>
        <v>202.75314723636757</v>
      </c>
      <c r="J141" s="723">
        <f t="shared" si="18"/>
        <v>2.3927465192683154E-4</v>
      </c>
      <c r="K141" s="723">
        <f t="shared" si="19"/>
        <v>1.2505396566545786E-4</v>
      </c>
      <c r="L141" s="436">
        <v>703</v>
      </c>
      <c r="M141" s="440">
        <v>692</v>
      </c>
      <c r="N141" s="492">
        <v>13</v>
      </c>
      <c r="O141" s="492">
        <v>13</v>
      </c>
    </row>
    <row r="142" spans="1:15" ht="16.5">
      <c r="A142" s="434">
        <v>436</v>
      </c>
      <c r="B142" s="435" t="s">
        <v>178</v>
      </c>
      <c r="C142" s="438">
        <v>4316187.8482982162</v>
      </c>
      <c r="D142" s="746">
        <v>3249891.1856433162</v>
      </c>
      <c r="E142" s="646">
        <f t="shared" si="20"/>
        <v>-1066296.6626549</v>
      </c>
      <c r="F142" s="748">
        <f t="shared" si="17"/>
        <v>-0.24704593500844008</v>
      </c>
      <c r="G142" s="438">
        <f t="shared" si="21"/>
        <v>2138.8443252221091</v>
      </c>
      <c r="H142" s="438">
        <f t="shared" si="22"/>
        <v>1634.7541175268191</v>
      </c>
      <c r="I142" s="721">
        <f t="shared" si="23"/>
        <v>-504.09020769529002</v>
      </c>
      <c r="J142" s="723">
        <f t="shared" si="18"/>
        <v>9.6343934036189477E-4</v>
      </c>
      <c r="K142" s="723">
        <f t="shared" si="19"/>
        <v>3.5925908055336743E-4</v>
      </c>
      <c r="L142" s="436">
        <v>2018</v>
      </c>
      <c r="M142" s="440">
        <v>1988</v>
      </c>
      <c r="N142" s="492">
        <v>17</v>
      </c>
      <c r="O142" s="492">
        <v>17</v>
      </c>
    </row>
    <row r="143" spans="1:15" ht="16.5">
      <c r="A143" s="434">
        <v>440</v>
      </c>
      <c r="B143" s="435" t="s">
        <v>179</v>
      </c>
      <c r="C143" s="438">
        <v>9918564.1819544435</v>
      </c>
      <c r="D143" s="746">
        <v>10276103.481168352</v>
      </c>
      <c r="E143" s="646">
        <f t="shared" si="20"/>
        <v>357539.29921390861</v>
      </c>
      <c r="F143" s="748">
        <f t="shared" si="17"/>
        <v>3.6047485568970312E-2</v>
      </c>
      <c r="G143" s="438">
        <f t="shared" si="21"/>
        <v>1764.2412276688801</v>
      </c>
      <c r="H143" s="438">
        <f t="shared" si="22"/>
        <v>1792.7605514948277</v>
      </c>
      <c r="I143" s="721">
        <f t="shared" si="23"/>
        <v>28.519323825947595</v>
      </c>
      <c r="J143" s="723">
        <f t="shared" si="18"/>
        <v>3.0463796459165512E-3</v>
      </c>
      <c r="K143" s="723">
        <f t="shared" si="19"/>
        <v>1.035851634673995E-3</v>
      </c>
      <c r="L143" s="436">
        <v>5622</v>
      </c>
      <c r="M143" s="440">
        <v>5732</v>
      </c>
      <c r="N143" s="492">
        <v>15</v>
      </c>
      <c r="O143" s="492">
        <v>15</v>
      </c>
    </row>
    <row r="144" spans="1:15" ht="16.5">
      <c r="A144" s="434">
        <v>441</v>
      </c>
      <c r="B144" s="435" t="s">
        <v>180</v>
      </c>
      <c r="C144" s="438">
        <v>789989.39982167841</v>
      </c>
      <c r="D144" s="746">
        <v>817349.64159944886</v>
      </c>
      <c r="E144" s="646">
        <f t="shared" si="20"/>
        <v>27360.241777770454</v>
      </c>
      <c r="F144" s="748">
        <f t="shared" si="17"/>
        <v>3.4633682153135711E-2</v>
      </c>
      <c r="G144" s="438">
        <f t="shared" si="21"/>
        <v>176.61287722371526</v>
      </c>
      <c r="H144" s="438">
        <f t="shared" si="22"/>
        <v>184.8789055868466</v>
      </c>
      <c r="I144" s="721">
        <f t="shared" si="23"/>
        <v>8.2660283631313405</v>
      </c>
      <c r="J144" s="723">
        <f t="shared" si="18"/>
        <v>2.4230558949982965E-4</v>
      </c>
      <c r="K144" s="723">
        <f t="shared" si="19"/>
        <v>7.989358124378457E-4</v>
      </c>
      <c r="L144" s="436">
        <v>4473</v>
      </c>
      <c r="M144" s="440">
        <v>4421</v>
      </c>
      <c r="N144" s="492">
        <v>9</v>
      </c>
      <c r="O144" s="492">
        <v>9</v>
      </c>
    </row>
    <row r="145" spans="1:15" ht="16.5">
      <c r="A145" s="434">
        <v>444</v>
      </c>
      <c r="B145" s="435" t="s">
        <v>181</v>
      </c>
      <c r="C145" s="438">
        <v>32657551.742102914</v>
      </c>
      <c r="D145" s="746">
        <v>28654935.897774119</v>
      </c>
      <c r="E145" s="646">
        <f t="shared" si="20"/>
        <v>-4002615.8443287946</v>
      </c>
      <c r="F145" s="748">
        <f t="shared" si="17"/>
        <v>-0.12256325507611535</v>
      </c>
      <c r="G145" s="438">
        <f t="shared" si="21"/>
        <v>710.13202883584665</v>
      </c>
      <c r="H145" s="438">
        <f t="shared" si="22"/>
        <v>625.50339214979192</v>
      </c>
      <c r="I145" s="721">
        <f t="shared" si="23"/>
        <v>-84.628636686054733</v>
      </c>
      <c r="J145" s="723">
        <f t="shared" si="18"/>
        <v>8.4948359690999956E-3</v>
      </c>
      <c r="K145" s="723">
        <f t="shared" si="19"/>
        <v>8.2786809553472406E-3</v>
      </c>
      <c r="L145" s="436">
        <v>45988</v>
      </c>
      <c r="M145" s="440">
        <v>45811</v>
      </c>
      <c r="N145" s="492">
        <v>1</v>
      </c>
      <c r="O145" s="493">
        <v>33</v>
      </c>
    </row>
    <row r="146" spans="1:15" ht="16.5">
      <c r="A146" s="434">
        <v>445</v>
      </c>
      <c r="B146" s="435" t="s">
        <v>182</v>
      </c>
      <c r="C146" s="438">
        <v>10717474.702556761</v>
      </c>
      <c r="D146" s="746">
        <v>8305589.1429819157</v>
      </c>
      <c r="E146" s="646">
        <f t="shared" si="20"/>
        <v>-2411885.5595748452</v>
      </c>
      <c r="F146" s="748">
        <f t="shared" ref="F146:F177" si="24">E146/C146</f>
        <v>-0.22504233753866157</v>
      </c>
      <c r="G146" s="438">
        <f t="shared" si="21"/>
        <v>710.4252089723426</v>
      </c>
      <c r="H146" s="438">
        <f t="shared" si="22"/>
        <v>554.038365884992</v>
      </c>
      <c r="I146" s="721">
        <f t="shared" si="23"/>
        <v>-156.3868430873506</v>
      </c>
      <c r="J146" s="723">
        <f t="shared" si="18"/>
        <v>2.4622151537198093E-3</v>
      </c>
      <c r="K146" s="723">
        <f t="shared" si="19"/>
        <v>2.7090809238307497E-3</v>
      </c>
      <c r="L146" s="436">
        <v>15086</v>
      </c>
      <c r="M146" s="440">
        <v>14991</v>
      </c>
      <c r="N146" s="492">
        <v>2</v>
      </c>
      <c r="O146" s="492">
        <v>2</v>
      </c>
    </row>
    <row r="147" spans="1:15" ht="16.5">
      <c r="A147" s="434">
        <v>475</v>
      </c>
      <c r="B147" s="435" t="s">
        <v>183</v>
      </c>
      <c r="C147" s="438">
        <v>5635961.2993649701</v>
      </c>
      <c r="D147" s="746">
        <v>5517071.1248597447</v>
      </c>
      <c r="E147" s="646">
        <f t="shared" si="20"/>
        <v>-118890.17450522538</v>
      </c>
      <c r="F147" s="748">
        <f t="shared" si="24"/>
        <v>-2.1094923863054435E-2</v>
      </c>
      <c r="G147" s="438">
        <f t="shared" si="21"/>
        <v>1027.1480407080317</v>
      </c>
      <c r="H147" s="438">
        <f t="shared" si="22"/>
        <v>1006.9485535425707</v>
      </c>
      <c r="I147" s="721">
        <f t="shared" si="23"/>
        <v>-20.199487165460937</v>
      </c>
      <c r="J147" s="723">
        <f t="shared" si="18"/>
        <v>1.6355511805274034E-3</v>
      </c>
      <c r="K147" s="723">
        <f t="shared" si="19"/>
        <v>9.9013103740035213E-4</v>
      </c>
      <c r="L147" s="436">
        <v>5487</v>
      </c>
      <c r="M147" s="440">
        <v>5479</v>
      </c>
      <c r="N147" s="492">
        <v>15</v>
      </c>
      <c r="O147" s="492">
        <v>15</v>
      </c>
    </row>
    <row r="148" spans="1:15" ht="16.5">
      <c r="A148" s="434">
        <v>480</v>
      </c>
      <c r="B148" s="435" t="s">
        <v>184</v>
      </c>
      <c r="C148" s="438">
        <v>1766752.167677843</v>
      </c>
      <c r="D148" s="746">
        <v>1668884.9633392645</v>
      </c>
      <c r="E148" s="646">
        <f t="shared" si="20"/>
        <v>-97867.204338578507</v>
      </c>
      <c r="F148" s="748">
        <f t="shared" si="24"/>
        <v>-5.5393849872680062E-2</v>
      </c>
      <c r="G148" s="438">
        <f t="shared" si="21"/>
        <v>887.81515963710706</v>
      </c>
      <c r="H148" s="438">
        <f t="shared" si="22"/>
        <v>843.72343950417826</v>
      </c>
      <c r="I148" s="721">
        <f t="shared" si="23"/>
        <v>-44.091720132928799</v>
      </c>
      <c r="J148" s="723">
        <f t="shared" si="18"/>
        <v>4.947456195833178E-4</v>
      </c>
      <c r="K148" s="723">
        <f t="shared" si="19"/>
        <v>3.5745194232120761E-4</v>
      </c>
      <c r="L148" s="436">
        <v>1990</v>
      </c>
      <c r="M148" s="440">
        <v>1978</v>
      </c>
      <c r="N148" s="492">
        <v>2</v>
      </c>
      <c r="O148" s="492">
        <v>2</v>
      </c>
    </row>
    <row r="149" spans="1:15" ht="16.5">
      <c r="A149" s="434">
        <v>481</v>
      </c>
      <c r="B149" s="435" t="s">
        <v>185</v>
      </c>
      <c r="C149" s="438">
        <v>6262854.63441756</v>
      </c>
      <c r="D149" s="746">
        <v>5180048.4928717148</v>
      </c>
      <c r="E149" s="646">
        <f t="shared" si="20"/>
        <v>-1082806.1415458452</v>
      </c>
      <c r="F149" s="748">
        <f t="shared" si="24"/>
        <v>-0.17289338564482667</v>
      </c>
      <c r="G149" s="438">
        <f t="shared" si="21"/>
        <v>651.56623329354557</v>
      </c>
      <c r="H149" s="438">
        <f t="shared" si="22"/>
        <v>537.23796856167962</v>
      </c>
      <c r="I149" s="721">
        <f t="shared" si="23"/>
        <v>-114.32826473186594</v>
      </c>
      <c r="J149" s="723">
        <f t="shared" si="18"/>
        <v>1.535639877747799E-3</v>
      </c>
      <c r="K149" s="723">
        <f t="shared" si="19"/>
        <v>1.7424426834484752E-3</v>
      </c>
      <c r="L149" s="436">
        <v>9612</v>
      </c>
      <c r="M149" s="440">
        <v>9642</v>
      </c>
      <c r="N149" s="492">
        <v>2</v>
      </c>
      <c r="O149" s="492">
        <v>2</v>
      </c>
    </row>
    <row r="150" spans="1:15" ht="16.5">
      <c r="A150" s="434">
        <v>483</v>
      </c>
      <c r="B150" s="435" t="s">
        <v>186</v>
      </c>
      <c r="C150" s="438">
        <v>1940355.4939204813</v>
      </c>
      <c r="D150" s="746">
        <v>1560961.8608974582</v>
      </c>
      <c r="E150" s="646">
        <f t="shared" si="20"/>
        <v>-379393.63302302314</v>
      </c>
      <c r="F150" s="748">
        <f t="shared" si="24"/>
        <v>-0.19552789899157069</v>
      </c>
      <c r="G150" s="438">
        <f t="shared" si="21"/>
        <v>1803.3043623796295</v>
      </c>
      <c r="H150" s="438">
        <f t="shared" si="22"/>
        <v>1462.9445744118634</v>
      </c>
      <c r="I150" s="721">
        <f t="shared" si="23"/>
        <v>-340.35978796776612</v>
      </c>
      <c r="J150" s="723">
        <f t="shared" si="18"/>
        <v>4.6275151372350554E-4</v>
      </c>
      <c r="K150" s="723">
        <f t="shared" si="19"/>
        <v>1.9282164937145022E-4</v>
      </c>
      <c r="L150" s="436">
        <v>1076</v>
      </c>
      <c r="M150" s="440">
        <v>1067</v>
      </c>
      <c r="N150" s="492">
        <v>17</v>
      </c>
      <c r="O150" s="492">
        <v>17</v>
      </c>
    </row>
    <row r="151" spans="1:15" ht="16.5">
      <c r="A151" s="434">
        <v>484</v>
      </c>
      <c r="B151" s="435" t="s">
        <v>187</v>
      </c>
      <c r="C151" s="438">
        <v>1473769.4280950639</v>
      </c>
      <c r="D151" s="746">
        <v>2268280.5152411391</v>
      </c>
      <c r="E151" s="646">
        <f t="shared" si="20"/>
        <v>794511.08714607521</v>
      </c>
      <c r="F151" s="748">
        <f t="shared" si="24"/>
        <v>0.53910134923413955</v>
      </c>
      <c r="G151" s="438">
        <f t="shared" si="21"/>
        <v>482.4122514222795</v>
      </c>
      <c r="H151" s="438">
        <f t="shared" si="22"/>
        <v>764.50303850392288</v>
      </c>
      <c r="I151" s="721">
        <f t="shared" si="23"/>
        <v>282.09078708164338</v>
      </c>
      <c r="J151" s="723">
        <f t="shared" si="18"/>
        <v>6.72438109009201E-4</v>
      </c>
      <c r="K151" s="723">
        <f t="shared" si="19"/>
        <v>5.3617791348181145E-4</v>
      </c>
      <c r="L151" s="436">
        <v>3055</v>
      </c>
      <c r="M151" s="440">
        <v>2967</v>
      </c>
      <c r="N151" s="492">
        <v>4</v>
      </c>
      <c r="O151" s="492">
        <v>4</v>
      </c>
    </row>
    <row r="152" spans="1:15" ht="16.5">
      <c r="A152" s="434">
        <v>489</v>
      </c>
      <c r="B152" s="435" t="s">
        <v>188</v>
      </c>
      <c r="C152" s="438">
        <v>1996515.5021102224</v>
      </c>
      <c r="D152" s="746">
        <v>1726525.5516495095</v>
      </c>
      <c r="E152" s="646">
        <f t="shared" si="20"/>
        <v>-269989.95046071289</v>
      </c>
      <c r="F152" s="748">
        <f t="shared" si="24"/>
        <v>-0.13523058056666543</v>
      </c>
      <c r="G152" s="438">
        <f t="shared" si="21"/>
        <v>1088.0193471990312</v>
      </c>
      <c r="H152" s="438">
        <f t="shared" si="22"/>
        <v>964.00086635930177</v>
      </c>
      <c r="I152" s="721">
        <f t="shared" si="23"/>
        <v>-124.01848083972948</v>
      </c>
      <c r="J152" s="723">
        <f t="shared" si="18"/>
        <v>5.1183333335817185E-4</v>
      </c>
      <c r="K152" s="723">
        <f t="shared" si="19"/>
        <v>3.2365845737981945E-4</v>
      </c>
      <c r="L152" s="436">
        <v>1835</v>
      </c>
      <c r="M152" s="440">
        <v>1791</v>
      </c>
      <c r="N152" s="492">
        <v>8</v>
      </c>
      <c r="O152" s="492">
        <v>8</v>
      </c>
    </row>
    <row r="153" spans="1:15" ht="16.5">
      <c r="A153" s="434">
        <v>491</v>
      </c>
      <c r="B153" s="435" t="s">
        <v>189</v>
      </c>
      <c r="C153" s="438">
        <v>11260471.892437492</v>
      </c>
      <c r="D153" s="746">
        <v>6688168.9641006179</v>
      </c>
      <c r="E153" s="646">
        <f t="shared" si="20"/>
        <v>-4572302.9283368737</v>
      </c>
      <c r="F153" s="748">
        <f t="shared" si="24"/>
        <v>-0.40604896242471172</v>
      </c>
      <c r="G153" s="438">
        <f t="shared" si="21"/>
        <v>216.04067174009998</v>
      </c>
      <c r="H153" s="438">
        <f t="shared" si="22"/>
        <v>128.66812166411347</v>
      </c>
      <c r="I153" s="721">
        <f t="shared" si="23"/>
        <v>-87.37255007598651</v>
      </c>
      <c r="J153" s="723">
        <f t="shared" si="18"/>
        <v>1.9827264135695902E-3</v>
      </c>
      <c r="K153" s="723">
        <f t="shared" si="19"/>
        <v>9.3935045307666186E-3</v>
      </c>
      <c r="L153" s="436">
        <v>52122</v>
      </c>
      <c r="M153" s="440">
        <v>51980</v>
      </c>
      <c r="N153" s="492">
        <v>10</v>
      </c>
      <c r="O153" s="492">
        <v>10</v>
      </c>
    </row>
    <row r="154" spans="1:15" ht="16.5">
      <c r="A154" s="434">
        <v>494</v>
      </c>
      <c r="B154" s="435" t="s">
        <v>190</v>
      </c>
      <c r="C154" s="438">
        <v>11831376.443905516</v>
      </c>
      <c r="D154" s="746">
        <v>10169666.111556677</v>
      </c>
      <c r="E154" s="646">
        <f t="shared" si="20"/>
        <v>-1661710.3323488384</v>
      </c>
      <c r="F154" s="748">
        <f t="shared" si="24"/>
        <v>-0.14044945152639493</v>
      </c>
      <c r="G154" s="438">
        <f t="shared" si="21"/>
        <v>1328.025192940343</v>
      </c>
      <c r="H154" s="438">
        <f t="shared" si="22"/>
        <v>1144.9747930147125</v>
      </c>
      <c r="I154" s="721">
        <f t="shared" si="23"/>
        <v>-183.05039992563047</v>
      </c>
      <c r="J154" s="723">
        <f t="shared" si="18"/>
        <v>3.0148259897136813E-3</v>
      </c>
      <c r="K154" s="723">
        <f t="shared" si="19"/>
        <v>1.6051001778043307E-3</v>
      </c>
      <c r="L154" s="436">
        <v>8909</v>
      </c>
      <c r="M154" s="440">
        <v>8882</v>
      </c>
      <c r="N154" s="492">
        <v>17</v>
      </c>
      <c r="O154" s="492">
        <v>17</v>
      </c>
    </row>
    <row r="155" spans="1:15" ht="16.5">
      <c r="A155" s="434">
        <v>495</v>
      </c>
      <c r="B155" s="435" t="s">
        <v>191</v>
      </c>
      <c r="C155" s="438">
        <v>915275.78523118608</v>
      </c>
      <c r="D155" s="746">
        <v>801041.41600018716</v>
      </c>
      <c r="E155" s="646">
        <f t="shared" si="20"/>
        <v>-114234.36923099891</v>
      </c>
      <c r="F155" s="748">
        <f t="shared" si="24"/>
        <v>-0.12480868725500575</v>
      </c>
      <c r="G155" s="438">
        <f t="shared" si="21"/>
        <v>615.10469437579707</v>
      </c>
      <c r="H155" s="438">
        <f t="shared" si="22"/>
        <v>542.34354502382337</v>
      </c>
      <c r="I155" s="721">
        <f t="shared" si="23"/>
        <v>-72.7611493519737</v>
      </c>
      <c r="J155" s="723">
        <f t="shared" si="18"/>
        <v>2.3747097036450759E-4</v>
      </c>
      <c r="K155" s="723">
        <f t="shared" si="19"/>
        <v>2.6691431689000186E-4</v>
      </c>
      <c r="L155" s="436">
        <v>1488</v>
      </c>
      <c r="M155" s="440">
        <v>1477</v>
      </c>
      <c r="N155" s="492">
        <v>13</v>
      </c>
      <c r="O155" s="492">
        <v>13</v>
      </c>
    </row>
    <row r="156" spans="1:15" ht="16.5">
      <c r="A156" s="434">
        <v>498</v>
      </c>
      <c r="B156" s="435" t="s">
        <v>192</v>
      </c>
      <c r="C156" s="438">
        <v>3800749.0449018879</v>
      </c>
      <c r="D156" s="746">
        <v>3837513.5615499257</v>
      </c>
      <c r="E156" s="646">
        <f t="shared" si="20"/>
        <v>36764.516648037825</v>
      </c>
      <c r="F156" s="748">
        <f t="shared" si="24"/>
        <v>9.6729660952889519E-3</v>
      </c>
      <c r="G156" s="438">
        <f t="shared" si="21"/>
        <v>1637.5480589840104</v>
      </c>
      <c r="H156" s="438">
        <f t="shared" si="22"/>
        <v>1682.3820962516115</v>
      </c>
      <c r="I156" s="721">
        <f t="shared" si="23"/>
        <v>44.834037267601161</v>
      </c>
      <c r="J156" s="723">
        <f t="shared" si="18"/>
        <v>1.1376416388038612E-3</v>
      </c>
      <c r="K156" s="723">
        <f t="shared" si="19"/>
        <v>4.1220823075564941E-4</v>
      </c>
      <c r="L156" s="436">
        <v>2321</v>
      </c>
      <c r="M156" s="440">
        <v>2281</v>
      </c>
      <c r="N156" s="492">
        <v>19</v>
      </c>
      <c r="O156" s="492">
        <v>19</v>
      </c>
    </row>
    <row r="157" spans="1:15" ht="16.5">
      <c r="A157" s="434">
        <v>499</v>
      </c>
      <c r="B157" s="435" t="s">
        <v>193</v>
      </c>
      <c r="C157" s="438">
        <v>24687815.891985383</v>
      </c>
      <c r="D157" s="746">
        <v>21245434.624968562</v>
      </c>
      <c r="E157" s="646">
        <f t="shared" si="20"/>
        <v>-3442381.2670168206</v>
      </c>
      <c r="F157" s="748">
        <f t="shared" si="24"/>
        <v>-0.13943644436097527</v>
      </c>
      <c r="G157" s="438">
        <f t="shared" si="21"/>
        <v>1263.7088396798415</v>
      </c>
      <c r="H157" s="438">
        <f t="shared" si="22"/>
        <v>1080.5327344608158</v>
      </c>
      <c r="I157" s="721">
        <f t="shared" si="23"/>
        <v>-183.17610521902566</v>
      </c>
      <c r="J157" s="723">
        <f t="shared" si="18"/>
        <v>6.298268573176764E-3</v>
      </c>
      <c r="K157" s="723">
        <f t="shared" si="19"/>
        <v>3.5531951920725908E-3</v>
      </c>
      <c r="L157" s="436">
        <v>19536</v>
      </c>
      <c r="M157" s="440">
        <v>19662</v>
      </c>
      <c r="N157" s="492">
        <v>15</v>
      </c>
      <c r="O157" s="492">
        <v>15</v>
      </c>
    </row>
    <row r="158" spans="1:15" ht="16.5">
      <c r="A158" s="434">
        <v>500</v>
      </c>
      <c r="B158" s="435" t="s">
        <v>194</v>
      </c>
      <c r="C158" s="438">
        <v>13071661.411342638</v>
      </c>
      <c r="D158" s="746">
        <v>12434817.573702114</v>
      </c>
      <c r="E158" s="646">
        <f t="shared" si="20"/>
        <v>-636843.83764052391</v>
      </c>
      <c r="F158" s="748">
        <f t="shared" si="24"/>
        <v>-4.8719425756233031E-2</v>
      </c>
      <c r="G158" s="438">
        <f t="shared" si="21"/>
        <v>1253.7561299964163</v>
      </c>
      <c r="H158" s="438">
        <f t="shared" si="22"/>
        <v>1185.8494729832266</v>
      </c>
      <c r="I158" s="721">
        <f t="shared" si="23"/>
        <v>-67.906657013189715</v>
      </c>
      <c r="J158" s="723">
        <f t="shared" si="18"/>
        <v>3.6863364821725811E-3</v>
      </c>
      <c r="K158" s="723">
        <f t="shared" si="19"/>
        <v>1.894965150242762E-3</v>
      </c>
      <c r="L158" s="436">
        <v>10426</v>
      </c>
      <c r="M158" s="440">
        <v>10486</v>
      </c>
      <c r="N158" s="492">
        <v>13</v>
      </c>
      <c r="O158" s="492">
        <v>13</v>
      </c>
    </row>
    <row r="159" spans="1:15" ht="16.5">
      <c r="A159" s="434">
        <v>503</v>
      </c>
      <c r="B159" s="435" t="s">
        <v>195</v>
      </c>
      <c r="C159" s="438">
        <v>4102402.6713175233</v>
      </c>
      <c r="D159" s="746">
        <v>3887859.3091857634</v>
      </c>
      <c r="E159" s="646">
        <f t="shared" si="20"/>
        <v>-214543.36213175999</v>
      </c>
      <c r="F159" s="748">
        <f t="shared" si="24"/>
        <v>-5.2297002347372563E-2</v>
      </c>
      <c r="G159" s="438">
        <f t="shared" si="21"/>
        <v>540.21631173525464</v>
      </c>
      <c r="H159" s="438">
        <f t="shared" si="22"/>
        <v>515.69960328767252</v>
      </c>
      <c r="I159" s="721">
        <f t="shared" si="23"/>
        <v>-24.516708447582118</v>
      </c>
      <c r="J159" s="723">
        <f t="shared" si="18"/>
        <v>1.1525667766381902E-3</v>
      </c>
      <c r="K159" s="723">
        <f t="shared" si="19"/>
        <v>1.3624015132252701E-3</v>
      </c>
      <c r="L159" s="436">
        <v>7594</v>
      </c>
      <c r="M159" s="440">
        <v>7539</v>
      </c>
      <c r="N159" s="492">
        <v>2</v>
      </c>
      <c r="O159" s="492">
        <v>2</v>
      </c>
    </row>
    <row r="160" spans="1:15" ht="16.5">
      <c r="A160" s="434">
        <v>504</v>
      </c>
      <c r="B160" s="435" t="s">
        <v>196</v>
      </c>
      <c r="C160" s="438">
        <v>1006738.746207518</v>
      </c>
      <c r="D160" s="746">
        <v>458419.24521515646</v>
      </c>
      <c r="E160" s="646">
        <f t="shared" si="20"/>
        <v>-548319.50099236157</v>
      </c>
      <c r="F160" s="748">
        <f t="shared" si="24"/>
        <v>-0.5446492479383892</v>
      </c>
      <c r="G160" s="438">
        <f t="shared" si="21"/>
        <v>554.37155628167295</v>
      </c>
      <c r="H160" s="438">
        <f t="shared" si="22"/>
        <v>259.87485556414765</v>
      </c>
      <c r="I160" s="721">
        <f t="shared" si="23"/>
        <v>-294.4967007175253</v>
      </c>
      <c r="J160" s="723">
        <f t="shared" si="18"/>
        <v>1.3589966863209347E-4</v>
      </c>
      <c r="K160" s="723">
        <f t="shared" si="19"/>
        <v>3.1877918415298799E-4</v>
      </c>
      <c r="L160" s="436">
        <v>1816</v>
      </c>
      <c r="M160" s="440">
        <v>1764</v>
      </c>
      <c r="N160" s="492">
        <v>1</v>
      </c>
      <c r="O160" s="493">
        <v>34</v>
      </c>
    </row>
    <row r="161" spans="1:15" ht="16.5">
      <c r="A161" s="434">
        <v>505</v>
      </c>
      <c r="B161" s="435" t="s">
        <v>197</v>
      </c>
      <c r="C161" s="438">
        <v>15206127.486246012</v>
      </c>
      <c r="D161" s="746">
        <v>14440963.929986311</v>
      </c>
      <c r="E161" s="646">
        <f t="shared" si="20"/>
        <v>-765163.55625970103</v>
      </c>
      <c r="F161" s="748">
        <f t="shared" si="24"/>
        <v>-5.031942267693032E-2</v>
      </c>
      <c r="G161" s="438">
        <f t="shared" si="21"/>
        <v>729.76568058002647</v>
      </c>
      <c r="H161" s="438">
        <f t="shared" si="22"/>
        <v>690.55871891671347</v>
      </c>
      <c r="I161" s="721">
        <f t="shared" si="23"/>
        <v>-39.206961663312995</v>
      </c>
      <c r="J161" s="723">
        <f t="shared" si="18"/>
        <v>4.2810641858896112E-3</v>
      </c>
      <c r="K161" s="723">
        <f t="shared" si="19"/>
        <v>3.7790874710925651E-3</v>
      </c>
      <c r="L161" s="436">
        <v>20837</v>
      </c>
      <c r="M161" s="440">
        <v>20912</v>
      </c>
      <c r="N161" s="492">
        <v>1</v>
      </c>
      <c r="O161" s="493">
        <v>35</v>
      </c>
    </row>
    <row r="162" spans="1:15" ht="16.5">
      <c r="A162" s="434">
        <v>507</v>
      </c>
      <c r="B162" s="435" t="s">
        <v>198</v>
      </c>
      <c r="C162" s="438">
        <v>1872985.6049612104</v>
      </c>
      <c r="D162" s="746">
        <v>950292.00174110499</v>
      </c>
      <c r="E162" s="646">
        <f t="shared" si="20"/>
        <v>-922693.6032201054</v>
      </c>
      <c r="F162" s="748">
        <f t="shared" si="24"/>
        <v>-0.49263251184421913</v>
      </c>
      <c r="G162" s="438">
        <f t="shared" si="21"/>
        <v>332.38431321405687</v>
      </c>
      <c r="H162" s="438">
        <f t="shared" si="22"/>
        <v>170.79295502176581</v>
      </c>
      <c r="I162" s="721">
        <f t="shared" si="23"/>
        <v>-161.59135819229107</v>
      </c>
      <c r="J162" s="723">
        <f t="shared" si="18"/>
        <v>2.8171672434854208E-4</v>
      </c>
      <c r="K162" s="723">
        <f t="shared" si="19"/>
        <v>1.0054917123737104E-3</v>
      </c>
      <c r="L162" s="436">
        <v>5635</v>
      </c>
      <c r="M162" s="440">
        <v>5564</v>
      </c>
      <c r="N162" s="492">
        <v>10</v>
      </c>
      <c r="O162" s="492">
        <v>10</v>
      </c>
    </row>
    <row r="163" spans="1:15" ht="16.5">
      <c r="A163" s="434">
        <v>508</v>
      </c>
      <c r="B163" s="435" t="s">
        <v>199</v>
      </c>
      <c r="C163" s="438">
        <v>799206.23861393356</v>
      </c>
      <c r="D163" s="746">
        <v>718983.11926128133</v>
      </c>
      <c r="E163" s="646">
        <f t="shared" si="20"/>
        <v>-80223.119352652226</v>
      </c>
      <c r="F163" s="748">
        <f t="shared" si="24"/>
        <v>-0.10037849490737646</v>
      </c>
      <c r="G163" s="438">
        <f t="shared" si="21"/>
        <v>83.572753175147298</v>
      </c>
      <c r="H163" s="438">
        <f t="shared" si="22"/>
        <v>76.814435818512962</v>
      </c>
      <c r="I163" s="721">
        <f t="shared" si="23"/>
        <v>-6.7583173566343362</v>
      </c>
      <c r="J163" s="723">
        <f t="shared" si="18"/>
        <v>2.1314455856629152E-4</v>
      </c>
      <c r="K163" s="723">
        <f t="shared" si="19"/>
        <v>1.691481385301569E-3</v>
      </c>
      <c r="L163" s="436">
        <v>9563</v>
      </c>
      <c r="M163" s="440">
        <v>9360</v>
      </c>
      <c r="N163" s="492">
        <v>6</v>
      </c>
      <c r="O163" s="492">
        <v>6</v>
      </c>
    </row>
    <row r="164" spans="1:15" ht="16.5">
      <c r="A164" s="434">
        <v>529</v>
      </c>
      <c r="B164" s="435" t="s">
        <v>200</v>
      </c>
      <c r="C164" s="438">
        <v>8914742.7733296286</v>
      </c>
      <c r="D164" s="746">
        <v>9603540.2153667286</v>
      </c>
      <c r="E164" s="646">
        <f t="shared" si="20"/>
        <v>688797.44203709997</v>
      </c>
      <c r="F164" s="748">
        <f t="shared" si="24"/>
        <v>7.7264982237938012E-2</v>
      </c>
      <c r="G164" s="438">
        <f t="shared" si="21"/>
        <v>455.32165960108426</v>
      </c>
      <c r="H164" s="438">
        <f t="shared" si="22"/>
        <v>483.80555241142207</v>
      </c>
      <c r="I164" s="721">
        <f t="shared" si="23"/>
        <v>28.483892810337807</v>
      </c>
      <c r="J164" s="723">
        <f t="shared" si="18"/>
        <v>2.8469963828651481E-3</v>
      </c>
      <c r="K164" s="723">
        <f t="shared" si="19"/>
        <v>3.5871693908371949E-3</v>
      </c>
      <c r="L164" s="436">
        <v>19579</v>
      </c>
      <c r="M164" s="440">
        <v>19850</v>
      </c>
      <c r="N164" s="492">
        <v>2</v>
      </c>
      <c r="O164" s="492">
        <v>2</v>
      </c>
    </row>
    <row r="165" spans="1:15" ht="16.5">
      <c r="A165" s="434">
        <v>531</v>
      </c>
      <c r="B165" s="435" t="s">
        <v>201</v>
      </c>
      <c r="C165" s="438">
        <v>2098886.5593762929</v>
      </c>
      <c r="D165" s="746">
        <v>819708.37199207675</v>
      </c>
      <c r="E165" s="646">
        <f t="shared" si="20"/>
        <v>-1279178.1873842161</v>
      </c>
      <c r="F165" s="748">
        <f t="shared" si="24"/>
        <v>-0.60945560953248368</v>
      </c>
      <c r="G165" s="438">
        <f t="shared" si="21"/>
        <v>406.0527296142954</v>
      </c>
      <c r="H165" s="438">
        <f t="shared" si="22"/>
        <v>161.61442665458927</v>
      </c>
      <c r="I165" s="721">
        <f t="shared" si="23"/>
        <v>-244.43830295970614</v>
      </c>
      <c r="J165" s="723">
        <f t="shared" si="18"/>
        <v>2.4300484172821315E-4</v>
      </c>
      <c r="K165" s="723">
        <f t="shared" si="19"/>
        <v>9.1658051135144844E-4</v>
      </c>
      <c r="L165" s="436">
        <v>5169</v>
      </c>
      <c r="M165" s="440">
        <v>5072</v>
      </c>
      <c r="N165" s="492">
        <v>4</v>
      </c>
      <c r="O165" s="492">
        <v>4</v>
      </c>
    </row>
    <row r="166" spans="1:15" ht="16.5">
      <c r="A166" s="434">
        <v>535</v>
      </c>
      <c r="B166" s="435" t="s">
        <v>202</v>
      </c>
      <c r="C166" s="438">
        <v>16443267.279667806</v>
      </c>
      <c r="D166" s="746">
        <v>15624884.345484389</v>
      </c>
      <c r="E166" s="646">
        <f t="shared" si="20"/>
        <v>-818382.93418341689</v>
      </c>
      <c r="F166" s="748">
        <f t="shared" si="24"/>
        <v>-4.9770092540875506E-2</v>
      </c>
      <c r="G166" s="438">
        <f t="shared" si="21"/>
        <v>1581.6917352508469</v>
      </c>
      <c r="H166" s="438">
        <f t="shared" si="22"/>
        <v>1499.6529749001238</v>
      </c>
      <c r="I166" s="721">
        <f t="shared" si="23"/>
        <v>-82.038760350723123</v>
      </c>
      <c r="J166" s="723">
        <f t="shared" si="18"/>
        <v>4.6320407075612618E-3</v>
      </c>
      <c r="K166" s="723">
        <f t="shared" si="19"/>
        <v>1.8828573240872912E-3</v>
      </c>
      <c r="L166" s="436">
        <v>10396</v>
      </c>
      <c r="M166" s="440">
        <v>10419</v>
      </c>
      <c r="N166" s="492">
        <v>17</v>
      </c>
      <c r="O166" s="492">
        <v>17</v>
      </c>
    </row>
    <row r="167" spans="1:15" ht="16.5">
      <c r="A167" s="434">
        <v>536</v>
      </c>
      <c r="B167" s="435" t="s">
        <v>203</v>
      </c>
      <c r="C167" s="438">
        <v>19453820.285026766</v>
      </c>
      <c r="D167" s="746">
        <v>18828494.038190026</v>
      </c>
      <c r="E167" s="646">
        <f t="shared" si="20"/>
        <v>-625326.24683674052</v>
      </c>
      <c r="F167" s="748">
        <f t="shared" si="24"/>
        <v>-3.2144136096396561E-2</v>
      </c>
      <c r="G167" s="438">
        <f t="shared" si="21"/>
        <v>557.67172013033962</v>
      </c>
      <c r="H167" s="438">
        <f t="shared" si="22"/>
        <v>532.69094206388354</v>
      </c>
      <c r="I167" s="721">
        <f t="shared" si="23"/>
        <v>-24.980778066456082</v>
      </c>
      <c r="J167" s="723">
        <f t="shared" si="18"/>
        <v>5.5817597697723625E-3</v>
      </c>
      <c r="K167" s="723">
        <f t="shared" si="19"/>
        <v>6.3875107953920143E-3</v>
      </c>
      <c r="L167" s="436">
        <v>34884</v>
      </c>
      <c r="M167" s="440">
        <v>35346</v>
      </c>
      <c r="N167" s="492">
        <v>6</v>
      </c>
      <c r="O167" s="492">
        <v>6</v>
      </c>
    </row>
    <row r="168" spans="1:15" ht="16.5">
      <c r="A168" s="434">
        <v>538</v>
      </c>
      <c r="B168" s="435" t="s">
        <v>204</v>
      </c>
      <c r="C168" s="438">
        <v>5672448.8600959219</v>
      </c>
      <c r="D168" s="746">
        <v>5862012.7917124778</v>
      </c>
      <c r="E168" s="646">
        <f t="shared" si="20"/>
        <v>189563.9316165559</v>
      </c>
      <c r="F168" s="748">
        <f t="shared" si="24"/>
        <v>3.341835885909606E-2</v>
      </c>
      <c r="G168" s="438">
        <f t="shared" si="21"/>
        <v>1209.7353081885096</v>
      </c>
      <c r="H168" s="438">
        <f t="shared" si="22"/>
        <v>1262.2766562688366</v>
      </c>
      <c r="I168" s="721">
        <f t="shared" si="23"/>
        <v>52.541348080326998</v>
      </c>
      <c r="J168" s="723">
        <f t="shared" si="18"/>
        <v>1.7378101033627368E-3</v>
      </c>
      <c r="K168" s="723">
        <f t="shared" si="19"/>
        <v>8.392349950150092E-4</v>
      </c>
      <c r="L168" s="436">
        <v>4689</v>
      </c>
      <c r="M168" s="440">
        <v>4644</v>
      </c>
      <c r="N168" s="492">
        <v>2</v>
      </c>
      <c r="O168" s="492">
        <v>2</v>
      </c>
    </row>
    <row r="169" spans="1:15" ht="16.5">
      <c r="A169" s="434">
        <v>541</v>
      </c>
      <c r="B169" s="435" t="s">
        <v>205</v>
      </c>
      <c r="C169" s="438">
        <v>13534292.406871183</v>
      </c>
      <c r="D169" s="746">
        <v>11275772.872914337</v>
      </c>
      <c r="E169" s="646">
        <f t="shared" si="20"/>
        <v>-2258519.5339568462</v>
      </c>
      <c r="F169" s="748">
        <f t="shared" si="24"/>
        <v>-0.16687385391571896</v>
      </c>
      <c r="G169" s="438">
        <f t="shared" si="21"/>
        <v>1436.3039803535162</v>
      </c>
      <c r="H169" s="438">
        <f t="shared" si="22"/>
        <v>1219.9256597332399</v>
      </c>
      <c r="I169" s="721">
        <f t="shared" si="23"/>
        <v>-216.37832062027633</v>
      </c>
      <c r="J169" s="723">
        <f t="shared" si="18"/>
        <v>3.3427344357687162E-3</v>
      </c>
      <c r="K169" s="723">
        <f t="shared" si="19"/>
        <v>1.6703378679852993E-3</v>
      </c>
      <c r="L169" s="436">
        <v>9423</v>
      </c>
      <c r="M169" s="440">
        <v>9243</v>
      </c>
      <c r="N169" s="492">
        <v>12</v>
      </c>
      <c r="O169" s="492">
        <v>12</v>
      </c>
    </row>
    <row r="170" spans="1:15" ht="16.5">
      <c r="A170" s="434">
        <v>543</v>
      </c>
      <c r="B170" s="435" t="s">
        <v>206</v>
      </c>
      <c r="C170" s="438">
        <v>31291473.789758794</v>
      </c>
      <c r="D170" s="746">
        <v>31025499.810362071</v>
      </c>
      <c r="E170" s="646">
        <f t="shared" si="20"/>
        <v>-265973.97939672321</v>
      </c>
      <c r="F170" s="748">
        <f t="shared" si="24"/>
        <v>-8.4998866203538255E-3</v>
      </c>
      <c r="G170" s="438">
        <f t="shared" si="21"/>
        <v>709.12307180997561</v>
      </c>
      <c r="H170" s="438">
        <f t="shared" si="22"/>
        <v>697.86089815920809</v>
      </c>
      <c r="I170" s="721">
        <f t="shared" si="23"/>
        <v>-11.262173650767522</v>
      </c>
      <c r="J170" s="723">
        <f t="shared" si="18"/>
        <v>9.1975962776047106E-3</v>
      </c>
      <c r="K170" s="723">
        <f t="shared" si="19"/>
        <v>8.0341751525360196E-3</v>
      </c>
      <c r="L170" s="436">
        <v>44127</v>
      </c>
      <c r="M170" s="440">
        <v>44458</v>
      </c>
      <c r="N170" s="492">
        <v>1</v>
      </c>
      <c r="O170" s="493">
        <v>35</v>
      </c>
    </row>
    <row r="171" spans="1:15" ht="16.5">
      <c r="A171" s="434">
        <v>545</v>
      </c>
      <c r="B171" s="435" t="s">
        <v>207</v>
      </c>
      <c r="C171" s="438">
        <v>16113304.032256849</v>
      </c>
      <c r="D171" s="746">
        <v>16855546.045505036</v>
      </c>
      <c r="E171" s="646">
        <f t="shared" si="20"/>
        <v>742242.01324818656</v>
      </c>
      <c r="F171" s="748">
        <f t="shared" si="24"/>
        <v>4.6063924056935157E-2</v>
      </c>
      <c r="G171" s="438">
        <f t="shared" si="21"/>
        <v>1685.1395139360855</v>
      </c>
      <c r="H171" s="438">
        <f t="shared" si="22"/>
        <v>1758.7172418097909</v>
      </c>
      <c r="I171" s="721">
        <f t="shared" si="23"/>
        <v>73.577727873705498</v>
      </c>
      <c r="J171" s="723">
        <f t="shared" si="18"/>
        <v>4.9968738138862776E-3</v>
      </c>
      <c r="K171" s="723">
        <f t="shared" si="19"/>
        <v>1.7319612817019484E-3</v>
      </c>
      <c r="L171" s="436">
        <v>9562</v>
      </c>
      <c r="M171" s="440">
        <v>9584</v>
      </c>
      <c r="N171" s="492">
        <v>15</v>
      </c>
      <c r="O171" s="492">
        <v>15</v>
      </c>
    </row>
    <row r="172" spans="1:15" ht="16.5">
      <c r="A172" s="434">
        <v>560</v>
      </c>
      <c r="B172" s="435" t="s">
        <v>208</v>
      </c>
      <c r="C172" s="438">
        <v>13607596.4587832</v>
      </c>
      <c r="D172" s="746">
        <v>11528495.741189376</v>
      </c>
      <c r="E172" s="646">
        <f t="shared" si="20"/>
        <v>-2079100.7175938245</v>
      </c>
      <c r="F172" s="748">
        <f t="shared" si="24"/>
        <v>-0.15278971006314945</v>
      </c>
      <c r="G172" s="438">
        <f t="shared" si="21"/>
        <v>860.80443185622471</v>
      </c>
      <c r="H172" s="438">
        <f t="shared" si="22"/>
        <v>732.66576048232446</v>
      </c>
      <c r="I172" s="721">
        <f t="shared" si="23"/>
        <v>-128.13867137390025</v>
      </c>
      <c r="J172" s="723">
        <f t="shared" si="18"/>
        <v>3.417654837590438E-3</v>
      </c>
      <c r="K172" s="723">
        <f t="shared" si="19"/>
        <v>2.8435320083034388E-3</v>
      </c>
      <c r="L172" s="436">
        <v>15808</v>
      </c>
      <c r="M172" s="440">
        <v>15735</v>
      </c>
      <c r="N172" s="492">
        <v>7</v>
      </c>
      <c r="O172" s="492">
        <v>7</v>
      </c>
    </row>
    <row r="173" spans="1:15" ht="16.5">
      <c r="A173" s="434">
        <v>561</v>
      </c>
      <c r="B173" s="435" t="s">
        <v>209</v>
      </c>
      <c r="C173" s="438">
        <v>1807546.5445873966</v>
      </c>
      <c r="D173" s="746">
        <v>1808145.1154682199</v>
      </c>
      <c r="E173" s="646">
        <f t="shared" si="20"/>
        <v>598.57088082330301</v>
      </c>
      <c r="F173" s="748">
        <f t="shared" si="24"/>
        <v>3.3115101938353521E-4</v>
      </c>
      <c r="G173" s="438">
        <f t="shared" si="21"/>
        <v>1351.9420677542232</v>
      </c>
      <c r="H173" s="438">
        <f t="shared" si="22"/>
        <v>1372.9271947366894</v>
      </c>
      <c r="I173" s="721">
        <f t="shared" si="23"/>
        <v>20.985126982466227</v>
      </c>
      <c r="J173" s="723">
        <f t="shared" si="18"/>
        <v>5.3602968155392163E-4</v>
      </c>
      <c r="K173" s="723">
        <f t="shared" si="19"/>
        <v>2.3800010517544511E-4</v>
      </c>
      <c r="L173" s="436">
        <v>1337</v>
      </c>
      <c r="M173" s="440">
        <v>1317</v>
      </c>
      <c r="N173" s="492">
        <v>2</v>
      </c>
      <c r="O173" s="492">
        <v>2</v>
      </c>
    </row>
    <row r="174" spans="1:15" ht="16.5">
      <c r="A174" s="434">
        <v>562</v>
      </c>
      <c r="B174" s="435" t="s">
        <v>210</v>
      </c>
      <c r="C174" s="438">
        <v>5528764.7171059344</v>
      </c>
      <c r="D174" s="746">
        <v>5513325.6023946051</v>
      </c>
      <c r="E174" s="646">
        <f t="shared" si="20"/>
        <v>-15439.114711329341</v>
      </c>
      <c r="F174" s="748">
        <f t="shared" si="24"/>
        <v>-2.7925070972112265E-3</v>
      </c>
      <c r="G174" s="438">
        <f t="shared" si="21"/>
        <v>615.81251025907045</v>
      </c>
      <c r="H174" s="438">
        <f t="shared" si="22"/>
        <v>617.04819276940179</v>
      </c>
      <c r="I174" s="721">
        <f t="shared" si="23"/>
        <v>1.235682510331344</v>
      </c>
      <c r="J174" s="723">
        <f t="shared" si="18"/>
        <v>1.6344408099066682E-3</v>
      </c>
      <c r="K174" s="723">
        <f t="shared" si="19"/>
        <v>1.6146780104347776E-3</v>
      </c>
      <c r="L174" s="436">
        <v>8978</v>
      </c>
      <c r="M174" s="440">
        <v>8935</v>
      </c>
      <c r="N174" s="492">
        <v>6</v>
      </c>
      <c r="O174" s="492">
        <v>6</v>
      </c>
    </row>
    <row r="175" spans="1:15" ht="16.5">
      <c r="A175" s="434">
        <v>563</v>
      </c>
      <c r="B175" s="435" t="s">
        <v>211</v>
      </c>
      <c r="C175" s="438">
        <v>7633290.267326571</v>
      </c>
      <c r="D175" s="746">
        <v>5565347.194378661</v>
      </c>
      <c r="E175" s="646">
        <f t="shared" si="20"/>
        <v>-2067943.0729479101</v>
      </c>
      <c r="F175" s="748">
        <f t="shared" si="24"/>
        <v>-0.270911101310991</v>
      </c>
      <c r="G175" s="438">
        <f t="shared" si="21"/>
        <v>1074.808542287605</v>
      </c>
      <c r="H175" s="438">
        <f t="shared" si="22"/>
        <v>792.2202411926919</v>
      </c>
      <c r="I175" s="721">
        <f t="shared" si="23"/>
        <v>-282.58830109491305</v>
      </c>
      <c r="J175" s="723">
        <f t="shared" si="18"/>
        <v>1.6498627564897116E-3</v>
      </c>
      <c r="K175" s="723">
        <f t="shared" si="19"/>
        <v>1.2695146080922565E-3</v>
      </c>
      <c r="L175" s="436">
        <v>7102</v>
      </c>
      <c r="M175" s="440">
        <v>7025</v>
      </c>
      <c r="N175" s="492">
        <v>17</v>
      </c>
      <c r="O175" s="492">
        <v>17</v>
      </c>
    </row>
    <row r="176" spans="1:15" ht="16.5">
      <c r="A176" s="434">
        <v>564</v>
      </c>
      <c r="B176" s="435" t="s">
        <v>212</v>
      </c>
      <c r="C176" s="438">
        <v>119761075.98939261</v>
      </c>
      <c r="D176" s="746">
        <v>115637222.24614711</v>
      </c>
      <c r="E176" s="646">
        <f t="shared" si="20"/>
        <v>-4123853.7432454973</v>
      </c>
      <c r="F176" s="748">
        <f t="shared" si="24"/>
        <v>-3.4434007119397897E-2</v>
      </c>
      <c r="G176" s="438">
        <f t="shared" si="21"/>
        <v>571.51278681272152</v>
      </c>
      <c r="H176" s="438">
        <f t="shared" si="22"/>
        <v>545.84995962268749</v>
      </c>
      <c r="I176" s="721">
        <f t="shared" si="23"/>
        <v>-25.662827190034022</v>
      </c>
      <c r="J176" s="723">
        <f t="shared" si="18"/>
        <v>3.428097827221753E-2</v>
      </c>
      <c r="K176" s="723">
        <f t="shared" si="19"/>
        <v>3.8283862020658845E-2</v>
      </c>
      <c r="L176" s="436">
        <v>209551</v>
      </c>
      <c r="M176" s="440">
        <v>211848</v>
      </c>
      <c r="N176" s="492">
        <v>17</v>
      </c>
      <c r="O176" s="492">
        <v>17</v>
      </c>
    </row>
    <row r="177" spans="1:15" ht="16.5">
      <c r="A177" s="434">
        <v>576</v>
      </c>
      <c r="B177" s="435" t="s">
        <v>213</v>
      </c>
      <c r="C177" s="438">
        <v>2000742.132382948</v>
      </c>
      <c r="D177" s="746">
        <v>1603513.2850251216</v>
      </c>
      <c r="E177" s="646">
        <f t="shared" si="20"/>
        <v>-397228.84735782631</v>
      </c>
      <c r="F177" s="748">
        <f t="shared" si="24"/>
        <v>-0.19854075191824647</v>
      </c>
      <c r="G177" s="438">
        <f t="shared" si="21"/>
        <v>711.24853621860927</v>
      </c>
      <c r="H177" s="438">
        <f t="shared" si="22"/>
        <v>583.09574000913517</v>
      </c>
      <c r="I177" s="721">
        <f t="shared" si="23"/>
        <v>-128.1527962094741</v>
      </c>
      <c r="J177" s="723">
        <f t="shared" si="18"/>
        <v>4.7536600253289015E-4</v>
      </c>
      <c r="K177" s="723">
        <f t="shared" si="19"/>
        <v>4.969630138439439E-4</v>
      </c>
      <c r="L177" s="436">
        <v>2813</v>
      </c>
      <c r="M177" s="440">
        <v>2750</v>
      </c>
      <c r="N177" s="492">
        <v>7</v>
      </c>
      <c r="O177" s="492">
        <v>7</v>
      </c>
    </row>
    <row r="178" spans="1:15" ht="16.5">
      <c r="A178" s="434">
        <v>577</v>
      </c>
      <c r="B178" s="435" t="s">
        <v>214</v>
      </c>
      <c r="C178" s="438">
        <v>10180118.931356873</v>
      </c>
      <c r="D178" s="746">
        <v>9797005.3394597862</v>
      </c>
      <c r="E178" s="646">
        <f t="shared" si="20"/>
        <v>-383113.59189708717</v>
      </c>
      <c r="F178" s="748">
        <f t="shared" ref="F178:F183" si="25">E178/C178</f>
        <v>-3.7633508457059178E-2</v>
      </c>
      <c r="G178" s="438">
        <f t="shared" si="21"/>
        <v>922.02870495035529</v>
      </c>
      <c r="H178" s="438">
        <f t="shared" si="22"/>
        <v>879.60184408868611</v>
      </c>
      <c r="I178" s="721">
        <f t="shared" si="23"/>
        <v>-42.426860861669184</v>
      </c>
      <c r="J178" s="723">
        <f t="shared" si="18"/>
        <v>2.9043496605264591E-3</v>
      </c>
      <c r="K178" s="723">
        <f t="shared" si="19"/>
        <v>2.0127905629795805E-3</v>
      </c>
      <c r="L178" s="436">
        <v>11041</v>
      </c>
      <c r="M178" s="440">
        <v>11138</v>
      </c>
      <c r="N178" s="492">
        <v>2</v>
      </c>
      <c r="O178" s="492">
        <v>2</v>
      </c>
    </row>
    <row r="179" spans="1:15" ht="16.5">
      <c r="A179" s="434">
        <v>578</v>
      </c>
      <c r="B179" s="435" t="s">
        <v>215</v>
      </c>
      <c r="C179" s="438">
        <v>2115629.5789221921</v>
      </c>
      <c r="D179" s="746">
        <v>2083769.2996125389</v>
      </c>
      <c r="E179" s="646">
        <f t="shared" si="20"/>
        <v>-31860.279309653211</v>
      </c>
      <c r="F179" s="748">
        <f t="shared" si="25"/>
        <v>-1.5059479044476414E-2</v>
      </c>
      <c r="G179" s="438">
        <f t="shared" si="21"/>
        <v>664.66527770097139</v>
      </c>
      <c r="H179" s="438">
        <f t="shared" si="22"/>
        <v>672.18364503630289</v>
      </c>
      <c r="I179" s="721">
        <f t="shared" si="23"/>
        <v>7.5183673353315044</v>
      </c>
      <c r="J179" s="723">
        <f t="shared" si="18"/>
        <v>6.177392425794928E-4</v>
      </c>
      <c r="K179" s="723">
        <f t="shared" si="19"/>
        <v>5.6021285196953673E-4</v>
      </c>
      <c r="L179" s="436">
        <v>3183</v>
      </c>
      <c r="M179" s="440">
        <v>3100</v>
      </c>
      <c r="N179" s="492">
        <v>18</v>
      </c>
      <c r="O179" s="492">
        <v>18</v>
      </c>
    </row>
    <row r="180" spans="1:15" ht="16.5">
      <c r="A180" s="434">
        <v>580</v>
      </c>
      <c r="B180" s="435" t="s">
        <v>216</v>
      </c>
      <c r="C180" s="438">
        <v>2387514.7532467972</v>
      </c>
      <c r="D180" s="746">
        <v>1703723.1126587319</v>
      </c>
      <c r="E180" s="646">
        <f t="shared" si="20"/>
        <v>-683791.64058806538</v>
      </c>
      <c r="F180" s="748">
        <f t="shared" si="25"/>
        <v>-0.28640310584810946</v>
      </c>
      <c r="G180" s="438">
        <f t="shared" si="21"/>
        <v>522.77529083573404</v>
      </c>
      <c r="H180" s="438">
        <f t="shared" si="22"/>
        <v>383.89434715158444</v>
      </c>
      <c r="I180" s="721">
        <f t="shared" si="23"/>
        <v>-138.8809436841496</v>
      </c>
      <c r="J180" s="723">
        <f t="shared" si="18"/>
        <v>5.0507348648176989E-4</v>
      </c>
      <c r="K180" s="723">
        <f t="shared" si="19"/>
        <v>8.020079474325174E-4</v>
      </c>
      <c r="L180" s="436">
        <v>4567</v>
      </c>
      <c r="M180" s="440">
        <v>4438</v>
      </c>
      <c r="N180" s="492">
        <v>9</v>
      </c>
      <c r="O180" s="492">
        <v>9</v>
      </c>
    </row>
    <row r="181" spans="1:15" ht="16.5">
      <c r="A181" s="434">
        <v>581</v>
      </c>
      <c r="B181" s="435" t="s">
        <v>217</v>
      </c>
      <c r="C181" s="438">
        <v>5295690.2670386946</v>
      </c>
      <c r="D181" s="746">
        <v>3127787.0856818687</v>
      </c>
      <c r="E181" s="646">
        <f t="shared" si="20"/>
        <v>-2167903.1813568259</v>
      </c>
      <c r="F181" s="748">
        <f t="shared" si="25"/>
        <v>-0.40937121924411546</v>
      </c>
      <c r="G181" s="438">
        <f t="shared" si="21"/>
        <v>842.45788530682387</v>
      </c>
      <c r="H181" s="438">
        <f t="shared" si="22"/>
        <v>501.24793039773539</v>
      </c>
      <c r="I181" s="721">
        <f t="shared" si="23"/>
        <v>-341.20995490908848</v>
      </c>
      <c r="J181" s="723">
        <f t="shared" si="18"/>
        <v>9.2724123808634023E-4</v>
      </c>
      <c r="K181" s="723">
        <f t="shared" si="19"/>
        <v>1.1276542568677125E-3</v>
      </c>
      <c r="L181" s="436">
        <v>6286</v>
      </c>
      <c r="M181" s="440">
        <v>6240</v>
      </c>
      <c r="N181" s="492">
        <v>6</v>
      </c>
      <c r="O181" s="492">
        <v>6</v>
      </c>
    </row>
    <row r="182" spans="1:15" ht="16.5">
      <c r="A182" s="434">
        <v>583</v>
      </c>
      <c r="B182" s="435" t="s">
        <v>218</v>
      </c>
      <c r="C182" s="438">
        <v>173503.48468172527</v>
      </c>
      <c r="D182" s="746">
        <v>627717.05047880288</v>
      </c>
      <c r="E182" s="646">
        <f t="shared" si="20"/>
        <v>454213.56579707761</v>
      </c>
      <c r="F182" s="748">
        <f t="shared" si="25"/>
        <v>2.6178930448013009</v>
      </c>
      <c r="G182" s="438">
        <f t="shared" si="21"/>
        <v>187.77433407113125</v>
      </c>
      <c r="H182" s="438">
        <f t="shared" si="22"/>
        <v>662.8479941698024</v>
      </c>
      <c r="I182" s="721">
        <f t="shared" si="23"/>
        <v>475.07366009867116</v>
      </c>
      <c r="J182" s="723">
        <f t="shared" si="18"/>
        <v>1.8608847696772909E-4</v>
      </c>
      <c r="K182" s="723">
        <f t="shared" si="19"/>
        <v>1.7113599058553268E-4</v>
      </c>
      <c r="L182" s="436">
        <v>924</v>
      </c>
      <c r="M182" s="440">
        <v>947</v>
      </c>
      <c r="N182" s="492">
        <v>19</v>
      </c>
      <c r="O182" s="492">
        <v>19</v>
      </c>
    </row>
    <row r="183" spans="1:15" ht="16.5">
      <c r="A183" s="434">
        <v>584</v>
      </c>
      <c r="B183" s="435" t="s">
        <v>219</v>
      </c>
      <c r="C183" s="438">
        <v>5676771.9225959759</v>
      </c>
      <c r="D183" s="746">
        <v>5399701.6520860111</v>
      </c>
      <c r="E183" s="646">
        <f t="shared" si="20"/>
        <v>-277070.27050996479</v>
      </c>
      <c r="F183" s="748">
        <f t="shared" si="25"/>
        <v>-4.8807715773661227E-2</v>
      </c>
      <c r="G183" s="438">
        <f t="shared" si="21"/>
        <v>2121.3646945425917</v>
      </c>
      <c r="H183" s="438">
        <f t="shared" si="22"/>
        <v>2035.3191300738829</v>
      </c>
      <c r="I183" s="721">
        <f t="shared" si="23"/>
        <v>-86.04556446870879</v>
      </c>
      <c r="J183" s="723">
        <f t="shared" si="18"/>
        <v>1.6007566717366837E-3</v>
      </c>
      <c r="K183" s="723">
        <f t="shared" si="19"/>
        <v>4.7943377299199385E-4</v>
      </c>
      <c r="L183" s="436">
        <v>2676</v>
      </c>
      <c r="M183" s="440">
        <v>2653</v>
      </c>
      <c r="N183" s="492">
        <v>16</v>
      </c>
      <c r="O183" s="492">
        <v>16</v>
      </c>
    </row>
    <row r="184" spans="1:15" ht="16.5">
      <c r="A184" s="434">
        <v>588</v>
      </c>
      <c r="B184" s="435" t="s">
        <v>220</v>
      </c>
      <c r="C184" s="438">
        <v>-340654.48065408837</v>
      </c>
      <c r="D184" s="746">
        <v>-221351.28475748992</v>
      </c>
      <c r="E184" s="646">
        <f t="shared" si="20"/>
        <v>119303.19589659845</v>
      </c>
      <c r="F184" s="748">
        <f>-E184/C184</f>
        <v>0.35021760367726618</v>
      </c>
      <c r="G184" s="438">
        <f t="shared" si="21"/>
        <v>-207.21075465577152</v>
      </c>
      <c r="H184" s="438">
        <f t="shared" si="22"/>
        <v>-138.34455297343121</v>
      </c>
      <c r="I184" s="721">
        <f t="shared" si="23"/>
        <v>68.866201682340318</v>
      </c>
      <c r="J184" s="723">
        <f t="shared" si="18"/>
        <v>-6.5620208060227547E-5</v>
      </c>
      <c r="K184" s="723">
        <f t="shared" si="19"/>
        <v>2.8914211714556733E-4</v>
      </c>
      <c r="L184" s="436">
        <v>1644</v>
      </c>
      <c r="M184" s="440">
        <v>1600</v>
      </c>
      <c r="N184" s="492">
        <v>10</v>
      </c>
      <c r="O184" s="492">
        <v>10</v>
      </c>
    </row>
    <row r="185" spans="1:15" ht="16.5">
      <c r="A185" s="434">
        <v>592</v>
      </c>
      <c r="B185" s="435" t="s">
        <v>221</v>
      </c>
      <c r="C185" s="438">
        <v>4393583.56011598</v>
      </c>
      <c r="D185" s="746">
        <v>1433646.9044070533</v>
      </c>
      <c r="E185" s="646">
        <f t="shared" si="20"/>
        <v>-2959936.6557089267</v>
      </c>
      <c r="F185" s="748">
        <f t="shared" ref="F185:F216" si="26">E185/C185</f>
        <v>-0.67369531390699022</v>
      </c>
      <c r="G185" s="438">
        <f t="shared" si="21"/>
        <v>1194.5577923099456</v>
      </c>
      <c r="H185" s="438">
        <f t="shared" si="22"/>
        <v>392.67239233280014</v>
      </c>
      <c r="I185" s="721">
        <f t="shared" si="23"/>
        <v>-801.88539997714543</v>
      </c>
      <c r="J185" s="723">
        <f t="shared" si="18"/>
        <v>4.2500863844165566E-4</v>
      </c>
      <c r="K185" s="723">
        <f t="shared" si="19"/>
        <v>6.5978616856154145E-4</v>
      </c>
      <c r="L185" s="436">
        <v>3678</v>
      </c>
      <c r="M185" s="440">
        <v>3651</v>
      </c>
      <c r="N185" s="492">
        <v>13</v>
      </c>
      <c r="O185" s="492">
        <v>13</v>
      </c>
    </row>
    <row r="186" spans="1:15" ht="16.5">
      <c r="A186" s="434">
        <v>593</v>
      </c>
      <c r="B186" s="435" t="s">
        <v>222</v>
      </c>
      <c r="C186" s="438">
        <v>5186821.3349182783</v>
      </c>
      <c r="D186" s="746">
        <v>4240766.6118238829</v>
      </c>
      <c r="E186" s="646">
        <f t="shared" si="20"/>
        <v>-946054.72309439536</v>
      </c>
      <c r="F186" s="748">
        <f t="shared" si="26"/>
        <v>-0.1823958571168523</v>
      </c>
      <c r="G186" s="438">
        <f t="shared" si="21"/>
        <v>300.63301077599709</v>
      </c>
      <c r="H186" s="438">
        <f t="shared" si="22"/>
        <v>248.33206135877981</v>
      </c>
      <c r="I186" s="721">
        <f t="shared" si="23"/>
        <v>-52.300949417217282</v>
      </c>
      <c r="J186" s="723">
        <f t="shared" si="18"/>
        <v>1.2571871345026526E-3</v>
      </c>
      <c r="K186" s="723">
        <f t="shared" si="19"/>
        <v>3.0860499590592834E-3</v>
      </c>
      <c r="L186" s="436">
        <v>17253</v>
      </c>
      <c r="M186" s="440">
        <v>17077</v>
      </c>
      <c r="N186" s="492">
        <v>10</v>
      </c>
      <c r="O186" s="492">
        <v>10</v>
      </c>
    </row>
    <row r="187" spans="1:15" ht="16.5">
      <c r="A187" s="434">
        <v>595</v>
      </c>
      <c r="B187" s="435" t="s">
        <v>223</v>
      </c>
      <c r="C187" s="438">
        <v>5460243.4728484042</v>
      </c>
      <c r="D187" s="746">
        <v>8661057.4213930853</v>
      </c>
      <c r="E187" s="646">
        <f t="shared" si="20"/>
        <v>3200813.9485446811</v>
      </c>
      <c r="F187" s="748">
        <f t="shared" si="26"/>
        <v>0.58620352086148575</v>
      </c>
      <c r="G187" s="438">
        <f t="shared" si="21"/>
        <v>1279.0450861673469</v>
      </c>
      <c r="H187" s="438">
        <f t="shared" si="22"/>
        <v>2092.0428554089576</v>
      </c>
      <c r="I187" s="721">
        <f t="shared" si="23"/>
        <v>812.99776924161074</v>
      </c>
      <c r="J187" s="723">
        <f t="shared" si="18"/>
        <v>2.5675947200218866E-3</v>
      </c>
      <c r="K187" s="723">
        <f t="shared" si="19"/>
        <v>7.4815522811415552E-4</v>
      </c>
      <c r="L187" s="436">
        <v>4269</v>
      </c>
      <c r="M187" s="440">
        <v>4140</v>
      </c>
      <c r="N187" s="492">
        <v>11</v>
      </c>
      <c r="O187" s="492">
        <v>11</v>
      </c>
    </row>
    <row r="188" spans="1:15" ht="16.5">
      <c r="A188" s="434">
        <v>598</v>
      </c>
      <c r="B188" s="435" t="s">
        <v>224</v>
      </c>
      <c r="C188" s="438">
        <v>8796040.2753644809</v>
      </c>
      <c r="D188" s="746">
        <v>1389193.4355510725</v>
      </c>
      <c r="E188" s="646">
        <f t="shared" si="20"/>
        <v>-7406846.8398134084</v>
      </c>
      <c r="F188" s="748">
        <f t="shared" si="26"/>
        <v>-0.84206604425836273</v>
      </c>
      <c r="G188" s="438">
        <f t="shared" si="21"/>
        <v>460.59801410506788</v>
      </c>
      <c r="H188" s="438">
        <f t="shared" si="22"/>
        <v>72.327455383509786</v>
      </c>
      <c r="I188" s="721">
        <f t="shared" si="23"/>
        <v>-388.27055872155807</v>
      </c>
      <c r="J188" s="723">
        <f t="shared" si="18"/>
        <v>4.1183028314760711E-4</v>
      </c>
      <c r="K188" s="723">
        <f t="shared" si="19"/>
        <v>3.47097040250932E-3</v>
      </c>
      <c r="L188" s="436">
        <v>19097</v>
      </c>
      <c r="M188" s="440">
        <v>19207</v>
      </c>
      <c r="N188" s="492">
        <v>15</v>
      </c>
      <c r="O188" s="492">
        <v>15</v>
      </c>
    </row>
    <row r="189" spans="1:15" ht="16.5">
      <c r="A189" s="434">
        <v>599</v>
      </c>
      <c r="B189" s="435" t="s">
        <v>225</v>
      </c>
      <c r="C189" s="438">
        <v>15287400.161628244</v>
      </c>
      <c r="D189" s="746">
        <v>16636722.323011022</v>
      </c>
      <c r="E189" s="646">
        <f t="shared" si="20"/>
        <v>1349322.1613827776</v>
      </c>
      <c r="F189" s="748">
        <f t="shared" si="26"/>
        <v>8.8263677742250107E-2</v>
      </c>
      <c r="G189" s="438">
        <f t="shared" si="21"/>
        <v>1368.3673614060369</v>
      </c>
      <c r="H189" s="438">
        <f t="shared" si="22"/>
        <v>1484.6263004650207</v>
      </c>
      <c r="I189" s="721">
        <f t="shared" si="23"/>
        <v>116.25893905898374</v>
      </c>
      <c r="J189" s="723">
        <f t="shared" si="18"/>
        <v>4.9320029087352073E-3</v>
      </c>
      <c r="K189" s="723">
        <f t="shared" si="19"/>
        <v>2.0250791029582673E-3</v>
      </c>
      <c r="L189" s="436">
        <v>11172</v>
      </c>
      <c r="M189" s="440">
        <v>11206</v>
      </c>
      <c r="N189" s="492">
        <v>15</v>
      </c>
      <c r="O189" s="492">
        <v>15</v>
      </c>
    </row>
    <row r="190" spans="1:15" ht="16.5">
      <c r="A190" s="434">
        <v>601</v>
      </c>
      <c r="B190" s="435" t="s">
        <v>226</v>
      </c>
      <c r="C190" s="438">
        <v>6113338.3114696797</v>
      </c>
      <c r="D190" s="746">
        <v>2320650.1798153352</v>
      </c>
      <c r="E190" s="646">
        <f t="shared" si="20"/>
        <v>-3792688.1316543445</v>
      </c>
      <c r="F190" s="748">
        <f t="shared" si="26"/>
        <v>-0.62039559049735649</v>
      </c>
      <c r="G190" s="438">
        <f t="shared" si="21"/>
        <v>1578.4503773482261</v>
      </c>
      <c r="H190" s="438">
        <f t="shared" si="22"/>
        <v>612.95567348529721</v>
      </c>
      <c r="I190" s="721">
        <f t="shared" si="23"/>
        <v>-965.49470386292887</v>
      </c>
      <c r="J190" s="723">
        <f t="shared" si="18"/>
        <v>6.8796324268605353E-4</v>
      </c>
      <c r="K190" s="723">
        <f t="shared" si="19"/>
        <v>6.8418253469569872E-4</v>
      </c>
      <c r="L190" s="436">
        <v>3873</v>
      </c>
      <c r="M190" s="440">
        <v>3786</v>
      </c>
      <c r="N190" s="492">
        <v>13</v>
      </c>
      <c r="O190" s="492">
        <v>13</v>
      </c>
    </row>
    <row r="191" spans="1:15" ht="16.5">
      <c r="A191" s="434">
        <v>604</v>
      </c>
      <c r="B191" s="435" t="s">
        <v>227</v>
      </c>
      <c r="C191" s="438">
        <v>16175635.731156074</v>
      </c>
      <c r="D191" s="746">
        <v>17517864.6824838</v>
      </c>
      <c r="E191" s="646">
        <f t="shared" si="20"/>
        <v>1342228.9513277262</v>
      </c>
      <c r="F191" s="748">
        <f t="shared" si="26"/>
        <v>8.2978435817668922E-2</v>
      </c>
      <c r="G191" s="438">
        <f t="shared" si="21"/>
        <v>800.53626304840509</v>
      </c>
      <c r="H191" s="438">
        <f t="shared" si="22"/>
        <v>858.50843824963488</v>
      </c>
      <c r="I191" s="721">
        <f t="shared" si="23"/>
        <v>57.972175201229788</v>
      </c>
      <c r="J191" s="723">
        <f t="shared" si="18"/>
        <v>5.1932200280423359E-3</v>
      </c>
      <c r="K191" s="723">
        <f t="shared" si="19"/>
        <v>3.6874655627220634E-3</v>
      </c>
      <c r="L191" s="436">
        <v>20206</v>
      </c>
      <c r="M191" s="440">
        <v>20405</v>
      </c>
      <c r="N191" s="492">
        <v>6</v>
      </c>
      <c r="O191" s="492">
        <v>6</v>
      </c>
    </row>
    <row r="192" spans="1:15" ht="16.5">
      <c r="A192" s="434">
        <v>607</v>
      </c>
      <c r="B192" s="435" t="s">
        <v>228</v>
      </c>
      <c r="C192" s="438">
        <v>3632493.4991628155</v>
      </c>
      <c r="D192" s="746">
        <v>3765028.0525762141</v>
      </c>
      <c r="E192" s="646">
        <f t="shared" si="20"/>
        <v>132534.55341339856</v>
      </c>
      <c r="F192" s="748">
        <f t="shared" si="26"/>
        <v>3.6485833613726752E-2</v>
      </c>
      <c r="G192" s="438">
        <f t="shared" si="21"/>
        <v>872.98570035155387</v>
      </c>
      <c r="H192" s="438">
        <f t="shared" si="22"/>
        <v>921.89717252111018</v>
      </c>
      <c r="I192" s="721">
        <f t="shared" si="23"/>
        <v>48.911472169556305</v>
      </c>
      <c r="J192" s="723">
        <f t="shared" si="18"/>
        <v>1.1161531067385622E-3</v>
      </c>
      <c r="K192" s="723">
        <f t="shared" si="19"/>
        <v>7.380352540140606E-4</v>
      </c>
      <c r="L192" s="436">
        <v>4161</v>
      </c>
      <c r="M192" s="440">
        <v>4084</v>
      </c>
      <c r="N192" s="492">
        <v>12</v>
      </c>
      <c r="O192" s="492">
        <v>12</v>
      </c>
    </row>
    <row r="193" spans="1:15" ht="16.5">
      <c r="A193" s="434">
        <v>608</v>
      </c>
      <c r="B193" s="435" t="s">
        <v>229</v>
      </c>
      <c r="C193" s="438">
        <v>2125297.4371595653</v>
      </c>
      <c r="D193" s="746">
        <v>-3644948.9787478456</v>
      </c>
      <c r="E193" s="646">
        <f t="shared" si="20"/>
        <v>-5770246.4159074109</v>
      </c>
      <c r="F193" s="748">
        <f t="shared" si="26"/>
        <v>-2.7150300541552794</v>
      </c>
      <c r="G193" s="438">
        <f t="shared" si="21"/>
        <v>1055.7861088721138</v>
      </c>
      <c r="H193" s="438">
        <f t="shared" si="22"/>
        <v>-1840.8833225999219</v>
      </c>
      <c r="I193" s="721">
        <f t="shared" si="23"/>
        <v>-2896.6694314720357</v>
      </c>
      <c r="J193" s="723">
        <f t="shared" si="18"/>
        <v>-1.0805553291294112E-3</v>
      </c>
      <c r="K193" s="723">
        <f t="shared" si="19"/>
        <v>3.578133699676396E-4</v>
      </c>
      <c r="L193" s="436">
        <v>2013</v>
      </c>
      <c r="M193" s="440">
        <v>1980</v>
      </c>
      <c r="N193" s="492">
        <v>4</v>
      </c>
      <c r="O193" s="492">
        <v>4</v>
      </c>
    </row>
    <row r="194" spans="1:15" ht="16.5">
      <c r="A194" s="434">
        <v>609</v>
      </c>
      <c r="B194" s="435" t="s">
        <v>230</v>
      </c>
      <c r="C194" s="438">
        <v>24698971.620359235</v>
      </c>
      <c r="D194" s="746">
        <v>17546539.838647887</v>
      </c>
      <c r="E194" s="646">
        <f t="shared" si="20"/>
        <v>-7152431.7817113474</v>
      </c>
      <c r="F194" s="748">
        <f t="shared" si="26"/>
        <v>-0.28958419369232502</v>
      </c>
      <c r="G194" s="438">
        <f t="shared" si="21"/>
        <v>295.85984547997452</v>
      </c>
      <c r="H194" s="438">
        <f t="shared" si="22"/>
        <v>210.88323825068071</v>
      </c>
      <c r="I194" s="721">
        <f t="shared" si="23"/>
        <v>-84.976607229293819</v>
      </c>
      <c r="J194" s="723">
        <f t="shared" si="18"/>
        <v>5.2017208583659937E-3</v>
      </c>
      <c r="K194" s="723">
        <f t="shared" si="19"/>
        <v>1.5036293660685582E-2</v>
      </c>
      <c r="L194" s="436">
        <v>83482</v>
      </c>
      <c r="M194" s="440">
        <v>83205</v>
      </c>
      <c r="N194" s="492">
        <v>4</v>
      </c>
      <c r="O194" s="492">
        <v>4</v>
      </c>
    </row>
    <row r="195" spans="1:15" ht="16.5">
      <c r="A195" s="434">
        <v>611</v>
      </c>
      <c r="B195" s="435" t="s">
        <v>231</v>
      </c>
      <c r="C195" s="438">
        <v>4571875.0020985994</v>
      </c>
      <c r="D195" s="746">
        <v>5119183.0163324624</v>
      </c>
      <c r="E195" s="646">
        <f t="shared" si="20"/>
        <v>547308.01423386298</v>
      </c>
      <c r="F195" s="748">
        <f t="shared" si="26"/>
        <v>0.11971193743981093</v>
      </c>
      <c r="G195" s="438">
        <f t="shared" si="21"/>
        <v>902.46249547939192</v>
      </c>
      <c r="H195" s="438">
        <f t="shared" si="22"/>
        <v>1021.5891072305852</v>
      </c>
      <c r="I195" s="721">
        <f t="shared" si="23"/>
        <v>119.12661175119331</v>
      </c>
      <c r="J195" s="723">
        <f t="shared" si="18"/>
        <v>1.517596136829076E-3</v>
      </c>
      <c r="K195" s="723">
        <f t="shared" si="19"/>
        <v>9.0555696813527373E-4</v>
      </c>
      <c r="L195" s="436">
        <v>5066</v>
      </c>
      <c r="M195" s="440">
        <v>5011</v>
      </c>
      <c r="N195" s="492">
        <v>1</v>
      </c>
      <c r="O195" s="493">
        <v>35</v>
      </c>
    </row>
    <row r="196" spans="1:15" ht="16.5">
      <c r="A196" s="434">
        <v>614</v>
      </c>
      <c r="B196" s="435" t="s">
        <v>232</v>
      </c>
      <c r="C196" s="438">
        <v>3657400.9689896512</v>
      </c>
      <c r="D196" s="746">
        <v>3306189.0860108496</v>
      </c>
      <c r="E196" s="646">
        <f t="shared" si="20"/>
        <v>-351211.88297880162</v>
      </c>
      <c r="F196" s="748">
        <f t="shared" si="26"/>
        <v>-9.6027721859499343E-2</v>
      </c>
      <c r="G196" s="438">
        <f t="shared" si="21"/>
        <v>1192.8900746867746</v>
      </c>
      <c r="H196" s="438">
        <f t="shared" si="22"/>
        <v>1102.4305055054517</v>
      </c>
      <c r="I196" s="721">
        <f t="shared" si="23"/>
        <v>-90.459569181322877</v>
      </c>
      <c r="J196" s="723">
        <f t="shared" si="18"/>
        <v>9.8012901053714987E-4</v>
      </c>
      <c r="K196" s="723">
        <f t="shared" si="19"/>
        <v>5.4196075582472276E-4</v>
      </c>
      <c r="L196" s="436">
        <v>3066</v>
      </c>
      <c r="M196" s="440">
        <v>2999</v>
      </c>
      <c r="N196" s="492">
        <v>19</v>
      </c>
      <c r="O196" s="492">
        <v>19</v>
      </c>
    </row>
    <row r="197" spans="1:15" ht="16.5">
      <c r="A197" s="434">
        <v>615</v>
      </c>
      <c r="B197" s="435" t="s">
        <v>233</v>
      </c>
      <c r="C197" s="438">
        <v>15240771.125275467</v>
      </c>
      <c r="D197" s="746">
        <v>14754235.571565904</v>
      </c>
      <c r="E197" s="646">
        <f t="shared" si="20"/>
        <v>-486535.55370956287</v>
      </c>
      <c r="F197" s="748">
        <f t="shared" si="26"/>
        <v>-3.1923289819810158E-2</v>
      </c>
      <c r="G197" s="438">
        <f t="shared" si="21"/>
        <v>1978.8069495294037</v>
      </c>
      <c r="H197" s="438">
        <f t="shared" si="22"/>
        <v>1940.5807670085367</v>
      </c>
      <c r="I197" s="721">
        <f t="shared" si="23"/>
        <v>-38.226182520867042</v>
      </c>
      <c r="J197" s="723">
        <f t="shared" ref="J197:J260" si="27">D197/$D$5</f>
        <v>4.3739344410694886E-3</v>
      </c>
      <c r="K197" s="723">
        <f t="shared" ref="K197:K260" si="28">M197/$M$5</f>
        <v>1.3739671979110927E-3</v>
      </c>
      <c r="L197" s="436">
        <v>7702</v>
      </c>
      <c r="M197" s="440">
        <v>7603</v>
      </c>
      <c r="N197" s="492">
        <v>17</v>
      </c>
      <c r="O197" s="492">
        <v>17</v>
      </c>
    </row>
    <row r="198" spans="1:15" ht="16.5">
      <c r="A198" s="434">
        <v>616</v>
      </c>
      <c r="B198" s="435" t="s">
        <v>234</v>
      </c>
      <c r="C198" s="438">
        <v>1112803.4845588715</v>
      </c>
      <c r="D198" s="746">
        <v>1140941.73363724</v>
      </c>
      <c r="E198" s="646">
        <f t="shared" ref="E198:E261" si="29">D198-C198</f>
        <v>28138.249078368535</v>
      </c>
      <c r="F198" s="748">
        <f t="shared" si="26"/>
        <v>2.5285910287675701E-2</v>
      </c>
      <c r="G198" s="438">
        <f t="shared" ref="G198:G261" si="30">C198/L198</f>
        <v>602.1663877483071</v>
      </c>
      <c r="H198" s="438">
        <f t="shared" ref="H198:H261" si="31">D198/M198</f>
        <v>631.40107008148311</v>
      </c>
      <c r="I198" s="721">
        <f t="shared" ref="I198:I261" si="32">H198-G198</f>
        <v>29.234682333176011</v>
      </c>
      <c r="J198" s="723">
        <f t="shared" si="27"/>
        <v>3.3823537111111823E-4</v>
      </c>
      <c r="K198" s="723">
        <f t="shared" si="28"/>
        <v>3.2654987855127511E-4</v>
      </c>
      <c r="L198" s="436">
        <v>1848</v>
      </c>
      <c r="M198" s="440">
        <v>1807</v>
      </c>
      <c r="N198" s="492">
        <v>1</v>
      </c>
      <c r="O198" s="493">
        <v>34</v>
      </c>
    </row>
    <row r="199" spans="1:15" ht="16.5">
      <c r="A199" s="434">
        <v>619</v>
      </c>
      <c r="B199" s="435" t="s">
        <v>235</v>
      </c>
      <c r="C199" s="438">
        <v>3594567.9707628223</v>
      </c>
      <c r="D199" s="746">
        <v>3428799.8714867071</v>
      </c>
      <c r="E199" s="646">
        <f t="shared" si="29"/>
        <v>-165768.09927611519</v>
      </c>
      <c r="F199" s="748">
        <f t="shared" si="26"/>
        <v>-4.6116278958813699E-2</v>
      </c>
      <c r="G199" s="438">
        <f t="shared" si="30"/>
        <v>1321.0466632718935</v>
      </c>
      <c r="H199" s="438">
        <f t="shared" si="31"/>
        <v>1281.7943444810121</v>
      </c>
      <c r="I199" s="721">
        <f t="shared" si="32"/>
        <v>-39.252318790881418</v>
      </c>
      <c r="J199" s="723">
        <f t="shared" si="27"/>
        <v>1.0164773211519653E-3</v>
      </c>
      <c r="K199" s="723">
        <f t="shared" si="28"/>
        <v>4.8340947710274541E-4</v>
      </c>
      <c r="L199" s="436">
        <v>2721</v>
      </c>
      <c r="M199" s="440">
        <v>2675</v>
      </c>
      <c r="N199" s="492">
        <v>6</v>
      </c>
      <c r="O199" s="492">
        <v>6</v>
      </c>
    </row>
    <row r="200" spans="1:15" ht="16.5">
      <c r="A200" s="434">
        <v>620</v>
      </c>
      <c r="B200" s="435" t="s">
        <v>236</v>
      </c>
      <c r="C200" s="438">
        <v>4001721.752052458</v>
      </c>
      <c r="D200" s="746">
        <v>3158069.9097804334</v>
      </c>
      <c r="E200" s="646">
        <f t="shared" si="29"/>
        <v>-843651.8422720246</v>
      </c>
      <c r="F200" s="748">
        <f t="shared" si="26"/>
        <v>-0.21082221467280199</v>
      </c>
      <c r="G200" s="438">
        <f t="shared" si="30"/>
        <v>1636.0268814605306</v>
      </c>
      <c r="H200" s="438">
        <f t="shared" si="31"/>
        <v>1326.9201301598459</v>
      </c>
      <c r="I200" s="721">
        <f t="shared" si="32"/>
        <v>-309.10675130068466</v>
      </c>
      <c r="J200" s="723">
        <f t="shared" si="27"/>
        <v>9.3621866606999164E-4</v>
      </c>
      <c r="K200" s="723">
        <f t="shared" si="28"/>
        <v>4.3009889925403139E-4</v>
      </c>
      <c r="L200" s="436">
        <v>2446</v>
      </c>
      <c r="M200" s="440">
        <v>2380</v>
      </c>
      <c r="N200" s="492">
        <v>18</v>
      </c>
      <c r="O200" s="492">
        <v>18</v>
      </c>
    </row>
    <row r="201" spans="1:15" ht="16.5">
      <c r="A201" s="434">
        <v>623</v>
      </c>
      <c r="B201" s="435" t="s">
        <v>237</v>
      </c>
      <c r="C201" s="438">
        <v>1413443.3891252391</v>
      </c>
      <c r="D201" s="746">
        <v>980482.7345651458</v>
      </c>
      <c r="E201" s="646">
        <f t="shared" si="29"/>
        <v>-432960.6545600933</v>
      </c>
      <c r="F201" s="748">
        <f t="shared" si="26"/>
        <v>-0.3063162330314812</v>
      </c>
      <c r="G201" s="438">
        <f t="shared" si="30"/>
        <v>667.66338645500196</v>
      </c>
      <c r="H201" s="438">
        <f t="shared" si="31"/>
        <v>465.34538897254191</v>
      </c>
      <c r="I201" s="721">
        <f t="shared" si="32"/>
        <v>-202.31799748246004</v>
      </c>
      <c r="J201" s="723">
        <f t="shared" si="27"/>
        <v>2.9066685161604268E-4</v>
      </c>
      <c r="K201" s="723">
        <f t="shared" si="28"/>
        <v>3.8076402551606898E-4</v>
      </c>
      <c r="L201" s="436">
        <v>2117</v>
      </c>
      <c r="M201" s="440">
        <v>2107</v>
      </c>
      <c r="N201" s="492">
        <v>10</v>
      </c>
      <c r="O201" s="492">
        <v>10</v>
      </c>
    </row>
    <row r="202" spans="1:15" ht="16.5">
      <c r="A202" s="434">
        <v>624</v>
      </c>
      <c r="B202" s="435" t="s">
        <v>238</v>
      </c>
      <c r="C202" s="438">
        <v>5424367.9492142852</v>
      </c>
      <c r="D202" s="746">
        <v>5129752.6604753435</v>
      </c>
      <c r="E202" s="646">
        <f t="shared" si="29"/>
        <v>-294615.28873894177</v>
      </c>
      <c r="F202" s="748">
        <f t="shared" si="26"/>
        <v>-5.4313293548166573E-2</v>
      </c>
      <c r="G202" s="438">
        <f t="shared" si="30"/>
        <v>1059.6538287193368</v>
      </c>
      <c r="H202" s="438">
        <f t="shared" si="31"/>
        <v>1002.4922142808957</v>
      </c>
      <c r="I202" s="721">
        <f t="shared" si="32"/>
        <v>-57.16161443844112</v>
      </c>
      <c r="J202" s="723">
        <f t="shared" si="27"/>
        <v>1.5207295374259522E-3</v>
      </c>
      <c r="K202" s="723">
        <f t="shared" si="28"/>
        <v>9.247126333961675E-4</v>
      </c>
      <c r="L202" s="436">
        <v>5119</v>
      </c>
      <c r="M202" s="440">
        <v>5117</v>
      </c>
      <c r="N202" s="492">
        <v>8</v>
      </c>
      <c r="O202" s="492">
        <v>8</v>
      </c>
    </row>
    <row r="203" spans="1:15" ht="16.5">
      <c r="A203" s="434">
        <v>625</v>
      </c>
      <c r="B203" s="435" t="s">
        <v>239</v>
      </c>
      <c r="C203" s="438">
        <v>4905934.536331811</v>
      </c>
      <c r="D203" s="746">
        <v>3951964.4983650311</v>
      </c>
      <c r="E203" s="646">
        <f t="shared" si="29"/>
        <v>-953970.0379667799</v>
      </c>
      <c r="F203" s="748">
        <f t="shared" si="26"/>
        <v>-0.19445225591617199</v>
      </c>
      <c r="G203" s="438">
        <f t="shared" si="30"/>
        <v>1609.5585749120114</v>
      </c>
      <c r="H203" s="438">
        <f t="shared" si="31"/>
        <v>1321.2853555215752</v>
      </c>
      <c r="I203" s="721">
        <f t="shared" si="32"/>
        <v>-288.27321939043622</v>
      </c>
      <c r="J203" s="723">
        <f t="shared" si="27"/>
        <v>1.1715709394389282E-3</v>
      </c>
      <c r="K203" s="723">
        <f t="shared" si="28"/>
        <v>5.4051504523899493E-4</v>
      </c>
      <c r="L203" s="436">
        <v>3048</v>
      </c>
      <c r="M203" s="440">
        <v>2991</v>
      </c>
      <c r="N203" s="492">
        <v>17</v>
      </c>
      <c r="O203" s="492">
        <v>17</v>
      </c>
    </row>
    <row r="204" spans="1:15" ht="16.5">
      <c r="A204" s="434">
        <v>626</v>
      </c>
      <c r="B204" s="435" t="s">
        <v>240</v>
      </c>
      <c r="C204" s="438">
        <v>2004989.9341784804</v>
      </c>
      <c r="D204" s="746">
        <v>2611152.2616088754</v>
      </c>
      <c r="E204" s="646">
        <f t="shared" si="29"/>
        <v>606162.32743039494</v>
      </c>
      <c r="F204" s="748">
        <f t="shared" si="26"/>
        <v>0.30232686812902249</v>
      </c>
      <c r="G204" s="438">
        <f t="shared" si="30"/>
        <v>403.90611083369873</v>
      </c>
      <c r="H204" s="438">
        <f t="shared" si="31"/>
        <v>540.05217406595148</v>
      </c>
      <c r="I204" s="721">
        <f t="shared" si="32"/>
        <v>136.14606323225274</v>
      </c>
      <c r="J204" s="723">
        <f t="shared" si="27"/>
        <v>7.7408339812181867E-4</v>
      </c>
      <c r="K204" s="723">
        <f t="shared" si="28"/>
        <v>8.7375133524926127E-4</v>
      </c>
      <c r="L204" s="436">
        <v>4964</v>
      </c>
      <c r="M204" s="440">
        <v>4835</v>
      </c>
      <c r="N204" s="492">
        <v>17</v>
      </c>
      <c r="O204" s="492">
        <v>17</v>
      </c>
    </row>
    <row r="205" spans="1:15" ht="16.5">
      <c r="A205" s="434">
        <v>630</v>
      </c>
      <c r="B205" s="435" t="s">
        <v>241</v>
      </c>
      <c r="C205" s="438">
        <v>2245868.5054064104</v>
      </c>
      <c r="D205" s="746">
        <v>2200209.3295088699</v>
      </c>
      <c r="E205" s="646">
        <f t="shared" si="29"/>
        <v>-45659.175897540525</v>
      </c>
      <c r="F205" s="748">
        <f t="shared" si="26"/>
        <v>-2.0330297961624461E-2</v>
      </c>
      <c r="G205" s="438">
        <f t="shared" si="30"/>
        <v>1376.988660580264</v>
      </c>
      <c r="H205" s="438">
        <f t="shared" si="31"/>
        <v>1345.6937795161284</v>
      </c>
      <c r="I205" s="721">
        <f t="shared" si="32"/>
        <v>-31.294881064135552</v>
      </c>
      <c r="J205" s="723">
        <f t="shared" si="27"/>
        <v>6.5225821542714332E-4</v>
      </c>
      <c r="K205" s="723">
        <f t="shared" si="28"/>
        <v>2.9546710095812662E-4</v>
      </c>
      <c r="L205" s="436">
        <v>1631</v>
      </c>
      <c r="M205" s="440">
        <v>1635</v>
      </c>
      <c r="N205" s="492">
        <v>17</v>
      </c>
      <c r="O205" s="492">
        <v>17</v>
      </c>
    </row>
    <row r="206" spans="1:15" ht="16.5">
      <c r="A206" s="434">
        <v>631</v>
      </c>
      <c r="B206" s="435" t="s">
        <v>242</v>
      </c>
      <c r="C206" s="438">
        <v>1944503.6677584206</v>
      </c>
      <c r="D206" s="746">
        <v>910132.32428396493</v>
      </c>
      <c r="E206" s="646">
        <f t="shared" si="29"/>
        <v>-1034371.3434744556</v>
      </c>
      <c r="F206" s="748">
        <f t="shared" si="26"/>
        <v>-0.53194620335525278</v>
      </c>
      <c r="G206" s="438">
        <f t="shared" si="30"/>
        <v>979.59882506721442</v>
      </c>
      <c r="H206" s="438">
        <f t="shared" si="31"/>
        <v>463.64356815280945</v>
      </c>
      <c r="I206" s="721">
        <f t="shared" si="32"/>
        <v>-515.95525691440503</v>
      </c>
      <c r="J206" s="723">
        <f t="shared" si="27"/>
        <v>2.6981127553555526E-4</v>
      </c>
      <c r="K206" s="723">
        <f t="shared" si="28"/>
        <v>3.5474123497296795E-4</v>
      </c>
      <c r="L206" s="436">
        <v>1985</v>
      </c>
      <c r="M206" s="440">
        <v>1963</v>
      </c>
      <c r="N206" s="492">
        <v>2</v>
      </c>
      <c r="O206" s="492">
        <v>2</v>
      </c>
    </row>
    <row r="207" spans="1:15" ht="16.5">
      <c r="A207" s="434">
        <v>635</v>
      </c>
      <c r="B207" s="435" t="s">
        <v>243</v>
      </c>
      <c r="C207" s="438">
        <v>4171565.6092047524</v>
      </c>
      <c r="D207" s="746">
        <v>3509318.6934699202</v>
      </c>
      <c r="E207" s="646">
        <f t="shared" si="29"/>
        <v>-662246.91573483218</v>
      </c>
      <c r="F207" s="748">
        <f t="shared" si="26"/>
        <v>-0.15875260700048771</v>
      </c>
      <c r="G207" s="438">
        <f t="shared" si="30"/>
        <v>647.85923422965561</v>
      </c>
      <c r="H207" s="438">
        <f t="shared" si="31"/>
        <v>552.90983038757213</v>
      </c>
      <c r="I207" s="721">
        <f t="shared" si="32"/>
        <v>-94.949403842083484</v>
      </c>
      <c r="J207" s="723">
        <f t="shared" si="27"/>
        <v>1.0403473513489511E-3</v>
      </c>
      <c r="K207" s="723">
        <f t="shared" si="28"/>
        <v>1.1469906359518223E-3</v>
      </c>
      <c r="L207" s="436">
        <v>6439</v>
      </c>
      <c r="M207" s="440">
        <v>6347</v>
      </c>
      <c r="N207" s="492">
        <v>6</v>
      </c>
      <c r="O207" s="492">
        <v>6</v>
      </c>
    </row>
    <row r="208" spans="1:15" ht="16.5">
      <c r="A208" s="434">
        <v>636</v>
      </c>
      <c r="B208" s="435" t="s">
        <v>244</v>
      </c>
      <c r="C208" s="438">
        <v>8288277.441957593</v>
      </c>
      <c r="D208" s="746">
        <v>8713925.2954883538</v>
      </c>
      <c r="E208" s="646">
        <f t="shared" si="29"/>
        <v>425647.85353076085</v>
      </c>
      <c r="F208" s="748">
        <f t="shared" si="26"/>
        <v>5.1355406055305489E-2</v>
      </c>
      <c r="G208" s="438">
        <f t="shared" si="30"/>
        <v>1008.0609878323513</v>
      </c>
      <c r="H208" s="438">
        <f t="shared" si="31"/>
        <v>1068.6687877714439</v>
      </c>
      <c r="I208" s="721">
        <f t="shared" si="32"/>
        <v>60.607799939092615</v>
      </c>
      <c r="J208" s="723">
        <f t="shared" si="27"/>
        <v>2.5832675493060457E-3</v>
      </c>
      <c r="K208" s="723">
        <f t="shared" si="28"/>
        <v>1.4735405145030974E-3</v>
      </c>
      <c r="L208" s="436">
        <v>8222</v>
      </c>
      <c r="M208" s="440">
        <v>8154</v>
      </c>
      <c r="N208" s="492">
        <v>2</v>
      </c>
      <c r="O208" s="492">
        <v>2</v>
      </c>
    </row>
    <row r="209" spans="1:15" ht="16.5">
      <c r="A209" s="434">
        <v>638</v>
      </c>
      <c r="B209" s="435" t="s">
        <v>245</v>
      </c>
      <c r="C209" s="438">
        <v>47344762.522541054</v>
      </c>
      <c r="D209" s="746">
        <v>47101296.353418998</v>
      </c>
      <c r="E209" s="646">
        <f t="shared" si="29"/>
        <v>-243466.16912205517</v>
      </c>
      <c r="F209" s="748">
        <f t="shared" si="26"/>
        <v>-5.142409765095766E-3</v>
      </c>
      <c r="G209" s="438">
        <f t="shared" si="30"/>
        <v>925.6244016997606</v>
      </c>
      <c r="H209" s="438">
        <f t="shared" si="31"/>
        <v>919.37258653612969</v>
      </c>
      <c r="I209" s="721">
        <f t="shared" si="32"/>
        <v>-6.2518151636309085</v>
      </c>
      <c r="J209" s="723">
        <f t="shared" si="27"/>
        <v>1.3963311168507721E-2</v>
      </c>
      <c r="K209" s="723">
        <f t="shared" si="28"/>
        <v>9.2583305910010662E-3</v>
      </c>
      <c r="L209" s="436">
        <v>51149</v>
      </c>
      <c r="M209" s="440">
        <v>51232</v>
      </c>
      <c r="N209" s="492">
        <v>1</v>
      </c>
      <c r="O209" s="493">
        <v>34</v>
      </c>
    </row>
    <row r="210" spans="1:15" ht="16.5">
      <c r="A210" s="434">
        <v>678</v>
      </c>
      <c r="B210" s="435" t="s">
        <v>246</v>
      </c>
      <c r="C210" s="438">
        <v>24771262.047149651</v>
      </c>
      <c r="D210" s="746">
        <v>24012517.10760979</v>
      </c>
      <c r="E210" s="646">
        <f t="shared" si="29"/>
        <v>-758744.93953986093</v>
      </c>
      <c r="F210" s="748">
        <f t="shared" si="26"/>
        <v>-3.0630047758392967E-2</v>
      </c>
      <c r="G210" s="438">
        <f t="shared" si="30"/>
        <v>1021.0742805914942</v>
      </c>
      <c r="H210" s="438">
        <f t="shared" si="31"/>
        <v>997.48752160552442</v>
      </c>
      <c r="I210" s="721">
        <f t="shared" si="32"/>
        <v>-23.586758985969823</v>
      </c>
      <c r="J210" s="723">
        <f t="shared" si="27"/>
        <v>7.1185779218650332E-3</v>
      </c>
      <c r="K210" s="723">
        <f t="shared" si="28"/>
        <v>4.3503238662782762E-3</v>
      </c>
      <c r="L210" s="436">
        <v>24260</v>
      </c>
      <c r="M210" s="440">
        <v>24073</v>
      </c>
      <c r="N210" s="492">
        <v>17</v>
      </c>
      <c r="O210" s="492">
        <v>17</v>
      </c>
    </row>
    <row r="211" spans="1:15" ht="16.5">
      <c r="A211" s="434">
        <v>680</v>
      </c>
      <c r="B211" s="435" t="s">
        <v>247</v>
      </c>
      <c r="C211" s="438">
        <v>14130051.34484219</v>
      </c>
      <c r="D211" s="746">
        <v>13481901.838905359</v>
      </c>
      <c r="E211" s="646">
        <f t="shared" si="29"/>
        <v>-648149.50593683124</v>
      </c>
      <c r="F211" s="748">
        <f t="shared" si="26"/>
        <v>-4.5870286676164232E-2</v>
      </c>
      <c r="G211" s="438">
        <f t="shared" si="30"/>
        <v>569.53048548336119</v>
      </c>
      <c r="H211" s="438">
        <f t="shared" si="31"/>
        <v>540.5301033960933</v>
      </c>
      <c r="I211" s="721">
        <f t="shared" si="32"/>
        <v>-29.000382087267894</v>
      </c>
      <c r="J211" s="723">
        <f t="shared" si="27"/>
        <v>3.9967475440035758E-3</v>
      </c>
      <c r="K211" s="723">
        <f t="shared" si="28"/>
        <v>4.5073641786529629E-3</v>
      </c>
      <c r="L211" s="436">
        <v>24810</v>
      </c>
      <c r="M211" s="440">
        <v>24942</v>
      </c>
      <c r="N211" s="492">
        <v>2</v>
      </c>
      <c r="O211" s="492">
        <v>2</v>
      </c>
    </row>
    <row r="212" spans="1:15" ht="16.5">
      <c r="A212" s="434">
        <v>681</v>
      </c>
      <c r="B212" s="435" t="s">
        <v>248</v>
      </c>
      <c r="C212" s="438">
        <v>2628411.2356247148</v>
      </c>
      <c r="D212" s="746">
        <v>2686816.1151336632</v>
      </c>
      <c r="E212" s="646">
        <f t="shared" si="29"/>
        <v>58404.879508948419</v>
      </c>
      <c r="F212" s="748">
        <f t="shared" si="26"/>
        <v>2.2220601828719121E-2</v>
      </c>
      <c r="G212" s="438">
        <f t="shared" si="30"/>
        <v>789.31268337078518</v>
      </c>
      <c r="H212" s="438">
        <f t="shared" si="31"/>
        <v>812.21768897631898</v>
      </c>
      <c r="I212" s="721">
        <f t="shared" si="32"/>
        <v>22.905005605533802</v>
      </c>
      <c r="J212" s="723">
        <f t="shared" si="27"/>
        <v>7.9651415932736056E-4</v>
      </c>
      <c r="K212" s="723">
        <f t="shared" si="28"/>
        <v>5.9780132719846051E-4</v>
      </c>
      <c r="L212" s="436">
        <v>3330</v>
      </c>
      <c r="M212" s="440">
        <v>3308</v>
      </c>
      <c r="N212" s="492">
        <v>10</v>
      </c>
      <c r="O212" s="492">
        <v>10</v>
      </c>
    </row>
    <row r="213" spans="1:15" ht="16.5">
      <c r="A213" s="434">
        <v>683</v>
      </c>
      <c r="B213" s="435" t="s">
        <v>249</v>
      </c>
      <c r="C213" s="438">
        <v>8279090.5738991806</v>
      </c>
      <c r="D213" s="746">
        <v>6943380.9651793335</v>
      </c>
      <c r="E213" s="646">
        <f t="shared" si="29"/>
        <v>-1335709.6087198472</v>
      </c>
      <c r="F213" s="748">
        <f t="shared" si="26"/>
        <v>-0.16133530570746873</v>
      </c>
      <c r="G213" s="438">
        <f t="shared" si="30"/>
        <v>2255.8829901632644</v>
      </c>
      <c r="H213" s="438">
        <f t="shared" si="31"/>
        <v>1919.1213281313801</v>
      </c>
      <c r="I213" s="721">
        <f t="shared" si="32"/>
        <v>-336.76166203188427</v>
      </c>
      <c r="J213" s="723">
        <f t="shared" si="27"/>
        <v>2.0583847257795249E-3</v>
      </c>
      <c r="K213" s="723">
        <f t="shared" si="28"/>
        <v>6.5382261239541409E-4</v>
      </c>
      <c r="L213" s="436">
        <v>3670</v>
      </c>
      <c r="M213" s="440">
        <v>3618</v>
      </c>
      <c r="N213" s="492">
        <v>19</v>
      </c>
      <c r="O213" s="492">
        <v>19</v>
      </c>
    </row>
    <row r="214" spans="1:15" ht="16.5">
      <c r="A214" s="434">
        <v>684</v>
      </c>
      <c r="B214" s="435" t="s">
        <v>250</v>
      </c>
      <c r="C214" s="438">
        <v>20927917.028732322</v>
      </c>
      <c r="D214" s="746">
        <v>12650439.945710786</v>
      </c>
      <c r="E214" s="646">
        <f t="shared" si="29"/>
        <v>-8277477.0830215365</v>
      </c>
      <c r="F214" s="748">
        <f t="shared" si="26"/>
        <v>-0.39552321770280513</v>
      </c>
      <c r="G214" s="438">
        <f t="shared" si="30"/>
        <v>537.1779827185585</v>
      </c>
      <c r="H214" s="438">
        <f t="shared" si="31"/>
        <v>327.16372994312428</v>
      </c>
      <c r="I214" s="721">
        <f t="shared" si="32"/>
        <v>-210.01425277543422</v>
      </c>
      <c r="J214" s="723">
        <f t="shared" si="27"/>
        <v>3.7502583380097879E-3</v>
      </c>
      <c r="K214" s="723">
        <f t="shared" si="28"/>
        <v>6.9876614022922829E-3</v>
      </c>
      <c r="L214" s="436">
        <v>38959</v>
      </c>
      <c r="M214" s="440">
        <v>38667</v>
      </c>
      <c r="N214" s="492">
        <v>4</v>
      </c>
      <c r="O214" s="492">
        <v>4</v>
      </c>
    </row>
    <row r="215" spans="1:15" ht="16.5">
      <c r="A215" s="434">
        <v>686</v>
      </c>
      <c r="B215" s="435" t="s">
        <v>251</v>
      </c>
      <c r="C215" s="438">
        <v>1971676.3571779816</v>
      </c>
      <c r="D215" s="746">
        <v>1937841.1938051535</v>
      </c>
      <c r="E215" s="646">
        <f t="shared" si="29"/>
        <v>-33835.163372828159</v>
      </c>
      <c r="F215" s="748">
        <f t="shared" si="26"/>
        <v>-1.7160607140035755E-2</v>
      </c>
      <c r="G215" s="438">
        <f t="shared" si="30"/>
        <v>650.07463144674637</v>
      </c>
      <c r="H215" s="438">
        <f t="shared" si="31"/>
        <v>653.79257550781153</v>
      </c>
      <c r="I215" s="721">
        <f t="shared" si="32"/>
        <v>3.7179440610651682</v>
      </c>
      <c r="J215" s="723">
        <f t="shared" si="27"/>
        <v>5.7447844707335101E-4</v>
      </c>
      <c r="K215" s="723">
        <f t="shared" si="28"/>
        <v>5.3563577201216352E-4</v>
      </c>
      <c r="L215" s="436">
        <v>3033</v>
      </c>
      <c r="M215" s="440">
        <v>2964</v>
      </c>
      <c r="N215" s="492">
        <v>11</v>
      </c>
      <c r="O215" s="492">
        <v>11</v>
      </c>
    </row>
    <row r="216" spans="1:15" ht="16.5">
      <c r="A216" s="434">
        <v>687</v>
      </c>
      <c r="B216" s="435" t="s">
        <v>252</v>
      </c>
      <c r="C216" s="438">
        <v>927780.52233849489</v>
      </c>
      <c r="D216" s="746">
        <v>1272219.8308302334</v>
      </c>
      <c r="E216" s="646">
        <f t="shared" si="29"/>
        <v>344439.30849173851</v>
      </c>
      <c r="F216" s="748">
        <f t="shared" si="26"/>
        <v>0.37125085103486577</v>
      </c>
      <c r="G216" s="438">
        <f t="shared" si="30"/>
        <v>613.20589711731316</v>
      </c>
      <c r="H216" s="438">
        <f t="shared" si="31"/>
        <v>861.353981604762</v>
      </c>
      <c r="I216" s="721">
        <f t="shared" si="32"/>
        <v>248.14808448744884</v>
      </c>
      <c r="J216" s="723">
        <f t="shared" si="27"/>
        <v>3.7715313054943799E-4</v>
      </c>
      <c r="K216" s="723">
        <f t="shared" si="28"/>
        <v>2.6691431689000186E-4</v>
      </c>
      <c r="L216" s="436">
        <v>1513</v>
      </c>
      <c r="M216" s="440">
        <v>1477</v>
      </c>
      <c r="N216" s="492">
        <v>11</v>
      </c>
      <c r="O216" s="492">
        <v>11</v>
      </c>
    </row>
    <row r="217" spans="1:15" ht="16.5">
      <c r="A217" s="434">
        <v>689</v>
      </c>
      <c r="B217" s="435" t="s">
        <v>253</v>
      </c>
      <c r="C217" s="438">
        <v>2983395.3926680125</v>
      </c>
      <c r="D217" s="746">
        <v>2291326.3417734047</v>
      </c>
      <c r="E217" s="646">
        <f t="shared" si="29"/>
        <v>-692069.05089460779</v>
      </c>
      <c r="F217" s="748">
        <f t="shared" ref="F217:F248" si="33">E217/C217</f>
        <v>-0.23197362729574347</v>
      </c>
      <c r="G217" s="438">
        <f t="shared" si="30"/>
        <v>964.8756121177272</v>
      </c>
      <c r="H217" s="438">
        <f t="shared" si="31"/>
        <v>740.81032711716932</v>
      </c>
      <c r="I217" s="721">
        <f t="shared" si="32"/>
        <v>-224.06528500055788</v>
      </c>
      <c r="J217" s="723">
        <f t="shared" si="27"/>
        <v>6.792701088036635E-4</v>
      </c>
      <c r="K217" s="723">
        <f t="shared" si="28"/>
        <v>5.5894785520702484E-4</v>
      </c>
      <c r="L217" s="436">
        <v>3092</v>
      </c>
      <c r="M217" s="440">
        <v>3093</v>
      </c>
      <c r="N217" s="492">
        <v>9</v>
      </c>
      <c r="O217" s="492">
        <v>9</v>
      </c>
    </row>
    <row r="218" spans="1:15" ht="16.5">
      <c r="A218" s="434">
        <v>691</v>
      </c>
      <c r="B218" s="435" t="s">
        <v>254</v>
      </c>
      <c r="C218" s="438">
        <v>4881582.2053661896</v>
      </c>
      <c r="D218" s="746">
        <v>5146818.946034099</v>
      </c>
      <c r="E218" s="646">
        <f t="shared" si="29"/>
        <v>265236.74066790938</v>
      </c>
      <c r="F218" s="748">
        <f t="shared" si="33"/>
        <v>5.4334174763326103E-2</v>
      </c>
      <c r="G218" s="438">
        <f t="shared" si="30"/>
        <v>1814.7145744855723</v>
      </c>
      <c r="H218" s="438">
        <f t="shared" si="31"/>
        <v>1952.5109810448023</v>
      </c>
      <c r="I218" s="721">
        <f t="shared" si="32"/>
        <v>137.79640655923004</v>
      </c>
      <c r="J218" s="723">
        <f t="shared" si="27"/>
        <v>1.5257888855585268E-3</v>
      </c>
      <c r="K218" s="723">
        <f t="shared" si="28"/>
        <v>4.763616379973222E-4</v>
      </c>
      <c r="L218" s="436">
        <v>2690</v>
      </c>
      <c r="M218" s="440">
        <v>2636</v>
      </c>
      <c r="N218" s="492">
        <v>17</v>
      </c>
      <c r="O218" s="492">
        <v>17</v>
      </c>
    </row>
    <row r="219" spans="1:15" ht="16.5">
      <c r="A219" s="434">
        <v>694</v>
      </c>
      <c r="B219" s="435" t="s">
        <v>255</v>
      </c>
      <c r="C219" s="438">
        <v>14075172.267125081</v>
      </c>
      <c r="D219" s="746">
        <v>7580330.5854765335</v>
      </c>
      <c r="E219" s="646">
        <f t="shared" si="29"/>
        <v>-6494841.6816485478</v>
      </c>
      <c r="F219" s="748">
        <f t="shared" si="33"/>
        <v>-0.46143958726660395</v>
      </c>
      <c r="G219" s="438">
        <f t="shared" si="30"/>
        <v>493.50206048613586</v>
      </c>
      <c r="H219" s="438">
        <f t="shared" si="31"/>
        <v>267.39322676202102</v>
      </c>
      <c r="I219" s="721">
        <f t="shared" si="32"/>
        <v>-226.10883372411485</v>
      </c>
      <c r="J219" s="723">
        <f t="shared" si="27"/>
        <v>2.2472102239173711E-3</v>
      </c>
      <c r="K219" s="723">
        <f t="shared" si="28"/>
        <v>5.1230561743498054E-3</v>
      </c>
      <c r="L219" s="436">
        <v>28521</v>
      </c>
      <c r="M219" s="440">
        <v>28349</v>
      </c>
      <c r="N219" s="492">
        <v>5</v>
      </c>
      <c r="O219" s="492">
        <v>5</v>
      </c>
    </row>
    <row r="220" spans="1:15" ht="16.5">
      <c r="A220" s="434">
        <v>697</v>
      </c>
      <c r="B220" s="435" t="s">
        <v>256</v>
      </c>
      <c r="C220" s="438">
        <v>586471.86798546487</v>
      </c>
      <c r="D220" s="746">
        <v>-2666978.6496661906</v>
      </c>
      <c r="E220" s="646">
        <f t="shared" si="29"/>
        <v>-3253450.5176516557</v>
      </c>
      <c r="F220" s="748">
        <f t="shared" si="33"/>
        <v>-5.5474962999116766</v>
      </c>
      <c r="G220" s="438">
        <f t="shared" si="30"/>
        <v>484.68749420286355</v>
      </c>
      <c r="H220" s="438">
        <f t="shared" si="31"/>
        <v>-2271.7024273136208</v>
      </c>
      <c r="I220" s="721">
        <f t="shared" si="32"/>
        <v>-2756.3899215164843</v>
      </c>
      <c r="J220" s="723">
        <f t="shared" si="27"/>
        <v>-7.9063328715266634E-4</v>
      </c>
      <c r="K220" s="723">
        <f t="shared" si="28"/>
        <v>2.1215802845556004E-4</v>
      </c>
      <c r="L220" s="436">
        <v>1210</v>
      </c>
      <c r="M220" s="440">
        <v>1174</v>
      </c>
      <c r="N220" s="492">
        <v>18</v>
      </c>
      <c r="O220" s="492">
        <v>18</v>
      </c>
    </row>
    <row r="221" spans="1:15" ht="16.5">
      <c r="A221" s="434">
        <v>698</v>
      </c>
      <c r="B221" s="435" t="s">
        <v>257</v>
      </c>
      <c r="C221" s="438">
        <v>18718793.762218881</v>
      </c>
      <c r="D221" s="746">
        <v>15985170.360983238</v>
      </c>
      <c r="E221" s="646">
        <f t="shared" si="29"/>
        <v>-2733623.4012356438</v>
      </c>
      <c r="F221" s="748">
        <f t="shared" si="33"/>
        <v>-0.14603630105445461</v>
      </c>
      <c r="G221" s="438">
        <f t="shared" si="30"/>
        <v>291.66085637611218</v>
      </c>
      <c r="H221" s="438">
        <f t="shared" si="31"/>
        <v>247.69768902120148</v>
      </c>
      <c r="I221" s="721">
        <f t="shared" si="32"/>
        <v>-43.963167354910695</v>
      </c>
      <c r="J221" s="723">
        <f t="shared" si="27"/>
        <v>4.7388485055106927E-3</v>
      </c>
      <c r="K221" s="723">
        <f t="shared" si="28"/>
        <v>1.1662366581243243E-2</v>
      </c>
      <c r="L221" s="436">
        <v>64180</v>
      </c>
      <c r="M221" s="440">
        <v>64535</v>
      </c>
      <c r="N221" s="492">
        <v>19</v>
      </c>
      <c r="O221" s="492">
        <v>19</v>
      </c>
    </row>
    <row r="222" spans="1:15" ht="16.5">
      <c r="A222" s="434">
        <v>700</v>
      </c>
      <c r="B222" s="435" t="s">
        <v>258</v>
      </c>
      <c r="C222" s="438">
        <v>932947.78135234071</v>
      </c>
      <c r="D222" s="746">
        <v>1231132.432494191</v>
      </c>
      <c r="E222" s="646">
        <f t="shared" si="29"/>
        <v>298184.65114185028</v>
      </c>
      <c r="F222" s="748">
        <f t="shared" si="33"/>
        <v>0.31961558524703398</v>
      </c>
      <c r="G222" s="438">
        <f t="shared" si="30"/>
        <v>189.89370676823543</v>
      </c>
      <c r="H222" s="438">
        <f t="shared" si="31"/>
        <v>254.26113847463671</v>
      </c>
      <c r="I222" s="721">
        <f t="shared" si="32"/>
        <v>64.367431706401277</v>
      </c>
      <c r="J222" s="723">
        <f t="shared" si="27"/>
        <v>3.6497265628465816E-4</v>
      </c>
      <c r="K222" s="723">
        <f t="shared" si="28"/>
        <v>8.7501633201177316E-4</v>
      </c>
      <c r="L222" s="436">
        <v>4913</v>
      </c>
      <c r="M222" s="440">
        <v>4842</v>
      </c>
      <c r="N222" s="492">
        <v>9</v>
      </c>
      <c r="O222" s="492">
        <v>9</v>
      </c>
    </row>
    <row r="223" spans="1:15" ht="16.5">
      <c r="A223" s="434">
        <v>702</v>
      </c>
      <c r="B223" s="435" t="s">
        <v>259</v>
      </c>
      <c r="C223" s="438">
        <v>1883596.2560685007</v>
      </c>
      <c r="D223" s="746">
        <v>1576731.6117688431</v>
      </c>
      <c r="E223" s="646">
        <f t="shared" si="29"/>
        <v>-306864.64429965755</v>
      </c>
      <c r="F223" s="748">
        <f t="shared" si="33"/>
        <v>-0.16291423563357191</v>
      </c>
      <c r="G223" s="438">
        <f t="shared" si="30"/>
        <v>453.33243226678718</v>
      </c>
      <c r="H223" s="438">
        <f t="shared" si="31"/>
        <v>383.25999313778397</v>
      </c>
      <c r="I223" s="721">
        <f t="shared" si="32"/>
        <v>-70.072439129003214</v>
      </c>
      <c r="J223" s="723">
        <f t="shared" si="27"/>
        <v>4.6742650051823759E-4</v>
      </c>
      <c r="K223" s="723">
        <f t="shared" si="28"/>
        <v>7.4345666871054004E-4</v>
      </c>
      <c r="L223" s="436">
        <v>4155</v>
      </c>
      <c r="M223" s="440">
        <v>4114</v>
      </c>
      <c r="N223" s="492">
        <v>6</v>
      </c>
      <c r="O223" s="492">
        <v>6</v>
      </c>
    </row>
    <row r="224" spans="1:15" ht="16.5">
      <c r="A224" s="434">
        <v>704</v>
      </c>
      <c r="B224" s="435" t="s">
        <v>260</v>
      </c>
      <c r="C224" s="438">
        <v>5317878.7787526017</v>
      </c>
      <c r="D224" s="746">
        <v>6147537.1249351259</v>
      </c>
      <c r="E224" s="646">
        <f t="shared" si="29"/>
        <v>829658.34618252423</v>
      </c>
      <c r="F224" s="748">
        <f t="shared" si="33"/>
        <v>0.15601302336890324</v>
      </c>
      <c r="G224" s="438">
        <f t="shared" si="30"/>
        <v>833.65398632271547</v>
      </c>
      <c r="H224" s="438">
        <f t="shared" si="31"/>
        <v>956.36856330664682</v>
      </c>
      <c r="I224" s="721">
        <f t="shared" si="32"/>
        <v>122.71457698393135</v>
      </c>
      <c r="J224" s="723">
        <f t="shared" si="27"/>
        <v>1.8224545912989827E-3</v>
      </c>
      <c r="K224" s="723">
        <f t="shared" si="28"/>
        <v>1.1616284556323169E-3</v>
      </c>
      <c r="L224" s="436">
        <v>6379</v>
      </c>
      <c r="M224" s="440">
        <v>6428</v>
      </c>
      <c r="N224" s="492">
        <v>2</v>
      </c>
      <c r="O224" s="492">
        <v>2</v>
      </c>
    </row>
    <row r="225" spans="1:15" ht="16.5">
      <c r="A225" s="434">
        <v>707</v>
      </c>
      <c r="B225" s="435" t="s">
        <v>261</v>
      </c>
      <c r="C225" s="438">
        <v>1464000.6011142633</v>
      </c>
      <c r="D225" s="746">
        <v>643015.55557587743</v>
      </c>
      <c r="E225" s="646">
        <f t="shared" si="29"/>
        <v>-820985.04553838586</v>
      </c>
      <c r="F225" s="748">
        <f t="shared" si="33"/>
        <v>-0.5607819046751259</v>
      </c>
      <c r="G225" s="438">
        <f t="shared" si="30"/>
        <v>720.47273676883037</v>
      </c>
      <c r="H225" s="438">
        <f t="shared" si="31"/>
        <v>328.06916100810071</v>
      </c>
      <c r="I225" s="721">
        <f t="shared" si="32"/>
        <v>-392.40357576072967</v>
      </c>
      <c r="J225" s="723">
        <f t="shared" si="27"/>
        <v>1.9062376163336966E-4</v>
      </c>
      <c r="K225" s="723">
        <f t="shared" si="28"/>
        <v>3.5419909350331997E-4</v>
      </c>
      <c r="L225" s="436">
        <v>2032</v>
      </c>
      <c r="M225" s="440">
        <v>1960</v>
      </c>
      <c r="N225" s="492">
        <v>12</v>
      </c>
      <c r="O225" s="492">
        <v>12</v>
      </c>
    </row>
    <row r="226" spans="1:15" ht="16.5">
      <c r="A226" s="434">
        <v>710</v>
      </c>
      <c r="B226" s="435" t="s">
        <v>262</v>
      </c>
      <c r="C226" s="438">
        <v>21310448.174251936</v>
      </c>
      <c r="D226" s="746">
        <v>19324823.284641951</v>
      </c>
      <c r="E226" s="646">
        <f t="shared" si="29"/>
        <v>-1985624.8896099851</v>
      </c>
      <c r="F226" s="748">
        <f t="shared" si="33"/>
        <v>-9.317612062279805E-2</v>
      </c>
      <c r="G226" s="438">
        <f t="shared" si="30"/>
        <v>775.37651630955963</v>
      </c>
      <c r="H226" s="438">
        <f t="shared" si="31"/>
        <v>707.7134433692944</v>
      </c>
      <c r="I226" s="721">
        <f t="shared" si="32"/>
        <v>-67.663072940265238</v>
      </c>
      <c r="J226" s="723">
        <f t="shared" si="27"/>
        <v>5.7288979644037324E-3</v>
      </c>
      <c r="K226" s="723">
        <f t="shared" si="28"/>
        <v>4.9345716567355388E-3</v>
      </c>
      <c r="L226" s="436">
        <v>27484</v>
      </c>
      <c r="M226" s="440">
        <v>27306</v>
      </c>
      <c r="N226" s="492">
        <v>1</v>
      </c>
      <c r="O226" s="493">
        <v>33</v>
      </c>
    </row>
    <row r="227" spans="1:15" ht="16.5">
      <c r="A227" s="434">
        <v>729</v>
      </c>
      <c r="B227" s="435" t="s">
        <v>263</v>
      </c>
      <c r="C227" s="438">
        <v>8781740.0205464326</v>
      </c>
      <c r="D227" s="746">
        <v>7244796.3396313544</v>
      </c>
      <c r="E227" s="646">
        <f t="shared" si="29"/>
        <v>-1536943.6809150781</v>
      </c>
      <c r="F227" s="748">
        <f t="shared" si="33"/>
        <v>-0.1750158484900631</v>
      </c>
      <c r="G227" s="438">
        <f t="shared" si="30"/>
        <v>963.22694093961093</v>
      </c>
      <c r="H227" s="438">
        <f t="shared" si="31"/>
        <v>807.21964786978879</v>
      </c>
      <c r="I227" s="721">
        <f t="shared" si="32"/>
        <v>-156.00729306982214</v>
      </c>
      <c r="J227" s="723">
        <f t="shared" si="27"/>
        <v>2.1477401573766924E-3</v>
      </c>
      <c r="K227" s="723">
        <f t="shared" si="28"/>
        <v>1.6219065633634167E-3</v>
      </c>
      <c r="L227" s="436">
        <v>9117</v>
      </c>
      <c r="M227" s="440">
        <v>8975</v>
      </c>
      <c r="N227" s="492">
        <v>13</v>
      </c>
      <c r="O227" s="492">
        <v>13</v>
      </c>
    </row>
    <row r="228" spans="1:15" ht="16.5">
      <c r="A228" s="434">
        <v>732</v>
      </c>
      <c r="B228" s="435" t="s">
        <v>264</v>
      </c>
      <c r="C228" s="438">
        <v>4793152.8734893948</v>
      </c>
      <c r="D228" s="746">
        <v>3336822.9581397129</v>
      </c>
      <c r="E228" s="646">
        <f t="shared" si="29"/>
        <v>-1456329.9153496819</v>
      </c>
      <c r="F228" s="748">
        <f t="shared" si="33"/>
        <v>-0.30383548236162972</v>
      </c>
      <c r="G228" s="438">
        <f t="shared" si="30"/>
        <v>1403.1477966889329</v>
      </c>
      <c r="H228" s="438">
        <f t="shared" si="31"/>
        <v>1000.246690089842</v>
      </c>
      <c r="I228" s="721">
        <f t="shared" si="32"/>
        <v>-402.90110659909089</v>
      </c>
      <c r="J228" s="723">
        <f t="shared" si="27"/>
        <v>9.8921050769217554E-4</v>
      </c>
      <c r="K228" s="723">
        <f t="shared" si="28"/>
        <v>6.0286131424850786E-4</v>
      </c>
      <c r="L228" s="436">
        <v>3416</v>
      </c>
      <c r="M228" s="440">
        <v>3336</v>
      </c>
      <c r="N228" s="492">
        <v>19</v>
      </c>
      <c r="O228" s="492">
        <v>19</v>
      </c>
    </row>
    <row r="229" spans="1:15" ht="16.5">
      <c r="A229" s="434">
        <v>734</v>
      </c>
      <c r="B229" s="435" t="s">
        <v>265</v>
      </c>
      <c r="C229" s="438">
        <v>28261679.360596225</v>
      </c>
      <c r="D229" s="746">
        <v>27027953.750806224</v>
      </c>
      <c r="E229" s="646">
        <f t="shared" si="29"/>
        <v>-1233725.6097900011</v>
      </c>
      <c r="F229" s="748">
        <f t="shared" si="33"/>
        <v>-4.3653655327719837E-2</v>
      </c>
      <c r="G229" s="438">
        <f t="shared" si="30"/>
        <v>549.83811985595764</v>
      </c>
      <c r="H229" s="438">
        <f t="shared" si="31"/>
        <v>530.65701511409543</v>
      </c>
      <c r="I229" s="721">
        <f t="shared" si="32"/>
        <v>-19.181104741862214</v>
      </c>
      <c r="J229" s="723">
        <f t="shared" si="27"/>
        <v>8.0125125567408698E-3</v>
      </c>
      <c r="K229" s="723">
        <f t="shared" si="28"/>
        <v>9.2042971578594878E-3</v>
      </c>
      <c r="L229" s="436">
        <v>51400</v>
      </c>
      <c r="M229" s="440">
        <v>50933</v>
      </c>
      <c r="N229" s="492">
        <v>2</v>
      </c>
      <c r="O229" s="492">
        <v>2</v>
      </c>
    </row>
    <row r="230" spans="1:15" ht="16.5">
      <c r="A230" s="434">
        <v>738</v>
      </c>
      <c r="B230" s="435" t="s">
        <v>266</v>
      </c>
      <c r="C230" s="438">
        <v>1504076.1029582839</v>
      </c>
      <c r="D230" s="746">
        <v>2405172.6362383957</v>
      </c>
      <c r="E230" s="646">
        <f t="shared" si="29"/>
        <v>901096.53328011185</v>
      </c>
      <c r="F230" s="748">
        <f t="shared" si="33"/>
        <v>0.59910301846282588</v>
      </c>
      <c r="G230" s="438">
        <f t="shared" si="30"/>
        <v>508.30554341273535</v>
      </c>
      <c r="H230" s="438">
        <f t="shared" si="31"/>
        <v>824.53638540911743</v>
      </c>
      <c r="I230" s="721">
        <f t="shared" si="32"/>
        <v>316.23084199638208</v>
      </c>
      <c r="J230" s="723">
        <f t="shared" si="27"/>
        <v>7.1302016152128547E-4</v>
      </c>
      <c r="K230" s="723">
        <f t="shared" si="28"/>
        <v>5.2714222232101249E-4</v>
      </c>
      <c r="L230" s="436">
        <v>2959</v>
      </c>
      <c r="M230" s="440">
        <v>2917</v>
      </c>
      <c r="N230" s="492">
        <v>2</v>
      </c>
      <c r="O230" s="492">
        <v>2</v>
      </c>
    </row>
    <row r="231" spans="1:15" ht="16.5">
      <c r="A231" s="434">
        <v>739</v>
      </c>
      <c r="B231" s="435" t="s">
        <v>267</v>
      </c>
      <c r="C231" s="438">
        <v>4696345.4151660437</v>
      </c>
      <c r="D231" s="746">
        <v>2385247.7394630592</v>
      </c>
      <c r="E231" s="646">
        <f t="shared" si="29"/>
        <v>-2311097.6757029844</v>
      </c>
      <c r="F231" s="748">
        <f t="shared" si="33"/>
        <v>-0.49210555685271573</v>
      </c>
      <c r="G231" s="438">
        <f t="shared" si="30"/>
        <v>1440.1549877847419</v>
      </c>
      <c r="H231" s="438">
        <f t="shared" si="31"/>
        <v>732.56994455253664</v>
      </c>
      <c r="I231" s="721">
        <f t="shared" si="32"/>
        <v>-707.58504323220529</v>
      </c>
      <c r="J231" s="723">
        <f t="shared" si="27"/>
        <v>7.0711337009060279E-4</v>
      </c>
      <c r="K231" s="723">
        <f t="shared" si="28"/>
        <v>5.8840420839122956E-4</v>
      </c>
      <c r="L231" s="436">
        <v>3261</v>
      </c>
      <c r="M231" s="440">
        <v>3256</v>
      </c>
      <c r="N231" s="492">
        <v>9</v>
      </c>
      <c r="O231" s="492">
        <v>9</v>
      </c>
    </row>
    <row r="232" spans="1:15" ht="16.5">
      <c r="A232" s="434">
        <v>740</v>
      </c>
      <c r="B232" s="435" t="s">
        <v>268</v>
      </c>
      <c r="C232" s="438">
        <v>10662729.778039875</v>
      </c>
      <c r="D232" s="746">
        <v>6124186.5685523031</v>
      </c>
      <c r="E232" s="646">
        <f t="shared" si="29"/>
        <v>-4538543.2094875714</v>
      </c>
      <c r="F232" s="748">
        <f t="shared" si="33"/>
        <v>-0.42564552454801963</v>
      </c>
      <c r="G232" s="438">
        <f t="shared" si="30"/>
        <v>327.61021839308921</v>
      </c>
      <c r="H232" s="438">
        <f t="shared" si="31"/>
        <v>190.87382167842614</v>
      </c>
      <c r="I232" s="721">
        <f t="shared" si="32"/>
        <v>-136.73639671466307</v>
      </c>
      <c r="J232" s="723">
        <f t="shared" si="27"/>
        <v>1.8155322534872025E-3</v>
      </c>
      <c r="K232" s="723">
        <f t="shared" si="28"/>
        <v>5.798203017884705E-3</v>
      </c>
      <c r="L232" s="436">
        <v>32547</v>
      </c>
      <c r="M232" s="440">
        <v>32085</v>
      </c>
      <c r="N232" s="492">
        <v>10</v>
      </c>
      <c r="O232" s="492">
        <v>10</v>
      </c>
    </row>
    <row r="233" spans="1:15" ht="16.5">
      <c r="A233" s="434">
        <v>742</v>
      </c>
      <c r="B233" s="435" t="s">
        <v>269</v>
      </c>
      <c r="C233" s="438">
        <v>1403199.7544305464</v>
      </c>
      <c r="D233" s="746">
        <v>-1519609.1177043475</v>
      </c>
      <c r="E233" s="646">
        <f t="shared" si="29"/>
        <v>-2922808.8721348941</v>
      </c>
      <c r="F233" s="748">
        <f t="shared" si="33"/>
        <v>-2.0829599370340848</v>
      </c>
      <c r="G233" s="438">
        <f t="shared" si="30"/>
        <v>1390.6836020124344</v>
      </c>
      <c r="H233" s="438">
        <f t="shared" si="31"/>
        <v>-1538.0659086076391</v>
      </c>
      <c r="I233" s="721">
        <f t="shared" si="32"/>
        <v>-2928.7495106200736</v>
      </c>
      <c r="J233" s="723">
        <f t="shared" si="27"/>
        <v>-4.5049237723298984E-4</v>
      </c>
      <c r="K233" s="723">
        <f t="shared" si="28"/>
        <v>1.7854525733738784E-4</v>
      </c>
      <c r="L233" s="436">
        <v>1009</v>
      </c>
      <c r="M233" s="440">
        <v>988</v>
      </c>
      <c r="N233" s="492">
        <v>19</v>
      </c>
      <c r="O233" s="492">
        <v>19</v>
      </c>
    </row>
    <row r="234" spans="1:15" ht="16.5">
      <c r="A234" s="434">
        <v>743</v>
      </c>
      <c r="B234" s="435" t="s">
        <v>270</v>
      </c>
      <c r="C234" s="438">
        <v>30873363.810911611</v>
      </c>
      <c r="D234" s="746">
        <v>26961730.073459424</v>
      </c>
      <c r="E234" s="646">
        <f t="shared" si="29"/>
        <v>-3911633.7374521866</v>
      </c>
      <c r="F234" s="748">
        <f t="shared" si="33"/>
        <v>-0.12669930498696397</v>
      </c>
      <c r="G234" s="438">
        <f t="shared" si="30"/>
        <v>476.91182357438845</v>
      </c>
      <c r="H234" s="438">
        <f t="shared" si="31"/>
        <v>412.74482300965087</v>
      </c>
      <c r="I234" s="721">
        <f t="shared" si="32"/>
        <v>-64.167000564737577</v>
      </c>
      <c r="J234" s="723">
        <f t="shared" si="27"/>
        <v>7.9928803621919595E-3</v>
      </c>
      <c r="K234" s="723">
        <f t="shared" si="28"/>
        <v>1.1804769073937434E-2</v>
      </c>
      <c r="L234" s="436">
        <v>64736</v>
      </c>
      <c r="M234" s="440">
        <v>65323</v>
      </c>
      <c r="N234" s="492">
        <v>14</v>
      </c>
      <c r="O234" s="492">
        <v>14</v>
      </c>
    </row>
    <row r="235" spans="1:15" ht="16.5">
      <c r="A235" s="434">
        <v>746</v>
      </c>
      <c r="B235" s="435" t="s">
        <v>271</v>
      </c>
      <c r="C235" s="438">
        <v>7476559.1838328075</v>
      </c>
      <c r="D235" s="746">
        <v>6742858.4668006599</v>
      </c>
      <c r="E235" s="646">
        <f t="shared" si="29"/>
        <v>-733700.71703214757</v>
      </c>
      <c r="F235" s="748">
        <f t="shared" si="33"/>
        <v>-9.813347276360633E-2</v>
      </c>
      <c r="G235" s="438">
        <f t="shared" si="30"/>
        <v>1563.8065642821182</v>
      </c>
      <c r="H235" s="438">
        <f t="shared" si="31"/>
        <v>1424.0461387118605</v>
      </c>
      <c r="I235" s="721">
        <f t="shared" si="32"/>
        <v>-139.76042557025767</v>
      </c>
      <c r="J235" s="723">
        <f t="shared" si="27"/>
        <v>1.998939269753456E-3</v>
      </c>
      <c r="K235" s="723">
        <f t="shared" si="28"/>
        <v>8.5567995292766335E-4</v>
      </c>
      <c r="L235" s="436">
        <v>4781</v>
      </c>
      <c r="M235" s="440">
        <v>4735</v>
      </c>
      <c r="N235" s="492">
        <v>17</v>
      </c>
      <c r="O235" s="492">
        <v>17</v>
      </c>
    </row>
    <row r="236" spans="1:15" ht="16.5">
      <c r="A236" s="434">
        <v>747</v>
      </c>
      <c r="B236" s="435" t="s">
        <v>272</v>
      </c>
      <c r="C236" s="438">
        <v>1650696.6755929263</v>
      </c>
      <c r="D236" s="746">
        <v>2124795.6385868881</v>
      </c>
      <c r="E236" s="646">
        <f t="shared" si="29"/>
        <v>474098.96299396176</v>
      </c>
      <c r="F236" s="748">
        <f t="shared" si="33"/>
        <v>0.28721143624019629</v>
      </c>
      <c r="G236" s="438">
        <f t="shared" si="30"/>
        <v>1220.9294937817504</v>
      </c>
      <c r="H236" s="438">
        <f t="shared" si="31"/>
        <v>1624.4614973905873</v>
      </c>
      <c r="I236" s="721">
        <f t="shared" si="32"/>
        <v>403.53200360883693</v>
      </c>
      <c r="J236" s="723">
        <f t="shared" si="27"/>
        <v>6.2990161562555714E-4</v>
      </c>
      <c r="K236" s="723">
        <f t="shared" si="28"/>
        <v>2.3637368076650128E-4</v>
      </c>
      <c r="L236" s="436">
        <v>1352</v>
      </c>
      <c r="M236" s="440">
        <v>1308</v>
      </c>
      <c r="N236" s="492">
        <v>4</v>
      </c>
      <c r="O236" s="492">
        <v>4</v>
      </c>
    </row>
    <row r="237" spans="1:15" ht="16.5">
      <c r="A237" s="434">
        <v>748</v>
      </c>
      <c r="B237" s="435" t="s">
        <v>273</v>
      </c>
      <c r="C237" s="438">
        <v>6827920.6129366029</v>
      </c>
      <c r="D237" s="746">
        <v>3970541.5845205383</v>
      </c>
      <c r="E237" s="646">
        <f t="shared" si="29"/>
        <v>-2857379.0284160646</v>
      </c>
      <c r="F237" s="748">
        <f t="shared" si="33"/>
        <v>-0.4184845124007881</v>
      </c>
      <c r="G237" s="438">
        <f t="shared" si="30"/>
        <v>1357.979437735999</v>
      </c>
      <c r="H237" s="438">
        <f t="shared" si="31"/>
        <v>810.81102399847623</v>
      </c>
      <c r="I237" s="721">
        <f t="shared" si="32"/>
        <v>-547.16841373752277</v>
      </c>
      <c r="J237" s="723">
        <f t="shared" si="27"/>
        <v>1.1770781686380389E-3</v>
      </c>
      <c r="K237" s="723">
        <f t="shared" si="28"/>
        <v>8.8495559228865203E-4</v>
      </c>
      <c r="L237" s="436">
        <v>5028</v>
      </c>
      <c r="M237" s="440">
        <v>4897</v>
      </c>
      <c r="N237" s="492">
        <v>17</v>
      </c>
      <c r="O237" s="492">
        <v>17</v>
      </c>
    </row>
    <row r="238" spans="1:15" ht="16.5">
      <c r="A238" s="434">
        <v>749</v>
      </c>
      <c r="B238" s="435" t="s">
        <v>274</v>
      </c>
      <c r="C238" s="438">
        <v>11096210.310701065</v>
      </c>
      <c r="D238" s="746">
        <v>13731899.798775598</v>
      </c>
      <c r="E238" s="646">
        <f t="shared" si="29"/>
        <v>2635689.4880745336</v>
      </c>
      <c r="F238" s="748">
        <f t="shared" si="33"/>
        <v>0.23753059957170272</v>
      </c>
      <c r="G238" s="438">
        <f t="shared" si="30"/>
        <v>521.12010100507518</v>
      </c>
      <c r="H238" s="438">
        <f t="shared" si="31"/>
        <v>646.75488878935562</v>
      </c>
      <c r="I238" s="721">
        <f t="shared" si="32"/>
        <v>125.63478778428043</v>
      </c>
      <c r="J238" s="723">
        <f t="shared" si="27"/>
        <v>4.0708601391000561E-3</v>
      </c>
      <c r="K238" s="723">
        <f t="shared" si="28"/>
        <v>3.8369158945216787E-3</v>
      </c>
      <c r="L238" s="436">
        <v>21293</v>
      </c>
      <c r="M238" s="440">
        <v>21232</v>
      </c>
      <c r="N238" s="492">
        <v>11</v>
      </c>
      <c r="O238" s="492">
        <v>11</v>
      </c>
    </row>
    <row r="239" spans="1:15" ht="16.5">
      <c r="A239" s="434">
        <v>751</v>
      </c>
      <c r="B239" s="435" t="s">
        <v>275</v>
      </c>
      <c r="C239" s="438">
        <v>3117691.5846888153</v>
      </c>
      <c r="D239" s="746">
        <v>729053.85295473225</v>
      </c>
      <c r="E239" s="646">
        <f t="shared" si="29"/>
        <v>-2388637.731734083</v>
      </c>
      <c r="F239" s="748">
        <f t="shared" si="33"/>
        <v>-0.76615587746550595</v>
      </c>
      <c r="G239" s="438">
        <f t="shared" si="30"/>
        <v>1073.5852564355425</v>
      </c>
      <c r="H239" s="438">
        <f t="shared" si="31"/>
        <v>253.40766526059517</v>
      </c>
      <c r="I239" s="721">
        <f t="shared" si="32"/>
        <v>-820.17759117494734</v>
      </c>
      <c r="J239" s="723">
        <f t="shared" si="27"/>
        <v>2.1613005576368708E-4</v>
      </c>
      <c r="K239" s="723">
        <f t="shared" si="28"/>
        <v>5.1991366939237323E-4</v>
      </c>
      <c r="L239" s="436">
        <v>2904</v>
      </c>
      <c r="M239" s="440">
        <v>2877</v>
      </c>
      <c r="N239" s="492">
        <v>19</v>
      </c>
      <c r="O239" s="492">
        <v>19</v>
      </c>
    </row>
    <row r="240" spans="1:15" ht="16.5">
      <c r="A240" s="434">
        <v>753</v>
      </c>
      <c r="B240" s="435" t="s">
        <v>276</v>
      </c>
      <c r="C240" s="438">
        <v>22148254.469401807</v>
      </c>
      <c r="D240" s="746">
        <v>22772698.736480828</v>
      </c>
      <c r="E240" s="646">
        <f t="shared" si="29"/>
        <v>624444.26707902178</v>
      </c>
      <c r="F240" s="748">
        <f t="shared" si="33"/>
        <v>2.8193836581645846E-2</v>
      </c>
      <c r="G240" s="438">
        <f t="shared" si="30"/>
        <v>998.11872327182539</v>
      </c>
      <c r="H240" s="438">
        <f t="shared" si="31"/>
        <v>1020.2822014552343</v>
      </c>
      <c r="I240" s="721">
        <f t="shared" si="32"/>
        <v>22.16347818340887</v>
      </c>
      <c r="J240" s="723">
        <f t="shared" si="27"/>
        <v>6.7510302947549903E-3</v>
      </c>
      <c r="K240" s="723">
        <f t="shared" si="28"/>
        <v>4.0335325341806644E-3</v>
      </c>
      <c r="L240" s="436">
        <v>22190</v>
      </c>
      <c r="M240" s="440">
        <v>22320</v>
      </c>
      <c r="N240" s="492">
        <v>1</v>
      </c>
      <c r="O240" s="493">
        <v>34</v>
      </c>
    </row>
    <row r="241" spans="1:15" ht="16.5">
      <c r="A241" s="434">
        <v>755</v>
      </c>
      <c r="B241" s="435" t="s">
        <v>277</v>
      </c>
      <c r="C241" s="438">
        <v>4271058.8868404767</v>
      </c>
      <c r="D241" s="746">
        <v>5006007.9359711828</v>
      </c>
      <c r="E241" s="646">
        <f t="shared" si="29"/>
        <v>734949.04913070612</v>
      </c>
      <c r="F241" s="748">
        <f t="shared" si="33"/>
        <v>0.17207654321862698</v>
      </c>
      <c r="G241" s="438">
        <f t="shared" si="30"/>
        <v>689.10275683131283</v>
      </c>
      <c r="H241" s="438">
        <f t="shared" si="31"/>
        <v>805.21279330403456</v>
      </c>
      <c r="I241" s="721">
        <f t="shared" si="32"/>
        <v>116.11003647272173</v>
      </c>
      <c r="J241" s="723">
        <f t="shared" si="27"/>
        <v>1.4840450674116267E-3</v>
      </c>
      <c r="K241" s="723">
        <f t="shared" si="28"/>
        <v>1.1234978389337452E-3</v>
      </c>
      <c r="L241" s="436">
        <v>6198</v>
      </c>
      <c r="M241" s="440">
        <v>6217</v>
      </c>
      <c r="N241" s="492">
        <v>1</v>
      </c>
      <c r="O241" s="493">
        <v>33</v>
      </c>
    </row>
    <row r="242" spans="1:15" ht="16.5">
      <c r="A242" s="434">
        <v>758</v>
      </c>
      <c r="B242" s="435" t="s">
        <v>278</v>
      </c>
      <c r="C242" s="438">
        <v>2505270.0180187882</v>
      </c>
      <c r="D242" s="746">
        <v>6086229.0997144319</v>
      </c>
      <c r="E242" s="646">
        <f t="shared" si="29"/>
        <v>3580959.0816956437</v>
      </c>
      <c r="F242" s="748">
        <f t="shared" si="33"/>
        <v>1.4293705093423541</v>
      </c>
      <c r="G242" s="438">
        <f t="shared" si="30"/>
        <v>306.00586515436521</v>
      </c>
      <c r="H242" s="438">
        <f t="shared" si="31"/>
        <v>748.24552492186274</v>
      </c>
      <c r="I242" s="721">
        <f t="shared" si="32"/>
        <v>442.23965976749753</v>
      </c>
      <c r="J242" s="723">
        <f t="shared" si="27"/>
        <v>1.8042796555846894E-3</v>
      </c>
      <c r="K242" s="723">
        <f t="shared" si="28"/>
        <v>1.469926238038778E-3</v>
      </c>
      <c r="L242" s="436">
        <v>8187</v>
      </c>
      <c r="M242" s="440">
        <v>8134</v>
      </c>
      <c r="N242" s="492">
        <v>19</v>
      </c>
      <c r="O242" s="492">
        <v>19</v>
      </c>
    </row>
    <row r="243" spans="1:15" ht="16.5">
      <c r="A243" s="434">
        <v>759</v>
      </c>
      <c r="B243" s="435" t="s">
        <v>279</v>
      </c>
      <c r="C243" s="438">
        <v>2135522.5113569191</v>
      </c>
      <c r="D243" s="746">
        <v>2989558.1865167911</v>
      </c>
      <c r="E243" s="646">
        <f t="shared" si="29"/>
        <v>854035.67515987204</v>
      </c>
      <c r="F243" s="748">
        <f t="shared" si="33"/>
        <v>0.399918835141295</v>
      </c>
      <c r="G243" s="438">
        <f t="shared" si="30"/>
        <v>1069.3653036339103</v>
      </c>
      <c r="H243" s="438">
        <f t="shared" si="31"/>
        <v>1539.4223411517976</v>
      </c>
      <c r="I243" s="721">
        <f t="shared" si="32"/>
        <v>470.05703751788724</v>
      </c>
      <c r="J243" s="723">
        <f t="shared" si="27"/>
        <v>8.8626289394396819E-4</v>
      </c>
      <c r="K243" s="723">
        <f t="shared" si="28"/>
        <v>3.5094624468543233E-4</v>
      </c>
      <c r="L243" s="436">
        <v>1997</v>
      </c>
      <c r="M243" s="440">
        <v>1942</v>
      </c>
      <c r="N243" s="492">
        <v>14</v>
      </c>
      <c r="O243" s="492">
        <v>14</v>
      </c>
    </row>
    <row r="244" spans="1:15" ht="16.5">
      <c r="A244" s="434">
        <v>761</v>
      </c>
      <c r="B244" s="435" t="s">
        <v>280</v>
      </c>
      <c r="C244" s="438">
        <v>10636527.467116212</v>
      </c>
      <c r="D244" s="746">
        <v>7633335.7268423066</v>
      </c>
      <c r="E244" s="646">
        <f t="shared" si="29"/>
        <v>-3003191.7402739059</v>
      </c>
      <c r="F244" s="748">
        <f t="shared" si="33"/>
        <v>-0.28234701123637812</v>
      </c>
      <c r="G244" s="438">
        <f t="shared" si="30"/>
        <v>1242.1496516543516</v>
      </c>
      <c r="H244" s="438">
        <f t="shared" si="31"/>
        <v>905.92638581085998</v>
      </c>
      <c r="I244" s="721">
        <f t="shared" si="32"/>
        <v>-336.22326584349162</v>
      </c>
      <c r="J244" s="723">
        <f t="shared" si="27"/>
        <v>2.2629237464681638E-3</v>
      </c>
      <c r="K244" s="723">
        <f t="shared" si="28"/>
        <v>1.5226946744178441E-3</v>
      </c>
      <c r="L244" s="436">
        <v>8563</v>
      </c>
      <c r="M244" s="440">
        <v>8426</v>
      </c>
      <c r="N244" s="492">
        <v>2</v>
      </c>
      <c r="O244" s="492">
        <v>2</v>
      </c>
    </row>
    <row r="245" spans="1:15" ht="16.5">
      <c r="A245" s="434">
        <v>762</v>
      </c>
      <c r="B245" s="435" t="s">
        <v>281</v>
      </c>
      <c r="C245" s="438">
        <v>4462337.881378117</v>
      </c>
      <c r="D245" s="746">
        <v>5346372.4994806908</v>
      </c>
      <c r="E245" s="646">
        <f t="shared" si="29"/>
        <v>884034.61810257379</v>
      </c>
      <c r="F245" s="748">
        <f t="shared" si="33"/>
        <v>0.1981101928188268</v>
      </c>
      <c r="G245" s="438">
        <f t="shared" si="30"/>
        <v>1181.4503260201527</v>
      </c>
      <c r="H245" s="438">
        <f t="shared" si="31"/>
        <v>1455.9837961548722</v>
      </c>
      <c r="I245" s="721">
        <f t="shared" si="32"/>
        <v>274.53347013471944</v>
      </c>
      <c r="J245" s="723">
        <f t="shared" si="27"/>
        <v>1.5849470951468268E-3</v>
      </c>
      <c r="K245" s="723">
        <f t="shared" si="28"/>
        <v>6.6358115884907701E-4</v>
      </c>
      <c r="L245" s="436">
        <v>3777</v>
      </c>
      <c r="M245" s="440">
        <v>3672</v>
      </c>
      <c r="N245" s="492">
        <v>11</v>
      </c>
      <c r="O245" s="492">
        <v>11</v>
      </c>
    </row>
    <row r="246" spans="1:15" ht="16.5">
      <c r="A246" s="434">
        <v>765</v>
      </c>
      <c r="B246" s="435" t="s">
        <v>282</v>
      </c>
      <c r="C246" s="438">
        <v>4834309.2872977378</v>
      </c>
      <c r="D246" s="746">
        <v>6457744.6445671273</v>
      </c>
      <c r="E246" s="646">
        <f t="shared" si="29"/>
        <v>1623435.3572693896</v>
      </c>
      <c r="F246" s="748">
        <f t="shared" si="33"/>
        <v>0.3358153690197283</v>
      </c>
      <c r="G246" s="438">
        <f t="shared" si="30"/>
        <v>467.17329796074</v>
      </c>
      <c r="H246" s="438">
        <f t="shared" si="31"/>
        <v>623.695638841716</v>
      </c>
      <c r="I246" s="721">
        <f t="shared" si="32"/>
        <v>156.522340880976</v>
      </c>
      <c r="J246" s="723">
        <f t="shared" si="27"/>
        <v>1.914416478949198E-3</v>
      </c>
      <c r="K246" s="723">
        <f t="shared" si="28"/>
        <v>1.8711109255782525E-3</v>
      </c>
      <c r="L246" s="436">
        <v>10348</v>
      </c>
      <c r="M246" s="440">
        <v>10354</v>
      </c>
      <c r="N246" s="492">
        <v>18</v>
      </c>
      <c r="O246" s="492">
        <v>18</v>
      </c>
    </row>
    <row r="247" spans="1:15" ht="16.5">
      <c r="A247" s="434">
        <v>768</v>
      </c>
      <c r="B247" s="435" t="s">
        <v>283</v>
      </c>
      <c r="C247" s="438">
        <v>2430389.086563861</v>
      </c>
      <c r="D247" s="746">
        <v>2598132.9509146078</v>
      </c>
      <c r="E247" s="646">
        <f t="shared" si="29"/>
        <v>167743.86435074685</v>
      </c>
      <c r="F247" s="748">
        <f t="shared" si="33"/>
        <v>6.9019345617580483E-2</v>
      </c>
      <c r="G247" s="438">
        <f t="shared" si="30"/>
        <v>1000.1601179275148</v>
      </c>
      <c r="H247" s="438">
        <f t="shared" si="31"/>
        <v>1093.9507161745717</v>
      </c>
      <c r="I247" s="721">
        <f t="shared" si="32"/>
        <v>93.790598247056892</v>
      </c>
      <c r="J247" s="723">
        <f t="shared" si="27"/>
        <v>7.7022378701771066E-4</v>
      </c>
      <c r="K247" s="723">
        <f t="shared" si="28"/>
        <v>4.2919533013795154E-4</v>
      </c>
      <c r="L247" s="436">
        <v>2430</v>
      </c>
      <c r="M247" s="440">
        <v>2375</v>
      </c>
      <c r="N247" s="492">
        <v>10</v>
      </c>
      <c r="O247" s="492">
        <v>10</v>
      </c>
    </row>
    <row r="248" spans="1:15" ht="16.5">
      <c r="A248" s="434">
        <v>777</v>
      </c>
      <c r="B248" s="435" t="s">
        <v>284</v>
      </c>
      <c r="C248" s="438">
        <v>7492482.6119868187</v>
      </c>
      <c r="D248" s="746">
        <v>8440049.6360033341</v>
      </c>
      <c r="E248" s="646">
        <f t="shared" si="29"/>
        <v>947567.02401651535</v>
      </c>
      <c r="F248" s="748">
        <f t="shared" si="33"/>
        <v>0.12646903210700203</v>
      </c>
      <c r="G248" s="438">
        <f t="shared" si="30"/>
        <v>997.93321949744518</v>
      </c>
      <c r="H248" s="438">
        <f t="shared" si="31"/>
        <v>1145.6562557354871</v>
      </c>
      <c r="I248" s="721">
        <f t="shared" si="32"/>
        <v>147.72303623804191</v>
      </c>
      <c r="J248" s="723">
        <f t="shared" si="27"/>
        <v>2.5020763433108838E-3</v>
      </c>
      <c r="K248" s="723">
        <f t="shared" si="28"/>
        <v>1.3313187356321216E-3</v>
      </c>
      <c r="L248" s="436">
        <v>7508</v>
      </c>
      <c r="M248" s="440">
        <v>7367</v>
      </c>
      <c r="N248" s="492">
        <v>18</v>
      </c>
      <c r="O248" s="492">
        <v>18</v>
      </c>
    </row>
    <row r="249" spans="1:15" ht="16.5">
      <c r="A249" s="434">
        <v>778</v>
      </c>
      <c r="B249" s="435" t="s">
        <v>285</v>
      </c>
      <c r="C249" s="438">
        <v>5171094.8884416427</v>
      </c>
      <c r="D249" s="746">
        <v>5332861.977346262</v>
      </c>
      <c r="E249" s="646">
        <f t="shared" si="29"/>
        <v>161767.08890461922</v>
      </c>
      <c r="F249" s="748">
        <f t="shared" ref="F249:F268" si="34">E249/C249</f>
        <v>3.1282947305066609E-2</v>
      </c>
      <c r="G249" s="438">
        <f t="shared" si="30"/>
        <v>750.41284116117299</v>
      </c>
      <c r="H249" s="438">
        <f t="shared" si="31"/>
        <v>788.53496633835016</v>
      </c>
      <c r="I249" s="721">
        <f t="shared" si="32"/>
        <v>38.122125177177168</v>
      </c>
      <c r="J249" s="723">
        <f t="shared" si="27"/>
        <v>1.5809418630360901E-3</v>
      </c>
      <c r="K249" s="723">
        <f t="shared" si="28"/>
        <v>1.2221675864096699E-3</v>
      </c>
      <c r="L249" s="436">
        <v>6891</v>
      </c>
      <c r="M249" s="440">
        <v>6763</v>
      </c>
      <c r="N249" s="492">
        <v>11</v>
      </c>
      <c r="O249" s="492">
        <v>11</v>
      </c>
    </row>
    <row r="250" spans="1:15" ht="16.5">
      <c r="A250" s="434">
        <v>781</v>
      </c>
      <c r="B250" s="435" t="s">
        <v>286</v>
      </c>
      <c r="C250" s="438">
        <v>3579907.717353323</v>
      </c>
      <c r="D250" s="746">
        <v>4044561.2103725346</v>
      </c>
      <c r="E250" s="646">
        <f t="shared" si="29"/>
        <v>464653.49301921157</v>
      </c>
      <c r="F250" s="748">
        <f t="shared" si="34"/>
        <v>0.12979482425394376</v>
      </c>
      <c r="G250" s="438">
        <f t="shared" si="30"/>
        <v>998.85818006510124</v>
      </c>
      <c r="H250" s="438">
        <f t="shared" si="31"/>
        <v>1154.2697518186458</v>
      </c>
      <c r="I250" s="721">
        <f t="shared" si="32"/>
        <v>155.41157175354454</v>
      </c>
      <c r="J250" s="723">
        <f t="shared" si="27"/>
        <v>1.1990214939468107E-3</v>
      </c>
      <c r="K250" s="723">
        <f t="shared" si="28"/>
        <v>6.3322123654879249E-4</v>
      </c>
      <c r="L250" s="436">
        <v>3584</v>
      </c>
      <c r="M250" s="440">
        <v>3504</v>
      </c>
      <c r="N250" s="492">
        <v>7</v>
      </c>
      <c r="O250" s="492">
        <v>7</v>
      </c>
    </row>
    <row r="251" spans="1:15" ht="16.5">
      <c r="A251" s="434">
        <v>783</v>
      </c>
      <c r="B251" s="435" t="s">
        <v>287</v>
      </c>
      <c r="C251" s="438">
        <v>3569029.2796947081</v>
      </c>
      <c r="D251" s="746">
        <v>2844387.4377925284</v>
      </c>
      <c r="E251" s="646">
        <f t="shared" si="29"/>
        <v>-724641.84190217964</v>
      </c>
      <c r="F251" s="748">
        <f t="shared" si="34"/>
        <v>-0.20303611573737634</v>
      </c>
      <c r="G251" s="438">
        <f t="shared" si="30"/>
        <v>541.74700663246938</v>
      </c>
      <c r="H251" s="438">
        <f t="shared" si="31"/>
        <v>443.12002458210446</v>
      </c>
      <c r="I251" s="721">
        <f t="shared" si="32"/>
        <v>-98.626982050364916</v>
      </c>
      <c r="J251" s="723">
        <f t="shared" si="27"/>
        <v>8.43226619065411E-4</v>
      </c>
      <c r="K251" s="723">
        <f t="shared" si="28"/>
        <v>1.1600020312233729E-3</v>
      </c>
      <c r="L251" s="436">
        <v>6588</v>
      </c>
      <c r="M251" s="440">
        <v>6419</v>
      </c>
      <c r="N251" s="492">
        <v>4</v>
      </c>
      <c r="O251" s="492">
        <v>4</v>
      </c>
    </row>
    <row r="252" spans="1:15" ht="16.5">
      <c r="A252" s="434">
        <v>785</v>
      </c>
      <c r="B252" s="435" t="s">
        <v>288</v>
      </c>
      <c r="C252" s="438">
        <v>5181446.9447192056</v>
      </c>
      <c r="D252" s="746">
        <v>3325105.2035214473</v>
      </c>
      <c r="E252" s="646">
        <f t="shared" si="29"/>
        <v>-1856341.7411977584</v>
      </c>
      <c r="F252" s="748">
        <f t="shared" si="34"/>
        <v>-0.35826705570915729</v>
      </c>
      <c r="G252" s="438">
        <f t="shared" si="30"/>
        <v>1938.4388120909859</v>
      </c>
      <c r="H252" s="438">
        <f t="shared" si="31"/>
        <v>1266.224373008929</v>
      </c>
      <c r="I252" s="721">
        <f t="shared" si="32"/>
        <v>-672.21443908205697</v>
      </c>
      <c r="J252" s="723">
        <f t="shared" si="27"/>
        <v>9.8573674653062776E-4</v>
      </c>
      <c r="K252" s="723">
        <f t="shared" si="28"/>
        <v>4.7455449976516238E-4</v>
      </c>
      <c r="L252" s="436">
        <v>2673</v>
      </c>
      <c r="M252" s="440">
        <v>2626</v>
      </c>
      <c r="N252" s="492">
        <v>17</v>
      </c>
      <c r="O252" s="492">
        <v>17</v>
      </c>
    </row>
    <row r="253" spans="1:15" ht="16.5">
      <c r="A253" s="434">
        <v>790</v>
      </c>
      <c r="B253" s="435" t="s">
        <v>289</v>
      </c>
      <c r="C253" s="438">
        <v>18412648.269281786</v>
      </c>
      <c r="D253" s="746">
        <v>18039084.766220458</v>
      </c>
      <c r="E253" s="646">
        <f t="shared" si="29"/>
        <v>-373563.50306132808</v>
      </c>
      <c r="F253" s="748">
        <f t="shared" si="34"/>
        <v>-2.0288417917837059E-2</v>
      </c>
      <c r="G253" s="438">
        <f t="shared" si="30"/>
        <v>767.25761602140949</v>
      </c>
      <c r="H253" s="438">
        <f t="shared" si="31"/>
        <v>760.05244654168951</v>
      </c>
      <c r="I253" s="721">
        <f t="shared" si="32"/>
        <v>-7.2051694797199843</v>
      </c>
      <c r="J253" s="723">
        <f t="shared" si="27"/>
        <v>5.3477371810710193E-3</v>
      </c>
      <c r="K253" s="723">
        <f t="shared" si="28"/>
        <v>4.2890618802080595E-3</v>
      </c>
      <c r="L253" s="436">
        <v>23998</v>
      </c>
      <c r="M253" s="440">
        <v>23734</v>
      </c>
      <c r="N253" s="492">
        <v>6</v>
      </c>
      <c r="O253" s="492">
        <v>6</v>
      </c>
    </row>
    <row r="254" spans="1:15" ht="16.5">
      <c r="A254" s="434">
        <v>791</v>
      </c>
      <c r="B254" s="435" t="s">
        <v>290</v>
      </c>
      <c r="C254" s="438">
        <v>8305201.751989821</v>
      </c>
      <c r="D254" s="746">
        <v>6533712.480946009</v>
      </c>
      <c r="E254" s="646">
        <f t="shared" si="29"/>
        <v>-1771489.2710438119</v>
      </c>
      <c r="F254" s="748">
        <f t="shared" si="34"/>
        <v>-0.21329876430989597</v>
      </c>
      <c r="G254" s="438">
        <f t="shared" si="30"/>
        <v>1618.6321870960478</v>
      </c>
      <c r="H254" s="438">
        <f t="shared" si="31"/>
        <v>1299.2070950379816</v>
      </c>
      <c r="I254" s="721">
        <f t="shared" si="32"/>
        <v>-319.42509205806618</v>
      </c>
      <c r="J254" s="723">
        <f t="shared" si="27"/>
        <v>1.9369373567228647E-3</v>
      </c>
      <c r="K254" s="723">
        <f t="shared" si="28"/>
        <v>9.0880981695316138E-4</v>
      </c>
      <c r="L254" s="436">
        <v>5131</v>
      </c>
      <c r="M254" s="440">
        <v>5029</v>
      </c>
      <c r="N254" s="492">
        <v>17</v>
      </c>
      <c r="O254" s="492">
        <v>17</v>
      </c>
    </row>
    <row r="255" spans="1:15" ht="16.5">
      <c r="A255" s="434">
        <v>831</v>
      </c>
      <c r="B255" s="435" t="s">
        <v>291</v>
      </c>
      <c r="C255" s="438">
        <v>2839898.4763126755</v>
      </c>
      <c r="D255" s="746">
        <v>2934862.6967409984</v>
      </c>
      <c r="E255" s="646">
        <f t="shared" si="29"/>
        <v>94964.220428322908</v>
      </c>
      <c r="F255" s="748">
        <f t="shared" si="34"/>
        <v>3.3439301165309424E-2</v>
      </c>
      <c r="G255" s="438">
        <f t="shared" si="30"/>
        <v>618.04101769590329</v>
      </c>
      <c r="H255" s="438">
        <f t="shared" si="31"/>
        <v>643.7514140690937</v>
      </c>
      <c r="I255" s="721">
        <f t="shared" si="32"/>
        <v>25.710396373190406</v>
      </c>
      <c r="J255" s="723">
        <f t="shared" si="27"/>
        <v>8.7004826287473468E-4</v>
      </c>
      <c r="K255" s="723">
        <f t="shared" si="28"/>
        <v>8.2387432004165089E-4</v>
      </c>
      <c r="L255" s="436">
        <v>4595</v>
      </c>
      <c r="M255" s="440">
        <v>4559</v>
      </c>
      <c r="N255" s="492">
        <v>9</v>
      </c>
      <c r="O255" s="492">
        <v>9</v>
      </c>
    </row>
    <row r="256" spans="1:15" ht="16.5">
      <c r="A256" s="434">
        <v>832</v>
      </c>
      <c r="B256" s="435" t="s">
        <v>292</v>
      </c>
      <c r="C256" s="438">
        <v>8657203.2145301308</v>
      </c>
      <c r="D256" s="746">
        <v>8499155.4131934065</v>
      </c>
      <c r="E256" s="646">
        <f t="shared" si="29"/>
        <v>-158047.80133672431</v>
      </c>
      <c r="F256" s="748">
        <f t="shared" si="34"/>
        <v>-1.8256219407147455E-2</v>
      </c>
      <c r="G256" s="438">
        <f t="shared" si="30"/>
        <v>2212.4209595016946</v>
      </c>
      <c r="H256" s="438">
        <f t="shared" si="31"/>
        <v>2222.0014152139624</v>
      </c>
      <c r="I256" s="721">
        <f t="shared" si="32"/>
        <v>9.5804557122678489</v>
      </c>
      <c r="J256" s="723">
        <f t="shared" si="27"/>
        <v>2.5195984164310976E-3</v>
      </c>
      <c r="K256" s="723">
        <f t="shared" si="28"/>
        <v>6.9123037380112193E-4</v>
      </c>
      <c r="L256" s="436">
        <v>3913</v>
      </c>
      <c r="M256" s="440">
        <v>3825</v>
      </c>
      <c r="N256" s="492">
        <v>17</v>
      </c>
      <c r="O256" s="492">
        <v>17</v>
      </c>
    </row>
    <row r="257" spans="1:15" ht="16.5">
      <c r="A257" s="434">
        <v>833</v>
      </c>
      <c r="B257" s="435" t="s">
        <v>293</v>
      </c>
      <c r="C257" s="438">
        <v>1689480.7186240419</v>
      </c>
      <c r="D257" s="746">
        <v>373290.34910293086</v>
      </c>
      <c r="E257" s="646">
        <f t="shared" si="29"/>
        <v>-1316190.369521111</v>
      </c>
      <c r="F257" s="748">
        <f t="shared" si="34"/>
        <v>-0.77905024603835171</v>
      </c>
      <c r="G257" s="438">
        <f t="shared" si="30"/>
        <v>1007.4422889827322</v>
      </c>
      <c r="H257" s="438">
        <f t="shared" si="31"/>
        <v>220.7512413382205</v>
      </c>
      <c r="I257" s="721">
        <f t="shared" si="32"/>
        <v>-786.69104764451163</v>
      </c>
      <c r="J257" s="723">
        <f t="shared" si="27"/>
        <v>1.1066296905322318E-4</v>
      </c>
      <c r="K257" s="723">
        <f t="shared" si="28"/>
        <v>3.0558707505822148E-4</v>
      </c>
      <c r="L257" s="436">
        <v>1677</v>
      </c>
      <c r="M257" s="440">
        <v>1691</v>
      </c>
      <c r="N257" s="492">
        <v>2</v>
      </c>
      <c r="O257" s="492">
        <v>2</v>
      </c>
    </row>
    <row r="258" spans="1:15" ht="16.5">
      <c r="A258" s="434">
        <v>834</v>
      </c>
      <c r="B258" s="435" t="s">
        <v>294</v>
      </c>
      <c r="C258" s="438">
        <v>4172956.8979618512</v>
      </c>
      <c r="D258" s="746">
        <v>90307463.505524769</v>
      </c>
      <c r="E258" s="646">
        <f t="shared" si="29"/>
        <v>86134506.607562914</v>
      </c>
      <c r="F258" s="748">
        <f t="shared" si="34"/>
        <v>20.641120604344749</v>
      </c>
      <c r="G258" s="438">
        <f t="shared" si="30"/>
        <v>699.33918182702382</v>
      </c>
      <c r="H258" s="438">
        <f t="shared" si="31"/>
        <v>15361.024579949782</v>
      </c>
      <c r="I258" s="721">
        <f t="shared" si="32"/>
        <v>14661.685398122758</v>
      </c>
      <c r="J258" s="723">
        <f t="shared" si="27"/>
        <v>2.6771900380503314E-2</v>
      </c>
      <c r="K258" s="723">
        <f t="shared" si="28"/>
        <v>1.062416566686744E-3</v>
      </c>
      <c r="L258" s="436">
        <v>5967</v>
      </c>
      <c r="M258" s="440">
        <v>5879</v>
      </c>
      <c r="N258" s="492">
        <v>5</v>
      </c>
      <c r="O258" s="492">
        <v>5</v>
      </c>
    </row>
    <row r="259" spans="1:15" ht="16.5">
      <c r="A259" s="434">
        <v>837</v>
      </c>
      <c r="B259" s="435" t="s">
        <v>295</v>
      </c>
      <c r="C259" s="438">
        <v>58343614.351641037</v>
      </c>
      <c r="D259" s="746">
        <v>-2422461.1094330773</v>
      </c>
      <c r="E259" s="646">
        <f t="shared" si="29"/>
        <v>-60766075.461074114</v>
      </c>
      <c r="F259" s="748">
        <f t="shared" si="34"/>
        <v>-1.0415205868946127</v>
      </c>
      <c r="G259" s="438">
        <f t="shared" si="30"/>
        <v>238.89483935436482</v>
      </c>
      <c r="H259" s="438">
        <f t="shared" si="31"/>
        <v>-9.7284078464355801</v>
      </c>
      <c r="I259" s="721">
        <f t="shared" si="32"/>
        <v>-248.62324720080039</v>
      </c>
      <c r="J259" s="723">
        <f t="shared" si="27"/>
        <v>-7.1814537780056568E-4</v>
      </c>
      <c r="K259" s="723">
        <f t="shared" si="28"/>
        <v>4.499936840518786E-2</v>
      </c>
      <c r="L259" s="436">
        <v>244223</v>
      </c>
      <c r="M259" s="440">
        <v>249009</v>
      </c>
      <c r="N259" s="492">
        <v>6</v>
      </c>
      <c r="O259" s="492">
        <v>6</v>
      </c>
    </row>
    <row r="260" spans="1:15" ht="16.5">
      <c r="A260" s="434">
        <v>844</v>
      </c>
      <c r="B260" s="435" t="s">
        <v>296</v>
      </c>
      <c r="C260" s="438">
        <v>530289.95569128636</v>
      </c>
      <c r="D260" s="746">
        <v>1050955.2161622131</v>
      </c>
      <c r="E260" s="646">
        <f t="shared" si="29"/>
        <v>520665.26047092676</v>
      </c>
      <c r="F260" s="748">
        <f t="shared" si="34"/>
        <v>0.98185012724253307</v>
      </c>
      <c r="G260" s="438">
        <f t="shared" si="30"/>
        <v>358.54628511919293</v>
      </c>
      <c r="H260" s="438">
        <f t="shared" si="31"/>
        <v>729.32353654560245</v>
      </c>
      <c r="I260" s="721">
        <f t="shared" si="32"/>
        <v>370.77725142640952</v>
      </c>
      <c r="J260" s="723">
        <f t="shared" si="27"/>
        <v>3.1155861607987481E-4</v>
      </c>
      <c r="K260" s="723">
        <f t="shared" si="28"/>
        <v>2.6040861925422657E-4</v>
      </c>
      <c r="L260" s="436">
        <v>1479</v>
      </c>
      <c r="M260" s="440">
        <v>1441</v>
      </c>
      <c r="N260" s="492">
        <v>11</v>
      </c>
      <c r="O260" s="492">
        <v>11</v>
      </c>
    </row>
    <row r="261" spans="1:15" ht="16.5">
      <c r="A261" s="434">
        <v>845</v>
      </c>
      <c r="B261" s="435" t="s">
        <v>297</v>
      </c>
      <c r="C261" s="438">
        <v>4044892.1016351455</v>
      </c>
      <c r="D261" s="746">
        <v>3869151.1625100244</v>
      </c>
      <c r="E261" s="646">
        <f t="shared" si="29"/>
        <v>-175740.93912512111</v>
      </c>
      <c r="F261" s="748">
        <f t="shared" si="34"/>
        <v>-4.3447621026548006E-2</v>
      </c>
      <c r="G261" s="438">
        <f t="shared" si="30"/>
        <v>1403.5017701718061</v>
      </c>
      <c r="H261" s="438">
        <f t="shared" si="31"/>
        <v>1351.4324703143641</v>
      </c>
      <c r="I261" s="721">
        <f t="shared" si="32"/>
        <v>-52.069299857442047</v>
      </c>
      <c r="J261" s="723">
        <f t="shared" ref="J261:J298" si="35">D261/$D$5</f>
        <v>1.1470206941809405E-3</v>
      </c>
      <c r="K261" s="723">
        <f t="shared" ref="K261:K298" si="36">M261/$M$5</f>
        <v>5.1738367586734956E-4</v>
      </c>
      <c r="L261" s="436">
        <v>2882</v>
      </c>
      <c r="M261" s="440">
        <v>2863</v>
      </c>
      <c r="N261" s="492">
        <v>19</v>
      </c>
      <c r="O261" s="492">
        <v>19</v>
      </c>
    </row>
    <row r="262" spans="1:15" ht="16.5">
      <c r="A262" s="434">
        <v>846</v>
      </c>
      <c r="B262" s="435" t="s">
        <v>298</v>
      </c>
      <c r="C262" s="438">
        <v>6967334.1514010187</v>
      </c>
      <c r="D262" s="746">
        <v>7020364.2482320629</v>
      </c>
      <c r="E262" s="646">
        <f t="shared" ref="E262:E298" si="37">D262-C262</f>
        <v>53030.096831044182</v>
      </c>
      <c r="F262" s="748">
        <f t="shared" si="34"/>
        <v>7.6112463789871024E-3</v>
      </c>
      <c r="G262" s="438">
        <f t="shared" ref="G262:G298" si="38">C262/L262</f>
        <v>1406.9737785543252</v>
      </c>
      <c r="H262" s="438">
        <f t="shared" ref="H262:H298" si="39">D262/M262</f>
        <v>1443.9251847453852</v>
      </c>
      <c r="I262" s="721">
        <f t="shared" ref="I262:I298" si="40">H262-G262</f>
        <v>36.951406191059959</v>
      </c>
      <c r="J262" s="723">
        <f t="shared" si="35"/>
        <v>2.0812066355624932E-3</v>
      </c>
      <c r="K262" s="723">
        <f t="shared" si="36"/>
        <v>8.7863060847609279E-4</v>
      </c>
      <c r="L262" s="436">
        <v>4952</v>
      </c>
      <c r="M262" s="440">
        <v>4862</v>
      </c>
      <c r="N262" s="492">
        <v>14</v>
      </c>
      <c r="O262" s="492">
        <v>14</v>
      </c>
    </row>
    <row r="263" spans="1:15" ht="16.5">
      <c r="A263" s="434">
        <v>848</v>
      </c>
      <c r="B263" s="435" t="s">
        <v>299</v>
      </c>
      <c r="C263" s="438">
        <v>6427218.8421944333</v>
      </c>
      <c r="D263" s="746">
        <v>4764176.674799866</v>
      </c>
      <c r="E263" s="646">
        <f t="shared" si="37"/>
        <v>-1663042.1673945673</v>
      </c>
      <c r="F263" s="748">
        <f t="shared" si="34"/>
        <v>-0.25874988983987324</v>
      </c>
      <c r="G263" s="438">
        <f t="shared" si="38"/>
        <v>1515.4960721986401</v>
      </c>
      <c r="H263" s="438">
        <f t="shared" si="39"/>
        <v>1145.2347775961216</v>
      </c>
      <c r="I263" s="721">
        <f t="shared" si="40"/>
        <v>-370.26129460251855</v>
      </c>
      <c r="J263" s="723">
        <f t="shared" si="35"/>
        <v>1.412353513007888E-3</v>
      </c>
      <c r="K263" s="723">
        <f t="shared" si="36"/>
        <v>7.5176950457847504E-4</v>
      </c>
      <c r="L263" s="436">
        <v>4241</v>
      </c>
      <c r="M263" s="440">
        <v>4160</v>
      </c>
      <c r="N263" s="492">
        <v>12</v>
      </c>
      <c r="O263" s="492">
        <v>12</v>
      </c>
    </row>
    <row r="264" spans="1:15" ht="16.5">
      <c r="A264" s="434">
        <v>849</v>
      </c>
      <c r="B264" s="435" t="s">
        <v>300</v>
      </c>
      <c r="C264" s="438">
        <v>5134259.1672555832</v>
      </c>
      <c r="D264" s="746">
        <v>4430943.603192077</v>
      </c>
      <c r="E264" s="646">
        <f t="shared" si="37"/>
        <v>-703315.5640635062</v>
      </c>
      <c r="F264" s="748">
        <f t="shared" si="34"/>
        <v>-0.1369848192605847</v>
      </c>
      <c r="G264" s="438">
        <f t="shared" si="38"/>
        <v>1747.5354551584694</v>
      </c>
      <c r="H264" s="438">
        <f t="shared" si="39"/>
        <v>1526.3326225256897</v>
      </c>
      <c r="I264" s="721">
        <f t="shared" si="40"/>
        <v>-221.20283263277975</v>
      </c>
      <c r="J264" s="723">
        <f t="shared" si="35"/>
        <v>1.3135656360122388E-3</v>
      </c>
      <c r="K264" s="723">
        <f t="shared" si="36"/>
        <v>5.246122287959887E-4</v>
      </c>
      <c r="L264" s="436">
        <v>2938</v>
      </c>
      <c r="M264" s="440">
        <v>2903</v>
      </c>
      <c r="N264" s="492">
        <v>16</v>
      </c>
      <c r="O264" s="492">
        <v>16</v>
      </c>
    </row>
    <row r="265" spans="1:15" ht="16.5">
      <c r="A265" s="434">
        <v>850</v>
      </c>
      <c r="B265" s="435" t="s">
        <v>301</v>
      </c>
      <c r="C265" s="438">
        <v>2595262.1045673341</v>
      </c>
      <c r="D265" s="746">
        <v>2538158.3024659222</v>
      </c>
      <c r="E265" s="646">
        <f t="shared" si="37"/>
        <v>-57103.802101411857</v>
      </c>
      <c r="F265" s="748">
        <f t="shared" si="34"/>
        <v>-2.2003096335016167E-2</v>
      </c>
      <c r="G265" s="438">
        <f t="shared" si="38"/>
        <v>1087.2484727973749</v>
      </c>
      <c r="H265" s="438">
        <f t="shared" si="39"/>
        <v>1054.4903624702627</v>
      </c>
      <c r="I265" s="721">
        <f t="shared" si="40"/>
        <v>-32.758110327112263</v>
      </c>
      <c r="J265" s="723">
        <f t="shared" si="35"/>
        <v>7.5244413458039371E-4</v>
      </c>
      <c r="K265" s="723">
        <f t="shared" si="36"/>
        <v>4.3497817248086285E-4</v>
      </c>
      <c r="L265" s="436">
        <v>2387</v>
      </c>
      <c r="M265" s="440">
        <v>2407</v>
      </c>
      <c r="N265" s="492">
        <v>13</v>
      </c>
      <c r="O265" s="492">
        <v>13</v>
      </c>
    </row>
    <row r="266" spans="1:15" ht="16.5">
      <c r="A266" s="434">
        <v>851</v>
      </c>
      <c r="B266" s="435" t="s">
        <v>302</v>
      </c>
      <c r="C266" s="438">
        <v>15222680.10531399</v>
      </c>
      <c r="D266" s="746">
        <v>56544153.04078313</v>
      </c>
      <c r="E266" s="646">
        <f t="shared" si="37"/>
        <v>41321472.935469136</v>
      </c>
      <c r="F266" s="748">
        <f t="shared" si="34"/>
        <v>2.7144676659824496</v>
      </c>
      <c r="G266" s="438">
        <f t="shared" si="38"/>
        <v>713.57427953471097</v>
      </c>
      <c r="H266" s="438">
        <f t="shared" si="39"/>
        <v>2663.7844745269294</v>
      </c>
      <c r="I266" s="721">
        <f t="shared" si="40"/>
        <v>1950.2101949922185</v>
      </c>
      <c r="J266" s="723">
        <f t="shared" si="35"/>
        <v>1.6762672469647757E-2</v>
      </c>
      <c r="K266" s="723">
        <f t="shared" si="36"/>
        <v>3.8360123254055985E-3</v>
      </c>
      <c r="L266" s="436">
        <v>21333</v>
      </c>
      <c r="M266" s="440">
        <v>21227</v>
      </c>
      <c r="N266" s="492">
        <v>19</v>
      </c>
      <c r="O266" s="492">
        <v>19</v>
      </c>
    </row>
    <row r="267" spans="1:15" ht="16.5">
      <c r="A267" s="434">
        <v>853</v>
      </c>
      <c r="B267" s="435" t="s">
        <v>303</v>
      </c>
      <c r="C267" s="438">
        <v>80777308.004626811</v>
      </c>
      <c r="D267" s="746">
        <v>25924064.235052753</v>
      </c>
      <c r="E267" s="646">
        <f t="shared" si="37"/>
        <v>-54853243.769574061</v>
      </c>
      <c r="F267" s="748">
        <f t="shared" si="34"/>
        <v>-0.67906748967707797</v>
      </c>
      <c r="G267" s="438">
        <f t="shared" si="38"/>
        <v>413.95177749287325</v>
      </c>
      <c r="H267" s="438">
        <f t="shared" si="39"/>
        <v>130.99577683199976</v>
      </c>
      <c r="I267" s="721">
        <f t="shared" si="40"/>
        <v>-282.95600066087349</v>
      </c>
      <c r="J267" s="723">
        <f t="shared" si="35"/>
        <v>7.6852614193525862E-3</v>
      </c>
      <c r="K267" s="723">
        <f t="shared" si="36"/>
        <v>3.5763265614442361E-2</v>
      </c>
      <c r="L267" s="436">
        <v>195137</v>
      </c>
      <c r="M267" s="440">
        <v>197900</v>
      </c>
      <c r="N267" s="492">
        <v>2</v>
      </c>
      <c r="O267" s="492">
        <v>2</v>
      </c>
    </row>
    <row r="268" spans="1:15" ht="16.5">
      <c r="A268" s="434">
        <v>854</v>
      </c>
      <c r="B268" s="435" t="s">
        <v>304</v>
      </c>
      <c r="C268" s="438">
        <v>3560791.8994540139</v>
      </c>
      <c r="D268" s="746">
        <v>2754024.1874740487</v>
      </c>
      <c r="E268" s="646">
        <f t="shared" si="37"/>
        <v>-806767.71197996521</v>
      </c>
      <c r="F268" s="748">
        <f t="shared" si="34"/>
        <v>-0.22656974480976244</v>
      </c>
      <c r="G268" s="438">
        <f t="shared" si="38"/>
        <v>1080.3373481353196</v>
      </c>
      <c r="H268" s="438">
        <f t="shared" si="39"/>
        <v>844.27473558370593</v>
      </c>
      <c r="I268" s="721">
        <f t="shared" si="40"/>
        <v>-236.06261255161371</v>
      </c>
      <c r="J268" s="723">
        <f t="shared" si="35"/>
        <v>8.1643818052802672E-4</v>
      </c>
      <c r="K268" s="723">
        <f t="shared" si="36"/>
        <v>5.8948849133052541E-4</v>
      </c>
      <c r="L268" s="436">
        <v>3296</v>
      </c>
      <c r="M268" s="440">
        <v>3262</v>
      </c>
      <c r="N268" s="492">
        <v>19</v>
      </c>
      <c r="O268" s="492">
        <v>19</v>
      </c>
    </row>
    <row r="269" spans="1:15" ht="16.5">
      <c r="A269" s="434">
        <v>857</v>
      </c>
      <c r="B269" s="435" t="s">
        <v>305</v>
      </c>
      <c r="C269" s="438">
        <v>-263040.84486123244</v>
      </c>
      <c r="D269" s="746">
        <v>-3715507.0466155419</v>
      </c>
      <c r="E269" s="646">
        <f t="shared" si="37"/>
        <v>-3452466.2017543092</v>
      </c>
      <c r="F269" s="748">
        <f>E269/-C269</f>
        <v>-13.125209522405779</v>
      </c>
      <c r="G269" s="438">
        <f t="shared" si="38"/>
        <v>-108.69456399224481</v>
      </c>
      <c r="H269" s="438">
        <f t="shared" si="39"/>
        <v>-1552.0079559797584</v>
      </c>
      <c r="I269" s="721">
        <f t="shared" si="40"/>
        <v>-1443.3133919875136</v>
      </c>
      <c r="J269" s="723">
        <f t="shared" si="35"/>
        <v>-1.1014724658827781E-3</v>
      </c>
      <c r="K269" s="723">
        <f t="shared" si="36"/>
        <v>4.3262889277905512E-4</v>
      </c>
      <c r="L269" s="436">
        <v>2420</v>
      </c>
      <c r="M269" s="440">
        <v>2394</v>
      </c>
      <c r="N269" s="492">
        <v>11</v>
      </c>
      <c r="O269" s="492">
        <v>11</v>
      </c>
    </row>
    <row r="270" spans="1:15" ht="16.5">
      <c r="A270" s="434">
        <v>858</v>
      </c>
      <c r="B270" s="435" t="s">
        <v>306</v>
      </c>
      <c r="C270" s="438">
        <v>27594521.354482371</v>
      </c>
      <c r="D270" s="746">
        <v>31077417.866934001</v>
      </c>
      <c r="E270" s="646">
        <f t="shared" si="37"/>
        <v>3482896.5124516301</v>
      </c>
      <c r="F270" s="748">
        <f t="shared" ref="F270:F298" si="41">E270/C270</f>
        <v>0.12621695689915921</v>
      </c>
      <c r="G270" s="438">
        <f t="shared" si="38"/>
        <v>694.76109961434042</v>
      </c>
      <c r="H270" s="438">
        <f t="shared" si="39"/>
        <v>769.54778790941964</v>
      </c>
      <c r="I270" s="721">
        <f t="shared" si="40"/>
        <v>74.786688295079216</v>
      </c>
      <c r="J270" s="723">
        <f t="shared" si="35"/>
        <v>9.2129875308249714E-3</v>
      </c>
      <c r="K270" s="723">
        <f t="shared" si="36"/>
        <v>7.2979470367541197E-3</v>
      </c>
      <c r="L270" s="436">
        <v>39718</v>
      </c>
      <c r="M270" s="440">
        <v>40384</v>
      </c>
      <c r="N270" s="492">
        <v>1</v>
      </c>
      <c r="O270" s="493">
        <v>35</v>
      </c>
    </row>
    <row r="271" spans="1:15" ht="16.5">
      <c r="A271" s="434">
        <v>859</v>
      </c>
      <c r="B271" s="435" t="s">
        <v>307</v>
      </c>
      <c r="C271" s="438">
        <v>12194994.815029744</v>
      </c>
      <c r="D271" s="746">
        <v>11883847.352992442</v>
      </c>
      <c r="E271" s="646">
        <f t="shared" si="37"/>
        <v>-311147.46203730255</v>
      </c>
      <c r="F271" s="748">
        <f t="shared" si="41"/>
        <v>-2.5514357878514905E-2</v>
      </c>
      <c r="G271" s="438">
        <f t="shared" si="38"/>
        <v>1849.6882777233041</v>
      </c>
      <c r="H271" s="438">
        <f t="shared" si="39"/>
        <v>1811.0099593100338</v>
      </c>
      <c r="I271" s="721">
        <f t="shared" si="40"/>
        <v>-38.67831841327029</v>
      </c>
      <c r="J271" s="723">
        <f t="shared" si="35"/>
        <v>3.5229998177499235E-3</v>
      </c>
      <c r="K271" s="723">
        <f t="shared" si="36"/>
        <v>1.185844107943258E-3</v>
      </c>
      <c r="L271" s="436">
        <v>6593</v>
      </c>
      <c r="M271" s="440">
        <v>6562</v>
      </c>
      <c r="N271" s="492">
        <v>17</v>
      </c>
      <c r="O271" s="492">
        <v>17</v>
      </c>
    </row>
    <row r="272" spans="1:15" ht="16.5">
      <c r="A272" s="434">
        <v>886</v>
      </c>
      <c r="B272" s="435" t="s">
        <v>308</v>
      </c>
      <c r="C272" s="438">
        <v>8899088.5583613385</v>
      </c>
      <c r="D272" s="746">
        <v>7107654.3968305141</v>
      </c>
      <c r="E272" s="646">
        <f t="shared" si="37"/>
        <v>-1791434.1615308244</v>
      </c>
      <c r="F272" s="748">
        <f t="shared" si="41"/>
        <v>-0.2013053527653281</v>
      </c>
      <c r="G272" s="438">
        <f t="shared" si="38"/>
        <v>702.43022798652919</v>
      </c>
      <c r="H272" s="438">
        <f t="shared" si="39"/>
        <v>564.14432866342679</v>
      </c>
      <c r="I272" s="721">
        <f t="shared" si="40"/>
        <v>-138.2858993231024</v>
      </c>
      <c r="J272" s="723">
        <f t="shared" si="35"/>
        <v>2.1070840444915358E-3</v>
      </c>
      <c r="K272" s="723">
        <f t="shared" si="36"/>
        <v>2.2768134586981267E-3</v>
      </c>
      <c r="L272" s="436">
        <v>12669</v>
      </c>
      <c r="M272" s="440">
        <v>12599</v>
      </c>
      <c r="N272" s="492">
        <v>4</v>
      </c>
      <c r="O272" s="492">
        <v>4</v>
      </c>
    </row>
    <row r="273" spans="1:15" ht="16.5">
      <c r="A273" s="434">
        <v>887</v>
      </c>
      <c r="B273" s="435" t="s">
        <v>309</v>
      </c>
      <c r="C273" s="438">
        <v>2826552.7450022143</v>
      </c>
      <c r="D273" s="746">
        <v>2910852.2520750766</v>
      </c>
      <c r="E273" s="646">
        <f t="shared" si="37"/>
        <v>84299.507072862238</v>
      </c>
      <c r="F273" s="748">
        <f t="shared" si="41"/>
        <v>2.9824140809654766E-2</v>
      </c>
      <c r="G273" s="438">
        <f t="shared" si="38"/>
        <v>605.38718033887653</v>
      </c>
      <c r="H273" s="438">
        <f t="shared" si="39"/>
        <v>637.08738281354272</v>
      </c>
      <c r="I273" s="721">
        <f t="shared" si="40"/>
        <v>31.700202474666185</v>
      </c>
      <c r="J273" s="723">
        <f t="shared" si="35"/>
        <v>8.6293029933400998E-4</v>
      </c>
      <c r="K273" s="723">
        <f t="shared" si="36"/>
        <v>8.256814582738107E-4</v>
      </c>
      <c r="L273" s="436">
        <v>4669</v>
      </c>
      <c r="M273" s="440">
        <v>4569</v>
      </c>
      <c r="N273" s="492">
        <v>6</v>
      </c>
      <c r="O273" s="492">
        <v>6</v>
      </c>
    </row>
    <row r="274" spans="1:15" ht="16.5">
      <c r="A274" s="434">
        <v>889</v>
      </c>
      <c r="B274" s="435" t="s">
        <v>310</v>
      </c>
      <c r="C274" s="438">
        <v>5323419.8616396384</v>
      </c>
      <c r="D274" s="746">
        <v>5308227.1324107042</v>
      </c>
      <c r="E274" s="646">
        <f t="shared" si="37"/>
        <v>-15192.729228934273</v>
      </c>
      <c r="F274" s="748">
        <f t="shared" si="41"/>
        <v>-2.8539415683539269E-3</v>
      </c>
      <c r="G274" s="438">
        <f t="shared" si="38"/>
        <v>2072.9828121649684</v>
      </c>
      <c r="H274" s="438">
        <f t="shared" si="39"/>
        <v>2103.9346541461373</v>
      </c>
      <c r="I274" s="721">
        <f t="shared" si="40"/>
        <v>30.951841981168855</v>
      </c>
      <c r="J274" s="723">
        <f t="shared" si="35"/>
        <v>1.5736387942873642E-3</v>
      </c>
      <c r="K274" s="723">
        <f t="shared" si="36"/>
        <v>4.5594097597391649E-4</v>
      </c>
      <c r="L274" s="436">
        <v>2568</v>
      </c>
      <c r="M274" s="440">
        <v>2523</v>
      </c>
      <c r="N274" s="492">
        <v>17</v>
      </c>
      <c r="O274" s="492">
        <v>17</v>
      </c>
    </row>
    <row r="275" spans="1:15" ht="16.5">
      <c r="A275" s="434">
        <v>890</v>
      </c>
      <c r="B275" s="435" t="s">
        <v>311</v>
      </c>
      <c r="C275" s="438">
        <v>3749848.5697100158</v>
      </c>
      <c r="D275" s="746">
        <v>2384245.1591467476</v>
      </c>
      <c r="E275" s="646">
        <f t="shared" si="37"/>
        <v>-1365603.4105632682</v>
      </c>
      <c r="F275" s="748">
        <f t="shared" si="41"/>
        <v>-0.36417561540861726</v>
      </c>
      <c r="G275" s="438">
        <f t="shared" si="38"/>
        <v>3188.6467429506938</v>
      </c>
      <c r="H275" s="438">
        <f t="shared" si="39"/>
        <v>2020.5467450396166</v>
      </c>
      <c r="I275" s="721">
        <f t="shared" si="40"/>
        <v>-1168.0999979110773</v>
      </c>
      <c r="J275" s="723">
        <f t="shared" si="35"/>
        <v>7.0681615234901381E-4</v>
      </c>
      <c r="K275" s="723">
        <f t="shared" si="36"/>
        <v>2.1324231139485591E-4</v>
      </c>
      <c r="L275" s="436">
        <v>1176</v>
      </c>
      <c r="M275" s="440">
        <v>1180</v>
      </c>
      <c r="N275" s="492">
        <v>19</v>
      </c>
      <c r="O275" s="492">
        <v>19</v>
      </c>
    </row>
    <row r="276" spans="1:15" ht="16.5">
      <c r="A276" s="434">
        <v>892</v>
      </c>
      <c r="B276" s="435" t="s">
        <v>312</v>
      </c>
      <c r="C276" s="438">
        <v>6448592.5693573542</v>
      </c>
      <c r="D276" s="746">
        <v>7069853.760659311</v>
      </c>
      <c r="E276" s="646">
        <f t="shared" si="37"/>
        <v>621261.19130195677</v>
      </c>
      <c r="F276" s="748">
        <f t="shared" si="41"/>
        <v>9.6340586666009462E-2</v>
      </c>
      <c r="G276" s="438">
        <f t="shared" si="38"/>
        <v>1774.5163922282206</v>
      </c>
      <c r="H276" s="438">
        <f t="shared" si="39"/>
        <v>1968.2220937247525</v>
      </c>
      <c r="I276" s="721">
        <f t="shared" si="40"/>
        <v>193.7057014965319</v>
      </c>
      <c r="J276" s="723">
        <f t="shared" si="35"/>
        <v>2.0958779400721242E-3</v>
      </c>
      <c r="K276" s="723">
        <f t="shared" si="36"/>
        <v>6.4912405299179861E-4</v>
      </c>
      <c r="L276" s="436">
        <v>3634</v>
      </c>
      <c r="M276" s="440">
        <v>3592</v>
      </c>
      <c r="N276" s="492">
        <v>13</v>
      </c>
      <c r="O276" s="492">
        <v>13</v>
      </c>
    </row>
    <row r="277" spans="1:15" ht="16.5">
      <c r="A277" s="434">
        <v>893</v>
      </c>
      <c r="B277" s="435" t="s">
        <v>313</v>
      </c>
      <c r="C277" s="438">
        <v>9085288.9921499006</v>
      </c>
      <c r="D277" s="746">
        <v>8309107.8075591978</v>
      </c>
      <c r="E277" s="646">
        <f t="shared" si="37"/>
        <v>-776181.18459070288</v>
      </c>
      <c r="F277" s="748">
        <f t="shared" si="41"/>
        <v>-8.5432745756503559E-2</v>
      </c>
      <c r="G277" s="438">
        <f t="shared" si="38"/>
        <v>1211.8566082632922</v>
      </c>
      <c r="H277" s="438">
        <f t="shared" si="39"/>
        <v>1117.7169501693836</v>
      </c>
      <c r="I277" s="721">
        <f t="shared" si="40"/>
        <v>-94.139658093908565</v>
      </c>
      <c r="J277" s="723">
        <f t="shared" si="35"/>
        <v>2.4632582716845792E-3</v>
      </c>
      <c r="K277" s="723">
        <f t="shared" si="36"/>
        <v>1.3434265617875921E-3</v>
      </c>
      <c r="L277" s="436">
        <v>7497</v>
      </c>
      <c r="M277" s="440">
        <v>7434</v>
      </c>
      <c r="N277" s="492">
        <v>15</v>
      </c>
      <c r="O277" s="492">
        <v>15</v>
      </c>
    </row>
    <row r="278" spans="1:15" ht="16.5">
      <c r="A278" s="434">
        <v>895</v>
      </c>
      <c r="B278" s="435" t="s">
        <v>314</v>
      </c>
      <c r="C278" s="438">
        <v>7303526.3960094023</v>
      </c>
      <c r="D278" s="746">
        <v>38663718.85473875</v>
      </c>
      <c r="E278" s="646">
        <f t="shared" si="37"/>
        <v>31360192.458729349</v>
      </c>
      <c r="F278" s="748">
        <f t="shared" si="41"/>
        <v>4.2938425574616046</v>
      </c>
      <c r="G278" s="438">
        <f t="shared" si="38"/>
        <v>472.32273142400584</v>
      </c>
      <c r="H278" s="438">
        <f t="shared" si="39"/>
        <v>2561.8684637383217</v>
      </c>
      <c r="I278" s="721">
        <f t="shared" si="40"/>
        <v>2089.545732314316</v>
      </c>
      <c r="J278" s="723">
        <f t="shared" si="35"/>
        <v>1.1461967697227248E-2</v>
      </c>
      <c r="K278" s="723">
        <f t="shared" si="36"/>
        <v>2.7273330199755639E-3</v>
      </c>
      <c r="L278" s="436">
        <v>15463</v>
      </c>
      <c r="M278" s="440">
        <v>15092</v>
      </c>
      <c r="N278" s="492">
        <v>2</v>
      </c>
      <c r="O278" s="492">
        <v>2</v>
      </c>
    </row>
    <row r="279" spans="1:15" ht="16.5">
      <c r="A279" s="434">
        <v>905</v>
      </c>
      <c r="B279" s="435" t="s">
        <v>315</v>
      </c>
      <c r="C279" s="438">
        <v>49140081.481101006</v>
      </c>
      <c r="D279" s="746">
        <v>11666054.900079561</v>
      </c>
      <c r="E279" s="646">
        <f t="shared" si="37"/>
        <v>-37474026.581021443</v>
      </c>
      <c r="F279" s="748">
        <f t="shared" si="41"/>
        <v>-0.7625959390285858</v>
      </c>
      <c r="G279" s="438">
        <f t="shared" si="38"/>
        <v>726.76301828146131</v>
      </c>
      <c r="H279" s="438">
        <f t="shared" si="39"/>
        <v>171.58991145613288</v>
      </c>
      <c r="I279" s="721">
        <f t="shared" si="40"/>
        <v>-555.17310682532843</v>
      </c>
      <c r="J279" s="723">
        <f t="shared" si="35"/>
        <v>3.4584346353533171E-3</v>
      </c>
      <c r="K279" s="723">
        <f t="shared" si="36"/>
        <v>1.2286371412808019E-2</v>
      </c>
      <c r="L279" s="436">
        <v>67615</v>
      </c>
      <c r="M279" s="440">
        <v>67988</v>
      </c>
      <c r="N279" s="492">
        <v>15</v>
      </c>
      <c r="O279" s="492">
        <v>15</v>
      </c>
    </row>
    <row r="280" spans="1:15" ht="16.5">
      <c r="A280" s="434">
        <v>908</v>
      </c>
      <c r="B280" s="435" t="s">
        <v>316</v>
      </c>
      <c r="C280" s="438">
        <v>12682154.177093916</v>
      </c>
      <c r="D280" s="746">
        <v>5003242.4549760902</v>
      </c>
      <c r="E280" s="646">
        <f t="shared" si="37"/>
        <v>-7678911.7221178254</v>
      </c>
      <c r="F280" s="748">
        <f t="shared" si="41"/>
        <v>-0.60548954183093118</v>
      </c>
      <c r="G280" s="438">
        <f t="shared" si="38"/>
        <v>612.81247533674389</v>
      </c>
      <c r="H280" s="438">
        <f t="shared" si="39"/>
        <v>241.66750978003623</v>
      </c>
      <c r="I280" s="721">
        <f t="shared" si="40"/>
        <v>-371.14496555670769</v>
      </c>
      <c r="J280" s="723">
        <f t="shared" si="35"/>
        <v>1.4832252328284058E-3</v>
      </c>
      <c r="K280" s="723">
        <f t="shared" si="36"/>
        <v>3.7413182820404253E-3</v>
      </c>
      <c r="L280" s="436">
        <v>20695</v>
      </c>
      <c r="M280" s="440">
        <v>20703</v>
      </c>
      <c r="N280" s="492">
        <v>6</v>
      </c>
      <c r="O280" s="492">
        <v>6</v>
      </c>
    </row>
    <row r="281" spans="1:15" ht="16.5">
      <c r="A281" s="434">
        <v>915</v>
      </c>
      <c r="B281" s="435" t="s">
        <v>317</v>
      </c>
      <c r="C281" s="438">
        <v>7495704.5112376623</v>
      </c>
      <c r="D281" s="746">
        <v>5690325.3626078088</v>
      </c>
      <c r="E281" s="646">
        <f t="shared" si="37"/>
        <v>-1805379.1486298535</v>
      </c>
      <c r="F281" s="748">
        <f t="shared" si="41"/>
        <v>-0.24085516523806461</v>
      </c>
      <c r="G281" s="438">
        <f t="shared" si="38"/>
        <v>375.29186958582397</v>
      </c>
      <c r="H281" s="438">
        <f t="shared" si="39"/>
        <v>287.9865055219297</v>
      </c>
      <c r="I281" s="721">
        <f t="shared" si="40"/>
        <v>-87.305364063894274</v>
      </c>
      <c r="J281" s="723">
        <f t="shared" si="35"/>
        <v>1.686912884349452E-3</v>
      </c>
      <c r="K281" s="723">
        <f t="shared" si="36"/>
        <v>3.5707244329245408E-3</v>
      </c>
      <c r="L281" s="436">
        <v>19973</v>
      </c>
      <c r="M281" s="440">
        <v>19759</v>
      </c>
      <c r="N281" s="492">
        <v>11</v>
      </c>
      <c r="O281" s="492">
        <v>11</v>
      </c>
    </row>
    <row r="282" spans="1:15" ht="16.5">
      <c r="A282" s="434">
        <v>918</v>
      </c>
      <c r="B282" s="435" t="s">
        <v>318</v>
      </c>
      <c r="C282" s="438">
        <v>1022205.9792518062</v>
      </c>
      <c r="D282" s="746">
        <v>1899463.1688014576</v>
      </c>
      <c r="E282" s="646">
        <f t="shared" si="37"/>
        <v>877257.18954965146</v>
      </c>
      <c r="F282" s="748">
        <f t="shared" si="41"/>
        <v>0.85820001776134336</v>
      </c>
      <c r="G282" s="438">
        <f t="shared" si="38"/>
        <v>450.11271653536159</v>
      </c>
      <c r="H282" s="438">
        <f t="shared" si="39"/>
        <v>852.5418172358427</v>
      </c>
      <c r="I282" s="721">
        <f t="shared" si="40"/>
        <v>402.42910070048111</v>
      </c>
      <c r="J282" s="723">
        <f t="shared" si="35"/>
        <v>5.6310117411809233E-4</v>
      </c>
      <c r="K282" s="723">
        <f t="shared" si="36"/>
        <v>4.0263039812520252E-4</v>
      </c>
      <c r="L282" s="436">
        <v>2271</v>
      </c>
      <c r="M282" s="440">
        <v>2228</v>
      </c>
      <c r="N282" s="492">
        <v>2</v>
      </c>
      <c r="O282" s="492">
        <v>2</v>
      </c>
    </row>
    <row r="283" spans="1:15" ht="16.5">
      <c r="A283" s="434">
        <v>921</v>
      </c>
      <c r="B283" s="435" t="s">
        <v>319</v>
      </c>
      <c r="C283" s="438">
        <v>2774264.0641007531</v>
      </c>
      <c r="D283" s="746">
        <v>1250133.2900692774</v>
      </c>
      <c r="E283" s="646">
        <f t="shared" si="37"/>
        <v>-1524130.7740314757</v>
      </c>
      <c r="F283" s="748">
        <f t="shared" si="41"/>
        <v>-0.54938201224385097</v>
      </c>
      <c r="G283" s="438">
        <f t="shared" si="38"/>
        <v>1429.2962720766373</v>
      </c>
      <c r="H283" s="438">
        <f t="shared" si="39"/>
        <v>660.04925558039986</v>
      </c>
      <c r="I283" s="721">
        <f t="shared" si="40"/>
        <v>-769.24701649623739</v>
      </c>
      <c r="J283" s="723">
        <f t="shared" si="35"/>
        <v>3.7060551370749151E-4</v>
      </c>
      <c r="K283" s="723">
        <f t="shared" si="36"/>
        <v>3.4227198117106535E-4</v>
      </c>
      <c r="L283" s="436">
        <v>1941</v>
      </c>
      <c r="M283" s="440">
        <v>1894</v>
      </c>
      <c r="N283" s="492">
        <v>11</v>
      </c>
      <c r="O283" s="492">
        <v>11</v>
      </c>
    </row>
    <row r="284" spans="1:15" ht="16.5">
      <c r="A284" s="434">
        <v>922</v>
      </c>
      <c r="B284" s="435" t="s">
        <v>320</v>
      </c>
      <c r="C284" s="438">
        <v>2967354.9475211236</v>
      </c>
      <c r="D284" s="746">
        <v>4207044.4018592387</v>
      </c>
      <c r="E284" s="646">
        <f t="shared" si="37"/>
        <v>1239689.4543381152</v>
      </c>
      <c r="F284" s="748">
        <f t="shared" si="41"/>
        <v>0.41777592376460726</v>
      </c>
      <c r="G284" s="438">
        <f t="shared" si="38"/>
        <v>667.72163535578841</v>
      </c>
      <c r="H284" s="438">
        <f t="shared" si="39"/>
        <v>934.69104684719809</v>
      </c>
      <c r="I284" s="721">
        <f t="shared" si="40"/>
        <v>266.96941149140969</v>
      </c>
      <c r="J284" s="723">
        <f t="shared" si="35"/>
        <v>1.2471900909501157E-3</v>
      </c>
      <c r="K284" s="723">
        <f t="shared" si="36"/>
        <v>8.133929182951241E-4</v>
      </c>
      <c r="L284" s="436">
        <v>4444</v>
      </c>
      <c r="M284" s="440">
        <v>4501</v>
      </c>
      <c r="N284" s="492">
        <v>6</v>
      </c>
      <c r="O284" s="492">
        <v>6</v>
      </c>
    </row>
    <row r="285" spans="1:15" ht="16.5">
      <c r="A285" s="434">
        <v>924</v>
      </c>
      <c r="B285" s="435" t="s">
        <v>321</v>
      </c>
      <c r="C285" s="438">
        <v>3248967.9581814166</v>
      </c>
      <c r="D285" s="746">
        <v>3200158.347295037</v>
      </c>
      <c r="E285" s="646">
        <f t="shared" si="37"/>
        <v>-48809.610886379611</v>
      </c>
      <c r="F285" s="748">
        <f t="shared" si="41"/>
        <v>-1.5023112420505493E-2</v>
      </c>
      <c r="G285" s="438">
        <f t="shared" si="38"/>
        <v>1081.5472563852918</v>
      </c>
      <c r="H285" s="438">
        <f t="shared" si="39"/>
        <v>1086.2723514239772</v>
      </c>
      <c r="I285" s="721">
        <f t="shared" si="40"/>
        <v>4.7250950386853674</v>
      </c>
      <c r="J285" s="723">
        <f t="shared" si="35"/>
        <v>9.4869590120175986E-4</v>
      </c>
      <c r="K285" s="723">
        <f t="shared" si="36"/>
        <v>5.3238292319427588E-4</v>
      </c>
      <c r="L285" s="436">
        <v>3004</v>
      </c>
      <c r="M285" s="440">
        <v>2946</v>
      </c>
      <c r="N285" s="492">
        <v>16</v>
      </c>
      <c r="O285" s="492">
        <v>16</v>
      </c>
    </row>
    <row r="286" spans="1:15" ht="16.5">
      <c r="A286" s="434">
        <v>925</v>
      </c>
      <c r="B286" s="435" t="s">
        <v>322</v>
      </c>
      <c r="C286" s="438">
        <v>4131793.9112031525</v>
      </c>
      <c r="D286" s="746">
        <v>839936.84860222135</v>
      </c>
      <c r="E286" s="646">
        <f t="shared" si="37"/>
        <v>-3291857.0626009312</v>
      </c>
      <c r="F286" s="748">
        <f t="shared" si="41"/>
        <v>-0.79671376001480265</v>
      </c>
      <c r="G286" s="438">
        <f t="shared" si="38"/>
        <v>1183.8951034966053</v>
      </c>
      <c r="H286" s="438">
        <f t="shared" si="39"/>
        <v>245.09391555360997</v>
      </c>
      <c r="I286" s="721">
        <f t="shared" si="40"/>
        <v>-938.80118794299528</v>
      </c>
      <c r="J286" s="723">
        <f t="shared" si="35"/>
        <v>2.4900163025082516E-4</v>
      </c>
      <c r="K286" s="723">
        <f t="shared" si="36"/>
        <v>6.1930627216116201E-4</v>
      </c>
      <c r="L286" s="436">
        <v>3490</v>
      </c>
      <c r="M286" s="440">
        <v>3427</v>
      </c>
      <c r="N286" s="492">
        <v>11</v>
      </c>
      <c r="O286" s="492">
        <v>11</v>
      </c>
    </row>
    <row r="287" spans="1:15" ht="16.5">
      <c r="A287" s="434">
        <v>927</v>
      </c>
      <c r="B287" s="435" t="s">
        <v>323</v>
      </c>
      <c r="C287" s="438">
        <v>20162550.499745347</v>
      </c>
      <c r="D287" s="746">
        <v>21408065.645988837</v>
      </c>
      <c r="E287" s="646">
        <f t="shared" si="37"/>
        <v>1245515.1462434903</v>
      </c>
      <c r="F287" s="748">
        <f t="shared" si="41"/>
        <v>6.1773690102312262E-2</v>
      </c>
      <c r="G287" s="438">
        <f t="shared" si="38"/>
        <v>689.57729401639403</v>
      </c>
      <c r="H287" s="438">
        <f t="shared" si="39"/>
        <v>740.43045156119524</v>
      </c>
      <c r="I287" s="721">
        <f t="shared" si="40"/>
        <v>50.853157544801206</v>
      </c>
      <c r="J287" s="723">
        <f t="shared" si="35"/>
        <v>6.3464809946591578E-3</v>
      </c>
      <c r="K287" s="723">
        <f t="shared" si="36"/>
        <v>5.2249787706436174E-3</v>
      </c>
      <c r="L287" s="436">
        <v>29239</v>
      </c>
      <c r="M287" s="440">
        <v>28913</v>
      </c>
      <c r="N287" s="492">
        <v>1</v>
      </c>
      <c r="O287" s="493">
        <v>33</v>
      </c>
    </row>
    <row r="288" spans="1:15" ht="16.5">
      <c r="A288" s="434">
        <v>931</v>
      </c>
      <c r="B288" s="435" t="s">
        <v>324</v>
      </c>
      <c r="C288" s="438">
        <v>9745815.8536213506</v>
      </c>
      <c r="D288" s="746">
        <v>7244765.6947111012</v>
      </c>
      <c r="E288" s="646">
        <f t="shared" si="37"/>
        <v>-2501050.1589102494</v>
      </c>
      <c r="F288" s="748">
        <f t="shared" si="41"/>
        <v>-0.25662809522313201</v>
      </c>
      <c r="G288" s="438">
        <f t="shared" si="38"/>
        <v>1605.5709808272406</v>
      </c>
      <c r="H288" s="438">
        <f t="shared" si="39"/>
        <v>1217.403074224685</v>
      </c>
      <c r="I288" s="721">
        <f t="shared" si="40"/>
        <v>-388.1679066025556</v>
      </c>
      <c r="J288" s="723">
        <f t="shared" si="35"/>
        <v>2.1477310726042901E-3</v>
      </c>
      <c r="K288" s="723">
        <f t="shared" si="36"/>
        <v>1.0754279619582946E-3</v>
      </c>
      <c r="L288" s="436">
        <v>6070</v>
      </c>
      <c r="M288" s="440">
        <v>5951</v>
      </c>
      <c r="N288" s="492">
        <v>13</v>
      </c>
      <c r="O288" s="492">
        <v>13</v>
      </c>
    </row>
    <row r="289" spans="1:15" ht="16.5">
      <c r="A289" s="434">
        <v>934</v>
      </c>
      <c r="B289" s="435" t="s">
        <v>325</v>
      </c>
      <c r="C289" s="438">
        <v>1786605.0576220211</v>
      </c>
      <c r="D289" s="746">
        <v>2440434.7216579299</v>
      </c>
      <c r="E289" s="646">
        <f t="shared" si="37"/>
        <v>653829.66403590888</v>
      </c>
      <c r="F289" s="748">
        <f t="shared" si="41"/>
        <v>0.3659620581765054</v>
      </c>
      <c r="G289" s="438">
        <f t="shared" si="38"/>
        <v>648.2601805595142</v>
      </c>
      <c r="H289" s="438">
        <f t="shared" si="39"/>
        <v>913.67829339495688</v>
      </c>
      <c r="I289" s="721">
        <f t="shared" si="40"/>
        <v>265.41811283544268</v>
      </c>
      <c r="J289" s="723">
        <f t="shared" si="35"/>
        <v>7.2347370546345163E-4</v>
      </c>
      <c r="K289" s="723">
        <f t="shared" si="36"/>
        <v>4.8268662180988149E-4</v>
      </c>
      <c r="L289" s="436">
        <v>2756</v>
      </c>
      <c r="M289" s="440">
        <v>2671</v>
      </c>
      <c r="N289" s="492">
        <v>14</v>
      </c>
      <c r="O289" s="492">
        <v>14</v>
      </c>
    </row>
    <row r="290" spans="1:15" ht="16.5">
      <c r="A290" s="434">
        <v>935</v>
      </c>
      <c r="B290" s="435" t="s">
        <v>326</v>
      </c>
      <c r="C290" s="438">
        <v>2227840.7171079875</v>
      </c>
      <c r="D290" s="746">
        <v>2387375.1821269398</v>
      </c>
      <c r="E290" s="646">
        <f t="shared" si="37"/>
        <v>159534.46501895227</v>
      </c>
      <c r="F290" s="748">
        <f t="shared" si="41"/>
        <v>7.1609457441844271E-2</v>
      </c>
      <c r="G290" s="438">
        <f t="shared" si="38"/>
        <v>732.84234115394327</v>
      </c>
      <c r="H290" s="438">
        <f t="shared" si="39"/>
        <v>799.79068077954435</v>
      </c>
      <c r="I290" s="721">
        <f t="shared" si="40"/>
        <v>66.948339625601079</v>
      </c>
      <c r="J290" s="723">
        <f t="shared" si="35"/>
        <v>7.0774405642428729E-4</v>
      </c>
      <c r="K290" s="723">
        <f t="shared" si="36"/>
        <v>5.3943076229969909E-4</v>
      </c>
      <c r="L290" s="436">
        <v>3040</v>
      </c>
      <c r="M290" s="440">
        <v>2985</v>
      </c>
      <c r="N290" s="492">
        <v>8</v>
      </c>
      <c r="O290" s="492">
        <v>8</v>
      </c>
    </row>
    <row r="291" spans="1:15" ht="16.5">
      <c r="A291" s="434">
        <v>936</v>
      </c>
      <c r="B291" s="435" t="s">
        <v>327</v>
      </c>
      <c r="C291" s="438">
        <v>7622869.3082681559</v>
      </c>
      <c r="D291" s="746">
        <v>7585464.0324466061</v>
      </c>
      <c r="E291" s="646">
        <f t="shared" si="37"/>
        <v>-37405.275821549818</v>
      </c>
      <c r="F291" s="748">
        <f t="shared" si="41"/>
        <v>-4.9069811259886261E-3</v>
      </c>
      <c r="G291" s="438">
        <f t="shared" si="38"/>
        <v>1179.0981141946104</v>
      </c>
      <c r="H291" s="438">
        <f t="shared" si="39"/>
        <v>1186.155439006506</v>
      </c>
      <c r="I291" s="721">
        <f t="shared" si="40"/>
        <v>7.0573248118955689</v>
      </c>
      <c r="J291" s="723">
        <f t="shared" si="35"/>
        <v>2.2487320486432195E-3</v>
      </c>
      <c r="K291" s="723">
        <f t="shared" si="36"/>
        <v>1.1556648994661895E-3</v>
      </c>
      <c r="L291" s="436">
        <v>6465</v>
      </c>
      <c r="M291" s="440">
        <v>6395</v>
      </c>
      <c r="N291" s="492">
        <v>6</v>
      </c>
      <c r="O291" s="492">
        <v>6</v>
      </c>
    </row>
    <row r="292" spans="1:15" ht="16.5">
      <c r="A292" s="434">
        <v>946</v>
      </c>
      <c r="B292" s="435" t="s">
        <v>328</v>
      </c>
      <c r="C292" s="438">
        <v>9012764.6855123453</v>
      </c>
      <c r="D292" s="746">
        <v>7456642.5057034697</v>
      </c>
      <c r="E292" s="646">
        <f t="shared" si="37"/>
        <v>-1556122.1798088755</v>
      </c>
      <c r="F292" s="748">
        <f t="shared" si="41"/>
        <v>-0.17265758444911794</v>
      </c>
      <c r="G292" s="438">
        <f t="shared" si="38"/>
        <v>1413.5452768996777</v>
      </c>
      <c r="H292" s="438">
        <f t="shared" si="39"/>
        <v>1186.0414356137219</v>
      </c>
      <c r="I292" s="721">
        <f t="shared" si="40"/>
        <v>-227.50384128595579</v>
      </c>
      <c r="J292" s="723">
        <f t="shared" si="35"/>
        <v>2.2105425463921614E-3</v>
      </c>
      <c r="K292" s="723">
        <f t="shared" si="36"/>
        <v>1.1361478065588636E-3</v>
      </c>
      <c r="L292" s="436">
        <v>6376</v>
      </c>
      <c r="M292" s="440">
        <v>6287</v>
      </c>
      <c r="N292" s="492">
        <v>15</v>
      </c>
      <c r="O292" s="492">
        <v>15</v>
      </c>
    </row>
    <row r="293" spans="1:15" ht="16.5">
      <c r="A293" s="434">
        <v>976</v>
      </c>
      <c r="B293" s="435" t="s">
        <v>329</v>
      </c>
      <c r="C293" s="438">
        <v>5051344.3252650974</v>
      </c>
      <c r="D293" s="746">
        <v>4391124.9958414966</v>
      </c>
      <c r="E293" s="646">
        <f t="shared" si="37"/>
        <v>-660219.32942360081</v>
      </c>
      <c r="F293" s="748">
        <f t="shared" si="41"/>
        <v>-0.13070170768629044</v>
      </c>
      <c r="G293" s="438">
        <f t="shared" si="38"/>
        <v>1318.8888577715659</v>
      </c>
      <c r="H293" s="438">
        <f t="shared" si="39"/>
        <v>1159.2199038652313</v>
      </c>
      <c r="I293" s="721">
        <f t="shared" si="40"/>
        <v>-159.66895390633454</v>
      </c>
      <c r="J293" s="723">
        <f t="shared" si="35"/>
        <v>1.3017612983871997E-3</v>
      </c>
      <c r="K293" s="723">
        <f t="shared" si="36"/>
        <v>6.845439623421307E-4</v>
      </c>
      <c r="L293" s="436">
        <v>3830</v>
      </c>
      <c r="M293" s="440">
        <v>3788</v>
      </c>
      <c r="N293" s="492">
        <v>19</v>
      </c>
      <c r="O293" s="492">
        <v>19</v>
      </c>
    </row>
    <row r="294" spans="1:15" ht="16.5">
      <c r="A294" s="434">
        <v>977</v>
      </c>
      <c r="B294" s="435" t="s">
        <v>330</v>
      </c>
      <c r="C294" s="438">
        <v>18847362.131093647</v>
      </c>
      <c r="D294" s="746">
        <v>12932729.038474645</v>
      </c>
      <c r="E294" s="646">
        <f t="shared" si="37"/>
        <v>-5914633.0926190019</v>
      </c>
      <c r="F294" s="748">
        <f t="shared" si="41"/>
        <v>-0.31381755449274618</v>
      </c>
      <c r="G294" s="438">
        <f t="shared" si="38"/>
        <v>1227.281508829436</v>
      </c>
      <c r="H294" s="438">
        <f t="shared" si="39"/>
        <v>845.66331252694999</v>
      </c>
      <c r="I294" s="721">
        <f t="shared" si="40"/>
        <v>-381.61819630248601</v>
      </c>
      <c r="J294" s="723">
        <f t="shared" si="35"/>
        <v>3.8339437298546644E-3</v>
      </c>
      <c r="K294" s="723">
        <f t="shared" si="36"/>
        <v>2.7636564984419758E-3</v>
      </c>
      <c r="L294" s="436">
        <v>15357</v>
      </c>
      <c r="M294" s="440">
        <v>15293</v>
      </c>
      <c r="N294" s="492">
        <v>17</v>
      </c>
      <c r="O294" s="492">
        <v>17</v>
      </c>
    </row>
    <row r="295" spans="1:15" ht="16.5">
      <c r="A295" s="434">
        <v>980</v>
      </c>
      <c r="B295" s="435" t="s">
        <v>331</v>
      </c>
      <c r="C295" s="438">
        <v>27396857.349588916</v>
      </c>
      <c r="D295" s="746">
        <v>29266132.600610446</v>
      </c>
      <c r="E295" s="646">
        <f t="shared" si="37"/>
        <v>1869275.2510215305</v>
      </c>
      <c r="F295" s="748">
        <f t="shared" si="41"/>
        <v>6.8229550096539762E-2</v>
      </c>
      <c r="G295" s="438">
        <f t="shared" si="38"/>
        <v>817.0118196877379</v>
      </c>
      <c r="H295" s="438">
        <f t="shared" si="39"/>
        <v>870.83442736960887</v>
      </c>
      <c r="I295" s="721">
        <f t="shared" si="40"/>
        <v>53.822607681870977</v>
      </c>
      <c r="J295" s="723">
        <f t="shared" si="35"/>
        <v>8.6760269427588362E-3</v>
      </c>
      <c r="K295" s="723">
        <f t="shared" si="36"/>
        <v>6.0732494568194262E-3</v>
      </c>
      <c r="L295" s="436">
        <v>33533</v>
      </c>
      <c r="M295" s="440">
        <v>33607</v>
      </c>
      <c r="N295" s="492">
        <v>6</v>
      </c>
      <c r="O295" s="492">
        <v>6</v>
      </c>
    </row>
    <row r="296" spans="1:15" ht="16.5">
      <c r="A296" s="434">
        <v>981</v>
      </c>
      <c r="B296" s="435" t="s">
        <v>332</v>
      </c>
      <c r="C296" s="438">
        <v>1834762.185967938</v>
      </c>
      <c r="D296" s="746">
        <v>1935879.2215400729</v>
      </c>
      <c r="E296" s="646">
        <f t="shared" si="37"/>
        <v>101117.03557213489</v>
      </c>
      <c r="F296" s="748">
        <f t="shared" si="41"/>
        <v>5.5111793967341921E-2</v>
      </c>
      <c r="G296" s="438">
        <f t="shared" si="38"/>
        <v>804.01498070461787</v>
      </c>
      <c r="H296" s="438">
        <f t="shared" si="39"/>
        <v>865.39080086726551</v>
      </c>
      <c r="I296" s="721">
        <f t="shared" si="40"/>
        <v>61.375820162647642</v>
      </c>
      <c r="J296" s="723">
        <f t="shared" si="35"/>
        <v>5.7389681490264076E-4</v>
      </c>
      <c r="K296" s="723">
        <f t="shared" si="36"/>
        <v>4.0425682253414634E-4</v>
      </c>
      <c r="L296" s="436">
        <v>2282</v>
      </c>
      <c r="M296" s="440">
        <v>2237</v>
      </c>
      <c r="N296" s="492">
        <v>5</v>
      </c>
      <c r="O296" s="492">
        <v>5</v>
      </c>
    </row>
    <row r="297" spans="1:15" ht="16.5">
      <c r="A297" s="434">
        <v>989</v>
      </c>
      <c r="B297" s="435" t="s">
        <v>333</v>
      </c>
      <c r="C297" s="438">
        <v>2391570.8346194346</v>
      </c>
      <c r="D297" s="746">
        <v>1844320.7513801623</v>
      </c>
      <c r="E297" s="646">
        <f t="shared" si="37"/>
        <v>-547250.08323927224</v>
      </c>
      <c r="F297" s="748">
        <f t="shared" si="41"/>
        <v>-0.22882453461862648</v>
      </c>
      <c r="G297" s="438">
        <f t="shared" si="38"/>
        <v>436.09971455496617</v>
      </c>
      <c r="H297" s="438">
        <f t="shared" si="39"/>
        <v>341.16181120609735</v>
      </c>
      <c r="I297" s="721">
        <f t="shared" si="40"/>
        <v>-94.937903348868815</v>
      </c>
      <c r="J297" s="723">
        <f t="shared" si="35"/>
        <v>5.4675405009713325E-4</v>
      </c>
      <c r="K297" s="723">
        <f t="shared" si="36"/>
        <v>9.7693892830558572E-4</v>
      </c>
      <c r="L297" s="436">
        <v>5484</v>
      </c>
      <c r="M297" s="440">
        <v>5406</v>
      </c>
      <c r="N297" s="492">
        <v>14</v>
      </c>
      <c r="O297" s="492">
        <v>14</v>
      </c>
    </row>
    <row r="298" spans="1:15" ht="16.5">
      <c r="A298" s="434">
        <v>992</v>
      </c>
      <c r="B298" s="435" t="s">
        <v>334</v>
      </c>
      <c r="C298" s="438">
        <v>15593602.303254833</v>
      </c>
      <c r="D298" s="746">
        <v>10926754.507536478</v>
      </c>
      <c r="E298" s="646">
        <f t="shared" si="37"/>
        <v>-4666847.7957183551</v>
      </c>
      <c r="F298" s="748">
        <f t="shared" si="41"/>
        <v>-0.29927964718865824</v>
      </c>
      <c r="G298" s="438">
        <f t="shared" si="38"/>
        <v>851.27209866005205</v>
      </c>
      <c r="H298" s="438">
        <f t="shared" si="39"/>
        <v>603.02177193909927</v>
      </c>
      <c r="I298" s="721">
        <f t="shared" si="40"/>
        <v>-248.25032672095278</v>
      </c>
      <c r="J298" s="723">
        <f t="shared" si="35"/>
        <v>3.2392669642425063E-3</v>
      </c>
      <c r="K298" s="723">
        <f t="shared" si="36"/>
        <v>3.27453447667355E-3</v>
      </c>
      <c r="L298" s="436">
        <v>18318</v>
      </c>
      <c r="M298" s="440">
        <v>18120</v>
      </c>
      <c r="N298" s="492">
        <v>13</v>
      </c>
      <c r="O298" s="492">
        <v>13</v>
      </c>
    </row>
    <row r="299" spans="1:15" ht="16.5">
      <c r="A299" s="241"/>
      <c r="B299" s="24"/>
      <c r="L299" s="1"/>
    </row>
    <row r="300" spans="1:15">
      <c r="L300" s="1"/>
    </row>
    <row r="301" spans="1:15">
      <c r="L301" s="1"/>
    </row>
    <row r="302" spans="1:15">
      <c r="L302" s="1"/>
    </row>
    <row r="303" spans="1:15">
      <c r="L303" s="1"/>
    </row>
    <row r="304" spans="1:15">
      <c r="L304" s="1"/>
    </row>
    <row r="305" spans="12:12">
      <c r="L305" s="1"/>
    </row>
    <row r="306" spans="12:12">
      <c r="L306" s="1"/>
    </row>
    <row r="307" spans="12:12">
      <c r="L307" s="1"/>
    </row>
  </sheetData>
  <autoFilter ref="A5:O5" xr:uid="{70756EBB-3FD4-43F2-9773-86B8D48CFBAE}">
    <sortState xmlns:xlrd2="http://schemas.microsoft.com/office/spreadsheetml/2017/richdata2" ref="A6:O298">
      <sortCondition ref="A5"/>
    </sortState>
  </autoFilter>
  <conditionalFormatting sqref="E5:F6 I5:I298 M6:M297 E6:E298">
    <cfRule type="cellIs" dxfId="34" priority="1" operator="lessThan">
      <formula>0</formula>
    </cfRule>
  </conditionalFormatting>
  <conditionalFormatting sqref="E5:F298 I5:I298">
    <cfRule type="cellIs" dxfId="33" priority="2" operator="lessThan">
      <formula>0</formula>
    </cfRule>
    <cfRule type="cellIs" dxfId="32" priority="3" operator="greaterThan">
      <formula>0</formula>
    </cfRule>
  </conditionalFormatting>
  <conditionalFormatting sqref="F7:F298">
    <cfRule type="cellIs" dxfId="31" priority="4" operator="lessThan">
      <formula>0</formula>
    </cfRule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AFA82-0957-4F64-B6A0-945E57961547}">
  <dimension ref="A1:I303"/>
  <sheetViews>
    <sheetView workbookViewId="0">
      <pane xSplit="1" ySplit="10" topLeftCell="B11" activePane="bottomRight" state="frozen"/>
      <selection pane="topRight" activeCell="B1" sqref="B1"/>
      <selection pane="bottomLeft" activeCell="A11" sqref="A11"/>
      <selection pane="bottomRight"/>
    </sheetView>
  </sheetViews>
  <sheetFormatPr defaultColWidth="8.85546875" defaultRowHeight="12"/>
  <cols>
    <col min="2" max="2" width="13.7109375" bestFit="1" customWidth="1"/>
    <col min="3" max="4" width="12.85546875" bestFit="1" customWidth="1"/>
    <col min="5" max="5" width="13.5703125" bestFit="1" customWidth="1"/>
    <col min="6" max="6" width="11.85546875" customWidth="1"/>
  </cols>
  <sheetData>
    <row r="1" spans="1:9" ht="30.75">
      <c r="A1" s="425" t="s">
        <v>335</v>
      </c>
    </row>
    <row r="2" spans="1:9" s="302" customFormat="1" ht="15.75">
      <c r="A2" s="422" t="s">
        <v>665</v>
      </c>
    </row>
    <row r="3" spans="1:9" s="302" customFormat="1" ht="15.75">
      <c r="A3" s="423" t="s">
        <v>336</v>
      </c>
    </row>
    <row r="4" spans="1:9" s="302" customFormat="1" ht="15.75">
      <c r="A4" s="302" t="s">
        <v>337</v>
      </c>
    </row>
    <row r="5" spans="1:9" s="302" customFormat="1" ht="15.75">
      <c r="A5" s="424" t="s">
        <v>338</v>
      </c>
    </row>
    <row r="6" spans="1:9" s="302" customFormat="1" ht="15.75">
      <c r="A6" s="424"/>
    </row>
    <row r="7" spans="1:9" ht="19.5">
      <c r="A7" s="761" t="s">
        <v>666</v>
      </c>
      <c r="B7" s="762"/>
      <c r="C7" s="762"/>
      <c r="D7" s="762"/>
      <c r="E7" s="762"/>
      <c r="F7" s="762"/>
      <c r="G7" s="762"/>
      <c r="H7" s="762"/>
      <c r="I7" s="762"/>
    </row>
    <row r="8" spans="1:9" ht="18.75">
      <c r="A8" s="763" t="s">
        <v>667</v>
      </c>
      <c r="B8" s="762"/>
      <c r="C8" s="762"/>
      <c r="D8" s="762"/>
      <c r="E8" s="762"/>
      <c r="F8" s="762"/>
      <c r="G8" s="762"/>
      <c r="H8" s="762"/>
      <c r="I8" s="762"/>
    </row>
    <row r="9" spans="1:9" ht="47.25">
      <c r="A9" s="426" t="s">
        <v>339</v>
      </c>
      <c r="B9" s="426" t="s">
        <v>15</v>
      </c>
      <c r="C9" s="427" t="s">
        <v>340</v>
      </c>
      <c r="D9" s="427" t="s">
        <v>341</v>
      </c>
      <c r="E9" s="427" t="s">
        <v>26</v>
      </c>
    </row>
    <row r="10" spans="1:9" s="328" customFormat="1" ht="29.45" customHeight="1">
      <c r="A10" s="326"/>
      <c r="B10" s="327" t="s">
        <v>41</v>
      </c>
      <c r="C10" s="394">
        <f>SUM(C11:C303)</f>
        <v>140480440.63116673</v>
      </c>
      <c r="D10" s="394">
        <v>-337501449.59403598</v>
      </c>
      <c r="E10" s="394">
        <f t="shared" ref="E10" si="0">SUM(E11:E303)</f>
        <v>-215806261.89769021</v>
      </c>
    </row>
    <row r="11" spans="1:9" ht="16.5">
      <c r="A11" s="20">
        <v>5</v>
      </c>
      <c r="B11" s="9" t="s">
        <v>42</v>
      </c>
      <c r="C11" s="22">
        <v>2815441.0189999999</v>
      </c>
      <c r="D11" s="22">
        <v>-672408.5806000001</v>
      </c>
      <c r="E11" s="22">
        <f>C11+D11</f>
        <v>2143032.4383999999</v>
      </c>
      <c r="F11" s="516"/>
      <c r="G11" s="517"/>
    </row>
    <row r="12" spans="1:9" ht="16.5">
      <c r="A12" s="20">
        <v>9</v>
      </c>
      <c r="B12" s="9" t="s">
        <v>43</v>
      </c>
      <c r="C12" s="22">
        <v>174950.43000000002</v>
      </c>
      <c r="D12" s="22">
        <v>-86687.15</v>
      </c>
      <c r="E12" s="22">
        <f t="shared" ref="E12:E75" si="1">C12+D12</f>
        <v>88263.280000000028</v>
      </c>
      <c r="F12" s="516"/>
      <c r="G12" s="517"/>
    </row>
    <row r="13" spans="1:9" ht="16.5">
      <c r="A13" s="20">
        <v>10</v>
      </c>
      <c r="B13" s="9" t="s">
        <v>44</v>
      </c>
      <c r="C13" s="22">
        <v>203399.57650000002</v>
      </c>
      <c r="D13" s="22">
        <v>-252338.413</v>
      </c>
      <c r="E13" s="22">
        <f t="shared" si="1"/>
        <v>-48938.836499999976</v>
      </c>
      <c r="F13" s="516"/>
      <c r="G13" s="517"/>
    </row>
    <row r="14" spans="1:9" ht="16.5">
      <c r="A14" s="20">
        <v>16</v>
      </c>
      <c r="B14" s="9" t="s">
        <v>45</v>
      </c>
      <c r="C14" s="22">
        <v>741017.51950000017</v>
      </c>
      <c r="D14" s="22">
        <v>-161710.93800000002</v>
      </c>
      <c r="E14" s="22">
        <f t="shared" si="1"/>
        <v>579306.58150000009</v>
      </c>
      <c r="F14" s="516"/>
      <c r="G14" s="517"/>
    </row>
    <row r="15" spans="1:9" ht="16.5">
      <c r="A15" s="20">
        <v>18</v>
      </c>
      <c r="B15" s="9" t="s">
        <v>46</v>
      </c>
      <c r="C15" s="22">
        <v>733058.06300000008</v>
      </c>
      <c r="D15" s="22">
        <v>-317684.76280000003</v>
      </c>
      <c r="E15" s="22">
        <f t="shared" si="1"/>
        <v>415373.30020000006</v>
      </c>
      <c r="F15" s="516"/>
      <c r="G15" s="517"/>
    </row>
    <row r="16" spans="1:9" ht="16.5">
      <c r="A16" s="20">
        <v>19</v>
      </c>
      <c r="B16" s="9" t="s">
        <v>47</v>
      </c>
      <c r="C16" s="22">
        <v>223810.46000000002</v>
      </c>
      <c r="D16" s="22">
        <v>-181254.95</v>
      </c>
      <c r="E16" s="22">
        <f t="shared" si="1"/>
        <v>42555.510000000009</v>
      </c>
      <c r="F16" s="516"/>
      <c r="G16" s="517"/>
    </row>
    <row r="17" spans="1:7" ht="16.5">
      <c r="A17" s="20">
        <v>20</v>
      </c>
      <c r="B17" s="9" t="s">
        <v>48</v>
      </c>
      <c r="C17" s="22">
        <v>309236.70600000001</v>
      </c>
      <c r="D17" s="22">
        <v>-927993.82140000013</v>
      </c>
      <c r="E17" s="22">
        <f t="shared" si="1"/>
        <v>-618757.11540000013</v>
      </c>
      <c r="F17" s="516"/>
      <c r="G17" s="517"/>
    </row>
    <row r="18" spans="1:7" ht="16.5">
      <c r="A18" s="20">
        <v>46</v>
      </c>
      <c r="B18" s="9" t="s">
        <v>49</v>
      </c>
      <c r="C18" s="22">
        <v>334297.17300000001</v>
      </c>
      <c r="D18" s="22">
        <v>-25218.080000000002</v>
      </c>
      <c r="E18" s="22">
        <f t="shared" si="1"/>
        <v>309079.09299999999</v>
      </c>
      <c r="F18" s="516"/>
      <c r="G18" s="517"/>
    </row>
    <row r="19" spans="1:7" ht="16.5">
      <c r="A19" s="20">
        <v>47</v>
      </c>
      <c r="B19" s="9" t="s">
        <v>50</v>
      </c>
      <c r="C19" s="22">
        <v>0</v>
      </c>
      <c r="D19" s="22">
        <v>-53588.42</v>
      </c>
      <c r="E19" s="22">
        <f t="shared" si="1"/>
        <v>-53588.42</v>
      </c>
      <c r="F19" s="516"/>
      <c r="G19" s="517"/>
    </row>
    <row r="20" spans="1:7" ht="16.5">
      <c r="A20" s="20">
        <v>49</v>
      </c>
      <c r="B20" s="9" t="s">
        <v>51</v>
      </c>
      <c r="C20" s="22">
        <v>3652838.8879999989</v>
      </c>
      <c r="D20" s="22">
        <v>-19298184.580029994</v>
      </c>
      <c r="E20" s="22">
        <f t="shared" si="1"/>
        <v>-15645345.692029996</v>
      </c>
      <c r="F20" s="516"/>
      <c r="G20" s="517"/>
    </row>
    <row r="21" spans="1:7" ht="16.5">
      <c r="A21" s="20">
        <v>50</v>
      </c>
      <c r="B21" s="9" t="s">
        <v>52</v>
      </c>
      <c r="C21" s="22">
        <v>359436.44650000002</v>
      </c>
      <c r="D21" s="22">
        <v>-149811.15650000001</v>
      </c>
      <c r="E21" s="22">
        <f t="shared" si="1"/>
        <v>209625.29</v>
      </c>
      <c r="F21" s="516"/>
      <c r="G21" s="517"/>
    </row>
    <row r="22" spans="1:7" ht="16.5">
      <c r="A22" s="20">
        <v>51</v>
      </c>
      <c r="B22" s="9" t="s">
        <v>53</v>
      </c>
      <c r="C22" s="22">
        <v>331223.71949999995</v>
      </c>
      <c r="D22" s="22">
        <v>-479253.84909999999</v>
      </c>
      <c r="E22" s="22">
        <f t="shared" si="1"/>
        <v>-148030.12960000004</v>
      </c>
      <c r="F22" s="516"/>
      <c r="G22" s="517"/>
    </row>
    <row r="23" spans="1:7" ht="16.5">
      <c r="A23" s="20">
        <v>52</v>
      </c>
      <c r="B23" s="9" t="s">
        <v>54</v>
      </c>
      <c r="C23" s="22">
        <v>77230.37</v>
      </c>
      <c r="D23" s="22">
        <v>-56740.680000000008</v>
      </c>
      <c r="E23" s="22">
        <f t="shared" si="1"/>
        <v>20489.689999999988</v>
      </c>
      <c r="F23" s="516"/>
      <c r="G23" s="517"/>
    </row>
    <row r="24" spans="1:7" ht="16.5">
      <c r="A24" s="20">
        <v>61</v>
      </c>
      <c r="B24" s="9" t="s">
        <v>55</v>
      </c>
      <c r="C24" s="22">
        <v>649838.39900000033</v>
      </c>
      <c r="D24" s="22">
        <v>-428770.40519999992</v>
      </c>
      <c r="E24" s="22">
        <f t="shared" si="1"/>
        <v>221067.9938000004</v>
      </c>
      <c r="F24" s="516"/>
      <c r="G24" s="517"/>
    </row>
    <row r="25" spans="1:7" ht="16.5">
      <c r="A25" s="20">
        <v>69</v>
      </c>
      <c r="B25" s="9" t="s">
        <v>56</v>
      </c>
      <c r="C25" s="22">
        <v>216008.6165</v>
      </c>
      <c r="D25" s="22">
        <v>-144405.0306</v>
      </c>
      <c r="E25" s="22">
        <f t="shared" si="1"/>
        <v>71603.585900000005</v>
      </c>
      <c r="F25" s="516"/>
      <c r="G25" s="517"/>
    </row>
    <row r="26" spans="1:7" ht="16.5">
      <c r="A26" s="20">
        <v>71</v>
      </c>
      <c r="B26" s="9" t="s">
        <v>57</v>
      </c>
      <c r="C26" s="22">
        <v>211280.22650000005</v>
      </c>
      <c r="D26" s="22">
        <v>-287092.07950000005</v>
      </c>
      <c r="E26" s="22">
        <f t="shared" si="1"/>
        <v>-75811.853000000003</v>
      </c>
      <c r="F26" s="516"/>
      <c r="G26" s="517"/>
    </row>
    <row r="27" spans="1:7" ht="16.5">
      <c r="A27" s="20">
        <v>72</v>
      </c>
      <c r="B27" s="9" t="s">
        <v>58</v>
      </c>
      <c r="C27" s="22">
        <v>12609.04</v>
      </c>
      <c r="D27" s="22">
        <v>-7880.65</v>
      </c>
      <c r="E27" s="22">
        <f t="shared" si="1"/>
        <v>4728.3900000000012</v>
      </c>
      <c r="F27" s="516"/>
      <c r="G27" s="517"/>
    </row>
    <row r="28" spans="1:7" ht="16.5">
      <c r="A28" s="20">
        <v>74</v>
      </c>
      <c r="B28" s="9" t="s">
        <v>59</v>
      </c>
      <c r="C28" s="22">
        <v>77230.37</v>
      </c>
      <c r="D28" s="22">
        <v>-25218.080000000002</v>
      </c>
      <c r="E28" s="22">
        <f t="shared" si="1"/>
        <v>52012.289999999994</v>
      </c>
      <c r="F28" s="516"/>
      <c r="G28" s="517"/>
    </row>
    <row r="29" spans="1:7" ht="16.5">
      <c r="A29" s="20">
        <v>75</v>
      </c>
      <c r="B29" s="9" t="s">
        <v>60</v>
      </c>
      <c r="C29" s="22">
        <v>367632.32249999995</v>
      </c>
      <c r="D29" s="22">
        <v>-389189.05250999995</v>
      </c>
      <c r="E29" s="22">
        <f t="shared" si="1"/>
        <v>-21556.730009999999</v>
      </c>
      <c r="F29" s="516"/>
      <c r="G29" s="517"/>
    </row>
    <row r="30" spans="1:7" ht="16.5">
      <c r="A30" s="20">
        <v>77</v>
      </c>
      <c r="B30" s="9" t="s">
        <v>61</v>
      </c>
      <c r="C30" s="22">
        <v>189135.6</v>
      </c>
      <c r="D30" s="22">
        <v>-139471.74369999999</v>
      </c>
      <c r="E30" s="22">
        <f t="shared" si="1"/>
        <v>49663.856300000014</v>
      </c>
      <c r="F30" s="516"/>
      <c r="G30" s="517"/>
    </row>
    <row r="31" spans="1:7" ht="16.5">
      <c r="A31" s="20">
        <v>78</v>
      </c>
      <c r="B31" s="9" t="s">
        <v>62</v>
      </c>
      <c r="C31" s="22">
        <v>201823.44649999999</v>
      </c>
      <c r="D31" s="22">
        <v>-193391.15100000001</v>
      </c>
      <c r="E31" s="22">
        <f t="shared" si="1"/>
        <v>8432.2954999999783</v>
      </c>
      <c r="F31" s="516"/>
      <c r="G31" s="517"/>
    </row>
    <row r="32" spans="1:7" ht="16.5">
      <c r="A32" s="20">
        <v>79</v>
      </c>
      <c r="B32" s="9" t="s">
        <v>63</v>
      </c>
      <c r="C32" s="22">
        <v>175029.2365</v>
      </c>
      <c r="D32" s="22">
        <v>-231927.52950000003</v>
      </c>
      <c r="E32" s="22">
        <f t="shared" si="1"/>
        <v>-56898.293000000034</v>
      </c>
      <c r="F32" s="516"/>
      <c r="G32" s="517"/>
    </row>
    <row r="33" spans="1:7" ht="16.5">
      <c r="A33" s="20">
        <v>81</v>
      </c>
      <c r="B33" s="9" t="s">
        <v>64</v>
      </c>
      <c r="C33" s="22">
        <v>15761.3</v>
      </c>
      <c r="D33" s="22">
        <v>-184407.21000000002</v>
      </c>
      <c r="E33" s="22">
        <f t="shared" si="1"/>
        <v>-168645.91000000003</v>
      </c>
      <c r="F33" s="516"/>
      <c r="G33" s="517"/>
    </row>
    <row r="34" spans="1:7" ht="16.5">
      <c r="A34" s="20">
        <v>82</v>
      </c>
      <c r="B34" s="9" t="s">
        <v>65</v>
      </c>
      <c r="C34" s="22">
        <v>279211.42949999997</v>
      </c>
      <c r="D34" s="22">
        <v>-146926.83860000002</v>
      </c>
      <c r="E34" s="22">
        <f t="shared" si="1"/>
        <v>132284.59089999995</v>
      </c>
      <c r="F34" s="516"/>
      <c r="G34" s="517"/>
    </row>
    <row r="35" spans="1:7" ht="16.5">
      <c r="A35" s="20">
        <v>86</v>
      </c>
      <c r="B35" s="9" t="s">
        <v>66</v>
      </c>
      <c r="C35" s="22">
        <v>417674.44999999995</v>
      </c>
      <c r="D35" s="22">
        <v>-1209979.2397000003</v>
      </c>
      <c r="E35" s="22">
        <f t="shared" si="1"/>
        <v>-792304.78970000031</v>
      </c>
      <c r="F35" s="516"/>
      <c r="G35" s="517"/>
    </row>
    <row r="36" spans="1:7" ht="16.5">
      <c r="A36" s="20">
        <v>90</v>
      </c>
      <c r="B36" s="9" t="s">
        <v>67</v>
      </c>
      <c r="C36" s="22">
        <v>25218.080000000002</v>
      </c>
      <c r="D36" s="22">
        <v>-33098.730000000003</v>
      </c>
      <c r="E36" s="22">
        <f t="shared" si="1"/>
        <v>-7880.6500000000015</v>
      </c>
      <c r="F36" s="516"/>
      <c r="G36" s="517"/>
    </row>
    <row r="37" spans="1:7" ht="16.5">
      <c r="A37" s="20">
        <v>91</v>
      </c>
      <c r="B37" s="9" t="s">
        <v>68</v>
      </c>
      <c r="C37" s="22">
        <v>6269214.6880000001</v>
      </c>
      <c r="D37" s="22">
        <v>-103140979.45618005</v>
      </c>
      <c r="E37" s="22">
        <f t="shared" si="1"/>
        <v>-96871764.768180057</v>
      </c>
      <c r="F37" s="516"/>
      <c r="G37" s="517"/>
    </row>
    <row r="38" spans="1:7" ht="16.5">
      <c r="A38" s="20">
        <v>92</v>
      </c>
      <c r="B38" s="9" t="s">
        <v>69</v>
      </c>
      <c r="C38" s="22">
        <v>4379828.8504999988</v>
      </c>
      <c r="D38" s="22">
        <v>-10557500.331970001</v>
      </c>
      <c r="E38" s="22">
        <f t="shared" si="1"/>
        <v>-6177671.4814700019</v>
      </c>
      <c r="F38" s="516"/>
      <c r="G38" s="517"/>
    </row>
    <row r="39" spans="1:7" ht="16.5">
      <c r="A39" s="20">
        <v>97</v>
      </c>
      <c r="B39" s="9" t="s">
        <v>70</v>
      </c>
      <c r="C39" s="22">
        <v>130897.59650000001</v>
      </c>
      <c r="D39" s="22">
        <v>-155359.13410000002</v>
      </c>
      <c r="E39" s="22">
        <f t="shared" si="1"/>
        <v>-24461.537600000011</v>
      </c>
      <c r="F39" s="516"/>
      <c r="G39" s="517"/>
    </row>
    <row r="40" spans="1:7" ht="16.5">
      <c r="A40" s="20">
        <v>98</v>
      </c>
      <c r="B40" s="9" t="s">
        <v>71</v>
      </c>
      <c r="C40" s="22">
        <v>1209128.1295</v>
      </c>
      <c r="D40" s="22">
        <v>-3208234.6808200004</v>
      </c>
      <c r="E40" s="22">
        <f t="shared" si="1"/>
        <v>-1999106.5513200003</v>
      </c>
      <c r="F40" s="516"/>
      <c r="G40" s="517"/>
    </row>
    <row r="41" spans="1:7" ht="16.5">
      <c r="A41" s="20">
        <v>102</v>
      </c>
      <c r="B41" s="9" t="s">
        <v>72</v>
      </c>
      <c r="C41" s="22">
        <v>320348.42249999993</v>
      </c>
      <c r="D41" s="22">
        <v>-107176.84</v>
      </c>
      <c r="E41" s="22">
        <f t="shared" si="1"/>
        <v>213171.58249999993</v>
      </c>
      <c r="F41" s="516"/>
      <c r="G41" s="517"/>
    </row>
    <row r="42" spans="1:7" ht="16.5">
      <c r="A42" s="20">
        <v>103</v>
      </c>
      <c r="B42" s="9" t="s">
        <v>73</v>
      </c>
      <c r="C42" s="22">
        <v>64621.33</v>
      </c>
      <c r="D42" s="22">
        <v>-94567.800000000017</v>
      </c>
      <c r="E42" s="22">
        <f t="shared" si="1"/>
        <v>-29946.470000000016</v>
      </c>
      <c r="F42" s="516"/>
      <c r="G42" s="517"/>
    </row>
    <row r="43" spans="1:7" ht="16.5">
      <c r="A43" s="20">
        <v>105</v>
      </c>
      <c r="B43" s="9" t="s">
        <v>74</v>
      </c>
      <c r="C43" s="22">
        <v>50436.160000000003</v>
      </c>
      <c r="D43" s="22">
        <v>-36250.99</v>
      </c>
      <c r="E43" s="22">
        <f t="shared" si="1"/>
        <v>14185.170000000006</v>
      </c>
      <c r="F43" s="516"/>
      <c r="G43" s="517"/>
    </row>
    <row r="44" spans="1:7" ht="16.5">
      <c r="A44" s="20">
        <v>106</v>
      </c>
      <c r="B44" s="9" t="s">
        <v>75</v>
      </c>
      <c r="C44" s="22">
        <v>1113220.6189999999</v>
      </c>
      <c r="D44" s="22">
        <v>-1255103.8416000004</v>
      </c>
      <c r="E44" s="22">
        <f t="shared" si="1"/>
        <v>-141883.22260000044</v>
      </c>
      <c r="F44" s="516"/>
      <c r="G44" s="517"/>
    </row>
    <row r="45" spans="1:7" ht="16.5">
      <c r="A45" s="20">
        <v>108</v>
      </c>
      <c r="B45" s="9" t="s">
        <v>76</v>
      </c>
      <c r="C45" s="22">
        <v>198749.99299999999</v>
      </c>
      <c r="D45" s="22">
        <v>-303672.96710000001</v>
      </c>
      <c r="E45" s="22">
        <f t="shared" si="1"/>
        <v>-104922.97410000002</v>
      </c>
      <c r="F45" s="516"/>
      <c r="G45" s="517"/>
    </row>
    <row r="46" spans="1:7" ht="16.5">
      <c r="A46" s="20">
        <v>109</v>
      </c>
      <c r="B46" s="9" t="s">
        <v>77</v>
      </c>
      <c r="C46" s="22">
        <v>1025666.5975000004</v>
      </c>
      <c r="D46" s="22">
        <v>-1285507.3892999999</v>
      </c>
      <c r="E46" s="22">
        <f t="shared" si="1"/>
        <v>-259840.79179999954</v>
      </c>
      <c r="F46" s="516"/>
      <c r="G46" s="517"/>
    </row>
    <row r="47" spans="1:7" ht="16.5">
      <c r="A47" s="20">
        <v>111</v>
      </c>
      <c r="B47" s="9" t="s">
        <v>78</v>
      </c>
      <c r="C47" s="22">
        <v>370784.58250000002</v>
      </c>
      <c r="D47" s="22">
        <v>-257145.60950000002</v>
      </c>
      <c r="E47" s="22">
        <f t="shared" si="1"/>
        <v>113638.973</v>
      </c>
      <c r="F47" s="516"/>
      <c r="G47" s="517"/>
    </row>
    <row r="48" spans="1:7" ht="16.5">
      <c r="A48" s="20">
        <v>139</v>
      </c>
      <c r="B48" s="9" t="s">
        <v>79</v>
      </c>
      <c r="C48" s="22">
        <v>386151.85000000009</v>
      </c>
      <c r="D48" s="22">
        <v>-110675.84860000003</v>
      </c>
      <c r="E48" s="22">
        <f t="shared" si="1"/>
        <v>275476.00140000007</v>
      </c>
      <c r="F48" s="516"/>
      <c r="G48" s="517"/>
    </row>
    <row r="49" spans="1:7" ht="16.5">
      <c r="A49" s="20">
        <v>140</v>
      </c>
      <c r="B49" s="9" t="s">
        <v>80</v>
      </c>
      <c r="C49" s="22">
        <v>367553.516</v>
      </c>
      <c r="D49" s="22">
        <v>-521919.68820000003</v>
      </c>
      <c r="E49" s="22">
        <f t="shared" si="1"/>
        <v>-154366.17220000003</v>
      </c>
      <c r="F49" s="516"/>
      <c r="G49" s="517"/>
    </row>
    <row r="50" spans="1:7" ht="16.5">
      <c r="A50" s="20">
        <v>142</v>
      </c>
      <c r="B50" s="9" t="s">
        <v>81</v>
      </c>
      <c r="C50" s="22">
        <v>666939.40950000018</v>
      </c>
      <c r="D50" s="22">
        <v>-119785.88</v>
      </c>
      <c r="E50" s="22">
        <f t="shared" si="1"/>
        <v>547153.52950000018</v>
      </c>
      <c r="F50" s="516"/>
      <c r="G50" s="517"/>
    </row>
    <row r="51" spans="1:7" ht="16.5">
      <c r="A51" s="20">
        <v>143</v>
      </c>
      <c r="B51" s="9" t="s">
        <v>82</v>
      </c>
      <c r="C51" s="22">
        <v>327835.03999999998</v>
      </c>
      <c r="D51" s="22">
        <v>-118288.55650000001</v>
      </c>
      <c r="E51" s="22">
        <f t="shared" si="1"/>
        <v>209546.48349999997</v>
      </c>
      <c r="F51" s="516"/>
      <c r="G51" s="517"/>
    </row>
    <row r="52" spans="1:7" ht="16.5">
      <c r="A52" s="20">
        <v>145</v>
      </c>
      <c r="B52" s="9" t="s">
        <v>83</v>
      </c>
      <c r="C52" s="22">
        <v>326337.71650000004</v>
      </c>
      <c r="D52" s="22">
        <v>-255206.96960000001</v>
      </c>
      <c r="E52" s="22">
        <f t="shared" si="1"/>
        <v>71130.746900000027</v>
      </c>
      <c r="F52" s="516"/>
      <c r="G52" s="517"/>
    </row>
    <row r="53" spans="1:7" ht="16.5">
      <c r="A53" s="20">
        <v>146</v>
      </c>
      <c r="B53" s="9" t="s">
        <v>84</v>
      </c>
      <c r="C53" s="22">
        <v>130897.5965</v>
      </c>
      <c r="D53" s="22">
        <v>-102527.25649999999</v>
      </c>
      <c r="E53" s="22">
        <f t="shared" si="1"/>
        <v>28370.340000000011</v>
      </c>
      <c r="F53" s="516"/>
      <c r="G53" s="517"/>
    </row>
    <row r="54" spans="1:7" ht="16.5">
      <c r="A54" s="20">
        <v>148</v>
      </c>
      <c r="B54" s="9" t="s">
        <v>85</v>
      </c>
      <c r="C54" s="22">
        <v>135625.9865</v>
      </c>
      <c r="D54" s="22">
        <v>-138100.51060000001</v>
      </c>
      <c r="E54" s="22">
        <f t="shared" si="1"/>
        <v>-2474.5241000000096</v>
      </c>
      <c r="F54" s="516"/>
      <c r="G54" s="517"/>
    </row>
    <row r="55" spans="1:7" ht="16.5">
      <c r="A55" s="20">
        <v>149</v>
      </c>
      <c r="B55" s="9" t="s">
        <v>86</v>
      </c>
      <c r="C55" s="22">
        <v>55164.55</v>
      </c>
      <c r="D55" s="22">
        <v>-2594436.0703999996</v>
      </c>
      <c r="E55" s="22">
        <f t="shared" si="1"/>
        <v>-2539271.5203999998</v>
      </c>
      <c r="F55" s="516"/>
      <c r="G55" s="517"/>
    </row>
    <row r="56" spans="1:7" ht="16.5">
      <c r="A56" s="20">
        <v>151</v>
      </c>
      <c r="B56" s="9" t="s">
        <v>87</v>
      </c>
      <c r="C56" s="22">
        <v>37827.120000000003</v>
      </c>
      <c r="D56" s="22">
        <v>-37827.120000000003</v>
      </c>
      <c r="E56" s="22">
        <f t="shared" si="1"/>
        <v>0</v>
      </c>
      <c r="F56" s="516"/>
      <c r="G56" s="517"/>
    </row>
    <row r="57" spans="1:7" ht="16.5">
      <c r="A57" s="20">
        <v>152</v>
      </c>
      <c r="B57" s="9" t="s">
        <v>88</v>
      </c>
      <c r="C57" s="22">
        <v>428864.97300000006</v>
      </c>
      <c r="D57" s="22">
        <v>-147683.38099999999</v>
      </c>
      <c r="E57" s="22">
        <f t="shared" si="1"/>
        <v>281181.59200000006</v>
      </c>
      <c r="F57" s="516"/>
      <c r="G57" s="517"/>
    </row>
    <row r="58" spans="1:7" ht="16.5">
      <c r="A58" s="20">
        <v>153</v>
      </c>
      <c r="B58" s="9" t="s">
        <v>89</v>
      </c>
      <c r="C58" s="22">
        <v>376931.48949999997</v>
      </c>
      <c r="D58" s="22">
        <v>-1399743.71557</v>
      </c>
      <c r="E58" s="22">
        <f t="shared" si="1"/>
        <v>-1022812.2260700001</v>
      </c>
      <c r="F58" s="516"/>
      <c r="G58" s="517"/>
    </row>
    <row r="59" spans="1:7" ht="16.5">
      <c r="A59" s="20">
        <v>165</v>
      </c>
      <c r="B59" s="9" t="s">
        <v>90</v>
      </c>
      <c r="C59" s="22">
        <v>771200.40900000033</v>
      </c>
      <c r="D59" s="22">
        <v>-467622.00970000005</v>
      </c>
      <c r="E59" s="22">
        <f t="shared" si="1"/>
        <v>303578.39930000028</v>
      </c>
      <c r="F59" s="516"/>
      <c r="G59" s="517"/>
    </row>
    <row r="60" spans="1:7" ht="16.5">
      <c r="A60" s="20">
        <v>167</v>
      </c>
      <c r="B60" s="9" t="s">
        <v>91</v>
      </c>
      <c r="C60" s="22">
        <v>805638.84950000001</v>
      </c>
      <c r="D60" s="22">
        <v>-11741191.299399998</v>
      </c>
      <c r="E60" s="22">
        <f t="shared" si="1"/>
        <v>-10935552.449899998</v>
      </c>
      <c r="F60" s="516"/>
      <c r="G60" s="517"/>
    </row>
    <row r="61" spans="1:7" ht="16.5">
      <c r="A61" s="20">
        <v>169</v>
      </c>
      <c r="B61" s="9" t="s">
        <v>92</v>
      </c>
      <c r="C61" s="22">
        <v>201744.63999999998</v>
      </c>
      <c r="D61" s="22">
        <v>-121362.01</v>
      </c>
      <c r="E61" s="22">
        <f t="shared" si="1"/>
        <v>80382.62999999999</v>
      </c>
      <c r="F61" s="516"/>
      <c r="G61" s="517"/>
    </row>
    <row r="62" spans="1:7" ht="16.5">
      <c r="A62" s="20">
        <v>171</v>
      </c>
      <c r="B62" s="9" t="s">
        <v>93</v>
      </c>
      <c r="C62" s="22">
        <v>41136.992999999995</v>
      </c>
      <c r="D62" s="22">
        <v>-33098.730000000003</v>
      </c>
      <c r="E62" s="22">
        <f t="shared" si="1"/>
        <v>8038.2629999999917</v>
      </c>
      <c r="F62" s="516"/>
      <c r="G62" s="517"/>
    </row>
    <row r="63" spans="1:7" ht="16.5">
      <c r="A63" s="20">
        <v>172</v>
      </c>
      <c r="B63" s="9" t="s">
        <v>94</v>
      </c>
      <c r="C63" s="22">
        <v>305769.21999999997</v>
      </c>
      <c r="D63" s="22">
        <v>-364117.55260000005</v>
      </c>
      <c r="E63" s="22">
        <f t="shared" si="1"/>
        <v>-58348.332600000082</v>
      </c>
      <c r="F63" s="516"/>
      <c r="G63" s="517"/>
    </row>
    <row r="64" spans="1:7" ht="16.5">
      <c r="A64" s="20">
        <v>176</v>
      </c>
      <c r="B64" s="9" t="s">
        <v>95</v>
      </c>
      <c r="C64" s="22">
        <v>75654.240000000005</v>
      </c>
      <c r="D64" s="22">
        <v>-351634.60300000006</v>
      </c>
      <c r="E64" s="22">
        <f t="shared" si="1"/>
        <v>-275980.36300000007</v>
      </c>
      <c r="F64" s="516"/>
      <c r="G64" s="517"/>
    </row>
    <row r="65" spans="1:7" ht="16.5">
      <c r="A65" s="20">
        <v>177</v>
      </c>
      <c r="B65" s="9" t="s">
        <v>96</v>
      </c>
      <c r="C65" s="22">
        <v>194074.14066666664</v>
      </c>
      <c r="D65" s="22">
        <v>-89224.719299999997</v>
      </c>
      <c r="E65" s="22">
        <f t="shared" si="1"/>
        <v>104849.42136666665</v>
      </c>
      <c r="F65" s="516"/>
      <c r="G65" s="517"/>
    </row>
    <row r="66" spans="1:7" ht="16.5">
      <c r="A66" s="20">
        <v>178</v>
      </c>
      <c r="B66" s="9" t="s">
        <v>97</v>
      </c>
      <c r="C66" s="22">
        <v>156273.28950000001</v>
      </c>
      <c r="D66" s="22">
        <v>-137942.8976</v>
      </c>
      <c r="E66" s="22">
        <f t="shared" si="1"/>
        <v>18330.391900000017</v>
      </c>
      <c r="F66" s="516"/>
      <c r="G66" s="517"/>
    </row>
    <row r="67" spans="1:7" ht="16.5">
      <c r="A67" s="20">
        <v>179</v>
      </c>
      <c r="B67" s="9" t="s">
        <v>98</v>
      </c>
      <c r="C67" s="22">
        <v>1288722.6945000007</v>
      </c>
      <c r="D67" s="22">
        <v>-12672837.014010001</v>
      </c>
      <c r="E67" s="22">
        <f t="shared" si="1"/>
        <v>-11384114.31951</v>
      </c>
      <c r="F67" s="516"/>
      <c r="G67" s="517"/>
    </row>
    <row r="68" spans="1:7" ht="16.5">
      <c r="A68" s="20">
        <v>181</v>
      </c>
      <c r="B68" s="9" t="s">
        <v>99</v>
      </c>
      <c r="C68" s="22">
        <v>110329.1</v>
      </c>
      <c r="D68" s="22">
        <v>-40979.380000000005</v>
      </c>
      <c r="E68" s="22">
        <f t="shared" si="1"/>
        <v>69349.72</v>
      </c>
      <c r="F68" s="516"/>
      <c r="G68" s="517"/>
    </row>
    <row r="69" spans="1:7" ht="16.5">
      <c r="A69" s="20">
        <v>182</v>
      </c>
      <c r="B69" s="9" t="s">
        <v>100</v>
      </c>
      <c r="C69" s="22">
        <v>240438.63150000005</v>
      </c>
      <c r="D69" s="22">
        <v>-504408.88390000007</v>
      </c>
      <c r="E69" s="22">
        <f t="shared" si="1"/>
        <v>-263970.2524</v>
      </c>
      <c r="F69" s="516"/>
      <c r="G69" s="517"/>
    </row>
    <row r="70" spans="1:7" ht="16.5">
      <c r="A70" s="20">
        <v>186</v>
      </c>
      <c r="B70" s="9" t="s">
        <v>101</v>
      </c>
      <c r="C70" s="22">
        <v>1007068.2635</v>
      </c>
      <c r="D70" s="22">
        <v>-3717006.2925600009</v>
      </c>
      <c r="E70" s="22">
        <f t="shared" si="1"/>
        <v>-2709938.029060001</v>
      </c>
      <c r="F70" s="516"/>
      <c r="G70" s="517"/>
    </row>
    <row r="71" spans="1:7" ht="16.5">
      <c r="A71" s="20">
        <v>202</v>
      </c>
      <c r="B71" s="9" t="s">
        <v>102</v>
      </c>
      <c r="C71" s="22">
        <v>1476360.9710000001</v>
      </c>
      <c r="D71" s="22">
        <v>-4004829.6963800001</v>
      </c>
      <c r="E71" s="22">
        <f t="shared" si="1"/>
        <v>-2528468.7253799997</v>
      </c>
      <c r="F71" s="516"/>
      <c r="G71" s="517"/>
    </row>
    <row r="72" spans="1:7" ht="16.5">
      <c r="A72" s="20">
        <v>204</v>
      </c>
      <c r="B72" s="9" t="s">
        <v>103</v>
      </c>
      <c r="C72" s="22">
        <v>44131.64</v>
      </c>
      <c r="D72" s="22">
        <v>-921968.27641000017</v>
      </c>
      <c r="E72" s="22">
        <f t="shared" si="1"/>
        <v>-877836.63641000015</v>
      </c>
      <c r="F72" s="516"/>
      <c r="G72" s="517"/>
    </row>
    <row r="73" spans="1:7" ht="16.5">
      <c r="A73" s="20">
        <v>205</v>
      </c>
      <c r="B73" s="9" t="s">
        <v>104</v>
      </c>
      <c r="C73" s="22">
        <v>399706.56800000003</v>
      </c>
      <c r="D73" s="22">
        <v>-701992.54070000001</v>
      </c>
      <c r="E73" s="22">
        <f t="shared" si="1"/>
        <v>-302285.97269999998</v>
      </c>
      <c r="F73" s="516"/>
      <c r="G73" s="517"/>
    </row>
    <row r="74" spans="1:7" ht="16.5">
      <c r="A74" s="20">
        <v>208</v>
      </c>
      <c r="B74" s="9" t="s">
        <v>105</v>
      </c>
      <c r="C74" s="22">
        <v>154775.96600000001</v>
      </c>
      <c r="D74" s="22">
        <v>-176589.60520000002</v>
      </c>
      <c r="E74" s="22">
        <f t="shared" si="1"/>
        <v>-21813.639200000005</v>
      </c>
      <c r="F74" s="516"/>
      <c r="G74" s="517"/>
    </row>
    <row r="75" spans="1:7" ht="16.5">
      <c r="A75" s="20">
        <v>211</v>
      </c>
      <c r="B75" s="9" t="s">
        <v>106</v>
      </c>
      <c r="C75" s="22">
        <v>881450.70250000001</v>
      </c>
      <c r="D75" s="22">
        <v>-2098940.2016500006</v>
      </c>
      <c r="E75" s="22">
        <f t="shared" si="1"/>
        <v>-1217489.4991500005</v>
      </c>
      <c r="F75" s="516"/>
      <c r="G75" s="517"/>
    </row>
    <row r="76" spans="1:7" ht="16.5">
      <c r="A76" s="20">
        <v>213</v>
      </c>
      <c r="B76" s="9" t="s">
        <v>107</v>
      </c>
      <c r="C76" s="22">
        <v>31522.6</v>
      </c>
      <c r="D76" s="22">
        <v>-152916.13260000001</v>
      </c>
      <c r="E76" s="22">
        <f t="shared" ref="E76:E139" si="2">C76+D76</f>
        <v>-121393.53260000001</v>
      </c>
      <c r="F76" s="516"/>
      <c r="G76" s="517"/>
    </row>
    <row r="77" spans="1:7" ht="16.5">
      <c r="A77" s="20">
        <v>214</v>
      </c>
      <c r="B77" s="9" t="s">
        <v>108</v>
      </c>
      <c r="C77" s="22">
        <v>425870.32599999994</v>
      </c>
      <c r="D77" s="22">
        <v>-219318.48950000003</v>
      </c>
      <c r="E77" s="22">
        <f t="shared" si="2"/>
        <v>206551.83649999992</v>
      </c>
      <c r="F77" s="516"/>
      <c r="G77" s="517"/>
    </row>
    <row r="78" spans="1:7" ht="16.5">
      <c r="A78" s="20">
        <v>216</v>
      </c>
      <c r="B78" s="9" t="s">
        <v>109</v>
      </c>
      <c r="C78" s="22">
        <v>89839.41</v>
      </c>
      <c r="D78" s="22">
        <v>-20489.690000000002</v>
      </c>
      <c r="E78" s="22">
        <f t="shared" si="2"/>
        <v>69349.72</v>
      </c>
      <c r="F78" s="516"/>
      <c r="G78" s="517"/>
    </row>
    <row r="79" spans="1:7" ht="16.5">
      <c r="A79" s="20">
        <v>217</v>
      </c>
      <c r="B79" s="9" t="s">
        <v>110</v>
      </c>
      <c r="C79" s="22">
        <v>36329.796499999997</v>
      </c>
      <c r="D79" s="22">
        <v>-58474.423000000003</v>
      </c>
      <c r="E79" s="22">
        <f t="shared" si="2"/>
        <v>-22144.626500000006</v>
      </c>
      <c r="F79" s="516"/>
      <c r="G79" s="517"/>
    </row>
    <row r="80" spans="1:7" ht="16.5">
      <c r="A80" s="20">
        <v>218</v>
      </c>
      <c r="B80" s="9" t="s">
        <v>111</v>
      </c>
      <c r="C80" s="22">
        <v>36329.796500000004</v>
      </c>
      <c r="D80" s="22">
        <v>-379847.33000000007</v>
      </c>
      <c r="E80" s="22">
        <f t="shared" si="2"/>
        <v>-343517.53350000008</v>
      </c>
      <c r="F80" s="516"/>
      <c r="G80" s="517"/>
    </row>
    <row r="81" spans="1:7" ht="16.5">
      <c r="A81" s="20">
        <v>224</v>
      </c>
      <c r="B81" s="9" t="s">
        <v>112</v>
      </c>
      <c r="C81" s="22">
        <v>457392.92599999998</v>
      </c>
      <c r="D81" s="22">
        <v>-117595.05930000002</v>
      </c>
      <c r="E81" s="22">
        <f t="shared" si="2"/>
        <v>339797.86669999996</v>
      </c>
      <c r="F81" s="516"/>
      <c r="G81" s="517"/>
    </row>
    <row r="82" spans="1:7" ht="16.5">
      <c r="A82" s="20">
        <v>226</v>
      </c>
      <c r="B82" s="9" t="s">
        <v>113</v>
      </c>
      <c r="C82" s="22">
        <v>74156.916499999992</v>
      </c>
      <c r="D82" s="22">
        <v>-41058.186499999996</v>
      </c>
      <c r="E82" s="22">
        <f t="shared" si="2"/>
        <v>33098.729999999996</v>
      </c>
      <c r="F82" s="516"/>
      <c r="G82" s="517"/>
    </row>
    <row r="83" spans="1:7" ht="16.5">
      <c r="A83" s="20">
        <v>230</v>
      </c>
      <c r="B83" s="9" t="s">
        <v>114</v>
      </c>
      <c r="C83" s="22">
        <v>110329.1</v>
      </c>
      <c r="D83" s="22">
        <v>-27897.501</v>
      </c>
      <c r="E83" s="22">
        <f t="shared" si="2"/>
        <v>82431.599000000002</v>
      </c>
      <c r="F83" s="516"/>
      <c r="G83" s="517"/>
    </row>
    <row r="84" spans="1:7" ht="16.5">
      <c r="A84" s="20">
        <v>231</v>
      </c>
      <c r="B84" s="9" t="s">
        <v>115</v>
      </c>
      <c r="C84" s="22">
        <v>107255.64649999999</v>
      </c>
      <c r="D84" s="22">
        <v>-318378.26</v>
      </c>
      <c r="E84" s="22">
        <f t="shared" si="2"/>
        <v>-211122.61350000004</v>
      </c>
      <c r="F84" s="516"/>
      <c r="G84" s="517"/>
    </row>
    <row r="85" spans="1:7" ht="16.5">
      <c r="A85" s="20">
        <v>232</v>
      </c>
      <c r="B85" s="9" t="s">
        <v>116</v>
      </c>
      <c r="C85" s="22">
        <v>190711.73</v>
      </c>
      <c r="D85" s="22">
        <v>-250762.283</v>
      </c>
      <c r="E85" s="22">
        <f t="shared" si="2"/>
        <v>-60050.552999999985</v>
      </c>
      <c r="F85" s="516"/>
      <c r="G85" s="517"/>
    </row>
    <row r="86" spans="1:7" ht="16.5">
      <c r="A86" s="20">
        <v>233</v>
      </c>
      <c r="B86" s="9" t="s">
        <v>117</v>
      </c>
      <c r="C86" s="22">
        <v>307660.576</v>
      </c>
      <c r="D86" s="22">
        <v>-379138.07149999985</v>
      </c>
      <c r="E86" s="22">
        <f t="shared" si="2"/>
        <v>-71477.495499999844</v>
      </c>
      <c r="F86" s="516"/>
      <c r="G86" s="517"/>
    </row>
    <row r="87" spans="1:7" ht="16.5">
      <c r="A87" s="20">
        <v>235</v>
      </c>
      <c r="B87" s="9" t="s">
        <v>118</v>
      </c>
      <c r="C87" s="22">
        <v>3697679.7865000004</v>
      </c>
      <c r="D87" s="22">
        <v>-1302803.8399200002</v>
      </c>
      <c r="E87" s="22">
        <f t="shared" si="2"/>
        <v>2394875.9465800002</v>
      </c>
      <c r="F87" s="516"/>
      <c r="G87" s="517"/>
    </row>
    <row r="88" spans="1:7" ht="16.5">
      <c r="A88" s="20">
        <v>236</v>
      </c>
      <c r="B88" s="9" t="s">
        <v>119</v>
      </c>
      <c r="C88" s="22">
        <v>375355.35950000002</v>
      </c>
      <c r="D88" s="22">
        <v>-57560.267600000006</v>
      </c>
      <c r="E88" s="22">
        <f t="shared" si="2"/>
        <v>317795.0919</v>
      </c>
      <c r="F88" s="516"/>
      <c r="G88" s="517"/>
    </row>
    <row r="89" spans="1:7" ht="16.5">
      <c r="A89" s="20">
        <v>239</v>
      </c>
      <c r="B89" s="9" t="s">
        <v>120</v>
      </c>
      <c r="C89" s="22">
        <v>36250.99</v>
      </c>
      <c r="D89" s="22">
        <v>-32342.187600000005</v>
      </c>
      <c r="E89" s="22">
        <f t="shared" si="2"/>
        <v>3908.8023999999932</v>
      </c>
      <c r="F89" s="516"/>
      <c r="G89" s="517"/>
    </row>
    <row r="90" spans="1:7" ht="16.5">
      <c r="A90" s="20">
        <v>240</v>
      </c>
      <c r="B90" s="9" t="s">
        <v>121</v>
      </c>
      <c r="C90" s="22">
        <v>265026.25950000004</v>
      </c>
      <c r="D90" s="22">
        <v>-464911.06609999994</v>
      </c>
      <c r="E90" s="22">
        <f t="shared" si="2"/>
        <v>-199884.80659999989</v>
      </c>
      <c r="F90" s="516"/>
      <c r="G90" s="517"/>
    </row>
    <row r="91" spans="1:7" ht="16.5">
      <c r="A91" s="20">
        <v>241</v>
      </c>
      <c r="B91" s="9" t="s">
        <v>122</v>
      </c>
      <c r="C91" s="22">
        <v>336030.91599999997</v>
      </c>
      <c r="D91" s="22">
        <v>-152884.60999999999</v>
      </c>
      <c r="E91" s="22">
        <f t="shared" si="2"/>
        <v>183146.30599999998</v>
      </c>
      <c r="F91" s="516"/>
      <c r="G91" s="517"/>
    </row>
    <row r="92" spans="1:7" ht="16.5">
      <c r="A92" s="20">
        <v>244</v>
      </c>
      <c r="B92" s="9" t="s">
        <v>123</v>
      </c>
      <c r="C92" s="22">
        <v>630530.80650000018</v>
      </c>
      <c r="D92" s="22">
        <v>-515121.83950999996</v>
      </c>
      <c r="E92" s="22">
        <f t="shared" si="2"/>
        <v>115408.96699000022</v>
      </c>
      <c r="F92" s="516"/>
      <c r="G92" s="517"/>
    </row>
    <row r="93" spans="1:7" ht="16.5">
      <c r="A93" s="20">
        <v>245</v>
      </c>
      <c r="B93" s="9" t="s">
        <v>124</v>
      </c>
      <c r="C93" s="22">
        <v>760167.49900000007</v>
      </c>
      <c r="D93" s="22">
        <v>-2035452.1091199997</v>
      </c>
      <c r="E93" s="22">
        <f t="shared" si="2"/>
        <v>-1275284.6101199996</v>
      </c>
      <c r="F93" s="516"/>
      <c r="G93" s="517"/>
    </row>
    <row r="94" spans="1:7" ht="16.5">
      <c r="A94" s="20">
        <v>249</v>
      </c>
      <c r="B94" s="9" t="s">
        <v>125</v>
      </c>
      <c r="C94" s="22">
        <v>145082.76650000003</v>
      </c>
      <c r="D94" s="22">
        <v>-184549.06170000002</v>
      </c>
      <c r="E94" s="22">
        <f t="shared" si="2"/>
        <v>-39466.295199999993</v>
      </c>
      <c r="F94" s="516"/>
      <c r="G94" s="517"/>
    </row>
    <row r="95" spans="1:7" ht="16.5">
      <c r="A95" s="20">
        <v>250</v>
      </c>
      <c r="B95" s="9" t="s">
        <v>126</v>
      </c>
      <c r="C95" s="22">
        <v>58474.422999999995</v>
      </c>
      <c r="D95" s="22">
        <v>-12609.04</v>
      </c>
      <c r="E95" s="22">
        <f t="shared" si="2"/>
        <v>45865.382999999994</v>
      </c>
      <c r="F95" s="516"/>
      <c r="G95" s="517"/>
    </row>
    <row r="96" spans="1:7" ht="16.5">
      <c r="A96" s="20">
        <v>256</v>
      </c>
      <c r="B96" s="9" t="s">
        <v>127</v>
      </c>
      <c r="C96" s="22">
        <v>124671.883</v>
      </c>
      <c r="D96" s="22">
        <v>0</v>
      </c>
      <c r="E96" s="22">
        <f t="shared" si="2"/>
        <v>124671.883</v>
      </c>
      <c r="F96" s="516"/>
      <c r="G96" s="517"/>
    </row>
    <row r="97" spans="1:7" ht="16.5">
      <c r="A97" s="20">
        <v>257</v>
      </c>
      <c r="B97" s="9" t="s">
        <v>128</v>
      </c>
      <c r="C97" s="22">
        <v>1286831.3385000001</v>
      </c>
      <c r="D97" s="22">
        <v>-1868398.0904200003</v>
      </c>
      <c r="E97" s="22">
        <f t="shared" si="2"/>
        <v>-581566.75192000018</v>
      </c>
      <c r="F97" s="516"/>
      <c r="G97" s="517"/>
    </row>
    <row r="98" spans="1:7" ht="16.5">
      <c r="A98" s="20">
        <v>260</v>
      </c>
      <c r="B98" s="9" t="s">
        <v>129</v>
      </c>
      <c r="C98" s="22">
        <v>101187.546</v>
      </c>
      <c r="D98" s="22">
        <v>-145082.76650000003</v>
      </c>
      <c r="E98" s="22">
        <f t="shared" si="2"/>
        <v>-43895.220500000025</v>
      </c>
      <c r="F98" s="516"/>
      <c r="G98" s="517"/>
    </row>
    <row r="99" spans="1:7" ht="16.5">
      <c r="A99" s="20">
        <v>261</v>
      </c>
      <c r="B99" s="9" t="s">
        <v>130</v>
      </c>
      <c r="C99" s="22">
        <v>178339.10949999999</v>
      </c>
      <c r="D99" s="22">
        <v>-209310.06400000001</v>
      </c>
      <c r="E99" s="22">
        <f t="shared" si="2"/>
        <v>-30970.954500000022</v>
      </c>
      <c r="F99" s="516"/>
      <c r="G99" s="517"/>
    </row>
    <row r="100" spans="1:7" ht="16.5">
      <c r="A100" s="20">
        <v>263</v>
      </c>
      <c r="B100" s="9" t="s">
        <v>131</v>
      </c>
      <c r="C100" s="22">
        <v>306005.63949999999</v>
      </c>
      <c r="D100" s="22">
        <v>-126169.2065</v>
      </c>
      <c r="E100" s="22">
        <f t="shared" si="2"/>
        <v>179836.43299999999</v>
      </c>
      <c r="F100" s="516"/>
      <c r="G100" s="517"/>
    </row>
    <row r="101" spans="1:7" ht="16.5">
      <c r="A101" s="20">
        <v>265</v>
      </c>
      <c r="B101" s="9" t="s">
        <v>132</v>
      </c>
      <c r="C101" s="22">
        <v>0</v>
      </c>
      <c r="D101" s="22">
        <v>-81958.760000000009</v>
      </c>
      <c r="E101" s="22">
        <f t="shared" si="2"/>
        <v>-81958.760000000009</v>
      </c>
      <c r="F101" s="516"/>
      <c r="G101" s="517"/>
    </row>
    <row r="102" spans="1:7" ht="16.5">
      <c r="A102" s="20">
        <v>271</v>
      </c>
      <c r="B102" s="9" t="s">
        <v>133</v>
      </c>
      <c r="C102" s="22">
        <v>277477.68650000007</v>
      </c>
      <c r="D102" s="22">
        <v>-256857.17770999996</v>
      </c>
      <c r="E102" s="22">
        <f t="shared" si="2"/>
        <v>20620.508790000109</v>
      </c>
      <c r="F102" s="516"/>
      <c r="G102" s="517"/>
    </row>
    <row r="103" spans="1:7" ht="16.5">
      <c r="A103" s="20">
        <v>272</v>
      </c>
      <c r="B103" s="9" t="s">
        <v>134</v>
      </c>
      <c r="C103" s="22">
        <v>724783.3805000002</v>
      </c>
      <c r="D103" s="22">
        <v>-707997.59600000014</v>
      </c>
      <c r="E103" s="22">
        <f t="shared" si="2"/>
        <v>16785.784500000067</v>
      </c>
      <c r="F103" s="516"/>
      <c r="G103" s="517"/>
    </row>
    <row r="104" spans="1:7" ht="16.5">
      <c r="A104" s="20">
        <v>273</v>
      </c>
      <c r="B104" s="9" t="s">
        <v>135</v>
      </c>
      <c r="C104" s="22">
        <v>217899.9725</v>
      </c>
      <c r="D104" s="22">
        <v>-37070.577600000004</v>
      </c>
      <c r="E104" s="22">
        <f t="shared" si="2"/>
        <v>180829.39490000001</v>
      </c>
      <c r="F104" s="516"/>
      <c r="G104" s="517"/>
    </row>
    <row r="105" spans="1:7" ht="16.5">
      <c r="A105" s="20">
        <v>275</v>
      </c>
      <c r="B105" s="9" t="s">
        <v>136</v>
      </c>
      <c r="C105" s="22">
        <v>56819.486499999999</v>
      </c>
      <c r="D105" s="22">
        <v>-57560.267600000006</v>
      </c>
      <c r="E105" s="22">
        <f t="shared" si="2"/>
        <v>-740.78110000000743</v>
      </c>
      <c r="F105" s="516"/>
      <c r="G105" s="517"/>
    </row>
    <row r="106" spans="1:7" ht="16.5">
      <c r="A106" s="20">
        <v>276</v>
      </c>
      <c r="B106" s="9" t="s">
        <v>137</v>
      </c>
      <c r="C106" s="22">
        <v>495141.23949999997</v>
      </c>
      <c r="D106" s="22">
        <v>-746466.20091000013</v>
      </c>
      <c r="E106" s="22">
        <f t="shared" si="2"/>
        <v>-251324.96141000016</v>
      </c>
      <c r="F106" s="516"/>
      <c r="G106" s="517"/>
    </row>
    <row r="107" spans="1:7" ht="16.5">
      <c r="A107" s="20">
        <v>280</v>
      </c>
      <c r="B107" s="9" t="s">
        <v>138</v>
      </c>
      <c r="C107" s="22">
        <v>0</v>
      </c>
      <c r="D107" s="22">
        <v>-865295.37000000011</v>
      </c>
      <c r="E107" s="22">
        <f t="shared" si="2"/>
        <v>-865295.37000000011</v>
      </c>
      <c r="F107" s="516"/>
      <c r="G107" s="517"/>
    </row>
    <row r="108" spans="1:7" ht="16.5">
      <c r="A108" s="20">
        <v>284</v>
      </c>
      <c r="B108" s="9" t="s">
        <v>139</v>
      </c>
      <c r="C108" s="22">
        <v>1275089.1700000004</v>
      </c>
      <c r="D108" s="22">
        <v>-59892.94</v>
      </c>
      <c r="E108" s="22">
        <f t="shared" si="2"/>
        <v>1215196.2300000004</v>
      </c>
      <c r="F108" s="516"/>
      <c r="G108" s="517"/>
    </row>
    <row r="109" spans="1:7" ht="16.5">
      <c r="A109" s="20">
        <v>285</v>
      </c>
      <c r="B109" s="9" t="s">
        <v>140</v>
      </c>
      <c r="C109" s="22">
        <v>616345.63650000014</v>
      </c>
      <c r="D109" s="22">
        <v>-1401463.2733999998</v>
      </c>
      <c r="E109" s="22">
        <f t="shared" si="2"/>
        <v>-785117.63689999969</v>
      </c>
      <c r="F109" s="516"/>
      <c r="G109" s="517"/>
    </row>
    <row r="110" spans="1:7" ht="16.5">
      <c r="A110" s="20">
        <v>286</v>
      </c>
      <c r="B110" s="9" t="s">
        <v>141</v>
      </c>
      <c r="C110" s="22">
        <v>1178708.8205000004</v>
      </c>
      <c r="D110" s="22">
        <v>-1330222.1974000006</v>
      </c>
      <c r="E110" s="22">
        <f t="shared" si="2"/>
        <v>-151513.37690000026</v>
      </c>
      <c r="F110" s="516"/>
      <c r="G110" s="517"/>
    </row>
    <row r="111" spans="1:7" ht="16.5">
      <c r="A111" s="20">
        <v>287</v>
      </c>
      <c r="B111" s="9" t="s">
        <v>142</v>
      </c>
      <c r="C111" s="22">
        <v>729984.60950000002</v>
      </c>
      <c r="D111" s="22">
        <v>-81958.760000000009</v>
      </c>
      <c r="E111" s="22">
        <f t="shared" si="2"/>
        <v>648025.84950000001</v>
      </c>
      <c r="F111" s="516"/>
      <c r="G111" s="517"/>
    </row>
    <row r="112" spans="1:7" ht="16.5">
      <c r="A112" s="20">
        <v>288</v>
      </c>
      <c r="B112" s="9" t="s">
        <v>143</v>
      </c>
      <c r="C112" s="22">
        <v>71004.656500000012</v>
      </c>
      <c r="D112" s="22">
        <v>-691873.78609999991</v>
      </c>
      <c r="E112" s="22">
        <f t="shared" si="2"/>
        <v>-620869.12959999987</v>
      </c>
      <c r="F112" s="516"/>
      <c r="G112" s="517"/>
    </row>
    <row r="113" spans="1:7" ht="16.5">
      <c r="A113" s="20">
        <v>290</v>
      </c>
      <c r="B113" s="9" t="s">
        <v>144</v>
      </c>
      <c r="C113" s="22">
        <v>48938.836499999998</v>
      </c>
      <c r="D113" s="22">
        <v>-122938.14</v>
      </c>
      <c r="E113" s="22">
        <f t="shared" si="2"/>
        <v>-73999.303500000009</v>
      </c>
      <c r="F113" s="516"/>
      <c r="G113" s="517"/>
    </row>
    <row r="114" spans="1:7" ht="16.5">
      <c r="A114" s="20">
        <v>291</v>
      </c>
      <c r="B114" s="9" t="s">
        <v>145</v>
      </c>
      <c r="C114" s="22">
        <v>12609.04</v>
      </c>
      <c r="D114" s="22">
        <v>-20489.690000000002</v>
      </c>
      <c r="E114" s="22">
        <f t="shared" si="2"/>
        <v>-7880.6500000000015</v>
      </c>
      <c r="F114" s="516"/>
      <c r="G114" s="517"/>
    </row>
    <row r="115" spans="1:7" ht="16.5">
      <c r="A115" s="20">
        <v>297</v>
      </c>
      <c r="B115" s="9" t="s">
        <v>146</v>
      </c>
      <c r="C115" s="22">
        <v>1258539.8050000002</v>
      </c>
      <c r="D115" s="22">
        <v>-4439892.0125399996</v>
      </c>
      <c r="E115" s="22">
        <f t="shared" si="2"/>
        <v>-3181352.2075399994</v>
      </c>
      <c r="F115" s="516"/>
      <c r="G115" s="517"/>
    </row>
    <row r="116" spans="1:7" ht="16.5">
      <c r="A116" s="20">
        <v>300</v>
      </c>
      <c r="B116" s="9" t="s">
        <v>147</v>
      </c>
      <c r="C116" s="22">
        <v>423978.97000000003</v>
      </c>
      <c r="D116" s="22">
        <v>-12609.04</v>
      </c>
      <c r="E116" s="22">
        <f t="shared" si="2"/>
        <v>411369.93000000005</v>
      </c>
      <c r="F116" s="516"/>
      <c r="G116" s="517"/>
    </row>
    <row r="117" spans="1:7" ht="16.5">
      <c r="A117" s="20">
        <v>301</v>
      </c>
      <c r="B117" s="9" t="s">
        <v>148</v>
      </c>
      <c r="C117" s="22">
        <v>745903.52249999985</v>
      </c>
      <c r="D117" s="22">
        <v>-323248.50169999996</v>
      </c>
      <c r="E117" s="22">
        <f t="shared" si="2"/>
        <v>422655.02079999988</v>
      </c>
      <c r="F117" s="516"/>
      <c r="G117" s="517"/>
    </row>
    <row r="118" spans="1:7" ht="16.5">
      <c r="A118" s="20">
        <v>304</v>
      </c>
      <c r="B118" s="9" t="s">
        <v>149</v>
      </c>
      <c r="C118" s="22">
        <v>0</v>
      </c>
      <c r="D118" s="22">
        <v>-255333.06000000003</v>
      </c>
      <c r="E118" s="22">
        <f t="shared" si="2"/>
        <v>-255333.06000000003</v>
      </c>
      <c r="F118" s="516"/>
      <c r="G118" s="517"/>
    </row>
    <row r="119" spans="1:7" ht="16.5">
      <c r="A119" s="20">
        <v>305</v>
      </c>
      <c r="B119" s="9" t="s">
        <v>150</v>
      </c>
      <c r="C119" s="22">
        <v>167227.39300000001</v>
      </c>
      <c r="D119" s="22">
        <v>-251660.6771</v>
      </c>
      <c r="E119" s="22">
        <f t="shared" si="2"/>
        <v>-84433.28409999999</v>
      </c>
      <c r="F119" s="516"/>
      <c r="G119" s="517"/>
    </row>
    <row r="120" spans="1:7" ht="16.5">
      <c r="A120" s="20">
        <v>309</v>
      </c>
      <c r="B120" s="9" t="s">
        <v>151</v>
      </c>
      <c r="C120" s="22">
        <v>135941.21249999999</v>
      </c>
      <c r="D120" s="22">
        <v>-173437.34520000004</v>
      </c>
      <c r="E120" s="22">
        <f t="shared" si="2"/>
        <v>-37496.132700000046</v>
      </c>
      <c r="F120" s="516"/>
      <c r="G120" s="517"/>
    </row>
    <row r="121" spans="1:7" ht="16.5">
      <c r="A121" s="20">
        <v>312</v>
      </c>
      <c r="B121" s="9" t="s">
        <v>152</v>
      </c>
      <c r="C121" s="22">
        <v>36250.99</v>
      </c>
      <c r="D121" s="22">
        <v>-45707.770000000004</v>
      </c>
      <c r="E121" s="22">
        <f t="shared" si="2"/>
        <v>-9456.7800000000061</v>
      </c>
      <c r="F121" s="516"/>
      <c r="G121" s="517"/>
    </row>
    <row r="122" spans="1:7" ht="16.5">
      <c r="A122" s="20">
        <v>316</v>
      </c>
      <c r="B122" s="9" t="s">
        <v>153</v>
      </c>
      <c r="C122" s="22">
        <v>137280.92300000001</v>
      </c>
      <c r="D122" s="22">
        <v>-359704.38859999995</v>
      </c>
      <c r="E122" s="22">
        <f t="shared" si="2"/>
        <v>-222423.46559999994</v>
      </c>
      <c r="F122" s="516"/>
      <c r="G122" s="517"/>
    </row>
    <row r="123" spans="1:7" ht="16.5">
      <c r="A123" s="20">
        <v>317</v>
      </c>
      <c r="B123" s="9" t="s">
        <v>154</v>
      </c>
      <c r="C123" s="22">
        <v>25218.080000000002</v>
      </c>
      <c r="D123" s="22">
        <v>-64621.33</v>
      </c>
      <c r="E123" s="22">
        <f t="shared" si="2"/>
        <v>-39403.25</v>
      </c>
      <c r="F123" s="516"/>
      <c r="G123" s="517"/>
    </row>
    <row r="124" spans="1:7" ht="16.5">
      <c r="A124" s="20">
        <v>320</v>
      </c>
      <c r="B124" s="9" t="s">
        <v>155</v>
      </c>
      <c r="C124" s="22">
        <v>197489.08900000001</v>
      </c>
      <c r="D124" s="22">
        <v>-213597.13760000005</v>
      </c>
      <c r="E124" s="22">
        <f t="shared" si="2"/>
        <v>-16108.048600000038</v>
      </c>
      <c r="F124" s="516"/>
      <c r="G124" s="517"/>
    </row>
    <row r="125" spans="1:7" ht="16.5">
      <c r="A125" s="20">
        <v>322</v>
      </c>
      <c r="B125" s="9" t="s">
        <v>156</v>
      </c>
      <c r="C125" s="22">
        <v>217742.35950000005</v>
      </c>
      <c r="D125" s="22">
        <v>-100825.0361</v>
      </c>
      <c r="E125" s="22">
        <f t="shared" si="2"/>
        <v>116917.32340000005</v>
      </c>
      <c r="F125" s="516"/>
      <c r="G125" s="517"/>
    </row>
    <row r="126" spans="1:7" ht="16.5">
      <c r="A126" s="20">
        <v>398</v>
      </c>
      <c r="B126" s="9" t="s">
        <v>157</v>
      </c>
      <c r="C126" s="22">
        <v>3754814.4989999998</v>
      </c>
      <c r="D126" s="22">
        <v>-12456101.801579997</v>
      </c>
      <c r="E126" s="22">
        <f t="shared" si="2"/>
        <v>-8701287.3025799971</v>
      </c>
      <c r="F126" s="516"/>
      <c r="G126" s="517"/>
    </row>
    <row r="127" spans="1:7" ht="16.5">
      <c r="A127" s="20">
        <v>399</v>
      </c>
      <c r="B127" s="9" t="s">
        <v>158</v>
      </c>
      <c r="C127" s="22">
        <v>163917.52000000002</v>
      </c>
      <c r="D127" s="22">
        <v>-98303.228099999978</v>
      </c>
      <c r="E127" s="22">
        <f t="shared" si="2"/>
        <v>65614.29190000004</v>
      </c>
      <c r="F127" s="516"/>
      <c r="G127" s="517"/>
    </row>
    <row r="128" spans="1:7" ht="16.5">
      <c r="A128" s="20">
        <v>400</v>
      </c>
      <c r="B128" s="9" t="s">
        <v>159</v>
      </c>
      <c r="C128" s="22">
        <v>341153.33850000007</v>
      </c>
      <c r="D128" s="22">
        <v>-78964.113000000012</v>
      </c>
      <c r="E128" s="22">
        <f t="shared" si="2"/>
        <v>262189.22550000006</v>
      </c>
      <c r="F128" s="516"/>
      <c r="G128" s="517"/>
    </row>
    <row r="129" spans="1:7" ht="16.5">
      <c r="A129" s="20">
        <v>402</v>
      </c>
      <c r="B129" s="9" t="s">
        <v>160</v>
      </c>
      <c r="C129" s="22">
        <v>592782.49300000002</v>
      </c>
      <c r="D129" s="22">
        <v>-289345.94539999997</v>
      </c>
      <c r="E129" s="22">
        <f t="shared" si="2"/>
        <v>303436.54760000005</v>
      </c>
      <c r="F129" s="516"/>
      <c r="G129" s="517"/>
    </row>
    <row r="130" spans="1:7" ht="16.5">
      <c r="A130" s="20">
        <v>403</v>
      </c>
      <c r="B130" s="9" t="s">
        <v>161</v>
      </c>
      <c r="C130" s="22">
        <v>28370.340000000004</v>
      </c>
      <c r="D130" s="22">
        <v>-69349.72</v>
      </c>
      <c r="E130" s="22">
        <f t="shared" si="2"/>
        <v>-40979.379999999997</v>
      </c>
      <c r="F130" s="516"/>
      <c r="G130" s="517"/>
    </row>
    <row r="131" spans="1:7" ht="16.5">
      <c r="A131" s="20">
        <v>405</v>
      </c>
      <c r="B131" s="9" t="s">
        <v>162</v>
      </c>
      <c r="C131" s="22">
        <v>991700.99599999993</v>
      </c>
      <c r="D131" s="22">
        <v>-3101409.3178099995</v>
      </c>
      <c r="E131" s="22">
        <f t="shared" si="2"/>
        <v>-2109708.3218099996</v>
      </c>
      <c r="F131" s="516"/>
      <c r="G131" s="517"/>
    </row>
    <row r="132" spans="1:7" ht="16.5">
      <c r="A132" s="20">
        <v>407</v>
      </c>
      <c r="B132" s="9" t="s">
        <v>163</v>
      </c>
      <c r="C132" s="22">
        <v>190790.53650000002</v>
      </c>
      <c r="D132" s="22">
        <v>-1109674.3265000002</v>
      </c>
      <c r="E132" s="22">
        <f t="shared" si="2"/>
        <v>-918883.79000000015</v>
      </c>
      <c r="F132" s="516"/>
      <c r="G132" s="517"/>
    </row>
    <row r="133" spans="1:7" ht="16.5">
      <c r="A133" s="20">
        <v>408</v>
      </c>
      <c r="B133" s="9" t="s">
        <v>164</v>
      </c>
      <c r="C133" s="22">
        <v>238153.24299999996</v>
      </c>
      <c r="D133" s="22">
        <v>-258564.12650000001</v>
      </c>
      <c r="E133" s="22">
        <f t="shared" si="2"/>
        <v>-20410.883500000054</v>
      </c>
      <c r="F133" s="516"/>
      <c r="G133" s="517"/>
    </row>
    <row r="134" spans="1:7" ht="16.5">
      <c r="A134" s="20">
        <v>410</v>
      </c>
      <c r="B134" s="9" t="s">
        <v>165</v>
      </c>
      <c r="C134" s="22">
        <v>679627.25599999982</v>
      </c>
      <c r="D134" s="22">
        <v>-428355.88300999999</v>
      </c>
      <c r="E134" s="22">
        <f t="shared" si="2"/>
        <v>251271.37298999983</v>
      </c>
      <c r="F134" s="516"/>
      <c r="G134" s="517"/>
    </row>
    <row r="135" spans="1:7" ht="16.5">
      <c r="A135" s="20">
        <v>416</v>
      </c>
      <c r="B135" s="9" t="s">
        <v>166</v>
      </c>
      <c r="C135" s="22">
        <v>107176.84000000001</v>
      </c>
      <c r="D135" s="22">
        <v>-79436.952000000005</v>
      </c>
      <c r="E135" s="22">
        <f t="shared" si="2"/>
        <v>27739.888000000006</v>
      </c>
      <c r="F135" s="516"/>
      <c r="G135" s="517"/>
    </row>
    <row r="136" spans="1:7" ht="16.5">
      <c r="A136" s="20">
        <v>418</v>
      </c>
      <c r="B136" s="9" t="s">
        <v>167</v>
      </c>
      <c r="C136" s="22">
        <v>627536.15950000007</v>
      </c>
      <c r="D136" s="22">
        <v>-1179791.6218099999</v>
      </c>
      <c r="E136" s="22">
        <f t="shared" si="2"/>
        <v>-552255.46230999986</v>
      </c>
      <c r="F136" s="516"/>
      <c r="G136" s="517"/>
    </row>
    <row r="137" spans="1:7" ht="16.5">
      <c r="A137" s="20">
        <v>420</v>
      </c>
      <c r="B137" s="9" t="s">
        <v>168</v>
      </c>
      <c r="C137" s="22">
        <v>151623.70599999998</v>
      </c>
      <c r="D137" s="22">
        <v>-292309.06980000006</v>
      </c>
      <c r="E137" s="22">
        <f t="shared" si="2"/>
        <v>-140685.36380000008</v>
      </c>
      <c r="F137" s="516"/>
      <c r="G137" s="517"/>
    </row>
    <row r="138" spans="1:7" ht="16.5">
      <c r="A138" s="20">
        <v>421</v>
      </c>
      <c r="B138" s="9" t="s">
        <v>169</v>
      </c>
      <c r="C138" s="22">
        <v>0</v>
      </c>
      <c r="D138" s="22">
        <v>0</v>
      </c>
      <c r="E138" s="22">
        <f t="shared" si="2"/>
        <v>0</v>
      </c>
      <c r="F138" s="516"/>
      <c r="G138" s="517"/>
    </row>
    <row r="139" spans="1:7" ht="16.5">
      <c r="A139" s="20">
        <v>422</v>
      </c>
      <c r="B139" s="9" t="s">
        <v>170</v>
      </c>
      <c r="C139" s="22">
        <v>405380.63600000012</v>
      </c>
      <c r="D139" s="22">
        <v>-260203.30170000004</v>
      </c>
      <c r="E139" s="22">
        <f t="shared" si="2"/>
        <v>145177.33430000008</v>
      </c>
      <c r="F139" s="516"/>
      <c r="G139" s="517"/>
    </row>
    <row r="140" spans="1:7" ht="16.5">
      <c r="A140" s="20">
        <v>423</v>
      </c>
      <c r="B140" s="9" t="s">
        <v>171</v>
      </c>
      <c r="C140" s="22">
        <v>659295.17900000012</v>
      </c>
      <c r="D140" s="22">
        <v>-1431204.8465</v>
      </c>
      <c r="E140" s="22">
        <f t="shared" ref="E140:E203" si="3">C140+D140</f>
        <v>-771909.66749999986</v>
      </c>
      <c r="F140" s="516"/>
      <c r="G140" s="517"/>
    </row>
    <row r="141" spans="1:7" ht="16.5">
      <c r="A141" s="20">
        <v>425</v>
      </c>
      <c r="B141" s="9" t="s">
        <v>172</v>
      </c>
      <c r="C141" s="22">
        <v>168724.71649999998</v>
      </c>
      <c r="D141" s="22">
        <v>-181549.68631000005</v>
      </c>
      <c r="E141" s="22">
        <f t="shared" si="3"/>
        <v>-12824.969810000068</v>
      </c>
      <c r="F141" s="516"/>
      <c r="G141" s="517"/>
    </row>
    <row r="142" spans="1:7" ht="16.5">
      <c r="A142" s="20">
        <v>426</v>
      </c>
      <c r="B142" s="9" t="s">
        <v>173</v>
      </c>
      <c r="C142" s="22">
        <v>400494.63300000003</v>
      </c>
      <c r="D142" s="22">
        <v>-1198312.72544</v>
      </c>
      <c r="E142" s="22">
        <f t="shared" si="3"/>
        <v>-797818.09243999992</v>
      </c>
      <c r="F142" s="516"/>
      <c r="G142" s="517"/>
    </row>
    <row r="143" spans="1:7" ht="16.5">
      <c r="A143" s="20">
        <v>430</v>
      </c>
      <c r="B143" s="9" t="s">
        <v>174</v>
      </c>
      <c r="C143" s="22">
        <v>649838.39899999974</v>
      </c>
      <c r="D143" s="22">
        <v>-599496.8067999999</v>
      </c>
      <c r="E143" s="22">
        <f t="shared" si="3"/>
        <v>50341.592199999839</v>
      </c>
      <c r="F143" s="516"/>
      <c r="G143" s="517"/>
    </row>
    <row r="144" spans="1:7" ht="16.5">
      <c r="A144" s="20">
        <v>433</v>
      </c>
      <c r="B144" s="9" t="s">
        <v>175</v>
      </c>
      <c r="C144" s="22">
        <v>264868.64650000003</v>
      </c>
      <c r="D144" s="22">
        <v>-256909.18999999994</v>
      </c>
      <c r="E144" s="22">
        <f t="shared" si="3"/>
        <v>7959.4565000000875</v>
      </c>
      <c r="F144" s="516"/>
      <c r="G144" s="517"/>
    </row>
    <row r="145" spans="1:7" ht="16.5">
      <c r="A145" s="20">
        <v>434</v>
      </c>
      <c r="B145" s="9" t="s">
        <v>176</v>
      </c>
      <c r="C145" s="22">
        <v>1432859.7830000003</v>
      </c>
      <c r="D145" s="22">
        <v>-474777.63990000001</v>
      </c>
      <c r="E145" s="22">
        <f t="shared" si="3"/>
        <v>958082.14310000022</v>
      </c>
      <c r="F145" s="516"/>
      <c r="G145" s="517"/>
    </row>
    <row r="146" spans="1:7" ht="16.5">
      <c r="A146" s="20">
        <v>435</v>
      </c>
      <c r="B146" s="9" t="s">
        <v>177</v>
      </c>
      <c r="C146" s="22">
        <v>75733.046499999997</v>
      </c>
      <c r="D146" s="22">
        <v>-138699.44</v>
      </c>
      <c r="E146" s="22">
        <f t="shared" si="3"/>
        <v>-62966.393500000006</v>
      </c>
      <c r="F146" s="516"/>
      <c r="G146" s="517"/>
    </row>
    <row r="147" spans="1:7" ht="16.5">
      <c r="A147" s="20">
        <v>436</v>
      </c>
      <c r="B147" s="9" t="s">
        <v>178</v>
      </c>
      <c r="C147" s="22">
        <v>53667.226500000004</v>
      </c>
      <c r="D147" s="22">
        <v>-64968.078600000001</v>
      </c>
      <c r="E147" s="22">
        <f t="shared" si="3"/>
        <v>-11300.852099999996</v>
      </c>
      <c r="F147" s="516"/>
      <c r="G147" s="517"/>
    </row>
    <row r="148" spans="1:7" ht="16.5">
      <c r="A148" s="20">
        <v>440</v>
      </c>
      <c r="B148" s="9" t="s">
        <v>179</v>
      </c>
      <c r="C148" s="22">
        <v>91573.152999999991</v>
      </c>
      <c r="D148" s="22">
        <v>-159346.74299999999</v>
      </c>
      <c r="E148" s="22">
        <f t="shared" si="3"/>
        <v>-67773.59</v>
      </c>
      <c r="F148" s="516"/>
      <c r="G148" s="517"/>
    </row>
    <row r="149" spans="1:7" ht="16.5">
      <c r="A149" s="20">
        <v>441</v>
      </c>
      <c r="B149" s="9" t="s">
        <v>180</v>
      </c>
      <c r="C149" s="22">
        <v>17416.236499999999</v>
      </c>
      <c r="D149" s="22">
        <v>-115877.0776</v>
      </c>
      <c r="E149" s="22">
        <f t="shared" si="3"/>
        <v>-98460.841100000005</v>
      </c>
      <c r="F149" s="516"/>
      <c r="G149" s="517"/>
    </row>
    <row r="150" spans="1:7" ht="16.5">
      <c r="A150" s="20">
        <v>444</v>
      </c>
      <c r="B150" s="9" t="s">
        <v>181</v>
      </c>
      <c r="C150" s="22">
        <v>3980437.5085</v>
      </c>
      <c r="D150" s="22">
        <v>-1445861.2793699997</v>
      </c>
      <c r="E150" s="22">
        <f t="shared" si="3"/>
        <v>2534576.2291300003</v>
      </c>
      <c r="F150" s="516"/>
      <c r="G150" s="517"/>
    </row>
    <row r="151" spans="1:7" ht="16.5">
      <c r="A151" s="20">
        <v>445</v>
      </c>
      <c r="B151" s="9" t="s">
        <v>182</v>
      </c>
      <c r="C151" s="22">
        <v>306005.63949999999</v>
      </c>
      <c r="D151" s="22">
        <v>-172617.75760000001</v>
      </c>
      <c r="E151" s="22">
        <f t="shared" si="3"/>
        <v>133387.88189999998</v>
      </c>
      <c r="F151" s="516"/>
      <c r="G151" s="517"/>
    </row>
    <row r="152" spans="1:7" ht="16.5">
      <c r="A152" s="20">
        <v>475</v>
      </c>
      <c r="B152" s="9" t="s">
        <v>183</v>
      </c>
      <c r="C152" s="22">
        <v>901546.3600000001</v>
      </c>
      <c r="D152" s="22">
        <v>-135216.19270000001</v>
      </c>
      <c r="E152" s="22">
        <f t="shared" si="3"/>
        <v>766330.16730000009</v>
      </c>
      <c r="F152" s="516"/>
      <c r="G152" s="517"/>
    </row>
    <row r="153" spans="1:7" ht="16.5">
      <c r="A153" s="20">
        <v>480</v>
      </c>
      <c r="B153" s="9" t="s">
        <v>184</v>
      </c>
      <c r="C153" s="22">
        <v>83613.696499999991</v>
      </c>
      <c r="D153" s="22">
        <v>-920538.72650000011</v>
      </c>
      <c r="E153" s="22">
        <f t="shared" si="3"/>
        <v>-836925.03000000014</v>
      </c>
      <c r="F153" s="516"/>
      <c r="G153" s="517"/>
    </row>
    <row r="154" spans="1:7" ht="16.5">
      <c r="A154" s="20">
        <v>481</v>
      </c>
      <c r="B154" s="9" t="s">
        <v>185</v>
      </c>
      <c r="C154" s="22">
        <v>290086.72649999999</v>
      </c>
      <c r="D154" s="22">
        <v>-532006.92019999993</v>
      </c>
      <c r="E154" s="22">
        <f t="shared" si="3"/>
        <v>-241920.19369999995</v>
      </c>
      <c r="F154" s="516"/>
      <c r="G154" s="517"/>
    </row>
    <row r="155" spans="1:7" ht="16.5">
      <c r="A155" s="20">
        <v>483</v>
      </c>
      <c r="B155" s="9" t="s">
        <v>186</v>
      </c>
      <c r="C155" s="22">
        <v>86765.9565</v>
      </c>
      <c r="D155" s="22">
        <v>-25218.080000000002</v>
      </c>
      <c r="E155" s="22">
        <f t="shared" si="3"/>
        <v>61547.876499999998</v>
      </c>
      <c r="F155" s="516"/>
      <c r="G155" s="517"/>
    </row>
    <row r="156" spans="1:7" ht="16.5">
      <c r="A156" s="20">
        <v>484</v>
      </c>
      <c r="B156" s="9" t="s">
        <v>187</v>
      </c>
      <c r="C156" s="22">
        <v>186219.75950000001</v>
      </c>
      <c r="D156" s="22">
        <v>-50514.966500000002</v>
      </c>
      <c r="E156" s="22">
        <f t="shared" si="3"/>
        <v>135704.79300000001</v>
      </c>
      <c r="F156" s="516"/>
      <c r="G156" s="517"/>
    </row>
    <row r="157" spans="1:7" ht="16.5">
      <c r="A157" s="20">
        <v>489</v>
      </c>
      <c r="B157" s="9" t="s">
        <v>188</v>
      </c>
      <c r="C157" s="22">
        <v>0</v>
      </c>
      <c r="D157" s="22">
        <v>-1304247.575</v>
      </c>
      <c r="E157" s="22">
        <f t="shared" si="3"/>
        <v>-1304247.575</v>
      </c>
      <c r="F157" s="516"/>
      <c r="G157" s="517"/>
    </row>
    <row r="158" spans="1:7" ht="16.5">
      <c r="A158" s="20">
        <v>491</v>
      </c>
      <c r="B158" s="9" t="s">
        <v>189</v>
      </c>
      <c r="C158" s="22">
        <v>969083.53050000023</v>
      </c>
      <c r="D158" s="22">
        <v>-753673.84340000001</v>
      </c>
      <c r="E158" s="22">
        <f t="shared" si="3"/>
        <v>215409.68710000021</v>
      </c>
      <c r="F158" s="516"/>
      <c r="G158" s="517"/>
    </row>
    <row r="159" spans="1:7" ht="16.5">
      <c r="A159" s="20">
        <v>494</v>
      </c>
      <c r="B159" s="9" t="s">
        <v>190</v>
      </c>
      <c r="C159" s="22">
        <v>238074.43650000004</v>
      </c>
      <c r="D159" s="22">
        <v>-140732.64769999997</v>
      </c>
      <c r="E159" s="22">
        <f t="shared" si="3"/>
        <v>97341.788800000068</v>
      </c>
      <c r="F159" s="516"/>
      <c r="G159" s="517"/>
    </row>
    <row r="160" spans="1:7" ht="16.5">
      <c r="A160" s="20">
        <v>495</v>
      </c>
      <c r="B160" s="9" t="s">
        <v>191</v>
      </c>
      <c r="C160" s="22">
        <v>4807.1965</v>
      </c>
      <c r="D160" s="22">
        <v>-73605.271000000008</v>
      </c>
      <c r="E160" s="22">
        <f t="shared" si="3"/>
        <v>-68798.074500000002</v>
      </c>
      <c r="F160" s="516"/>
      <c r="G160" s="517"/>
    </row>
    <row r="161" spans="1:7" ht="16.5">
      <c r="A161" s="20">
        <v>498</v>
      </c>
      <c r="B161" s="9" t="s">
        <v>192</v>
      </c>
      <c r="C161" s="22">
        <v>130818.79</v>
      </c>
      <c r="D161" s="22">
        <v>-101754.95280000001</v>
      </c>
      <c r="E161" s="22">
        <f t="shared" si="3"/>
        <v>29063.83719999998</v>
      </c>
      <c r="F161" s="516"/>
      <c r="G161" s="517"/>
    </row>
    <row r="162" spans="1:7" ht="16.5">
      <c r="A162" s="20">
        <v>499</v>
      </c>
      <c r="B162" s="9" t="s">
        <v>193</v>
      </c>
      <c r="C162" s="22">
        <v>1201405.0924999998</v>
      </c>
      <c r="D162" s="22">
        <v>-783347.64290999994</v>
      </c>
      <c r="E162" s="22">
        <f t="shared" si="3"/>
        <v>418057.44958999986</v>
      </c>
      <c r="F162" s="516"/>
      <c r="G162" s="517"/>
    </row>
    <row r="163" spans="1:7" ht="16.5">
      <c r="A163" s="20">
        <v>500</v>
      </c>
      <c r="B163" s="9" t="s">
        <v>194</v>
      </c>
      <c r="C163" s="22">
        <v>140433.18299999999</v>
      </c>
      <c r="D163" s="22">
        <v>-376033.09539999999</v>
      </c>
      <c r="E163" s="22">
        <f t="shared" si="3"/>
        <v>-235599.9124</v>
      </c>
      <c r="F163" s="516"/>
      <c r="G163" s="517"/>
    </row>
    <row r="164" spans="1:7" ht="16.5">
      <c r="A164" s="20">
        <v>503</v>
      </c>
      <c r="B164" s="9" t="s">
        <v>195</v>
      </c>
      <c r="C164" s="22">
        <v>373779.22950000002</v>
      </c>
      <c r="D164" s="22">
        <v>-223053.91760000002</v>
      </c>
      <c r="E164" s="22">
        <f t="shared" si="3"/>
        <v>150725.3119</v>
      </c>
      <c r="F164" s="516"/>
      <c r="G164" s="517"/>
    </row>
    <row r="165" spans="1:7" ht="16.5">
      <c r="A165" s="20">
        <v>504</v>
      </c>
      <c r="B165" s="9" t="s">
        <v>196</v>
      </c>
      <c r="C165" s="22">
        <v>67852.396500000003</v>
      </c>
      <c r="D165" s="22">
        <v>-962889.33960000006</v>
      </c>
      <c r="E165" s="22">
        <f t="shared" si="3"/>
        <v>-895036.94310000003</v>
      </c>
      <c r="F165" s="516"/>
      <c r="G165" s="517"/>
    </row>
    <row r="166" spans="1:7" ht="16.5">
      <c r="A166" s="20">
        <v>505</v>
      </c>
      <c r="B166" s="9" t="s">
        <v>197</v>
      </c>
      <c r="C166" s="22">
        <v>947726.96899999992</v>
      </c>
      <c r="D166" s="22">
        <v>-2861605.8667000001</v>
      </c>
      <c r="E166" s="22">
        <f t="shared" si="3"/>
        <v>-1913878.8977000001</v>
      </c>
      <c r="F166" s="516"/>
      <c r="G166" s="517"/>
    </row>
    <row r="167" spans="1:7" ht="16.5">
      <c r="A167" s="20">
        <v>507</v>
      </c>
      <c r="B167" s="9" t="s">
        <v>198</v>
      </c>
      <c r="C167" s="22">
        <v>181254.95</v>
      </c>
      <c r="D167" s="22">
        <v>-135090.1023</v>
      </c>
      <c r="E167" s="22">
        <f t="shared" si="3"/>
        <v>46164.847700000013</v>
      </c>
      <c r="F167" s="516"/>
      <c r="G167" s="517"/>
    </row>
    <row r="168" spans="1:7" ht="16.5">
      <c r="A168" s="20">
        <v>508</v>
      </c>
      <c r="B168" s="9" t="s">
        <v>199</v>
      </c>
      <c r="C168" s="22">
        <v>288431.78999999998</v>
      </c>
      <c r="D168" s="22">
        <v>-170442.69819999998</v>
      </c>
      <c r="E168" s="22">
        <f t="shared" si="3"/>
        <v>117989.09179999999</v>
      </c>
      <c r="F168" s="516"/>
      <c r="G168" s="517"/>
    </row>
    <row r="169" spans="1:7" ht="16.5">
      <c r="A169" s="20">
        <v>529</v>
      </c>
      <c r="B169" s="9" t="s">
        <v>200</v>
      </c>
      <c r="C169" s="22">
        <v>244378.9565</v>
      </c>
      <c r="D169" s="22">
        <v>-456615.89390999987</v>
      </c>
      <c r="E169" s="22">
        <f t="shared" si="3"/>
        <v>-212236.93740999987</v>
      </c>
      <c r="F169" s="516"/>
      <c r="G169" s="517"/>
    </row>
    <row r="170" spans="1:7" ht="16.5">
      <c r="A170" s="20">
        <v>531</v>
      </c>
      <c r="B170" s="9" t="s">
        <v>201</v>
      </c>
      <c r="C170" s="22">
        <v>208285.57950000002</v>
      </c>
      <c r="D170" s="22">
        <v>-169760.23391000001</v>
      </c>
      <c r="E170" s="22">
        <f t="shared" si="3"/>
        <v>38525.345590000012</v>
      </c>
      <c r="F170" s="516"/>
      <c r="G170" s="517"/>
    </row>
    <row r="171" spans="1:7" ht="16.5">
      <c r="A171" s="20">
        <v>535</v>
      </c>
      <c r="B171" s="9" t="s">
        <v>202</v>
      </c>
      <c r="C171" s="22">
        <v>260455.48249999998</v>
      </c>
      <c r="D171" s="22">
        <v>-325943.68400000001</v>
      </c>
      <c r="E171" s="22">
        <f t="shared" si="3"/>
        <v>-65488.201500000025</v>
      </c>
      <c r="F171" s="516"/>
      <c r="G171" s="517"/>
    </row>
    <row r="172" spans="1:7" ht="16.5">
      <c r="A172" s="20">
        <v>536</v>
      </c>
      <c r="B172" s="9" t="s">
        <v>203</v>
      </c>
      <c r="C172" s="22">
        <v>1188874.8590000002</v>
      </c>
      <c r="D172" s="22">
        <v>-1203513.95444</v>
      </c>
      <c r="E172" s="22">
        <f t="shared" si="3"/>
        <v>-14639.09543999983</v>
      </c>
      <c r="F172" s="516"/>
      <c r="G172" s="517"/>
    </row>
    <row r="173" spans="1:7" ht="16.5">
      <c r="A173" s="20">
        <v>538</v>
      </c>
      <c r="B173" s="9" t="s">
        <v>204</v>
      </c>
      <c r="C173" s="22">
        <v>153042.223</v>
      </c>
      <c r="D173" s="22">
        <v>-236498.30650000001</v>
      </c>
      <c r="E173" s="22">
        <f t="shared" si="3"/>
        <v>-83456.083500000008</v>
      </c>
      <c r="F173" s="516"/>
      <c r="G173" s="517"/>
    </row>
    <row r="174" spans="1:7" ht="16.5">
      <c r="A174" s="20">
        <v>541</v>
      </c>
      <c r="B174" s="9" t="s">
        <v>205</v>
      </c>
      <c r="C174" s="22">
        <v>124987.10899999997</v>
      </c>
      <c r="D174" s="22">
        <v>-135337.55471</v>
      </c>
      <c r="E174" s="22">
        <f t="shared" si="3"/>
        <v>-10350.445710000029</v>
      </c>
      <c r="F174" s="516"/>
      <c r="G174" s="517"/>
    </row>
    <row r="175" spans="1:7" ht="16.5">
      <c r="A175" s="20">
        <v>543</v>
      </c>
      <c r="B175" s="9" t="s">
        <v>206</v>
      </c>
      <c r="C175" s="22">
        <v>720764.24900000019</v>
      </c>
      <c r="D175" s="22">
        <v>-1001999.4294200002</v>
      </c>
      <c r="E175" s="22">
        <f t="shared" si="3"/>
        <v>-281235.18041999999</v>
      </c>
      <c r="F175" s="516"/>
      <c r="G175" s="517"/>
    </row>
    <row r="176" spans="1:7" ht="16.5">
      <c r="A176" s="20">
        <v>545</v>
      </c>
      <c r="B176" s="9" t="s">
        <v>207</v>
      </c>
      <c r="C176" s="22">
        <v>179915.2395</v>
      </c>
      <c r="D176" s="22">
        <v>-165572.4565</v>
      </c>
      <c r="E176" s="22">
        <f t="shared" si="3"/>
        <v>14342.782999999996</v>
      </c>
      <c r="F176" s="516"/>
      <c r="G176" s="517"/>
    </row>
    <row r="177" spans="1:7" ht="16.5">
      <c r="A177" s="20">
        <v>560</v>
      </c>
      <c r="B177" s="9" t="s">
        <v>208</v>
      </c>
      <c r="C177" s="22">
        <v>1576681.6455000006</v>
      </c>
      <c r="D177" s="22">
        <v>-1075357.2480099997</v>
      </c>
      <c r="E177" s="22">
        <f t="shared" si="3"/>
        <v>501324.39749000082</v>
      </c>
      <c r="F177" s="516"/>
      <c r="G177" s="517"/>
    </row>
    <row r="178" spans="1:7" ht="16.5">
      <c r="A178" s="20">
        <v>561</v>
      </c>
      <c r="B178" s="9" t="s">
        <v>209</v>
      </c>
      <c r="C178" s="22">
        <v>83534.889999999985</v>
      </c>
      <c r="D178" s="22">
        <v>-710834.63000000012</v>
      </c>
      <c r="E178" s="22">
        <f t="shared" si="3"/>
        <v>-627299.74000000011</v>
      </c>
      <c r="F178" s="516"/>
      <c r="G178" s="517"/>
    </row>
    <row r="179" spans="1:7" ht="16.5">
      <c r="A179" s="20">
        <v>562</v>
      </c>
      <c r="B179" s="9" t="s">
        <v>210</v>
      </c>
      <c r="C179" s="22">
        <v>319954.39000000007</v>
      </c>
      <c r="D179" s="22">
        <v>-427557.31047666667</v>
      </c>
      <c r="E179" s="22">
        <f t="shared" si="3"/>
        <v>-107602.92047666659</v>
      </c>
      <c r="F179" s="516"/>
      <c r="G179" s="517"/>
    </row>
    <row r="180" spans="1:7" ht="16.5">
      <c r="A180" s="20">
        <v>563</v>
      </c>
      <c r="B180" s="9" t="s">
        <v>211</v>
      </c>
      <c r="C180" s="22">
        <v>239571.75999999998</v>
      </c>
      <c r="D180" s="22">
        <v>-227088.81040000002</v>
      </c>
      <c r="E180" s="22">
        <f t="shared" si="3"/>
        <v>12482.949599999964</v>
      </c>
      <c r="F180" s="516"/>
      <c r="G180" s="517"/>
    </row>
    <row r="181" spans="1:7" ht="16.5">
      <c r="A181" s="20">
        <v>564</v>
      </c>
      <c r="B181" s="9" t="s">
        <v>212</v>
      </c>
      <c r="C181" s="22">
        <v>1531131.4885</v>
      </c>
      <c r="D181" s="22">
        <v>-15246152.94241</v>
      </c>
      <c r="E181" s="22">
        <f t="shared" si="3"/>
        <v>-13715021.453910001</v>
      </c>
      <c r="F181" s="516"/>
      <c r="G181" s="517"/>
    </row>
    <row r="182" spans="1:7" ht="16.5">
      <c r="A182" s="20">
        <v>576</v>
      </c>
      <c r="B182" s="9" t="s">
        <v>213</v>
      </c>
      <c r="C182" s="22">
        <v>9614.393</v>
      </c>
      <c r="D182" s="22">
        <v>-53667.226500000004</v>
      </c>
      <c r="E182" s="22">
        <f t="shared" si="3"/>
        <v>-44052.833500000008</v>
      </c>
      <c r="F182" s="516"/>
      <c r="G182" s="517"/>
    </row>
    <row r="183" spans="1:7" ht="16.5">
      <c r="A183" s="20">
        <v>577</v>
      </c>
      <c r="B183" s="9" t="s">
        <v>214</v>
      </c>
      <c r="C183" s="22">
        <v>417989.67599999992</v>
      </c>
      <c r="D183" s="22">
        <v>-442340.88449999999</v>
      </c>
      <c r="E183" s="22">
        <f t="shared" si="3"/>
        <v>-24351.208500000066</v>
      </c>
      <c r="F183" s="516"/>
      <c r="G183" s="517"/>
    </row>
    <row r="184" spans="1:7" ht="16.5">
      <c r="A184" s="20">
        <v>578</v>
      </c>
      <c r="B184" s="9" t="s">
        <v>215</v>
      </c>
      <c r="C184" s="22">
        <v>438715.7855</v>
      </c>
      <c r="D184" s="22">
        <v>-61469.070000000007</v>
      </c>
      <c r="E184" s="22">
        <f t="shared" si="3"/>
        <v>377246.71549999999</v>
      </c>
      <c r="F184" s="516"/>
      <c r="G184" s="517"/>
    </row>
    <row r="185" spans="1:7" ht="16.5">
      <c r="A185" s="20">
        <v>580</v>
      </c>
      <c r="B185" s="9" t="s">
        <v>216</v>
      </c>
      <c r="C185" s="22">
        <v>97798.866500000004</v>
      </c>
      <c r="D185" s="22">
        <v>-28370.340000000004</v>
      </c>
      <c r="E185" s="22">
        <f t="shared" si="3"/>
        <v>69428.526500000007</v>
      </c>
      <c r="F185" s="516"/>
      <c r="G185" s="517"/>
    </row>
    <row r="186" spans="1:7" ht="16.5">
      <c r="A186" s="20">
        <v>581</v>
      </c>
      <c r="B186" s="9" t="s">
        <v>217</v>
      </c>
      <c r="C186" s="22">
        <v>203478.383</v>
      </c>
      <c r="D186" s="22">
        <v>-95828.703999999998</v>
      </c>
      <c r="E186" s="22">
        <f t="shared" si="3"/>
        <v>107649.679</v>
      </c>
      <c r="F186" s="516"/>
      <c r="G186" s="517"/>
    </row>
    <row r="187" spans="1:7" ht="16.5">
      <c r="A187" s="20">
        <v>583</v>
      </c>
      <c r="B187" s="9" t="s">
        <v>218</v>
      </c>
      <c r="C187" s="22">
        <v>154460.74</v>
      </c>
      <c r="D187" s="22">
        <v>-4807.1965</v>
      </c>
      <c r="E187" s="22">
        <f t="shared" si="3"/>
        <v>149653.5435</v>
      </c>
      <c r="F187" s="516"/>
      <c r="G187" s="517"/>
    </row>
    <row r="188" spans="1:7" ht="16.5">
      <c r="A188" s="20">
        <v>584</v>
      </c>
      <c r="B188" s="9" t="s">
        <v>219</v>
      </c>
      <c r="C188" s="22">
        <v>25218.080000000002</v>
      </c>
      <c r="D188" s="22">
        <v>-12609.04</v>
      </c>
      <c r="E188" s="22">
        <f t="shared" si="3"/>
        <v>12609.04</v>
      </c>
      <c r="F188" s="516"/>
      <c r="G188" s="517"/>
    </row>
    <row r="189" spans="1:7" ht="16.5">
      <c r="A189" s="20">
        <v>588</v>
      </c>
      <c r="B189" s="9" t="s">
        <v>220</v>
      </c>
      <c r="C189" s="22">
        <v>53588.420000000006</v>
      </c>
      <c r="D189" s="22">
        <v>-64211.53620000001</v>
      </c>
      <c r="E189" s="22">
        <f t="shared" si="3"/>
        <v>-10623.116200000004</v>
      </c>
      <c r="F189" s="516"/>
      <c r="G189" s="517"/>
    </row>
    <row r="190" spans="1:7" ht="16.5">
      <c r="A190" s="20">
        <v>592</v>
      </c>
      <c r="B190" s="9" t="s">
        <v>221</v>
      </c>
      <c r="C190" s="22">
        <v>208127.96649999998</v>
      </c>
      <c r="D190" s="22">
        <v>-73605.271000000008</v>
      </c>
      <c r="E190" s="22">
        <f t="shared" si="3"/>
        <v>134522.69549999997</v>
      </c>
      <c r="F190" s="516"/>
      <c r="G190" s="517"/>
    </row>
    <row r="191" spans="1:7" ht="16.5">
      <c r="A191" s="20">
        <v>593</v>
      </c>
      <c r="B191" s="9" t="s">
        <v>222</v>
      </c>
      <c r="C191" s="22">
        <v>270385.10149999999</v>
      </c>
      <c r="D191" s="22">
        <v>-531140.04869999993</v>
      </c>
      <c r="E191" s="22">
        <f t="shared" si="3"/>
        <v>-260754.94719999994</v>
      </c>
      <c r="F191" s="516"/>
      <c r="G191" s="517"/>
    </row>
    <row r="192" spans="1:7" ht="16.5">
      <c r="A192" s="20">
        <v>595</v>
      </c>
      <c r="B192" s="9" t="s">
        <v>223</v>
      </c>
      <c r="C192" s="22">
        <v>228617.65650000004</v>
      </c>
      <c r="D192" s="22">
        <v>-91179.12049999999</v>
      </c>
      <c r="E192" s="22">
        <f t="shared" si="3"/>
        <v>137438.53600000005</v>
      </c>
      <c r="F192" s="516"/>
      <c r="G192" s="517"/>
    </row>
    <row r="193" spans="1:7" ht="16.5">
      <c r="A193" s="20">
        <v>598</v>
      </c>
      <c r="B193" s="9" t="s">
        <v>224</v>
      </c>
      <c r="C193" s="22">
        <v>1131897.7594999999</v>
      </c>
      <c r="D193" s="22">
        <v>-312231.353</v>
      </c>
      <c r="E193" s="22">
        <f t="shared" si="3"/>
        <v>819666.40649999992</v>
      </c>
      <c r="F193" s="516"/>
      <c r="G193" s="517"/>
    </row>
    <row r="194" spans="1:7" ht="16.5">
      <c r="A194" s="20">
        <v>599</v>
      </c>
      <c r="B194" s="9" t="s">
        <v>225</v>
      </c>
      <c r="C194" s="22">
        <v>216008.61649999997</v>
      </c>
      <c r="D194" s="22">
        <v>-710992.24300000013</v>
      </c>
      <c r="E194" s="22">
        <f t="shared" si="3"/>
        <v>-494983.62650000013</v>
      </c>
      <c r="F194" s="516"/>
      <c r="G194" s="517"/>
    </row>
    <row r="195" spans="1:7" ht="16.5">
      <c r="A195" s="20">
        <v>601</v>
      </c>
      <c r="B195" s="9" t="s">
        <v>226</v>
      </c>
      <c r="C195" s="22">
        <v>36250.990000000005</v>
      </c>
      <c r="D195" s="22">
        <v>-90737.804100000008</v>
      </c>
      <c r="E195" s="22">
        <f t="shared" si="3"/>
        <v>-54486.814100000003</v>
      </c>
      <c r="F195" s="516"/>
      <c r="G195" s="517"/>
    </row>
    <row r="196" spans="1:7" ht="16.5">
      <c r="A196" s="20">
        <v>604</v>
      </c>
      <c r="B196" s="9" t="s">
        <v>227</v>
      </c>
      <c r="C196" s="22">
        <v>224125.68600000002</v>
      </c>
      <c r="D196" s="22">
        <v>-960216.22312000021</v>
      </c>
      <c r="E196" s="22">
        <f t="shared" si="3"/>
        <v>-736090.53712000023</v>
      </c>
      <c r="F196" s="516"/>
      <c r="G196" s="517"/>
    </row>
    <row r="197" spans="1:7" ht="16.5">
      <c r="A197" s="20">
        <v>607</v>
      </c>
      <c r="B197" s="9" t="s">
        <v>228</v>
      </c>
      <c r="C197" s="22">
        <v>45707.770000000004</v>
      </c>
      <c r="D197" s="22">
        <v>-94567.799999999988</v>
      </c>
      <c r="E197" s="22">
        <f t="shared" si="3"/>
        <v>-48860.029999999984</v>
      </c>
      <c r="F197" s="516"/>
      <c r="G197" s="517"/>
    </row>
    <row r="198" spans="1:7" ht="16.5">
      <c r="A198" s="20">
        <v>608</v>
      </c>
      <c r="B198" s="9" t="s">
        <v>229</v>
      </c>
      <c r="C198" s="22">
        <v>75654.240000000005</v>
      </c>
      <c r="D198" s="22">
        <v>-78806.5</v>
      </c>
      <c r="E198" s="22">
        <f t="shared" si="3"/>
        <v>-3152.2599999999948</v>
      </c>
      <c r="F198" s="516"/>
      <c r="G198" s="517"/>
    </row>
    <row r="199" spans="1:7" ht="16.5">
      <c r="A199" s="20">
        <v>609</v>
      </c>
      <c r="B199" s="9" t="s">
        <v>230</v>
      </c>
      <c r="C199" s="22">
        <v>1372730.4235</v>
      </c>
      <c r="D199" s="22">
        <v>-4290946.1514100004</v>
      </c>
      <c r="E199" s="22">
        <f t="shared" si="3"/>
        <v>-2918215.7279100004</v>
      </c>
      <c r="F199" s="516"/>
      <c r="G199" s="517"/>
    </row>
    <row r="200" spans="1:7" ht="16.5">
      <c r="A200" s="20">
        <v>611</v>
      </c>
      <c r="B200" s="9" t="s">
        <v>231</v>
      </c>
      <c r="C200" s="22">
        <v>335873.30299999996</v>
      </c>
      <c r="D200" s="22">
        <v>-215803.71960000001</v>
      </c>
      <c r="E200" s="22">
        <f t="shared" si="3"/>
        <v>120069.58339999994</v>
      </c>
      <c r="F200" s="516"/>
      <c r="G200" s="517"/>
    </row>
    <row r="201" spans="1:7" ht="16.5">
      <c r="A201" s="20">
        <v>614</v>
      </c>
      <c r="B201" s="9" t="s">
        <v>232</v>
      </c>
      <c r="C201" s="22">
        <v>0</v>
      </c>
      <c r="D201" s="22">
        <v>-12609.04</v>
      </c>
      <c r="E201" s="22">
        <f t="shared" si="3"/>
        <v>-12609.04</v>
      </c>
      <c r="F201" s="516"/>
      <c r="G201" s="517"/>
    </row>
    <row r="202" spans="1:7" ht="16.5">
      <c r="A202" s="20">
        <v>615</v>
      </c>
      <c r="B202" s="9" t="s">
        <v>233</v>
      </c>
      <c r="C202" s="22">
        <v>152963.41649999999</v>
      </c>
      <c r="D202" s="22">
        <v>-142702.81020000001</v>
      </c>
      <c r="E202" s="22">
        <f t="shared" si="3"/>
        <v>10260.606299999985</v>
      </c>
      <c r="F202" s="516"/>
      <c r="G202" s="517"/>
    </row>
    <row r="203" spans="1:7" ht="16.5">
      <c r="A203" s="20">
        <v>616</v>
      </c>
      <c r="B203" s="9" t="s">
        <v>234</v>
      </c>
      <c r="C203" s="22">
        <v>49017.643000000004</v>
      </c>
      <c r="D203" s="22">
        <v>-743933.3600000001</v>
      </c>
      <c r="E203" s="22">
        <f t="shared" si="3"/>
        <v>-694915.71700000006</v>
      </c>
      <c r="F203" s="516"/>
      <c r="G203" s="517"/>
    </row>
    <row r="204" spans="1:7" ht="16.5">
      <c r="A204" s="20">
        <v>619</v>
      </c>
      <c r="B204" s="9" t="s">
        <v>235</v>
      </c>
      <c r="C204" s="22">
        <v>224046.87950000001</v>
      </c>
      <c r="D204" s="22">
        <v>-4807.1965</v>
      </c>
      <c r="E204" s="22">
        <f t="shared" ref="E204:E267" si="4">C204+D204</f>
        <v>219239.68300000002</v>
      </c>
      <c r="F204" s="516"/>
      <c r="G204" s="517"/>
    </row>
    <row r="205" spans="1:7" ht="16.5">
      <c r="A205" s="20">
        <v>620</v>
      </c>
      <c r="B205" s="9" t="s">
        <v>236</v>
      </c>
      <c r="C205" s="22">
        <v>30025.2765</v>
      </c>
      <c r="D205" s="22">
        <v>-66197.460000000006</v>
      </c>
      <c r="E205" s="22">
        <f t="shared" si="4"/>
        <v>-36172.183500000006</v>
      </c>
      <c r="F205" s="516"/>
      <c r="G205" s="517"/>
    </row>
    <row r="206" spans="1:7" ht="16.5">
      <c r="A206" s="20">
        <v>623</v>
      </c>
      <c r="B206" s="9" t="s">
        <v>237</v>
      </c>
      <c r="C206" s="22">
        <v>20489.690000000002</v>
      </c>
      <c r="D206" s="22">
        <v>-89839.41</v>
      </c>
      <c r="E206" s="22">
        <f t="shared" si="4"/>
        <v>-69349.72</v>
      </c>
      <c r="F206" s="516"/>
      <c r="G206" s="517"/>
    </row>
    <row r="207" spans="1:7" ht="16.5">
      <c r="A207" s="20">
        <v>624</v>
      </c>
      <c r="B207" s="9" t="s">
        <v>238</v>
      </c>
      <c r="C207" s="22">
        <v>206551.8365</v>
      </c>
      <c r="D207" s="22">
        <v>-309551.93199999997</v>
      </c>
      <c r="E207" s="22">
        <f t="shared" si="4"/>
        <v>-103000.09549999997</v>
      </c>
      <c r="F207" s="516"/>
      <c r="G207" s="517"/>
    </row>
    <row r="208" spans="1:7" ht="16.5">
      <c r="A208" s="20">
        <v>625</v>
      </c>
      <c r="B208" s="9" t="s">
        <v>239</v>
      </c>
      <c r="C208" s="22">
        <v>88499.699500000002</v>
      </c>
      <c r="D208" s="22">
        <v>-93070.47649999999</v>
      </c>
      <c r="E208" s="22">
        <f t="shared" si="4"/>
        <v>-4570.7769999999873</v>
      </c>
      <c r="F208" s="516"/>
      <c r="G208" s="517"/>
    </row>
    <row r="209" spans="1:7" ht="16.5">
      <c r="A209" s="20">
        <v>626</v>
      </c>
      <c r="B209" s="9" t="s">
        <v>240</v>
      </c>
      <c r="C209" s="22">
        <v>48938.836499999998</v>
      </c>
      <c r="D209" s="22">
        <v>-55322.163</v>
      </c>
      <c r="E209" s="22">
        <f t="shared" si="4"/>
        <v>-6383.3265000000029</v>
      </c>
      <c r="F209" s="516"/>
      <c r="G209" s="517"/>
    </row>
    <row r="210" spans="1:7" ht="16.5">
      <c r="A210" s="20">
        <v>630</v>
      </c>
      <c r="B210" s="9" t="s">
        <v>241</v>
      </c>
      <c r="C210" s="22">
        <v>211201.41999999998</v>
      </c>
      <c r="D210" s="22">
        <v>-20489.690000000002</v>
      </c>
      <c r="E210" s="22">
        <f t="shared" si="4"/>
        <v>190711.72999999998</v>
      </c>
      <c r="F210" s="516"/>
      <c r="G210" s="517"/>
    </row>
    <row r="211" spans="1:7" ht="16.5">
      <c r="A211" s="20">
        <v>631</v>
      </c>
      <c r="B211" s="9" t="s">
        <v>242</v>
      </c>
      <c r="C211" s="22">
        <v>4807.1965</v>
      </c>
      <c r="D211" s="22">
        <v>-741127.84860000003</v>
      </c>
      <c r="E211" s="22">
        <f t="shared" si="4"/>
        <v>-736320.65210000006</v>
      </c>
      <c r="F211" s="516"/>
      <c r="G211" s="517"/>
    </row>
    <row r="212" spans="1:7" ht="16.5">
      <c r="A212" s="20">
        <v>635</v>
      </c>
      <c r="B212" s="9" t="s">
        <v>243</v>
      </c>
      <c r="C212" s="22">
        <v>266444.77650000004</v>
      </c>
      <c r="D212" s="22">
        <v>-766141.03169999993</v>
      </c>
      <c r="E212" s="22">
        <f t="shared" si="4"/>
        <v>-499696.2551999999</v>
      </c>
      <c r="F212" s="516"/>
      <c r="G212" s="517"/>
    </row>
    <row r="213" spans="1:7" ht="16.5">
      <c r="A213" s="20">
        <v>636</v>
      </c>
      <c r="B213" s="9" t="s">
        <v>244</v>
      </c>
      <c r="C213" s="22">
        <v>837397.86900000006</v>
      </c>
      <c r="D213" s="22">
        <v>-141851.70000000001</v>
      </c>
      <c r="E213" s="22">
        <f t="shared" si="4"/>
        <v>695546.16899999999</v>
      </c>
      <c r="F213" s="516"/>
      <c r="G213" s="517"/>
    </row>
    <row r="214" spans="1:7" ht="16.5">
      <c r="A214" s="20">
        <v>638</v>
      </c>
      <c r="B214" s="9" t="s">
        <v>245</v>
      </c>
      <c r="C214" s="22">
        <v>770885.18300000019</v>
      </c>
      <c r="D214" s="22">
        <v>-1443919.4872099997</v>
      </c>
      <c r="E214" s="22">
        <f t="shared" si="4"/>
        <v>-673034.30420999951</v>
      </c>
      <c r="F214" s="516"/>
      <c r="G214" s="517"/>
    </row>
    <row r="215" spans="1:7" ht="16.5">
      <c r="A215" s="20">
        <v>678</v>
      </c>
      <c r="B215" s="9" t="s">
        <v>246</v>
      </c>
      <c r="C215" s="22">
        <v>446438.82249999989</v>
      </c>
      <c r="D215" s="22">
        <v>-452916.71680000005</v>
      </c>
      <c r="E215" s="22">
        <f t="shared" si="4"/>
        <v>-6477.89430000016</v>
      </c>
      <c r="F215" s="516"/>
      <c r="G215" s="517"/>
    </row>
    <row r="216" spans="1:7" ht="16.5">
      <c r="A216" s="20">
        <v>680</v>
      </c>
      <c r="B216" s="9" t="s">
        <v>247</v>
      </c>
      <c r="C216" s="22">
        <v>972945.049</v>
      </c>
      <c r="D216" s="22">
        <v>-1760773.6294999998</v>
      </c>
      <c r="E216" s="22">
        <f t="shared" si="4"/>
        <v>-787828.58049999981</v>
      </c>
      <c r="F216" s="516"/>
      <c r="G216" s="517"/>
    </row>
    <row r="217" spans="1:7" ht="16.5">
      <c r="A217" s="20">
        <v>681</v>
      </c>
      <c r="B217" s="9" t="s">
        <v>248</v>
      </c>
      <c r="C217" s="22">
        <v>12687.8465</v>
      </c>
      <c r="D217" s="22">
        <v>-74078.11</v>
      </c>
      <c r="E217" s="22">
        <f t="shared" si="4"/>
        <v>-61390.263500000001</v>
      </c>
      <c r="F217" s="516"/>
      <c r="G217" s="517"/>
    </row>
    <row r="218" spans="1:7" ht="16.5">
      <c r="A218" s="20">
        <v>683</v>
      </c>
      <c r="B218" s="9" t="s">
        <v>249</v>
      </c>
      <c r="C218" s="22">
        <v>152963.41650000005</v>
      </c>
      <c r="D218" s="22">
        <v>-148156.22</v>
      </c>
      <c r="E218" s="22">
        <f t="shared" si="4"/>
        <v>4807.1965000000491</v>
      </c>
      <c r="F218" s="516"/>
      <c r="G218" s="517"/>
    </row>
    <row r="219" spans="1:7" ht="16.5">
      <c r="A219" s="20">
        <v>684</v>
      </c>
      <c r="B219" s="9" t="s">
        <v>250</v>
      </c>
      <c r="C219" s="22">
        <v>982559.44200000027</v>
      </c>
      <c r="D219" s="22">
        <v>-4080167.1342500006</v>
      </c>
      <c r="E219" s="22">
        <f t="shared" si="4"/>
        <v>-3097607.6922500003</v>
      </c>
      <c r="F219" s="516"/>
      <c r="G219" s="517"/>
    </row>
    <row r="220" spans="1:7" ht="16.5">
      <c r="A220" s="20">
        <v>686</v>
      </c>
      <c r="B220" s="9" t="s">
        <v>251</v>
      </c>
      <c r="C220" s="22">
        <v>85189.826499999996</v>
      </c>
      <c r="D220" s="22">
        <v>-74141.155200000008</v>
      </c>
      <c r="E220" s="22">
        <f t="shared" si="4"/>
        <v>11048.671299999987</v>
      </c>
      <c r="F220" s="516"/>
      <c r="G220" s="517"/>
    </row>
    <row r="221" spans="1:7" ht="16.5">
      <c r="A221" s="20">
        <v>687</v>
      </c>
      <c r="B221" s="9" t="s">
        <v>252</v>
      </c>
      <c r="C221" s="22">
        <v>231769.91650000002</v>
      </c>
      <c r="D221" s="22">
        <v>-20489.690000000002</v>
      </c>
      <c r="E221" s="22">
        <f t="shared" si="4"/>
        <v>211280.22650000002</v>
      </c>
      <c r="F221" s="516"/>
      <c r="G221" s="517"/>
    </row>
    <row r="222" spans="1:7" ht="16.5">
      <c r="A222" s="20">
        <v>689</v>
      </c>
      <c r="B222" s="9" t="s">
        <v>253</v>
      </c>
      <c r="C222" s="22">
        <v>42791.929499999998</v>
      </c>
      <c r="D222" s="22">
        <v>-39466.2952</v>
      </c>
      <c r="E222" s="22">
        <f t="shared" si="4"/>
        <v>3325.6342999999979</v>
      </c>
      <c r="F222" s="516"/>
      <c r="G222" s="517"/>
    </row>
    <row r="223" spans="1:7" ht="16.5">
      <c r="A223" s="20">
        <v>691</v>
      </c>
      <c r="B223" s="9" t="s">
        <v>254</v>
      </c>
      <c r="C223" s="22">
        <v>94646.606500000009</v>
      </c>
      <c r="D223" s="22">
        <v>-116633.62</v>
      </c>
      <c r="E223" s="22">
        <f t="shared" si="4"/>
        <v>-21987.013499999986</v>
      </c>
      <c r="F223" s="516"/>
      <c r="G223" s="517"/>
    </row>
    <row r="224" spans="1:7" ht="16.5">
      <c r="A224" s="20">
        <v>694</v>
      </c>
      <c r="B224" s="9" t="s">
        <v>255</v>
      </c>
      <c r="C224" s="22">
        <v>928892.21550000005</v>
      </c>
      <c r="D224" s="22">
        <v>-651572.14200000011</v>
      </c>
      <c r="E224" s="22">
        <f t="shared" si="4"/>
        <v>277320.07349999994</v>
      </c>
      <c r="F224" s="516"/>
      <c r="G224" s="517"/>
    </row>
    <row r="225" spans="1:7" ht="16.5">
      <c r="A225" s="20">
        <v>697</v>
      </c>
      <c r="B225" s="9" t="s">
        <v>256</v>
      </c>
      <c r="C225" s="22">
        <v>52012.290000000008</v>
      </c>
      <c r="D225" s="22">
        <v>-24461.537600000003</v>
      </c>
      <c r="E225" s="22">
        <f t="shared" si="4"/>
        <v>27550.752400000005</v>
      </c>
      <c r="F225" s="516"/>
      <c r="G225" s="517"/>
    </row>
    <row r="226" spans="1:7" ht="16.5">
      <c r="A226" s="20">
        <v>698</v>
      </c>
      <c r="B226" s="9" t="s">
        <v>257</v>
      </c>
      <c r="C226" s="22">
        <v>900285.45600000024</v>
      </c>
      <c r="D226" s="22">
        <v>-6483579.4009100003</v>
      </c>
      <c r="E226" s="22">
        <f t="shared" si="4"/>
        <v>-5583293.9449100001</v>
      </c>
      <c r="F226" s="516"/>
      <c r="G226" s="517"/>
    </row>
    <row r="227" spans="1:7" ht="16.5">
      <c r="A227" s="20">
        <v>700</v>
      </c>
      <c r="B227" s="9" t="s">
        <v>258</v>
      </c>
      <c r="C227" s="22">
        <v>119864.68650000001</v>
      </c>
      <c r="D227" s="22">
        <v>-134034.09520000001</v>
      </c>
      <c r="E227" s="22">
        <f t="shared" si="4"/>
        <v>-14169.4087</v>
      </c>
      <c r="F227" s="516"/>
      <c r="G227" s="517"/>
    </row>
    <row r="228" spans="1:7" ht="16.5">
      <c r="A228" s="20">
        <v>702</v>
      </c>
      <c r="B228" s="9" t="s">
        <v>259</v>
      </c>
      <c r="C228" s="22">
        <v>45865.383000000002</v>
      </c>
      <c r="D228" s="22">
        <v>-47914.351999999999</v>
      </c>
      <c r="E228" s="22">
        <f t="shared" si="4"/>
        <v>-2048.9689999999973</v>
      </c>
      <c r="F228" s="516"/>
      <c r="G228" s="517"/>
    </row>
    <row r="229" spans="1:7" ht="16.5">
      <c r="A229" s="20">
        <v>704</v>
      </c>
      <c r="B229" s="9" t="s">
        <v>260</v>
      </c>
      <c r="C229" s="22">
        <v>340444.08000000007</v>
      </c>
      <c r="D229" s="22">
        <v>-279053.81650000002</v>
      </c>
      <c r="E229" s="22">
        <f t="shared" si="4"/>
        <v>61390.263500000059</v>
      </c>
      <c r="F229" s="516"/>
      <c r="G229" s="517"/>
    </row>
    <row r="230" spans="1:7" ht="16.5">
      <c r="A230" s="20">
        <v>707</v>
      </c>
      <c r="B230" s="9" t="s">
        <v>261</v>
      </c>
      <c r="C230" s="22">
        <v>23641.949999999997</v>
      </c>
      <c r="D230" s="22">
        <v>-40979.380000000005</v>
      </c>
      <c r="E230" s="22">
        <f t="shared" si="4"/>
        <v>-17337.430000000008</v>
      </c>
      <c r="F230" s="516"/>
      <c r="G230" s="517"/>
    </row>
    <row r="231" spans="1:7" ht="16.5">
      <c r="A231" s="20">
        <v>710</v>
      </c>
      <c r="B231" s="9" t="s">
        <v>262</v>
      </c>
      <c r="C231" s="22">
        <v>503337.11550000001</v>
      </c>
      <c r="D231" s="22">
        <v>-1642009.0817400001</v>
      </c>
      <c r="E231" s="22">
        <f t="shared" si="4"/>
        <v>-1138671.96624</v>
      </c>
      <c r="F231" s="516"/>
      <c r="G231" s="517"/>
    </row>
    <row r="232" spans="1:7" ht="16.5">
      <c r="A232" s="20">
        <v>729</v>
      </c>
      <c r="B232" s="9" t="s">
        <v>263</v>
      </c>
      <c r="C232" s="22">
        <v>108831.77650000002</v>
      </c>
      <c r="D232" s="22">
        <v>-149259.51100000003</v>
      </c>
      <c r="E232" s="22">
        <f t="shared" si="4"/>
        <v>-40427.734500000006</v>
      </c>
      <c r="F232" s="516"/>
      <c r="G232" s="517"/>
    </row>
    <row r="233" spans="1:7" ht="16.5">
      <c r="A233" s="20">
        <v>732</v>
      </c>
      <c r="B233" s="9" t="s">
        <v>264</v>
      </c>
      <c r="C233" s="22">
        <v>0</v>
      </c>
      <c r="D233" s="22">
        <v>-102448.45</v>
      </c>
      <c r="E233" s="22">
        <f t="shared" si="4"/>
        <v>-102448.45</v>
      </c>
      <c r="F233" s="516"/>
      <c r="G233" s="517"/>
    </row>
    <row r="234" spans="1:7" ht="16.5">
      <c r="A234" s="20">
        <v>734</v>
      </c>
      <c r="B234" s="9" t="s">
        <v>265</v>
      </c>
      <c r="C234" s="22">
        <v>569613.38199999998</v>
      </c>
      <c r="D234" s="22">
        <v>-1248090.0631000001</v>
      </c>
      <c r="E234" s="22">
        <f t="shared" si="4"/>
        <v>-678476.68110000016</v>
      </c>
      <c r="F234" s="516"/>
      <c r="G234" s="517"/>
    </row>
    <row r="235" spans="1:7" ht="16.5">
      <c r="A235" s="20">
        <v>738</v>
      </c>
      <c r="B235" s="9" t="s">
        <v>266</v>
      </c>
      <c r="C235" s="22">
        <v>225386.59</v>
      </c>
      <c r="D235" s="22">
        <v>-175517.83680000002</v>
      </c>
      <c r="E235" s="22">
        <f t="shared" si="4"/>
        <v>49868.753199999977</v>
      </c>
      <c r="F235" s="516"/>
      <c r="G235" s="517"/>
    </row>
    <row r="236" spans="1:7" ht="16.5">
      <c r="A236" s="20">
        <v>739</v>
      </c>
      <c r="B236" s="9" t="s">
        <v>267</v>
      </c>
      <c r="C236" s="22">
        <v>135547.18000000002</v>
      </c>
      <c r="D236" s="22">
        <v>-31869.348600000001</v>
      </c>
      <c r="E236" s="22">
        <f t="shared" si="4"/>
        <v>103677.83140000002</v>
      </c>
      <c r="F236" s="516"/>
      <c r="G236" s="517"/>
    </row>
    <row r="237" spans="1:7" ht="16.5">
      <c r="A237" s="20">
        <v>740</v>
      </c>
      <c r="B237" s="9" t="s">
        <v>268</v>
      </c>
      <c r="C237" s="22">
        <v>410581.86499999999</v>
      </c>
      <c r="D237" s="22">
        <v>-777583.73549999995</v>
      </c>
      <c r="E237" s="22">
        <f t="shared" si="4"/>
        <v>-367001.87049999996</v>
      </c>
      <c r="F237" s="516"/>
      <c r="G237" s="517"/>
    </row>
    <row r="238" spans="1:7" ht="16.5">
      <c r="A238" s="20">
        <v>742</v>
      </c>
      <c r="B238" s="9" t="s">
        <v>269</v>
      </c>
      <c r="C238" s="22">
        <v>0</v>
      </c>
      <c r="D238" s="22">
        <v>0</v>
      </c>
      <c r="E238" s="22">
        <f t="shared" si="4"/>
        <v>0</v>
      </c>
      <c r="F238" s="516"/>
      <c r="G238" s="517"/>
    </row>
    <row r="239" spans="1:7" ht="16.5">
      <c r="A239" s="20">
        <v>743</v>
      </c>
      <c r="B239" s="9" t="s">
        <v>270</v>
      </c>
      <c r="C239" s="22">
        <v>1205266.6110000005</v>
      </c>
      <c r="D239" s="22">
        <v>-1417161.5282000003</v>
      </c>
      <c r="E239" s="22">
        <f t="shared" si="4"/>
        <v>-211894.91719999979</v>
      </c>
      <c r="F239" s="516"/>
      <c r="G239" s="517"/>
    </row>
    <row r="240" spans="1:7" ht="16.5">
      <c r="A240" s="20">
        <v>746</v>
      </c>
      <c r="B240" s="9" t="s">
        <v>271</v>
      </c>
      <c r="C240" s="22">
        <v>67852.396499999988</v>
      </c>
      <c r="D240" s="22">
        <v>-40585.347500000003</v>
      </c>
      <c r="E240" s="22">
        <f t="shared" si="4"/>
        <v>27267.048999999985</v>
      </c>
      <c r="F240" s="516"/>
      <c r="G240" s="517"/>
    </row>
    <row r="241" spans="1:7" ht="16.5">
      <c r="A241" s="20">
        <v>747</v>
      </c>
      <c r="B241" s="9" t="s">
        <v>272</v>
      </c>
      <c r="C241" s="22">
        <v>164075.133</v>
      </c>
      <c r="D241" s="22">
        <v>-110329.09999999999</v>
      </c>
      <c r="E241" s="22">
        <f t="shared" si="4"/>
        <v>53746.03300000001</v>
      </c>
      <c r="F241" s="516"/>
      <c r="G241" s="517"/>
    </row>
    <row r="242" spans="1:7" ht="16.5">
      <c r="A242" s="20">
        <v>748</v>
      </c>
      <c r="B242" s="9" t="s">
        <v>273</v>
      </c>
      <c r="C242" s="22">
        <v>409793.8</v>
      </c>
      <c r="D242" s="22">
        <v>-140275.57</v>
      </c>
      <c r="E242" s="22">
        <f t="shared" si="4"/>
        <v>269518.23</v>
      </c>
      <c r="F242" s="516"/>
      <c r="G242" s="517"/>
    </row>
    <row r="243" spans="1:7" ht="16.5">
      <c r="A243" s="20">
        <v>749</v>
      </c>
      <c r="B243" s="9" t="s">
        <v>274</v>
      </c>
      <c r="C243" s="22">
        <v>551881.91950000008</v>
      </c>
      <c r="D243" s="22">
        <v>-516130.56270999991</v>
      </c>
      <c r="E243" s="22">
        <f t="shared" si="4"/>
        <v>35751.356790000165</v>
      </c>
      <c r="F243" s="516"/>
      <c r="G243" s="517"/>
    </row>
    <row r="244" spans="1:7" ht="16.5">
      <c r="A244" s="20">
        <v>751</v>
      </c>
      <c r="B244" s="9" t="s">
        <v>275</v>
      </c>
      <c r="C244" s="22">
        <v>89918.216499999995</v>
      </c>
      <c r="D244" s="22">
        <v>-71004.656500000012</v>
      </c>
      <c r="E244" s="22">
        <f t="shared" si="4"/>
        <v>18913.559999999983</v>
      </c>
      <c r="F244" s="516"/>
      <c r="G244" s="517"/>
    </row>
    <row r="245" spans="1:7" ht="16.5">
      <c r="A245" s="20">
        <v>753</v>
      </c>
      <c r="B245" s="9" t="s">
        <v>276</v>
      </c>
      <c r="C245" s="22">
        <v>1346487.8590000002</v>
      </c>
      <c r="D245" s="22">
        <v>-1483024.84864</v>
      </c>
      <c r="E245" s="22">
        <f t="shared" si="4"/>
        <v>-136536.98963999981</v>
      </c>
      <c r="F245" s="516"/>
      <c r="G245" s="517"/>
    </row>
    <row r="246" spans="1:7" ht="16.5">
      <c r="A246" s="20">
        <v>755</v>
      </c>
      <c r="B246" s="9" t="s">
        <v>277</v>
      </c>
      <c r="C246" s="22">
        <v>455659.18300000002</v>
      </c>
      <c r="D246" s="22">
        <v>-1489805.3599</v>
      </c>
      <c r="E246" s="22">
        <f t="shared" si="4"/>
        <v>-1034146.1769000001</v>
      </c>
      <c r="F246" s="516"/>
      <c r="G246" s="517"/>
    </row>
    <row r="247" spans="1:7" ht="16.5">
      <c r="A247" s="20">
        <v>758</v>
      </c>
      <c r="B247" s="9" t="s">
        <v>278</v>
      </c>
      <c r="C247" s="22">
        <v>48938.836500000005</v>
      </c>
      <c r="D247" s="22">
        <v>-164075.133</v>
      </c>
      <c r="E247" s="22">
        <f t="shared" si="4"/>
        <v>-115136.2965</v>
      </c>
      <c r="F247" s="516"/>
      <c r="G247" s="517"/>
    </row>
    <row r="248" spans="1:7" ht="16.5">
      <c r="A248" s="20">
        <v>759</v>
      </c>
      <c r="B248" s="9" t="s">
        <v>279</v>
      </c>
      <c r="C248" s="22">
        <v>524851.29</v>
      </c>
      <c r="D248" s="22">
        <v>0</v>
      </c>
      <c r="E248" s="22">
        <f t="shared" si="4"/>
        <v>524851.29</v>
      </c>
      <c r="F248" s="516"/>
      <c r="G248" s="517"/>
    </row>
    <row r="249" spans="1:7" ht="16.5">
      <c r="A249" s="20">
        <v>761</v>
      </c>
      <c r="B249" s="9" t="s">
        <v>280</v>
      </c>
      <c r="C249" s="22">
        <v>640302.81250000012</v>
      </c>
      <c r="D249" s="22">
        <v>-136366.76760000002</v>
      </c>
      <c r="E249" s="22">
        <f t="shared" si="4"/>
        <v>503936.0449000001</v>
      </c>
      <c r="F249" s="516"/>
      <c r="G249" s="517"/>
    </row>
    <row r="250" spans="1:7" ht="16.5">
      <c r="A250" s="20">
        <v>762</v>
      </c>
      <c r="B250" s="9" t="s">
        <v>281</v>
      </c>
      <c r="C250" s="22">
        <v>92991.669999999984</v>
      </c>
      <c r="D250" s="22">
        <v>-89082.867599999998</v>
      </c>
      <c r="E250" s="22">
        <f t="shared" si="4"/>
        <v>3908.8023999999859</v>
      </c>
      <c r="F250" s="516"/>
      <c r="G250" s="517"/>
    </row>
    <row r="251" spans="1:7" ht="16.5">
      <c r="A251" s="20">
        <v>765</v>
      </c>
      <c r="B251" s="9" t="s">
        <v>282</v>
      </c>
      <c r="C251" s="22">
        <v>140511.9895</v>
      </c>
      <c r="D251" s="22">
        <v>-161868.55099999998</v>
      </c>
      <c r="E251" s="22">
        <f t="shared" si="4"/>
        <v>-21356.561499999982</v>
      </c>
      <c r="F251" s="516"/>
      <c r="G251" s="517"/>
    </row>
    <row r="252" spans="1:7" ht="16.5">
      <c r="A252" s="20">
        <v>768</v>
      </c>
      <c r="B252" s="9" t="s">
        <v>283</v>
      </c>
      <c r="C252" s="22">
        <v>127666.53000000003</v>
      </c>
      <c r="D252" s="22">
        <v>-64621.33</v>
      </c>
      <c r="E252" s="22">
        <f t="shared" si="4"/>
        <v>63045.200000000026</v>
      </c>
      <c r="F252" s="516"/>
      <c r="G252" s="517"/>
    </row>
    <row r="253" spans="1:7" ht="16.5">
      <c r="A253" s="20">
        <v>777</v>
      </c>
      <c r="B253" s="9" t="s">
        <v>284</v>
      </c>
      <c r="C253" s="22">
        <v>99296.19</v>
      </c>
      <c r="D253" s="22">
        <v>-104844.1676</v>
      </c>
      <c r="E253" s="22">
        <f t="shared" si="4"/>
        <v>-5547.9775999999983</v>
      </c>
      <c r="F253" s="516"/>
      <c r="G253" s="517"/>
    </row>
    <row r="254" spans="1:7" ht="16.5">
      <c r="A254" s="20">
        <v>778</v>
      </c>
      <c r="B254" s="9" t="s">
        <v>285</v>
      </c>
      <c r="C254" s="22">
        <v>272670.49000000005</v>
      </c>
      <c r="D254" s="22">
        <v>-126448.18151000002</v>
      </c>
      <c r="E254" s="22">
        <f t="shared" si="4"/>
        <v>146222.30849000002</v>
      </c>
      <c r="F254" s="516"/>
      <c r="G254" s="517"/>
    </row>
    <row r="255" spans="1:7" ht="16.5">
      <c r="A255" s="20">
        <v>781</v>
      </c>
      <c r="B255" s="9" t="s">
        <v>286</v>
      </c>
      <c r="C255" s="22">
        <v>70925.850000000006</v>
      </c>
      <c r="D255" s="22">
        <v>-106704.001</v>
      </c>
      <c r="E255" s="22">
        <f t="shared" si="4"/>
        <v>-35778.150999999998</v>
      </c>
      <c r="F255" s="516"/>
      <c r="G255" s="517"/>
    </row>
    <row r="256" spans="1:7" ht="16.5">
      <c r="A256" s="20">
        <v>783</v>
      </c>
      <c r="B256" s="9" t="s">
        <v>287</v>
      </c>
      <c r="C256" s="22">
        <v>88342.086500000005</v>
      </c>
      <c r="D256" s="22">
        <v>-192713.41509999998</v>
      </c>
      <c r="E256" s="22">
        <f t="shared" si="4"/>
        <v>-104371.32859999998</v>
      </c>
      <c r="F256" s="516"/>
      <c r="G256" s="517"/>
    </row>
    <row r="257" spans="1:7" ht="16.5">
      <c r="A257" s="20">
        <v>785</v>
      </c>
      <c r="B257" s="9" t="s">
        <v>288</v>
      </c>
      <c r="C257" s="22">
        <v>94725.413</v>
      </c>
      <c r="D257" s="22">
        <v>-43737.607499999998</v>
      </c>
      <c r="E257" s="22">
        <f t="shared" si="4"/>
        <v>50987.805500000002</v>
      </c>
      <c r="F257" s="516"/>
      <c r="G257" s="517"/>
    </row>
    <row r="258" spans="1:7" ht="16.5">
      <c r="A258" s="20">
        <v>790</v>
      </c>
      <c r="B258" s="9" t="s">
        <v>289</v>
      </c>
      <c r="C258" s="22">
        <v>610671.56850000005</v>
      </c>
      <c r="D258" s="22">
        <v>-441111.50310000003</v>
      </c>
      <c r="E258" s="22">
        <f t="shared" si="4"/>
        <v>169560.06540000002</v>
      </c>
      <c r="F258" s="516"/>
      <c r="G258" s="517"/>
    </row>
    <row r="259" spans="1:7" ht="16.5">
      <c r="A259" s="20">
        <v>791</v>
      </c>
      <c r="B259" s="9" t="s">
        <v>290</v>
      </c>
      <c r="C259" s="22">
        <v>152963.41650000002</v>
      </c>
      <c r="D259" s="22">
        <v>-369917.71100000001</v>
      </c>
      <c r="E259" s="22">
        <f t="shared" si="4"/>
        <v>-216954.29449999999</v>
      </c>
      <c r="F259" s="516"/>
      <c r="G259" s="517"/>
    </row>
    <row r="260" spans="1:7" ht="16.5">
      <c r="A260" s="20">
        <v>831</v>
      </c>
      <c r="B260" s="9" t="s">
        <v>291</v>
      </c>
      <c r="C260" s="22">
        <v>216087.42300000001</v>
      </c>
      <c r="D260" s="22">
        <v>-299086.42879999999</v>
      </c>
      <c r="E260" s="22">
        <f t="shared" si="4"/>
        <v>-82999.005799999984</v>
      </c>
      <c r="F260" s="516"/>
      <c r="G260" s="517"/>
    </row>
    <row r="261" spans="1:7" ht="16.5">
      <c r="A261" s="20">
        <v>832</v>
      </c>
      <c r="B261" s="9" t="s">
        <v>292</v>
      </c>
      <c r="C261" s="22">
        <v>52012.29</v>
      </c>
      <c r="D261" s="22">
        <v>-70925.850000000006</v>
      </c>
      <c r="E261" s="22">
        <f t="shared" si="4"/>
        <v>-18913.560000000005</v>
      </c>
      <c r="F261" s="516"/>
      <c r="G261" s="517"/>
    </row>
    <row r="262" spans="1:7" ht="16.5">
      <c r="A262" s="20">
        <v>833</v>
      </c>
      <c r="B262" s="9" t="s">
        <v>293</v>
      </c>
      <c r="C262" s="22">
        <v>242724.02000000002</v>
      </c>
      <c r="D262" s="22">
        <v>0</v>
      </c>
      <c r="E262" s="22">
        <f t="shared" si="4"/>
        <v>242724.02000000002</v>
      </c>
      <c r="F262" s="516"/>
      <c r="G262" s="517"/>
    </row>
    <row r="263" spans="1:7" ht="16.5">
      <c r="A263" s="20">
        <v>834</v>
      </c>
      <c r="B263" s="9" t="s">
        <v>294</v>
      </c>
      <c r="C263" s="22">
        <v>85189.826499999996</v>
      </c>
      <c r="D263" s="22">
        <v>-522676.23060000001</v>
      </c>
      <c r="E263" s="22">
        <f t="shared" si="4"/>
        <v>-437486.40410000004</v>
      </c>
      <c r="F263" s="516"/>
      <c r="G263" s="517"/>
    </row>
    <row r="264" spans="1:7" ht="16.5">
      <c r="A264" s="20">
        <v>837</v>
      </c>
      <c r="B264" s="9" t="s">
        <v>295</v>
      </c>
      <c r="C264" s="22">
        <v>5008389.4945000028</v>
      </c>
      <c r="D264" s="22">
        <v>-17632624.963829987</v>
      </c>
      <c r="E264" s="22">
        <f t="shared" si="4"/>
        <v>-12624235.469329983</v>
      </c>
      <c r="F264" s="516"/>
      <c r="G264" s="517"/>
    </row>
    <row r="265" spans="1:7" ht="16.5">
      <c r="A265" s="20">
        <v>844</v>
      </c>
      <c r="B265" s="9" t="s">
        <v>296</v>
      </c>
      <c r="C265" s="22">
        <v>15761.3</v>
      </c>
      <c r="D265" s="22">
        <v>-52012.29</v>
      </c>
      <c r="E265" s="22">
        <f t="shared" si="4"/>
        <v>-36250.990000000005</v>
      </c>
      <c r="F265" s="516"/>
      <c r="G265" s="517"/>
    </row>
    <row r="266" spans="1:7" ht="16.5">
      <c r="A266" s="20">
        <v>845</v>
      </c>
      <c r="B266" s="9" t="s">
        <v>297</v>
      </c>
      <c r="C266" s="22">
        <v>31522.6</v>
      </c>
      <c r="D266" s="22">
        <v>-45707.770000000004</v>
      </c>
      <c r="E266" s="22">
        <f t="shared" si="4"/>
        <v>-14185.170000000006</v>
      </c>
      <c r="F266" s="516"/>
      <c r="G266" s="517"/>
    </row>
    <row r="267" spans="1:7" ht="16.5">
      <c r="A267" s="20">
        <v>846</v>
      </c>
      <c r="B267" s="9" t="s">
        <v>298</v>
      </c>
      <c r="C267" s="22">
        <v>178260.30300000001</v>
      </c>
      <c r="D267" s="22">
        <v>-140275.57</v>
      </c>
      <c r="E267" s="22">
        <f t="shared" si="4"/>
        <v>37984.733000000007</v>
      </c>
      <c r="F267" s="516"/>
      <c r="G267" s="517"/>
    </row>
    <row r="268" spans="1:7" ht="16.5">
      <c r="A268" s="20">
        <v>848</v>
      </c>
      <c r="B268" s="9" t="s">
        <v>299</v>
      </c>
      <c r="C268" s="22">
        <v>126090.4</v>
      </c>
      <c r="D268" s="22">
        <v>-127745.3365</v>
      </c>
      <c r="E268" s="22">
        <f t="shared" ref="E268:E303" si="5">C268+D268</f>
        <v>-1654.9365000000107</v>
      </c>
      <c r="F268" s="516"/>
      <c r="G268" s="517"/>
    </row>
    <row r="269" spans="1:7" ht="16.5">
      <c r="A269" s="20">
        <v>849</v>
      </c>
      <c r="B269" s="9" t="s">
        <v>300</v>
      </c>
      <c r="C269" s="22">
        <v>291741.66300000006</v>
      </c>
      <c r="D269" s="22">
        <v>0</v>
      </c>
      <c r="E269" s="22">
        <f t="shared" si="5"/>
        <v>291741.66300000006</v>
      </c>
      <c r="F269" s="516"/>
      <c r="G269" s="517"/>
    </row>
    <row r="270" spans="1:7" ht="16.5">
      <c r="A270" s="20">
        <v>850</v>
      </c>
      <c r="B270" s="9" t="s">
        <v>301</v>
      </c>
      <c r="C270" s="22">
        <v>358411.96200000006</v>
      </c>
      <c r="D270" s="22">
        <v>-126169.2065</v>
      </c>
      <c r="E270" s="22">
        <f t="shared" si="5"/>
        <v>232242.75550000006</v>
      </c>
      <c r="F270" s="516"/>
      <c r="G270" s="517"/>
    </row>
    <row r="271" spans="1:7" ht="16.5">
      <c r="A271" s="20">
        <v>851</v>
      </c>
      <c r="B271" s="9" t="s">
        <v>302</v>
      </c>
      <c r="C271" s="22">
        <v>214353.68</v>
      </c>
      <c r="D271" s="22">
        <v>-340948.44160000002</v>
      </c>
      <c r="E271" s="22">
        <f t="shared" si="5"/>
        <v>-126594.76160000003</v>
      </c>
      <c r="F271" s="516"/>
      <c r="G271" s="517"/>
    </row>
    <row r="272" spans="1:7" ht="16.5">
      <c r="A272" s="20">
        <v>853</v>
      </c>
      <c r="B272" s="9" t="s">
        <v>303</v>
      </c>
      <c r="C272" s="22">
        <v>7252562.1949999984</v>
      </c>
      <c r="D272" s="22">
        <v>-10110167.843760001</v>
      </c>
      <c r="E272" s="22">
        <f t="shared" si="5"/>
        <v>-2857605.6487600021</v>
      </c>
      <c r="F272" s="516"/>
      <c r="G272" s="517"/>
    </row>
    <row r="273" spans="1:7" ht="16.5">
      <c r="A273" s="20">
        <v>854</v>
      </c>
      <c r="B273" s="9" t="s">
        <v>304</v>
      </c>
      <c r="C273" s="22">
        <v>0</v>
      </c>
      <c r="D273" s="22">
        <v>-38930.410999999993</v>
      </c>
      <c r="E273" s="22">
        <f t="shared" si="5"/>
        <v>-38930.410999999993</v>
      </c>
      <c r="F273" s="516"/>
      <c r="G273" s="517"/>
    </row>
    <row r="274" spans="1:7" ht="16.5">
      <c r="A274" s="20">
        <v>857</v>
      </c>
      <c r="B274" s="9" t="s">
        <v>305</v>
      </c>
      <c r="C274" s="22">
        <v>937797.35000000021</v>
      </c>
      <c r="D274" s="22">
        <v>-126799.65849999999</v>
      </c>
      <c r="E274" s="22">
        <f t="shared" si="5"/>
        <v>810997.69150000019</v>
      </c>
      <c r="F274" s="516"/>
      <c r="G274" s="517"/>
    </row>
    <row r="275" spans="1:7" ht="16.5">
      <c r="A275" s="20">
        <v>858</v>
      </c>
      <c r="B275" s="9" t="s">
        <v>306</v>
      </c>
      <c r="C275" s="22">
        <v>4024490.3420000006</v>
      </c>
      <c r="D275" s="22">
        <v>-1546169.3448300001</v>
      </c>
      <c r="E275" s="22">
        <f t="shared" si="5"/>
        <v>2478320.9971700003</v>
      </c>
      <c r="F275" s="516"/>
      <c r="G275" s="517"/>
    </row>
    <row r="276" spans="1:7" ht="16.5">
      <c r="A276" s="20">
        <v>859</v>
      </c>
      <c r="B276" s="9" t="s">
        <v>307</v>
      </c>
      <c r="C276" s="22">
        <v>230272.59299999999</v>
      </c>
      <c r="D276" s="22">
        <v>-184344.16480000003</v>
      </c>
      <c r="E276" s="22">
        <f t="shared" si="5"/>
        <v>45928.428199999966</v>
      </c>
      <c r="F276" s="516"/>
      <c r="G276" s="517"/>
    </row>
    <row r="277" spans="1:7" ht="16.5">
      <c r="A277" s="20">
        <v>886</v>
      </c>
      <c r="B277" s="9" t="s">
        <v>308</v>
      </c>
      <c r="C277" s="22">
        <v>715878.24600000004</v>
      </c>
      <c r="D277" s="22">
        <v>-685748.94492000015</v>
      </c>
      <c r="E277" s="22">
        <f t="shared" si="5"/>
        <v>30129.301079999888</v>
      </c>
      <c r="F277" s="516"/>
      <c r="G277" s="517"/>
    </row>
    <row r="278" spans="1:7" ht="16.5">
      <c r="A278" s="20">
        <v>887</v>
      </c>
      <c r="B278" s="9" t="s">
        <v>309</v>
      </c>
      <c r="C278" s="22">
        <v>495062.43300000002</v>
      </c>
      <c r="D278" s="22">
        <v>-254655.3241</v>
      </c>
      <c r="E278" s="22">
        <f t="shared" si="5"/>
        <v>240407.10890000002</v>
      </c>
      <c r="F278" s="516"/>
      <c r="G278" s="517"/>
    </row>
    <row r="279" spans="1:7" ht="16.5">
      <c r="A279" s="20">
        <v>889</v>
      </c>
      <c r="B279" s="9" t="s">
        <v>310</v>
      </c>
      <c r="C279" s="22">
        <v>187559.47</v>
      </c>
      <c r="D279" s="22">
        <v>-19733.1476</v>
      </c>
      <c r="E279" s="22">
        <f t="shared" si="5"/>
        <v>167826.3224</v>
      </c>
      <c r="F279" s="516"/>
      <c r="G279" s="517"/>
    </row>
    <row r="280" spans="1:7" ht="16.5">
      <c r="A280" s="20">
        <v>890</v>
      </c>
      <c r="B280" s="9" t="s">
        <v>311</v>
      </c>
      <c r="C280" s="22">
        <v>74078.11</v>
      </c>
      <c r="D280" s="22">
        <v>-40979.380000000005</v>
      </c>
      <c r="E280" s="22">
        <f t="shared" si="5"/>
        <v>33098.729999999996</v>
      </c>
      <c r="F280" s="516"/>
      <c r="G280" s="517"/>
    </row>
    <row r="281" spans="1:7" ht="16.5">
      <c r="A281" s="20">
        <v>892</v>
      </c>
      <c r="B281" s="9" t="s">
        <v>312</v>
      </c>
      <c r="C281" s="22">
        <v>99296.19</v>
      </c>
      <c r="D281" s="22">
        <v>-106420.29760000001</v>
      </c>
      <c r="E281" s="22">
        <f t="shared" si="5"/>
        <v>-7124.107600000003</v>
      </c>
      <c r="F281" s="516"/>
      <c r="G281" s="517"/>
    </row>
    <row r="282" spans="1:7" ht="16.5">
      <c r="A282" s="20">
        <v>893</v>
      </c>
      <c r="B282" s="9" t="s">
        <v>313</v>
      </c>
      <c r="C282" s="22">
        <v>193942.7965</v>
      </c>
      <c r="D282" s="22">
        <v>-193863.99000000002</v>
      </c>
      <c r="E282" s="22">
        <f t="shared" si="5"/>
        <v>78.80649999997695</v>
      </c>
      <c r="F282" s="516"/>
      <c r="G282" s="517"/>
    </row>
    <row r="283" spans="1:7" ht="16.5">
      <c r="A283" s="20">
        <v>895</v>
      </c>
      <c r="B283" s="9" t="s">
        <v>314</v>
      </c>
      <c r="C283" s="22">
        <v>396317.8885</v>
      </c>
      <c r="D283" s="22">
        <v>-130818.79</v>
      </c>
      <c r="E283" s="22">
        <f t="shared" si="5"/>
        <v>265499.09850000002</v>
      </c>
      <c r="F283" s="516"/>
      <c r="G283" s="517"/>
    </row>
    <row r="284" spans="1:7" ht="16.5">
      <c r="A284" s="20">
        <v>905</v>
      </c>
      <c r="B284" s="9" t="s">
        <v>315</v>
      </c>
      <c r="C284" s="22">
        <v>1560999.1520000002</v>
      </c>
      <c r="D284" s="22">
        <v>-7327992.6245400002</v>
      </c>
      <c r="E284" s="22">
        <f t="shared" si="5"/>
        <v>-5766993.4725400005</v>
      </c>
      <c r="F284" s="516"/>
      <c r="G284" s="517"/>
    </row>
    <row r="285" spans="1:7" ht="16.5">
      <c r="A285" s="20">
        <v>908</v>
      </c>
      <c r="B285" s="9" t="s">
        <v>316</v>
      </c>
      <c r="C285" s="22">
        <v>530210.13199999998</v>
      </c>
      <c r="D285" s="22">
        <v>-654645.59549999982</v>
      </c>
      <c r="E285" s="22">
        <f t="shared" si="5"/>
        <v>-124435.46349999984</v>
      </c>
      <c r="F285" s="516"/>
      <c r="G285" s="517"/>
    </row>
    <row r="286" spans="1:7" ht="16.5">
      <c r="A286" s="20">
        <v>915</v>
      </c>
      <c r="B286" s="9" t="s">
        <v>317</v>
      </c>
      <c r="C286" s="22">
        <v>437376.07500000007</v>
      </c>
      <c r="D286" s="22">
        <v>-249091.58520000003</v>
      </c>
      <c r="E286" s="22">
        <f t="shared" si="5"/>
        <v>188284.48980000004</v>
      </c>
      <c r="F286" s="516"/>
      <c r="G286" s="517"/>
    </row>
    <row r="287" spans="1:7" ht="16.5">
      <c r="A287" s="20">
        <v>918</v>
      </c>
      <c r="B287" s="9" t="s">
        <v>318</v>
      </c>
      <c r="C287" s="22">
        <v>71083.463000000003</v>
      </c>
      <c r="D287" s="22">
        <v>-55984.137600000009</v>
      </c>
      <c r="E287" s="22">
        <f t="shared" si="5"/>
        <v>15099.325399999994</v>
      </c>
      <c r="F287" s="516"/>
      <c r="G287" s="517"/>
    </row>
    <row r="288" spans="1:7" ht="16.5">
      <c r="A288" s="20">
        <v>921</v>
      </c>
      <c r="B288" s="9" t="s">
        <v>319</v>
      </c>
      <c r="C288" s="22">
        <v>253914.54300000001</v>
      </c>
      <c r="D288" s="22">
        <v>-40222.837599999999</v>
      </c>
      <c r="E288" s="22">
        <f t="shared" si="5"/>
        <v>213691.70540000001</v>
      </c>
      <c r="F288" s="516"/>
      <c r="G288" s="517"/>
    </row>
    <row r="289" spans="1:7" ht="16.5">
      <c r="A289" s="20">
        <v>922</v>
      </c>
      <c r="B289" s="9" t="s">
        <v>320</v>
      </c>
      <c r="C289" s="22">
        <v>140275.56999999998</v>
      </c>
      <c r="D289" s="22">
        <v>-229500.2893</v>
      </c>
      <c r="E289" s="22">
        <f t="shared" si="5"/>
        <v>-89224.719300000026</v>
      </c>
      <c r="F289" s="516"/>
      <c r="G289" s="517"/>
    </row>
    <row r="290" spans="1:7" ht="16.5">
      <c r="A290" s="20">
        <v>924</v>
      </c>
      <c r="B290" s="9" t="s">
        <v>321</v>
      </c>
      <c r="C290" s="22">
        <v>78885.306500000006</v>
      </c>
      <c r="D290" s="22">
        <v>-61547.876499999998</v>
      </c>
      <c r="E290" s="22">
        <f t="shared" si="5"/>
        <v>17337.430000000008</v>
      </c>
      <c r="F290" s="516"/>
      <c r="G290" s="517"/>
    </row>
    <row r="291" spans="1:7" ht="16.5">
      <c r="A291" s="20">
        <v>925</v>
      </c>
      <c r="B291" s="9" t="s">
        <v>322</v>
      </c>
      <c r="C291" s="22">
        <v>97720.06</v>
      </c>
      <c r="D291" s="22">
        <v>-36250.99</v>
      </c>
      <c r="E291" s="22">
        <f t="shared" si="5"/>
        <v>61469.07</v>
      </c>
      <c r="F291" s="516"/>
      <c r="G291" s="517"/>
    </row>
    <row r="292" spans="1:7" ht="16.5">
      <c r="A292" s="20">
        <v>927</v>
      </c>
      <c r="B292" s="9" t="s">
        <v>323</v>
      </c>
      <c r="C292" s="22">
        <v>924163.82550000015</v>
      </c>
      <c r="D292" s="22">
        <v>-1115706.1760100001</v>
      </c>
      <c r="E292" s="22">
        <f t="shared" si="5"/>
        <v>-191542.3505099999</v>
      </c>
      <c r="F292" s="516"/>
      <c r="G292" s="517"/>
    </row>
    <row r="293" spans="1:7" ht="16.5">
      <c r="A293" s="20">
        <v>931</v>
      </c>
      <c r="B293" s="9" t="s">
        <v>324</v>
      </c>
      <c r="C293" s="22">
        <v>121440.81649999999</v>
      </c>
      <c r="D293" s="22">
        <v>-219791.3285</v>
      </c>
      <c r="E293" s="22">
        <f t="shared" si="5"/>
        <v>-98350.512000000017</v>
      </c>
      <c r="F293" s="516"/>
      <c r="G293" s="517"/>
    </row>
    <row r="294" spans="1:7" ht="16.5">
      <c r="A294" s="20">
        <v>934</v>
      </c>
      <c r="B294" s="9" t="s">
        <v>325</v>
      </c>
      <c r="C294" s="22">
        <v>0</v>
      </c>
      <c r="D294" s="22">
        <v>-2542612.9160000002</v>
      </c>
      <c r="E294" s="22">
        <f t="shared" si="5"/>
        <v>-2542612.9160000002</v>
      </c>
      <c r="F294" s="516"/>
      <c r="G294" s="517"/>
    </row>
    <row r="295" spans="1:7" ht="16.5">
      <c r="A295" s="20">
        <v>935</v>
      </c>
      <c r="B295" s="9" t="s">
        <v>326</v>
      </c>
      <c r="C295" s="22">
        <v>1406696.0250000001</v>
      </c>
      <c r="D295" s="22">
        <v>-73321.567600000009</v>
      </c>
      <c r="E295" s="22">
        <f t="shared" si="5"/>
        <v>1333374.4574000002</v>
      </c>
      <c r="F295" s="516"/>
      <c r="G295" s="517"/>
    </row>
    <row r="296" spans="1:7" ht="16.5">
      <c r="A296" s="20">
        <v>936</v>
      </c>
      <c r="B296" s="9" t="s">
        <v>327</v>
      </c>
      <c r="C296" s="22">
        <v>187717.08299999998</v>
      </c>
      <c r="D296" s="22">
        <v>-95466.194100000022</v>
      </c>
      <c r="E296" s="22">
        <f t="shared" si="5"/>
        <v>92250.888899999962</v>
      </c>
      <c r="F296" s="516"/>
      <c r="G296" s="517"/>
    </row>
    <row r="297" spans="1:7" ht="16.5">
      <c r="A297" s="20">
        <v>946</v>
      </c>
      <c r="B297" s="9" t="s">
        <v>328</v>
      </c>
      <c r="C297" s="22">
        <v>99532.609499999991</v>
      </c>
      <c r="D297" s="22">
        <v>-266239.87960000004</v>
      </c>
      <c r="E297" s="22">
        <f t="shared" si="5"/>
        <v>-166707.27010000005</v>
      </c>
      <c r="F297" s="516"/>
      <c r="G297" s="517"/>
    </row>
    <row r="298" spans="1:7" ht="16.5">
      <c r="A298" s="20">
        <v>976</v>
      </c>
      <c r="B298" s="9" t="s">
        <v>329</v>
      </c>
      <c r="C298" s="22">
        <v>99296.19</v>
      </c>
      <c r="D298" s="22">
        <v>-148219.26519999999</v>
      </c>
      <c r="E298" s="22">
        <f t="shared" si="5"/>
        <v>-48923.075199999992</v>
      </c>
      <c r="F298" s="516"/>
      <c r="G298" s="517"/>
    </row>
    <row r="299" spans="1:7" ht="16.5">
      <c r="A299" s="20">
        <v>977</v>
      </c>
      <c r="B299" s="9" t="s">
        <v>330</v>
      </c>
      <c r="C299" s="22">
        <v>503100.696</v>
      </c>
      <c r="D299" s="22">
        <v>-289535.08100000001</v>
      </c>
      <c r="E299" s="22">
        <f t="shared" si="5"/>
        <v>213565.61499999999</v>
      </c>
      <c r="F299" s="516"/>
      <c r="G299" s="517"/>
    </row>
    <row r="300" spans="1:7" ht="16.5">
      <c r="A300" s="20">
        <v>980</v>
      </c>
      <c r="B300" s="9" t="s">
        <v>331</v>
      </c>
      <c r="C300" s="22">
        <v>1150968.9325000001</v>
      </c>
      <c r="D300" s="22">
        <v>-2010092.1774200001</v>
      </c>
      <c r="E300" s="22">
        <f t="shared" si="5"/>
        <v>-859123.24491999997</v>
      </c>
      <c r="F300" s="516"/>
      <c r="G300" s="517"/>
    </row>
    <row r="301" spans="1:7" ht="16.5">
      <c r="A301" s="20">
        <v>981</v>
      </c>
      <c r="B301" s="9" t="s">
        <v>332</v>
      </c>
      <c r="C301" s="22">
        <v>28370.34</v>
      </c>
      <c r="D301" s="22">
        <v>-83534.890000000014</v>
      </c>
      <c r="E301" s="22">
        <f t="shared" si="5"/>
        <v>-55164.550000000017</v>
      </c>
      <c r="F301" s="516"/>
      <c r="G301" s="517"/>
    </row>
    <row r="302" spans="1:7" ht="16.5">
      <c r="A302" s="20">
        <v>989</v>
      </c>
      <c r="B302" s="9" t="s">
        <v>333</v>
      </c>
      <c r="C302" s="22">
        <v>189135.59999999998</v>
      </c>
      <c r="D302" s="22">
        <v>-75733.046500000011</v>
      </c>
      <c r="E302" s="22">
        <f t="shared" si="5"/>
        <v>113402.55349999997</v>
      </c>
      <c r="F302" s="516"/>
      <c r="G302" s="517"/>
    </row>
    <row r="303" spans="1:7" ht="16.5">
      <c r="A303" s="20">
        <v>992</v>
      </c>
      <c r="B303" s="9" t="s">
        <v>334</v>
      </c>
      <c r="C303" s="22">
        <v>233424.853</v>
      </c>
      <c r="D303" s="22">
        <v>-416854.86239999993</v>
      </c>
      <c r="E303" s="22">
        <f t="shared" si="5"/>
        <v>-183430.00939999992</v>
      </c>
      <c r="F303" s="516"/>
      <c r="G303" s="517"/>
    </row>
  </sheetData>
  <autoFilter ref="A10:E10" xr:uid="{36AAFA82-0957-4F64-B6A0-945E57961547}"/>
  <phoneticPr fontId="43" type="noConversion"/>
  <hyperlinks>
    <hyperlink ref="A3" r:id="rId1" xr:uid="{F5CAD588-8FED-442D-84B8-C7AA4232D319}"/>
    <hyperlink ref="A2" r:id="rId2" display="Lähde: VM/KAO 9.3.2023" xr:uid="{EEB91DEB-BF6F-4BDC-B066-E01732002140}"/>
  </hyperlink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22FC95-9C57-4CB5-8D34-35F3CBB6EDE7}">
  <dimension ref="A1:AC334"/>
  <sheetViews>
    <sheetView zoomScaleNormal="100" workbookViewId="0"/>
  </sheetViews>
  <sheetFormatPr defaultColWidth="9.140625" defaultRowHeight="16.5"/>
  <cols>
    <col min="1" max="1" width="7" style="14" customWidth="1"/>
    <col min="2" max="2" width="16.42578125" style="8" customWidth="1"/>
    <col min="3" max="3" width="11.7109375" style="7" bestFit="1" customWidth="1"/>
    <col min="4" max="4" width="16" style="14" bestFit="1" customWidth="1"/>
    <col min="5" max="5" width="14.42578125" style="158" bestFit="1" customWidth="1"/>
    <col min="6" max="6" width="12.28515625" style="214" bestFit="1" customWidth="1"/>
    <col min="7" max="7" width="12.42578125" style="159" bestFit="1" customWidth="1"/>
    <col min="8" max="8" width="15.85546875" style="7" customWidth="1"/>
    <col min="9" max="9" width="15.28515625" style="157" bestFit="1" customWidth="1"/>
    <col min="10" max="10" width="14.42578125" style="16" customWidth="1"/>
    <col min="11" max="11" width="14.5703125" style="9" customWidth="1"/>
    <col min="12" max="12" width="14.140625" style="41" customWidth="1"/>
    <col min="13" max="13" width="9.7109375" style="18" customWidth="1"/>
    <col min="14" max="14" width="16" customWidth="1"/>
    <col min="15" max="15" width="8.85546875" customWidth="1"/>
    <col min="16" max="16" width="3.42578125" customWidth="1"/>
    <col min="17" max="17" width="11.85546875" customWidth="1"/>
    <col min="18" max="18" width="16" bestFit="1" customWidth="1"/>
    <col min="19" max="19" width="5.7109375" customWidth="1"/>
    <col min="20" max="20" width="5.42578125" customWidth="1"/>
    <col min="21" max="21" width="8.28515625" style="12" customWidth="1"/>
    <col min="22" max="22" width="15.5703125" style="8" bestFit="1" customWidth="1"/>
    <col min="23" max="23" width="12" style="7" bestFit="1" customWidth="1"/>
    <col min="24" max="24" width="14.85546875" style="139" customWidth="1"/>
    <col min="25" max="25" width="16" style="7" customWidth="1"/>
    <col min="26" max="26" width="15.140625" style="16" customWidth="1"/>
    <col min="27" max="27" width="16.7109375" style="16" customWidth="1"/>
    <col min="28" max="28" width="16" style="9" customWidth="1"/>
    <col min="29" max="29" width="14.7109375" style="136" customWidth="1"/>
    <col min="30" max="16384" width="9.140625" style="1"/>
  </cols>
  <sheetData>
    <row r="1" spans="1:29" ht="29.25">
      <c r="A1" s="35" t="s">
        <v>342</v>
      </c>
      <c r="B1" s="6"/>
      <c r="I1" s="8"/>
      <c r="J1" s="12"/>
      <c r="L1" s="38"/>
      <c r="M1" s="24"/>
      <c r="U1" s="35" t="s">
        <v>343</v>
      </c>
      <c r="V1" s="6"/>
      <c r="X1" s="17"/>
      <c r="Z1" s="12"/>
      <c r="AA1" s="12"/>
    </row>
    <row r="2" spans="1:29" ht="17.45" customHeight="1">
      <c r="A2" s="239" t="s">
        <v>344</v>
      </c>
      <c r="B2" s="6"/>
      <c r="I2" s="8"/>
      <c r="J2" s="12"/>
      <c r="L2" s="38"/>
      <c r="M2" s="24"/>
      <c r="U2" s="35"/>
      <c r="V2" s="6"/>
      <c r="X2" s="17"/>
      <c r="Z2" s="12"/>
      <c r="AA2" s="12"/>
    </row>
    <row r="3" spans="1:29">
      <c r="A3" s="34" t="s">
        <v>11</v>
      </c>
      <c r="B3" s="51"/>
      <c r="C3" s="52"/>
      <c r="D3" s="44"/>
      <c r="E3" s="160"/>
      <c r="F3" s="215"/>
      <c r="G3" s="161"/>
      <c r="H3" s="52"/>
      <c r="I3" s="51"/>
      <c r="J3" s="42"/>
      <c r="K3" s="42"/>
      <c r="L3" s="38"/>
      <c r="M3" s="24"/>
      <c r="U3" s="50" t="s">
        <v>11</v>
      </c>
      <c r="V3" s="51"/>
      <c r="W3" s="52"/>
      <c r="X3" s="17"/>
      <c r="Y3" s="52"/>
      <c r="Z3" s="42"/>
      <c r="AA3" s="42"/>
      <c r="AB3" s="42"/>
    </row>
    <row r="4" spans="1:29">
      <c r="A4" s="249" t="s">
        <v>345</v>
      </c>
      <c r="B4" s="51"/>
      <c r="C4" s="43"/>
      <c r="D4" s="44"/>
      <c r="E4" s="160"/>
      <c r="G4" s="162"/>
      <c r="H4" s="45"/>
      <c r="I4" s="156"/>
      <c r="J4" s="46"/>
      <c r="L4" s="40"/>
      <c r="U4" s="53" t="s">
        <v>346</v>
      </c>
      <c r="V4" s="51"/>
      <c r="W4" s="43"/>
      <c r="X4" s="137"/>
      <c r="Y4" s="45"/>
      <c r="Z4" s="46"/>
      <c r="AA4" s="46"/>
      <c r="AB4" s="138" t="s">
        <v>347</v>
      </c>
    </row>
    <row r="5" spans="1:29">
      <c r="A5" s="335" t="s">
        <v>348</v>
      </c>
      <c r="B5" s="51"/>
      <c r="C5" s="47"/>
      <c r="D5" s="48"/>
      <c r="E5" s="163"/>
      <c r="F5" s="216"/>
      <c r="G5" s="164"/>
      <c r="H5" s="42" t="s">
        <v>349</v>
      </c>
      <c r="I5" s="1"/>
      <c r="J5" s="12"/>
      <c r="K5" s="1"/>
      <c r="L5" s="1"/>
      <c r="R5" s="1"/>
      <c r="U5" s="53" t="s">
        <v>350</v>
      </c>
      <c r="V5" s="51"/>
      <c r="W5" s="47"/>
      <c r="Y5" s="48"/>
      <c r="Z5" s="12"/>
      <c r="AA5" s="12"/>
      <c r="AB5" s="42" t="s">
        <v>349</v>
      </c>
    </row>
    <row r="6" spans="1:29">
      <c r="A6" s="250" t="s">
        <v>12</v>
      </c>
      <c r="B6" s="51"/>
      <c r="C6" s="47"/>
      <c r="D6" s="48"/>
      <c r="E6" s="163"/>
      <c r="F6" s="216"/>
      <c r="G6" s="164"/>
      <c r="H6" s="48"/>
      <c r="I6" s="48"/>
      <c r="J6" s="48"/>
      <c r="K6" s="49"/>
      <c r="L6" s="15"/>
      <c r="M6" s="15"/>
      <c r="U6" s="42" t="s">
        <v>351</v>
      </c>
      <c r="V6" s="51"/>
      <c r="W6" s="47"/>
      <c r="X6" s="13"/>
      <c r="Y6" s="48"/>
      <c r="Z6" s="48"/>
      <c r="AA6" s="48"/>
      <c r="AB6" s="49"/>
    </row>
    <row r="7" spans="1:29">
      <c r="A7" s="251" t="s">
        <v>352</v>
      </c>
      <c r="B7" s="51"/>
      <c r="C7" s="47"/>
      <c r="D7" s="48"/>
      <c r="E7" s="163"/>
      <c r="H7" s="48"/>
      <c r="I7" s="48"/>
      <c r="J7" s="48"/>
      <c r="K7" s="49"/>
      <c r="L7" s="15"/>
      <c r="M7" s="15"/>
      <c r="U7" s="42" t="s">
        <v>352</v>
      </c>
      <c r="V7" s="51"/>
      <c r="W7" s="47"/>
      <c r="X7" s="13"/>
      <c r="Y7" s="48"/>
      <c r="Z7" s="48"/>
      <c r="AA7" s="48"/>
      <c r="AB7" s="49"/>
    </row>
    <row r="8" spans="1:29">
      <c r="A8" s="250" t="s">
        <v>13</v>
      </c>
      <c r="F8" s="217"/>
      <c r="G8" s="165"/>
      <c r="I8" s="8"/>
      <c r="J8" s="12"/>
      <c r="L8" s="40"/>
      <c r="U8" s="42" t="s">
        <v>13</v>
      </c>
      <c r="V8" s="51"/>
      <c r="W8" s="47"/>
      <c r="X8" s="13"/>
      <c r="Y8" s="48"/>
      <c r="Z8" s="48"/>
      <c r="AA8" s="48"/>
      <c r="AB8" s="49"/>
    </row>
    <row r="9" spans="1:29" ht="115.5">
      <c r="A9" s="55" t="s">
        <v>14</v>
      </c>
      <c r="B9" s="55" t="s">
        <v>15</v>
      </c>
      <c r="C9" s="56" t="s">
        <v>35</v>
      </c>
      <c r="D9" s="56" t="s">
        <v>36</v>
      </c>
      <c r="E9" s="343" t="s">
        <v>353</v>
      </c>
      <c r="F9" s="166" t="s">
        <v>354</v>
      </c>
      <c r="G9" s="166" t="s">
        <v>355</v>
      </c>
      <c r="H9" s="56" t="s">
        <v>20</v>
      </c>
      <c r="I9" s="56" t="s">
        <v>356</v>
      </c>
      <c r="J9" s="57" t="s">
        <v>38</v>
      </c>
      <c r="K9" s="57" t="s">
        <v>22</v>
      </c>
      <c r="L9" s="58" t="s">
        <v>357</v>
      </c>
      <c r="M9" s="167" t="s">
        <v>30</v>
      </c>
      <c r="N9" s="133" t="s">
        <v>358</v>
      </c>
      <c r="O9" s="133" t="s">
        <v>33</v>
      </c>
      <c r="P9" s="59"/>
      <c r="Q9" s="60" t="s">
        <v>359</v>
      </c>
      <c r="R9" s="60" t="s">
        <v>360</v>
      </c>
      <c r="S9" s="60"/>
      <c r="T9" s="61"/>
      <c r="U9" s="140" t="s">
        <v>14</v>
      </c>
      <c r="V9" s="140" t="s">
        <v>15</v>
      </c>
      <c r="W9" s="141" t="s">
        <v>361</v>
      </c>
      <c r="X9" s="141" t="s">
        <v>362</v>
      </c>
      <c r="Y9" s="141" t="s">
        <v>20</v>
      </c>
      <c r="Z9" s="141" t="s">
        <v>363</v>
      </c>
      <c r="AA9" s="142" t="s">
        <v>364</v>
      </c>
      <c r="AB9" s="142" t="s">
        <v>365</v>
      </c>
      <c r="AC9" s="143" t="s">
        <v>39</v>
      </c>
    </row>
    <row r="10" spans="1:29" s="54" customFormat="1" ht="30.6" customHeight="1">
      <c r="A10" s="346"/>
      <c r="B10" s="347" t="s">
        <v>41</v>
      </c>
      <c r="C10" s="336">
        <f>SUM(C11:C303)</f>
        <v>5517897</v>
      </c>
      <c r="D10" s="336">
        <v>344.41961421171868</v>
      </c>
      <c r="E10" s="350">
        <v>345.07038877311413</v>
      </c>
      <c r="F10" s="351">
        <v>-0.65077601122311635</v>
      </c>
      <c r="G10" s="351">
        <v>0</v>
      </c>
      <c r="H10" s="336">
        <v>148.42654692539568</v>
      </c>
      <c r="I10" s="337">
        <v>492.84616095588592</v>
      </c>
      <c r="J10" s="338">
        <v>2.6833784682823909</v>
      </c>
      <c r="K10" s="336">
        <v>154.22542320017965</v>
      </c>
      <c r="L10" s="368">
        <f t="shared" ref="L10:L73" si="0">SUM(I10:K10)</f>
        <v>649.75496262434797</v>
      </c>
      <c r="M10" s="238"/>
      <c r="N10" s="233">
        <f t="shared" ref="N10" si="1">L10-AC10</f>
        <v>-1299.4337393187625</v>
      </c>
      <c r="O10" s="234">
        <f t="shared" ref="O10" si="2">N10/AC10</f>
        <v>-0.66665363801020439</v>
      </c>
      <c r="P10" s="235"/>
      <c r="Q10" s="236">
        <f t="shared" ref="Q10" si="3">I10/Z10-1</f>
        <v>-0.65906205508023952</v>
      </c>
      <c r="R10" s="236">
        <f t="shared" ref="R10" si="4">K10/AB10-1</f>
        <v>-0.69127631135866818</v>
      </c>
      <c r="S10" s="236"/>
      <c r="T10" s="237"/>
      <c r="U10" s="347"/>
      <c r="V10" s="347" t="s">
        <v>41</v>
      </c>
      <c r="W10" s="357">
        <f t="shared" ref="W10" si="5">SUM(W11:W303)</f>
        <v>5503664</v>
      </c>
      <c r="X10" s="357">
        <v>1302.0757736484065</v>
      </c>
      <c r="Y10" s="357">
        <v>143.48394858162206</v>
      </c>
      <c r="Z10" s="358">
        <v>1445.5597222300291</v>
      </c>
      <c r="AA10" s="359">
        <v>4.0708671532273772</v>
      </c>
      <c r="AB10" s="357">
        <v>499.55811255985367</v>
      </c>
      <c r="AC10" s="369">
        <f t="shared" ref="AC10:AC73" si="6">SUM(Z10:AB10)</f>
        <v>1949.1887019431103</v>
      </c>
    </row>
    <row r="11" spans="1:29" ht="18.75">
      <c r="A11" s="348">
        <v>5</v>
      </c>
      <c r="B11" s="349" t="s">
        <v>42</v>
      </c>
      <c r="C11" s="345">
        <v>9311</v>
      </c>
      <c r="D11" s="339">
        <v>636.17903554935026</v>
      </c>
      <c r="E11" s="352">
        <v>473.55407582429382</v>
      </c>
      <c r="F11" s="353">
        <v>145.80710987004619</v>
      </c>
      <c r="G11" s="354">
        <v>16.817849855010202</v>
      </c>
      <c r="H11" s="340">
        <v>585.34668671463862</v>
      </c>
      <c r="I11" s="341">
        <v>1221.5256148641392</v>
      </c>
      <c r="J11" s="344">
        <v>166.32563634410911</v>
      </c>
      <c r="K11" s="345">
        <v>214.30566359629029</v>
      </c>
      <c r="L11" s="342">
        <f t="shared" si="0"/>
        <v>1602.1569148045387</v>
      </c>
      <c r="M11" s="367">
        <v>14</v>
      </c>
      <c r="N11" s="134">
        <f t="shared" ref="N11:N74" si="7">L11-AC11</f>
        <v>-2549.3436480265477</v>
      </c>
      <c r="O11" s="135">
        <f t="shared" ref="O11:O74" si="8">N11/AC11</f>
        <v>-0.61407763516911118</v>
      </c>
      <c r="P11" s="31"/>
      <c r="Q11" s="39">
        <f t="shared" ref="Q11:Q74" si="9">I11/Z11-1</f>
        <v>-0.63073160722245669</v>
      </c>
      <c r="R11" s="39">
        <f t="shared" ref="R11:R74" si="10">K11/AB11-1</f>
        <v>-0.69149787629227655</v>
      </c>
      <c r="S11" s="23"/>
      <c r="T11" s="33"/>
      <c r="U11" s="360">
        <v>5</v>
      </c>
      <c r="V11" s="349" t="s">
        <v>42</v>
      </c>
      <c r="W11" s="345">
        <v>9419</v>
      </c>
      <c r="X11" s="345">
        <v>2229.8641718851754</v>
      </c>
      <c r="Y11" s="340">
        <v>1078.0972966719701</v>
      </c>
      <c r="Z11" s="361">
        <v>3307.9614685571455</v>
      </c>
      <c r="AA11" s="362">
        <v>148.87397812931309</v>
      </c>
      <c r="AB11" s="363">
        <v>694.66511614462843</v>
      </c>
      <c r="AC11" s="369">
        <f t="shared" si="6"/>
        <v>4151.5005628310864</v>
      </c>
    </row>
    <row r="12" spans="1:29" ht="18.75">
      <c r="A12" s="348">
        <v>9</v>
      </c>
      <c r="B12" s="349" t="s">
        <v>43</v>
      </c>
      <c r="C12" s="345">
        <v>2491</v>
      </c>
      <c r="D12" s="339">
        <v>782.03813729425929</v>
      </c>
      <c r="E12" s="352">
        <v>603.73143315937375</v>
      </c>
      <c r="F12" s="355">
        <v>166.0983540746688</v>
      </c>
      <c r="G12" s="354">
        <v>12.20835006021678</v>
      </c>
      <c r="H12" s="340">
        <v>682.53512645523881</v>
      </c>
      <c r="I12" s="341">
        <v>1464.5728623042955</v>
      </c>
      <c r="J12" s="344">
        <v>-198.0405459654757</v>
      </c>
      <c r="K12" s="345">
        <v>211.6105539840641</v>
      </c>
      <c r="L12" s="342">
        <f t="shared" si="0"/>
        <v>1478.1428703228839</v>
      </c>
      <c r="M12" s="367">
        <v>17</v>
      </c>
      <c r="N12" s="134">
        <f t="shared" si="7"/>
        <v>-2748.6219499391345</v>
      </c>
      <c r="O12" s="135">
        <f t="shared" si="8"/>
        <v>-0.65028977641787666</v>
      </c>
      <c r="P12" s="31"/>
      <c r="Q12" s="39">
        <f t="shared" si="9"/>
        <v>-0.60931923044200265</v>
      </c>
      <c r="R12" s="39">
        <f t="shared" si="10"/>
        <v>-0.69428244793571192</v>
      </c>
      <c r="S12" s="23"/>
      <c r="T12" s="33"/>
      <c r="U12" s="360">
        <v>9</v>
      </c>
      <c r="V12" s="349" t="s">
        <v>43</v>
      </c>
      <c r="W12" s="345">
        <v>2517</v>
      </c>
      <c r="X12" s="364">
        <v>2599.4699103214475</v>
      </c>
      <c r="Y12" s="340">
        <v>1149.3014048401933</v>
      </c>
      <c r="Z12" s="361">
        <v>3748.7713151616404</v>
      </c>
      <c r="AA12" s="365">
        <v>-214.18315454906636</v>
      </c>
      <c r="AB12" s="363">
        <v>692.17665964944445</v>
      </c>
      <c r="AC12" s="369">
        <f t="shared" si="6"/>
        <v>4226.7648202620185</v>
      </c>
    </row>
    <row r="13" spans="1:29" ht="18.75">
      <c r="A13" s="348">
        <v>10</v>
      </c>
      <c r="B13" s="349" t="s">
        <v>44</v>
      </c>
      <c r="C13" s="345">
        <v>11197</v>
      </c>
      <c r="D13" s="339">
        <v>368.99473073144594</v>
      </c>
      <c r="E13" s="352">
        <v>382.8154862909708</v>
      </c>
      <c r="F13" s="355">
        <v>40.135304099312314</v>
      </c>
      <c r="G13" s="354">
        <v>-53.956059658837191</v>
      </c>
      <c r="H13" s="340">
        <v>571.71858533535772</v>
      </c>
      <c r="I13" s="341">
        <v>940.7133160668036</v>
      </c>
      <c r="J13" s="344">
        <v>-57.142538179869611</v>
      </c>
      <c r="K13" s="345">
        <v>218.02317503298912</v>
      </c>
      <c r="L13" s="342">
        <f t="shared" si="0"/>
        <v>1101.5939529199231</v>
      </c>
      <c r="M13" s="367">
        <v>14</v>
      </c>
      <c r="N13" s="134">
        <f t="shared" si="7"/>
        <v>-2881.707272780578</v>
      </c>
      <c r="O13" s="135">
        <f t="shared" si="8"/>
        <v>-0.72344698768640137</v>
      </c>
      <c r="P13" s="31"/>
      <c r="Q13" s="39">
        <f t="shared" si="9"/>
        <v>-0.71714885852606736</v>
      </c>
      <c r="R13" s="39">
        <f t="shared" si="10"/>
        <v>-0.69116368143794971</v>
      </c>
      <c r="S13" s="23"/>
      <c r="T13" s="33"/>
      <c r="U13" s="360">
        <v>10</v>
      </c>
      <c r="V13" s="349" t="s">
        <v>44</v>
      </c>
      <c r="W13" s="345">
        <v>11332</v>
      </c>
      <c r="X13" s="364">
        <v>2248.703800728289</v>
      </c>
      <c r="Y13" s="340">
        <v>1077.1209110432885</v>
      </c>
      <c r="Z13" s="361">
        <v>3325.8247117715773</v>
      </c>
      <c r="AA13" s="366">
        <v>-48.47405577126721</v>
      </c>
      <c r="AB13" s="363">
        <v>705.95056970019118</v>
      </c>
      <c r="AC13" s="369">
        <f t="shared" si="6"/>
        <v>3983.3012257005012</v>
      </c>
    </row>
    <row r="14" spans="1:29" ht="18.75">
      <c r="A14" s="348">
        <v>16</v>
      </c>
      <c r="B14" s="349" t="s">
        <v>45</v>
      </c>
      <c r="C14" s="345">
        <v>8033</v>
      </c>
      <c r="D14" s="339">
        <v>885.51524959541894</v>
      </c>
      <c r="E14" s="352">
        <v>113.78911988049296</v>
      </c>
      <c r="F14" s="355">
        <v>411.45362878127725</v>
      </c>
      <c r="G14" s="354">
        <v>360.2725009336487</v>
      </c>
      <c r="H14" s="340">
        <v>289.3723391012075</v>
      </c>
      <c r="I14" s="341">
        <v>1174.8875886966264</v>
      </c>
      <c r="J14" s="344">
        <v>-72.472052782273124</v>
      </c>
      <c r="K14" s="345">
        <v>175.4833697499063</v>
      </c>
      <c r="L14" s="342">
        <f t="shared" si="0"/>
        <v>1277.8989056642597</v>
      </c>
      <c r="M14" s="367">
        <v>7</v>
      </c>
      <c r="N14" s="134">
        <f t="shared" si="7"/>
        <v>-1592.7200640793014</v>
      </c>
      <c r="O14" s="135">
        <f t="shared" si="8"/>
        <v>-0.55483506549167083</v>
      </c>
      <c r="P14" s="31"/>
      <c r="Q14" s="39">
        <f t="shared" si="9"/>
        <v>-0.49971520087848842</v>
      </c>
      <c r="R14" s="39">
        <f t="shared" si="10"/>
        <v>-0.69967209789075824</v>
      </c>
      <c r="S14" s="23"/>
      <c r="T14" s="33"/>
      <c r="U14" s="360">
        <v>16</v>
      </c>
      <c r="V14" s="349" t="s">
        <v>45</v>
      </c>
      <c r="W14" s="345">
        <v>8059</v>
      </c>
      <c r="X14" s="364">
        <v>1834.5150891496112</v>
      </c>
      <c r="Y14" s="340">
        <v>513.92242236323386</v>
      </c>
      <c r="Z14" s="361">
        <v>2348.4375115128455</v>
      </c>
      <c r="AA14" s="365">
        <v>-62.124457128676013</v>
      </c>
      <c r="AB14" s="363">
        <v>584.30591535939163</v>
      </c>
      <c r="AC14" s="369">
        <f t="shared" si="6"/>
        <v>2870.6189697435611</v>
      </c>
    </row>
    <row r="15" spans="1:29" ht="18.75">
      <c r="A15" s="348">
        <v>18</v>
      </c>
      <c r="B15" s="349" t="s">
        <v>46</v>
      </c>
      <c r="C15" s="345">
        <v>4847</v>
      </c>
      <c r="D15" s="339">
        <v>326.38271095523004</v>
      </c>
      <c r="E15" s="352">
        <v>488.03074066432845</v>
      </c>
      <c r="F15" s="355">
        <v>-93.913761089333605</v>
      </c>
      <c r="G15" s="354">
        <v>-67.734268619764805</v>
      </c>
      <c r="H15" s="340">
        <v>260.82360222818238</v>
      </c>
      <c r="I15" s="341">
        <v>587.20631318341248</v>
      </c>
      <c r="J15" s="344">
        <v>-19.095316690736539</v>
      </c>
      <c r="K15" s="345">
        <v>174.14112146177328</v>
      </c>
      <c r="L15" s="342">
        <f t="shared" si="0"/>
        <v>742.2521179544492</v>
      </c>
      <c r="M15" s="367">
        <v>1</v>
      </c>
      <c r="N15" s="134">
        <f t="shared" si="7"/>
        <v>-1037.0161224431374</v>
      </c>
      <c r="O15" s="135">
        <f t="shared" si="8"/>
        <v>-0.58283293035760075</v>
      </c>
      <c r="P15" s="31"/>
      <c r="Q15" s="39">
        <f t="shared" si="9"/>
        <v>-0.5331799538645704</v>
      </c>
      <c r="R15" s="39">
        <f t="shared" si="10"/>
        <v>-0.69174530328558592</v>
      </c>
      <c r="S15" s="23"/>
      <c r="T15" s="33"/>
      <c r="U15" s="360">
        <v>18</v>
      </c>
      <c r="V15" s="349" t="s">
        <v>46</v>
      </c>
      <c r="W15" s="345">
        <v>4878</v>
      </c>
      <c r="X15" s="364">
        <v>951.46051055851444</v>
      </c>
      <c r="Y15" s="340">
        <v>306.42530228221682</v>
      </c>
      <c r="Z15" s="361">
        <v>1257.8858128407312</v>
      </c>
      <c r="AA15" s="366">
        <v>-43.543665436654365</v>
      </c>
      <c r="AB15" s="363">
        <v>564.92609299350988</v>
      </c>
      <c r="AC15" s="369">
        <f t="shared" si="6"/>
        <v>1779.2682403975866</v>
      </c>
    </row>
    <row r="16" spans="1:29" ht="18.75">
      <c r="A16" s="348">
        <v>19</v>
      </c>
      <c r="B16" s="349" t="s">
        <v>47</v>
      </c>
      <c r="C16" s="345">
        <v>3955</v>
      </c>
      <c r="D16" s="339">
        <v>383.55575221238939</v>
      </c>
      <c r="E16" s="352">
        <v>498.68419721871049</v>
      </c>
      <c r="F16" s="355">
        <v>-22.825537294563844</v>
      </c>
      <c r="G16" s="354">
        <v>-92.302907711757271</v>
      </c>
      <c r="H16" s="340">
        <v>422.82553729456384</v>
      </c>
      <c r="I16" s="341">
        <v>806.38128950695318</v>
      </c>
      <c r="J16" s="344">
        <v>-195.62022756005058</v>
      </c>
      <c r="K16" s="345">
        <v>167.28960784706632</v>
      </c>
      <c r="L16" s="342">
        <f t="shared" si="0"/>
        <v>778.05066979396895</v>
      </c>
      <c r="M16" s="367">
        <v>2</v>
      </c>
      <c r="N16" s="134">
        <f t="shared" si="7"/>
        <v>-1114.5397111259795</v>
      </c>
      <c r="O16" s="135">
        <f t="shared" si="8"/>
        <v>-0.5888964259578584</v>
      </c>
      <c r="P16" s="31"/>
      <c r="Q16" s="39">
        <f t="shared" si="9"/>
        <v>-0.46712475817939902</v>
      </c>
      <c r="R16" s="39">
        <f t="shared" si="10"/>
        <v>-0.70291694284651984</v>
      </c>
      <c r="S16" s="23"/>
      <c r="T16" s="33"/>
      <c r="U16" s="360">
        <v>19</v>
      </c>
      <c r="V16" s="349" t="s">
        <v>47</v>
      </c>
      <c r="W16" s="345">
        <v>3959</v>
      </c>
      <c r="X16" s="364">
        <v>1030.7513978483805</v>
      </c>
      <c r="Y16" s="340">
        <v>482.51329568833177</v>
      </c>
      <c r="Z16" s="361">
        <v>1513.2646935367122</v>
      </c>
      <c r="AA16" s="365">
        <v>-183.78151048244507</v>
      </c>
      <c r="AB16" s="363">
        <v>563.10719786568154</v>
      </c>
      <c r="AC16" s="369">
        <f t="shared" si="6"/>
        <v>1892.5903809199485</v>
      </c>
    </row>
    <row r="17" spans="1:29" ht="18.75">
      <c r="A17" s="348">
        <v>20</v>
      </c>
      <c r="B17" s="349" t="s">
        <v>48</v>
      </c>
      <c r="C17" s="345">
        <v>16467</v>
      </c>
      <c r="D17" s="339">
        <v>77.410518005708383</v>
      </c>
      <c r="E17" s="352">
        <v>275.80117811380336</v>
      </c>
      <c r="F17" s="355">
        <v>-94.712698123519772</v>
      </c>
      <c r="G17" s="354">
        <v>-103.67796198457521</v>
      </c>
      <c r="H17" s="340">
        <v>460.44276431651178</v>
      </c>
      <c r="I17" s="341">
        <v>537.85328232222025</v>
      </c>
      <c r="J17" s="344">
        <v>-154.24643225845631</v>
      </c>
      <c r="K17" s="345">
        <v>168.47294988079662</v>
      </c>
      <c r="L17" s="342">
        <f t="shared" si="0"/>
        <v>552.07979994456059</v>
      </c>
      <c r="M17" s="367">
        <v>6</v>
      </c>
      <c r="N17" s="134">
        <f t="shared" si="7"/>
        <v>-1640.1769466265189</v>
      </c>
      <c r="O17" s="135">
        <f t="shared" si="8"/>
        <v>-0.74816827417314524</v>
      </c>
      <c r="P17" s="31"/>
      <c r="Q17" s="39">
        <f t="shared" si="9"/>
        <v>-0.70044529359737306</v>
      </c>
      <c r="R17" s="39">
        <f t="shared" si="10"/>
        <v>-0.69834318937483864</v>
      </c>
      <c r="S17" s="23"/>
      <c r="T17" s="33"/>
      <c r="U17" s="360">
        <v>20</v>
      </c>
      <c r="V17" s="349" t="s">
        <v>48</v>
      </c>
      <c r="W17" s="345">
        <v>16391</v>
      </c>
      <c r="X17" s="364">
        <v>1224.1926843041879</v>
      </c>
      <c r="Y17" s="340">
        <v>571.31668619223092</v>
      </c>
      <c r="Z17" s="361">
        <v>1795.5093704964188</v>
      </c>
      <c r="AA17" s="366">
        <v>-161.74473796595692</v>
      </c>
      <c r="AB17" s="363">
        <v>558.49211404061771</v>
      </c>
      <c r="AC17" s="369">
        <f t="shared" si="6"/>
        <v>2192.2567465710795</v>
      </c>
    </row>
    <row r="18" spans="1:29" ht="18.75">
      <c r="A18" s="348">
        <v>46</v>
      </c>
      <c r="B18" s="349" t="s">
        <v>49</v>
      </c>
      <c r="C18" s="345">
        <v>1362</v>
      </c>
      <c r="D18" s="339">
        <v>1119.1864904552128</v>
      </c>
      <c r="E18" s="352">
        <v>557.86857562408227</v>
      </c>
      <c r="F18" s="355">
        <v>310.69676945668135</v>
      </c>
      <c r="G18" s="354">
        <v>250.62114537444933</v>
      </c>
      <c r="H18" s="340">
        <v>290.36563876651985</v>
      </c>
      <c r="I18" s="341">
        <v>1409.5521292217327</v>
      </c>
      <c r="J18" s="344">
        <v>-254.60279001468427</v>
      </c>
      <c r="K18" s="345">
        <v>219.72007788142949</v>
      </c>
      <c r="L18" s="342">
        <f t="shared" si="0"/>
        <v>1374.669417088478</v>
      </c>
      <c r="M18" s="367">
        <v>10</v>
      </c>
      <c r="N18" s="134">
        <f t="shared" si="7"/>
        <v>-3037.0090014492866</v>
      </c>
      <c r="O18" s="135">
        <f t="shared" si="8"/>
        <v>-0.68840217108478474</v>
      </c>
      <c r="P18" s="31"/>
      <c r="Q18" s="39">
        <f t="shared" si="9"/>
        <v>-0.64125382337145331</v>
      </c>
      <c r="R18" s="39">
        <f t="shared" si="10"/>
        <v>-0.69828969890812065</v>
      </c>
      <c r="S18" s="23"/>
      <c r="T18" s="33"/>
      <c r="U18" s="360">
        <v>46</v>
      </c>
      <c r="V18" s="349" t="s">
        <v>49</v>
      </c>
      <c r="W18" s="345">
        <v>1369</v>
      </c>
      <c r="X18" s="364">
        <v>3091.3539057900175</v>
      </c>
      <c r="Y18" s="340">
        <v>837.75313715754339</v>
      </c>
      <c r="Z18" s="361">
        <v>3929.1070429475608</v>
      </c>
      <c r="AA18" s="365">
        <v>-245.6771365960555</v>
      </c>
      <c r="AB18" s="363">
        <v>728.2485121862594</v>
      </c>
      <c r="AC18" s="369">
        <f t="shared" si="6"/>
        <v>4411.6784185377646</v>
      </c>
    </row>
    <row r="19" spans="1:29" ht="18.75">
      <c r="A19" s="348">
        <v>47</v>
      </c>
      <c r="B19" s="349" t="s">
        <v>50</v>
      </c>
      <c r="C19" s="345">
        <v>1789</v>
      </c>
      <c r="D19" s="339">
        <v>1537.5299049748462</v>
      </c>
      <c r="E19" s="352">
        <v>1186.0206819452208</v>
      </c>
      <c r="F19" s="355">
        <v>-22.4315259921744</v>
      </c>
      <c r="G19" s="354">
        <v>373.94074902179989</v>
      </c>
      <c r="H19" s="340">
        <v>356.41252096143097</v>
      </c>
      <c r="I19" s="341">
        <v>1893.9424259362772</v>
      </c>
      <c r="J19" s="344">
        <v>-10.095584125209614</v>
      </c>
      <c r="K19" s="345">
        <v>217.22410138052931</v>
      </c>
      <c r="L19" s="342">
        <f t="shared" si="0"/>
        <v>2101.0709431915971</v>
      </c>
      <c r="M19" s="367">
        <v>19</v>
      </c>
      <c r="N19" s="134">
        <f t="shared" si="7"/>
        <v>-3350.4244492724624</v>
      </c>
      <c r="O19" s="135">
        <f t="shared" si="8"/>
        <v>-0.61458814656689653</v>
      </c>
      <c r="P19" s="31"/>
      <c r="Q19" s="39">
        <f t="shared" si="9"/>
        <v>-0.60461430550040918</v>
      </c>
      <c r="R19" s="39">
        <f t="shared" si="10"/>
        <v>-0.69373064675144391</v>
      </c>
      <c r="S19" s="23"/>
      <c r="T19" s="33"/>
      <c r="U19" s="360">
        <v>47</v>
      </c>
      <c r="V19" s="349" t="s">
        <v>50</v>
      </c>
      <c r="W19" s="345">
        <v>1808</v>
      </c>
      <c r="X19" s="364">
        <v>3887.0188648785261</v>
      </c>
      <c r="Y19" s="340">
        <v>903.09481976880124</v>
      </c>
      <c r="Z19" s="361">
        <v>4790.1136846473273</v>
      </c>
      <c r="AA19" s="366">
        <v>-47.876659292035399</v>
      </c>
      <c r="AB19" s="363">
        <v>709.25836710876786</v>
      </c>
      <c r="AC19" s="369">
        <f t="shared" si="6"/>
        <v>5451.4953924640595</v>
      </c>
    </row>
    <row r="20" spans="1:29" ht="18.75">
      <c r="A20" s="348">
        <v>49</v>
      </c>
      <c r="B20" s="349" t="s">
        <v>51</v>
      </c>
      <c r="C20" s="345">
        <v>297132</v>
      </c>
      <c r="D20" s="339">
        <v>1171.1524574936393</v>
      </c>
      <c r="E20" s="352">
        <v>779.68843140422439</v>
      </c>
      <c r="F20" s="355">
        <v>288.27199695758117</v>
      </c>
      <c r="G20" s="354">
        <v>103.19202913183366</v>
      </c>
      <c r="H20" s="340">
        <v>-79.386713649152568</v>
      </c>
      <c r="I20" s="341">
        <v>1091.7657438444867</v>
      </c>
      <c r="J20" s="344">
        <v>1.6871928974327908</v>
      </c>
      <c r="K20" s="345">
        <v>102.96161980806362</v>
      </c>
      <c r="L20" s="342">
        <f t="shared" si="0"/>
        <v>1196.4145565499832</v>
      </c>
      <c r="M20" s="367">
        <v>1</v>
      </c>
      <c r="N20" s="134">
        <f t="shared" si="7"/>
        <v>630.84001063239202</v>
      </c>
      <c r="O20" s="135">
        <f t="shared" si="8"/>
        <v>1.1153967504122977</v>
      </c>
      <c r="P20" s="31"/>
      <c r="Q20" s="39">
        <f t="shared" si="9"/>
        <v>3.6842558598512491</v>
      </c>
      <c r="R20" s="39">
        <f t="shared" si="10"/>
        <v>-0.68591162893832269</v>
      </c>
      <c r="S20" s="23"/>
      <c r="T20" s="33"/>
      <c r="U20" s="360">
        <v>49</v>
      </c>
      <c r="V20" s="349" t="s">
        <v>51</v>
      </c>
      <c r="W20" s="345">
        <v>292796</v>
      </c>
      <c r="X20" s="364">
        <v>834.99753466680636</v>
      </c>
      <c r="Y20" s="340">
        <v>-601.92620455394683</v>
      </c>
      <c r="Z20" s="361">
        <v>233.07133011285944</v>
      </c>
      <c r="AA20" s="365">
        <v>4.6922259866938072</v>
      </c>
      <c r="AB20" s="363">
        <v>327.81098981803797</v>
      </c>
      <c r="AC20" s="369">
        <f t="shared" si="6"/>
        <v>565.57454591759119</v>
      </c>
    </row>
    <row r="21" spans="1:29" ht="18.75">
      <c r="A21" s="348">
        <v>50</v>
      </c>
      <c r="B21" s="349" t="s">
        <v>52</v>
      </c>
      <c r="C21" s="345">
        <v>11417</v>
      </c>
      <c r="D21" s="339">
        <v>228.61136901112377</v>
      </c>
      <c r="E21" s="352">
        <v>215.23990540422179</v>
      </c>
      <c r="F21" s="355">
        <v>8.0910922308837705</v>
      </c>
      <c r="G21" s="354">
        <v>5.280371376018218</v>
      </c>
      <c r="H21" s="340">
        <v>311.70395024962772</v>
      </c>
      <c r="I21" s="341">
        <v>540.31531926075149</v>
      </c>
      <c r="J21" s="344">
        <v>-113.40159411404046</v>
      </c>
      <c r="K21" s="345">
        <v>183.09992031991084</v>
      </c>
      <c r="L21" s="342">
        <f t="shared" si="0"/>
        <v>610.01364546662194</v>
      </c>
      <c r="M21" s="367">
        <v>4</v>
      </c>
      <c r="N21" s="134">
        <f t="shared" si="7"/>
        <v>-1780.6841377840544</v>
      </c>
      <c r="O21" s="135">
        <f t="shared" si="8"/>
        <v>-0.74483866185830694</v>
      </c>
      <c r="P21" s="31"/>
      <c r="Q21" s="39">
        <f t="shared" si="9"/>
        <v>-0.71812394561594117</v>
      </c>
      <c r="R21" s="39">
        <f t="shared" si="10"/>
        <v>-0.68968712358108752</v>
      </c>
      <c r="S21" s="23"/>
      <c r="T21" s="33"/>
      <c r="U21" s="360">
        <v>50</v>
      </c>
      <c r="V21" s="349" t="s">
        <v>52</v>
      </c>
      <c r="W21" s="345">
        <v>11483</v>
      </c>
      <c r="X21" s="364">
        <v>1526.9663162078107</v>
      </c>
      <c r="Y21" s="340">
        <v>389.88795664420894</v>
      </c>
      <c r="Z21" s="361">
        <v>1916.8542728520197</v>
      </c>
      <c r="AA21" s="366">
        <v>-116.20586954628581</v>
      </c>
      <c r="AB21" s="363">
        <v>590.04937994494242</v>
      </c>
      <c r="AC21" s="369">
        <f t="shared" si="6"/>
        <v>2390.6977832506764</v>
      </c>
    </row>
    <row r="22" spans="1:29" ht="18.75">
      <c r="A22" s="348">
        <v>51</v>
      </c>
      <c r="B22" s="349" t="s">
        <v>53</v>
      </c>
      <c r="C22" s="345">
        <v>9334</v>
      </c>
      <c r="D22" s="339">
        <v>-511.29312191986287</v>
      </c>
      <c r="E22" s="352">
        <v>392.73098350117851</v>
      </c>
      <c r="F22" s="355">
        <v>-424.84261838440113</v>
      </c>
      <c r="G22" s="353">
        <v>-479.18148703664025</v>
      </c>
      <c r="H22" s="340">
        <v>-17.278551532033426</v>
      </c>
      <c r="I22" s="341">
        <v>-528.57178058710087</v>
      </c>
      <c r="J22" s="344">
        <v>-90.847868009427899</v>
      </c>
      <c r="K22" s="345">
        <v>193.24448794943586</v>
      </c>
      <c r="L22" s="342">
        <f t="shared" si="0"/>
        <v>-426.17516064709287</v>
      </c>
      <c r="M22" s="367">
        <v>4</v>
      </c>
      <c r="N22" s="134">
        <f t="shared" si="7"/>
        <v>-1920.7432580113314</v>
      </c>
      <c r="O22" s="135">
        <f t="shared" si="8"/>
        <v>-1.2851493761968282</v>
      </c>
      <c r="P22" s="31"/>
      <c r="Q22" s="39">
        <f t="shared" si="9"/>
        <v>-1.5353955585822625</v>
      </c>
      <c r="R22" s="39">
        <f t="shared" si="10"/>
        <v>-0.68324450224303523</v>
      </c>
      <c r="S22" s="23"/>
      <c r="T22" s="33"/>
      <c r="U22" s="360">
        <v>51</v>
      </c>
      <c r="V22" s="349" t="s">
        <v>53</v>
      </c>
      <c r="W22" s="345">
        <v>9452</v>
      </c>
      <c r="X22" s="364">
        <v>1263.4916443200309</v>
      </c>
      <c r="Y22" s="340">
        <v>-276.23694615486704</v>
      </c>
      <c r="Z22" s="361">
        <v>987.25469816516386</v>
      </c>
      <c r="AA22" s="365">
        <v>-102.76121455776556</v>
      </c>
      <c r="AB22" s="363">
        <v>610.07461375683999</v>
      </c>
      <c r="AC22" s="369">
        <f t="shared" si="6"/>
        <v>1494.5680973642384</v>
      </c>
    </row>
    <row r="23" spans="1:29" ht="18.75">
      <c r="A23" s="348">
        <v>52</v>
      </c>
      <c r="B23" s="349" t="s">
        <v>54</v>
      </c>
      <c r="C23" s="345">
        <v>2404</v>
      </c>
      <c r="D23" s="339">
        <v>819.73128119800333</v>
      </c>
      <c r="E23" s="352">
        <v>453.596921797005</v>
      </c>
      <c r="F23" s="355">
        <v>244.07986688851915</v>
      </c>
      <c r="G23" s="354">
        <v>122.0544925124792</v>
      </c>
      <c r="H23" s="340">
        <v>483.31988352745424</v>
      </c>
      <c r="I23" s="341">
        <v>1303.0507487520799</v>
      </c>
      <c r="J23" s="344">
        <v>95.599833610648915</v>
      </c>
      <c r="K23" s="345">
        <v>228.36538549597017</v>
      </c>
      <c r="L23" s="342">
        <f t="shared" si="0"/>
        <v>1627.015967858699</v>
      </c>
      <c r="M23" s="367">
        <v>14</v>
      </c>
      <c r="N23" s="134">
        <f t="shared" si="7"/>
        <v>-2557.7424601672983</v>
      </c>
      <c r="O23" s="135">
        <f t="shared" si="8"/>
        <v>-0.611204327360377</v>
      </c>
      <c r="P23" s="31"/>
      <c r="Q23" s="39">
        <f t="shared" si="9"/>
        <v>-0.61626844306655915</v>
      </c>
      <c r="R23" s="39">
        <f t="shared" si="10"/>
        <v>-0.69632077653285518</v>
      </c>
      <c r="S23" s="23"/>
      <c r="T23" s="33"/>
      <c r="U23" s="360">
        <v>52</v>
      </c>
      <c r="V23" s="349" t="s">
        <v>54</v>
      </c>
      <c r="W23" s="345">
        <v>2408</v>
      </c>
      <c r="X23" s="364">
        <v>2457.7952879996146</v>
      </c>
      <c r="Y23" s="340">
        <v>937.93989511981044</v>
      </c>
      <c r="Z23" s="361">
        <v>3395.7351831194251</v>
      </c>
      <c r="AA23" s="366">
        <v>37.027823920265782</v>
      </c>
      <c r="AB23" s="363">
        <v>751.99542098630627</v>
      </c>
      <c r="AC23" s="369">
        <f t="shared" si="6"/>
        <v>4184.7584280259971</v>
      </c>
    </row>
    <row r="24" spans="1:29" ht="18.75">
      <c r="A24" s="348">
        <v>61</v>
      </c>
      <c r="B24" s="349" t="s">
        <v>55</v>
      </c>
      <c r="C24" s="345">
        <v>16573</v>
      </c>
      <c r="D24" s="339">
        <v>152.25004525432934</v>
      </c>
      <c r="E24" s="352">
        <v>-48.654860314970129</v>
      </c>
      <c r="F24" s="355">
        <v>80.661195921076455</v>
      </c>
      <c r="G24" s="354">
        <v>120.24370964822302</v>
      </c>
      <c r="H24" s="340">
        <v>361.3523803777228</v>
      </c>
      <c r="I24" s="341">
        <v>513.60248597115788</v>
      </c>
      <c r="J24" s="344">
        <v>74.927110360224461</v>
      </c>
      <c r="K24" s="345">
        <v>183.02019799854762</v>
      </c>
      <c r="L24" s="342">
        <f t="shared" si="0"/>
        <v>771.54979432992991</v>
      </c>
      <c r="M24" s="367">
        <v>5</v>
      </c>
      <c r="N24" s="134">
        <f t="shared" si="7"/>
        <v>-2215.3564002578323</v>
      </c>
      <c r="O24" s="135">
        <f t="shared" si="8"/>
        <v>-0.74168931192818555</v>
      </c>
      <c r="P24" s="31"/>
      <c r="Q24" s="39">
        <f t="shared" si="9"/>
        <v>-0.78188987800333509</v>
      </c>
      <c r="R24" s="39">
        <f t="shared" si="10"/>
        <v>-0.68286207586166137</v>
      </c>
      <c r="S24" s="23"/>
      <c r="T24" s="33"/>
      <c r="U24" s="360">
        <v>61</v>
      </c>
      <c r="V24" s="349" t="s">
        <v>55</v>
      </c>
      <c r="W24" s="345">
        <v>16800</v>
      </c>
      <c r="X24" s="364">
        <v>1757.4354231015543</v>
      </c>
      <c r="Y24" s="340">
        <v>597.34977104459949</v>
      </c>
      <c r="Z24" s="361">
        <v>2354.7851941461536</v>
      </c>
      <c r="AA24" s="365">
        <v>55.021309523809521</v>
      </c>
      <c r="AB24" s="363">
        <v>577.09969091779897</v>
      </c>
      <c r="AC24" s="369">
        <f t="shared" si="6"/>
        <v>2986.906194587762</v>
      </c>
    </row>
    <row r="25" spans="1:29" ht="18.75">
      <c r="A25" s="348">
        <v>69</v>
      </c>
      <c r="B25" s="349" t="s">
        <v>56</v>
      </c>
      <c r="C25" s="345">
        <v>6802</v>
      </c>
      <c r="D25" s="339">
        <v>113.14495736548074</v>
      </c>
      <c r="E25" s="352">
        <v>549.03734195824757</v>
      </c>
      <c r="F25" s="355">
        <v>-197.90252866803883</v>
      </c>
      <c r="G25" s="354">
        <v>-237.98985592472803</v>
      </c>
      <c r="H25" s="340">
        <v>546.58835636577476</v>
      </c>
      <c r="I25" s="341">
        <v>659.73331373125552</v>
      </c>
      <c r="J25" s="344">
        <v>100.03043222581594</v>
      </c>
      <c r="K25" s="345">
        <v>199.7702052038523</v>
      </c>
      <c r="L25" s="342">
        <f t="shared" si="0"/>
        <v>959.53395116092383</v>
      </c>
      <c r="M25" s="367">
        <v>17</v>
      </c>
      <c r="N25" s="134">
        <f t="shared" si="7"/>
        <v>-2983.0998457996538</v>
      </c>
      <c r="O25" s="135">
        <f t="shared" si="8"/>
        <v>-0.75662615384146514</v>
      </c>
      <c r="P25" s="31"/>
      <c r="Q25" s="39">
        <f t="shared" si="9"/>
        <v>-0.79256245701237416</v>
      </c>
      <c r="R25" s="39">
        <f t="shared" si="10"/>
        <v>-0.68817784733299692</v>
      </c>
      <c r="S25" s="23"/>
      <c r="T25" s="33"/>
      <c r="U25" s="360">
        <v>69</v>
      </c>
      <c r="V25" s="349" t="s">
        <v>56</v>
      </c>
      <c r="W25" s="345">
        <v>6896</v>
      </c>
      <c r="X25" s="364">
        <v>2195.2632128834157</v>
      </c>
      <c r="Y25" s="340">
        <v>985.13173505814564</v>
      </c>
      <c r="Z25" s="361">
        <v>3180.3949479415614</v>
      </c>
      <c r="AA25" s="366">
        <v>121.58454176334106</v>
      </c>
      <c r="AB25" s="363">
        <v>640.65430725567535</v>
      </c>
      <c r="AC25" s="369">
        <f t="shared" si="6"/>
        <v>3942.6337969605775</v>
      </c>
    </row>
    <row r="26" spans="1:29" ht="18.75">
      <c r="A26" s="348">
        <v>71</v>
      </c>
      <c r="B26" s="349" t="s">
        <v>57</v>
      </c>
      <c r="C26" s="345">
        <v>6613</v>
      </c>
      <c r="D26" s="339">
        <v>669.4282473915016</v>
      </c>
      <c r="E26" s="352">
        <v>738.1686072886738</v>
      </c>
      <c r="F26" s="355">
        <v>17.570996522002115</v>
      </c>
      <c r="G26" s="354">
        <v>-86.311356419174359</v>
      </c>
      <c r="H26" s="340">
        <v>593.3670043853017</v>
      </c>
      <c r="I26" s="341">
        <v>1262.7952517768033</v>
      </c>
      <c r="J26" s="344">
        <v>96.383487070920907</v>
      </c>
      <c r="K26" s="345">
        <v>208.83706615704244</v>
      </c>
      <c r="L26" s="342">
        <f t="shared" si="0"/>
        <v>1568.0158050047667</v>
      </c>
      <c r="M26" s="367">
        <v>17</v>
      </c>
      <c r="N26" s="134">
        <f t="shared" si="7"/>
        <v>-2709.6538059498007</v>
      </c>
      <c r="O26" s="135">
        <f t="shared" si="8"/>
        <v>-0.63344158207326773</v>
      </c>
      <c r="P26" s="31"/>
      <c r="Q26" s="39">
        <f t="shared" si="9"/>
        <v>-0.64478934109570241</v>
      </c>
      <c r="R26" s="39">
        <f t="shared" si="10"/>
        <v>-0.67931482210237704</v>
      </c>
      <c r="S26" s="23"/>
      <c r="T26" s="33"/>
      <c r="U26" s="360">
        <v>71</v>
      </c>
      <c r="V26" s="349" t="s">
        <v>57</v>
      </c>
      <c r="W26" s="345">
        <v>6667</v>
      </c>
      <c r="X26" s="364">
        <v>2469.7179471225359</v>
      </c>
      <c r="Y26" s="340">
        <v>1085.3421844402135</v>
      </c>
      <c r="Z26" s="361">
        <v>3555.0601315627496</v>
      </c>
      <c r="AA26" s="365">
        <v>71.388030598470081</v>
      </c>
      <c r="AB26" s="363">
        <v>651.22144879334758</v>
      </c>
      <c r="AC26" s="369">
        <f t="shared" si="6"/>
        <v>4277.6696109545674</v>
      </c>
    </row>
    <row r="27" spans="1:29" ht="18.75">
      <c r="A27" s="348">
        <v>72</v>
      </c>
      <c r="B27" s="349" t="s">
        <v>58</v>
      </c>
      <c r="C27" s="345">
        <v>950</v>
      </c>
      <c r="D27" s="339">
        <v>1325.5294736842104</v>
      </c>
      <c r="E27" s="352">
        <v>1323.8347368421053</v>
      </c>
      <c r="F27" s="355">
        <v>-19.52</v>
      </c>
      <c r="G27" s="354">
        <v>21.214736842105264</v>
      </c>
      <c r="H27" s="340">
        <v>301.72526315789474</v>
      </c>
      <c r="I27" s="341">
        <v>1627.2547368421053</v>
      </c>
      <c r="J27" s="344">
        <v>-229.35578947368421</v>
      </c>
      <c r="K27" s="345">
        <v>179.43235548878033</v>
      </c>
      <c r="L27" s="342">
        <f t="shared" si="0"/>
        <v>1577.3313028572015</v>
      </c>
      <c r="M27" s="367">
        <v>17</v>
      </c>
      <c r="N27" s="134">
        <f t="shared" si="7"/>
        <v>-2627.7893910291227</v>
      </c>
      <c r="O27" s="135">
        <f t="shared" si="8"/>
        <v>-0.62490225187818571</v>
      </c>
      <c r="P27" s="31"/>
      <c r="Q27" s="39">
        <f t="shared" si="9"/>
        <v>-0.57935344336270755</v>
      </c>
      <c r="R27" s="39">
        <f t="shared" si="10"/>
        <v>-0.69297672818592959</v>
      </c>
      <c r="S27" s="23"/>
      <c r="T27" s="33"/>
      <c r="U27" s="360">
        <v>72</v>
      </c>
      <c r="V27" s="349" t="s">
        <v>58</v>
      </c>
      <c r="W27" s="345">
        <v>949</v>
      </c>
      <c r="X27" s="364">
        <v>3329.7128306264963</v>
      </c>
      <c r="Y27" s="340">
        <v>538.74802128349711</v>
      </c>
      <c r="Z27" s="361">
        <v>3868.4608519099929</v>
      </c>
      <c r="AA27" s="366">
        <v>-247.76606954689146</v>
      </c>
      <c r="AB27" s="363">
        <v>584.42591152322291</v>
      </c>
      <c r="AC27" s="369">
        <f t="shared" si="6"/>
        <v>4205.1206938863243</v>
      </c>
    </row>
    <row r="28" spans="1:29" ht="18.75">
      <c r="A28" s="348">
        <v>74</v>
      </c>
      <c r="B28" s="349" t="s">
        <v>59</v>
      </c>
      <c r="C28" s="345">
        <v>1083</v>
      </c>
      <c r="D28" s="339">
        <v>631.56048014773774</v>
      </c>
      <c r="E28" s="352">
        <v>490.25669436749769</v>
      </c>
      <c r="F28" s="355">
        <v>115.30655586334257</v>
      </c>
      <c r="G28" s="354">
        <v>25.997229916897506</v>
      </c>
      <c r="H28" s="340">
        <v>427.31578947368422</v>
      </c>
      <c r="I28" s="341">
        <v>1058.8753462603879</v>
      </c>
      <c r="J28" s="344">
        <v>-281.81809787626963</v>
      </c>
      <c r="K28" s="345">
        <v>264.5635944164909</v>
      </c>
      <c r="L28" s="342">
        <f t="shared" si="0"/>
        <v>1041.6208428006094</v>
      </c>
      <c r="M28" s="367">
        <v>16</v>
      </c>
      <c r="N28" s="134">
        <f t="shared" si="7"/>
        <v>-3371.1493687741249</v>
      </c>
      <c r="O28" s="135">
        <f t="shared" si="8"/>
        <v>-0.76395307417811398</v>
      </c>
      <c r="P28" s="31"/>
      <c r="Q28" s="39">
        <f t="shared" si="9"/>
        <v>-0.72795929089194922</v>
      </c>
      <c r="R28" s="39">
        <f t="shared" si="10"/>
        <v>-0.66905579392789505</v>
      </c>
      <c r="S28" s="23"/>
      <c r="T28" s="33"/>
      <c r="U28" s="360">
        <v>74</v>
      </c>
      <c r="V28" s="349" t="s">
        <v>59</v>
      </c>
      <c r="W28" s="345">
        <v>1103</v>
      </c>
      <c r="X28" s="364">
        <v>2865.9750440995172</v>
      </c>
      <c r="Y28" s="340">
        <v>1026.3664724777575</v>
      </c>
      <c r="Z28" s="361">
        <v>3892.3415165772749</v>
      </c>
      <c r="AA28" s="365">
        <v>-278.99184043517681</v>
      </c>
      <c r="AB28" s="363">
        <v>799.42053543263637</v>
      </c>
      <c r="AC28" s="369">
        <f t="shared" si="6"/>
        <v>4412.7702115747343</v>
      </c>
    </row>
    <row r="29" spans="1:29" ht="18.75">
      <c r="A29" s="348">
        <v>75</v>
      </c>
      <c r="B29" s="349" t="s">
        <v>60</v>
      </c>
      <c r="C29" s="345">
        <v>19702</v>
      </c>
      <c r="D29" s="339">
        <v>57.014110242614962</v>
      </c>
      <c r="E29" s="352">
        <v>58.424474672622068</v>
      </c>
      <c r="F29" s="355">
        <v>-51.470815145670493</v>
      </c>
      <c r="G29" s="354">
        <v>50.060450715663386</v>
      </c>
      <c r="H29" s="340">
        <v>-8.6931276012587553</v>
      </c>
      <c r="I29" s="341">
        <v>48.32098264135621</v>
      </c>
      <c r="J29" s="344">
        <v>-87.530250735965893</v>
      </c>
      <c r="K29" s="345">
        <v>164.30541852837592</v>
      </c>
      <c r="L29" s="342">
        <f t="shared" si="0"/>
        <v>125.09615043376624</v>
      </c>
      <c r="M29" s="367">
        <v>8</v>
      </c>
      <c r="N29" s="134">
        <f t="shared" si="7"/>
        <v>-2028.6168594074786</v>
      </c>
      <c r="O29" s="135">
        <f t="shared" si="8"/>
        <v>-0.9419160538743333</v>
      </c>
      <c r="P29" s="31"/>
      <c r="Q29" s="39">
        <f t="shared" si="9"/>
        <v>-0.97165258687035172</v>
      </c>
      <c r="R29" s="39">
        <f t="shared" si="10"/>
        <v>-0.69255186400943325</v>
      </c>
      <c r="S29" s="23"/>
      <c r="T29" s="33"/>
      <c r="U29" s="360">
        <v>75</v>
      </c>
      <c r="V29" s="349" t="s">
        <v>60</v>
      </c>
      <c r="W29" s="345">
        <v>19877</v>
      </c>
      <c r="X29" s="364">
        <v>1693.5848128239584</v>
      </c>
      <c r="Y29" s="340">
        <v>11.014559977994196</v>
      </c>
      <c r="Z29" s="361">
        <v>1704.5993728019525</v>
      </c>
      <c r="AA29" s="366">
        <v>-85.303063842632184</v>
      </c>
      <c r="AB29" s="363">
        <v>534.4167008819245</v>
      </c>
      <c r="AC29" s="369">
        <f t="shared" si="6"/>
        <v>2153.7130098412449</v>
      </c>
    </row>
    <row r="30" spans="1:29" ht="18.75">
      <c r="A30" s="348">
        <v>77</v>
      </c>
      <c r="B30" s="349" t="s">
        <v>61</v>
      </c>
      <c r="C30" s="345">
        <v>4683</v>
      </c>
      <c r="D30" s="339">
        <v>230.0260516762759</v>
      </c>
      <c r="E30" s="352">
        <v>207.23403800982277</v>
      </c>
      <c r="F30" s="355">
        <v>13.375827461029255</v>
      </c>
      <c r="G30" s="354">
        <v>9.4161862054238732</v>
      </c>
      <c r="H30" s="340">
        <v>575.08050395045916</v>
      </c>
      <c r="I30" s="341">
        <v>805.10655562673503</v>
      </c>
      <c r="J30" s="344">
        <v>44.394405295750587</v>
      </c>
      <c r="K30" s="345">
        <v>226.9859727371655</v>
      </c>
      <c r="L30" s="342">
        <f t="shared" si="0"/>
        <v>1076.4869336596512</v>
      </c>
      <c r="M30" s="367">
        <v>13</v>
      </c>
      <c r="N30" s="134">
        <f t="shared" si="7"/>
        <v>-3125.6793496781183</v>
      </c>
      <c r="O30" s="135">
        <f t="shared" si="8"/>
        <v>-0.74382571724301194</v>
      </c>
      <c r="P30" s="31"/>
      <c r="Q30" s="39">
        <f t="shared" si="9"/>
        <v>-0.76450493290490118</v>
      </c>
      <c r="R30" s="39">
        <f t="shared" si="10"/>
        <v>-0.68952869447779563</v>
      </c>
      <c r="S30" s="23"/>
      <c r="T30" s="33"/>
      <c r="U30" s="360">
        <v>77</v>
      </c>
      <c r="V30" s="349" t="s">
        <v>61</v>
      </c>
      <c r="W30" s="345">
        <v>4782</v>
      </c>
      <c r="X30" s="364">
        <v>2351.4295225325313</v>
      </c>
      <c r="Y30" s="340">
        <v>1067.3535779288168</v>
      </c>
      <c r="Z30" s="361">
        <v>3418.7831004613481</v>
      </c>
      <c r="AA30" s="365">
        <v>52.281890422417398</v>
      </c>
      <c r="AB30" s="363">
        <v>731.1012924540039</v>
      </c>
      <c r="AC30" s="369">
        <f t="shared" si="6"/>
        <v>4202.1662833377695</v>
      </c>
    </row>
    <row r="31" spans="1:29" ht="18.75">
      <c r="A31" s="348">
        <v>78</v>
      </c>
      <c r="B31" s="349" t="s">
        <v>62</v>
      </c>
      <c r="C31" s="345">
        <v>7979</v>
      </c>
      <c r="D31" s="339">
        <v>-95.480386013284871</v>
      </c>
      <c r="E31" s="352">
        <v>141.47424489284373</v>
      </c>
      <c r="F31" s="355">
        <v>-193.39954881564105</v>
      </c>
      <c r="G31" s="354">
        <v>-43.555082090487531</v>
      </c>
      <c r="H31" s="340">
        <v>-6.6638676525880438</v>
      </c>
      <c r="I31" s="341">
        <v>-102.14425366587291</v>
      </c>
      <c r="J31" s="344">
        <v>-43.14813886451936</v>
      </c>
      <c r="K31" s="345">
        <v>156.75601758654852</v>
      </c>
      <c r="L31" s="342">
        <f t="shared" si="0"/>
        <v>11.463625056156246</v>
      </c>
      <c r="M31" s="367">
        <v>1</v>
      </c>
      <c r="N31" s="134">
        <f t="shared" si="7"/>
        <v>-1923.0570000813284</v>
      </c>
      <c r="O31" s="135">
        <f t="shared" si="8"/>
        <v>-0.99407417790888564</v>
      </c>
      <c r="P31" s="31"/>
      <c r="Q31" s="39">
        <f t="shared" si="9"/>
        <v>-1.0679842003696762</v>
      </c>
      <c r="R31" s="39">
        <f t="shared" si="10"/>
        <v>-0.68597098652844979</v>
      </c>
      <c r="S31" s="23"/>
      <c r="T31" s="33"/>
      <c r="U31" s="360">
        <v>78</v>
      </c>
      <c r="V31" s="349" t="s">
        <v>62</v>
      </c>
      <c r="W31" s="345">
        <v>8042</v>
      </c>
      <c r="X31" s="364">
        <v>1568.4184875313285</v>
      </c>
      <c r="Y31" s="340">
        <v>-65.948014826711059</v>
      </c>
      <c r="Z31" s="361">
        <v>1502.4704727046174</v>
      </c>
      <c r="AA31" s="366">
        <v>-67.126709773688134</v>
      </c>
      <c r="AB31" s="363">
        <v>499.17686220655543</v>
      </c>
      <c r="AC31" s="369">
        <f t="shared" si="6"/>
        <v>1934.5206251374846</v>
      </c>
    </row>
    <row r="32" spans="1:29" ht="18.75">
      <c r="A32" s="348">
        <v>79</v>
      </c>
      <c r="B32" s="349" t="s">
        <v>63</v>
      </c>
      <c r="C32" s="345">
        <v>6785</v>
      </c>
      <c r="D32" s="339">
        <v>-206.61164333087694</v>
      </c>
      <c r="E32" s="352">
        <v>44.454974207811347</v>
      </c>
      <c r="F32" s="355">
        <v>-128.22579218865144</v>
      </c>
      <c r="G32" s="354">
        <v>-122.84082535003685</v>
      </c>
      <c r="H32" s="340">
        <v>-71.08415622697126</v>
      </c>
      <c r="I32" s="341">
        <v>-277.69565217391306</v>
      </c>
      <c r="J32" s="344">
        <v>-52.834929992630805</v>
      </c>
      <c r="K32" s="345">
        <v>160.11801021782168</v>
      </c>
      <c r="L32" s="342">
        <f t="shared" si="0"/>
        <v>-170.41257194872219</v>
      </c>
      <c r="M32" s="367">
        <v>4</v>
      </c>
      <c r="N32" s="134">
        <f t="shared" si="7"/>
        <v>-2151.7215887880975</v>
      </c>
      <c r="O32" s="135">
        <f t="shared" si="8"/>
        <v>-1.0860100925702987</v>
      </c>
      <c r="P32" s="31"/>
      <c r="Q32" s="39">
        <f t="shared" si="9"/>
        <v>-1.1824199479877742</v>
      </c>
      <c r="R32" s="39">
        <f t="shared" si="10"/>
        <v>-0.69217228073437687</v>
      </c>
      <c r="S32" s="23"/>
      <c r="T32" s="33"/>
      <c r="U32" s="360">
        <v>79</v>
      </c>
      <c r="V32" s="349" t="s">
        <v>63</v>
      </c>
      <c r="W32" s="345">
        <v>6869</v>
      </c>
      <c r="X32" s="364">
        <v>1721.5716859574959</v>
      </c>
      <c r="Y32" s="340">
        <v>-199.28393597675264</v>
      </c>
      <c r="Z32" s="361">
        <v>1522.2877499807432</v>
      </c>
      <c r="AA32" s="365">
        <v>-61.133352744213134</v>
      </c>
      <c r="AB32" s="363">
        <v>520.1546196028454</v>
      </c>
      <c r="AC32" s="369">
        <f t="shared" si="6"/>
        <v>1981.3090168393755</v>
      </c>
    </row>
    <row r="33" spans="1:29" ht="18.75">
      <c r="A33" s="348">
        <v>81</v>
      </c>
      <c r="B33" s="349" t="s">
        <v>64</v>
      </c>
      <c r="C33" s="345">
        <v>2621</v>
      </c>
      <c r="D33" s="339">
        <v>184.36169400991989</v>
      </c>
      <c r="E33" s="352">
        <v>-83.768790537962616</v>
      </c>
      <c r="F33" s="355">
        <v>110.68904998092331</v>
      </c>
      <c r="G33" s="354">
        <v>157.44143456695917</v>
      </c>
      <c r="H33" s="340">
        <v>101.59404807325448</v>
      </c>
      <c r="I33" s="341">
        <v>285.95574208317436</v>
      </c>
      <c r="J33" s="344">
        <v>-263.35673407096527</v>
      </c>
      <c r="K33" s="345">
        <v>239.82066026518461</v>
      </c>
      <c r="L33" s="342">
        <f t="shared" si="0"/>
        <v>262.41966827739373</v>
      </c>
      <c r="M33" s="367">
        <v>7</v>
      </c>
      <c r="N33" s="134">
        <f t="shared" si="7"/>
        <v>-3454.6931330950115</v>
      </c>
      <c r="O33" s="135">
        <f t="shared" si="8"/>
        <v>-0.92940228551027426</v>
      </c>
      <c r="P33" s="31"/>
      <c r="Q33" s="39">
        <f t="shared" si="9"/>
        <v>-0.91000178448337066</v>
      </c>
      <c r="R33" s="39">
        <f t="shared" si="10"/>
        <v>-0.69740894288705901</v>
      </c>
      <c r="S33" s="23"/>
      <c r="T33" s="33"/>
      <c r="U33" s="360">
        <v>81</v>
      </c>
      <c r="V33" s="349" t="s">
        <v>64</v>
      </c>
      <c r="W33" s="345">
        <v>2655</v>
      </c>
      <c r="X33" s="364">
        <v>2437.300456118272</v>
      </c>
      <c r="Y33" s="340">
        <v>740.04856621136548</v>
      </c>
      <c r="Z33" s="361">
        <v>3177.3490223296371</v>
      </c>
      <c r="AA33" s="366">
        <v>-252.79322033898305</v>
      </c>
      <c r="AB33" s="363">
        <v>792.55699938175121</v>
      </c>
      <c r="AC33" s="369">
        <f t="shared" si="6"/>
        <v>3717.1128013724051</v>
      </c>
    </row>
    <row r="34" spans="1:29" ht="18.75">
      <c r="A34" s="348">
        <v>82</v>
      </c>
      <c r="B34" s="349" t="s">
        <v>65</v>
      </c>
      <c r="C34" s="345">
        <v>9405</v>
      </c>
      <c r="D34" s="339">
        <v>410.48931419457733</v>
      </c>
      <c r="E34" s="352">
        <v>363.0179691653376</v>
      </c>
      <c r="F34" s="355">
        <v>37.051887293992557</v>
      </c>
      <c r="G34" s="354">
        <v>10.419457735247208</v>
      </c>
      <c r="H34" s="340">
        <v>244.88569909622541</v>
      </c>
      <c r="I34" s="341">
        <v>655.37501329080271</v>
      </c>
      <c r="J34" s="344">
        <v>-222.1686337054758</v>
      </c>
      <c r="K34" s="345">
        <v>151.07023403429938</v>
      </c>
      <c r="L34" s="342">
        <f t="shared" si="0"/>
        <v>584.27661361962623</v>
      </c>
      <c r="M34" s="367">
        <v>5</v>
      </c>
      <c r="N34" s="134">
        <f t="shared" si="7"/>
        <v>-896.5927693799174</v>
      </c>
      <c r="O34" s="135">
        <f t="shared" si="8"/>
        <v>-0.60545027108592309</v>
      </c>
      <c r="P34" s="31"/>
      <c r="Q34" s="39">
        <f t="shared" si="9"/>
        <v>-0.44783827479363003</v>
      </c>
      <c r="R34" s="39">
        <f t="shared" si="10"/>
        <v>-0.69617267582640985</v>
      </c>
      <c r="S34" s="23"/>
      <c r="T34" s="33"/>
      <c r="U34" s="360">
        <v>82</v>
      </c>
      <c r="V34" s="349" t="s">
        <v>65</v>
      </c>
      <c r="W34" s="345">
        <v>9389</v>
      </c>
      <c r="X34" s="364">
        <v>953.98739737323172</v>
      </c>
      <c r="Y34" s="340">
        <v>232.93843136989045</v>
      </c>
      <c r="Z34" s="361">
        <v>1186.9258287431221</v>
      </c>
      <c r="AA34" s="365">
        <v>-203.28043455107041</v>
      </c>
      <c r="AB34" s="363">
        <v>497.22398880749176</v>
      </c>
      <c r="AC34" s="369">
        <f t="shared" si="6"/>
        <v>1480.8693829995436</v>
      </c>
    </row>
    <row r="35" spans="1:29" ht="18.75">
      <c r="A35" s="348">
        <v>86</v>
      </c>
      <c r="B35" s="349" t="s">
        <v>66</v>
      </c>
      <c r="C35" s="345">
        <v>8143</v>
      </c>
      <c r="D35" s="339">
        <v>393.86049367554955</v>
      </c>
      <c r="E35" s="352">
        <v>369.1969790003684</v>
      </c>
      <c r="F35" s="355">
        <v>30.242171189979125</v>
      </c>
      <c r="G35" s="354">
        <v>-5.5786565147979861</v>
      </c>
      <c r="H35" s="340">
        <v>352.33292398378978</v>
      </c>
      <c r="I35" s="341">
        <v>746.19341765933927</v>
      </c>
      <c r="J35" s="344">
        <v>-143.22792582586271</v>
      </c>
      <c r="K35" s="345">
        <v>176.65305308900238</v>
      </c>
      <c r="L35" s="342">
        <f t="shared" si="0"/>
        <v>779.61854492247892</v>
      </c>
      <c r="M35" s="367">
        <v>5</v>
      </c>
      <c r="N35" s="134">
        <f t="shared" si="7"/>
        <v>-1224.6184367121923</v>
      </c>
      <c r="O35" s="135">
        <f t="shared" si="8"/>
        <v>-0.61101478913605511</v>
      </c>
      <c r="P35" s="31"/>
      <c r="Q35" s="39">
        <f t="shared" si="9"/>
        <v>-0.52599921513308756</v>
      </c>
      <c r="R35" s="39">
        <f t="shared" si="10"/>
        <v>-0.69482614246155139</v>
      </c>
      <c r="S35" s="23"/>
      <c r="T35" s="33"/>
      <c r="U35" s="360">
        <v>86</v>
      </c>
      <c r="V35" s="349" t="s">
        <v>66</v>
      </c>
      <c r="W35" s="345">
        <v>8175</v>
      </c>
      <c r="X35" s="364">
        <v>1189.6972452461328</v>
      </c>
      <c r="Y35" s="340">
        <v>384.54786464087232</v>
      </c>
      <c r="Z35" s="361">
        <v>1574.2451098870051</v>
      </c>
      <c r="AA35" s="366">
        <v>-148.868501529052</v>
      </c>
      <c r="AB35" s="363">
        <v>578.86037327671818</v>
      </c>
      <c r="AC35" s="369">
        <f t="shared" si="6"/>
        <v>2004.2369816346713</v>
      </c>
    </row>
    <row r="36" spans="1:29" ht="18.75">
      <c r="A36" s="348">
        <v>90</v>
      </c>
      <c r="B36" s="349" t="s">
        <v>67</v>
      </c>
      <c r="C36" s="345">
        <v>3136</v>
      </c>
      <c r="D36" s="339">
        <v>116.61033163265306</v>
      </c>
      <c r="E36" s="352">
        <v>301.92346938775512</v>
      </c>
      <c r="F36" s="355">
        <v>30.010841836734695</v>
      </c>
      <c r="G36" s="354">
        <v>-215.32397959183675</v>
      </c>
      <c r="H36" s="340">
        <v>-3.6890943877551021</v>
      </c>
      <c r="I36" s="341">
        <v>112.92123724489795</v>
      </c>
      <c r="J36" s="344">
        <v>-93.707589285714292</v>
      </c>
      <c r="K36" s="345">
        <v>227.39933975223428</v>
      </c>
      <c r="L36" s="342">
        <f t="shared" si="0"/>
        <v>246.61298771141793</v>
      </c>
      <c r="M36" s="367">
        <v>12</v>
      </c>
      <c r="N36" s="134">
        <f t="shared" si="7"/>
        <v>-3944.4988582272163</v>
      </c>
      <c r="O36" s="135">
        <f t="shared" si="8"/>
        <v>-0.94115809914488524</v>
      </c>
      <c r="P36" s="31"/>
      <c r="Q36" s="39">
        <f t="shared" si="9"/>
        <v>-0.96842282872095031</v>
      </c>
      <c r="R36" s="39">
        <f t="shared" si="10"/>
        <v>-0.69419492114141779</v>
      </c>
      <c r="S36" s="23"/>
      <c r="T36" s="33"/>
      <c r="U36" s="360">
        <v>90</v>
      </c>
      <c r="V36" s="349" t="s">
        <v>67</v>
      </c>
      <c r="W36" s="345">
        <v>3196</v>
      </c>
      <c r="X36" s="364">
        <v>3066.7831344189785</v>
      </c>
      <c r="Y36" s="340">
        <v>509.25717163012564</v>
      </c>
      <c r="Z36" s="361">
        <v>3576.0403060491044</v>
      </c>
      <c r="AA36" s="365">
        <v>-128.53723404255319</v>
      </c>
      <c r="AB36" s="363">
        <v>743.60877393208295</v>
      </c>
      <c r="AC36" s="369">
        <f t="shared" si="6"/>
        <v>4191.1118459386344</v>
      </c>
    </row>
    <row r="37" spans="1:29" ht="18.75">
      <c r="A37" s="348">
        <v>91</v>
      </c>
      <c r="B37" s="349" t="s">
        <v>68</v>
      </c>
      <c r="C37" s="345">
        <v>658457</v>
      </c>
      <c r="D37" s="339">
        <v>202.96094657661777</v>
      </c>
      <c r="E37" s="352">
        <v>330.02861082804191</v>
      </c>
      <c r="F37" s="355">
        <v>-10.602028682207038</v>
      </c>
      <c r="G37" s="354">
        <v>-116.46563556921713</v>
      </c>
      <c r="H37" s="340">
        <v>-92.251623112822855</v>
      </c>
      <c r="I37" s="341">
        <v>110.7093234637949</v>
      </c>
      <c r="J37" s="344">
        <v>50.836970371641577</v>
      </c>
      <c r="K37" s="345">
        <v>134.07024145902585</v>
      </c>
      <c r="L37" s="342">
        <f t="shared" si="0"/>
        <v>295.61653529446232</v>
      </c>
      <c r="M37" s="367">
        <v>1</v>
      </c>
      <c r="N37" s="134">
        <f t="shared" si="7"/>
        <v>-279.25211313132218</v>
      </c>
      <c r="O37" s="135">
        <f t="shared" si="8"/>
        <v>-0.48576681629103247</v>
      </c>
      <c r="P37" s="31"/>
      <c r="Q37" s="39">
        <f t="shared" si="9"/>
        <v>0.19702568401757614</v>
      </c>
      <c r="R37" s="39">
        <f t="shared" si="10"/>
        <v>-0.68639085357948604</v>
      </c>
      <c r="S37" s="23"/>
      <c r="T37" s="33"/>
      <c r="U37" s="360">
        <v>91</v>
      </c>
      <c r="V37" s="349" t="s">
        <v>68</v>
      </c>
      <c r="W37" s="345">
        <v>656920</v>
      </c>
      <c r="X37" s="364">
        <v>661.23127979310948</v>
      </c>
      <c r="Y37" s="340">
        <v>-568.7442722527021</v>
      </c>
      <c r="Z37" s="361">
        <v>92.487007540407419</v>
      </c>
      <c r="AA37" s="366">
        <v>54.874206904950377</v>
      </c>
      <c r="AB37" s="363">
        <v>427.5074339804267</v>
      </c>
      <c r="AC37" s="369">
        <f t="shared" si="6"/>
        <v>574.8686484257845</v>
      </c>
    </row>
    <row r="38" spans="1:29" ht="18.75">
      <c r="A38" s="348">
        <v>92</v>
      </c>
      <c r="B38" s="349" t="s">
        <v>69</v>
      </c>
      <c r="C38" s="345">
        <v>239206</v>
      </c>
      <c r="D38" s="339">
        <v>548.98735817663442</v>
      </c>
      <c r="E38" s="352">
        <v>677.6984607409513</v>
      </c>
      <c r="F38" s="355">
        <v>-115.77722548765499</v>
      </c>
      <c r="G38" s="354">
        <v>-12.933877076661958</v>
      </c>
      <c r="H38" s="340">
        <v>-15.875835054304657</v>
      </c>
      <c r="I38" s="341">
        <v>533.11152312232969</v>
      </c>
      <c r="J38" s="344">
        <v>84.361069538389501</v>
      </c>
      <c r="K38" s="345">
        <v>125.56638947926298</v>
      </c>
      <c r="L38" s="342">
        <f t="shared" si="0"/>
        <v>743.03898213998218</v>
      </c>
      <c r="M38" s="367">
        <v>1</v>
      </c>
      <c r="N38" s="134">
        <f t="shared" si="7"/>
        <v>-469.26749353392825</v>
      </c>
      <c r="O38" s="135">
        <f t="shared" si="8"/>
        <v>-0.38708651892094087</v>
      </c>
      <c r="P38" s="31"/>
      <c r="Q38" s="39">
        <f t="shared" si="9"/>
        <v>-0.24589059149120518</v>
      </c>
      <c r="R38" s="39">
        <f t="shared" si="10"/>
        <v>-0.68668881270543458</v>
      </c>
      <c r="S38" s="23"/>
      <c r="T38" s="33"/>
      <c r="U38" s="360">
        <v>92</v>
      </c>
      <c r="V38" s="349" t="s">
        <v>69</v>
      </c>
      <c r="W38" s="345">
        <v>237231</v>
      </c>
      <c r="X38" s="364">
        <v>840.14885635048392</v>
      </c>
      <c r="Y38" s="340">
        <v>-133.20697615762816</v>
      </c>
      <c r="Z38" s="361">
        <v>706.94188019285571</v>
      </c>
      <c r="AA38" s="365">
        <v>104.5924731590728</v>
      </c>
      <c r="AB38" s="363">
        <v>400.77212232198201</v>
      </c>
      <c r="AC38" s="369">
        <f t="shared" si="6"/>
        <v>1212.3064756739104</v>
      </c>
    </row>
    <row r="39" spans="1:29" ht="18.75">
      <c r="A39" s="348">
        <v>97</v>
      </c>
      <c r="B39" s="349" t="s">
        <v>70</v>
      </c>
      <c r="C39" s="345">
        <v>2131</v>
      </c>
      <c r="D39" s="339">
        <v>130.60159549507273</v>
      </c>
      <c r="E39" s="352">
        <v>152.13467855466916</v>
      </c>
      <c r="F39" s="355">
        <v>-148.85124354763022</v>
      </c>
      <c r="G39" s="354">
        <v>127.31816048803378</v>
      </c>
      <c r="H39" s="340">
        <v>69.453308305959638</v>
      </c>
      <c r="I39" s="341">
        <v>200.05537306428906</v>
      </c>
      <c r="J39" s="344">
        <v>-244.13749413420931</v>
      </c>
      <c r="K39" s="345">
        <v>213.09404307490473</v>
      </c>
      <c r="L39" s="342">
        <f t="shared" si="0"/>
        <v>169.01192200498448</v>
      </c>
      <c r="M39" s="367">
        <v>10</v>
      </c>
      <c r="N39" s="134">
        <f t="shared" si="7"/>
        <v>-3272.7910842822484</v>
      </c>
      <c r="O39" s="135">
        <f t="shared" si="8"/>
        <v>-0.95089436504755032</v>
      </c>
      <c r="P39" s="31"/>
      <c r="Q39" s="39">
        <f t="shared" si="9"/>
        <v>-0.9331798667139809</v>
      </c>
      <c r="R39" s="39">
        <f t="shared" si="10"/>
        <v>-0.69601375423606138</v>
      </c>
      <c r="S39" s="23"/>
      <c r="T39" s="33"/>
      <c r="U39" s="360">
        <v>97</v>
      </c>
      <c r="V39" s="349" t="s">
        <v>70</v>
      </c>
      <c r="W39" s="345">
        <v>2156</v>
      </c>
      <c r="X39" s="364">
        <v>2345.5156903552775</v>
      </c>
      <c r="Y39" s="340">
        <v>648.42286118824347</v>
      </c>
      <c r="Z39" s="361">
        <v>2993.9385515435206</v>
      </c>
      <c r="AA39" s="366">
        <v>-253.13450834879407</v>
      </c>
      <c r="AB39" s="363">
        <v>700.9989630925063</v>
      </c>
      <c r="AC39" s="369">
        <f t="shared" si="6"/>
        <v>3441.8030062872331</v>
      </c>
    </row>
    <row r="40" spans="1:29" ht="18.75">
      <c r="A40" s="348">
        <v>98</v>
      </c>
      <c r="B40" s="349" t="s">
        <v>71</v>
      </c>
      <c r="C40" s="345">
        <v>23090</v>
      </c>
      <c r="D40" s="339">
        <v>672.58904287570374</v>
      </c>
      <c r="E40" s="352">
        <v>353.64304893893461</v>
      </c>
      <c r="F40" s="355">
        <v>187.7620614984842</v>
      </c>
      <c r="G40" s="353">
        <v>131.18393243828498</v>
      </c>
      <c r="H40" s="340">
        <v>289.25812039844089</v>
      </c>
      <c r="I40" s="341">
        <v>961.84716327414469</v>
      </c>
      <c r="J40" s="344">
        <v>-217.85300996102208</v>
      </c>
      <c r="K40" s="345">
        <v>151.03147193447614</v>
      </c>
      <c r="L40" s="342">
        <f t="shared" si="0"/>
        <v>895.02562524759878</v>
      </c>
      <c r="M40" s="367">
        <v>7</v>
      </c>
      <c r="N40" s="134">
        <f t="shared" si="7"/>
        <v>-1159.9728819162424</v>
      </c>
      <c r="O40" s="135">
        <f t="shared" si="8"/>
        <v>-0.56446409954679344</v>
      </c>
      <c r="P40" s="31"/>
      <c r="Q40" s="39">
        <f t="shared" si="9"/>
        <v>-0.45183370217883045</v>
      </c>
      <c r="R40" s="39">
        <f t="shared" si="10"/>
        <v>-0.69686979867754517</v>
      </c>
      <c r="S40" s="23"/>
      <c r="T40" s="33"/>
      <c r="U40" s="360">
        <v>98</v>
      </c>
      <c r="V40" s="349" t="s">
        <v>71</v>
      </c>
      <c r="W40" s="345">
        <v>23251</v>
      </c>
      <c r="X40" s="364">
        <v>1482.0154359074641</v>
      </c>
      <c r="Y40" s="340">
        <v>272.64764187980239</v>
      </c>
      <c r="Z40" s="361">
        <v>1754.6630777872665</v>
      </c>
      <c r="AA40" s="365">
        <v>-197.90417616446604</v>
      </c>
      <c r="AB40" s="363">
        <v>498.2396055410407</v>
      </c>
      <c r="AC40" s="369">
        <f t="shared" si="6"/>
        <v>2054.9985071638412</v>
      </c>
    </row>
    <row r="41" spans="1:29" ht="18.75">
      <c r="A41" s="348">
        <v>102</v>
      </c>
      <c r="B41" s="349" t="s">
        <v>72</v>
      </c>
      <c r="C41" s="345">
        <v>9870</v>
      </c>
      <c r="D41" s="339">
        <v>299.63191489361702</v>
      </c>
      <c r="E41" s="352">
        <v>126.51691995947316</v>
      </c>
      <c r="F41" s="355">
        <v>106.19766970618035</v>
      </c>
      <c r="G41" s="354">
        <v>66.917325227963531</v>
      </c>
      <c r="H41" s="340">
        <v>421.35977710233027</v>
      </c>
      <c r="I41" s="341">
        <v>720.99159067882476</v>
      </c>
      <c r="J41" s="344">
        <v>69.246605876393104</v>
      </c>
      <c r="K41" s="345">
        <v>219.01539981735888</v>
      </c>
      <c r="L41" s="342">
        <f t="shared" si="0"/>
        <v>1009.2535963725768</v>
      </c>
      <c r="M41" s="367">
        <v>4</v>
      </c>
      <c r="N41" s="134">
        <f t="shared" si="7"/>
        <v>-1983.0961066250611</v>
      </c>
      <c r="O41" s="135">
        <f t="shared" si="8"/>
        <v>-0.66272204235970833</v>
      </c>
      <c r="P41" s="31"/>
      <c r="Q41" s="39">
        <f t="shared" si="9"/>
        <v>-0.67998837699984205</v>
      </c>
      <c r="R41" s="39">
        <f t="shared" si="10"/>
        <v>-0.66746227908029399</v>
      </c>
      <c r="S41" s="23"/>
      <c r="T41" s="33"/>
      <c r="U41" s="360">
        <v>102</v>
      </c>
      <c r="V41" s="349" t="s">
        <v>72</v>
      </c>
      <c r="W41" s="345">
        <v>9937</v>
      </c>
      <c r="X41" s="364">
        <v>1534.2522047424543</v>
      </c>
      <c r="Y41" s="340">
        <v>718.7646823300164</v>
      </c>
      <c r="Z41" s="361">
        <v>2253.0168870724706</v>
      </c>
      <c r="AA41" s="366">
        <v>80.714601992553085</v>
      </c>
      <c r="AB41" s="363">
        <v>658.61821393261403</v>
      </c>
      <c r="AC41" s="369">
        <f t="shared" si="6"/>
        <v>2992.3497029976379</v>
      </c>
    </row>
    <row r="42" spans="1:29" ht="18.75">
      <c r="A42" s="348">
        <v>103</v>
      </c>
      <c r="B42" s="349" t="s">
        <v>73</v>
      </c>
      <c r="C42" s="345">
        <v>2166</v>
      </c>
      <c r="D42" s="339">
        <v>318.97691597414587</v>
      </c>
      <c r="E42" s="352">
        <v>167.17543859649123</v>
      </c>
      <c r="F42" s="355">
        <v>94.720221606648195</v>
      </c>
      <c r="G42" s="354">
        <v>57.081255771006461</v>
      </c>
      <c r="H42" s="340">
        <v>511.57848568790399</v>
      </c>
      <c r="I42" s="341">
        <v>830.55540166204992</v>
      </c>
      <c r="J42" s="344">
        <v>-253.39981532779316</v>
      </c>
      <c r="K42" s="345">
        <v>229.66853840181042</v>
      </c>
      <c r="L42" s="342">
        <f t="shared" si="0"/>
        <v>806.82412473606723</v>
      </c>
      <c r="M42" s="367">
        <v>5</v>
      </c>
      <c r="N42" s="134">
        <f t="shared" si="7"/>
        <v>-1966.3752192913055</v>
      </c>
      <c r="O42" s="135">
        <f t="shared" si="8"/>
        <v>-0.70906378350560306</v>
      </c>
      <c r="P42" s="31"/>
      <c r="Q42" s="39">
        <f t="shared" si="9"/>
        <v>-0.64008532323620659</v>
      </c>
      <c r="R42" s="39">
        <f t="shared" si="10"/>
        <v>-0.68599507701977402</v>
      </c>
      <c r="S42" s="23"/>
      <c r="T42" s="33"/>
      <c r="U42" s="360">
        <v>103</v>
      </c>
      <c r="V42" s="349" t="s">
        <v>73</v>
      </c>
      <c r="W42" s="345">
        <v>2174</v>
      </c>
      <c r="X42" s="364">
        <v>1494.8257624584787</v>
      </c>
      <c r="Y42" s="340">
        <v>812.81950816528911</v>
      </c>
      <c r="Z42" s="361">
        <v>2307.6452706237678</v>
      </c>
      <c r="AA42" s="365">
        <v>-265.8629254829807</v>
      </c>
      <c r="AB42" s="363">
        <v>731.4169988865857</v>
      </c>
      <c r="AC42" s="369">
        <f t="shared" si="6"/>
        <v>2773.1993440273727</v>
      </c>
    </row>
    <row r="43" spans="1:29" ht="18.75">
      <c r="A43" s="348">
        <v>105</v>
      </c>
      <c r="B43" s="349" t="s">
        <v>74</v>
      </c>
      <c r="C43" s="345">
        <v>2139</v>
      </c>
      <c r="D43" s="339">
        <v>766.49696119682096</v>
      </c>
      <c r="E43" s="352">
        <v>442.96166432912577</v>
      </c>
      <c r="F43" s="355">
        <v>158.30107526881721</v>
      </c>
      <c r="G43" s="354">
        <v>165.23422159887798</v>
      </c>
      <c r="H43" s="340">
        <v>373.88172043010752</v>
      </c>
      <c r="I43" s="341">
        <v>1140.3782141187471</v>
      </c>
      <c r="J43" s="344">
        <v>-220.34782608695653</v>
      </c>
      <c r="K43" s="345">
        <v>234.52239277052999</v>
      </c>
      <c r="L43" s="342">
        <f t="shared" si="0"/>
        <v>1154.5527808023205</v>
      </c>
      <c r="M43" s="367">
        <v>18</v>
      </c>
      <c r="N43" s="134">
        <f t="shared" si="7"/>
        <v>-4399.6086604010006</v>
      </c>
      <c r="O43" s="135">
        <f t="shared" si="8"/>
        <v>-0.79212833601895005</v>
      </c>
      <c r="P43" s="31"/>
      <c r="Q43" s="39">
        <f t="shared" si="9"/>
        <v>-0.77274476534484438</v>
      </c>
      <c r="R43" s="39">
        <f t="shared" si="10"/>
        <v>-0.68644513309919175</v>
      </c>
      <c r="S43" s="23"/>
      <c r="T43" s="33"/>
      <c r="U43" s="360">
        <v>105</v>
      </c>
      <c r="V43" s="349" t="s">
        <v>74</v>
      </c>
      <c r="W43" s="345">
        <v>2199</v>
      </c>
      <c r="X43" s="364">
        <v>4094.3054342595892</v>
      </c>
      <c r="Y43" s="340">
        <v>923.74493474156361</v>
      </c>
      <c r="Z43" s="361">
        <v>5018.0503690011528</v>
      </c>
      <c r="AA43" s="366">
        <v>-211.83583447021374</v>
      </c>
      <c r="AB43" s="363">
        <v>747.94690667238206</v>
      </c>
      <c r="AC43" s="369">
        <f t="shared" si="6"/>
        <v>5554.1614412033214</v>
      </c>
    </row>
    <row r="44" spans="1:29" ht="18.75">
      <c r="A44" s="348">
        <v>106</v>
      </c>
      <c r="B44" s="349" t="s">
        <v>75</v>
      </c>
      <c r="C44" s="345">
        <v>46880</v>
      </c>
      <c r="D44" s="339">
        <v>342.85388225255974</v>
      </c>
      <c r="E44" s="352">
        <v>227.01565699658704</v>
      </c>
      <c r="F44" s="355">
        <v>37.31843003412969</v>
      </c>
      <c r="G44" s="354">
        <v>78.519795221842998</v>
      </c>
      <c r="H44" s="340">
        <v>-4.3125639931740611</v>
      </c>
      <c r="I44" s="341">
        <v>338.54129692832765</v>
      </c>
      <c r="J44" s="344">
        <v>-37.200298634812285</v>
      </c>
      <c r="K44" s="345">
        <v>143.15754989120182</v>
      </c>
      <c r="L44" s="342">
        <f t="shared" si="0"/>
        <v>444.49854818471721</v>
      </c>
      <c r="M44" s="367">
        <v>1</v>
      </c>
      <c r="N44" s="134">
        <f t="shared" si="7"/>
        <v>-1065.8669284960347</v>
      </c>
      <c r="O44" s="135">
        <f t="shared" si="8"/>
        <v>-0.70570133186467721</v>
      </c>
      <c r="P44" s="31"/>
      <c r="Q44" s="39">
        <f t="shared" si="9"/>
        <v>-0.68996181041644289</v>
      </c>
      <c r="R44" s="39">
        <f t="shared" si="10"/>
        <v>-0.68708097838226934</v>
      </c>
      <c r="S44" s="23"/>
      <c r="T44" s="33"/>
      <c r="U44" s="360">
        <v>106</v>
      </c>
      <c r="V44" s="349" t="s">
        <v>75</v>
      </c>
      <c r="W44" s="345">
        <v>46576</v>
      </c>
      <c r="X44" s="364">
        <v>1195.3481744766445</v>
      </c>
      <c r="Y44" s="340">
        <v>-103.41399248746492</v>
      </c>
      <c r="Z44" s="361">
        <v>1091.9341819891795</v>
      </c>
      <c r="AA44" s="365">
        <v>-39.059429749227071</v>
      </c>
      <c r="AB44" s="363">
        <v>457.49072444079962</v>
      </c>
      <c r="AC44" s="369">
        <f t="shared" si="6"/>
        <v>1510.365476680752</v>
      </c>
    </row>
    <row r="45" spans="1:29" ht="18.75">
      <c r="A45" s="348">
        <v>108</v>
      </c>
      <c r="B45" s="349" t="s">
        <v>76</v>
      </c>
      <c r="C45" s="345">
        <v>10337</v>
      </c>
      <c r="D45" s="339">
        <v>392.45632195027571</v>
      </c>
      <c r="E45" s="352">
        <v>322.48892328528586</v>
      </c>
      <c r="F45" s="355">
        <v>61.17210022250169</v>
      </c>
      <c r="G45" s="354">
        <v>8.79529844248815</v>
      </c>
      <c r="H45" s="340">
        <v>433.50382122472672</v>
      </c>
      <c r="I45" s="341">
        <v>825.96014317500237</v>
      </c>
      <c r="J45" s="344">
        <v>-126.02341104769276</v>
      </c>
      <c r="K45" s="345">
        <v>170.73430566835432</v>
      </c>
      <c r="L45" s="342">
        <f t="shared" si="0"/>
        <v>870.67103779566389</v>
      </c>
      <c r="M45" s="367">
        <v>6</v>
      </c>
      <c r="N45" s="134">
        <f t="shared" si="7"/>
        <v>-1618.3515010723536</v>
      </c>
      <c r="O45" s="135">
        <f t="shared" si="8"/>
        <v>-0.65019559919628678</v>
      </c>
      <c r="P45" s="31"/>
      <c r="Q45" s="39">
        <f t="shared" si="9"/>
        <v>-0.59227440988810143</v>
      </c>
      <c r="R45" s="39">
        <f t="shared" si="10"/>
        <v>-0.69940834898035598</v>
      </c>
      <c r="S45" s="23"/>
      <c r="T45" s="33"/>
      <c r="U45" s="360">
        <v>108</v>
      </c>
      <c r="V45" s="349" t="s">
        <v>76</v>
      </c>
      <c r="W45" s="345">
        <v>10344</v>
      </c>
      <c r="X45" s="364">
        <v>1394.1587601243591</v>
      </c>
      <c r="Y45" s="340">
        <v>631.61583731584869</v>
      </c>
      <c r="Z45" s="361">
        <v>2025.7745974402078</v>
      </c>
      <c r="AA45" s="366">
        <v>-104.74622969837587</v>
      </c>
      <c r="AB45" s="363">
        <v>567.99417112618551</v>
      </c>
      <c r="AC45" s="369">
        <f t="shared" si="6"/>
        <v>2489.0225388680174</v>
      </c>
    </row>
    <row r="46" spans="1:29" ht="18.75">
      <c r="A46" s="348">
        <v>109</v>
      </c>
      <c r="B46" s="349" t="s">
        <v>77</v>
      </c>
      <c r="C46" s="345">
        <v>67971</v>
      </c>
      <c r="D46" s="339">
        <v>160.64056730076061</v>
      </c>
      <c r="E46" s="352">
        <v>143.06014329640581</v>
      </c>
      <c r="F46" s="355">
        <v>-15.540804166482765</v>
      </c>
      <c r="G46" s="354">
        <v>33.121228170837561</v>
      </c>
      <c r="H46" s="340">
        <v>103.47329007959277</v>
      </c>
      <c r="I46" s="341">
        <v>264.11387209251006</v>
      </c>
      <c r="J46" s="344">
        <v>-207.54961674831912</v>
      </c>
      <c r="K46" s="345">
        <v>154.62490811095964</v>
      </c>
      <c r="L46" s="342">
        <f t="shared" si="0"/>
        <v>211.18916345515058</v>
      </c>
      <c r="M46" s="367">
        <v>5</v>
      </c>
      <c r="N46" s="134">
        <f t="shared" si="7"/>
        <v>-1548.1034560889495</v>
      </c>
      <c r="O46" s="135">
        <f t="shared" si="8"/>
        <v>-0.87995790972517252</v>
      </c>
      <c r="P46" s="31"/>
      <c r="Q46" s="39">
        <f t="shared" si="9"/>
        <v>-0.81940246365678804</v>
      </c>
      <c r="R46" s="39">
        <f t="shared" si="10"/>
        <v>-0.69007884171968858</v>
      </c>
      <c r="S46" s="23"/>
      <c r="T46" s="33"/>
      <c r="U46" s="360">
        <v>109</v>
      </c>
      <c r="V46" s="349" t="s">
        <v>77</v>
      </c>
      <c r="W46" s="345">
        <v>67848</v>
      </c>
      <c r="X46" s="364">
        <v>1332.6568398916288</v>
      </c>
      <c r="Y46" s="340">
        <v>129.78765099323894</v>
      </c>
      <c r="Z46" s="361">
        <v>1462.4444908848679</v>
      </c>
      <c r="AA46" s="365">
        <v>-202.06878611012851</v>
      </c>
      <c r="AB46" s="363">
        <v>498.91691476936052</v>
      </c>
      <c r="AC46" s="369">
        <f t="shared" si="6"/>
        <v>1759.2926195441</v>
      </c>
    </row>
    <row r="47" spans="1:29" ht="18.75">
      <c r="A47" s="348">
        <v>111</v>
      </c>
      <c r="B47" s="349" t="s">
        <v>78</v>
      </c>
      <c r="C47" s="345">
        <v>18344</v>
      </c>
      <c r="D47" s="339">
        <v>316.59022023549937</v>
      </c>
      <c r="E47" s="352">
        <v>-153.6564544265155</v>
      </c>
      <c r="F47" s="355">
        <v>226.48293720017443</v>
      </c>
      <c r="G47" s="354">
        <v>243.76373746184038</v>
      </c>
      <c r="H47" s="340">
        <v>305.17079153946793</v>
      </c>
      <c r="I47" s="341">
        <v>621.7610117749673</v>
      </c>
      <c r="J47" s="344">
        <v>-145.77905582206716</v>
      </c>
      <c r="K47" s="345">
        <v>169.86095818113955</v>
      </c>
      <c r="L47" s="342">
        <f t="shared" si="0"/>
        <v>645.84291413403969</v>
      </c>
      <c r="M47" s="367">
        <v>7</v>
      </c>
      <c r="N47" s="134">
        <f t="shared" si="7"/>
        <v>-2263.0336713192914</v>
      </c>
      <c r="O47" s="135">
        <f t="shared" si="8"/>
        <v>-0.7779751408623653</v>
      </c>
      <c r="P47" s="31"/>
      <c r="Q47" s="39">
        <f t="shared" si="9"/>
        <v>-0.75082230493177082</v>
      </c>
      <c r="R47" s="39">
        <f t="shared" si="10"/>
        <v>-0.69707095492923488</v>
      </c>
      <c r="S47" s="23"/>
      <c r="T47" s="33"/>
      <c r="U47" s="360">
        <v>111</v>
      </c>
      <c r="V47" s="349" t="s">
        <v>78</v>
      </c>
      <c r="W47" s="345">
        <v>18497</v>
      </c>
      <c r="X47" s="364">
        <v>1998.1081966976892</v>
      </c>
      <c r="Y47" s="340">
        <v>497.14328078595304</v>
      </c>
      <c r="Z47" s="361">
        <v>2495.2514774836422</v>
      </c>
      <c r="AA47" s="366">
        <v>-147.10342217656918</v>
      </c>
      <c r="AB47" s="363">
        <v>560.72853014625775</v>
      </c>
      <c r="AC47" s="369">
        <f t="shared" si="6"/>
        <v>2908.8765854533312</v>
      </c>
    </row>
    <row r="48" spans="1:29" ht="18.75">
      <c r="A48" s="348">
        <v>139</v>
      </c>
      <c r="B48" s="349" t="s">
        <v>79</v>
      </c>
      <c r="C48" s="345">
        <v>9912</v>
      </c>
      <c r="D48" s="339">
        <v>738.64729620661819</v>
      </c>
      <c r="E48" s="352">
        <v>888.99071832122684</v>
      </c>
      <c r="F48" s="355">
        <v>-53.938054882970135</v>
      </c>
      <c r="G48" s="354">
        <v>-96.405367231638422</v>
      </c>
      <c r="H48" s="340">
        <v>572.17211460855526</v>
      </c>
      <c r="I48" s="341">
        <v>1310.8193099273608</v>
      </c>
      <c r="J48" s="344">
        <v>8.4325060532687655</v>
      </c>
      <c r="K48" s="345">
        <v>149.401607805331</v>
      </c>
      <c r="L48" s="342">
        <f t="shared" si="0"/>
        <v>1468.6534237859605</v>
      </c>
      <c r="M48" s="367">
        <v>17</v>
      </c>
      <c r="N48" s="134">
        <f t="shared" si="7"/>
        <v>-1885.1980492546941</v>
      </c>
      <c r="O48" s="135">
        <f t="shared" si="8"/>
        <v>-0.56209944429815306</v>
      </c>
      <c r="P48" s="31"/>
      <c r="Q48" s="39">
        <f t="shared" si="9"/>
        <v>-0.54186201652897836</v>
      </c>
      <c r="R48" s="39">
        <f t="shared" si="10"/>
        <v>-0.70599068184416569</v>
      </c>
      <c r="S48" s="23"/>
      <c r="T48" s="33"/>
      <c r="U48" s="360">
        <v>139</v>
      </c>
      <c r="V48" s="349" t="s">
        <v>79</v>
      </c>
      <c r="W48" s="345">
        <v>9848</v>
      </c>
      <c r="X48" s="364">
        <v>2000.8596379171629</v>
      </c>
      <c r="Y48" s="340">
        <v>860.32925542914359</v>
      </c>
      <c r="Z48" s="361">
        <v>2861.1888933463065</v>
      </c>
      <c r="AA48" s="365">
        <v>-15.490048740861088</v>
      </c>
      <c r="AB48" s="363">
        <v>508.15262843520952</v>
      </c>
      <c r="AC48" s="369">
        <f t="shared" si="6"/>
        <v>3353.8514730406546</v>
      </c>
    </row>
    <row r="49" spans="1:29" ht="18.75">
      <c r="A49" s="348">
        <v>140</v>
      </c>
      <c r="B49" s="349" t="s">
        <v>80</v>
      </c>
      <c r="C49" s="345">
        <v>20958</v>
      </c>
      <c r="D49" s="339">
        <v>642.49370168909252</v>
      </c>
      <c r="E49" s="352">
        <v>164.47432961160416</v>
      </c>
      <c r="F49" s="355">
        <v>299.18704074816299</v>
      </c>
      <c r="G49" s="354">
        <v>178.83233132932531</v>
      </c>
      <c r="H49" s="340">
        <v>357.64314342971659</v>
      </c>
      <c r="I49" s="341">
        <v>1000.1368928332856</v>
      </c>
      <c r="J49" s="344">
        <v>-66.261427617139034</v>
      </c>
      <c r="K49" s="345">
        <v>175.61917155699797</v>
      </c>
      <c r="L49" s="342">
        <f t="shared" si="0"/>
        <v>1109.4946367731445</v>
      </c>
      <c r="M49" s="367">
        <v>11</v>
      </c>
      <c r="N49" s="134">
        <f t="shared" si="7"/>
        <v>-2001.342938632702</v>
      </c>
      <c r="O49" s="135">
        <f t="shared" si="8"/>
        <v>-0.64334536603750603</v>
      </c>
      <c r="P49" s="31"/>
      <c r="Q49" s="39">
        <f t="shared" si="9"/>
        <v>-0.61620547682592852</v>
      </c>
      <c r="R49" s="39">
        <f t="shared" si="10"/>
        <v>-0.69192410753497136</v>
      </c>
      <c r="S49" s="23"/>
      <c r="T49" s="33"/>
      <c r="U49" s="360">
        <v>140</v>
      </c>
      <c r="V49" s="349" t="s">
        <v>80</v>
      </c>
      <c r="W49" s="345">
        <v>21124</v>
      </c>
      <c r="X49" s="364">
        <v>2008.7637277645647</v>
      </c>
      <c r="Y49" s="340">
        <v>597.15384646738869</v>
      </c>
      <c r="Z49" s="361">
        <v>2605.9175742319535</v>
      </c>
      <c r="AA49" s="366">
        <v>-65.131651202423782</v>
      </c>
      <c r="AB49" s="363">
        <v>570.05165237631661</v>
      </c>
      <c r="AC49" s="369">
        <f t="shared" si="6"/>
        <v>3110.8375754058466</v>
      </c>
    </row>
    <row r="50" spans="1:29" ht="18.75">
      <c r="A50" s="348">
        <v>142</v>
      </c>
      <c r="B50" s="349" t="s">
        <v>81</v>
      </c>
      <c r="C50" s="345">
        <v>6559</v>
      </c>
      <c r="D50" s="339">
        <v>141.4416831834121</v>
      </c>
      <c r="E50" s="352">
        <v>130.87238908370179</v>
      </c>
      <c r="F50" s="355">
        <v>-10.911266961427048</v>
      </c>
      <c r="G50" s="354">
        <v>21.480561061137369</v>
      </c>
      <c r="H50" s="340">
        <v>381.99237688672054</v>
      </c>
      <c r="I50" s="341">
        <v>523.43390760786701</v>
      </c>
      <c r="J50" s="344">
        <v>-100.83229150785181</v>
      </c>
      <c r="K50" s="345">
        <v>181.76622264346679</v>
      </c>
      <c r="L50" s="342">
        <f t="shared" si="0"/>
        <v>604.36783874348203</v>
      </c>
      <c r="M50" s="367">
        <v>7</v>
      </c>
      <c r="N50" s="134">
        <f t="shared" si="7"/>
        <v>-2288.6337074470139</v>
      </c>
      <c r="O50" s="135">
        <f t="shared" si="8"/>
        <v>-0.79109315045499595</v>
      </c>
      <c r="P50" s="31"/>
      <c r="Q50" s="39">
        <f t="shared" si="9"/>
        <v>-0.78235686325581888</v>
      </c>
      <c r="R50" s="39">
        <f t="shared" si="10"/>
        <v>-0.6955724028968544</v>
      </c>
      <c r="S50" s="23"/>
      <c r="T50" s="33"/>
      <c r="U50" s="360">
        <v>142</v>
      </c>
      <c r="V50" s="349" t="s">
        <v>81</v>
      </c>
      <c r="W50" s="345">
        <v>6625</v>
      </c>
      <c r="X50" s="364">
        <v>1701.9148965964516</v>
      </c>
      <c r="Y50" s="340">
        <v>703.09504508213126</v>
      </c>
      <c r="Z50" s="361">
        <v>2405.0099416785829</v>
      </c>
      <c r="AA50" s="365">
        <v>-109.08377358490566</v>
      </c>
      <c r="AB50" s="363">
        <v>597.07537809681901</v>
      </c>
      <c r="AC50" s="369">
        <f t="shared" si="6"/>
        <v>2893.0015461904959</v>
      </c>
    </row>
    <row r="51" spans="1:29" ht="18.75">
      <c r="A51" s="348">
        <v>143</v>
      </c>
      <c r="B51" s="349" t="s">
        <v>82</v>
      </c>
      <c r="C51" s="345">
        <v>6877</v>
      </c>
      <c r="D51" s="339">
        <v>116.31103678929766</v>
      </c>
      <c r="E51" s="352">
        <v>105.39973825796132</v>
      </c>
      <c r="F51" s="355">
        <v>-25.694779700450777</v>
      </c>
      <c r="G51" s="354">
        <v>36.606078231787116</v>
      </c>
      <c r="H51" s="340">
        <v>365.19994183510249</v>
      </c>
      <c r="I51" s="341">
        <v>481.51112403664388</v>
      </c>
      <c r="J51" s="344">
        <v>-130.26494110804128</v>
      </c>
      <c r="K51" s="345">
        <v>200.17810696537649</v>
      </c>
      <c r="L51" s="342">
        <f t="shared" si="0"/>
        <v>551.42428989397911</v>
      </c>
      <c r="M51" s="367">
        <v>6</v>
      </c>
      <c r="N51" s="134">
        <f t="shared" si="7"/>
        <v>-2475.6253934276856</v>
      </c>
      <c r="O51" s="135">
        <f t="shared" si="8"/>
        <v>-0.81783441053769357</v>
      </c>
      <c r="P51" s="31"/>
      <c r="Q51" s="39">
        <f t="shared" si="9"/>
        <v>-0.80710461428508629</v>
      </c>
      <c r="R51" s="39">
        <f t="shared" si="10"/>
        <v>-0.69105444709205321</v>
      </c>
      <c r="S51" s="23"/>
      <c r="T51" s="33"/>
      <c r="U51" s="360">
        <v>143</v>
      </c>
      <c r="V51" s="349" t="s">
        <v>82</v>
      </c>
      <c r="W51" s="345">
        <v>6866</v>
      </c>
      <c r="X51" s="364">
        <v>1727.2834910445426</v>
      </c>
      <c r="Y51" s="340">
        <v>768.94586276843415</v>
      </c>
      <c r="Z51" s="361">
        <v>2496.2293538129766</v>
      </c>
      <c r="AA51" s="366">
        <v>-117.11942907078357</v>
      </c>
      <c r="AB51" s="363">
        <v>647.93975857947191</v>
      </c>
      <c r="AC51" s="369">
        <f t="shared" si="6"/>
        <v>3027.0496833216648</v>
      </c>
    </row>
    <row r="52" spans="1:29" ht="18.75">
      <c r="A52" s="348">
        <v>145</v>
      </c>
      <c r="B52" s="349" t="s">
        <v>83</v>
      </c>
      <c r="C52" s="345">
        <v>12366</v>
      </c>
      <c r="D52" s="339">
        <v>665.67459162218984</v>
      </c>
      <c r="E52" s="352">
        <v>534.55725376031057</v>
      </c>
      <c r="F52" s="355">
        <v>128.85306485524825</v>
      </c>
      <c r="G52" s="354">
        <v>2.2642730066310852</v>
      </c>
      <c r="H52" s="340">
        <v>470.21251819505096</v>
      </c>
      <c r="I52" s="341">
        <v>1135.8871098172408</v>
      </c>
      <c r="J52" s="344">
        <v>-34.505175481158012</v>
      </c>
      <c r="K52" s="345">
        <v>179.0891813942234</v>
      </c>
      <c r="L52" s="342">
        <f t="shared" si="0"/>
        <v>1280.4711157303063</v>
      </c>
      <c r="M52" s="367">
        <v>14</v>
      </c>
      <c r="N52" s="134">
        <f t="shared" si="7"/>
        <v>-1587.8171778971473</v>
      </c>
      <c r="O52" s="135">
        <f t="shared" si="8"/>
        <v>-0.5535765639126442</v>
      </c>
      <c r="P52" s="31"/>
      <c r="Q52" s="39">
        <f t="shared" si="9"/>
        <v>-0.5102016695001218</v>
      </c>
      <c r="R52" s="39">
        <f t="shared" si="10"/>
        <v>-0.68684478178221564</v>
      </c>
      <c r="S52" s="23"/>
      <c r="T52" s="33"/>
      <c r="U52" s="360">
        <v>145</v>
      </c>
      <c r="V52" s="349" t="s">
        <v>83</v>
      </c>
      <c r="W52" s="345">
        <v>12294</v>
      </c>
      <c r="X52" s="364">
        <v>1629.3215462804612</v>
      </c>
      <c r="Y52" s="340">
        <v>689.7698819364897</v>
      </c>
      <c r="Z52" s="361">
        <v>2319.091428216951</v>
      </c>
      <c r="AA52" s="365">
        <v>-22.689442004229704</v>
      </c>
      <c r="AB52" s="363">
        <v>571.88630741473219</v>
      </c>
      <c r="AC52" s="369">
        <f t="shared" si="6"/>
        <v>2868.2882936274536</v>
      </c>
    </row>
    <row r="53" spans="1:29" ht="18.75">
      <c r="A53" s="348">
        <v>146</v>
      </c>
      <c r="B53" s="349" t="s">
        <v>84</v>
      </c>
      <c r="C53" s="345">
        <v>4643</v>
      </c>
      <c r="D53" s="339">
        <v>800.3919879388327</v>
      </c>
      <c r="E53" s="352">
        <v>396.1395649364635</v>
      </c>
      <c r="F53" s="355">
        <v>275.58582812836528</v>
      </c>
      <c r="G53" s="354">
        <v>128.66659487400386</v>
      </c>
      <c r="H53" s="340">
        <v>105.0027999138488</v>
      </c>
      <c r="I53" s="341">
        <v>905.39478785268147</v>
      </c>
      <c r="J53" s="344">
        <v>-33.010338143441743</v>
      </c>
      <c r="K53" s="345">
        <v>221.3377598239442</v>
      </c>
      <c r="L53" s="342">
        <f t="shared" si="0"/>
        <v>1093.722209533184</v>
      </c>
      <c r="M53" s="367">
        <v>12</v>
      </c>
      <c r="N53" s="134">
        <f t="shared" si="7"/>
        <v>-3833.7805242390828</v>
      </c>
      <c r="O53" s="135">
        <f t="shared" si="8"/>
        <v>-0.77803721912988544</v>
      </c>
      <c r="P53" s="31"/>
      <c r="Q53" s="39">
        <f t="shared" si="9"/>
        <v>-0.78554212318721317</v>
      </c>
      <c r="R53" s="39">
        <f t="shared" si="10"/>
        <v>-0.69068386445724883</v>
      </c>
      <c r="S53" s="23"/>
      <c r="T53" s="33"/>
      <c r="U53" s="360">
        <v>146</v>
      </c>
      <c r="V53" s="349" t="s">
        <v>84</v>
      </c>
      <c r="W53" s="345">
        <v>4749</v>
      </c>
      <c r="X53" s="364">
        <v>3606.1646044522504</v>
      </c>
      <c r="Y53" s="340">
        <v>615.61918501916762</v>
      </c>
      <c r="Z53" s="361">
        <v>4221.7837894714175</v>
      </c>
      <c r="AA53" s="366">
        <v>-9.8523899768372285</v>
      </c>
      <c r="AB53" s="363">
        <v>715.57133427768656</v>
      </c>
      <c r="AC53" s="369">
        <f t="shared" si="6"/>
        <v>4927.5027337722668</v>
      </c>
    </row>
    <row r="54" spans="1:29" ht="18.75">
      <c r="A54" s="348">
        <v>148</v>
      </c>
      <c r="B54" s="349" t="s">
        <v>85</v>
      </c>
      <c r="C54" s="345">
        <v>7008</v>
      </c>
      <c r="D54" s="339">
        <v>1392.0878995433791</v>
      </c>
      <c r="E54" s="352">
        <v>1119.6240011415525</v>
      </c>
      <c r="F54" s="355">
        <v>-8.0646404109589049</v>
      </c>
      <c r="G54" s="354">
        <v>280.52853881278537</v>
      </c>
      <c r="H54" s="340">
        <v>-5.3989726027397262</v>
      </c>
      <c r="I54" s="341">
        <v>1386.6889269406392</v>
      </c>
      <c r="J54" s="344">
        <v>-109.60174086757991</v>
      </c>
      <c r="K54" s="345">
        <v>165.34346471651642</v>
      </c>
      <c r="L54" s="342">
        <f t="shared" si="0"/>
        <v>1442.4306507895758</v>
      </c>
      <c r="M54" s="367">
        <v>19</v>
      </c>
      <c r="N54" s="134">
        <f t="shared" si="7"/>
        <v>-2606.1988489408386</v>
      </c>
      <c r="O54" s="135">
        <f t="shared" si="8"/>
        <v>-0.64372372159872304</v>
      </c>
      <c r="P54" s="31"/>
      <c r="Q54" s="39">
        <f t="shared" si="9"/>
        <v>-0.61427890442578881</v>
      </c>
      <c r="R54" s="39">
        <f t="shared" si="10"/>
        <v>-0.702623843151297</v>
      </c>
      <c r="S54" s="23"/>
      <c r="T54" s="33"/>
      <c r="U54" s="360">
        <v>148</v>
      </c>
      <c r="V54" s="349" t="s">
        <v>85</v>
      </c>
      <c r="W54" s="345">
        <v>6862</v>
      </c>
      <c r="X54" s="364">
        <v>3301.6433719714705</v>
      </c>
      <c r="Y54" s="340">
        <v>293.4125968401853</v>
      </c>
      <c r="Z54" s="361">
        <v>3595.0559688116559</v>
      </c>
      <c r="AA54" s="365">
        <v>-102.43427572136403</v>
      </c>
      <c r="AB54" s="363">
        <v>556.00780664012257</v>
      </c>
      <c r="AC54" s="369">
        <f t="shared" si="6"/>
        <v>4048.6294997304144</v>
      </c>
    </row>
    <row r="55" spans="1:29" ht="18.75">
      <c r="A55" s="348">
        <v>149</v>
      </c>
      <c r="B55" s="349" t="s">
        <v>86</v>
      </c>
      <c r="C55" s="345">
        <v>5353</v>
      </c>
      <c r="D55" s="339">
        <v>520.23388753969732</v>
      </c>
      <c r="E55" s="352">
        <v>417.95254997197833</v>
      </c>
      <c r="F55" s="355">
        <v>52.900616476742016</v>
      </c>
      <c r="G55" s="354">
        <v>49.380721090977019</v>
      </c>
      <c r="H55" s="340">
        <v>-12.655146646740146</v>
      </c>
      <c r="I55" s="341">
        <v>507.57874089295723</v>
      </c>
      <c r="J55" s="344">
        <v>-239.97534093031945</v>
      </c>
      <c r="K55" s="345">
        <v>167.13153671468802</v>
      </c>
      <c r="L55" s="342">
        <f t="shared" si="0"/>
        <v>434.73493667732583</v>
      </c>
      <c r="M55" s="367">
        <v>1</v>
      </c>
      <c r="N55" s="134">
        <f t="shared" si="7"/>
        <v>-1153.5326457862304</v>
      </c>
      <c r="O55" s="135">
        <f t="shared" si="8"/>
        <v>-0.72628356740555644</v>
      </c>
      <c r="P55" s="31"/>
      <c r="Q55" s="39">
        <f t="shared" si="9"/>
        <v>-0.59792356884056708</v>
      </c>
      <c r="R55" s="39">
        <f t="shared" si="10"/>
        <v>-0.68768163208414235</v>
      </c>
      <c r="S55" s="23"/>
      <c r="T55" s="33"/>
      <c r="U55" s="360">
        <v>149</v>
      </c>
      <c r="V55" s="349" t="s">
        <v>86</v>
      </c>
      <c r="W55" s="345">
        <v>5321</v>
      </c>
      <c r="X55" s="364">
        <v>1351.484818572397</v>
      </c>
      <c r="Y55" s="340">
        <v>-89.09115021114404</v>
      </c>
      <c r="Z55" s="361">
        <v>1262.3936683612528</v>
      </c>
      <c r="AA55" s="366">
        <v>-209.25803420409699</v>
      </c>
      <c r="AB55" s="363">
        <v>535.13194830640032</v>
      </c>
      <c r="AC55" s="369">
        <f t="shared" si="6"/>
        <v>1588.2675824635562</v>
      </c>
    </row>
    <row r="56" spans="1:29" ht="18.75">
      <c r="A56" s="348">
        <v>151</v>
      </c>
      <c r="B56" s="349" t="s">
        <v>87</v>
      </c>
      <c r="C56" s="345">
        <v>1891</v>
      </c>
      <c r="D56" s="339">
        <v>138.39925965097831</v>
      </c>
      <c r="E56" s="352">
        <v>185.31253305129562</v>
      </c>
      <c r="F56" s="355">
        <v>18.560549973558963</v>
      </c>
      <c r="G56" s="354">
        <v>-65.473823373876257</v>
      </c>
      <c r="H56" s="340">
        <v>323.17609730301427</v>
      </c>
      <c r="I56" s="341">
        <v>461.57535695399258</v>
      </c>
      <c r="J56" s="344">
        <v>-274.42252776308834</v>
      </c>
      <c r="K56" s="345">
        <v>265.50652932314745</v>
      </c>
      <c r="L56" s="342">
        <f t="shared" si="0"/>
        <v>452.65935851405169</v>
      </c>
      <c r="M56" s="367">
        <v>14</v>
      </c>
      <c r="N56" s="134">
        <f t="shared" si="7"/>
        <v>-3856.0474208237774</v>
      </c>
      <c r="O56" s="135">
        <f t="shared" si="8"/>
        <v>-0.89494310434751434</v>
      </c>
      <c r="P56" s="31"/>
      <c r="Q56" s="39">
        <f t="shared" si="9"/>
        <v>-0.8761184319123313</v>
      </c>
      <c r="R56" s="39">
        <f t="shared" si="10"/>
        <v>-0.68647533740959354</v>
      </c>
      <c r="S56" s="23"/>
      <c r="T56" s="33"/>
      <c r="U56" s="360">
        <v>151</v>
      </c>
      <c r="V56" s="349" t="s">
        <v>87</v>
      </c>
      <c r="W56" s="345">
        <v>1925</v>
      </c>
      <c r="X56" s="364">
        <v>2816.5836865386846</v>
      </c>
      <c r="Y56" s="340">
        <v>909.35685553892483</v>
      </c>
      <c r="Z56" s="361">
        <v>3725.9405420776093</v>
      </c>
      <c r="AA56" s="365">
        <v>-264.0779220779221</v>
      </c>
      <c r="AB56" s="363">
        <v>846.84415933814239</v>
      </c>
      <c r="AC56" s="369">
        <f t="shared" si="6"/>
        <v>4308.7067793378292</v>
      </c>
    </row>
    <row r="57" spans="1:29" ht="18.75">
      <c r="A57" s="348">
        <v>152</v>
      </c>
      <c r="B57" s="349" t="s">
        <v>88</v>
      </c>
      <c r="C57" s="345">
        <v>4480</v>
      </c>
      <c r="D57" s="339">
        <v>329.81785714285712</v>
      </c>
      <c r="E57" s="352">
        <v>304.73571428571427</v>
      </c>
      <c r="F57" s="355">
        <v>65.021428571428572</v>
      </c>
      <c r="G57" s="354">
        <v>-39.939285714285717</v>
      </c>
      <c r="H57" s="340">
        <v>509.94553571428571</v>
      </c>
      <c r="I57" s="341">
        <v>839.76339285714289</v>
      </c>
      <c r="J57" s="344">
        <v>-0.42321428571428571</v>
      </c>
      <c r="K57" s="345">
        <v>209.7447368770892</v>
      </c>
      <c r="L57" s="342">
        <f t="shared" si="0"/>
        <v>1049.0849154485179</v>
      </c>
      <c r="M57" s="367">
        <v>14</v>
      </c>
      <c r="N57" s="134">
        <f t="shared" si="7"/>
        <v>-2275.4786837426645</v>
      </c>
      <c r="O57" s="135">
        <f t="shared" si="8"/>
        <v>-0.68444432354858709</v>
      </c>
      <c r="P57" s="31"/>
      <c r="Q57" s="39">
        <f t="shared" si="9"/>
        <v>-0.68271814221546845</v>
      </c>
      <c r="R57" s="39">
        <f t="shared" si="10"/>
        <v>-0.69447556938169552</v>
      </c>
      <c r="S57" s="23"/>
      <c r="T57" s="33"/>
      <c r="U57" s="360">
        <v>152</v>
      </c>
      <c r="V57" s="349" t="s">
        <v>88</v>
      </c>
      <c r="W57" s="345">
        <v>4471</v>
      </c>
      <c r="X57" s="364">
        <v>1805.1838591907706</v>
      </c>
      <c r="Y57" s="340">
        <v>841.55868928306086</v>
      </c>
      <c r="Z57" s="361">
        <v>2646.7425484738314</v>
      </c>
      <c r="AA57" s="366">
        <v>-8.6861999552672788</v>
      </c>
      <c r="AB57" s="363">
        <v>686.50725067261794</v>
      </c>
      <c r="AC57" s="369">
        <f t="shared" si="6"/>
        <v>3324.5635991911822</v>
      </c>
    </row>
    <row r="58" spans="1:29" ht="18.75">
      <c r="A58" s="348">
        <v>153</v>
      </c>
      <c r="B58" s="349" t="s">
        <v>89</v>
      </c>
      <c r="C58" s="345">
        <v>25655</v>
      </c>
      <c r="D58" s="339">
        <v>501.9444942506334</v>
      </c>
      <c r="E58" s="352">
        <v>-29.318612356265835</v>
      </c>
      <c r="F58" s="355">
        <v>296.10056519197036</v>
      </c>
      <c r="G58" s="354">
        <v>235.16254141492885</v>
      </c>
      <c r="H58" s="340">
        <v>320.59041122588189</v>
      </c>
      <c r="I58" s="341">
        <v>822.53490547651529</v>
      </c>
      <c r="J58" s="344">
        <v>-48.399415318651336</v>
      </c>
      <c r="K58" s="345">
        <v>152.72755134855493</v>
      </c>
      <c r="L58" s="342">
        <f t="shared" si="0"/>
        <v>926.86304150641888</v>
      </c>
      <c r="M58" s="367">
        <v>9</v>
      </c>
      <c r="N58" s="134">
        <f t="shared" si="7"/>
        <v>-1811.7993560630794</v>
      </c>
      <c r="O58" s="135">
        <f t="shared" si="8"/>
        <v>-0.66156360041712725</v>
      </c>
      <c r="P58" s="31"/>
      <c r="Q58" s="39">
        <f t="shared" si="9"/>
        <v>-0.6413764156338253</v>
      </c>
      <c r="R58" s="39">
        <f t="shared" si="10"/>
        <v>-0.687872138324783</v>
      </c>
      <c r="S58" s="23"/>
      <c r="T58" s="33"/>
      <c r="U58" s="360">
        <v>153</v>
      </c>
      <c r="V58" s="349" t="s">
        <v>89</v>
      </c>
      <c r="W58" s="345">
        <v>26075</v>
      </c>
      <c r="X58" s="364">
        <v>1930.4361921498314</v>
      </c>
      <c r="Y58" s="340">
        <v>363.15224244866232</v>
      </c>
      <c r="Z58" s="361">
        <v>2293.5884345984937</v>
      </c>
      <c r="AA58" s="365">
        <v>-44.236893576222435</v>
      </c>
      <c r="AB58" s="363">
        <v>489.31085654722727</v>
      </c>
      <c r="AC58" s="369">
        <f t="shared" si="6"/>
        <v>2738.6623975694984</v>
      </c>
    </row>
    <row r="59" spans="1:29" ht="18.75">
      <c r="A59" s="348">
        <v>165</v>
      </c>
      <c r="B59" s="349" t="s">
        <v>90</v>
      </c>
      <c r="C59" s="345">
        <v>16340</v>
      </c>
      <c r="D59" s="339">
        <v>423.781517747858</v>
      </c>
      <c r="E59" s="352">
        <v>291.78990208078335</v>
      </c>
      <c r="F59" s="355">
        <v>94.955691554467563</v>
      </c>
      <c r="G59" s="354">
        <v>37.035924112607098</v>
      </c>
      <c r="H59" s="340">
        <v>304.31891064871479</v>
      </c>
      <c r="I59" s="341">
        <v>728.10042839657285</v>
      </c>
      <c r="J59" s="344">
        <v>-132.12399020807834</v>
      </c>
      <c r="K59" s="345">
        <v>157.79751985857962</v>
      </c>
      <c r="L59" s="342">
        <f t="shared" si="0"/>
        <v>753.77395804707407</v>
      </c>
      <c r="M59" s="367">
        <v>5</v>
      </c>
      <c r="N59" s="134">
        <f t="shared" si="7"/>
        <v>-1172.6188568842726</v>
      </c>
      <c r="O59" s="135">
        <f t="shared" si="8"/>
        <v>-0.60871222514711398</v>
      </c>
      <c r="P59" s="31"/>
      <c r="Q59" s="39">
        <f t="shared" si="9"/>
        <v>-0.52976098710425357</v>
      </c>
      <c r="R59" s="39">
        <f t="shared" si="10"/>
        <v>-0.69034502994013747</v>
      </c>
      <c r="S59" s="23"/>
      <c r="T59" s="33"/>
      <c r="U59" s="360">
        <v>165</v>
      </c>
      <c r="V59" s="349" t="s">
        <v>90</v>
      </c>
      <c r="W59" s="345">
        <v>16237</v>
      </c>
      <c r="X59" s="364">
        <v>1222.1688190357963</v>
      </c>
      <c r="Y59" s="340">
        <v>326.19362735696006</v>
      </c>
      <c r="Z59" s="361">
        <v>1548.3624463927563</v>
      </c>
      <c r="AA59" s="366">
        <v>-131.5610642360042</v>
      </c>
      <c r="AB59" s="363">
        <v>509.59143277459475</v>
      </c>
      <c r="AC59" s="369">
        <f t="shared" si="6"/>
        <v>1926.3928149313467</v>
      </c>
    </row>
    <row r="60" spans="1:29" ht="18.75">
      <c r="A60" s="348">
        <v>167</v>
      </c>
      <c r="B60" s="349" t="s">
        <v>91</v>
      </c>
      <c r="C60" s="345">
        <v>77261</v>
      </c>
      <c r="D60" s="339">
        <v>249.27763036978553</v>
      </c>
      <c r="E60" s="352">
        <v>63.999637592058086</v>
      </c>
      <c r="F60" s="355">
        <v>93.35292061971758</v>
      </c>
      <c r="G60" s="354">
        <v>91.925072158009868</v>
      </c>
      <c r="H60" s="340">
        <v>321.98529659207105</v>
      </c>
      <c r="I60" s="341">
        <v>571.26292696185658</v>
      </c>
      <c r="J60" s="344">
        <v>-9.8577678259406429</v>
      </c>
      <c r="K60" s="345">
        <v>163.07951008095401</v>
      </c>
      <c r="L60" s="342">
        <f t="shared" si="0"/>
        <v>724.48466921686997</v>
      </c>
      <c r="M60" s="367">
        <v>12</v>
      </c>
      <c r="N60" s="134">
        <f t="shared" si="7"/>
        <v>-1553.6427613788469</v>
      </c>
      <c r="O60" s="135">
        <f t="shared" si="8"/>
        <v>-0.68198237750580026</v>
      </c>
      <c r="P60" s="31"/>
      <c r="Q60" s="39">
        <f t="shared" si="9"/>
        <v>-0.6757164687464694</v>
      </c>
      <c r="R60" s="39">
        <f t="shared" si="10"/>
        <v>-0.69299384472848313</v>
      </c>
      <c r="S60" s="23"/>
      <c r="T60" s="33"/>
      <c r="U60" s="360">
        <v>167</v>
      </c>
      <c r="V60" s="349" t="s">
        <v>91</v>
      </c>
      <c r="W60" s="345">
        <v>76935</v>
      </c>
      <c r="X60" s="364">
        <v>1159.0486774212932</v>
      </c>
      <c r="Y60" s="340">
        <v>602.56692098303336</v>
      </c>
      <c r="Z60" s="361">
        <v>1761.6155984043266</v>
      </c>
      <c r="AA60" s="365">
        <v>-14.681133424319231</v>
      </c>
      <c r="AB60" s="363">
        <v>531.19296561570934</v>
      </c>
      <c r="AC60" s="369">
        <f t="shared" si="6"/>
        <v>2278.1274305957168</v>
      </c>
    </row>
    <row r="61" spans="1:29" ht="18.75">
      <c r="A61" s="348">
        <v>169</v>
      </c>
      <c r="B61" s="349" t="s">
        <v>92</v>
      </c>
      <c r="C61" s="345">
        <v>5046</v>
      </c>
      <c r="D61" s="339">
        <v>267.39437177962742</v>
      </c>
      <c r="E61" s="352">
        <v>160.82342449464923</v>
      </c>
      <c r="F61" s="355">
        <v>58.395362663495838</v>
      </c>
      <c r="G61" s="354">
        <v>48.175584621482365</v>
      </c>
      <c r="H61" s="340">
        <v>275.08779231074118</v>
      </c>
      <c r="I61" s="341">
        <v>542.48196591359488</v>
      </c>
      <c r="J61" s="344">
        <v>-237.25564803804994</v>
      </c>
      <c r="K61" s="345">
        <v>181.40222217497657</v>
      </c>
      <c r="L61" s="342">
        <f t="shared" si="0"/>
        <v>486.62854005052156</v>
      </c>
      <c r="M61" s="367">
        <v>5</v>
      </c>
      <c r="N61" s="134">
        <f t="shared" si="7"/>
        <v>-1552.820676126436</v>
      </c>
      <c r="O61" s="135">
        <f t="shared" si="8"/>
        <v>-0.76139217579404628</v>
      </c>
      <c r="P61" s="31"/>
      <c r="Q61" s="39">
        <f t="shared" si="9"/>
        <v>-0.68153578441748364</v>
      </c>
      <c r="R61" s="39">
        <f t="shared" si="10"/>
        <v>-0.69300668843816238</v>
      </c>
      <c r="S61" s="23"/>
      <c r="T61" s="33"/>
      <c r="U61" s="360">
        <v>169</v>
      </c>
      <c r="V61" s="349" t="s">
        <v>92</v>
      </c>
      <c r="W61" s="345">
        <v>5061</v>
      </c>
      <c r="X61" s="364">
        <v>1303.0854568544898</v>
      </c>
      <c r="Y61" s="340">
        <v>400.34601007286324</v>
      </c>
      <c r="Z61" s="361">
        <v>1703.4314669273533</v>
      </c>
      <c r="AA61" s="366">
        <v>-254.88184153329382</v>
      </c>
      <c r="AB61" s="363">
        <v>590.89959078289803</v>
      </c>
      <c r="AC61" s="369">
        <f t="shared" si="6"/>
        <v>2039.4492161769576</v>
      </c>
    </row>
    <row r="62" spans="1:29" ht="18.75">
      <c r="A62" s="348">
        <v>171</v>
      </c>
      <c r="B62" s="349" t="s">
        <v>93</v>
      </c>
      <c r="C62" s="345">
        <v>4624</v>
      </c>
      <c r="D62" s="339">
        <v>161.64878892733563</v>
      </c>
      <c r="E62" s="352">
        <v>115.06120242214533</v>
      </c>
      <c r="F62" s="355">
        <v>51.214532871972317</v>
      </c>
      <c r="G62" s="354">
        <v>-4.6269463667820068</v>
      </c>
      <c r="H62" s="340">
        <v>272.2195069204152</v>
      </c>
      <c r="I62" s="341">
        <v>433.86829584775086</v>
      </c>
      <c r="J62" s="344">
        <v>-71.192041522491351</v>
      </c>
      <c r="K62" s="345">
        <v>204.60913972007179</v>
      </c>
      <c r="L62" s="342">
        <f t="shared" si="0"/>
        <v>567.28539404533126</v>
      </c>
      <c r="M62" s="367">
        <v>11</v>
      </c>
      <c r="N62" s="134">
        <f t="shared" si="7"/>
        <v>-2335.5436037745385</v>
      </c>
      <c r="O62" s="135">
        <f t="shared" si="8"/>
        <v>-0.80457498720338572</v>
      </c>
      <c r="P62" s="31"/>
      <c r="Q62" s="39">
        <f t="shared" si="9"/>
        <v>-0.81189626400317094</v>
      </c>
      <c r="R62" s="39">
        <f t="shared" si="10"/>
        <v>-0.68983235393560716</v>
      </c>
      <c r="S62" s="23"/>
      <c r="T62" s="33"/>
      <c r="U62" s="360">
        <v>171</v>
      </c>
      <c r="V62" s="349" t="s">
        <v>93</v>
      </c>
      <c r="W62" s="345">
        <v>4689</v>
      </c>
      <c r="X62" s="364">
        <v>1755.9644630542209</v>
      </c>
      <c r="Y62" s="340">
        <v>550.5729034075739</v>
      </c>
      <c r="Z62" s="361">
        <v>2306.537366461795</v>
      </c>
      <c r="AA62" s="365">
        <v>-63.381104713158457</v>
      </c>
      <c r="AB62" s="363">
        <v>659.67273607123286</v>
      </c>
      <c r="AC62" s="369">
        <f t="shared" si="6"/>
        <v>2902.8289978198695</v>
      </c>
    </row>
    <row r="63" spans="1:29" ht="18.75">
      <c r="A63" s="348">
        <v>172</v>
      </c>
      <c r="B63" s="349" t="s">
        <v>94</v>
      </c>
      <c r="C63" s="345">
        <v>4263</v>
      </c>
      <c r="D63" s="339">
        <v>-21.320431620924232</v>
      </c>
      <c r="E63" s="352">
        <v>93.108139807647191</v>
      </c>
      <c r="F63" s="355">
        <v>-45.34459300961764</v>
      </c>
      <c r="G63" s="354">
        <v>-69.083978418953791</v>
      </c>
      <c r="H63" s="340">
        <v>338.06380483227775</v>
      </c>
      <c r="I63" s="341">
        <v>316.74337321135351</v>
      </c>
      <c r="J63" s="344">
        <v>21.603330987567439</v>
      </c>
      <c r="K63" s="345">
        <v>221.38950716891756</v>
      </c>
      <c r="L63" s="342">
        <f t="shared" si="0"/>
        <v>559.73621136783856</v>
      </c>
      <c r="M63" s="367">
        <v>13</v>
      </c>
      <c r="N63" s="134">
        <f t="shared" si="7"/>
        <v>-3459.8549529033421</v>
      </c>
      <c r="O63" s="135">
        <f t="shared" si="8"/>
        <v>-0.86074797448478113</v>
      </c>
      <c r="P63" s="31"/>
      <c r="Q63" s="39">
        <f t="shared" si="9"/>
        <v>-0.90333431762847483</v>
      </c>
      <c r="R63" s="39">
        <f t="shared" si="10"/>
        <v>-0.69225802398875347</v>
      </c>
      <c r="S63" s="23"/>
      <c r="T63" s="33"/>
      <c r="U63" s="360">
        <v>172</v>
      </c>
      <c r="V63" s="349" t="s">
        <v>94</v>
      </c>
      <c r="W63" s="345">
        <v>4297</v>
      </c>
      <c r="X63" s="364">
        <v>2448.8046925542117</v>
      </c>
      <c r="Y63" s="340">
        <v>827.88425682889056</v>
      </c>
      <c r="Z63" s="361">
        <v>3276.6889493831022</v>
      </c>
      <c r="AA63" s="366">
        <v>23.502443565278099</v>
      </c>
      <c r="AB63" s="363">
        <v>719.39977132280069</v>
      </c>
      <c r="AC63" s="369">
        <f t="shared" si="6"/>
        <v>4019.5911642711808</v>
      </c>
    </row>
    <row r="64" spans="1:29" ht="18.75">
      <c r="A64" s="348">
        <v>176</v>
      </c>
      <c r="B64" s="349" t="s">
        <v>95</v>
      </c>
      <c r="C64" s="345">
        <v>4444</v>
      </c>
      <c r="D64" s="339">
        <v>118.42709270927092</v>
      </c>
      <c r="E64" s="352">
        <v>285.12961296129612</v>
      </c>
      <c r="F64" s="355">
        <v>-85.771827182718269</v>
      </c>
      <c r="G64" s="354">
        <v>-80.930693069306926</v>
      </c>
      <c r="H64" s="340">
        <v>410.3037803780378</v>
      </c>
      <c r="I64" s="341">
        <v>528.73064806480647</v>
      </c>
      <c r="J64" s="344">
        <v>-19.83865886588659</v>
      </c>
      <c r="K64" s="345">
        <v>224.4937781319876</v>
      </c>
      <c r="L64" s="342">
        <f t="shared" si="0"/>
        <v>733.38576733090747</v>
      </c>
      <c r="M64" s="367">
        <v>12</v>
      </c>
      <c r="N64" s="134">
        <f t="shared" si="7"/>
        <v>-4155.7727243851095</v>
      </c>
      <c r="O64" s="135">
        <f t="shared" si="8"/>
        <v>-0.84999754690433427</v>
      </c>
      <c r="P64" s="31"/>
      <c r="Q64" s="39">
        <f t="shared" si="9"/>
        <v>-0.87377873894655445</v>
      </c>
      <c r="R64" s="39">
        <f t="shared" si="10"/>
        <v>-0.68861644130062083</v>
      </c>
      <c r="S64" s="23"/>
      <c r="T64" s="33"/>
      <c r="U64" s="360">
        <v>176</v>
      </c>
      <c r="V64" s="349" t="s">
        <v>95</v>
      </c>
      <c r="W64" s="345">
        <v>4527</v>
      </c>
      <c r="X64" s="364">
        <v>3182.9787344912697</v>
      </c>
      <c r="Y64" s="340">
        <v>1005.9403402510379</v>
      </c>
      <c r="Z64" s="361">
        <v>4188.9190747423072</v>
      </c>
      <c r="AA64" s="365">
        <v>-20.716368455931079</v>
      </c>
      <c r="AB64" s="363">
        <v>720.95578542964097</v>
      </c>
      <c r="AC64" s="369">
        <f t="shared" si="6"/>
        <v>4889.1584917160171</v>
      </c>
    </row>
    <row r="65" spans="1:29" ht="18.75">
      <c r="A65" s="348">
        <v>177</v>
      </c>
      <c r="B65" s="349" t="s">
        <v>96</v>
      </c>
      <c r="C65" s="345">
        <v>1786</v>
      </c>
      <c r="D65" s="339">
        <v>528.4087346024636</v>
      </c>
      <c r="E65" s="352">
        <v>124.52183650615902</v>
      </c>
      <c r="F65" s="355">
        <v>200.3768197088466</v>
      </c>
      <c r="G65" s="354">
        <v>203.51007838745801</v>
      </c>
      <c r="H65" s="340">
        <v>-3.4462486002239641</v>
      </c>
      <c r="I65" s="341">
        <v>524.96248600223964</v>
      </c>
      <c r="J65" s="344">
        <v>-252.99608062709967</v>
      </c>
      <c r="K65" s="345">
        <v>212.11547793783794</v>
      </c>
      <c r="L65" s="342">
        <f t="shared" si="0"/>
        <v>484.08188331297788</v>
      </c>
      <c r="M65" s="367">
        <v>6</v>
      </c>
      <c r="N65" s="134">
        <f t="shared" si="7"/>
        <v>-2160.1662478446056</v>
      </c>
      <c r="O65" s="135">
        <f t="shared" si="8"/>
        <v>-0.81693023524949626</v>
      </c>
      <c r="P65" s="31"/>
      <c r="Q65" s="39">
        <f t="shared" si="9"/>
        <v>-0.7646165504187874</v>
      </c>
      <c r="R65" s="39">
        <f t="shared" si="10"/>
        <v>-0.68822613469973271</v>
      </c>
      <c r="S65" s="23"/>
      <c r="T65" s="33"/>
      <c r="U65" s="360">
        <v>177</v>
      </c>
      <c r="V65" s="349" t="s">
        <v>96</v>
      </c>
      <c r="W65" s="345">
        <v>1800</v>
      </c>
      <c r="X65" s="364">
        <v>1914.1996062920541</v>
      </c>
      <c r="Y65" s="340">
        <v>316.04422323902685</v>
      </c>
      <c r="Z65" s="361">
        <v>2230.2438295310808</v>
      </c>
      <c r="AA65" s="366">
        <v>-266.3461111111111</v>
      </c>
      <c r="AB65" s="363">
        <v>680.35041273761351</v>
      </c>
      <c r="AC65" s="369">
        <f t="shared" si="6"/>
        <v>2644.2481311575834</v>
      </c>
    </row>
    <row r="66" spans="1:29" ht="18.75">
      <c r="A66" s="348">
        <v>178</v>
      </c>
      <c r="B66" s="349" t="s">
        <v>97</v>
      </c>
      <c r="C66" s="345">
        <v>5887</v>
      </c>
      <c r="D66" s="339">
        <v>268.01511805673516</v>
      </c>
      <c r="E66" s="352">
        <v>64.781722439272968</v>
      </c>
      <c r="F66" s="355">
        <v>141.41820961440462</v>
      </c>
      <c r="G66" s="354">
        <v>61.815186003057583</v>
      </c>
      <c r="H66" s="340">
        <v>270.55019534567691</v>
      </c>
      <c r="I66" s="341">
        <v>538.56531340241213</v>
      </c>
      <c r="J66" s="344">
        <v>-120.9512485136742</v>
      </c>
      <c r="K66" s="345">
        <v>229.69644361715581</v>
      </c>
      <c r="L66" s="342">
        <f t="shared" si="0"/>
        <v>647.31050850589372</v>
      </c>
      <c r="M66" s="367">
        <v>10</v>
      </c>
      <c r="N66" s="134">
        <f t="shared" si="7"/>
        <v>-3407.6290252760532</v>
      </c>
      <c r="O66" s="135">
        <f t="shared" si="8"/>
        <v>-0.8403649417918293</v>
      </c>
      <c r="P66" s="31"/>
      <c r="Q66" s="39">
        <f t="shared" si="9"/>
        <v>-0.84100024226212922</v>
      </c>
      <c r="R66" s="39">
        <f t="shared" si="10"/>
        <v>-0.69524644058847307</v>
      </c>
      <c r="S66" s="23"/>
      <c r="T66" s="33"/>
      <c r="U66" s="360">
        <v>178</v>
      </c>
      <c r="V66" s="349" t="s">
        <v>97</v>
      </c>
      <c r="W66" s="345">
        <v>5932</v>
      </c>
      <c r="X66" s="364">
        <v>2613.6249171846202</v>
      </c>
      <c r="Y66" s="340">
        <v>773.58347271933496</v>
      </c>
      <c r="Z66" s="361">
        <v>3387.2083899039549</v>
      </c>
      <c r="AA66" s="365">
        <v>-85.980950775455156</v>
      </c>
      <c r="AB66" s="363">
        <v>753.71209465344725</v>
      </c>
      <c r="AC66" s="369">
        <f t="shared" si="6"/>
        <v>4054.9395337819469</v>
      </c>
    </row>
    <row r="67" spans="1:29" ht="18.75">
      <c r="A67" s="348">
        <v>179</v>
      </c>
      <c r="B67" s="349" t="s">
        <v>98</v>
      </c>
      <c r="C67" s="345">
        <v>144473</v>
      </c>
      <c r="D67" s="339">
        <v>133.4710084237193</v>
      </c>
      <c r="E67" s="352">
        <v>174.73214372235643</v>
      </c>
      <c r="F67" s="355">
        <v>-49.086085289292811</v>
      </c>
      <c r="G67" s="354">
        <v>7.8249499906556936</v>
      </c>
      <c r="H67" s="340">
        <v>277.12015393879824</v>
      </c>
      <c r="I67" s="341">
        <v>410.59116236251754</v>
      </c>
      <c r="J67" s="344">
        <v>-160.83240467076894</v>
      </c>
      <c r="K67" s="345">
        <v>146.20471344526203</v>
      </c>
      <c r="L67" s="342">
        <f t="shared" si="0"/>
        <v>395.96347113701063</v>
      </c>
      <c r="M67" s="367">
        <v>13</v>
      </c>
      <c r="N67" s="134">
        <f t="shared" si="7"/>
        <v>-1142.9996613559488</v>
      </c>
      <c r="O67" s="135">
        <f t="shared" si="8"/>
        <v>-0.74270763036695286</v>
      </c>
      <c r="P67" s="31"/>
      <c r="Q67" s="39">
        <f t="shared" si="9"/>
        <v>-0.6640009636440507</v>
      </c>
      <c r="R67" s="39">
        <f t="shared" si="10"/>
        <v>-0.69222404800718529</v>
      </c>
      <c r="S67" s="23"/>
      <c r="T67" s="33"/>
      <c r="U67" s="360">
        <v>179</v>
      </c>
      <c r="V67" s="349" t="s">
        <v>98</v>
      </c>
      <c r="W67" s="345">
        <v>143420</v>
      </c>
      <c r="X67" s="364">
        <v>816.0282165057522</v>
      </c>
      <c r="Y67" s="340">
        <v>405.97279521008846</v>
      </c>
      <c r="Z67" s="361">
        <v>1222.0010117158406</v>
      </c>
      <c r="AA67" s="366">
        <v>-158.07406219495189</v>
      </c>
      <c r="AB67" s="363">
        <v>475.03618297207078</v>
      </c>
      <c r="AC67" s="369">
        <f t="shared" si="6"/>
        <v>1538.9631324929594</v>
      </c>
    </row>
    <row r="68" spans="1:29" ht="18.75">
      <c r="A68" s="348">
        <v>181</v>
      </c>
      <c r="B68" s="349" t="s">
        <v>99</v>
      </c>
      <c r="C68" s="345">
        <v>1685</v>
      </c>
      <c r="D68" s="339">
        <v>509.62789317507418</v>
      </c>
      <c r="E68" s="352">
        <v>205.99050445103859</v>
      </c>
      <c r="F68" s="355">
        <v>176.95133531157271</v>
      </c>
      <c r="G68" s="354">
        <v>126.68605341246291</v>
      </c>
      <c r="H68" s="340">
        <v>566.39525222551924</v>
      </c>
      <c r="I68" s="341">
        <v>1076.0231454005934</v>
      </c>
      <c r="J68" s="344">
        <v>-226.16201780415429</v>
      </c>
      <c r="K68" s="345">
        <v>256.25955565904275</v>
      </c>
      <c r="L68" s="342">
        <f t="shared" si="0"/>
        <v>1106.1206832554819</v>
      </c>
      <c r="M68" s="367">
        <v>4</v>
      </c>
      <c r="N68" s="134">
        <f t="shared" si="7"/>
        <v>-2236.5972835774</v>
      </c>
      <c r="O68" s="135">
        <f t="shared" si="8"/>
        <v>-0.66909542048397941</v>
      </c>
      <c r="P68" s="31"/>
      <c r="Q68" s="39">
        <f t="shared" si="9"/>
        <v>-0.60799107755472226</v>
      </c>
      <c r="R68" s="39">
        <f t="shared" si="10"/>
        <v>-0.68507322266432391</v>
      </c>
      <c r="S68" s="23"/>
      <c r="T68" s="33"/>
      <c r="U68" s="360">
        <v>181</v>
      </c>
      <c r="V68" s="349" t="s">
        <v>99</v>
      </c>
      <c r="W68" s="345">
        <v>1707</v>
      </c>
      <c r="X68" s="364">
        <v>1716.0087306559108</v>
      </c>
      <c r="Y68" s="340">
        <v>1028.8857954394746</v>
      </c>
      <c r="Z68" s="361">
        <v>2744.8945260953856</v>
      </c>
      <c r="AA68" s="365">
        <v>-215.88810779144697</v>
      </c>
      <c r="AB68" s="363">
        <v>813.71154852894358</v>
      </c>
      <c r="AC68" s="369">
        <f t="shared" si="6"/>
        <v>3342.7179668328822</v>
      </c>
    </row>
    <row r="69" spans="1:29" ht="18.75">
      <c r="A69" s="348">
        <v>182</v>
      </c>
      <c r="B69" s="349" t="s">
        <v>100</v>
      </c>
      <c r="C69" s="345">
        <v>19767</v>
      </c>
      <c r="D69" s="339">
        <v>198.92477361258665</v>
      </c>
      <c r="E69" s="352">
        <v>12.104618809126322</v>
      </c>
      <c r="F69" s="355">
        <v>84.32119188546568</v>
      </c>
      <c r="G69" s="354">
        <v>102.49896291799463</v>
      </c>
      <c r="H69" s="340">
        <v>-3.509283148682147</v>
      </c>
      <c r="I69" s="341">
        <v>195.41549046390449</v>
      </c>
      <c r="J69" s="344">
        <v>-73.588253149188034</v>
      </c>
      <c r="K69" s="345">
        <v>168.65334318281933</v>
      </c>
      <c r="L69" s="342">
        <f t="shared" si="0"/>
        <v>290.48058049753581</v>
      </c>
      <c r="M69" s="367">
        <v>13</v>
      </c>
      <c r="N69" s="134">
        <f t="shared" si="7"/>
        <v>-2086.5515972056965</v>
      </c>
      <c r="O69" s="135">
        <f t="shared" si="8"/>
        <v>-0.87779695065877994</v>
      </c>
      <c r="P69" s="31"/>
      <c r="Q69" s="39">
        <f t="shared" si="9"/>
        <v>-0.89921826488290535</v>
      </c>
      <c r="R69" s="39">
        <f t="shared" si="10"/>
        <v>-0.6927801270637215</v>
      </c>
      <c r="S69" s="23"/>
      <c r="T69" s="33"/>
      <c r="U69" s="360">
        <v>182</v>
      </c>
      <c r="V69" s="349" t="s">
        <v>100</v>
      </c>
      <c r="W69" s="345">
        <v>19887</v>
      </c>
      <c r="X69" s="364">
        <v>1872.7708397831616</v>
      </c>
      <c r="Y69" s="340">
        <v>66.226243734585012</v>
      </c>
      <c r="Z69" s="361">
        <v>1938.9970835177464</v>
      </c>
      <c r="AA69" s="366">
        <v>-110.93116105998894</v>
      </c>
      <c r="AB69" s="363">
        <v>548.96625524547449</v>
      </c>
      <c r="AC69" s="369">
        <f t="shared" si="6"/>
        <v>2377.0321777032323</v>
      </c>
    </row>
    <row r="70" spans="1:29" ht="18.75">
      <c r="A70" s="348">
        <v>186</v>
      </c>
      <c r="B70" s="349" t="s">
        <v>101</v>
      </c>
      <c r="C70" s="345">
        <v>45226</v>
      </c>
      <c r="D70" s="339">
        <v>225.37518241719366</v>
      </c>
      <c r="E70" s="352">
        <v>320.89636492283199</v>
      </c>
      <c r="F70" s="355">
        <v>-75.391036129659923</v>
      </c>
      <c r="G70" s="354">
        <v>-20.13014637597842</v>
      </c>
      <c r="H70" s="340">
        <v>75.676999955777646</v>
      </c>
      <c r="I70" s="341">
        <v>301.05218237297129</v>
      </c>
      <c r="J70" s="344">
        <v>-10.60425419006766</v>
      </c>
      <c r="K70" s="345">
        <v>121.10145513939139</v>
      </c>
      <c r="L70" s="342">
        <f t="shared" si="0"/>
        <v>411.54938332229506</v>
      </c>
      <c r="M70" s="367">
        <v>1</v>
      </c>
      <c r="N70" s="134">
        <f t="shared" si="7"/>
        <v>-599.02233640421912</v>
      </c>
      <c r="O70" s="135">
        <f t="shared" si="8"/>
        <v>-0.59275588729746909</v>
      </c>
      <c r="P70" s="31"/>
      <c r="Q70" s="39">
        <f t="shared" si="9"/>
        <v>-0.52062134248489067</v>
      </c>
      <c r="R70" s="39">
        <f t="shared" si="10"/>
        <v>-0.68906867933263238</v>
      </c>
      <c r="S70" s="23"/>
      <c r="T70" s="33"/>
      <c r="U70" s="360">
        <v>186</v>
      </c>
      <c r="V70" s="349" t="s">
        <v>101</v>
      </c>
      <c r="W70" s="345">
        <v>44455</v>
      </c>
      <c r="X70" s="364">
        <v>729.25007020640464</v>
      </c>
      <c r="Y70" s="340">
        <v>-101.24509407022242</v>
      </c>
      <c r="Z70" s="361">
        <v>628.00497613618222</v>
      </c>
      <c r="AA70" s="365">
        <v>-6.9130131593746489</v>
      </c>
      <c r="AB70" s="363">
        <v>389.47975674970661</v>
      </c>
      <c r="AC70" s="369">
        <f t="shared" si="6"/>
        <v>1010.5717197265142</v>
      </c>
    </row>
    <row r="71" spans="1:29" ht="18.75">
      <c r="A71" s="348">
        <v>202</v>
      </c>
      <c r="B71" s="349" t="s">
        <v>102</v>
      </c>
      <c r="C71" s="345">
        <v>35497</v>
      </c>
      <c r="D71" s="339">
        <v>636.46265881623799</v>
      </c>
      <c r="E71" s="352">
        <v>509.81657604868019</v>
      </c>
      <c r="F71" s="355">
        <v>85.637603177733325</v>
      </c>
      <c r="G71" s="354">
        <v>41.008479589824489</v>
      </c>
      <c r="H71" s="340">
        <v>42.130771614502635</v>
      </c>
      <c r="I71" s="341">
        <v>678.59343043074068</v>
      </c>
      <c r="J71" s="344">
        <v>-110.76820576386737</v>
      </c>
      <c r="K71" s="345">
        <v>107.71653451634398</v>
      </c>
      <c r="L71" s="342">
        <f t="shared" si="0"/>
        <v>675.54175918321721</v>
      </c>
      <c r="M71" s="367">
        <v>2</v>
      </c>
      <c r="N71" s="134">
        <f t="shared" si="7"/>
        <v>-515.09826759343809</v>
      </c>
      <c r="O71" s="135">
        <f t="shared" si="8"/>
        <v>-0.43262300612212001</v>
      </c>
      <c r="P71" s="31"/>
      <c r="Q71" s="39">
        <f t="shared" si="9"/>
        <v>-0.26461059174354062</v>
      </c>
      <c r="R71" s="39">
        <f t="shared" si="10"/>
        <v>-0.69958120560211035</v>
      </c>
      <c r="S71" s="23"/>
      <c r="T71" s="33"/>
      <c r="U71" s="360">
        <v>202</v>
      </c>
      <c r="V71" s="349" t="s">
        <v>102</v>
      </c>
      <c r="W71" s="345">
        <v>34667</v>
      </c>
      <c r="X71" s="364">
        <v>1007.7833560735205</v>
      </c>
      <c r="Y71" s="340">
        <v>-85.015876950285261</v>
      </c>
      <c r="Z71" s="361">
        <v>922.76747912323526</v>
      </c>
      <c r="AA71" s="366">
        <v>-90.682031903539382</v>
      </c>
      <c r="AB71" s="363">
        <v>358.55457955695948</v>
      </c>
      <c r="AC71" s="369">
        <f t="shared" si="6"/>
        <v>1190.6400267766553</v>
      </c>
    </row>
    <row r="72" spans="1:29" ht="18.75">
      <c r="A72" s="348">
        <v>204</v>
      </c>
      <c r="B72" s="349" t="s">
        <v>103</v>
      </c>
      <c r="C72" s="345">
        <v>2778</v>
      </c>
      <c r="D72" s="339">
        <v>-359.08063354931608</v>
      </c>
      <c r="E72" s="352">
        <v>72.30489560835133</v>
      </c>
      <c r="F72" s="355">
        <v>-170.10943124550036</v>
      </c>
      <c r="G72" s="354">
        <v>-261.27609791216702</v>
      </c>
      <c r="H72" s="340">
        <v>367.35349172066236</v>
      </c>
      <c r="I72" s="341">
        <v>8.272858171346293</v>
      </c>
      <c r="J72" s="344">
        <v>-217.24046076313894</v>
      </c>
      <c r="K72" s="345">
        <v>225.31367214383366</v>
      </c>
      <c r="L72" s="342">
        <f t="shared" si="0"/>
        <v>16.346069552041001</v>
      </c>
      <c r="M72" s="367">
        <v>11</v>
      </c>
      <c r="N72" s="134">
        <f t="shared" si="7"/>
        <v>-4420.2396713596454</v>
      </c>
      <c r="O72" s="135">
        <f t="shared" si="8"/>
        <v>-0.99631561959880399</v>
      </c>
      <c r="P72" s="31"/>
      <c r="Q72" s="39">
        <f t="shared" si="9"/>
        <v>-0.9978766481400736</v>
      </c>
      <c r="R72" s="39">
        <f t="shared" si="10"/>
        <v>-0.69802818683049672</v>
      </c>
      <c r="S72" s="23"/>
      <c r="T72" s="33"/>
      <c r="U72" s="360">
        <v>204</v>
      </c>
      <c r="V72" s="349" t="s">
        <v>103</v>
      </c>
      <c r="W72" s="345">
        <v>2807</v>
      </c>
      <c r="X72" s="364">
        <v>2933.3450737910225</v>
      </c>
      <c r="Y72" s="340">
        <v>962.78647533106812</v>
      </c>
      <c r="Z72" s="361">
        <v>3896.1315491220907</v>
      </c>
      <c r="AA72" s="365">
        <v>-205.68721054506591</v>
      </c>
      <c r="AB72" s="363">
        <v>746.14140233466173</v>
      </c>
      <c r="AC72" s="369">
        <f t="shared" si="6"/>
        <v>4436.5857409116861</v>
      </c>
    </row>
    <row r="73" spans="1:29" ht="18.75">
      <c r="A73" s="348">
        <v>205</v>
      </c>
      <c r="B73" s="349" t="s">
        <v>104</v>
      </c>
      <c r="C73" s="345">
        <v>36493</v>
      </c>
      <c r="D73" s="339">
        <v>-83.390239223960762</v>
      </c>
      <c r="E73" s="352">
        <v>263.29929027484724</v>
      </c>
      <c r="F73" s="355">
        <v>-212.44808593428877</v>
      </c>
      <c r="G73" s="354">
        <v>-134.24144356451922</v>
      </c>
      <c r="H73" s="340">
        <v>358.55079056257364</v>
      </c>
      <c r="I73" s="341">
        <v>275.16055133861289</v>
      </c>
      <c r="J73" s="344">
        <v>850.95590935247856</v>
      </c>
      <c r="K73" s="345">
        <v>156.88027251267539</v>
      </c>
      <c r="L73" s="342">
        <f t="shared" si="0"/>
        <v>1282.996733203767</v>
      </c>
      <c r="M73" s="367">
        <v>18</v>
      </c>
      <c r="N73" s="134">
        <f t="shared" si="7"/>
        <v>-2126.4187525618636</v>
      </c>
      <c r="O73" s="135">
        <f t="shared" si="8"/>
        <v>-0.62369011974037758</v>
      </c>
      <c r="P73" s="31"/>
      <c r="Q73" s="39">
        <f t="shared" si="9"/>
        <v>-0.86863948478354225</v>
      </c>
      <c r="R73" s="39">
        <f t="shared" si="10"/>
        <v>-0.69470597235674436</v>
      </c>
      <c r="S73" s="23"/>
      <c r="T73" s="33"/>
      <c r="U73" s="360">
        <v>205</v>
      </c>
      <c r="V73" s="349" t="s">
        <v>104</v>
      </c>
      <c r="W73" s="345">
        <v>36567</v>
      </c>
      <c r="X73" s="364">
        <v>1614.0053086100231</v>
      </c>
      <c r="Y73" s="340">
        <v>480.69225621909948</v>
      </c>
      <c r="Z73" s="361">
        <v>2094.6975648291227</v>
      </c>
      <c r="AA73" s="366">
        <v>800.8517515792928</v>
      </c>
      <c r="AB73" s="363">
        <v>513.86616935721474</v>
      </c>
      <c r="AC73" s="369">
        <f t="shared" si="6"/>
        <v>3409.4154857656304</v>
      </c>
    </row>
    <row r="74" spans="1:29" ht="18.75">
      <c r="A74" s="348">
        <v>208</v>
      </c>
      <c r="B74" s="349" t="s">
        <v>105</v>
      </c>
      <c r="C74" s="345">
        <v>12412</v>
      </c>
      <c r="D74" s="339">
        <v>702.6925555913632</v>
      </c>
      <c r="E74" s="352">
        <v>516.91596841766034</v>
      </c>
      <c r="F74" s="355">
        <v>128.19158878504672</v>
      </c>
      <c r="G74" s="354">
        <v>57.584998388656139</v>
      </c>
      <c r="H74" s="340">
        <v>505.10949081534</v>
      </c>
      <c r="I74" s="341">
        <v>1207.8020464067031</v>
      </c>
      <c r="J74" s="344">
        <v>-4.723735095069288</v>
      </c>
      <c r="K74" s="345">
        <v>195.82010937208889</v>
      </c>
      <c r="L74" s="342">
        <f t="shared" ref="L74:L137" si="11">SUM(I74:K74)</f>
        <v>1398.8984206837226</v>
      </c>
      <c r="M74" s="367">
        <v>17</v>
      </c>
      <c r="N74" s="134">
        <f t="shared" si="7"/>
        <v>-1818.8599963305251</v>
      </c>
      <c r="O74" s="135">
        <f t="shared" si="8"/>
        <v>-0.56525685294244121</v>
      </c>
      <c r="P74" s="31"/>
      <c r="Q74" s="39">
        <f t="shared" si="9"/>
        <v>-0.53834714525768534</v>
      </c>
      <c r="R74" s="39">
        <f t="shared" si="10"/>
        <v>-0.68121936315988685</v>
      </c>
      <c r="S74" s="23"/>
      <c r="T74" s="33"/>
      <c r="U74" s="360">
        <v>208</v>
      </c>
      <c r="V74" s="349" t="s">
        <v>105</v>
      </c>
      <c r="W74" s="345">
        <v>12400</v>
      </c>
      <c r="X74" s="364">
        <v>1745.3941156829385</v>
      </c>
      <c r="Y74" s="340">
        <v>870.86187407125408</v>
      </c>
      <c r="Z74" s="361">
        <v>2616.2559897541928</v>
      </c>
      <c r="AA74" s="365">
        <v>-12.776129032258064</v>
      </c>
      <c r="AB74" s="363">
        <v>614.27855629231317</v>
      </c>
      <c r="AC74" s="369">
        <f t="shared" ref="AC74:AC137" si="12">SUM(Z74:AB74)</f>
        <v>3217.7584170142477</v>
      </c>
    </row>
    <row r="75" spans="1:29" ht="18.75">
      <c r="A75" s="348">
        <v>211</v>
      </c>
      <c r="B75" s="349" t="s">
        <v>106</v>
      </c>
      <c r="C75" s="345">
        <v>32622</v>
      </c>
      <c r="D75" s="339">
        <v>519.82928698424371</v>
      </c>
      <c r="E75" s="352">
        <v>490.23560787198824</v>
      </c>
      <c r="F75" s="355">
        <v>20.996014959229967</v>
      </c>
      <c r="G75" s="354">
        <v>8.5976641530255655</v>
      </c>
      <c r="H75" s="340">
        <v>196.50588559867575</v>
      </c>
      <c r="I75" s="341">
        <v>716.33514192875975</v>
      </c>
      <c r="J75" s="344">
        <v>-131.97786769664643</v>
      </c>
      <c r="K75" s="345">
        <v>132.08897158978792</v>
      </c>
      <c r="L75" s="342">
        <f t="shared" si="11"/>
        <v>716.44624582190124</v>
      </c>
      <c r="M75" s="367">
        <v>6</v>
      </c>
      <c r="N75" s="134">
        <f t="shared" ref="N75:N138" si="13">L75-AC75</f>
        <v>-830.17284348127953</v>
      </c>
      <c r="O75" s="135">
        <f t="shared" ref="O75:O138" si="14">N75/AC75</f>
        <v>-0.53676619487174992</v>
      </c>
      <c r="P75" s="31"/>
      <c r="Q75" s="39">
        <f t="shared" ref="Q75:Q138" si="15">I75/Z75-1</f>
        <v>-0.42057607016003318</v>
      </c>
      <c r="R75" s="39">
        <f t="shared" ref="R75:R138" si="16">K75/AB75-1</f>
        <v>-0.69769695564306455</v>
      </c>
      <c r="S75" s="23"/>
      <c r="T75" s="33"/>
      <c r="U75" s="360">
        <v>211</v>
      </c>
      <c r="V75" s="349" t="s">
        <v>106</v>
      </c>
      <c r="W75" s="345">
        <v>32214</v>
      </c>
      <c r="X75" s="364">
        <v>1106.6484859041034</v>
      </c>
      <c r="Y75" s="340">
        <v>129.6400155504484</v>
      </c>
      <c r="Z75" s="361">
        <v>1236.2885014545516</v>
      </c>
      <c r="AA75" s="366">
        <v>-126.61165952691377</v>
      </c>
      <c r="AB75" s="363">
        <v>436.94224737554316</v>
      </c>
      <c r="AC75" s="369">
        <f t="shared" si="12"/>
        <v>1546.6190893031808</v>
      </c>
    </row>
    <row r="76" spans="1:29" ht="18.75">
      <c r="A76" s="348">
        <v>213</v>
      </c>
      <c r="B76" s="349" t="s">
        <v>107</v>
      </c>
      <c r="C76" s="345">
        <v>5230</v>
      </c>
      <c r="D76" s="339">
        <v>51.067877629063098</v>
      </c>
      <c r="E76" s="352">
        <v>64.206883365200767</v>
      </c>
      <c r="F76" s="355">
        <v>-25.934990439770555</v>
      </c>
      <c r="G76" s="354">
        <v>12.795984703632888</v>
      </c>
      <c r="H76" s="340">
        <v>137.08546845124283</v>
      </c>
      <c r="I76" s="341">
        <v>188.15334608030594</v>
      </c>
      <c r="J76" s="344">
        <v>-65.947992351816438</v>
      </c>
      <c r="K76" s="345">
        <v>215.42342806954719</v>
      </c>
      <c r="L76" s="342">
        <f t="shared" si="11"/>
        <v>337.6287817980367</v>
      </c>
      <c r="M76" s="367">
        <v>10</v>
      </c>
      <c r="N76" s="134">
        <f t="shared" si="13"/>
        <v>-3399.6861897039516</v>
      </c>
      <c r="O76" s="135">
        <f t="shared" si="14"/>
        <v>-0.9096600676227331</v>
      </c>
      <c r="P76" s="31"/>
      <c r="Q76" s="39">
        <f t="shared" si="15"/>
        <v>-0.93961549559899071</v>
      </c>
      <c r="R76" s="39">
        <f t="shared" si="16"/>
        <v>-0.69048531424823034</v>
      </c>
      <c r="S76" s="23"/>
      <c r="T76" s="33"/>
      <c r="U76" s="360">
        <v>213</v>
      </c>
      <c r="V76" s="349" t="s">
        <v>107</v>
      </c>
      <c r="W76" s="345">
        <v>5312</v>
      </c>
      <c r="X76" s="364">
        <v>2458.9637694441253</v>
      </c>
      <c r="Y76" s="340">
        <v>656.95724285387428</v>
      </c>
      <c r="Z76" s="361">
        <v>3115.9210122979994</v>
      </c>
      <c r="AA76" s="365">
        <v>-74.609939759036138</v>
      </c>
      <c r="AB76" s="363">
        <v>696.00389896302511</v>
      </c>
      <c r="AC76" s="369">
        <f t="shared" si="12"/>
        <v>3737.3149715019886</v>
      </c>
    </row>
    <row r="77" spans="1:29" ht="18.75">
      <c r="A77" s="348">
        <v>214</v>
      </c>
      <c r="B77" s="349" t="s">
        <v>108</v>
      </c>
      <c r="C77" s="345">
        <v>12662</v>
      </c>
      <c r="D77" s="339">
        <v>274.75714737008371</v>
      </c>
      <c r="E77" s="352">
        <v>192.46754067287949</v>
      </c>
      <c r="F77" s="355">
        <v>17.243958300426474</v>
      </c>
      <c r="G77" s="354">
        <v>65.045648396777764</v>
      </c>
      <c r="H77" s="340">
        <v>408.97441162533568</v>
      </c>
      <c r="I77" s="341">
        <v>683.73148001895436</v>
      </c>
      <c r="J77" s="344">
        <v>-51.157479071236772</v>
      </c>
      <c r="K77" s="345">
        <v>208.6820619034921</v>
      </c>
      <c r="L77" s="342">
        <f t="shared" si="11"/>
        <v>841.25606285120966</v>
      </c>
      <c r="M77" s="367">
        <v>4</v>
      </c>
      <c r="N77" s="134">
        <f t="shared" si="13"/>
        <v>-2114.923741414048</v>
      </c>
      <c r="O77" s="135">
        <f t="shared" si="14"/>
        <v>-0.71542459574433792</v>
      </c>
      <c r="P77" s="31"/>
      <c r="Q77" s="39">
        <f t="shared" si="15"/>
        <v>-0.70726876868571487</v>
      </c>
      <c r="R77" s="39">
        <f t="shared" si="16"/>
        <v>-0.68915214861050034</v>
      </c>
      <c r="S77" s="23"/>
      <c r="T77" s="33"/>
      <c r="U77" s="360">
        <v>214</v>
      </c>
      <c r="V77" s="349" t="s">
        <v>108</v>
      </c>
      <c r="W77" s="345">
        <v>12758</v>
      </c>
      <c r="X77" s="364">
        <v>1572.0696084329634</v>
      </c>
      <c r="Y77" s="340">
        <v>763.62746409729789</v>
      </c>
      <c r="Z77" s="361">
        <v>2335.6970725302613</v>
      </c>
      <c r="AA77" s="366">
        <v>-50.849114281235302</v>
      </c>
      <c r="AB77" s="363">
        <v>671.33184601623168</v>
      </c>
      <c r="AC77" s="369">
        <f t="shared" si="12"/>
        <v>2956.1798042652576</v>
      </c>
    </row>
    <row r="78" spans="1:29" ht="18.75">
      <c r="A78" s="348">
        <v>216</v>
      </c>
      <c r="B78" s="349" t="s">
        <v>109</v>
      </c>
      <c r="C78" s="345">
        <v>1311</v>
      </c>
      <c r="D78" s="339">
        <v>550.02059496567506</v>
      </c>
      <c r="E78" s="352">
        <v>466.24256292906176</v>
      </c>
      <c r="F78" s="355">
        <v>87.22883295194508</v>
      </c>
      <c r="G78" s="354">
        <v>-3.4508009153318078</v>
      </c>
      <c r="H78" s="340">
        <v>283.88100686498854</v>
      </c>
      <c r="I78" s="341">
        <v>833.90160183066359</v>
      </c>
      <c r="J78" s="344">
        <v>-266.35316552250191</v>
      </c>
      <c r="K78" s="345">
        <v>229.96112229984442</v>
      </c>
      <c r="L78" s="342">
        <f t="shared" si="11"/>
        <v>797.50955860800605</v>
      </c>
      <c r="M78" s="367">
        <v>13</v>
      </c>
      <c r="N78" s="134">
        <f t="shared" si="13"/>
        <v>-4076.9941938380116</v>
      </c>
      <c r="O78" s="135">
        <f t="shared" si="14"/>
        <v>-0.83639164126034016</v>
      </c>
      <c r="P78" s="31"/>
      <c r="Q78" s="39">
        <f t="shared" si="15"/>
        <v>-0.8082567088599748</v>
      </c>
      <c r="R78" s="39">
        <f t="shared" si="16"/>
        <v>-0.69649569351910268</v>
      </c>
      <c r="S78" s="23"/>
      <c r="T78" s="33"/>
      <c r="U78" s="360">
        <v>216</v>
      </c>
      <c r="V78" s="349" t="s">
        <v>109</v>
      </c>
      <c r="W78" s="345">
        <v>1323</v>
      </c>
      <c r="X78" s="364">
        <v>3446.5644772316209</v>
      </c>
      <c r="Y78" s="340">
        <v>902.48782531640677</v>
      </c>
      <c r="Z78" s="361">
        <v>4349.0523025480279</v>
      </c>
      <c r="AA78" s="365">
        <v>-232.23507180650037</v>
      </c>
      <c r="AB78" s="363">
        <v>757.68652170448934</v>
      </c>
      <c r="AC78" s="369">
        <f t="shared" si="12"/>
        <v>4874.5037524460176</v>
      </c>
    </row>
    <row r="79" spans="1:29" ht="18.75">
      <c r="A79" s="348">
        <v>217</v>
      </c>
      <c r="B79" s="349" t="s">
        <v>110</v>
      </c>
      <c r="C79" s="345">
        <v>5390</v>
      </c>
      <c r="D79" s="339">
        <v>210.53079777365491</v>
      </c>
      <c r="E79" s="352">
        <v>457.94972170686458</v>
      </c>
      <c r="F79" s="355">
        <v>-104.10148423005566</v>
      </c>
      <c r="G79" s="354">
        <v>-143.31743970315398</v>
      </c>
      <c r="H79" s="340">
        <v>505.80816326530612</v>
      </c>
      <c r="I79" s="341">
        <v>716.33896103896109</v>
      </c>
      <c r="J79" s="344">
        <v>17.67717996289425</v>
      </c>
      <c r="K79" s="345">
        <v>197.43194826662412</v>
      </c>
      <c r="L79" s="342">
        <f t="shared" si="11"/>
        <v>931.44808926847941</v>
      </c>
      <c r="M79" s="367">
        <v>16</v>
      </c>
      <c r="N79" s="134">
        <f t="shared" si="13"/>
        <v>-2249.5368471872043</v>
      </c>
      <c r="O79" s="135">
        <f t="shared" si="14"/>
        <v>-0.70718248973969755</v>
      </c>
      <c r="P79" s="31"/>
      <c r="Q79" s="39">
        <f t="shared" si="15"/>
        <v>-0.71815545152717519</v>
      </c>
      <c r="R79" s="39">
        <f t="shared" si="16"/>
        <v>-0.68734269462208752</v>
      </c>
      <c r="S79" s="23"/>
      <c r="T79" s="33"/>
      <c r="U79" s="360">
        <v>217</v>
      </c>
      <c r="V79" s="349" t="s">
        <v>110</v>
      </c>
      <c r="W79" s="345">
        <v>5426</v>
      </c>
      <c r="X79" s="364">
        <v>1693.5594217506555</v>
      </c>
      <c r="Y79" s="340">
        <v>848.05071376711533</v>
      </c>
      <c r="Z79" s="361">
        <v>2541.6101355177707</v>
      </c>
      <c r="AA79" s="366">
        <v>7.9104312569111688</v>
      </c>
      <c r="AB79" s="363">
        <v>631.46436968100204</v>
      </c>
      <c r="AC79" s="369">
        <f t="shared" si="12"/>
        <v>3180.984936455684</v>
      </c>
    </row>
    <row r="80" spans="1:29" ht="18.75">
      <c r="A80" s="348">
        <v>218</v>
      </c>
      <c r="B80" s="349" t="s">
        <v>111</v>
      </c>
      <c r="C80" s="345">
        <v>1192</v>
      </c>
      <c r="D80" s="339">
        <v>440.26426174496646</v>
      </c>
      <c r="E80" s="352">
        <v>-117.12835570469798</v>
      </c>
      <c r="F80" s="355">
        <v>354.84144295302013</v>
      </c>
      <c r="G80" s="354">
        <v>202.55117449664431</v>
      </c>
      <c r="H80" s="340">
        <v>520.75</v>
      </c>
      <c r="I80" s="341">
        <v>961.01510067114089</v>
      </c>
      <c r="J80" s="344">
        <v>-256.37416107382552</v>
      </c>
      <c r="K80" s="345">
        <v>286.01336469098078</v>
      </c>
      <c r="L80" s="342">
        <f t="shared" si="11"/>
        <v>990.65430428829609</v>
      </c>
      <c r="M80" s="367">
        <v>14</v>
      </c>
      <c r="N80" s="134">
        <f t="shared" si="13"/>
        <v>-3689.1534125921298</v>
      </c>
      <c r="O80" s="135">
        <f t="shared" si="14"/>
        <v>-0.78831303245325024</v>
      </c>
      <c r="P80" s="31"/>
      <c r="Q80" s="39">
        <f t="shared" si="15"/>
        <v>-0.76102478694451126</v>
      </c>
      <c r="R80" s="39">
        <f t="shared" si="16"/>
        <v>-0.68077779625597945</v>
      </c>
      <c r="S80" s="23"/>
      <c r="T80" s="33"/>
      <c r="U80" s="360">
        <v>218</v>
      </c>
      <c r="V80" s="349" t="s">
        <v>111</v>
      </c>
      <c r="W80" s="345">
        <v>1207</v>
      </c>
      <c r="X80" s="364">
        <v>2970.8139709661586</v>
      </c>
      <c r="Y80" s="340">
        <v>1050.5867776043574</v>
      </c>
      <c r="Z80" s="361">
        <v>4021.400748570516</v>
      </c>
      <c r="AA80" s="365">
        <v>-237.56255178127589</v>
      </c>
      <c r="AB80" s="363">
        <v>895.9695200911857</v>
      </c>
      <c r="AC80" s="369">
        <f t="shared" si="12"/>
        <v>4679.8077168804257</v>
      </c>
    </row>
    <row r="81" spans="1:29" ht="18.75">
      <c r="A81" s="348">
        <v>224</v>
      </c>
      <c r="B81" s="349" t="s">
        <v>112</v>
      </c>
      <c r="C81" s="345">
        <v>8717</v>
      </c>
      <c r="D81" s="339">
        <v>82.898244808993923</v>
      </c>
      <c r="E81" s="352">
        <v>239.68647470460022</v>
      </c>
      <c r="F81" s="355">
        <v>-84.85694619708616</v>
      </c>
      <c r="G81" s="354">
        <v>-71.931283698520133</v>
      </c>
      <c r="H81" s="340">
        <v>425.18194332912697</v>
      </c>
      <c r="I81" s="341">
        <v>508.08030285648732</v>
      </c>
      <c r="J81" s="344">
        <v>48.687277733165082</v>
      </c>
      <c r="K81" s="345">
        <v>170.25248073533243</v>
      </c>
      <c r="L81" s="342">
        <f t="shared" si="11"/>
        <v>727.02006132498491</v>
      </c>
      <c r="M81" s="367">
        <v>1</v>
      </c>
      <c r="N81" s="134">
        <f t="shared" si="13"/>
        <v>-1825.6658006489356</v>
      </c>
      <c r="O81" s="135">
        <f t="shared" si="14"/>
        <v>-0.71519407375774757</v>
      </c>
      <c r="P81" s="31"/>
      <c r="Q81" s="39">
        <f t="shared" si="15"/>
        <v>-0.75078641888920483</v>
      </c>
      <c r="R81" s="39">
        <f t="shared" si="16"/>
        <v>-0.69394513449945872</v>
      </c>
      <c r="S81" s="23"/>
      <c r="T81" s="33"/>
      <c r="U81" s="360">
        <v>224</v>
      </c>
      <c r="V81" s="349" t="s">
        <v>112</v>
      </c>
      <c r="W81" s="345">
        <v>8696</v>
      </c>
      <c r="X81" s="364">
        <v>1456.6719985588736</v>
      </c>
      <c r="Y81" s="340">
        <v>582.06240986249304</v>
      </c>
      <c r="Z81" s="361">
        <v>2038.7344084213664</v>
      </c>
      <c r="AA81" s="366">
        <v>-42.32946182152714</v>
      </c>
      <c r="AB81" s="363">
        <v>556.28091537408125</v>
      </c>
      <c r="AC81" s="369">
        <f t="shared" si="12"/>
        <v>2552.6858619739205</v>
      </c>
    </row>
    <row r="82" spans="1:29" ht="18.75">
      <c r="A82" s="348">
        <v>226</v>
      </c>
      <c r="B82" s="349" t="s">
        <v>113</v>
      </c>
      <c r="C82" s="345">
        <v>3774</v>
      </c>
      <c r="D82" s="339">
        <v>577.52411234764179</v>
      </c>
      <c r="E82" s="352">
        <v>227.76497085320614</v>
      </c>
      <c r="F82" s="355">
        <v>207.90540540540542</v>
      </c>
      <c r="G82" s="354">
        <v>141.85373608903021</v>
      </c>
      <c r="H82" s="340">
        <v>392.76603073661897</v>
      </c>
      <c r="I82" s="341">
        <v>970.28987811340755</v>
      </c>
      <c r="J82" s="344">
        <v>22.467408585055644</v>
      </c>
      <c r="K82" s="345">
        <v>213.66194706452094</v>
      </c>
      <c r="L82" s="342">
        <f t="shared" si="11"/>
        <v>1206.419233762984</v>
      </c>
      <c r="M82" s="367">
        <v>13</v>
      </c>
      <c r="N82" s="134">
        <f t="shared" si="13"/>
        <v>-3176.9724078254303</v>
      </c>
      <c r="O82" s="135">
        <f t="shared" si="14"/>
        <v>-0.72477493858481412</v>
      </c>
      <c r="P82" s="31"/>
      <c r="Q82" s="39">
        <f t="shared" si="15"/>
        <v>-0.73667374035209643</v>
      </c>
      <c r="R82" s="39">
        <f t="shared" si="16"/>
        <v>-0.69354027380089556</v>
      </c>
      <c r="S82" s="23"/>
      <c r="T82" s="33"/>
      <c r="U82" s="360">
        <v>226</v>
      </c>
      <c r="V82" s="349" t="s">
        <v>113</v>
      </c>
      <c r="W82" s="345">
        <v>3858</v>
      </c>
      <c r="X82" s="364">
        <v>2733.2345470477439</v>
      </c>
      <c r="Y82" s="340">
        <v>951.50953966352006</v>
      </c>
      <c r="Z82" s="361">
        <v>3684.7440867112641</v>
      </c>
      <c r="AA82" s="365">
        <v>1.453343701399689</v>
      </c>
      <c r="AB82" s="363">
        <v>697.19421117575007</v>
      </c>
      <c r="AC82" s="369">
        <f t="shared" si="12"/>
        <v>4383.3916415884141</v>
      </c>
    </row>
    <row r="83" spans="1:29" ht="18.75">
      <c r="A83" s="348">
        <v>230</v>
      </c>
      <c r="B83" s="349" t="s">
        <v>114</v>
      </c>
      <c r="C83" s="345">
        <v>2290</v>
      </c>
      <c r="D83" s="339">
        <v>127.11135371179039</v>
      </c>
      <c r="E83" s="352">
        <v>225.42052401746724</v>
      </c>
      <c r="F83" s="355">
        <v>-47.972925764192141</v>
      </c>
      <c r="G83" s="354">
        <v>-50.336244541484717</v>
      </c>
      <c r="H83" s="340">
        <v>565.61528384279472</v>
      </c>
      <c r="I83" s="341">
        <v>692.72663755458518</v>
      </c>
      <c r="J83" s="344">
        <v>-208.80829694323145</v>
      </c>
      <c r="K83" s="345">
        <v>258.37491143669871</v>
      </c>
      <c r="L83" s="342">
        <f t="shared" si="11"/>
        <v>742.29325204805241</v>
      </c>
      <c r="M83" s="367">
        <v>4</v>
      </c>
      <c r="N83" s="134">
        <f t="shared" si="13"/>
        <v>-3064.7489398722428</v>
      </c>
      <c r="O83" s="135">
        <f t="shared" si="14"/>
        <v>-0.80502100722092729</v>
      </c>
      <c r="P83" s="31"/>
      <c r="Q83" s="39">
        <f t="shared" si="15"/>
        <v>-0.7809805700866651</v>
      </c>
      <c r="R83" s="39">
        <f t="shared" si="16"/>
        <v>-0.68380219323783342</v>
      </c>
      <c r="S83" s="23"/>
      <c r="T83" s="33"/>
      <c r="U83" s="360">
        <v>230</v>
      </c>
      <c r="V83" s="349" t="s">
        <v>114</v>
      </c>
      <c r="W83" s="345">
        <v>2322</v>
      </c>
      <c r="X83" s="364">
        <v>2055.7454617367166</v>
      </c>
      <c r="Y83" s="340">
        <v>1107.1092577221657</v>
      </c>
      <c r="Z83" s="361">
        <v>3162.8547194588828</v>
      </c>
      <c r="AA83" s="366">
        <v>-172.94315245478037</v>
      </c>
      <c r="AB83" s="363">
        <v>817.13062491619269</v>
      </c>
      <c r="AC83" s="369">
        <f t="shared" si="12"/>
        <v>3807.042191920295</v>
      </c>
    </row>
    <row r="84" spans="1:29" ht="18.75">
      <c r="A84" s="348">
        <v>231</v>
      </c>
      <c r="B84" s="349" t="s">
        <v>115</v>
      </c>
      <c r="C84" s="345">
        <v>1289</v>
      </c>
      <c r="D84" s="339">
        <v>-865.25678820791313</v>
      </c>
      <c r="E84" s="352">
        <v>219.5810705973623</v>
      </c>
      <c r="F84" s="355">
        <v>-670.03025601241268</v>
      </c>
      <c r="G84" s="354">
        <v>-414.80760279286267</v>
      </c>
      <c r="H84" s="340">
        <v>-29.543832428238947</v>
      </c>
      <c r="I84" s="341">
        <v>-894.80139643134214</v>
      </c>
      <c r="J84" s="344">
        <v>-94.581070597362299</v>
      </c>
      <c r="K84" s="345">
        <v>173.98835970939692</v>
      </c>
      <c r="L84" s="342">
        <f t="shared" si="11"/>
        <v>-815.39410731930752</v>
      </c>
      <c r="M84" s="367">
        <v>15</v>
      </c>
      <c r="N84" s="134">
        <f t="shared" si="13"/>
        <v>-3016.2082581369878</v>
      </c>
      <c r="O84" s="135">
        <f t="shared" si="14"/>
        <v>-1.3704965760131811</v>
      </c>
      <c r="P84" s="31"/>
      <c r="Q84" s="39">
        <f t="shared" si="15"/>
        <v>-1.50044743902644</v>
      </c>
      <c r="R84" s="39">
        <f t="shared" si="16"/>
        <v>-0.69483265785263293</v>
      </c>
      <c r="S84" s="23"/>
      <c r="T84" s="33"/>
      <c r="U84" s="360">
        <v>231</v>
      </c>
      <c r="V84" s="349" t="s">
        <v>115</v>
      </c>
      <c r="W84" s="345">
        <v>1278</v>
      </c>
      <c r="X84" s="364">
        <v>1894.6401530116777</v>
      </c>
      <c r="Y84" s="340">
        <v>-106.63740456706577</v>
      </c>
      <c r="Z84" s="361">
        <v>1788.0027484446118</v>
      </c>
      <c r="AA84" s="365">
        <v>-157.32942097026603</v>
      </c>
      <c r="AB84" s="363">
        <v>570.14082334333443</v>
      </c>
      <c r="AC84" s="369">
        <f t="shared" si="12"/>
        <v>2200.8141508176805</v>
      </c>
    </row>
    <row r="85" spans="1:29" ht="18.75">
      <c r="A85" s="348">
        <v>232</v>
      </c>
      <c r="B85" s="349" t="s">
        <v>116</v>
      </c>
      <c r="C85" s="345">
        <v>12890</v>
      </c>
      <c r="D85" s="339">
        <v>195.92994569433671</v>
      </c>
      <c r="E85" s="352">
        <v>216.28269976726145</v>
      </c>
      <c r="F85" s="355">
        <v>1.3851823118696664</v>
      </c>
      <c r="G85" s="354">
        <v>-21.737936384794413</v>
      </c>
      <c r="H85" s="340">
        <v>402.58432893716059</v>
      </c>
      <c r="I85" s="341">
        <v>598.51435221101633</v>
      </c>
      <c r="J85" s="344">
        <v>-43.094026377036464</v>
      </c>
      <c r="K85" s="345">
        <v>219.69568983301474</v>
      </c>
      <c r="L85" s="342">
        <f t="shared" si="11"/>
        <v>775.1160156669946</v>
      </c>
      <c r="M85" s="367">
        <v>14</v>
      </c>
      <c r="N85" s="134">
        <f t="shared" si="13"/>
        <v>-2690.4645757332719</v>
      </c>
      <c r="O85" s="135">
        <f t="shared" si="14"/>
        <v>-0.77633877059722067</v>
      </c>
      <c r="P85" s="31"/>
      <c r="Q85" s="39">
        <f t="shared" si="15"/>
        <v>-0.78729783535500375</v>
      </c>
      <c r="R85" s="39">
        <f t="shared" si="16"/>
        <v>-0.68833643770060016</v>
      </c>
      <c r="S85" s="23"/>
      <c r="T85" s="33"/>
      <c r="U85" s="360">
        <v>232</v>
      </c>
      <c r="V85" s="349" t="s">
        <v>116</v>
      </c>
      <c r="W85" s="345">
        <v>13007</v>
      </c>
      <c r="X85" s="364">
        <v>1978.176840697276</v>
      </c>
      <c r="Y85" s="340">
        <v>835.6842838942282</v>
      </c>
      <c r="Z85" s="361">
        <v>2813.8611245915044</v>
      </c>
      <c r="AA85" s="366">
        <v>-53.193511186284312</v>
      </c>
      <c r="AB85" s="363">
        <v>704.91297799504684</v>
      </c>
      <c r="AC85" s="369">
        <f t="shared" si="12"/>
        <v>3465.5805914002667</v>
      </c>
    </row>
    <row r="86" spans="1:29" ht="18.75">
      <c r="A86" s="348">
        <v>233</v>
      </c>
      <c r="B86" s="349" t="s">
        <v>117</v>
      </c>
      <c r="C86" s="345">
        <v>15312</v>
      </c>
      <c r="D86" s="339">
        <v>449.70970480668757</v>
      </c>
      <c r="E86" s="352">
        <v>235.4791013584117</v>
      </c>
      <c r="F86" s="355">
        <v>162.88989028213166</v>
      </c>
      <c r="G86" s="354">
        <v>51.340713166144198</v>
      </c>
      <c r="H86" s="340">
        <v>476.19455329153607</v>
      </c>
      <c r="I86" s="341">
        <v>925.90425809822364</v>
      </c>
      <c r="J86" s="344">
        <v>-22.781021421107628</v>
      </c>
      <c r="K86" s="345">
        <v>222.24894275325505</v>
      </c>
      <c r="L86" s="342">
        <f t="shared" si="11"/>
        <v>1125.372179430371</v>
      </c>
      <c r="M86" s="367">
        <v>14</v>
      </c>
      <c r="N86" s="134">
        <f t="shared" si="13"/>
        <v>-2531.8593581657974</v>
      </c>
      <c r="O86" s="135">
        <f t="shared" si="14"/>
        <v>-0.6922885062480737</v>
      </c>
      <c r="P86" s="31"/>
      <c r="Q86" s="39">
        <f t="shared" si="15"/>
        <v>-0.69147257115421001</v>
      </c>
      <c r="R86" s="39">
        <f t="shared" si="16"/>
        <v>-0.68434215644958829</v>
      </c>
      <c r="S86" s="23"/>
      <c r="T86" s="33"/>
      <c r="U86" s="360">
        <v>233</v>
      </c>
      <c r="V86" s="349" t="s">
        <v>117</v>
      </c>
      <c r="W86" s="345">
        <v>15514</v>
      </c>
      <c r="X86" s="364">
        <v>2145.9667138182031</v>
      </c>
      <c r="Y86" s="340">
        <v>855.07686134157586</v>
      </c>
      <c r="Z86" s="361">
        <v>3001.0435751597788</v>
      </c>
      <c r="AA86" s="365">
        <v>-47.893837823900995</v>
      </c>
      <c r="AB86" s="363">
        <v>704.08180026029061</v>
      </c>
      <c r="AC86" s="369">
        <f t="shared" si="12"/>
        <v>3657.2315375961684</v>
      </c>
    </row>
    <row r="87" spans="1:29" ht="18.75">
      <c r="A87" s="348">
        <v>235</v>
      </c>
      <c r="B87" s="349" t="s">
        <v>118</v>
      </c>
      <c r="C87" s="345">
        <v>10396</v>
      </c>
      <c r="D87" s="339">
        <v>1541.0000961908427</v>
      </c>
      <c r="E87" s="352">
        <v>689.58955367449016</v>
      </c>
      <c r="F87" s="355">
        <v>708.27173913043475</v>
      </c>
      <c r="G87" s="354">
        <v>143.13880338591767</v>
      </c>
      <c r="H87" s="340">
        <v>-155.18055021161985</v>
      </c>
      <c r="I87" s="341">
        <v>1385.8195459792228</v>
      </c>
      <c r="J87" s="344">
        <v>287.27981916121587</v>
      </c>
      <c r="K87" s="345">
        <v>63.698137836558523</v>
      </c>
      <c r="L87" s="342">
        <f t="shared" si="11"/>
        <v>1736.7975029769973</v>
      </c>
      <c r="M87" s="367">
        <v>1</v>
      </c>
      <c r="N87" s="134">
        <f t="shared" si="13"/>
        <v>1351.0226733694417</v>
      </c>
      <c r="O87" s="135">
        <f t="shared" si="14"/>
        <v>3.5021016657406658</v>
      </c>
      <c r="P87" s="31"/>
      <c r="Q87" s="39">
        <f t="shared" si="15"/>
        <v>-17.746929501319372</v>
      </c>
      <c r="R87" s="39">
        <f t="shared" si="16"/>
        <v>-0.67779282931511597</v>
      </c>
      <c r="S87" s="23"/>
      <c r="T87" s="33"/>
      <c r="U87" s="360">
        <v>235</v>
      </c>
      <c r="V87" s="349" t="s">
        <v>118</v>
      </c>
      <c r="W87" s="345">
        <v>10178</v>
      </c>
      <c r="X87" s="364">
        <v>1292.6894051603881</v>
      </c>
      <c r="Y87" s="340">
        <v>-1375.440069744606</v>
      </c>
      <c r="Z87" s="361">
        <v>-82.750664584217887</v>
      </c>
      <c r="AA87" s="366">
        <v>270.83238357241106</v>
      </c>
      <c r="AB87" s="363">
        <v>197.6931106193623</v>
      </c>
      <c r="AC87" s="369">
        <f t="shared" si="12"/>
        <v>385.77482960755549</v>
      </c>
    </row>
    <row r="88" spans="1:29" ht="18.75">
      <c r="A88" s="348">
        <v>236</v>
      </c>
      <c r="B88" s="349" t="s">
        <v>119</v>
      </c>
      <c r="C88" s="345">
        <v>4196</v>
      </c>
      <c r="D88" s="339">
        <v>367.07816968541471</v>
      </c>
      <c r="E88" s="352">
        <v>493.10081029551952</v>
      </c>
      <c r="F88" s="355">
        <v>-25.006911344137272</v>
      </c>
      <c r="G88" s="354">
        <v>-101.01572926596759</v>
      </c>
      <c r="H88" s="340">
        <v>544.16587225929459</v>
      </c>
      <c r="I88" s="341">
        <v>911.24404194470924</v>
      </c>
      <c r="J88" s="344">
        <v>182.02573879885605</v>
      </c>
      <c r="K88" s="345">
        <v>213.65340342772814</v>
      </c>
      <c r="L88" s="342">
        <f t="shared" si="11"/>
        <v>1306.9231841712933</v>
      </c>
      <c r="M88" s="367">
        <v>16</v>
      </c>
      <c r="N88" s="134">
        <f t="shared" si="13"/>
        <v>-2055.2906550708594</v>
      </c>
      <c r="O88" s="135">
        <f t="shared" si="14"/>
        <v>-0.6112908795634856</v>
      </c>
      <c r="P88" s="31"/>
      <c r="Q88" s="39">
        <f t="shared" si="15"/>
        <v>-0.63614557454474085</v>
      </c>
      <c r="R88" s="39">
        <f t="shared" si="16"/>
        <v>-0.67897705096275296</v>
      </c>
      <c r="S88" s="23"/>
      <c r="T88" s="33"/>
      <c r="U88" s="360">
        <v>236</v>
      </c>
      <c r="V88" s="349" t="s">
        <v>119</v>
      </c>
      <c r="W88" s="345">
        <v>4228</v>
      </c>
      <c r="X88" s="364">
        <v>1595.8815785962406</v>
      </c>
      <c r="Y88" s="340">
        <v>908.53771163102385</v>
      </c>
      <c r="Z88" s="361">
        <v>2504.4192902272644</v>
      </c>
      <c r="AA88" s="365">
        <v>192.25520340586567</v>
      </c>
      <c r="AB88" s="363">
        <v>665.53934560902303</v>
      </c>
      <c r="AC88" s="369">
        <f t="shared" si="12"/>
        <v>3362.213839242153</v>
      </c>
    </row>
    <row r="89" spans="1:29" ht="18.75">
      <c r="A89" s="348">
        <v>239</v>
      </c>
      <c r="B89" s="349" t="s">
        <v>120</v>
      </c>
      <c r="C89" s="345">
        <v>2095</v>
      </c>
      <c r="D89" s="339">
        <v>137.54463007159904</v>
      </c>
      <c r="E89" s="352">
        <v>181.45346062052505</v>
      </c>
      <c r="F89" s="355">
        <v>93.316945107398567</v>
      </c>
      <c r="G89" s="354">
        <v>-137.22577565632457</v>
      </c>
      <c r="H89" s="340">
        <v>189.81050119331744</v>
      </c>
      <c r="I89" s="341">
        <v>327.35560859188541</v>
      </c>
      <c r="J89" s="344">
        <v>-252.95608591885443</v>
      </c>
      <c r="K89" s="345">
        <v>221.73922313546271</v>
      </c>
      <c r="L89" s="342">
        <f t="shared" si="11"/>
        <v>296.1387458084937</v>
      </c>
      <c r="M89" s="367">
        <v>11</v>
      </c>
      <c r="N89" s="134">
        <f t="shared" si="13"/>
        <v>-3681.1147698830687</v>
      </c>
      <c r="O89" s="135">
        <f t="shared" si="14"/>
        <v>-0.92554189853874547</v>
      </c>
      <c r="P89" s="31"/>
      <c r="Q89" s="39">
        <f t="shared" si="15"/>
        <v>-0.90622998391804477</v>
      </c>
      <c r="R89" s="39">
        <f t="shared" si="16"/>
        <v>-0.68472450959987008</v>
      </c>
      <c r="S89" s="23"/>
      <c r="T89" s="33"/>
      <c r="U89" s="360">
        <v>239</v>
      </c>
      <c r="V89" s="349" t="s">
        <v>120</v>
      </c>
      <c r="W89" s="345">
        <v>2155</v>
      </c>
      <c r="X89" s="364">
        <v>2801.9054742565613</v>
      </c>
      <c r="Y89" s="340">
        <v>689.14232833500398</v>
      </c>
      <c r="Z89" s="361">
        <v>3491.047802591565</v>
      </c>
      <c r="AA89" s="366">
        <v>-217.11322505800464</v>
      </c>
      <c r="AB89" s="363">
        <v>703.31893815800197</v>
      </c>
      <c r="AC89" s="369">
        <f t="shared" si="12"/>
        <v>3977.2535156915624</v>
      </c>
    </row>
    <row r="90" spans="1:29" ht="18.75">
      <c r="A90" s="348">
        <v>240</v>
      </c>
      <c r="B90" s="349" t="s">
        <v>121</v>
      </c>
      <c r="C90" s="345">
        <v>19982</v>
      </c>
      <c r="D90" s="339">
        <v>-374.55554999499549</v>
      </c>
      <c r="E90" s="352">
        <v>118.12501251126014</v>
      </c>
      <c r="F90" s="355">
        <v>-305.69302372134922</v>
      </c>
      <c r="G90" s="354">
        <v>-186.98753878490641</v>
      </c>
      <c r="H90" s="340">
        <v>209.18411570413372</v>
      </c>
      <c r="I90" s="341">
        <v>-165.37143429086177</v>
      </c>
      <c r="J90" s="344">
        <v>28.750375337804023</v>
      </c>
      <c r="K90" s="345">
        <v>159.90319853825699</v>
      </c>
      <c r="L90" s="342">
        <f t="shared" si="11"/>
        <v>23.282139585199246</v>
      </c>
      <c r="M90" s="367">
        <v>19</v>
      </c>
      <c r="N90" s="134">
        <f t="shared" si="13"/>
        <v>-2698.8023279023096</v>
      </c>
      <c r="O90" s="135">
        <f t="shared" si="14"/>
        <v>-0.99144694447829218</v>
      </c>
      <c r="P90" s="31"/>
      <c r="Q90" s="39">
        <f t="shared" si="15"/>
        <v>-1.0768961263090182</v>
      </c>
      <c r="R90" s="39">
        <f t="shared" si="16"/>
        <v>-0.68882446417872412</v>
      </c>
      <c r="S90" s="23"/>
      <c r="T90" s="33"/>
      <c r="U90" s="360">
        <v>240</v>
      </c>
      <c r="V90" s="349" t="s">
        <v>121</v>
      </c>
      <c r="W90" s="345">
        <v>20437</v>
      </c>
      <c r="X90" s="364">
        <v>1875.4677803492311</v>
      </c>
      <c r="Y90" s="340">
        <v>275.11433904509164</v>
      </c>
      <c r="Z90" s="361">
        <v>2150.5821193943229</v>
      </c>
      <c r="AA90" s="365">
        <v>57.634192885452855</v>
      </c>
      <c r="AB90" s="363">
        <v>513.86815520773337</v>
      </c>
      <c r="AC90" s="369">
        <f t="shared" si="12"/>
        <v>2722.0844674875088</v>
      </c>
    </row>
    <row r="91" spans="1:29" ht="18.75">
      <c r="A91" s="348">
        <v>241</v>
      </c>
      <c r="B91" s="349" t="s">
        <v>122</v>
      </c>
      <c r="C91" s="345">
        <v>7904</v>
      </c>
      <c r="D91" s="339">
        <v>75.063006072874501</v>
      </c>
      <c r="E91" s="352">
        <v>334.01872469635629</v>
      </c>
      <c r="F91" s="355">
        <v>-152.02378542510121</v>
      </c>
      <c r="G91" s="354">
        <v>-106.93193319838056</v>
      </c>
      <c r="H91" s="340">
        <v>212.24886133603238</v>
      </c>
      <c r="I91" s="341">
        <v>287.31186740890689</v>
      </c>
      <c r="J91" s="344">
        <v>-50.800733805668017</v>
      </c>
      <c r="K91" s="345">
        <v>145.45398142879353</v>
      </c>
      <c r="L91" s="342">
        <f t="shared" si="11"/>
        <v>381.96511503203237</v>
      </c>
      <c r="M91" s="367">
        <v>19</v>
      </c>
      <c r="N91" s="134">
        <f t="shared" si="13"/>
        <v>-1640.5730833266521</v>
      </c>
      <c r="O91" s="135">
        <f t="shared" si="14"/>
        <v>-0.81114566076329142</v>
      </c>
      <c r="P91" s="31"/>
      <c r="Q91" s="39">
        <f t="shared" si="15"/>
        <v>-0.8190671021271918</v>
      </c>
      <c r="R91" s="39">
        <f t="shared" si="16"/>
        <v>-0.69929529046240591</v>
      </c>
      <c r="S91" s="23"/>
      <c r="T91" s="33"/>
      <c r="U91" s="360">
        <v>241</v>
      </c>
      <c r="V91" s="349" t="s">
        <v>122</v>
      </c>
      <c r="W91" s="345">
        <v>7984</v>
      </c>
      <c r="X91" s="364">
        <v>1455.1375837420842</v>
      </c>
      <c r="Y91" s="340">
        <v>132.80949933001008</v>
      </c>
      <c r="Z91" s="361">
        <v>1587.9470830720941</v>
      </c>
      <c r="AA91" s="366">
        <v>-49.11923847695391</v>
      </c>
      <c r="AB91" s="363">
        <v>483.71035376354445</v>
      </c>
      <c r="AC91" s="369">
        <f t="shared" si="12"/>
        <v>2022.5381983586844</v>
      </c>
    </row>
    <row r="92" spans="1:29" ht="18.75">
      <c r="A92" s="348">
        <v>244</v>
      </c>
      <c r="B92" s="349" t="s">
        <v>123</v>
      </c>
      <c r="C92" s="345">
        <v>19116</v>
      </c>
      <c r="D92" s="339">
        <v>780.12314291692826</v>
      </c>
      <c r="E92" s="352">
        <v>906.55853735091023</v>
      </c>
      <c r="F92" s="355">
        <v>-44.150345260514754</v>
      </c>
      <c r="G92" s="354">
        <v>-82.285049173467257</v>
      </c>
      <c r="H92" s="340">
        <v>222.07088302992258</v>
      </c>
      <c r="I92" s="341">
        <v>1002.1940259468508</v>
      </c>
      <c r="J92" s="344">
        <v>7.9486817325800381</v>
      </c>
      <c r="K92" s="345">
        <v>109.75024384750418</v>
      </c>
      <c r="L92" s="342">
        <f t="shared" si="11"/>
        <v>1119.8929515269351</v>
      </c>
      <c r="M92" s="367">
        <v>17</v>
      </c>
      <c r="N92" s="134">
        <f t="shared" si="13"/>
        <v>-675.27176313216933</v>
      </c>
      <c r="O92" s="135">
        <f t="shared" si="14"/>
        <v>-0.37616145060003647</v>
      </c>
      <c r="P92" s="31"/>
      <c r="Q92" s="39">
        <f t="shared" si="15"/>
        <v>-0.29605621493435419</v>
      </c>
      <c r="R92" s="39">
        <f t="shared" si="16"/>
        <v>-0.70265170193369475</v>
      </c>
      <c r="S92" s="23"/>
      <c r="T92" s="33"/>
      <c r="U92" s="360">
        <v>244</v>
      </c>
      <c r="V92" s="349" t="s">
        <v>123</v>
      </c>
      <c r="W92" s="345">
        <v>18796</v>
      </c>
      <c r="X92" s="364">
        <v>1257.000671430824</v>
      </c>
      <c r="Y92" s="340">
        <v>166.68407046002449</v>
      </c>
      <c r="Z92" s="361">
        <v>1423.6847418908485</v>
      </c>
      <c r="AA92" s="365">
        <v>2.3833794424345607</v>
      </c>
      <c r="AB92" s="363">
        <v>369.09659332582135</v>
      </c>
      <c r="AC92" s="369">
        <f t="shared" si="12"/>
        <v>1795.1647146591044</v>
      </c>
    </row>
    <row r="93" spans="1:29" ht="18.75">
      <c r="A93" s="348">
        <v>245</v>
      </c>
      <c r="B93" s="349" t="s">
        <v>124</v>
      </c>
      <c r="C93" s="345">
        <v>37232</v>
      </c>
      <c r="D93" s="339">
        <v>401.11909110442627</v>
      </c>
      <c r="E93" s="352">
        <v>419.97263107004727</v>
      </c>
      <c r="F93" s="355">
        <v>-30.205548990116029</v>
      </c>
      <c r="G93" s="354">
        <v>11.352009024495057</v>
      </c>
      <c r="H93" s="340">
        <v>49.699237215298666</v>
      </c>
      <c r="I93" s="341">
        <v>450.81835517834122</v>
      </c>
      <c r="J93" s="344">
        <v>-99.743634507950148</v>
      </c>
      <c r="K93" s="345">
        <v>129.85887189979977</v>
      </c>
      <c r="L93" s="342">
        <f t="shared" si="11"/>
        <v>480.93359257019085</v>
      </c>
      <c r="M93" s="367">
        <v>1</v>
      </c>
      <c r="N93" s="134">
        <f t="shared" si="13"/>
        <v>-624.45997543505212</v>
      </c>
      <c r="O93" s="135">
        <f t="shared" si="14"/>
        <v>-0.56492094174379193</v>
      </c>
      <c r="P93" s="31"/>
      <c r="Q93" s="39">
        <f t="shared" si="15"/>
        <v>-0.4357769027438434</v>
      </c>
      <c r="R93" s="39">
        <f t="shared" si="16"/>
        <v>-0.68389723602506347</v>
      </c>
      <c r="S93" s="23"/>
      <c r="T93" s="33"/>
      <c r="U93" s="360">
        <v>245</v>
      </c>
      <c r="V93" s="349" t="s">
        <v>124</v>
      </c>
      <c r="W93" s="345">
        <v>37105</v>
      </c>
      <c r="X93" s="364">
        <v>880.12303828380846</v>
      </c>
      <c r="Y93" s="340">
        <v>-81.115770820473543</v>
      </c>
      <c r="Z93" s="361">
        <v>799.00726746333498</v>
      </c>
      <c r="AA93" s="366">
        <v>-104.42589947446436</v>
      </c>
      <c r="AB93" s="363">
        <v>410.81220001637229</v>
      </c>
      <c r="AC93" s="369">
        <f t="shared" si="12"/>
        <v>1105.393568005243</v>
      </c>
    </row>
    <row r="94" spans="1:29" ht="18.75">
      <c r="A94" s="348">
        <v>249</v>
      </c>
      <c r="B94" s="349" t="s">
        <v>125</v>
      </c>
      <c r="C94" s="345">
        <v>9443</v>
      </c>
      <c r="D94" s="339">
        <v>234.27946627131209</v>
      </c>
      <c r="E94" s="352">
        <v>103.88891242189982</v>
      </c>
      <c r="F94" s="355">
        <v>37.800169437678704</v>
      </c>
      <c r="G94" s="354">
        <v>92.590384411733552</v>
      </c>
      <c r="H94" s="340">
        <v>304.04998411521763</v>
      </c>
      <c r="I94" s="341">
        <v>538.32934448798051</v>
      </c>
      <c r="J94" s="344">
        <v>-3.9088213491475168</v>
      </c>
      <c r="K94" s="345">
        <v>178.94795250040619</v>
      </c>
      <c r="L94" s="342">
        <f t="shared" si="11"/>
        <v>713.36847563923925</v>
      </c>
      <c r="M94" s="367">
        <v>13</v>
      </c>
      <c r="N94" s="134">
        <f t="shared" si="13"/>
        <v>-2549.7481343965001</v>
      </c>
      <c r="O94" s="135">
        <f t="shared" si="14"/>
        <v>-0.78138431417214171</v>
      </c>
      <c r="P94" s="31"/>
      <c r="Q94" s="39">
        <f t="shared" si="15"/>
        <v>-0.79963850930649705</v>
      </c>
      <c r="R94" s="39">
        <f t="shared" si="16"/>
        <v>-0.69536683839726865</v>
      </c>
      <c r="S94" s="23"/>
      <c r="T94" s="33"/>
      <c r="U94" s="360">
        <v>249</v>
      </c>
      <c r="V94" s="349" t="s">
        <v>125</v>
      </c>
      <c r="W94" s="345">
        <v>9486</v>
      </c>
      <c r="X94" s="364">
        <v>2065.0661169972163</v>
      </c>
      <c r="Y94" s="340">
        <v>621.72435668454375</v>
      </c>
      <c r="Z94" s="361">
        <v>2686.79047368176</v>
      </c>
      <c r="AA94" s="365">
        <v>-11.094982078853047</v>
      </c>
      <c r="AB94" s="363">
        <v>587.42111843283237</v>
      </c>
      <c r="AC94" s="369">
        <f t="shared" si="12"/>
        <v>3263.1166100357391</v>
      </c>
    </row>
    <row r="95" spans="1:29" ht="18.75">
      <c r="A95" s="348">
        <v>250</v>
      </c>
      <c r="B95" s="349" t="s">
        <v>126</v>
      </c>
      <c r="C95" s="345">
        <v>1808</v>
      </c>
      <c r="D95" s="339">
        <v>263.25829646017701</v>
      </c>
      <c r="E95" s="352">
        <v>113.97621681415929</v>
      </c>
      <c r="F95" s="355">
        <v>109.46957964601769</v>
      </c>
      <c r="G95" s="354">
        <v>39.8125</v>
      </c>
      <c r="H95" s="340">
        <v>384.7228982300885</v>
      </c>
      <c r="I95" s="341">
        <v>647.98119469026551</v>
      </c>
      <c r="J95" s="344">
        <v>-205.37776548672565</v>
      </c>
      <c r="K95" s="345">
        <v>245.32952774938946</v>
      </c>
      <c r="L95" s="342">
        <f t="shared" si="11"/>
        <v>687.93295695292932</v>
      </c>
      <c r="M95" s="367">
        <v>6</v>
      </c>
      <c r="N95" s="134">
        <f t="shared" si="13"/>
        <v>-3296.2234533504352</v>
      </c>
      <c r="O95" s="135">
        <f t="shared" si="14"/>
        <v>-0.82733284386780692</v>
      </c>
      <c r="P95" s="31"/>
      <c r="Q95" s="39">
        <f t="shared" si="15"/>
        <v>-0.80868469098568363</v>
      </c>
      <c r="R95" s="39">
        <f t="shared" si="16"/>
        <v>-0.69441521775345627</v>
      </c>
      <c r="S95" s="23"/>
      <c r="T95" s="33"/>
      <c r="U95" s="360">
        <v>250</v>
      </c>
      <c r="V95" s="349" t="s">
        <v>126</v>
      </c>
      <c r="W95" s="345">
        <v>1822</v>
      </c>
      <c r="X95" s="364">
        <v>2389.396900360669</v>
      </c>
      <c r="Y95" s="340">
        <v>997.58346220810131</v>
      </c>
      <c r="Z95" s="361">
        <v>3386.9803625687705</v>
      </c>
      <c r="AA95" s="366">
        <v>-205.64379802414928</v>
      </c>
      <c r="AB95" s="363">
        <v>802.81984575874344</v>
      </c>
      <c r="AC95" s="369">
        <f t="shared" si="12"/>
        <v>3984.1564103033643</v>
      </c>
    </row>
    <row r="96" spans="1:29" ht="18.75">
      <c r="A96" s="348">
        <v>256</v>
      </c>
      <c r="B96" s="349" t="s">
        <v>127</v>
      </c>
      <c r="C96" s="345">
        <v>1581</v>
      </c>
      <c r="D96" s="339">
        <v>499.81151170145478</v>
      </c>
      <c r="E96" s="352">
        <v>914.77735610373179</v>
      </c>
      <c r="F96" s="355">
        <v>-169.31752055660974</v>
      </c>
      <c r="G96" s="354">
        <v>-245.64832384566731</v>
      </c>
      <c r="H96" s="340">
        <v>447.18975332068311</v>
      </c>
      <c r="I96" s="341">
        <v>947.00126502213789</v>
      </c>
      <c r="J96" s="344">
        <v>116.68374446552815</v>
      </c>
      <c r="K96" s="345">
        <v>216.36870040123119</v>
      </c>
      <c r="L96" s="342">
        <f t="shared" si="11"/>
        <v>1280.0537098888972</v>
      </c>
      <c r="M96" s="367">
        <v>13</v>
      </c>
      <c r="N96" s="134">
        <f t="shared" si="13"/>
        <v>-3611.920920187541</v>
      </c>
      <c r="O96" s="135">
        <f t="shared" si="14"/>
        <v>-0.73833598767684205</v>
      </c>
      <c r="P96" s="31"/>
      <c r="Q96" s="39">
        <f t="shared" si="15"/>
        <v>-0.76613529216750353</v>
      </c>
      <c r="R96" s="39">
        <f t="shared" si="16"/>
        <v>-0.68275615297712056</v>
      </c>
      <c r="S96" s="23"/>
      <c r="T96" s="33"/>
      <c r="U96" s="360">
        <v>256</v>
      </c>
      <c r="V96" s="349" t="s">
        <v>127</v>
      </c>
      <c r="W96" s="345">
        <v>1597</v>
      </c>
      <c r="X96" s="364">
        <v>3007.1534563049886</v>
      </c>
      <c r="Y96" s="340">
        <v>1042.2017191685984</v>
      </c>
      <c r="Z96" s="361">
        <v>4049.3551754735868</v>
      </c>
      <c r="AA96" s="365">
        <v>160.5929868503444</v>
      </c>
      <c r="AB96" s="363">
        <v>682.02646775250719</v>
      </c>
      <c r="AC96" s="369">
        <f t="shared" si="12"/>
        <v>4891.9746300764382</v>
      </c>
    </row>
    <row r="97" spans="1:29" ht="18.75">
      <c r="A97" s="348">
        <v>257</v>
      </c>
      <c r="B97" s="349" t="s">
        <v>128</v>
      </c>
      <c r="C97" s="345">
        <v>40433</v>
      </c>
      <c r="D97" s="339">
        <v>874.5058986471447</v>
      </c>
      <c r="E97" s="352">
        <v>671.5869957707813</v>
      </c>
      <c r="F97" s="355">
        <v>116.68439146241931</v>
      </c>
      <c r="G97" s="354">
        <v>86.234511413944062</v>
      </c>
      <c r="H97" s="340">
        <v>-16.362772982464818</v>
      </c>
      <c r="I97" s="341">
        <v>858.14312566467981</v>
      </c>
      <c r="J97" s="344">
        <v>-42.448742363910668</v>
      </c>
      <c r="K97" s="345">
        <v>112.67518388997108</v>
      </c>
      <c r="L97" s="342">
        <f t="shared" si="11"/>
        <v>928.36956719074021</v>
      </c>
      <c r="M97" s="367">
        <v>1</v>
      </c>
      <c r="N97" s="134">
        <f t="shared" si="13"/>
        <v>38.428078739395573</v>
      </c>
      <c r="O97" s="135">
        <f t="shared" si="14"/>
        <v>4.3180455387316775E-2</v>
      </c>
      <c r="P97" s="31"/>
      <c r="Q97" s="39">
        <f t="shared" si="15"/>
        <v>0.44614029747072093</v>
      </c>
      <c r="R97" s="39">
        <f t="shared" si="16"/>
        <v>-0.68579024219743823</v>
      </c>
      <c r="S97" s="23"/>
      <c r="T97" s="33"/>
      <c r="U97" s="360">
        <v>257</v>
      </c>
      <c r="V97" s="349" t="s">
        <v>128</v>
      </c>
      <c r="W97" s="345">
        <v>40082</v>
      </c>
      <c r="X97" s="364">
        <v>871.91804851565769</v>
      </c>
      <c r="Y97" s="340">
        <v>-278.51564684995481</v>
      </c>
      <c r="Z97" s="361">
        <v>593.40240166570288</v>
      </c>
      <c r="AA97" s="366">
        <v>-62.059527967666284</v>
      </c>
      <c r="AB97" s="363">
        <v>358.59861475330814</v>
      </c>
      <c r="AC97" s="369">
        <f t="shared" si="12"/>
        <v>889.94148845134464</v>
      </c>
    </row>
    <row r="98" spans="1:29" ht="18.75">
      <c r="A98" s="348">
        <v>260</v>
      </c>
      <c r="B98" s="349" t="s">
        <v>129</v>
      </c>
      <c r="C98" s="345">
        <v>9877</v>
      </c>
      <c r="D98" s="339">
        <v>855.04333299584891</v>
      </c>
      <c r="E98" s="352">
        <v>132.08939961526778</v>
      </c>
      <c r="F98" s="355">
        <v>436.34514528703045</v>
      </c>
      <c r="G98" s="354">
        <v>286.60878809355069</v>
      </c>
      <c r="H98" s="340">
        <v>510.49346967702746</v>
      </c>
      <c r="I98" s="341">
        <v>1365.5367014275589</v>
      </c>
      <c r="J98" s="344">
        <v>-93.573655968411458</v>
      </c>
      <c r="K98" s="345">
        <v>214.05905165833695</v>
      </c>
      <c r="L98" s="342">
        <f t="shared" si="11"/>
        <v>1486.0220971174845</v>
      </c>
      <c r="M98" s="367">
        <v>12</v>
      </c>
      <c r="N98" s="134">
        <f t="shared" si="13"/>
        <v>-2938.3200205679291</v>
      </c>
      <c r="O98" s="135">
        <f t="shared" si="14"/>
        <v>-0.66412586152019948</v>
      </c>
      <c r="P98" s="31"/>
      <c r="Q98" s="39">
        <f t="shared" si="15"/>
        <v>-0.64327895536239021</v>
      </c>
      <c r="R98" s="39">
        <f t="shared" si="16"/>
        <v>-0.69435996991284465</v>
      </c>
      <c r="S98" s="23"/>
      <c r="T98" s="33"/>
      <c r="U98" s="360">
        <v>260</v>
      </c>
      <c r="V98" s="349" t="s">
        <v>129</v>
      </c>
      <c r="W98" s="345">
        <v>9933</v>
      </c>
      <c r="X98" s="364">
        <v>2836.6093868840885</v>
      </c>
      <c r="Y98" s="340">
        <v>991.41456055303922</v>
      </c>
      <c r="Z98" s="361">
        <v>3828.0239474371278</v>
      </c>
      <c r="AA98" s="365">
        <v>-104.04510218463707</v>
      </c>
      <c r="AB98" s="363">
        <v>700.36327243292249</v>
      </c>
      <c r="AC98" s="369">
        <f t="shared" si="12"/>
        <v>4424.3421176854135</v>
      </c>
    </row>
    <row r="99" spans="1:29" ht="18.75">
      <c r="A99" s="348">
        <v>261</v>
      </c>
      <c r="B99" s="349" t="s">
        <v>130</v>
      </c>
      <c r="C99" s="345">
        <v>6523</v>
      </c>
      <c r="D99" s="339">
        <v>1421.208033113598</v>
      </c>
      <c r="E99" s="352">
        <v>1303.2379273340487</v>
      </c>
      <c r="F99" s="355">
        <v>-73.058715315039095</v>
      </c>
      <c r="G99" s="354">
        <v>191.02882109458838</v>
      </c>
      <c r="H99" s="340">
        <v>-21.302774796872605</v>
      </c>
      <c r="I99" s="341">
        <v>1399.9052583167254</v>
      </c>
      <c r="J99" s="344">
        <v>45.919515560325003</v>
      </c>
      <c r="K99" s="345">
        <v>188.17194999718257</v>
      </c>
      <c r="L99" s="342">
        <f t="shared" si="11"/>
        <v>1633.9967238742329</v>
      </c>
      <c r="M99" s="367">
        <v>19</v>
      </c>
      <c r="N99" s="134">
        <f t="shared" si="13"/>
        <v>-2364.3243318968621</v>
      </c>
      <c r="O99" s="135">
        <f t="shared" si="14"/>
        <v>-0.59132928519690653</v>
      </c>
      <c r="P99" s="31"/>
      <c r="Q99" s="39">
        <f t="shared" si="15"/>
        <v>-0.5783243495994902</v>
      </c>
      <c r="R99" s="39">
        <f t="shared" si="16"/>
        <v>-0.70477435169779079</v>
      </c>
      <c r="S99" s="23"/>
      <c r="T99" s="33"/>
      <c r="U99" s="360">
        <v>261</v>
      </c>
      <c r="V99" s="349" t="s">
        <v>130</v>
      </c>
      <c r="W99" s="345">
        <v>6436</v>
      </c>
      <c r="X99" s="364">
        <v>3037.591331445502</v>
      </c>
      <c r="Y99" s="340">
        <v>282.2713568247072</v>
      </c>
      <c r="Z99" s="361">
        <v>3319.8626882702092</v>
      </c>
      <c r="AA99" s="366">
        <v>41.074891236793036</v>
      </c>
      <c r="AB99" s="363">
        <v>637.38347626409279</v>
      </c>
      <c r="AC99" s="369">
        <f t="shared" si="12"/>
        <v>3998.321055771095</v>
      </c>
    </row>
    <row r="100" spans="1:29" ht="18.75">
      <c r="A100" s="348">
        <v>263</v>
      </c>
      <c r="B100" s="349" t="s">
        <v>131</v>
      </c>
      <c r="C100" s="345">
        <v>7759</v>
      </c>
      <c r="D100" s="339">
        <v>521.48189199639125</v>
      </c>
      <c r="E100" s="352">
        <v>271.21407397860548</v>
      </c>
      <c r="F100" s="355">
        <v>157.79301456373244</v>
      </c>
      <c r="G100" s="354">
        <v>92.474803454053358</v>
      </c>
      <c r="H100" s="340">
        <v>551.10246165743013</v>
      </c>
      <c r="I100" s="341">
        <v>1072.5844825364093</v>
      </c>
      <c r="J100" s="344">
        <v>-49.42544142286377</v>
      </c>
      <c r="K100" s="345">
        <v>233.64182002351271</v>
      </c>
      <c r="L100" s="342">
        <f t="shared" si="11"/>
        <v>1256.8008611370583</v>
      </c>
      <c r="M100" s="367">
        <v>11</v>
      </c>
      <c r="N100" s="134">
        <f t="shared" si="13"/>
        <v>-3113.8875898266192</v>
      </c>
      <c r="O100" s="135">
        <f t="shared" si="14"/>
        <v>-0.71244784998117383</v>
      </c>
      <c r="P100" s="31"/>
      <c r="Q100" s="39">
        <f t="shared" si="15"/>
        <v>-0.70930771773461354</v>
      </c>
      <c r="R100" s="39">
        <f t="shared" si="16"/>
        <v>-0.67756721112558349</v>
      </c>
      <c r="S100" s="23"/>
      <c r="T100" s="33"/>
      <c r="U100" s="360">
        <v>263</v>
      </c>
      <c r="V100" s="349" t="s">
        <v>131</v>
      </c>
      <c r="W100" s="345">
        <v>7854</v>
      </c>
      <c r="X100" s="364">
        <v>2629.0803230668685</v>
      </c>
      <c r="Y100" s="340">
        <v>1060.678738225296</v>
      </c>
      <c r="Z100" s="361">
        <v>3689.7590612921645</v>
      </c>
      <c r="AA100" s="365">
        <v>-43.692386045327218</v>
      </c>
      <c r="AB100" s="363">
        <v>724.62177571684003</v>
      </c>
      <c r="AC100" s="369">
        <f t="shared" si="12"/>
        <v>4370.6884509636775</v>
      </c>
    </row>
    <row r="101" spans="1:29" ht="18.75">
      <c r="A101" s="348">
        <v>265</v>
      </c>
      <c r="B101" s="349" t="s">
        <v>132</v>
      </c>
      <c r="C101" s="345">
        <v>1088</v>
      </c>
      <c r="D101" s="339">
        <v>1340.9650735294117</v>
      </c>
      <c r="E101" s="352">
        <v>766.49264705882354</v>
      </c>
      <c r="F101" s="355">
        <v>388.78125</v>
      </c>
      <c r="G101" s="354">
        <v>185.69117647058823</v>
      </c>
      <c r="H101" s="340">
        <v>135.7922794117647</v>
      </c>
      <c r="I101" s="341">
        <v>1476.7573529411766</v>
      </c>
      <c r="J101" s="344">
        <v>-272.6516544117647</v>
      </c>
      <c r="K101" s="345">
        <v>226.50057285846762</v>
      </c>
      <c r="L101" s="342">
        <f t="shared" si="11"/>
        <v>1430.6062713878796</v>
      </c>
      <c r="M101" s="367">
        <v>13</v>
      </c>
      <c r="N101" s="134">
        <f t="shared" si="13"/>
        <v>-3472.7916822907023</v>
      </c>
      <c r="O101" s="135">
        <f t="shared" si="14"/>
        <v>-0.70824185903275028</v>
      </c>
      <c r="P101" s="31"/>
      <c r="Q101" s="39">
        <f t="shared" si="15"/>
        <v>-0.66637233980743282</v>
      </c>
      <c r="R101" s="39">
        <f t="shared" si="16"/>
        <v>-0.69416192400029808</v>
      </c>
      <c r="S101" s="23"/>
      <c r="T101" s="33"/>
      <c r="U101" s="360">
        <v>265</v>
      </c>
      <c r="V101" s="349" t="s">
        <v>132</v>
      </c>
      <c r="W101" s="345">
        <v>1107</v>
      </c>
      <c r="X101" s="364">
        <v>3653.5637977023871</v>
      </c>
      <c r="Y101" s="340">
        <v>772.79986797450624</v>
      </c>
      <c r="Z101" s="361">
        <v>4426.363665676894</v>
      </c>
      <c r="AA101" s="366">
        <v>-263.55555555555554</v>
      </c>
      <c r="AB101" s="363">
        <v>740.58984355724374</v>
      </c>
      <c r="AC101" s="369">
        <f t="shared" si="12"/>
        <v>4903.3979536785819</v>
      </c>
    </row>
    <row r="102" spans="1:29" ht="18.75">
      <c r="A102" s="348">
        <v>271</v>
      </c>
      <c r="B102" s="349" t="s">
        <v>133</v>
      </c>
      <c r="C102" s="345">
        <v>6951</v>
      </c>
      <c r="D102" s="339">
        <v>-28.675730110775429</v>
      </c>
      <c r="E102" s="352">
        <v>45.468853402388149</v>
      </c>
      <c r="F102" s="355">
        <v>-45.668249172780897</v>
      </c>
      <c r="G102" s="354">
        <v>-28.476334340382678</v>
      </c>
      <c r="H102" s="340">
        <v>456.37821896130055</v>
      </c>
      <c r="I102" s="341">
        <v>427.70263271471731</v>
      </c>
      <c r="J102" s="344">
        <v>-41.418500935117251</v>
      </c>
      <c r="K102" s="345">
        <v>205.52281643318571</v>
      </c>
      <c r="L102" s="342">
        <f t="shared" si="11"/>
        <v>591.80694821278576</v>
      </c>
      <c r="M102" s="367">
        <v>4</v>
      </c>
      <c r="N102" s="134">
        <f t="shared" si="13"/>
        <v>-2407.8739016292157</v>
      </c>
      <c r="O102" s="135">
        <f t="shared" si="14"/>
        <v>-0.80271002888725407</v>
      </c>
      <c r="P102" s="31"/>
      <c r="Q102" s="39">
        <f t="shared" si="15"/>
        <v>-0.82170892967924036</v>
      </c>
      <c r="R102" s="39">
        <f t="shared" si="16"/>
        <v>-0.68720159826952742</v>
      </c>
      <c r="S102" s="23"/>
      <c r="T102" s="33"/>
      <c r="U102" s="360">
        <v>271</v>
      </c>
      <c r="V102" s="349" t="s">
        <v>133</v>
      </c>
      <c r="W102" s="345">
        <v>7013</v>
      </c>
      <c r="X102" s="364">
        <v>1655.4836978675216</v>
      </c>
      <c r="Y102" s="340">
        <v>743.41733483841665</v>
      </c>
      <c r="Z102" s="361">
        <v>2398.9010327059382</v>
      </c>
      <c r="AA102" s="365">
        <v>-56.265792100384999</v>
      </c>
      <c r="AB102" s="363">
        <v>657.04560923644863</v>
      </c>
      <c r="AC102" s="369">
        <f t="shared" si="12"/>
        <v>2999.6808498420014</v>
      </c>
    </row>
    <row r="103" spans="1:29" ht="18.75">
      <c r="A103" s="348">
        <v>272</v>
      </c>
      <c r="B103" s="349" t="s">
        <v>134</v>
      </c>
      <c r="C103" s="345">
        <v>47909</v>
      </c>
      <c r="D103" s="339">
        <v>365.50979982884218</v>
      </c>
      <c r="E103" s="352">
        <v>544.93011751445454</v>
      </c>
      <c r="F103" s="355">
        <v>-126.07046692688222</v>
      </c>
      <c r="G103" s="354">
        <v>-53.349850758730092</v>
      </c>
      <c r="H103" s="340">
        <v>180.76956313010081</v>
      </c>
      <c r="I103" s="341">
        <v>546.27936295894301</v>
      </c>
      <c r="J103" s="344">
        <v>-20.226700619925275</v>
      </c>
      <c r="K103" s="345">
        <v>157.68694500822781</v>
      </c>
      <c r="L103" s="342">
        <f t="shared" si="11"/>
        <v>683.73960734724551</v>
      </c>
      <c r="M103" s="367">
        <v>16</v>
      </c>
      <c r="N103" s="134">
        <f t="shared" si="13"/>
        <v>-1602.3783642074391</v>
      </c>
      <c r="O103" s="135">
        <f t="shared" si="14"/>
        <v>-0.70091674364369505</v>
      </c>
      <c r="P103" s="31"/>
      <c r="Q103" s="39">
        <f t="shared" si="15"/>
        <v>-0.69586445292828603</v>
      </c>
      <c r="R103" s="39">
        <f t="shared" si="16"/>
        <v>-0.69057374167766228</v>
      </c>
      <c r="S103" s="23"/>
      <c r="T103" s="33"/>
      <c r="U103" s="360">
        <v>272</v>
      </c>
      <c r="V103" s="349" t="s">
        <v>134</v>
      </c>
      <c r="W103" s="345">
        <v>47772</v>
      </c>
      <c r="X103" s="364">
        <v>1526.845024683689</v>
      </c>
      <c r="Y103" s="340">
        <v>269.32569004743914</v>
      </c>
      <c r="Z103" s="361">
        <v>1796.1707147311281</v>
      </c>
      <c r="AA103" s="366">
        <v>-19.663484886544421</v>
      </c>
      <c r="AB103" s="363">
        <v>509.61074171010097</v>
      </c>
      <c r="AC103" s="369">
        <f t="shared" si="12"/>
        <v>2286.1179715546846</v>
      </c>
    </row>
    <row r="104" spans="1:29" ht="18.75">
      <c r="A104" s="348">
        <v>273</v>
      </c>
      <c r="B104" s="349" t="s">
        <v>135</v>
      </c>
      <c r="C104" s="345">
        <v>3989</v>
      </c>
      <c r="D104" s="339">
        <v>1094.5251942842817</v>
      </c>
      <c r="E104" s="352">
        <v>1058.0183003258962</v>
      </c>
      <c r="F104" s="355">
        <v>-204.09350714464779</v>
      </c>
      <c r="G104" s="354">
        <v>240.60040110303333</v>
      </c>
      <c r="H104" s="340">
        <v>83.451992980696915</v>
      </c>
      <c r="I104" s="341">
        <v>1177.9771872649787</v>
      </c>
      <c r="J104" s="344">
        <v>-68.627726247179751</v>
      </c>
      <c r="K104" s="345">
        <v>189.4191627465506</v>
      </c>
      <c r="L104" s="342">
        <f t="shared" si="11"/>
        <v>1298.7686237643497</v>
      </c>
      <c r="M104" s="367">
        <v>19</v>
      </c>
      <c r="N104" s="134">
        <f t="shared" si="13"/>
        <v>-3159.8379098532082</v>
      </c>
      <c r="O104" s="135">
        <f t="shared" si="14"/>
        <v>-0.70870526161666614</v>
      </c>
      <c r="P104" s="31"/>
      <c r="Q104" s="39">
        <f t="shared" si="15"/>
        <v>-0.69458942205705954</v>
      </c>
      <c r="R104" s="39">
        <f t="shared" si="16"/>
        <v>-0.70706260299902546</v>
      </c>
      <c r="S104" s="23"/>
      <c r="T104" s="33"/>
      <c r="U104" s="360">
        <v>273</v>
      </c>
      <c r="V104" s="349" t="s">
        <v>135</v>
      </c>
      <c r="W104" s="345">
        <v>3925</v>
      </c>
      <c r="X104" s="364">
        <v>3107.9253732657639</v>
      </c>
      <c r="Y104" s="340">
        <v>749.10274671329853</v>
      </c>
      <c r="Z104" s="361">
        <v>3857.0281199790629</v>
      </c>
      <c r="AA104" s="365">
        <v>-45.041528662420383</v>
      </c>
      <c r="AB104" s="363">
        <v>646.61994230091568</v>
      </c>
      <c r="AC104" s="369">
        <f t="shared" si="12"/>
        <v>4458.6065336175579</v>
      </c>
    </row>
    <row r="105" spans="1:29" ht="18.75">
      <c r="A105" s="348">
        <v>275</v>
      </c>
      <c r="B105" s="349" t="s">
        <v>136</v>
      </c>
      <c r="C105" s="345">
        <v>2586</v>
      </c>
      <c r="D105" s="339">
        <v>516.3955916473318</v>
      </c>
      <c r="E105" s="352">
        <v>164.85924207269915</v>
      </c>
      <c r="F105" s="355">
        <v>173.31554524361948</v>
      </c>
      <c r="G105" s="354">
        <v>178.22080433101314</v>
      </c>
      <c r="H105" s="340">
        <v>413.15274555297759</v>
      </c>
      <c r="I105" s="341">
        <v>929.54833720030933</v>
      </c>
      <c r="J105" s="344">
        <v>-38.550270688321731</v>
      </c>
      <c r="K105" s="345">
        <v>206.33348897311882</v>
      </c>
      <c r="L105" s="342">
        <f t="shared" si="11"/>
        <v>1097.3315554851065</v>
      </c>
      <c r="M105" s="367">
        <v>13</v>
      </c>
      <c r="N105" s="134">
        <f t="shared" si="13"/>
        <v>-2899.4209764313314</v>
      </c>
      <c r="O105" s="135">
        <f t="shared" si="14"/>
        <v>-0.72544420833607692</v>
      </c>
      <c r="P105" s="31"/>
      <c r="Q105" s="39">
        <f t="shared" si="15"/>
        <v>-0.71971513312449964</v>
      </c>
      <c r="R105" s="39">
        <f t="shared" si="16"/>
        <v>-0.70649764121433156</v>
      </c>
      <c r="S105" s="23"/>
      <c r="T105" s="33"/>
      <c r="U105" s="360">
        <v>275</v>
      </c>
      <c r="V105" s="349" t="s">
        <v>136</v>
      </c>
      <c r="W105" s="345">
        <v>2593</v>
      </c>
      <c r="X105" s="364">
        <v>2385.1260983345664</v>
      </c>
      <c r="Y105" s="340">
        <v>931.31530487970429</v>
      </c>
      <c r="Z105" s="361">
        <v>3316.4414032142704</v>
      </c>
      <c r="AA105" s="366">
        <v>-22.693405322020826</v>
      </c>
      <c r="AB105" s="363">
        <v>703.00453402418793</v>
      </c>
      <c r="AC105" s="369">
        <f t="shared" si="12"/>
        <v>3996.7525319164379</v>
      </c>
    </row>
    <row r="106" spans="1:29" ht="18.75">
      <c r="A106" s="348">
        <v>276</v>
      </c>
      <c r="B106" s="349" t="s">
        <v>137</v>
      </c>
      <c r="C106" s="345">
        <v>15035</v>
      </c>
      <c r="D106" s="339">
        <v>846.77924842035247</v>
      </c>
      <c r="E106" s="352">
        <v>694.22121715996013</v>
      </c>
      <c r="F106" s="355">
        <v>120.87994679082142</v>
      </c>
      <c r="G106" s="354">
        <v>31.678084469571001</v>
      </c>
      <c r="H106" s="340">
        <v>394.35497173262388</v>
      </c>
      <c r="I106" s="341">
        <v>1241.1342201529765</v>
      </c>
      <c r="J106" s="344">
        <v>-109.6258064516129</v>
      </c>
      <c r="K106" s="345">
        <v>134.87202607673251</v>
      </c>
      <c r="L106" s="342">
        <f t="shared" si="11"/>
        <v>1266.3804397780962</v>
      </c>
      <c r="M106" s="367">
        <v>12</v>
      </c>
      <c r="N106" s="134">
        <f t="shared" si="13"/>
        <v>-622.23388841064298</v>
      </c>
      <c r="O106" s="135">
        <f t="shared" si="14"/>
        <v>-0.32946583064811941</v>
      </c>
      <c r="P106" s="31"/>
      <c r="Q106" s="39">
        <f t="shared" si="15"/>
        <v>-0.19250593037053954</v>
      </c>
      <c r="R106" s="39">
        <f t="shared" si="16"/>
        <v>-0.70642952225663214</v>
      </c>
      <c r="S106" s="23"/>
      <c r="T106" s="33"/>
      <c r="U106" s="360">
        <v>276</v>
      </c>
      <c r="V106" s="349" t="s">
        <v>137</v>
      </c>
      <c r="W106" s="345">
        <v>14857</v>
      </c>
      <c r="X106" s="364">
        <v>1023.077107383236</v>
      </c>
      <c r="Y106" s="340">
        <v>513.94250283198562</v>
      </c>
      <c r="Z106" s="361">
        <v>1537.0196102152217</v>
      </c>
      <c r="AA106" s="365">
        <v>-107.82486370061251</v>
      </c>
      <c r="AB106" s="363">
        <v>459.4195816741298</v>
      </c>
      <c r="AC106" s="369">
        <f t="shared" si="12"/>
        <v>1888.6143281887391</v>
      </c>
    </row>
    <row r="107" spans="1:29" ht="18.75">
      <c r="A107" s="348">
        <v>280</v>
      </c>
      <c r="B107" s="349" t="s">
        <v>138</v>
      </c>
      <c r="C107" s="345">
        <v>2050</v>
      </c>
      <c r="D107" s="339">
        <v>804.48682926829269</v>
      </c>
      <c r="E107" s="352">
        <v>682.93317073170726</v>
      </c>
      <c r="F107" s="355">
        <v>-3.8302439024390242</v>
      </c>
      <c r="G107" s="354">
        <v>125.3839024390244</v>
      </c>
      <c r="H107" s="340">
        <v>432.47658536585368</v>
      </c>
      <c r="I107" s="341">
        <v>1236.9629268292683</v>
      </c>
      <c r="J107" s="344">
        <v>-133.48146341463413</v>
      </c>
      <c r="K107" s="345">
        <v>246.42342761516105</v>
      </c>
      <c r="L107" s="342">
        <f t="shared" si="11"/>
        <v>1349.9048910297952</v>
      </c>
      <c r="M107" s="367">
        <v>15</v>
      </c>
      <c r="N107" s="134">
        <f t="shared" si="13"/>
        <v>-2286.3035954465449</v>
      </c>
      <c r="O107" s="135">
        <f t="shared" si="14"/>
        <v>-0.62876031557312673</v>
      </c>
      <c r="P107" s="31"/>
      <c r="Q107" s="39">
        <f t="shared" si="15"/>
        <v>-0.57833579344445152</v>
      </c>
      <c r="R107" s="39">
        <f t="shared" si="16"/>
        <v>-0.7022898549825296</v>
      </c>
      <c r="S107" s="23"/>
      <c r="T107" s="33"/>
      <c r="U107" s="360">
        <v>280</v>
      </c>
      <c r="V107" s="349" t="s">
        <v>138</v>
      </c>
      <c r="W107" s="345">
        <v>2068</v>
      </c>
      <c r="X107" s="364">
        <v>2021.4503668680579</v>
      </c>
      <c r="Y107" s="340">
        <v>912.07566545433554</v>
      </c>
      <c r="Z107" s="361">
        <v>2933.5260323223933</v>
      </c>
      <c r="AA107" s="366">
        <v>-125.04690522243713</v>
      </c>
      <c r="AB107" s="363">
        <v>827.72935937638385</v>
      </c>
      <c r="AC107" s="369">
        <f t="shared" si="12"/>
        <v>3636.2084864763401</v>
      </c>
    </row>
    <row r="108" spans="1:29" ht="18.75">
      <c r="A108" s="348">
        <v>284</v>
      </c>
      <c r="B108" s="349" t="s">
        <v>139</v>
      </c>
      <c r="C108" s="345">
        <v>2271</v>
      </c>
      <c r="D108" s="339">
        <v>960.54205195948919</v>
      </c>
      <c r="E108" s="352">
        <v>139.74944958168209</v>
      </c>
      <c r="F108" s="355">
        <v>453.02421840598856</v>
      </c>
      <c r="G108" s="354">
        <v>367.76838397181859</v>
      </c>
      <c r="H108" s="340">
        <v>425.28841919859093</v>
      </c>
      <c r="I108" s="341">
        <v>1385.8309114927345</v>
      </c>
      <c r="J108" s="344">
        <v>285.49097313958606</v>
      </c>
      <c r="K108" s="345">
        <v>224.9745039657534</v>
      </c>
      <c r="L108" s="342">
        <f t="shared" si="11"/>
        <v>1896.2963885980739</v>
      </c>
      <c r="M108" s="367">
        <v>2</v>
      </c>
      <c r="N108" s="134">
        <f t="shared" si="13"/>
        <v>-2149.5077597070626</v>
      </c>
      <c r="O108" s="135">
        <f t="shared" si="14"/>
        <v>-0.53129308313343138</v>
      </c>
      <c r="P108" s="31"/>
      <c r="Q108" s="39">
        <f t="shared" si="15"/>
        <v>-0.54265325902405837</v>
      </c>
      <c r="R108" s="39">
        <f t="shared" si="16"/>
        <v>-0.6753266895035428</v>
      </c>
      <c r="S108" s="23"/>
      <c r="T108" s="33"/>
      <c r="U108" s="360">
        <v>284</v>
      </c>
      <c r="V108" s="349" t="s">
        <v>139</v>
      </c>
      <c r="W108" s="345">
        <v>2292</v>
      </c>
      <c r="X108" s="364">
        <v>2262.1491823258793</v>
      </c>
      <c r="Y108" s="340">
        <v>768.00450049141023</v>
      </c>
      <c r="Z108" s="361">
        <v>3030.1536828172893</v>
      </c>
      <c r="AA108" s="365">
        <v>322.72469458987786</v>
      </c>
      <c r="AB108" s="363">
        <v>692.92577089796953</v>
      </c>
      <c r="AC108" s="369">
        <f t="shared" si="12"/>
        <v>4045.8041483051366</v>
      </c>
    </row>
    <row r="109" spans="1:29" ht="18.75">
      <c r="A109" s="348">
        <v>285</v>
      </c>
      <c r="B109" s="349" t="s">
        <v>140</v>
      </c>
      <c r="C109" s="345">
        <v>51241</v>
      </c>
      <c r="D109" s="339">
        <v>111.22519076520754</v>
      </c>
      <c r="E109" s="352">
        <v>72.764953845553364</v>
      </c>
      <c r="F109" s="355">
        <v>-15.822954274897056</v>
      </c>
      <c r="G109" s="354">
        <v>54.283191194551236</v>
      </c>
      <c r="H109" s="340">
        <v>214.97443453484513</v>
      </c>
      <c r="I109" s="341">
        <v>326.19960578443045</v>
      </c>
      <c r="J109" s="344">
        <v>-37.064479615932555</v>
      </c>
      <c r="K109" s="345">
        <v>152.12690849137451</v>
      </c>
      <c r="L109" s="342">
        <f t="shared" si="11"/>
        <v>441.26203465987237</v>
      </c>
      <c r="M109" s="367">
        <v>8</v>
      </c>
      <c r="N109" s="134">
        <f t="shared" si="13"/>
        <v>-2111.5370273328131</v>
      </c>
      <c r="O109" s="135">
        <f t="shared" si="14"/>
        <v>-0.82714580194360132</v>
      </c>
      <c r="P109" s="31"/>
      <c r="Q109" s="39">
        <f t="shared" si="15"/>
        <v>-0.84444292089462358</v>
      </c>
      <c r="R109" s="39">
        <f t="shared" si="16"/>
        <v>-0.68870367356521889</v>
      </c>
      <c r="S109" s="23"/>
      <c r="T109" s="33"/>
      <c r="U109" s="360">
        <v>285</v>
      </c>
      <c r="V109" s="349" t="s">
        <v>140</v>
      </c>
      <c r="W109" s="345">
        <v>51668</v>
      </c>
      <c r="X109" s="364">
        <v>1884.031653231857</v>
      </c>
      <c r="Y109" s="340">
        <v>212.94527421133901</v>
      </c>
      <c r="Z109" s="361">
        <v>2096.976927443196</v>
      </c>
      <c r="AA109" s="366">
        <v>-32.866280870171096</v>
      </c>
      <c r="AB109" s="363">
        <v>488.68841541966032</v>
      </c>
      <c r="AC109" s="369">
        <f t="shared" si="12"/>
        <v>2552.7990619926854</v>
      </c>
    </row>
    <row r="110" spans="1:29" ht="18.75">
      <c r="A110" s="348">
        <v>286</v>
      </c>
      <c r="B110" s="349" t="s">
        <v>141</v>
      </c>
      <c r="C110" s="345">
        <v>80454</v>
      </c>
      <c r="D110" s="339">
        <v>-27.521067939443657</v>
      </c>
      <c r="E110" s="352">
        <v>30.996954781614338</v>
      </c>
      <c r="F110" s="355">
        <v>-53.459305938797328</v>
      </c>
      <c r="G110" s="354">
        <v>-5.0587167822606709</v>
      </c>
      <c r="H110" s="340">
        <v>166.49460561314541</v>
      </c>
      <c r="I110" s="341">
        <v>138.97353767370174</v>
      </c>
      <c r="J110" s="344">
        <v>-92.178524374176547</v>
      </c>
      <c r="K110" s="345">
        <v>162.51833088922567</v>
      </c>
      <c r="L110" s="342">
        <f t="shared" si="11"/>
        <v>209.31334418875088</v>
      </c>
      <c r="M110" s="367">
        <v>8</v>
      </c>
      <c r="N110" s="134">
        <f t="shared" si="13"/>
        <v>-1981.05372448254</v>
      </c>
      <c r="O110" s="135">
        <f t="shared" si="14"/>
        <v>-0.90443914758281896</v>
      </c>
      <c r="P110" s="31"/>
      <c r="Q110" s="39">
        <f t="shared" si="15"/>
        <v>-0.9206700388797634</v>
      </c>
      <c r="R110" s="39">
        <f t="shared" si="16"/>
        <v>-0.69204817124368367</v>
      </c>
      <c r="S110" s="23"/>
      <c r="T110" s="33"/>
      <c r="U110" s="360">
        <v>286</v>
      </c>
      <c r="V110" s="349" t="s">
        <v>141</v>
      </c>
      <c r="W110" s="345">
        <v>81187</v>
      </c>
      <c r="X110" s="364">
        <v>1564.8314248981328</v>
      </c>
      <c r="Y110" s="340">
        <v>187.01032204368423</v>
      </c>
      <c r="Z110" s="361">
        <v>1751.8417469418168</v>
      </c>
      <c r="AA110" s="365">
        <v>-89.214135267961623</v>
      </c>
      <c r="AB110" s="363">
        <v>527.7394569974357</v>
      </c>
      <c r="AC110" s="369">
        <f t="shared" si="12"/>
        <v>2190.3670686712908</v>
      </c>
    </row>
    <row r="111" spans="1:29" ht="18.75">
      <c r="A111" s="348">
        <v>287</v>
      </c>
      <c r="B111" s="349" t="s">
        <v>142</v>
      </c>
      <c r="C111" s="345">
        <v>6380</v>
      </c>
      <c r="D111" s="339">
        <v>631.31363636363642</v>
      </c>
      <c r="E111" s="352">
        <v>211.32539184952978</v>
      </c>
      <c r="F111" s="355">
        <v>251.86990595611286</v>
      </c>
      <c r="G111" s="354">
        <v>168.11833855799372</v>
      </c>
      <c r="H111" s="340">
        <v>343.63479623824452</v>
      </c>
      <c r="I111" s="341">
        <v>974.94843260188088</v>
      </c>
      <c r="J111" s="344">
        <v>176.27758620689656</v>
      </c>
      <c r="K111" s="345">
        <v>226.1120106567258</v>
      </c>
      <c r="L111" s="342">
        <f t="shared" si="11"/>
        <v>1377.3380294655033</v>
      </c>
      <c r="M111" s="367">
        <v>15</v>
      </c>
      <c r="N111" s="134">
        <f t="shared" si="13"/>
        <v>-2301.7060295961855</v>
      </c>
      <c r="O111" s="135">
        <f t="shared" si="14"/>
        <v>-0.62562611174143357</v>
      </c>
      <c r="P111" s="31"/>
      <c r="Q111" s="39">
        <f t="shared" si="15"/>
        <v>-0.66872113386173782</v>
      </c>
      <c r="R111" s="39">
        <f t="shared" si="16"/>
        <v>-0.68673217696459521</v>
      </c>
      <c r="S111" s="23"/>
      <c r="T111" s="33"/>
      <c r="U111" s="360">
        <v>287</v>
      </c>
      <c r="V111" s="349" t="s">
        <v>142</v>
      </c>
      <c r="W111" s="345">
        <v>6404</v>
      </c>
      <c r="X111" s="364">
        <v>2325.591312217502</v>
      </c>
      <c r="Y111" s="340">
        <v>617.39277839749548</v>
      </c>
      <c r="Z111" s="361">
        <v>2942.9840906149975</v>
      </c>
      <c r="AA111" s="366">
        <v>14.274984384759525</v>
      </c>
      <c r="AB111" s="363">
        <v>721.78498406193205</v>
      </c>
      <c r="AC111" s="369">
        <f t="shared" si="12"/>
        <v>3679.044059061689</v>
      </c>
    </row>
    <row r="112" spans="1:29" ht="18.75">
      <c r="A112" s="348">
        <v>288</v>
      </c>
      <c r="B112" s="349" t="s">
        <v>143</v>
      </c>
      <c r="C112" s="345">
        <v>6442</v>
      </c>
      <c r="D112" s="339">
        <v>485.91307047500777</v>
      </c>
      <c r="E112" s="352">
        <v>657.46972989754738</v>
      </c>
      <c r="F112" s="355">
        <v>-75.060850667494563</v>
      </c>
      <c r="G112" s="354">
        <v>-96.495808755045019</v>
      </c>
      <c r="H112" s="340">
        <v>295.87022663769017</v>
      </c>
      <c r="I112" s="341">
        <v>781.78329711269794</v>
      </c>
      <c r="J112" s="344">
        <v>58.199472213598263</v>
      </c>
      <c r="K112" s="345">
        <v>207.36787412539582</v>
      </c>
      <c r="L112" s="342">
        <f t="shared" si="11"/>
        <v>1047.3506434516921</v>
      </c>
      <c r="M112" s="367">
        <v>15</v>
      </c>
      <c r="N112" s="134">
        <f t="shared" si="13"/>
        <v>-1998.0527464489364</v>
      </c>
      <c r="O112" s="135">
        <f t="shared" si="14"/>
        <v>-0.65608804175992363</v>
      </c>
      <c r="P112" s="31"/>
      <c r="Q112" s="39">
        <f t="shared" si="15"/>
        <v>-0.66894244960680038</v>
      </c>
      <c r="R112" s="39">
        <f t="shared" si="16"/>
        <v>-0.68977126695185786</v>
      </c>
      <c r="S112" s="23"/>
      <c r="T112" s="33"/>
      <c r="U112" s="360">
        <v>288</v>
      </c>
      <c r="V112" s="349" t="s">
        <v>143</v>
      </c>
      <c r="W112" s="345">
        <v>6416</v>
      </c>
      <c r="X112" s="364">
        <v>1782.5148304762088</v>
      </c>
      <c r="Y112" s="340">
        <v>578.95765726547779</v>
      </c>
      <c r="Z112" s="361">
        <v>2361.4724877416866</v>
      </c>
      <c r="AA112" s="365">
        <v>15.495480049875312</v>
      </c>
      <c r="AB112" s="363">
        <v>668.43542210906674</v>
      </c>
      <c r="AC112" s="369">
        <f t="shared" si="12"/>
        <v>3045.4033899006286</v>
      </c>
    </row>
    <row r="113" spans="1:29" ht="18.75">
      <c r="A113" s="348">
        <v>290</v>
      </c>
      <c r="B113" s="349" t="s">
        <v>144</v>
      </c>
      <c r="C113" s="345">
        <v>7928</v>
      </c>
      <c r="D113" s="339">
        <v>461.14581231079717</v>
      </c>
      <c r="E113" s="352">
        <v>399.62083753784054</v>
      </c>
      <c r="F113" s="355">
        <v>-8.2092583249243187</v>
      </c>
      <c r="G113" s="354">
        <v>69.734233097880931</v>
      </c>
      <c r="H113" s="340">
        <v>302.1989152371342</v>
      </c>
      <c r="I113" s="341">
        <v>763.34472754793137</v>
      </c>
      <c r="J113" s="344">
        <v>-69.194248234106965</v>
      </c>
      <c r="K113" s="345">
        <v>213.96392633208012</v>
      </c>
      <c r="L113" s="342">
        <f t="shared" si="11"/>
        <v>908.11440564590453</v>
      </c>
      <c r="M113" s="367">
        <v>18</v>
      </c>
      <c r="N113" s="134">
        <f t="shared" si="13"/>
        <v>-3590.4409679904884</v>
      </c>
      <c r="O113" s="135">
        <f t="shared" si="14"/>
        <v>-0.79813199344663555</v>
      </c>
      <c r="P113" s="31"/>
      <c r="Q113" s="39">
        <f t="shared" si="15"/>
        <v>-0.80372088353928339</v>
      </c>
      <c r="R113" s="39">
        <f t="shared" si="16"/>
        <v>-0.68609526930135822</v>
      </c>
      <c r="S113" s="23"/>
      <c r="T113" s="33"/>
      <c r="U113" s="360">
        <v>290</v>
      </c>
      <c r="V113" s="349" t="s">
        <v>144</v>
      </c>
      <c r="W113" s="345">
        <v>8042</v>
      </c>
      <c r="X113" s="364">
        <v>3146.388655857761</v>
      </c>
      <c r="Y113" s="340">
        <v>742.6890071788348</v>
      </c>
      <c r="Z113" s="361">
        <v>3889.0776630365954</v>
      </c>
      <c r="AA113" s="366">
        <v>-72.142874906739621</v>
      </c>
      <c r="AB113" s="363">
        <v>681.62058550653728</v>
      </c>
      <c r="AC113" s="369">
        <f t="shared" si="12"/>
        <v>4498.5553736363927</v>
      </c>
    </row>
    <row r="114" spans="1:29" ht="18.75">
      <c r="A114" s="348">
        <v>291</v>
      </c>
      <c r="B114" s="349" t="s">
        <v>145</v>
      </c>
      <c r="C114" s="345">
        <v>2158</v>
      </c>
      <c r="D114" s="339">
        <v>823.92029657089893</v>
      </c>
      <c r="E114" s="352">
        <v>-40.751158480074146</v>
      </c>
      <c r="F114" s="355">
        <v>445.88322520852643</v>
      </c>
      <c r="G114" s="354">
        <v>418.7882298424467</v>
      </c>
      <c r="H114" s="340">
        <v>8.8721037998146439</v>
      </c>
      <c r="I114" s="341">
        <v>832.79240037071361</v>
      </c>
      <c r="J114" s="344">
        <v>-42.68952734012975</v>
      </c>
      <c r="K114" s="345">
        <v>208.09268296525406</v>
      </c>
      <c r="L114" s="342">
        <f t="shared" si="11"/>
        <v>998.19555599583794</v>
      </c>
      <c r="M114" s="367">
        <v>6</v>
      </c>
      <c r="N114" s="134">
        <f t="shared" si="13"/>
        <v>-3311.3047367658919</v>
      </c>
      <c r="O114" s="135">
        <f t="shared" si="14"/>
        <v>-0.7683732478978097</v>
      </c>
      <c r="P114" s="31"/>
      <c r="Q114" s="39">
        <f t="shared" si="15"/>
        <v>-0.77308883768664927</v>
      </c>
      <c r="R114" s="39">
        <f t="shared" si="16"/>
        <v>-0.69570800572359803</v>
      </c>
      <c r="S114" s="23"/>
      <c r="T114" s="33"/>
      <c r="U114" s="360">
        <v>291</v>
      </c>
      <c r="V114" s="349" t="s">
        <v>145</v>
      </c>
      <c r="W114" s="345">
        <v>2161</v>
      </c>
      <c r="X114" s="364">
        <v>3010.7476253876625</v>
      </c>
      <c r="Y114" s="340">
        <v>659.37768656449805</v>
      </c>
      <c r="Z114" s="361">
        <v>3670.1253119521607</v>
      </c>
      <c r="AA114" s="365">
        <v>-44.483572420175847</v>
      </c>
      <c r="AB114" s="363">
        <v>683.85855322974487</v>
      </c>
      <c r="AC114" s="369">
        <f t="shared" si="12"/>
        <v>4309.5002927617297</v>
      </c>
    </row>
    <row r="115" spans="1:29" ht="18.75">
      <c r="A115" s="348">
        <v>297</v>
      </c>
      <c r="B115" s="349" t="s">
        <v>146</v>
      </c>
      <c r="C115" s="345">
        <v>121543</v>
      </c>
      <c r="D115" s="339">
        <v>-33.327958006631398</v>
      </c>
      <c r="E115" s="352">
        <v>104.40630887833936</v>
      </c>
      <c r="F115" s="355">
        <v>-97.128283817249866</v>
      </c>
      <c r="G115" s="354">
        <v>-40.605983067720892</v>
      </c>
      <c r="H115" s="340">
        <v>211.88189365080672</v>
      </c>
      <c r="I115" s="341">
        <v>178.55393564417531</v>
      </c>
      <c r="J115" s="344">
        <v>-14.553195165496984</v>
      </c>
      <c r="K115" s="345">
        <v>157.95313065902127</v>
      </c>
      <c r="L115" s="342">
        <f t="shared" si="11"/>
        <v>321.95387113769959</v>
      </c>
      <c r="M115" s="367">
        <v>11</v>
      </c>
      <c r="N115" s="134">
        <f t="shared" si="13"/>
        <v>-1714.2211153876842</v>
      </c>
      <c r="O115" s="135">
        <f t="shared" si="14"/>
        <v>-0.84188300452158316</v>
      </c>
      <c r="P115" s="31"/>
      <c r="Q115" s="39">
        <f t="shared" si="15"/>
        <v>-0.88345925299728822</v>
      </c>
      <c r="R115" s="39">
        <f t="shared" si="16"/>
        <v>-0.69463259255173693</v>
      </c>
      <c r="S115" s="23"/>
      <c r="T115" s="33"/>
      <c r="U115" s="360">
        <v>297</v>
      </c>
      <c r="V115" s="349" t="s">
        <v>146</v>
      </c>
      <c r="W115" s="345">
        <v>120210</v>
      </c>
      <c r="X115" s="364">
        <v>1227.381503749906</v>
      </c>
      <c r="Y115" s="340">
        <v>304.73443197530844</v>
      </c>
      <c r="Z115" s="361">
        <v>1532.1159357252145</v>
      </c>
      <c r="AA115" s="366">
        <v>-13.196971965726645</v>
      </c>
      <c r="AB115" s="363">
        <v>517.25602276589564</v>
      </c>
      <c r="AC115" s="369">
        <f t="shared" si="12"/>
        <v>2036.1749865253837</v>
      </c>
    </row>
    <row r="116" spans="1:29" ht="18.75">
      <c r="A116" s="348">
        <v>300</v>
      </c>
      <c r="B116" s="349" t="s">
        <v>147</v>
      </c>
      <c r="C116" s="345">
        <v>3528</v>
      </c>
      <c r="D116" s="339">
        <v>776.37981859410434</v>
      </c>
      <c r="E116" s="352">
        <v>193.99914965986395</v>
      </c>
      <c r="F116" s="355">
        <v>375.72562358276645</v>
      </c>
      <c r="G116" s="353">
        <v>206.65504535147392</v>
      </c>
      <c r="H116" s="340">
        <v>515.64427437641723</v>
      </c>
      <c r="I116" s="341">
        <v>1292.0240929705215</v>
      </c>
      <c r="J116" s="344">
        <v>334.21258503401361</v>
      </c>
      <c r="K116" s="345">
        <v>220.50757950906166</v>
      </c>
      <c r="L116" s="342">
        <f t="shared" si="11"/>
        <v>1846.7442575135965</v>
      </c>
      <c r="M116" s="367">
        <v>14</v>
      </c>
      <c r="N116" s="134">
        <f t="shared" si="13"/>
        <v>-2668.020610134382</v>
      </c>
      <c r="O116" s="135">
        <f t="shared" si="14"/>
        <v>-0.59095449892705476</v>
      </c>
      <c r="P116" s="31"/>
      <c r="Q116" s="39">
        <f t="shared" si="15"/>
        <v>-0.63467394467309779</v>
      </c>
      <c r="R116" s="39">
        <f t="shared" si="16"/>
        <v>-0.68779819224004723</v>
      </c>
      <c r="S116" s="23"/>
      <c r="T116" s="33"/>
      <c r="U116" s="360">
        <v>300</v>
      </c>
      <c r="V116" s="349" t="s">
        <v>147</v>
      </c>
      <c r="W116" s="345">
        <v>3534</v>
      </c>
      <c r="X116" s="364">
        <v>2584.0923372494931</v>
      </c>
      <c r="Y116" s="340">
        <v>952.54041623530361</v>
      </c>
      <c r="Z116" s="361">
        <v>3536.6327534847965</v>
      </c>
      <c r="AA116" s="365">
        <v>271.83389926428976</v>
      </c>
      <c r="AB116" s="363">
        <v>706.29821489889184</v>
      </c>
      <c r="AC116" s="369">
        <f t="shared" si="12"/>
        <v>4514.7648676479785</v>
      </c>
    </row>
    <row r="117" spans="1:29" ht="18.75">
      <c r="A117" s="348">
        <v>301</v>
      </c>
      <c r="B117" s="349" t="s">
        <v>148</v>
      </c>
      <c r="C117" s="345">
        <v>20197</v>
      </c>
      <c r="D117" s="339">
        <v>139.33004901718076</v>
      </c>
      <c r="E117" s="352">
        <v>156.1749764816557</v>
      </c>
      <c r="F117" s="355">
        <v>22.95152745457246</v>
      </c>
      <c r="G117" s="354">
        <v>-39.796454919047385</v>
      </c>
      <c r="H117" s="340">
        <v>544.31271971084811</v>
      </c>
      <c r="I117" s="341">
        <v>683.64276872802895</v>
      </c>
      <c r="J117" s="344">
        <v>-126.85879090954101</v>
      </c>
      <c r="K117" s="345">
        <v>221.13629742602137</v>
      </c>
      <c r="L117" s="342">
        <f t="shared" si="11"/>
        <v>777.92027524450941</v>
      </c>
      <c r="M117" s="367">
        <v>14</v>
      </c>
      <c r="N117" s="134">
        <f t="shared" si="13"/>
        <v>-2765.4728329232307</v>
      </c>
      <c r="O117" s="135">
        <f t="shared" si="14"/>
        <v>-0.7804589410496523</v>
      </c>
      <c r="P117" s="31"/>
      <c r="Q117" s="39">
        <f t="shared" si="15"/>
        <v>-0.77045994720283417</v>
      </c>
      <c r="R117" s="39">
        <f t="shared" si="16"/>
        <v>-0.67982914326491695</v>
      </c>
      <c r="S117" s="23"/>
      <c r="T117" s="33"/>
      <c r="U117" s="360">
        <v>301</v>
      </c>
      <c r="V117" s="349" t="s">
        <v>148</v>
      </c>
      <c r="W117" s="345">
        <v>20456</v>
      </c>
      <c r="X117" s="364">
        <v>2062.3569816168747</v>
      </c>
      <c r="Y117" s="340">
        <v>915.95883036097257</v>
      </c>
      <c r="Z117" s="361">
        <v>2978.3158119778473</v>
      </c>
      <c r="AA117" s="366">
        <v>-125.60485921001174</v>
      </c>
      <c r="AB117" s="363">
        <v>690.68215539990501</v>
      </c>
      <c r="AC117" s="369">
        <f t="shared" si="12"/>
        <v>3543.3931081677401</v>
      </c>
    </row>
    <row r="118" spans="1:29" ht="18.75">
      <c r="A118" s="348">
        <v>304</v>
      </c>
      <c r="B118" s="349" t="s">
        <v>149</v>
      </c>
      <c r="C118" s="345">
        <v>971</v>
      </c>
      <c r="D118" s="339">
        <v>-254.65808444902163</v>
      </c>
      <c r="E118" s="352">
        <v>221.0195674562307</v>
      </c>
      <c r="F118" s="355">
        <v>-380.61688980432541</v>
      </c>
      <c r="G118" s="353">
        <v>-95.06076210092688</v>
      </c>
      <c r="H118" s="340">
        <v>-70.205973223480953</v>
      </c>
      <c r="I118" s="341">
        <v>-324.86405767250255</v>
      </c>
      <c r="J118" s="344">
        <v>-229.46652935118433</v>
      </c>
      <c r="K118" s="345">
        <v>185.81965591302097</v>
      </c>
      <c r="L118" s="342">
        <f t="shared" si="11"/>
        <v>-368.51093111066598</v>
      </c>
      <c r="M118" s="367">
        <v>2</v>
      </c>
      <c r="N118" s="134">
        <f t="shared" si="13"/>
        <v>-2835.3031074636301</v>
      </c>
      <c r="O118" s="135">
        <f t="shared" si="14"/>
        <v>-1.1493887221806791</v>
      </c>
      <c r="P118" s="31"/>
      <c r="Q118" s="39">
        <f t="shared" si="15"/>
        <v>-1.1589728686737184</v>
      </c>
      <c r="R118" s="39">
        <f t="shared" si="16"/>
        <v>-0.69977741073515431</v>
      </c>
      <c r="S118" s="23"/>
      <c r="T118" s="33"/>
      <c r="U118" s="360">
        <v>304</v>
      </c>
      <c r="V118" s="349" t="s">
        <v>149</v>
      </c>
      <c r="W118" s="345">
        <v>962</v>
      </c>
      <c r="X118" s="364">
        <v>1871.3601098704166</v>
      </c>
      <c r="Y118" s="340">
        <v>172.15876465694183</v>
      </c>
      <c r="Z118" s="361">
        <v>2043.5188745273583</v>
      </c>
      <c r="AA118" s="365">
        <v>-195.66632016632016</v>
      </c>
      <c r="AB118" s="363">
        <v>618.9396219919264</v>
      </c>
      <c r="AC118" s="369">
        <f t="shared" si="12"/>
        <v>2466.7921763529644</v>
      </c>
    </row>
    <row r="119" spans="1:29" ht="18.75">
      <c r="A119" s="348">
        <v>305</v>
      </c>
      <c r="B119" s="349" t="s">
        <v>150</v>
      </c>
      <c r="C119" s="345">
        <v>15165</v>
      </c>
      <c r="D119" s="339">
        <v>714.06455654467527</v>
      </c>
      <c r="E119" s="352">
        <v>429.10121991427627</v>
      </c>
      <c r="F119" s="355">
        <v>127.69851632047478</v>
      </c>
      <c r="G119" s="354">
        <v>157.26482030992418</v>
      </c>
      <c r="H119" s="340">
        <v>282.05657764589517</v>
      </c>
      <c r="I119" s="341">
        <v>996.12113419057039</v>
      </c>
      <c r="J119" s="344">
        <v>-47.307352456313879</v>
      </c>
      <c r="K119" s="345">
        <v>182.06949598575849</v>
      </c>
      <c r="L119" s="342">
        <f t="shared" si="11"/>
        <v>1130.883277720015</v>
      </c>
      <c r="M119" s="367">
        <v>17</v>
      </c>
      <c r="N119" s="134">
        <f t="shared" si="13"/>
        <v>-2441.3918903865138</v>
      </c>
      <c r="O119" s="135">
        <f t="shared" si="14"/>
        <v>-0.68342772476862823</v>
      </c>
      <c r="P119" s="31"/>
      <c r="Q119" s="39">
        <f t="shared" si="15"/>
        <v>-0.67054859841970105</v>
      </c>
      <c r="R119" s="39">
        <f t="shared" si="16"/>
        <v>-0.69537447700312849</v>
      </c>
      <c r="S119" s="23"/>
      <c r="T119" s="33"/>
      <c r="U119" s="360">
        <v>305</v>
      </c>
      <c r="V119" s="349" t="s">
        <v>150</v>
      </c>
      <c r="W119" s="345">
        <v>15213</v>
      </c>
      <c r="X119" s="364">
        <v>2306.4723727488799</v>
      </c>
      <c r="Y119" s="340">
        <v>717.10296920570647</v>
      </c>
      <c r="Z119" s="361">
        <v>3023.5753419545863</v>
      </c>
      <c r="AA119" s="366">
        <v>-48.983172286859926</v>
      </c>
      <c r="AB119" s="363">
        <v>597.6829984388022</v>
      </c>
      <c r="AC119" s="369">
        <f t="shared" si="12"/>
        <v>3572.2751681065288</v>
      </c>
    </row>
    <row r="120" spans="1:29" ht="18.75">
      <c r="A120" s="348">
        <v>309</v>
      </c>
      <c r="B120" s="349" t="s">
        <v>151</v>
      </c>
      <c r="C120" s="345">
        <v>6506</v>
      </c>
      <c r="D120" s="339">
        <v>-34.978327697509989</v>
      </c>
      <c r="E120" s="352">
        <v>127.05979096218874</v>
      </c>
      <c r="F120" s="355">
        <v>-81.913157085766983</v>
      </c>
      <c r="G120" s="354">
        <v>-80.124961573931756</v>
      </c>
      <c r="H120" s="340">
        <v>582.09483553642792</v>
      </c>
      <c r="I120" s="341">
        <v>547.11650783891787</v>
      </c>
      <c r="J120" s="344">
        <v>-60.879495849984629</v>
      </c>
      <c r="K120" s="345">
        <v>192.24507651890352</v>
      </c>
      <c r="L120" s="342">
        <f t="shared" si="11"/>
        <v>678.48208850783681</v>
      </c>
      <c r="M120" s="367">
        <v>12</v>
      </c>
      <c r="N120" s="134">
        <f t="shared" si="13"/>
        <v>-3027.7954175675686</v>
      </c>
      <c r="O120" s="135">
        <f t="shared" si="14"/>
        <v>-0.81693705142271311</v>
      </c>
      <c r="P120" s="31"/>
      <c r="Q120" s="39">
        <f t="shared" si="15"/>
        <v>-0.82699609620372327</v>
      </c>
      <c r="R120" s="39">
        <f t="shared" si="16"/>
        <v>-0.69396547694711597</v>
      </c>
      <c r="S120" s="23"/>
      <c r="T120" s="33"/>
      <c r="U120" s="360">
        <v>309</v>
      </c>
      <c r="V120" s="349" t="s">
        <v>151</v>
      </c>
      <c r="W120" s="345">
        <v>6552</v>
      </c>
      <c r="X120" s="364">
        <v>2167.1116405746925</v>
      </c>
      <c r="Y120" s="340">
        <v>995.34016446193255</v>
      </c>
      <c r="Z120" s="361">
        <v>3162.4518050366255</v>
      </c>
      <c r="AA120" s="365">
        <v>-84.355311355311358</v>
      </c>
      <c r="AB120" s="363">
        <v>628.18101239409111</v>
      </c>
      <c r="AC120" s="369">
        <f t="shared" si="12"/>
        <v>3706.2775060754057</v>
      </c>
    </row>
    <row r="121" spans="1:29" ht="18.75">
      <c r="A121" s="348">
        <v>312</v>
      </c>
      <c r="B121" s="349" t="s">
        <v>152</v>
      </c>
      <c r="C121" s="345">
        <v>1232</v>
      </c>
      <c r="D121" s="339">
        <v>548.93506493506493</v>
      </c>
      <c r="E121" s="352">
        <v>529.59659090909088</v>
      </c>
      <c r="F121" s="355">
        <v>49.745129870129873</v>
      </c>
      <c r="G121" s="354">
        <v>-30.406655844155843</v>
      </c>
      <c r="H121" s="340">
        <v>51.18181818181818</v>
      </c>
      <c r="I121" s="341">
        <v>600.11688311688317</v>
      </c>
      <c r="J121" s="344">
        <v>-257.03003246753246</v>
      </c>
      <c r="K121" s="345">
        <v>237.46261636058128</v>
      </c>
      <c r="L121" s="342">
        <f t="shared" si="11"/>
        <v>580.54946700993196</v>
      </c>
      <c r="M121" s="367">
        <v>13</v>
      </c>
      <c r="N121" s="134">
        <f t="shared" si="13"/>
        <v>-3340.7402281042478</v>
      </c>
      <c r="O121" s="135">
        <f t="shared" si="14"/>
        <v>-0.85194935540384054</v>
      </c>
      <c r="P121" s="31"/>
      <c r="Q121" s="39">
        <f t="shared" si="15"/>
        <v>-0.82405914864461605</v>
      </c>
      <c r="R121" s="39">
        <f t="shared" si="16"/>
        <v>-0.67504371674384622</v>
      </c>
      <c r="S121" s="23"/>
      <c r="T121" s="33"/>
      <c r="U121" s="360">
        <v>312</v>
      </c>
      <c r="V121" s="349" t="s">
        <v>152</v>
      </c>
      <c r="W121" s="345">
        <v>1288</v>
      </c>
      <c r="X121" s="364">
        <v>2606.91508500381</v>
      </c>
      <c r="Y121" s="340">
        <v>803.98624060534871</v>
      </c>
      <c r="Z121" s="361">
        <v>3410.9013256091589</v>
      </c>
      <c r="AA121" s="366">
        <v>-220.3641304347826</v>
      </c>
      <c r="AB121" s="363">
        <v>730.75249993980344</v>
      </c>
      <c r="AC121" s="369">
        <f t="shared" si="12"/>
        <v>3921.2896951141797</v>
      </c>
    </row>
    <row r="122" spans="1:29" ht="18.75">
      <c r="A122" s="348">
        <v>316</v>
      </c>
      <c r="B122" s="349" t="s">
        <v>153</v>
      </c>
      <c r="C122" s="345">
        <v>4245</v>
      </c>
      <c r="D122" s="339">
        <v>-36.278445229681978</v>
      </c>
      <c r="E122" s="352">
        <v>25.846171967020023</v>
      </c>
      <c r="F122" s="355">
        <v>-26.098704358068314</v>
      </c>
      <c r="G122" s="354">
        <v>-36.025912838633687</v>
      </c>
      <c r="H122" s="340">
        <v>432.60306242638399</v>
      </c>
      <c r="I122" s="341">
        <v>396.32461719670198</v>
      </c>
      <c r="J122" s="344">
        <v>-257.82073027090695</v>
      </c>
      <c r="K122" s="345">
        <v>194.75501448889324</v>
      </c>
      <c r="L122" s="342">
        <f t="shared" si="11"/>
        <v>333.25890141468824</v>
      </c>
      <c r="M122" s="367">
        <v>7</v>
      </c>
      <c r="N122" s="134">
        <f t="shared" si="13"/>
        <v>-1822.8885781180397</v>
      </c>
      <c r="O122" s="135">
        <f t="shared" si="14"/>
        <v>-0.84543779839822886</v>
      </c>
      <c r="P122" s="31"/>
      <c r="Q122" s="39">
        <f t="shared" si="15"/>
        <v>-0.77700300742980222</v>
      </c>
      <c r="R122" s="39">
        <f t="shared" si="16"/>
        <v>-0.69257233166306376</v>
      </c>
      <c r="S122" s="23"/>
      <c r="T122" s="33"/>
      <c r="U122" s="360">
        <v>316</v>
      </c>
      <c r="V122" s="349" t="s">
        <v>153</v>
      </c>
      <c r="W122" s="345">
        <v>4326</v>
      </c>
      <c r="X122" s="364">
        <v>1153.3297237297361</v>
      </c>
      <c r="Y122" s="340">
        <v>623.93468073052577</v>
      </c>
      <c r="Z122" s="361">
        <v>1777.2644044602619</v>
      </c>
      <c r="AA122" s="365">
        <v>-254.6155802126676</v>
      </c>
      <c r="AB122" s="363">
        <v>633.49865528513385</v>
      </c>
      <c r="AC122" s="369">
        <f t="shared" si="12"/>
        <v>2156.1474795327281</v>
      </c>
    </row>
    <row r="123" spans="1:29" ht="18.75">
      <c r="A123" s="348">
        <v>317</v>
      </c>
      <c r="B123" s="349" t="s">
        <v>154</v>
      </c>
      <c r="C123" s="345">
        <v>2533</v>
      </c>
      <c r="D123" s="339">
        <v>1229.1271219897355</v>
      </c>
      <c r="E123" s="352">
        <v>721.83339913146472</v>
      </c>
      <c r="F123" s="355">
        <v>334.79194630872485</v>
      </c>
      <c r="G123" s="354">
        <v>172.50177654954598</v>
      </c>
      <c r="H123" s="340">
        <v>569.65021713383339</v>
      </c>
      <c r="I123" s="341">
        <v>1798.7773391235689</v>
      </c>
      <c r="J123" s="344">
        <v>32.08251085669167</v>
      </c>
      <c r="K123" s="345">
        <v>234.78039418642808</v>
      </c>
      <c r="L123" s="342">
        <f t="shared" si="11"/>
        <v>2065.6402441666887</v>
      </c>
      <c r="M123" s="367">
        <v>17</v>
      </c>
      <c r="N123" s="134">
        <f t="shared" si="13"/>
        <v>-2845.7451720065555</v>
      </c>
      <c r="O123" s="135">
        <f t="shared" si="14"/>
        <v>-0.57941801159312123</v>
      </c>
      <c r="P123" s="31"/>
      <c r="Q123" s="39">
        <f t="shared" si="15"/>
        <v>-0.56625219703277385</v>
      </c>
      <c r="R123" s="39">
        <f t="shared" si="16"/>
        <v>-0.68466619862813971</v>
      </c>
      <c r="S123" s="23"/>
      <c r="T123" s="33"/>
      <c r="U123" s="360">
        <v>317</v>
      </c>
      <c r="V123" s="349" t="s">
        <v>154</v>
      </c>
      <c r="W123" s="345">
        <v>2538</v>
      </c>
      <c r="X123" s="364">
        <v>2908.3852680002597</v>
      </c>
      <c r="Y123" s="340">
        <v>1238.6728307804358</v>
      </c>
      <c r="Z123" s="361">
        <v>4147.0580987806961</v>
      </c>
      <c r="AA123" s="366">
        <v>19.781717888100868</v>
      </c>
      <c r="AB123" s="363">
        <v>744.54559950444764</v>
      </c>
      <c r="AC123" s="369">
        <f t="shared" si="12"/>
        <v>4911.3854161732443</v>
      </c>
    </row>
    <row r="124" spans="1:29" ht="18.75">
      <c r="A124" s="348">
        <v>320</v>
      </c>
      <c r="B124" s="349" t="s">
        <v>155</v>
      </c>
      <c r="C124" s="345">
        <v>7105</v>
      </c>
      <c r="D124" s="339">
        <v>566.70274454609432</v>
      </c>
      <c r="E124" s="352">
        <v>200.54637579169599</v>
      </c>
      <c r="F124" s="355">
        <v>171.19901477832514</v>
      </c>
      <c r="G124" s="354">
        <v>194.95735397607319</v>
      </c>
      <c r="H124" s="340">
        <v>367.65193525686135</v>
      </c>
      <c r="I124" s="341">
        <v>934.35467980295562</v>
      </c>
      <c r="J124" s="344">
        <v>-48.235186488388457</v>
      </c>
      <c r="K124" s="345">
        <v>187.64811030375134</v>
      </c>
      <c r="L124" s="342">
        <f t="shared" si="11"/>
        <v>1073.7676036183186</v>
      </c>
      <c r="M124" s="367">
        <v>19</v>
      </c>
      <c r="N124" s="134">
        <f t="shared" si="13"/>
        <v>-3133.4812490653721</v>
      </c>
      <c r="O124" s="135">
        <f t="shared" si="14"/>
        <v>-0.74478153272692893</v>
      </c>
      <c r="P124" s="31"/>
      <c r="Q124" s="39">
        <f t="shared" si="15"/>
        <v>-0.74351309001597654</v>
      </c>
      <c r="R124" s="39">
        <f t="shared" si="16"/>
        <v>-0.69079838487046641</v>
      </c>
      <c r="S124" s="23"/>
      <c r="T124" s="33"/>
      <c r="U124" s="360">
        <v>320</v>
      </c>
      <c r="V124" s="349" t="s">
        <v>155</v>
      </c>
      <c r="W124" s="345">
        <v>7191</v>
      </c>
      <c r="X124" s="364">
        <v>3012.7618445914709</v>
      </c>
      <c r="Y124" s="340">
        <v>630.13236728529318</v>
      </c>
      <c r="Z124" s="361">
        <v>3642.8942118767641</v>
      </c>
      <c r="AA124" s="365">
        <v>-42.524822695035461</v>
      </c>
      <c r="AB124" s="363">
        <v>606.8794635019616</v>
      </c>
      <c r="AC124" s="369">
        <f t="shared" si="12"/>
        <v>4207.2488526836905</v>
      </c>
    </row>
    <row r="125" spans="1:29" ht="18.75">
      <c r="A125" s="348">
        <v>322</v>
      </c>
      <c r="B125" s="349" t="s">
        <v>156</v>
      </c>
      <c r="C125" s="345">
        <v>6614</v>
      </c>
      <c r="D125" s="339">
        <v>1087.6953432113698</v>
      </c>
      <c r="E125" s="352">
        <v>712.65255518596916</v>
      </c>
      <c r="F125" s="355">
        <v>188.63032960387056</v>
      </c>
      <c r="G125" s="354">
        <v>186.41245842153009</v>
      </c>
      <c r="H125" s="340">
        <v>302.14544904747504</v>
      </c>
      <c r="I125" s="341">
        <v>1389.8407922588449</v>
      </c>
      <c r="J125" s="344">
        <v>-78.016480193528878</v>
      </c>
      <c r="K125" s="345">
        <v>192.98510419181133</v>
      </c>
      <c r="L125" s="342">
        <f t="shared" si="11"/>
        <v>1504.8094162571274</v>
      </c>
      <c r="M125" s="367">
        <v>2</v>
      </c>
      <c r="N125" s="134">
        <f t="shared" si="13"/>
        <v>-2296.1964062601742</v>
      </c>
      <c r="O125" s="135">
        <f t="shared" si="14"/>
        <v>-0.60410231225046285</v>
      </c>
      <c r="P125" s="31"/>
      <c r="Q125" s="39">
        <f t="shared" si="15"/>
        <v>-0.57304924746205987</v>
      </c>
      <c r="R125" s="39">
        <f t="shared" si="16"/>
        <v>-0.6890320607939624</v>
      </c>
      <c r="S125" s="23"/>
      <c r="T125" s="33"/>
      <c r="U125" s="360">
        <v>322</v>
      </c>
      <c r="V125" s="349" t="s">
        <v>156</v>
      </c>
      <c r="W125" s="345">
        <v>6609</v>
      </c>
      <c r="X125" s="364">
        <v>2468.2285477650189</v>
      </c>
      <c r="Y125" s="340">
        <v>787.04336356704744</v>
      </c>
      <c r="Z125" s="361">
        <v>3255.2719113320668</v>
      </c>
      <c r="AA125" s="366">
        <v>-74.860947193221364</v>
      </c>
      <c r="AB125" s="363">
        <v>620.59485837845637</v>
      </c>
      <c r="AC125" s="369">
        <f t="shared" si="12"/>
        <v>3801.0058225173016</v>
      </c>
    </row>
    <row r="126" spans="1:29" ht="18.75">
      <c r="A126" s="348">
        <v>398</v>
      </c>
      <c r="B126" s="349" t="s">
        <v>157</v>
      </c>
      <c r="C126" s="345">
        <v>120027</v>
      </c>
      <c r="D126" s="339">
        <v>427.42432119439792</v>
      </c>
      <c r="E126" s="352">
        <v>163.97690519633082</v>
      </c>
      <c r="F126" s="355">
        <v>107.09637831487915</v>
      </c>
      <c r="G126" s="354">
        <v>156.35103768318794</v>
      </c>
      <c r="H126" s="340">
        <v>205.05650395327717</v>
      </c>
      <c r="I126" s="341">
        <v>632.48082514767509</v>
      </c>
      <c r="J126" s="344">
        <v>-33.97107317520225</v>
      </c>
      <c r="K126" s="345">
        <v>151.36855530921949</v>
      </c>
      <c r="L126" s="342">
        <f t="shared" si="11"/>
        <v>749.87830728169229</v>
      </c>
      <c r="M126" s="367">
        <v>7</v>
      </c>
      <c r="N126" s="134">
        <f t="shared" si="13"/>
        <v>-1298.170208345749</v>
      </c>
      <c r="O126" s="135">
        <f t="shared" si="14"/>
        <v>-0.63385715642973472</v>
      </c>
      <c r="P126" s="31"/>
      <c r="Q126" s="39">
        <f t="shared" si="15"/>
        <v>-0.60157164234544014</v>
      </c>
      <c r="R126" s="39">
        <f t="shared" si="16"/>
        <v>-0.69283166431352639</v>
      </c>
      <c r="S126" s="23"/>
      <c r="T126" s="33"/>
      <c r="U126" s="360">
        <v>398</v>
      </c>
      <c r="V126" s="349" t="s">
        <v>157</v>
      </c>
      <c r="W126" s="345">
        <v>119984</v>
      </c>
      <c r="X126" s="364">
        <v>1314.3240190544627</v>
      </c>
      <c r="Y126" s="340">
        <v>273.11526079730015</v>
      </c>
      <c r="Z126" s="361">
        <v>1587.4392798517629</v>
      </c>
      <c r="AA126" s="365">
        <v>-32.17774036538205</v>
      </c>
      <c r="AB126" s="363">
        <v>492.78697614106045</v>
      </c>
      <c r="AC126" s="369">
        <f t="shared" si="12"/>
        <v>2048.0485156274412</v>
      </c>
    </row>
    <row r="127" spans="1:29" ht="18.75">
      <c r="A127" s="348">
        <v>399</v>
      </c>
      <c r="B127" s="349" t="s">
        <v>158</v>
      </c>
      <c r="C127" s="345">
        <v>7916</v>
      </c>
      <c r="D127" s="339">
        <v>190.18961596766044</v>
      </c>
      <c r="E127" s="352">
        <v>532.20123799898943</v>
      </c>
      <c r="F127" s="355">
        <v>-148.32971197574531</v>
      </c>
      <c r="G127" s="353">
        <v>-193.68191005558361</v>
      </c>
      <c r="H127" s="340">
        <v>406.98168266801417</v>
      </c>
      <c r="I127" s="341">
        <v>597.17129863567459</v>
      </c>
      <c r="J127" s="344">
        <v>-48.030697321879735</v>
      </c>
      <c r="K127" s="345">
        <v>164.79457243785541</v>
      </c>
      <c r="L127" s="342">
        <f t="shared" si="11"/>
        <v>713.93517375165027</v>
      </c>
      <c r="M127" s="367">
        <v>15</v>
      </c>
      <c r="N127" s="134">
        <f t="shared" si="13"/>
        <v>-1722.5972345581331</v>
      </c>
      <c r="O127" s="135">
        <f t="shared" si="14"/>
        <v>-0.70698720389813918</v>
      </c>
      <c r="P127" s="31"/>
      <c r="Q127" s="39">
        <f t="shared" si="15"/>
        <v>-0.68951982964761582</v>
      </c>
      <c r="R127" s="39">
        <f t="shared" si="16"/>
        <v>-0.70111158336363033</v>
      </c>
      <c r="S127" s="23"/>
      <c r="T127" s="33"/>
      <c r="U127" s="360">
        <v>399</v>
      </c>
      <c r="V127" s="349" t="s">
        <v>158</v>
      </c>
      <c r="W127" s="345">
        <v>7996</v>
      </c>
      <c r="X127" s="364">
        <v>1457.8932107934997</v>
      </c>
      <c r="Y127" s="340">
        <v>465.48662360270674</v>
      </c>
      <c r="Z127" s="361">
        <v>1923.3798343962064</v>
      </c>
      <c r="AA127" s="366">
        <v>-38.205602801400701</v>
      </c>
      <c r="AB127" s="363">
        <v>551.35817671497773</v>
      </c>
      <c r="AC127" s="369">
        <f t="shared" si="12"/>
        <v>2436.5324083097835</v>
      </c>
    </row>
    <row r="128" spans="1:29" ht="18.75">
      <c r="A128" s="348">
        <v>400</v>
      </c>
      <c r="B128" s="349" t="s">
        <v>159</v>
      </c>
      <c r="C128" s="345">
        <v>8456</v>
      </c>
      <c r="D128" s="339">
        <v>839.43625827814571</v>
      </c>
      <c r="E128" s="352">
        <v>399.42537842951748</v>
      </c>
      <c r="F128" s="355">
        <v>248.06977294228949</v>
      </c>
      <c r="G128" s="354">
        <v>191.94110690633869</v>
      </c>
      <c r="H128" s="340">
        <v>358.13895458845792</v>
      </c>
      <c r="I128" s="341">
        <v>1197.5752128666036</v>
      </c>
      <c r="J128" s="344">
        <v>115.69642857142857</v>
      </c>
      <c r="K128" s="345">
        <v>203.34052953472766</v>
      </c>
      <c r="L128" s="342">
        <f t="shared" si="11"/>
        <v>1516.6121709727599</v>
      </c>
      <c r="M128" s="367">
        <v>2</v>
      </c>
      <c r="N128" s="134">
        <f t="shared" si="13"/>
        <v>-1528.3297203281822</v>
      </c>
      <c r="O128" s="135">
        <f t="shared" si="14"/>
        <v>-0.50192410065178883</v>
      </c>
      <c r="P128" s="31"/>
      <c r="Q128" s="39">
        <f t="shared" si="15"/>
        <v>-0.47762372512815288</v>
      </c>
      <c r="R128" s="39">
        <f t="shared" si="16"/>
        <v>-0.68225125282773846</v>
      </c>
      <c r="S128" s="23"/>
      <c r="T128" s="33"/>
      <c r="U128" s="360">
        <v>400</v>
      </c>
      <c r="V128" s="349" t="s">
        <v>159</v>
      </c>
      <c r="W128" s="345">
        <v>8468</v>
      </c>
      <c r="X128" s="364">
        <v>1652.9279726524169</v>
      </c>
      <c r="Y128" s="340">
        <v>639.62486803775573</v>
      </c>
      <c r="Z128" s="361">
        <v>2292.5528406901726</v>
      </c>
      <c r="AA128" s="365">
        <v>112.44780349551252</v>
      </c>
      <c r="AB128" s="363">
        <v>639.94124711525751</v>
      </c>
      <c r="AC128" s="369">
        <f t="shared" si="12"/>
        <v>3044.9418913009422</v>
      </c>
    </row>
    <row r="129" spans="1:29" ht="18.75">
      <c r="A129" s="348">
        <v>402</v>
      </c>
      <c r="B129" s="349" t="s">
        <v>160</v>
      </c>
      <c r="C129" s="345">
        <v>9247</v>
      </c>
      <c r="D129" s="339">
        <v>68.083378392992316</v>
      </c>
      <c r="E129" s="352">
        <v>256.11495620201146</v>
      </c>
      <c r="F129" s="355">
        <v>-84.723694171082514</v>
      </c>
      <c r="G129" s="354">
        <v>-103.30788363793663</v>
      </c>
      <c r="H129" s="340">
        <v>542.29274359251644</v>
      </c>
      <c r="I129" s="341">
        <v>610.3761219855088</v>
      </c>
      <c r="J129" s="344">
        <v>-10.402725208175625</v>
      </c>
      <c r="K129" s="345">
        <v>207.3000155838713</v>
      </c>
      <c r="L129" s="342">
        <f t="shared" si="11"/>
        <v>807.27341236120446</v>
      </c>
      <c r="M129" s="367">
        <v>11</v>
      </c>
      <c r="N129" s="134">
        <f t="shared" si="13"/>
        <v>-2779.1038537656023</v>
      </c>
      <c r="O129" s="135">
        <f t="shared" si="14"/>
        <v>-0.77490560739778536</v>
      </c>
      <c r="P129" s="31"/>
      <c r="Q129" s="39">
        <f t="shared" si="15"/>
        <v>-0.79423840130536294</v>
      </c>
      <c r="R129" s="39">
        <f t="shared" si="16"/>
        <v>-0.6851284851677345</v>
      </c>
      <c r="S129" s="23"/>
      <c r="T129" s="33"/>
      <c r="U129" s="360">
        <v>402</v>
      </c>
      <c r="V129" s="349" t="s">
        <v>160</v>
      </c>
      <c r="W129" s="345">
        <v>9358</v>
      </c>
      <c r="X129" s="364">
        <v>2036.1849715098083</v>
      </c>
      <c r="Y129" s="340">
        <v>930.23891835967368</v>
      </c>
      <c r="Z129" s="361">
        <v>2966.4238898694821</v>
      </c>
      <c r="AA129" s="366">
        <v>-38.410450951057918</v>
      </c>
      <c r="AB129" s="363">
        <v>658.36382720838253</v>
      </c>
      <c r="AC129" s="369">
        <f t="shared" si="12"/>
        <v>3586.3772661268067</v>
      </c>
    </row>
    <row r="130" spans="1:29" ht="18.75">
      <c r="A130" s="348">
        <v>403</v>
      </c>
      <c r="B130" s="349" t="s">
        <v>161</v>
      </c>
      <c r="C130" s="345">
        <v>2866</v>
      </c>
      <c r="D130" s="339">
        <v>509.19818562456385</v>
      </c>
      <c r="E130" s="352">
        <v>265.03977669225401</v>
      </c>
      <c r="F130" s="355">
        <v>192.38485694347523</v>
      </c>
      <c r="G130" s="354">
        <v>51.773551988834612</v>
      </c>
      <c r="H130" s="340">
        <v>532.70237264480113</v>
      </c>
      <c r="I130" s="341">
        <v>1041.9005582693649</v>
      </c>
      <c r="J130" s="344">
        <v>19.460921144452197</v>
      </c>
      <c r="K130" s="345">
        <v>232.42003849105316</v>
      </c>
      <c r="L130" s="342">
        <f t="shared" si="11"/>
        <v>1293.7815179048703</v>
      </c>
      <c r="M130" s="367">
        <v>14</v>
      </c>
      <c r="N130" s="134">
        <f t="shared" si="13"/>
        <v>-2976.153728996981</v>
      </c>
      <c r="O130" s="135">
        <f t="shared" si="14"/>
        <v>-0.69700207541938652</v>
      </c>
      <c r="P130" s="31"/>
      <c r="Q130" s="39">
        <f t="shared" si="15"/>
        <v>-0.7079441838685816</v>
      </c>
      <c r="R130" s="39">
        <f t="shared" si="16"/>
        <v>-0.68999213468808196</v>
      </c>
      <c r="S130" s="23"/>
      <c r="T130" s="33"/>
      <c r="U130" s="360">
        <v>403</v>
      </c>
      <c r="V130" s="349" t="s">
        <v>161</v>
      </c>
      <c r="W130" s="345">
        <v>2925</v>
      </c>
      <c r="X130" s="364">
        <v>2538.8767719867419</v>
      </c>
      <c r="Y130" s="340">
        <v>1028.5938987583781</v>
      </c>
      <c r="Z130" s="361">
        <v>3567.4706707451205</v>
      </c>
      <c r="AA130" s="365">
        <v>-47.258461538461539</v>
      </c>
      <c r="AB130" s="363">
        <v>749.72303769519215</v>
      </c>
      <c r="AC130" s="369">
        <f t="shared" si="12"/>
        <v>4269.9352469018513</v>
      </c>
    </row>
    <row r="131" spans="1:29" ht="18.75">
      <c r="A131" s="348">
        <v>405</v>
      </c>
      <c r="B131" s="349" t="s">
        <v>162</v>
      </c>
      <c r="C131" s="345">
        <v>72634</v>
      </c>
      <c r="D131" s="339">
        <v>160.54259713082027</v>
      </c>
      <c r="E131" s="352">
        <v>112.44565905774155</v>
      </c>
      <c r="F131" s="355">
        <v>-7.4672192086350746</v>
      </c>
      <c r="G131" s="354">
        <v>55.564157281713797</v>
      </c>
      <c r="H131" s="340">
        <v>126.70480766583142</v>
      </c>
      <c r="I131" s="341">
        <v>287.24739102899468</v>
      </c>
      <c r="J131" s="344">
        <v>-79.436393424567001</v>
      </c>
      <c r="K131" s="345">
        <v>158.92825800045057</v>
      </c>
      <c r="L131" s="342">
        <f t="shared" si="11"/>
        <v>366.73925560487828</v>
      </c>
      <c r="M131" s="367">
        <v>9</v>
      </c>
      <c r="N131" s="134">
        <f t="shared" si="13"/>
        <v>-1448.6427151171094</v>
      </c>
      <c r="O131" s="135">
        <f t="shared" si="14"/>
        <v>-0.79798231913748485</v>
      </c>
      <c r="P131" s="31"/>
      <c r="Q131" s="39">
        <f t="shared" si="15"/>
        <v>-0.79171558706011513</v>
      </c>
      <c r="R131" s="39">
        <f t="shared" si="16"/>
        <v>-0.69130966290769913</v>
      </c>
      <c r="S131" s="23"/>
      <c r="T131" s="33"/>
      <c r="U131" s="360">
        <v>405</v>
      </c>
      <c r="V131" s="349" t="s">
        <v>162</v>
      </c>
      <c r="W131" s="345">
        <v>72662</v>
      </c>
      <c r="X131" s="364">
        <v>1171.5391280535102</v>
      </c>
      <c r="Y131" s="340">
        <v>207.57218889318921</v>
      </c>
      <c r="Z131" s="361">
        <v>1379.1113169466994</v>
      </c>
      <c r="AA131" s="366">
        <v>-78.576229666125343</v>
      </c>
      <c r="AB131" s="363">
        <v>514.84688344141375</v>
      </c>
      <c r="AC131" s="369">
        <f t="shared" si="12"/>
        <v>1815.3819707219877</v>
      </c>
    </row>
    <row r="132" spans="1:29" ht="18.75">
      <c r="A132" s="348">
        <v>407</v>
      </c>
      <c r="B132" s="349" t="s">
        <v>163</v>
      </c>
      <c r="C132" s="345">
        <v>2580</v>
      </c>
      <c r="D132" s="339">
        <v>573.90930232558139</v>
      </c>
      <c r="E132" s="352">
        <v>440.6108527131783</v>
      </c>
      <c r="F132" s="355">
        <v>89.836046511627913</v>
      </c>
      <c r="G132" s="354">
        <v>43.462403100775191</v>
      </c>
      <c r="H132" s="340">
        <v>467.86007751937984</v>
      </c>
      <c r="I132" s="341">
        <v>1041.768992248062</v>
      </c>
      <c r="J132" s="344">
        <v>-238.25271317829458</v>
      </c>
      <c r="K132" s="345">
        <v>250.61670977761008</v>
      </c>
      <c r="L132" s="342">
        <f t="shared" si="11"/>
        <v>1054.1329888473774</v>
      </c>
      <c r="M132" s="367">
        <v>1</v>
      </c>
      <c r="N132" s="134">
        <f t="shared" si="13"/>
        <v>-2190.072119038904</v>
      </c>
      <c r="O132" s="135">
        <f t="shared" si="14"/>
        <v>-0.67507202726334903</v>
      </c>
      <c r="P132" s="31"/>
      <c r="Q132" s="39">
        <f t="shared" si="15"/>
        <v>-0.62060437055621798</v>
      </c>
      <c r="R132" s="39">
        <f t="shared" si="16"/>
        <v>-0.65472601489564264</v>
      </c>
      <c r="S132" s="23"/>
      <c r="T132" s="33"/>
      <c r="U132" s="360">
        <v>407</v>
      </c>
      <c r="V132" s="349" t="s">
        <v>163</v>
      </c>
      <c r="W132" s="345">
        <v>2621</v>
      </c>
      <c r="X132" s="364">
        <v>1958.0761690946038</v>
      </c>
      <c r="Y132" s="340">
        <v>787.78833592186436</v>
      </c>
      <c r="Z132" s="361">
        <v>2745.8645050164682</v>
      </c>
      <c r="AA132" s="365">
        <v>-227.50820297596337</v>
      </c>
      <c r="AB132" s="363">
        <v>725.84880584577627</v>
      </c>
      <c r="AC132" s="369">
        <f t="shared" si="12"/>
        <v>3244.2051078862814</v>
      </c>
    </row>
    <row r="133" spans="1:29" ht="18.75">
      <c r="A133" s="348">
        <v>408</v>
      </c>
      <c r="B133" s="349" t="s">
        <v>164</v>
      </c>
      <c r="C133" s="345">
        <v>14203</v>
      </c>
      <c r="D133" s="339">
        <v>487.00640709709216</v>
      </c>
      <c r="E133" s="352">
        <v>402.40174610997678</v>
      </c>
      <c r="F133" s="355">
        <v>79.39414208265859</v>
      </c>
      <c r="G133" s="354">
        <v>5.210518904456805</v>
      </c>
      <c r="H133" s="340">
        <v>462.58072238259524</v>
      </c>
      <c r="I133" s="341">
        <v>949.58712947968741</v>
      </c>
      <c r="J133" s="344">
        <v>-0.24368091248327817</v>
      </c>
      <c r="K133" s="345">
        <v>180.4941653249677</v>
      </c>
      <c r="L133" s="342">
        <f t="shared" si="11"/>
        <v>1129.8376138921719</v>
      </c>
      <c r="M133" s="367">
        <v>14</v>
      </c>
      <c r="N133" s="134">
        <f t="shared" si="13"/>
        <v>-1945.1640668735301</v>
      </c>
      <c r="O133" s="135">
        <f t="shared" si="14"/>
        <v>-0.63257333452551723</v>
      </c>
      <c r="P133" s="31"/>
      <c r="Q133" s="39">
        <f t="shared" si="15"/>
        <v>-0.61484165517188294</v>
      </c>
      <c r="R133" s="39">
        <f t="shared" si="16"/>
        <v>-0.69558937432595092</v>
      </c>
      <c r="S133" s="23"/>
      <c r="T133" s="33"/>
      <c r="U133" s="360">
        <v>408</v>
      </c>
      <c r="V133" s="349" t="s">
        <v>164</v>
      </c>
      <c r="W133" s="345">
        <v>14221</v>
      </c>
      <c r="X133" s="364">
        <v>1740.3268579706423</v>
      </c>
      <c r="Y133" s="340">
        <v>725.11921695071305</v>
      </c>
      <c r="Z133" s="361">
        <v>2465.4460749213558</v>
      </c>
      <c r="AA133" s="366">
        <v>16.625694395612122</v>
      </c>
      <c r="AB133" s="363">
        <v>592.92991144873406</v>
      </c>
      <c r="AC133" s="369">
        <f t="shared" si="12"/>
        <v>3075.0016807657021</v>
      </c>
    </row>
    <row r="134" spans="1:29" ht="18.75">
      <c r="A134" s="348">
        <v>410</v>
      </c>
      <c r="B134" s="349" t="s">
        <v>165</v>
      </c>
      <c r="C134" s="345">
        <v>18788</v>
      </c>
      <c r="D134" s="339">
        <v>579.20140515222488</v>
      </c>
      <c r="E134" s="352">
        <v>758.20640834575261</v>
      </c>
      <c r="F134" s="355">
        <v>-89.802107728337234</v>
      </c>
      <c r="G134" s="354">
        <v>-89.202895465190551</v>
      </c>
      <c r="H134" s="340">
        <v>430.63503299978709</v>
      </c>
      <c r="I134" s="341">
        <v>1009.836438152012</v>
      </c>
      <c r="J134" s="344">
        <v>-78.316691505216099</v>
      </c>
      <c r="K134" s="345">
        <v>143.06512369676892</v>
      </c>
      <c r="L134" s="342">
        <f t="shared" si="11"/>
        <v>1074.5848703435647</v>
      </c>
      <c r="M134" s="367">
        <v>13</v>
      </c>
      <c r="N134" s="134">
        <f t="shared" si="13"/>
        <v>-1401.3912649883307</v>
      </c>
      <c r="O134" s="135">
        <f t="shared" si="14"/>
        <v>-0.56599546538055767</v>
      </c>
      <c r="P134" s="31"/>
      <c r="Q134" s="39">
        <f t="shared" si="15"/>
        <v>-0.51000179132267121</v>
      </c>
      <c r="R134" s="39">
        <f t="shared" si="16"/>
        <v>-0.70026922448374684</v>
      </c>
      <c r="S134" s="23"/>
      <c r="T134" s="33"/>
      <c r="U134" s="360">
        <v>410</v>
      </c>
      <c r="V134" s="349" t="s">
        <v>165</v>
      </c>
      <c r="W134" s="345">
        <v>18823</v>
      </c>
      <c r="X134" s="364">
        <v>1451.0827875767468</v>
      </c>
      <c r="Y134" s="340">
        <v>609.81543667983328</v>
      </c>
      <c r="Z134" s="361">
        <v>2060.8982242565799</v>
      </c>
      <c r="AA134" s="365">
        <v>-62.234181586357117</v>
      </c>
      <c r="AB134" s="363">
        <v>477.31209266167298</v>
      </c>
      <c r="AC134" s="369">
        <f t="shared" si="12"/>
        <v>2475.9761353318954</v>
      </c>
    </row>
    <row r="135" spans="1:29" ht="18.75">
      <c r="A135" s="348">
        <v>416</v>
      </c>
      <c r="B135" s="349" t="s">
        <v>166</v>
      </c>
      <c r="C135" s="345">
        <v>2917</v>
      </c>
      <c r="D135" s="339">
        <v>138.05930750771341</v>
      </c>
      <c r="E135" s="352">
        <v>344.87384298937263</v>
      </c>
      <c r="F135" s="355">
        <v>-115.89269797737401</v>
      </c>
      <c r="G135" s="354">
        <v>-90.921837504285222</v>
      </c>
      <c r="H135" s="340">
        <v>451.16592389441206</v>
      </c>
      <c r="I135" s="341">
        <v>589.22523140212547</v>
      </c>
      <c r="J135" s="344">
        <v>-211.22454576619816</v>
      </c>
      <c r="K135" s="345">
        <v>178.03907076566523</v>
      </c>
      <c r="L135" s="342">
        <f t="shared" si="11"/>
        <v>556.03975640159251</v>
      </c>
      <c r="M135" s="367">
        <v>9</v>
      </c>
      <c r="N135" s="134">
        <f t="shared" si="13"/>
        <v>-1888.5455447186141</v>
      </c>
      <c r="O135" s="135">
        <f t="shared" si="14"/>
        <v>-0.77254229740038405</v>
      </c>
      <c r="P135" s="31"/>
      <c r="Q135" s="39">
        <f t="shared" si="15"/>
        <v>-0.7153854449474697</v>
      </c>
      <c r="R135" s="39">
        <f t="shared" si="16"/>
        <v>-0.69491606887069446</v>
      </c>
      <c r="S135" s="23"/>
      <c r="T135" s="33"/>
      <c r="U135" s="360">
        <v>416</v>
      </c>
      <c r="V135" s="349" t="s">
        <v>166</v>
      </c>
      <c r="W135" s="345">
        <v>2964</v>
      </c>
      <c r="X135" s="364">
        <v>1406.1507362541079</v>
      </c>
      <c r="Y135" s="340">
        <v>664.10611091723285</v>
      </c>
      <c r="Z135" s="361">
        <v>2070.2568471713407</v>
      </c>
      <c r="AA135" s="366">
        <v>-209.24561403508773</v>
      </c>
      <c r="AB135" s="363">
        <v>583.5740679839538</v>
      </c>
      <c r="AC135" s="369">
        <f t="shared" si="12"/>
        <v>2444.5853011202066</v>
      </c>
    </row>
    <row r="136" spans="1:29" ht="18.75">
      <c r="A136" s="348">
        <v>418</v>
      </c>
      <c r="B136" s="349" t="s">
        <v>167</v>
      </c>
      <c r="C136" s="345">
        <v>24164</v>
      </c>
      <c r="D136" s="339">
        <v>787.5907134580367</v>
      </c>
      <c r="E136" s="352">
        <v>781.30454394967717</v>
      </c>
      <c r="F136" s="355">
        <v>-1.2707747061744745</v>
      </c>
      <c r="G136" s="354">
        <v>7.5569442145340178</v>
      </c>
      <c r="H136" s="340">
        <v>111.06964906472439</v>
      </c>
      <c r="I136" s="341">
        <v>898.66036252276115</v>
      </c>
      <c r="J136" s="344">
        <v>-103.12642774375104</v>
      </c>
      <c r="K136" s="345">
        <v>117.91049154760502</v>
      </c>
      <c r="L136" s="342">
        <f t="shared" si="11"/>
        <v>913.44442632661514</v>
      </c>
      <c r="M136" s="367">
        <v>6</v>
      </c>
      <c r="N136" s="134">
        <f t="shared" si="13"/>
        <v>-403.05706427813345</v>
      </c>
      <c r="O136" s="135">
        <f t="shared" si="14"/>
        <v>-0.30615769686138755</v>
      </c>
      <c r="P136" s="31"/>
      <c r="Q136" s="39">
        <f t="shared" si="15"/>
        <v>-0.11881267289692965</v>
      </c>
      <c r="R136" s="39">
        <f t="shared" si="16"/>
        <v>-0.69906113814930781</v>
      </c>
      <c r="S136" s="23"/>
      <c r="T136" s="33"/>
      <c r="U136" s="360">
        <v>418</v>
      </c>
      <c r="V136" s="349" t="s">
        <v>167</v>
      </c>
      <c r="W136" s="345">
        <v>23828</v>
      </c>
      <c r="X136" s="364">
        <v>1016.1472723496245</v>
      </c>
      <c r="Y136" s="340">
        <v>3.6816957735712759</v>
      </c>
      <c r="Z136" s="361">
        <v>1019.8289681231958</v>
      </c>
      <c r="AA136" s="365">
        <v>-95.136268255833471</v>
      </c>
      <c r="AB136" s="363">
        <v>391.80879073738618</v>
      </c>
      <c r="AC136" s="369">
        <f t="shared" si="12"/>
        <v>1316.5014906047486</v>
      </c>
    </row>
    <row r="137" spans="1:29" ht="18.75">
      <c r="A137" s="348">
        <v>420</v>
      </c>
      <c r="B137" s="349" t="s">
        <v>168</v>
      </c>
      <c r="C137" s="345">
        <v>9280</v>
      </c>
      <c r="D137" s="339">
        <v>-123.61400862068966</v>
      </c>
      <c r="E137" s="352">
        <v>83.412607758620695</v>
      </c>
      <c r="F137" s="355">
        <v>-118.65646551724137</v>
      </c>
      <c r="G137" s="354">
        <v>-88.370150862068968</v>
      </c>
      <c r="H137" s="340">
        <v>248.5478448275862</v>
      </c>
      <c r="I137" s="341">
        <v>124.93383620689656</v>
      </c>
      <c r="J137" s="344">
        <v>-123.59838362068966</v>
      </c>
      <c r="K137" s="345">
        <v>183.38507602450284</v>
      </c>
      <c r="L137" s="342">
        <f t="shared" si="11"/>
        <v>184.72052861070972</v>
      </c>
      <c r="M137" s="367">
        <v>11</v>
      </c>
      <c r="N137" s="134">
        <f t="shared" si="13"/>
        <v>-2857.5714691443859</v>
      </c>
      <c r="O137" s="135">
        <f t="shared" si="14"/>
        <v>-0.93928244601536781</v>
      </c>
      <c r="P137" s="31"/>
      <c r="Q137" s="39">
        <f t="shared" si="15"/>
        <v>-0.95123520247885152</v>
      </c>
      <c r="R137" s="39">
        <f t="shared" si="16"/>
        <v>-0.69765865566993002</v>
      </c>
      <c r="S137" s="23"/>
      <c r="T137" s="33"/>
      <c r="U137" s="360">
        <v>420</v>
      </c>
      <c r="V137" s="349" t="s">
        <v>168</v>
      </c>
      <c r="W137" s="345">
        <v>9402</v>
      </c>
      <c r="X137" s="364">
        <v>2081.3406108310369</v>
      </c>
      <c r="Y137" s="340">
        <v>480.62709041317964</v>
      </c>
      <c r="Z137" s="361">
        <v>2561.9677012442166</v>
      </c>
      <c r="AA137" s="366">
        <v>-126.22548393958732</v>
      </c>
      <c r="AB137" s="363">
        <v>606.54978045046641</v>
      </c>
      <c r="AC137" s="369">
        <f t="shared" si="12"/>
        <v>3042.2919977550955</v>
      </c>
    </row>
    <row r="138" spans="1:29" ht="18.75">
      <c r="A138" s="348">
        <v>421</v>
      </c>
      <c r="B138" s="349" t="s">
        <v>169</v>
      </c>
      <c r="C138" s="345">
        <v>719</v>
      </c>
      <c r="D138" s="339">
        <v>933.99304589707924</v>
      </c>
      <c r="E138" s="352">
        <v>922.81641168289286</v>
      </c>
      <c r="F138" s="355">
        <v>82.232267037552162</v>
      </c>
      <c r="G138" s="354">
        <v>-71.055632823365784</v>
      </c>
      <c r="H138" s="340">
        <v>121.97496522948539</v>
      </c>
      <c r="I138" s="341">
        <v>1055.9694019471488</v>
      </c>
      <c r="J138" s="344">
        <v>-259.05146036161335</v>
      </c>
      <c r="K138" s="345">
        <v>239.25132845537652</v>
      </c>
      <c r="L138" s="342">
        <f t="shared" ref="L138:L201" si="17">SUM(I138:K138)</f>
        <v>1036.1692700409119</v>
      </c>
      <c r="M138" s="367">
        <v>16</v>
      </c>
      <c r="N138" s="134">
        <f t="shared" si="13"/>
        <v>-2888.7045881899876</v>
      </c>
      <c r="O138" s="135">
        <f t="shared" si="14"/>
        <v>-0.73599934482787277</v>
      </c>
      <c r="P138" s="31"/>
      <c r="Q138" s="39">
        <f t="shared" si="15"/>
        <v>-0.69053954863116807</v>
      </c>
      <c r="R138" s="39">
        <f t="shared" si="16"/>
        <v>-0.69089371122396381</v>
      </c>
      <c r="S138" s="23"/>
      <c r="T138" s="33"/>
      <c r="U138" s="360">
        <v>421</v>
      </c>
      <c r="V138" s="349" t="s">
        <v>169</v>
      </c>
      <c r="W138" s="345">
        <v>722</v>
      </c>
      <c r="X138" s="364">
        <v>2748.6088075938351</v>
      </c>
      <c r="Y138" s="340">
        <v>663.68312591913752</v>
      </c>
      <c r="Z138" s="361">
        <v>3412.2919335129732</v>
      </c>
      <c r="AA138" s="365">
        <v>-261.4279778393352</v>
      </c>
      <c r="AB138" s="363">
        <v>774.00990255726151</v>
      </c>
      <c r="AC138" s="369">
        <f t="shared" ref="AC138:AC201" si="18">SUM(Z138:AB138)</f>
        <v>3924.8738582308997</v>
      </c>
    </row>
    <row r="139" spans="1:29" ht="18.75">
      <c r="A139" s="348">
        <v>422</v>
      </c>
      <c r="B139" s="349" t="s">
        <v>170</v>
      </c>
      <c r="C139" s="345">
        <v>10543</v>
      </c>
      <c r="D139" s="339">
        <v>427.97230389832117</v>
      </c>
      <c r="E139" s="352">
        <v>122.65730816655601</v>
      </c>
      <c r="F139" s="355">
        <v>164.51095513610926</v>
      </c>
      <c r="G139" s="354">
        <v>140.80404059565589</v>
      </c>
      <c r="H139" s="340">
        <v>252.57839324670397</v>
      </c>
      <c r="I139" s="341">
        <v>680.55060229536184</v>
      </c>
      <c r="J139" s="344">
        <v>-25.671251067058712</v>
      </c>
      <c r="K139" s="345">
        <v>197.29333085651518</v>
      </c>
      <c r="L139" s="342">
        <f t="shared" si="17"/>
        <v>852.17268208481823</v>
      </c>
      <c r="M139" s="367">
        <v>12</v>
      </c>
      <c r="N139" s="134">
        <f t="shared" ref="N139:N202" si="19">L139-AC139</f>
        <v>-3094.8607311239011</v>
      </c>
      <c r="O139" s="135">
        <f t="shared" ref="O139:O202" si="20">N139/AC139</f>
        <v>-0.78409793055386146</v>
      </c>
      <c r="P139" s="31"/>
      <c r="Q139" s="39">
        <f t="shared" ref="Q139:Q202" si="21">I139/Z139-1</f>
        <v>-0.7970499612888492</v>
      </c>
      <c r="R139" s="39">
        <f t="shared" ref="R139:R202" si="22">K139/AB139-1</f>
        <v>-0.68867217253455193</v>
      </c>
      <c r="S139" s="23"/>
      <c r="T139" s="33"/>
      <c r="U139" s="360">
        <v>422</v>
      </c>
      <c r="V139" s="349" t="s">
        <v>170</v>
      </c>
      <c r="W139" s="345">
        <v>10719</v>
      </c>
      <c r="X139" s="364">
        <v>2741.723257561282</v>
      </c>
      <c r="Y139" s="340">
        <v>611.56805796271965</v>
      </c>
      <c r="Z139" s="361">
        <v>3353.2913155240017</v>
      </c>
      <c r="AA139" s="366">
        <v>-39.973598283421964</v>
      </c>
      <c r="AB139" s="363">
        <v>633.71569596813936</v>
      </c>
      <c r="AC139" s="369">
        <f t="shared" si="18"/>
        <v>3947.0334132087191</v>
      </c>
    </row>
    <row r="140" spans="1:29" ht="18.75">
      <c r="A140" s="348">
        <v>423</v>
      </c>
      <c r="B140" s="349" t="s">
        <v>171</v>
      </c>
      <c r="C140" s="345">
        <v>20291</v>
      </c>
      <c r="D140" s="339">
        <v>626.1253264994333</v>
      </c>
      <c r="E140" s="352">
        <v>542.14947513676009</v>
      </c>
      <c r="F140" s="355">
        <v>72.303681435119017</v>
      </c>
      <c r="G140" s="354">
        <v>11.672169927554089</v>
      </c>
      <c r="H140" s="340">
        <v>146.90601744615839</v>
      </c>
      <c r="I140" s="341">
        <v>773.03134394559163</v>
      </c>
      <c r="J140" s="344">
        <v>-88.69897984328027</v>
      </c>
      <c r="K140" s="345">
        <v>125.99153793559104</v>
      </c>
      <c r="L140" s="342">
        <f t="shared" si="17"/>
        <v>810.32390203790237</v>
      </c>
      <c r="M140" s="367">
        <v>2</v>
      </c>
      <c r="N140" s="134">
        <f t="shared" si="19"/>
        <v>-525.75437329929809</v>
      </c>
      <c r="O140" s="135">
        <f t="shared" si="20"/>
        <v>-0.39350566729827846</v>
      </c>
      <c r="P140" s="31"/>
      <c r="Q140" s="39">
        <f t="shared" si="21"/>
        <v>-0.23362569089101637</v>
      </c>
      <c r="R140" s="39">
        <f t="shared" si="22"/>
        <v>-0.69218058811182892</v>
      </c>
      <c r="S140" s="23"/>
      <c r="T140" s="33"/>
      <c r="U140" s="360">
        <v>423</v>
      </c>
      <c r="V140" s="349" t="s">
        <v>171</v>
      </c>
      <c r="W140" s="345">
        <v>20146</v>
      </c>
      <c r="X140" s="364">
        <v>1004.0378475033397</v>
      </c>
      <c r="Y140" s="340">
        <v>4.6485538510424682</v>
      </c>
      <c r="Z140" s="361">
        <v>1008.6864013543822</v>
      </c>
      <c r="AA140" s="365">
        <v>-81.91154571627122</v>
      </c>
      <c r="AB140" s="363">
        <v>409.30341969908966</v>
      </c>
      <c r="AC140" s="369">
        <f t="shared" si="18"/>
        <v>1336.0782753372005</v>
      </c>
    </row>
    <row r="141" spans="1:29" ht="18.75">
      <c r="A141" s="348">
        <v>425</v>
      </c>
      <c r="B141" s="349" t="s">
        <v>172</v>
      </c>
      <c r="C141" s="345">
        <v>10218</v>
      </c>
      <c r="D141" s="339">
        <v>1266.6005089058524</v>
      </c>
      <c r="E141" s="352">
        <v>1591.265707574868</v>
      </c>
      <c r="F141" s="355">
        <v>-128.79868858876492</v>
      </c>
      <c r="G141" s="353">
        <v>-195.86651008025055</v>
      </c>
      <c r="H141" s="340">
        <v>551.65130162458411</v>
      </c>
      <c r="I141" s="341">
        <v>1818.2518105304364</v>
      </c>
      <c r="J141" s="344">
        <v>86.755823057349772</v>
      </c>
      <c r="K141" s="345">
        <v>114.94742880490692</v>
      </c>
      <c r="L141" s="342">
        <f t="shared" si="17"/>
        <v>2019.955062392693</v>
      </c>
      <c r="M141" s="367">
        <v>17</v>
      </c>
      <c r="N141" s="134">
        <f t="shared" si="19"/>
        <v>-832.17313675650576</v>
      </c>
      <c r="O141" s="135">
        <f t="shared" si="20"/>
        <v>-0.2917726969652859</v>
      </c>
      <c r="P141" s="31"/>
      <c r="Q141" s="39">
        <f t="shared" si="21"/>
        <v>-0.24462208674145236</v>
      </c>
      <c r="R141" s="39">
        <f t="shared" si="22"/>
        <v>-0.70326271224697323</v>
      </c>
      <c r="S141" s="23"/>
      <c r="T141" s="33"/>
      <c r="U141" s="360">
        <v>425</v>
      </c>
      <c r="V141" s="349" t="s">
        <v>172</v>
      </c>
      <c r="W141" s="345">
        <v>10238</v>
      </c>
      <c r="X141" s="364">
        <v>1662.4798926006181</v>
      </c>
      <c r="Y141" s="340">
        <v>744.59579576160229</v>
      </c>
      <c r="Z141" s="361">
        <v>2407.0756883622207</v>
      </c>
      <c r="AA141" s="366">
        <v>57.681480757960536</v>
      </c>
      <c r="AB141" s="363">
        <v>387.3710300290175</v>
      </c>
      <c r="AC141" s="369">
        <f t="shared" si="18"/>
        <v>2852.1281991491987</v>
      </c>
    </row>
    <row r="142" spans="1:29" ht="18.75">
      <c r="A142" s="348">
        <v>426</v>
      </c>
      <c r="B142" s="349" t="s">
        <v>173</v>
      </c>
      <c r="C142" s="345">
        <v>11979</v>
      </c>
      <c r="D142" s="339">
        <v>391.32991067701812</v>
      </c>
      <c r="E142" s="352">
        <v>444.58994907755238</v>
      </c>
      <c r="F142" s="355">
        <v>-25.95442023541197</v>
      </c>
      <c r="G142" s="354">
        <v>-27.305618165122297</v>
      </c>
      <c r="H142" s="340">
        <v>534.64454461975129</v>
      </c>
      <c r="I142" s="341">
        <v>925.97445529676929</v>
      </c>
      <c r="J142" s="344">
        <v>-187.41956757659236</v>
      </c>
      <c r="K142" s="345">
        <v>175.503471790406</v>
      </c>
      <c r="L142" s="342">
        <f t="shared" si="17"/>
        <v>914.05835951058293</v>
      </c>
      <c r="M142" s="367">
        <v>12</v>
      </c>
      <c r="N142" s="134">
        <f t="shared" si="19"/>
        <v>-1717.8812055956594</v>
      </c>
      <c r="O142" s="135">
        <f t="shared" si="20"/>
        <v>-0.65270541480929267</v>
      </c>
      <c r="P142" s="31"/>
      <c r="Q142" s="39">
        <f t="shared" si="21"/>
        <v>-0.59367178667669163</v>
      </c>
      <c r="R142" s="39">
        <f t="shared" si="22"/>
        <v>-0.69785484592571922</v>
      </c>
      <c r="S142" s="23"/>
      <c r="T142" s="33"/>
      <c r="U142" s="360">
        <v>426</v>
      </c>
      <c r="V142" s="349" t="s">
        <v>173</v>
      </c>
      <c r="W142" s="345">
        <v>11994</v>
      </c>
      <c r="X142" s="364">
        <v>1475.1576318551874</v>
      </c>
      <c r="Y142" s="340">
        <v>803.72536207560131</v>
      </c>
      <c r="Z142" s="361">
        <v>2278.8829939307889</v>
      </c>
      <c r="AA142" s="365">
        <v>-227.80156745039187</v>
      </c>
      <c r="AB142" s="363">
        <v>580.85813862584541</v>
      </c>
      <c r="AC142" s="369">
        <f t="shared" si="18"/>
        <v>2631.9395651062423</v>
      </c>
    </row>
    <row r="143" spans="1:29" ht="18.75">
      <c r="A143" s="348">
        <v>430</v>
      </c>
      <c r="B143" s="349" t="s">
        <v>174</v>
      </c>
      <c r="C143" s="345">
        <v>15628</v>
      </c>
      <c r="D143" s="339">
        <v>161.51081392372666</v>
      </c>
      <c r="E143" s="352">
        <v>112.17379063219862</v>
      </c>
      <c r="F143" s="355">
        <v>33.68095725620681</v>
      </c>
      <c r="G143" s="354">
        <v>15.656066035321219</v>
      </c>
      <c r="H143" s="340">
        <v>402.29453544919375</v>
      </c>
      <c r="I143" s="341">
        <v>563.80534937292043</v>
      </c>
      <c r="J143" s="344">
        <v>-116.36530586127463</v>
      </c>
      <c r="K143" s="345">
        <v>209.20221173706074</v>
      </c>
      <c r="L143" s="342">
        <f t="shared" si="17"/>
        <v>656.64225524870653</v>
      </c>
      <c r="M143" s="367">
        <v>2</v>
      </c>
      <c r="N143" s="134">
        <f t="shared" si="19"/>
        <v>-2432.1432308231651</v>
      </c>
      <c r="O143" s="135">
        <f t="shared" si="20"/>
        <v>-0.78741085834232405</v>
      </c>
      <c r="P143" s="31"/>
      <c r="Q143" s="39">
        <f t="shared" si="21"/>
        <v>-0.77910908479055441</v>
      </c>
      <c r="R143" s="39">
        <f t="shared" si="22"/>
        <v>-0.67621931999297402</v>
      </c>
      <c r="S143" s="23"/>
      <c r="T143" s="33"/>
      <c r="U143" s="360">
        <v>430</v>
      </c>
      <c r="V143" s="349" t="s">
        <v>174</v>
      </c>
      <c r="W143" s="345">
        <v>15770</v>
      </c>
      <c r="X143" s="364">
        <v>1861.0907531919772</v>
      </c>
      <c r="Y143" s="340">
        <v>691.3245366732865</v>
      </c>
      <c r="Z143" s="361">
        <v>2552.4152898652637</v>
      </c>
      <c r="AA143" s="366">
        <v>-109.75301204819277</v>
      </c>
      <c r="AB143" s="363">
        <v>646.12320825480106</v>
      </c>
      <c r="AC143" s="369">
        <f t="shared" si="18"/>
        <v>3088.7854860718717</v>
      </c>
    </row>
    <row r="144" spans="1:29" ht="18.75">
      <c r="A144" s="348">
        <v>433</v>
      </c>
      <c r="B144" s="349" t="s">
        <v>175</v>
      </c>
      <c r="C144" s="345">
        <v>7799</v>
      </c>
      <c r="D144" s="339">
        <v>432.81869470444929</v>
      </c>
      <c r="E144" s="352">
        <v>292.83202974740351</v>
      </c>
      <c r="F144" s="355">
        <v>73.779715348121556</v>
      </c>
      <c r="G144" s="354">
        <v>66.206949608924219</v>
      </c>
      <c r="H144" s="340">
        <v>299.32811898961404</v>
      </c>
      <c r="I144" s="341">
        <v>732.14681369406333</v>
      </c>
      <c r="J144" s="344">
        <v>-107.65495576355943</v>
      </c>
      <c r="K144" s="345">
        <v>186.06207842584081</v>
      </c>
      <c r="L144" s="342">
        <f t="shared" si="17"/>
        <v>810.55393635634471</v>
      </c>
      <c r="M144" s="367">
        <v>5</v>
      </c>
      <c r="N144" s="134">
        <f t="shared" si="19"/>
        <v>-1568.2872757875839</v>
      </c>
      <c r="O144" s="135">
        <f t="shared" si="20"/>
        <v>-0.65926522030201684</v>
      </c>
      <c r="P144" s="31"/>
      <c r="Q144" s="39">
        <f t="shared" si="21"/>
        <v>-0.60194259245178028</v>
      </c>
      <c r="R144" s="39">
        <f t="shared" si="22"/>
        <v>-0.69998808726815565</v>
      </c>
      <c r="S144" s="23"/>
      <c r="T144" s="33"/>
      <c r="U144" s="360">
        <v>433</v>
      </c>
      <c r="V144" s="349" t="s">
        <v>175</v>
      </c>
      <c r="W144" s="345">
        <v>7853</v>
      </c>
      <c r="X144" s="364">
        <v>1313.5775058077115</v>
      </c>
      <c r="Y144" s="340">
        <v>525.7220520214513</v>
      </c>
      <c r="Z144" s="361">
        <v>1839.2995578291625</v>
      </c>
      <c r="AA144" s="365">
        <v>-80.640646886540182</v>
      </c>
      <c r="AB144" s="363">
        <v>620.18230120130647</v>
      </c>
      <c r="AC144" s="369">
        <f t="shared" si="18"/>
        <v>2378.8412121439287</v>
      </c>
    </row>
    <row r="145" spans="1:29" ht="18.75">
      <c r="A145" s="348">
        <v>434</v>
      </c>
      <c r="B145" s="349" t="s">
        <v>176</v>
      </c>
      <c r="C145" s="345">
        <v>14643</v>
      </c>
      <c r="D145" s="339">
        <v>514.56538960595503</v>
      </c>
      <c r="E145" s="352">
        <v>263.7491634227959</v>
      </c>
      <c r="F145" s="355">
        <v>153.1442327391928</v>
      </c>
      <c r="G145" s="354">
        <v>97.6719934439664</v>
      </c>
      <c r="H145" s="340">
        <v>129.94256641398621</v>
      </c>
      <c r="I145" s="341">
        <v>644.50795601994128</v>
      </c>
      <c r="J145" s="344">
        <v>-69.570921259304782</v>
      </c>
      <c r="K145" s="345">
        <v>180.08328515725412</v>
      </c>
      <c r="L145" s="342">
        <f t="shared" si="17"/>
        <v>755.02031991789067</v>
      </c>
      <c r="M145" s="367">
        <v>1</v>
      </c>
      <c r="N145" s="134">
        <f t="shared" si="19"/>
        <v>-1637.2177597063317</v>
      </c>
      <c r="O145" s="135">
        <f t="shared" si="20"/>
        <v>-0.68438746697130959</v>
      </c>
      <c r="P145" s="31"/>
      <c r="Q145" s="39">
        <f t="shared" si="21"/>
        <v>-0.65493240343930825</v>
      </c>
      <c r="R145" s="39">
        <f t="shared" si="22"/>
        <v>-0.69124379475198072</v>
      </c>
      <c r="S145" s="23"/>
      <c r="T145" s="33"/>
      <c r="U145" s="360">
        <v>434</v>
      </c>
      <c r="V145" s="349" t="s">
        <v>176</v>
      </c>
      <c r="W145" s="345">
        <v>14745</v>
      </c>
      <c r="X145" s="364">
        <v>1615.502565557932</v>
      </c>
      <c r="Y145" s="340">
        <v>252.27048077788277</v>
      </c>
      <c r="Z145" s="361">
        <v>1867.773046335815</v>
      </c>
      <c r="AA145" s="366">
        <v>-58.788945405222108</v>
      </c>
      <c r="AB145" s="363">
        <v>583.25397869362951</v>
      </c>
      <c r="AC145" s="369">
        <f t="shared" si="18"/>
        <v>2392.2380796242223</v>
      </c>
    </row>
    <row r="146" spans="1:29" ht="18.75">
      <c r="A146" s="348">
        <v>435</v>
      </c>
      <c r="B146" s="349" t="s">
        <v>177</v>
      </c>
      <c r="C146" s="345">
        <v>703</v>
      </c>
      <c r="D146" s="339">
        <v>1011.8748221906117</v>
      </c>
      <c r="E146" s="352">
        <v>123.82361308677098</v>
      </c>
      <c r="F146" s="355">
        <v>401.13086770981511</v>
      </c>
      <c r="G146" s="354">
        <v>486.92034139402563</v>
      </c>
      <c r="H146" s="340">
        <v>2.9402560455192033</v>
      </c>
      <c r="I146" s="341">
        <v>1014.8150782361308</v>
      </c>
      <c r="J146" s="344">
        <v>-271.30298719772406</v>
      </c>
      <c r="K146" s="345">
        <v>216.11030225786345</v>
      </c>
      <c r="L146" s="342">
        <f t="shared" si="17"/>
        <v>959.62239329627027</v>
      </c>
      <c r="M146" s="367">
        <v>13</v>
      </c>
      <c r="N146" s="134">
        <f t="shared" si="19"/>
        <v>-2633.5804329732332</v>
      </c>
      <c r="O146" s="135">
        <f t="shared" si="20"/>
        <v>-0.73293397570530161</v>
      </c>
      <c r="P146" s="31"/>
      <c r="Q146" s="39">
        <f t="shared" si="21"/>
        <v>-0.67677286857041674</v>
      </c>
      <c r="R146" s="39">
        <f t="shared" si="22"/>
        <v>-0.69751796836395041</v>
      </c>
      <c r="S146" s="23"/>
      <c r="T146" s="33"/>
      <c r="U146" s="360">
        <v>435</v>
      </c>
      <c r="V146" s="349" t="s">
        <v>177</v>
      </c>
      <c r="W146" s="345">
        <v>699</v>
      </c>
      <c r="X146" s="364">
        <v>2676.1770273787847</v>
      </c>
      <c r="Y146" s="340">
        <v>463.45755016352086</v>
      </c>
      <c r="Z146" s="361">
        <v>3139.6345775423056</v>
      </c>
      <c r="AA146" s="365">
        <v>-260.88841201716735</v>
      </c>
      <c r="AB146" s="363">
        <v>714.45666074436531</v>
      </c>
      <c r="AC146" s="369">
        <f t="shared" si="18"/>
        <v>3593.2028262695035</v>
      </c>
    </row>
    <row r="147" spans="1:29" ht="18.75">
      <c r="A147" s="348">
        <v>436</v>
      </c>
      <c r="B147" s="349" t="s">
        <v>178</v>
      </c>
      <c r="C147" s="345">
        <v>2018</v>
      </c>
      <c r="D147" s="339">
        <v>1427.872646184341</v>
      </c>
      <c r="E147" s="352">
        <v>1217.7358771060456</v>
      </c>
      <c r="F147" s="355">
        <v>172.70812685827553</v>
      </c>
      <c r="G147" s="354">
        <v>37.428642220019825</v>
      </c>
      <c r="H147" s="340">
        <v>739.17046580773047</v>
      </c>
      <c r="I147" s="341">
        <v>2167.0431119920713</v>
      </c>
      <c r="J147" s="344">
        <v>-192.51139742319128</v>
      </c>
      <c r="K147" s="345">
        <v>160.32289298201221</v>
      </c>
      <c r="L147" s="342">
        <f t="shared" si="17"/>
        <v>2134.8546075508921</v>
      </c>
      <c r="M147" s="367">
        <v>17</v>
      </c>
      <c r="N147" s="134">
        <f t="shared" si="19"/>
        <v>-1331.253799232436</v>
      </c>
      <c r="O147" s="135">
        <f t="shared" si="20"/>
        <v>-0.38407736948651494</v>
      </c>
      <c r="P147" s="31"/>
      <c r="Q147" s="39">
        <f t="shared" si="21"/>
        <v>-0.30193366202956728</v>
      </c>
      <c r="R147" s="39">
        <f t="shared" si="22"/>
        <v>-0.69571181489638723</v>
      </c>
      <c r="S147" s="23"/>
      <c r="T147" s="33"/>
      <c r="U147" s="360">
        <v>436</v>
      </c>
      <c r="V147" s="349" t="s">
        <v>178</v>
      </c>
      <c r="W147" s="345">
        <v>2036</v>
      </c>
      <c r="X147" s="364">
        <v>2016.7081699908679</v>
      </c>
      <c r="Y147" s="340">
        <v>1087.6430844938579</v>
      </c>
      <c r="Z147" s="361">
        <v>3104.3512544847258</v>
      </c>
      <c r="AA147" s="366">
        <v>-165.12131630648329</v>
      </c>
      <c r="AB147" s="363">
        <v>526.87846860508523</v>
      </c>
      <c r="AC147" s="369">
        <f t="shared" si="18"/>
        <v>3466.1084067833281</v>
      </c>
    </row>
    <row r="148" spans="1:29" ht="18.75">
      <c r="A148" s="348">
        <v>440</v>
      </c>
      <c r="B148" s="349" t="s">
        <v>179</v>
      </c>
      <c r="C148" s="345">
        <v>5622</v>
      </c>
      <c r="D148" s="339">
        <v>1298.8452508004268</v>
      </c>
      <c r="E148" s="352">
        <v>1780.6606189967983</v>
      </c>
      <c r="F148" s="355">
        <v>-235.94628246175739</v>
      </c>
      <c r="G148" s="354">
        <v>-245.869085734614</v>
      </c>
      <c r="H148" s="340">
        <v>574.14852365706156</v>
      </c>
      <c r="I148" s="341">
        <v>1872.9937744574884</v>
      </c>
      <c r="J148" s="344">
        <v>-247.04162219850588</v>
      </c>
      <c r="K148" s="345">
        <v>134.29898935590461</v>
      </c>
      <c r="L148" s="342">
        <f t="shared" si="17"/>
        <v>1760.2511416148873</v>
      </c>
      <c r="M148" s="367">
        <v>15</v>
      </c>
      <c r="N148" s="134">
        <f t="shared" si="19"/>
        <v>-1221.9953625739686</v>
      </c>
      <c r="O148" s="135">
        <f t="shared" si="20"/>
        <v>-0.40975665856513099</v>
      </c>
      <c r="P148" s="31"/>
      <c r="Q148" s="39">
        <f t="shared" si="21"/>
        <v>-0.32050587108149631</v>
      </c>
      <c r="R148" s="39">
        <f t="shared" si="22"/>
        <v>-0.70183714000734376</v>
      </c>
      <c r="S148" s="23"/>
      <c r="T148" s="33"/>
      <c r="U148" s="360">
        <v>440</v>
      </c>
      <c r="V148" s="349" t="s">
        <v>179</v>
      </c>
      <c r="W148" s="345">
        <v>5534</v>
      </c>
      <c r="X148" s="364">
        <v>1922.0860413664586</v>
      </c>
      <c r="Y148" s="340">
        <v>834.36717102344437</v>
      </c>
      <c r="Z148" s="361">
        <v>2756.453212389903</v>
      </c>
      <c r="AA148" s="365">
        <v>-224.62829779544634</v>
      </c>
      <c r="AB148" s="363">
        <v>450.42158959439939</v>
      </c>
      <c r="AC148" s="369">
        <f t="shared" si="18"/>
        <v>2982.2465041888559</v>
      </c>
    </row>
    <row r="149" spans="1:29" ht="18.75">
      <c r="A149" s="348">
        <v>441</v>
      </c>
      <c r="B149" s="349" t="s">
        <v>180</v>
      </c>
      <c r="C149" s="345">
        <v>4473</v>
      </c>
      <c r="D149" s="339">
        <v>-131.87793427230048</v>
      </c>
      <c r="E149" s="352">
        <v>63.194500335345403</v>
      </c>
      <c r="F149" s="355">
        <v>-151.70400178850883</v>
      </c>
      <c r="G149" s="354">
        <v>-43.368432819137041</v>
      </c>
      <c r="H149" s="340">
        <v>184.07243460764587</v>
      </c>
      <c r="I149" s="341">
        <v>52.194500335345403</v>
      </c>
      <c r="J149" s="344">
        <v>-89.200089425441533</v>
      </c>
      <c r="K149" s="345">
        <v>199.96236959153097</v>
      </c>
      <c r="L149" s="342">
        <f t="shared" si="17"/>
        <v>162.95678050143485</v>
      </c>
      <c r="M149" s="367">
        <v>9</v>
      </c>
      <c r="N149" s="134">
        <f t="shared" si="19"/>
        <v>-2890.6162761426444</v>
      </c>
      <c r="O149" s="135">
        <f t="shared" si="20"/>
        <v>-0.94663406524796667</v>
      </c>
      <c r="P149" s="31"/>
      <c r="Q149" s="39">
        <f t="shared" si="21"/>
        <v>-0.97901473946192585</v>
      </c>
      <c r="R149" s="39">
        <f t="shared" si="22"/>
        <v>-0.69673424557781649</v>
      </c>
      <c r="S149" s="23"/>
      <c r="T149" s="33"/>
      <c r="U149" s="360">
        <v>441</v>
      </c>
      <c r="V149" s="349" t="s">
        <v>180</v>
      </c>
      <c r="W149" s="345">
        <v>4543</v>
      </c>
      <c r="X149" s="364">
        <v>2025.089524058478</v>
      </c>
      <c r="Y149" s="340">
        <v>462.10858533108552</v>
      </c>
      <c r="Z149" s="361">
        <v>2487.1981093895633</v>
      </c>
      <c r="AA149" s="366">
        <v>-92.98855381906229</v>
      </c>
      <c r="AB149" s="363">
        <v>659.3635010735785</v>
      </c>
      <c r="AC149" s="369">
        <f t="shared" si="18"/>
        <v>3053.5730566440793</v>
      </c>
    </row>
    <row r="150" spans="1:29" ht="18.75">
      <c r="A150" s="348">
        <v>444</v>
      </c>
      <c r="B150" s="349" t="s">
        <v>181</v>
      </c>
      <c r="C150" s="345">
        <v>45988</v>
      </c>
      <c r="D150" s="339">
        <v>428.26617813342614</v>
      </c>
      <c r="E150" s="352">
        <v>304.31736539966948</v>
      </c>
      <c r="F150" s="355">
        <v>37.867813342611115</v>
      </c>
      <c r="G150" s="354">
        <v>86.080999391145511</v>
      </c>
      <c r="H150" s="340">
        <v>148.83380447073151</v>
      </c>
      <c r="I150" s="341">
        <v>577.09998260415762</v>
      </c>
      <c r="J150" s="344">
        <v>-21.618748369139777</v>
      </c>
      <c r="K150" s="345">
        <v>157.08828207710789</v>
      </c>
      <c r="L150" s="342">
        <f t="shared" si="17"/>
        <v>712.56951631212576</v>
      </c>
      <c r="M150" s="367">
        <v>1</v>
      </c>
      <c r="N150" s="134">
        <f t="shared" si="19"/>
        <v>-1242.1762602860799</v>
      </c>
      <c r="O150" s="135">
        <f t="shared" si="20"/>
        <v>-0.63546691091861962</v>
      </c>
      <c r="P150" s="31"/>
      <c r="Q150" s="39">
        <f t="shared" si="21"/>
        <v>-0.60332507107332611</v>
      </c>
      <c r="R150" s="39">
        <f t="shared" si="22"/>
        <v>-0.69345177626061827</v>
      </c>
      <c r="S150" s="23"/>
      <c r="T150" s="33"/>
      <c r="U150" s="360">
        <v>444</v>
      </c>
      <c r="V150" s="349" t="s">
        <v>181</v>
      </c>
      <c r="W150" s="345">
        <v>45886</v>
      </c>
      <c r="X150" s="364">
        <v>1346.4181768519495</v>
      </c>
      <c r="Y150" s="340">
        <v>108.42542560530498</v>
      </c>
      <c r="Z150" s="361">
        <v>1454.8436024572545</v>
      </c>
      <c r="AA150" s="365">
        <v>-12.540142962995249</v>
      </c>
      <c r="AB150" s="363">
        <v>512.44231710394672</v>
      </c>
      <c r="AC150" s="369">
        <f t="shared" si="18"/>
        <v>1954.7457765982058</v>
      </c>
    </row>
    <row r="151" spans="1:29" ht="18.75">
      <c r="A151" s="348">
        <v>445</v>
      </c>
      <c r="B151" s="349" t="s">
        <v>182</v>
      </c>
      <c r="C151" s="345">
        <v>15086</v>
      </c>
      <c r="D151" s="339">
        <v>516.24486278668962</v>
      </c>
      <c r="E151" s="352">
        <v>756.32613018692825</v>
      </c>
      <c r="F151" s="355">
        <v>-225.33408458173142</v>
      </c>
      <c r="G151" s="354">
        <v>-14.747182818507225</v>
      </c>
      <c r="H151" s="340">
        <v>57.745923372663398</v>
      </c>
      <c r="I151" s="341">
        <v>573.99078615935309</v>
      </c>
      <c r="J151" s="344">
        <v>-21.443391223651066</v>
      </c>
      <c r="K151" s="345">
        <v>158.1880220378435</v>
      </c>
      <c r="L151" s="342">
        <f t="shared" si="17"/>
        <v>710.73541697354563</v>
      </c>
      <c r="M151" s="367">
        <v>2</v>
      </c>
      <c r="N151" s="134">
        <f t="shared" si="19"/>
        <v>-1622.981506566023</v>
      </c>
      <c r="O151" s="135">
        <f t="shared" si="20"/>
        <v>-0.69544917388885064</v>
      </c>
      <c r="P151" s="31"/>
      <c r="Q151" s="39">
        <f t="shared" si="21"/>
        <v>-0.69447140796887563</v>
      </c>
      <c r="R151" s="39">
        <f t="shared" si="22"/>
        <v>-0.66652981139749379</v>
      </c>
      <c r="S151" s="23"/>
      <c r="T151" s="33"/>
      <c r="U151" s="360">
        <v>445</v>
      </c>
      <c r="V151" s="349" t="s">
        <v>182</v>
      </c>
      <c r="W151" s="345">
        <v>15105</v>
      </c>
      <c r="X151" s="364">
        <v>1813.4425580797699</v>
      </c>
      <c r="Y151" s="340">
        <v>65.23852490339091</v>
      </c>
      <c r="Z151" s="361">
        <v>1878.6810829831609</v>
      </c>
      <c r="AA151" s="366">
        <v>-19.33346573982125</v>
      </c>
      <c r="AB151" s="363">
        <v>474.36930629622896</v>
      </c>
      <c r="AC151" s="369">
        <f t="shared" si="18"/>
        <v>2333.7169235395686</v>
      </c>
    </row>
    <row r="152" spans="1:29" ht="18.75">
      <c r="A152" s="348">
        <v>475</v>
      </c>
      <c r="B152" s="349" t="s">
        <v>183</v>
      </c>
      <c r="C152" s="345">
        <v>5487</v>
      </c>
      <c r="D152" s="339">
        <v>516.43375250592305</v>
      </c>
      <c r="E152" s="352">
        <v>910.74539821396024</v>
      </c>
      <c r="F152" s="355">
        <v>-222.49589939857844</v>
      </c>
      <c r="G152" s="354">
        <v>-171.81574630945872</v>
      </c>
      <c r="H152" s="340">
        <v>339.98760707125933</v>
      </c>
      <c r="I152" s="341">
        <v>856.42135957718244</v>
      </c>
      <c r="J152" s="344">
        <v>-37.173501002369235</v>
      </c>
      <c r="K152" s="345">
        <v>201.49183411686249</v>
      </c>
      <c r="L152" s="342">
        <f t="shared" si="17"/>
        <v>1020.7396926916757</v>
      </c>
      <c r="M152" s="367">
        <v>15</v>
      </c>
      <c r="N152" s="134">
        <f t="shared" si="19"/>
        <v>-2532.1304854236782</v>
      </c>
      <c r="O152" s="135">
        <f t="shared" si="20"/>
        <v>-0.71269997452225098</v>
      </c>
      <c r="P152" s="31"/>
      <c r="Q152" s="39">
        <f t="shared" si="21"/>
        <v>-0.70230009498289592</v>
      </c>
      <c r="R152" s="39">
        <f t="shared" si="22"/>
        <v>-0.70350635756854318</v>
      </c>
      <c r="S152" s="23"/>
      <c r="T152" s="33"/>
      <c r="U152" s="360">
        <v>475</v>
      </c>
      <c r="V152" s="349" t="s">
        <v>183</v>
      </c>
      <c r="W152" s="345">
        <v>5451</v>
      </c>
      <c r="X152" s="364">
        <v>2250.2571403221859</v>
      </c>
      <c r="Y152" s="340">
        <v>626.53705794259781</v>
      </c>
      <c r="Z152" s="361">
        <v>2876.794198264784</v>
      </c>
      <c r="AA152" s="365">
        <v>-3.5063291139240507</v>
      </c>
      <c r="AB152" s="363">
        <v>679.58230896449402</v>
      </c>
      <c r="AC152" s="369">
        <f t="shared" si="18"/>
        <v>3552.8701781153541</v>
      </c>
    </row>
    <row r="153" spans="1:29" ht="18.75">
      <c r="A153" s="348">
        <v>480</v>
      </c>
      <c r="B153" s="349" t="s">
        <v>184</v>
      </c>
      <c r="C153" s="345">
        <v>1990</v>
      </c>
      <c r="D153" s="339">
        <v>416.52562814070353</v>
      </c>
      <c r="E153" s="352">
        <v>247.35577889447237</v>
      </c>
      <c r="F153" s="355">
        <v>131.51105527638191</v>
      </c>
      <c r="G153" s="354">
        <v>37.658793969849249</v>
      </c>
      <c r="H153" s="340">
        <v>485.59246231155777</v>
      </c>
      <c r="I153" s="341">
        <v>902.11859296482407</v>
      </c>
      <c r="J153" s="344">
        <v>-236.74824120603014</v>
      </c>
      <c r="K153" s="345">
        <v>218.45536764107902</v>
      </c>
      <c r="L153" s="342">
        <f t="shared" si="17"/>
        <v>883.82571939987292</v>
      </c>
      <c r="M153" s="367">
        <v>2</v>
      </c>
      <c r="N153" s="134">
        <f t="shared" si="19"/>
        <v>-1734.8602172640303</v>
      </c>
      <c r="O153" s="135">
        <f t="shared" si="20"/>
        <v>-0.66249266205407198</v>
      </c>
      <c r="P153" s="31"/>
      <c r="Q153" s="39">
        <f t="shared" si="21"/>
        <v>-0.58503710284254762</v>
      </c>
      <c r="R153" s="39">
        <f t="shared" si="22"/>
        <v>-0.67986994041125359</v>
      </c>
      <c r="S153" s="23"/>
      <c r="T153" s="33"/>
      <c r="U153" s="360">
        <v>480</v>
      </c>
      <c r="V153" s="349" t="s">
        <v>184</v>
      </c>
      <c r="W153" s="345">
        <v>1999</v>
      </c>
      <c r="X153" s="364">
        <v>1456.0610414114471</v>
      </c>
      <c r="Y153" s="340">
        <v>717.91306360962585</v>
      </c>
      <c r="Z153" s="361">
        <v>2173.9741050210732</v>
      </c>
      <c r="AA153" s="366">
        <v>-237.68384192096048</v>
      </c>
      <c r="AB153" s="363">
        <v>682.39567356379041</v>
      </c>
      <c r="AC153" s="369">
        <f t="shared" si="18"/>
        <v>2618.6859366639032</v>
      </c>
    </row>
    <row r="154" spans="1:29" ht="18.75">
      <c r="A154" s="348">
        <v>481</v>
      </c>
      <c r="B154" s="349" t="s">
        <v>185</v>
      </c>
      <c r="C154" s="345">
        <v>9612</v>
      </c>
      <c r="D154" s="339">
        <v>610.20297544735752</v>
      </c>
      <c r="E154" s="352">
        <v>588.14148980441121</v>
      </c>
      <c r="F154" s="355">
        <v>18.784644194756556</v>
      </c>
      <c r="G154" s="354">
        <v>3.2768414481897628</v>
      </c>
      <c r="H154" s="340">
        <v>118.90449438202248</v>
      </c>
      <c r="I154" s="341">
        <v>729.10746982937997</v>
      </c>
      <c r="J154" s="344">
        <v>-212.87702871410735</v>
      </c>
      <c r="K154" s="345">
        <v>131.34578759075774</v>
      </c>
      <c r="L154" s="342">
        <f t="shared" si="17"/>
        <v>647.57622870603029</v>
      </c>
      <c r="M154" s="367">
        <v>2</v>
      </c>
      <c r="N154" s="134">
        <f t="shared" si="19"/>
        <v>-468.12571410969929</v>
      </c>
      <c r="O154" s="135">
        <f t="shared" si="20"/>
        <v>-0.41957954552653798</v>
      </c>
      <c r="P154" s="31"/>
      <c r="Q154" s="39">
        <f t="shared" si="21"/>
        <v>-0.15808976407181197</v>
      </c>
      <c r="R154" s="39">
        <f t="shared" si="22"/>
        <v>-0.70429416560989344</v>
      </c>
      <c r="S154" s="23"/>
      <c r="T154" s="33"/>
      <c r="U154" s="360">
        <v>481</v>
      </c>
      <c r="V154" s="349" t="s">
        <v>185</v>
      </c>
      <c r="W154" s="345">
        <v>9543</v>
      </c>
      <c r="X154" s="364">
        <v>882.85934248222111</v>
      </c>
      <c r="Y154" s="340">
        <v>-16.843657299875503</v>
      </c>
      <c r="Z154" s="361">
        <v>866.01568518234558</v>
      </c>
      <c r="AA154" s="365">
        <v>-194.49093576443465</v>
      </c>
      <c r="AB154" s="363">
        <v>444.17719339781877</v>
      </c>
      <c r="AC154" s="369">
        <f t="shared" si="18"/>
        <v>1115.7019428157296</v>
      </c>
    </row>
    <row r="155" spans="1:29" ht="18.75">
      <c r="A155" s="348">
        <v>483</v>
      </c>
      <c r="B155" s="349" t="s">
        <v>186</v>
      </c>
      <c r="C155" s="345">
        <v>1076</v>
      </c>
      <c r="D155" s="339">
        <v>879.36338289962828</v>
      </c>
      <c r="E155" s="352">
        <v>1139.9535315985131</v>
      </c>
      <c r="F155" s="355">
        <v>-75.124535315985128</v>
      </c>
      <c r="G155" s="354">
        <v>-185.46561338289962</v>
      </c>
      <c r="H155" s="340">
        <v>889.26022304832713</v>
      </c>
      <c r="I155" s="341">
        <v>1768.6236059479554</v>
      </c>
      <c r="J155" s="344">
        <v>-194.00464684014869</v>
      </c>
      <c r="K155" s="345">
        <v>224.69611102753524</v>
      </c>
      <c r="L155" s="342">
        <f t="shared" si="17"/>
        <v>1799.3150701353418</v>
      </c>
      <c r="M155" s="367">
        <v>17</v>
      </c>
      <c r="N155" s="134">
        <f t="shared" si="19"/>
        <v>-2576.9625019558598</v>
      </c>
      <c r="O155" s="135">
        <f t="shared" si="20"/>
        <v>-0.58884804711426475</v>
      </c>
      <c r="P155" s="31"/>
      <c r="Q155" s="39">
        <f t="shared" si="21"/>
        <v>-0.54030554498142247</v>
      </c>
      <c r="R155" s="39">
        <f t="shared" si="22"/>
        <v>-0.68423306488662672</v>
      </c>
      <c r="S155" s="23"/>
      <c r="T155" s="33"/>
      <c r="U155" s="360">
        <v>483</v>
      </c>
      <c r="V155" s="349" t="s">
        <v>186</v>
      </c>
      <c r="W155" s="345">
        <v>1078</v>
      </c>
      <c r="X155" s="364">
        <v>2315.9434732120717</v>
      </c>
      <c r="Y155" s="340">
        <v>1531.4459974233323</v>
      </c>
      <c r="Z155" s="361">
        <v>3847.3894706354035</v>
      </c>
      <c r="AA155" s="366">
        <v>-182.70037105751391</v>
      </c>
      <c r="AB155" s="363">
        <v>711.58847251331144</v>
      </c>
      <c r="AC155" s="369">
        <f t="shared" si="18"/>
        <v>4376.2775720912014</v>
      </c>
    </row>
    <row r="156" spans="1:29" ht="18.75">
      <c r="A156" s="348">
        <v>484</v>
      </c>
      <c r="B156" s="349" t="s">
        <v>187</v>
      </c>
      <c r="C156" s="345">
        <v>3055</v>
      </c>
      <c r="D156" s="339">
        <v>197.47757774140752</v>
      </c>
      <c r="E156" s="352">
        <v>268.21047463175125</v>
      </c>
      <c r="F156" s="355">
        <v>-115.69296235679215</v>
      </c>
      <c r="G156" s="354">
        <v>44.960065466448448</v>
      </c>
      <c r="H156" s="340">
        <v>-7.7423895253682486</v>
      </c>
      <c r="I156" s="341">
        <v>189.73518821603929</v>
      </c>
      <c r="J156" s="344">
        <v>49.04353518821604</v>
      </c>
      <c r="K156" s="345">
        <v>198.94319832530482</v>
      </c>
      <c r="L156" s="342">
        <f t="shared" si="17"/>
        <v>437.72192172956017</v>
      </c>
      <c r="M156" s="367">
        <v>4</v>
      </c>
      <c r="N156" s="134">
        <f t="shared" si="19"/>
        <v>-3262.4422096389922</v>
      </c>
      <c r="O156" s="135">
        <f t="shared" si="20"/>
        <v>-0.88170202558888566</v>
      </c>
      <c r="P156" s="31"/>
      <c r="Q156" s="39">
        <f t="shared" si="21"/>
        <v>-0.93690965410566474</v>
      </c>
      <c r="R156" s="39">
        <f t="shared" si="22"/>
        <v>-0.68856447234134932</v>
      </c>
      <c r="S156" s="23"/>
      <c r="T156" s="33"/>
      <c r="U156" s="360">
        <v>484</v>
      </c>
      <c r="V156" s="349" t="s">
        <v>187</v>
      </c>
      <c r="W156" s="345">
        <v>3066</v>
      </c>
      <c r="X156" s="364">
        <v>2511.8693361006481</v>
      </c>
      <c r="Y156" s="340">
        <v>495.48758240176176</v>
      </c>
      <c r="Z156" s="361">
        <v>3007.3569185024103</v>
      </c>
      <c r="AA156" s="365">
        <v>54.013046314416179</v>
      </c>
      <c r="AB156" s="363">
        <v>638.79416655172611</v>
      </c>
      <c r="AC156" s="369">
        <f t="shared" si="18"/>
        <v>3700.1641313685523</v>
      </c>
    </row>
    <row r="157" spans="1:29" ht="18.75">
      <c r="A157" s="348">
        <v>489</v>
      </c>
      <c r="B157" s="349" t="s">
        <v>188</v>
      </c>
      <c r="C157" s="345">
        <v>1835</v>
      </c>
      <c r="D157" s="339">
        <v>694.49318801089919</v>
      </c>
      <c r="E157" s="352">
        <v>52.580926430517714</v>
      </c>
      <c r="F157" s="355">
        <v>404.03106267029972</v>
      </c>
      <c r="G157" s="354">
        <v>237.88119891008174</v>
      </c>
      <c r="H157" s="340">
        <v>389.05395095367845</v>
      </c>
      <c r="I157" s="341">
        <v>1083.5476839237058</v>
      </c>
      <c r="J157" s="344">
        <v>-231.95749318801089</v>
      </c>
      <c r="K157" s="345">
        <v>232.43995073970544</v>
      </c>
      <c r="L157" s="342">
        <f t="shared" si="17"/>
        <v>1084.0301414754003</v>
      </c>
      <c r="M157" s="367">
        <v>8</v>
      </c>
      <c r="N157" s="134">
        <f t="shared" si="19"/>
        <v>-3259.5754955231532</v>
      </c>
      <c r="O157" s="135">
        <f t="shared" si="20"/>
        <v>-0.75043080977662857</v>
      </c>
      <c r="P157" s="31"/>
      <c r="Q157" s="39">
        <f t="shared" si="21"/>
        <v>-0.71621204277841188</v>
      </c>
      <c r="R157" s="39">
        <f t="shared" si="22"/>
        <v>-0.69022917799328265</v>
      </c>
      <c r="S157" s="23"/>
      <c r="T157" s="33"/>
      <c r="U157" s="360">
        <v>489</v>
      </c>
      <c r="V157" s="349" t="s">
        <v>188</v>
      </c>
      <c r="W157" s="345">
        <v>1868</v>
      </c>
      <c r="X157" s="364">
        <v>2919.7537549598824</v>
      </c>
      <c r="Y157" s="340">
        <v>898.40574177185181</v>
      </c>
      <c r="Z157" s="361">
        <v>3818.1594967317342</v>
      </c>
      <c r="AA157" s="366">
        <v>-224.91488222698072</v>
      </c>
      <c r="AB157" s="363">
        <v>750.36102249380031</v>
      </c>
      <c r="AC157" s="369">
        <f t="shared" si="18"/>
        <v>4343.6056369985536</v>
      </c>
    </row>
    <row r="158" spans="1:29" ht="18.75">
      <c r="A158" s="348">
        <v>491</v>
      </c>
      <c r="B158" s="349" t="s">
        <v>189</v>
      </c>
      <c r="C158" s="345">
        <v>52122</v>
      </c>
      <c r="D158" s="339">
        <v>-170.97179693795326</v>
      </c>
      <c r="E158" s="352">
        <v>95.7365220060627</v>
      </c>
      <c r="F158" s="355">
        <v>-188.66444111891332</v>
      </c>
      <c r="G158" s="354">
        <v>-78.043877825102641</v>
      </c>
      <c r="H158" s="340">
        <v>189.69226046583017</v>
      </c>
      <c r="I158" s="341">
        <v>18.720463527876905</v>
      </c>
      <c r="J158" s="344">
        <v>24.421165726564599</v>
      </c>
      <c r="K158" s="345">
        <v>170.87898397550683</v>
      </c>
      <c r="L158" s="342">
        <f t="shared" si="17"/>
        <v>214.02061322994834</v>
      </c>
      <c r="M158" s="367">
        <v>10</v>
      </c>
      <c r="N158" s="134">
        <f t="shared" si="19"/>
        <v>-2340.0272808856357</v>
      </c>
      <c r="O158" s="135">
        <f t="shared" si="20"/>
        <v>-0.91620336732014995</v>
      </c>
      <c r="P158" s="31"/>
      <c r="Q158" s="39">
        <f t="shared" si="21"/>
        <v>-0.99053788720723646</v>
      </c>
      <c r="R158" s="39">
        <f t="shared" si="22"/>
        <v>-0.69236451435783475</v>
      </c>
      <c r="S158" s="23"/>
      <c r="T158" s="33"/>
      <c r="U158" s="360">
        <v>491</v>
      </c>
      <c r="V158" s="349" t="s">
        <v>189</v>
      </c>
      <c r="W158" s="345">
        <v>52583</v>
      </c>
      <c r="X158" s="364">
        <v>1590.6695490170107</v>
      </c>
      <c r="Y158" s="340">
        <v>387.79593093307921</v>
      </c>
      <c r="Z158" s="361">
        <v>1978.46547995009</v>
      </c>
      <c r="AA158" s="365">
        <v>20.123138656980395</v>
      </c>
      <c r="AB158" s="363">
        <v>555.45927550851354</v>
      </c>
      <c r="AC158" s="369">
        <f t="shared" si="18"/>
        <v>2554.0478941155839</v>
      </c>
    </row>
    <row r="159" spans="1:29" ht="18.75">
      <c r="A159" s="348">
        <v>494</v>
      </c>
      <c r="B159" s="349" t="s">
        <v>190</v>
      </c>
      <c r="C159" s="345">
        <v>8909</v>
      </c>
      <c r="D159" s="339">
        <v>532.69861937366704</v>
      </c>
      <c r="E159" s="352">
        <v>925.90245818834887</v>
      </c>
      <c r="F159" s="355">
        <v>-174.34212594006061</v>
      </c>
      <c r="G159" s="354">
        <v>-218.86171287462116</v>
      </c>
      <c r="H159" s="340">
        <v>604.17353238298347</v>
      </c>
      <c r="I159" s="341">
        <v>1136.872264002694</v>
      </c>
      <c r="J159" s="344">
        <v>9.0077449769895619</v>
      </c>
      <c r="K159" s="345">
        <v>152.40799914714552</v>
      </c>
      <c r="L159" s="342">
        <f t="shared" si="17"/>
        <v>1298.2880081268293</v>
      </c>
      <c r="M159" s="367">
        <v>17</v>
      </c>
      <c r="N159" s="134">
        <f t="shared" si="19"/>
        <v>-1985.5324690635546</v>
      </c>
      <c r="O159" s="135">
        <f t="shared" si="20"/>
        <v>-0.60464099144736549</v>
      </c>
      <c r="P159" s="31"/>
      <c r="Q159" s="39">
        <f t="shared" si="21"/>
        <v>-0.59167965085763363</v>
      </c>
      <c r="R159" s="39">
        <f t="shared" si="22"/>
        <v>-0.69554388421458491</v>
      </c>
      <c r="S159" s="23"/>
      <c r="T159" s="33"/>
      <c r="U159" s="360">
        <v>494</v>
      </c>
      <c r="V159" s="349" t="s">
        <v>190</v>
      </c>
      <c r="W159" s="345">
        <v>8903</v>
      </c>
      <c r="X159" s="364">
        <v>1886.4190428858124</v>
      </c>
      <c r="Y159" s="340">
        <v>897.8464643086578</v>
      </c>
      <c r="Z159" s="361">
        <v>2784.26550719447</v>
      </c>
      <c r="AA159" s="366">
        <v>-1.0360552622711445</v>
      </c>
      <c r="AB159" s="363">
        <v>500.59102525818474</v>
      </c>
      <c r="AC159" s="369">
        <f t="shared" si="18"/>
        <v>3283.8204771903838</v>
      </c>
    </row>
    <row r="160" spans="1:29" ht="18.75">
      <c r="A160" s="348">
        <v>495</v>
      </c>
      <c r="B160" s="349" t="s">
        <v>191</v>
      </c>
      <c r="C160" s="345">
        <v>1488</v>
      </c>
      <c r="D160" s="339">
        <v>636.6861559139785</v>
      </c>
      <c r="E160" s="352">
        <v>372.35752688172045</v>
      </c>
      <c r="F160" s="355">
        <v>144.22647849462365</v>
      </c>
      <c r="G160" s="354">
        <v>120.10215053763442</v>
      </c>
      <c r="H160" s="340">
        <v>-0.4731182795698925</v>
      </c>
      <c r="I160" s="341">
        <v>636.21303763440858</v>
      </c>
      <c r="J160" s="344">
        <v>-248.86895161290323</v>
      </c>
      <c r="K160" s="345">
        <v>223.77087461185354</v>
      </c>
      <c r="L160" s="342">
        <f t="shared" si="17"/>
        <v>611.11496063335892</v>
      </c>
      <c r="M160" s="367">
        <v>13</v>
      </c>
      <c r="N160" s="134">
        <f t="shared" si="19"/>
        <v>-3230.8896379624871</v>
      </c>
      <c r="O160" s="135">
        <f t="shared" si="20"/>
        <v>-0.84093851400992448</v>
      </c>
      <c r="P160" s="31"/>
      <c r="Q160" s="39">
        <f t="shared" si="21"/>
        <v>-0.81159149850336099</v>
      </c>
      <c r="R160" s="39">
        <f t="shared" si="22"/>
        <v>-0.68664030901758233</v>
      </c>
      <c r="S160" s="23"/>
      <c r="T160" s="33"/>
      <c r="U160" s="360">
        <v>495</v>
      </c>
      <c r="V160" s="349" t="s">
        <v>191</v>
      </c>
      <c r="W160" s="345">
        <v>1558</v>
      </c>
      <c r="X160" s="364">
        <v>2804.1016122605179</v>
      </c>
      <c r="Y160" s="340">
        <v>572.67296309354401</v>
      </c>
      <c r="Z160" s="361">
        <v>3376.7745753540621</v>
      </c>
      <c r="AA160" s="365">
        <v>-248.87227214377407</v>
      </c>
      <c r="AB160" s="363">
        <v>714.1022953855578</v>
      </c>
      <c r="AC160" s="369">
        <f t="shared" si="18"/>
        <v>3842.0045985958459</v>
      </c>
    </row>
    <row r="161" spans="1:29" ht="18.75">
      <c r="A161" s="348">
        <v>498</v>
      </c>
      <c r="B161" s="349" t="s">
        <v>192</v>
      </c>
      <c r="C161" s="345">
        <v>2321</v>
      </c>
      <c r="D161" s="339">
        <v>1348.7716501507971</v>
      </c>
      <c r="E161" s="352">
        <v>1188.6247307195174</v>
      </c>
      <c r="F161" s="355">
        <v>-52.859112451529512</v>
      </c>
      <c r="G161" s="354">
        <v>213.00603188280914</v>
      </c>
      <c r="H161" s="340">
        <v>20.08703145196036</v>
      </c>
      <c r="I161" s="341">
        <v>1368.8586816027575</v>
      </c>
      <c r="J161" s="344">
        <v>80.377423524342959</v>
      </c>
      <c r="K161" s="345">
        <v>191.44767170813859</v>
      </c>
      <c r="L161" s="342">
        <f t="shared" si="17"/>
        <v>1640.6837768352391</v>
      </c>
      <c r="M161" s="367">
        <v>19</v>
      </c>
      <c r="N161" s="134">
        <f t="shared" si="19"/>
        <v>-2867.3649648230494</v>
      </c>
      <c r="O161" s="135">
        <f t="shared" si="20"/>
        <v>-0.63605456132852001</v>
      </c>
      <c r="P161" s="31"/>
      <c r="Q161" s="39">
        <f t="shared" si="21"/>
        <v>-0.63888045487484157</v>
      </c>
      <c r="R161" s="39">
        <f t="shared" si="22"/>
        <v>-0.7057446912974692</v>
      </c>
      <c r="S161" s="23"/>
      <c r="T161" s="33"/>
      <c r="U161" s="360">
        <v>498</v>
      </c>
      <c r="V161" s="349" t="s">
        <v>192</v>
      </c>
      <c r="W161" s="345">
        <v>2297</v>
      </c>
      <c r="X161" s="364">
        <v>3444.9517308181348</v>
      </c>
      <c r="Y161" s="340">
        <v>345.64531683912247</v>
      </c>
      <c r="Z161" s="361">
        <v>3790.5970476572579</v>
      </c>
      <c r="AA161" s="366">
        <v>66.834131475838049</v>
      </c>
      <c r="AB161" s="363">
        <v>650.6175625251924</v>
      </c>
      <c r="AC161" s="369">
        <f t="shared" si="18"/>
        <v>4508.0487416582882</v>
      </c>
    </row>
    <row r="162" spans="1:29" ht="18.75">
      <c r="A162" s="348">
        <v>499</v>
      </c>
      <c r="B162" s="349" t="s">
        <v>193</v>
      </c>
      <c r="C162" s="345">
        <v>19536</v>
      </c>
      <c r="D162" s="339">
        <v>941.5644963144963</v>
      </c>
      <c r="E162" s="352">
        <v>786.72005528255534</v>
      </c>
      <c r="F162" s="355">
        <v>115.53521703521703</v>
      </c>
      <c r="G162" s="354">
        <v>39.309223996723993</v>
      </c>
      <c r="H162" s="340">
        <v>233.95705364455364</v>
      </c>
      <c r="I162" s="341">
        <v>1175.5216011466011</v>
      </c>
      <c r="J162" s="344">
        <v>-63.414004914004913</v>
      </c>
      <c r="K162" s="345">
        <v>146.19058996723442</v>
      </c>
      <c r="L162" s="342">
        <f t="shared" si="17"/>
        <v>1258.2981861998308</v>
      </c>
      <c r="M162" s="367">
        <v>15</v>
      </c>
      <c r="N162" s="134">
        <f t="shared" si="19"/>
        <v>-978.00577065024731</v>
      </c>
      <c r="O162" s="135">
        <f t="shared" si="20"/>
        <v>-0.43733132414960568</v>
      </c>
      <c r="P162" s="31"/>
      <c r="Q162" s="39">
        <f t="shared" si="21"/>
        <v>-0.35179771294053896</v>
      </c>
      <c r="R162" s="39">
        <f t="shared" si="22"/>
        <v>-0.70000625141230943</v>
      </c>
      <c r="S162" s="23"/>
      <c r="T162" s="33"/>
      <c r="U162" s="360">
        <v>499</v>
      </c>
      <c r="V162" s="349" t="s">
        <v>193</v>
      </c>
      <c r="W162" s="345">
        <v>19453</v>
      </c>
      <c r="X162" s="364">
        <v>1574.7269807278767</v>
      </c>
      <c r="Y162" s="340">
        <v>238.78343818671735</v>
      </c>
      <c r="Z162" s="361">
        <v>1813.5104189145941</v>
      </c>
      <c r="AA162" s="365">
        <v>-64.518583251940569</v>
      </c>
      <c r="AB162" s="363">
        <v>487.31212118742451</v>
      </c>
      <c r="AC162" s="369">
        <f t="shared" si="18"/>
        <v>2236.3039568500781</v>
      </c>
    </row>
    <row r="163" spans="1:29" ht="18.75">
      <c r="A163" s="348">
        <v>500</v>
      </c>
      <c r="B163" s="349" t="s">
        <v>194</v>
      </c>
      <c r="C163" s="345">
        <v>10426</v>
      </c>
      <c r="D163" s="339">
        <v>1061.4057164780356</v>
      </c>
      <c r="E163" s="352">
        <v>710.68540187991562</v>
      </c>
      <c r="F163" s="355">
        <v>228.71398427009399</v>
      </c>
      <c r="G163" s="354">
        <v>122.0063303280261</v>
      </c>
      <c r="H163" s="340">
        <v>157.03500863226549</v>
      </c>
      <c r="I163" s="341">
        <v>1218.4407251103012</v>
      </c>
      <c r="J163" s="344">
        <v>-71.996930750047952</v>
      </c>
      <c r="K163" s="345">
        <v>102.11187488355591</v>
      </c>
      <c r="L163" s="342">
        <f t="shared" si="17"/>
        <v>1248.555669243809</v>
      </c>
      <c r="M163" s="367">
        <v>13</v>
      </c>
      <c r="N163" s="134">
        <f t="shared" si="19"/>
        <v>-183.10815171364152</v>
      </c>
      <c r="O163" s="135">
        <f t="shared" si="20"/>
        <v>-0.12789884680551941</v>
      </c>
      <c r="P163" s="31"/>
      <c r="Q163" s="39">
        <f t="shared" si="21"/>
        <v>5.7968522680828194E-2</v>
      </c>
      <c r="R163" s="39">
        <f t="shared" si="22"/>
        <v>-0.70052391921222767</v>
      </c>
      <c r="S163" s="23"/>
      <c r="T163" s="33"/>
      <c r="U163" s="360">
        <v>500</v>
      </c>
      <c r="V163" s="349" t="s">
        <v>194</v>
      </c>
      <c r="W163" s="345">
        <v>10267</v>
      </c>
      <c r="X163" s="364">
        <v>1112.6760467611975</v>
      </c>
      <c r="Y163" s="340">
        <v>39.003515521852343</v>
      </c>
      <c r="Z163" s="361">
        <v>1151.6795622830498</v>
      </c>
      <c r="AA163" s="366">
        <v>-60.984123892081428</v>
      </c>
      <c r="AB163" s="363">
        <v>340.96838256648221</v>
      </c>
      <c r="AC163" s="369">
        <f t="shared" si="18"/>
        <v>1431.6638209574505</v>
      </c>
    </row>
    <row r="164" spans="1:29" ht="18.75">
      <c r="A164" s="348">
        <v>503</v>
      </c>
      <c r="B164" s="349" t="s">
        <v>195</v>
      </c>
      <c r="C164" s="345">
        <v>7594</v>
      </c>
      <c r="D164" s="339">
        <v>-47.394917039768238</v>
      </c>
      <c r="E164" s="352">
        <v>199.86858045825653</v>
      </c>
      <c r="F164" s="355">
        <v>-115.00934948643666</v>
      </c>
      <c r="G164" s="354">
        <v>-132.25414801158809</v>
      </c>
      <c r="H164" s="340">
        <v>427.02409797208321</v>
      </c>
      <c r="I164" s="341">
        <v>379.62918093231497</v>
      </c>
      <c r="J164" s="344">
        <v>-12.446273373716092</v>
      </c>
      <c r="K164" s="345">
        <v>188.69585853615459</v>
      </c>
      <c r="L164" s="342">
        <f t="shared" si="17"/>
        <v>555.87876609475347</v>
      </c>
      <c r="M164" s="367">
        <v>2</v>
      </c>
      <c r="N164" s="134">
        <f t="shared" si="19"/>
        <v>-2012.8345324920535</v>
      </c>
      <c r="O164" s="135">
        <f t="shared" si="20"/>
        <v>-0.7835964152166871</v>
      </c>
      <c r="P164" s="31"/>
      <c r="Q164" s="39">
        <f t="shared" si="21"/>
        <v>-0.80840480136364168</v>
      </c>
      <c r="R164" s="39">
        <f t="shared" si="22"/>
        <v>-0.6971267012197423</v>
      </c>
      <c r="S164" s="23"/>
      <c r="T164" s="33"/>
      <c r="U164" s="360">
        <v>503</v>
      </c>
      <c r="V164" s="349" t="s">
        <v>195</v>
      </c>
      <c r="W164" s="345">
        <v>7645</v>
      </c>
      <c r="X164" s="364">
        <v>1417.4671314989216</v>
      </c>
      <c r="Y164" s="340">
        <v>563.94567860410848</v>
      </c>
      <c r="Z164" s="361">
        <v>1981.4128101030301</v>
      </c>
      <c r="AA164" s="365">
        <v>-35.71863963374755</v>
      </c>
      <c r="AB164" s="363">
        <v>623.01912811752425</v>
      </c>
      <c r="AC164" s="369">
        <f t="shared" si="18"/>
        <v>2568.713298586807</v>
      </c>
    </row>
    <row r="165" spans="1:29" ht="18.75">
      <c r="A165" s="348">
        <v>504</v>
      </c>
      <c r="B165" s="349" t="s">
        <v>196</v>
      </c>
      <c r="C165" s="345">
        <v>1816</v>
      </c>
      <c r="D165" s="339">
        <v>186.23568281938327</v>
      </c>
      <c r="E165" s="352">
        <v>256.37059471365637</v>
      </c>
      <c r="F165" s="355">
        <v>-83.997797356828187</v>
      </c>
      <c r="G165" s="354">
        <v>13.862885462555067</v>
      </c>
      <c r="H165" s="340">
        <v>424.13160792951544</v>
      </c>
      <c r="I165" s="341">
        <v>610.36729074889865</v>
      </c>
      <c r="J165" s="344">
        <v>-265.71806167400882</v>
      </c>
      <c r="K165" s="345">
        <v>217.36978409815339</v>
      </c>
      <c r="L165" s="342">
        <f t="shared" si="17"/>
        <v>562.01901317304328</v>
      </c>
      <c r="M165" s="367">
        <v>1</v>
      </c>
      <c r="N165" s="134">
        <f t="shared" si="19"/>
        <v>-2343.4098819520304</v>
      </c>
      <c r="O165" s="135">
        <f t="shared" si="20"/>
        <v>-0.80656246170194112</v>
      </c>
      <c r="P165" s="31"/>
      <c r="Q165" s="39">
        <f t="shared" si="21"/>
        <v>-0.75287563052872009</v>
      </c>
      <c r="R165" s="39">
        <f t="shared" si="22"/>
        <v>-0.69070609109894265</v>
      </c>
      <c r="S165" s="23"/>
      <c r="T165" s="33"/>
      <c r="U165" s="360">
        <v>504</v>
      </c>
      <c r="V165" s="349" t="s">
        <v>196</v>
      </c>
      <c r="W165" s="345">
        <v>1871</v>
      </c>
      <c r="X165" s="364">
        <v>1785.2981249755392</v>
      </c>
      <c r="Y165" s="340">
        <v>684.58087584810721</v>
      </c>
      <c r="Z165" s="361">
        <v>2469.8790008236465</v>
      </c>
      <c r="AA165" s="366">
        <v>-267.24371993586317</v>
      </c>
      <c r="AB165" s="363">
        <v>702.7936142372904</v>
      </c>
      <c r="AC165" s="369">
        <f t="shared" si="18"/>
        <v>2905.4288951250737</v>
      </c>
    </row>
    <row r="166" spans="1:29" ht="18.75">
      <c r="A166" s="348">
        <v>505</v>
      </c>
      <c r="B166" s="349" t="s">
        <v>197</v>
      </c>
      <c r="C166" s="345">
        <v>20837</v>
      </c>
      <c r="D166" s="339">
        <v>489.87483802850699</v>
      </c>
      <c r="E166" s="352">
        <v>564.51063012909731</v>
      </c>
      <c r="F166" s="355">
        <v>-51.241685463358451</v>
      </c>
      <c r="G166" s="354">
        <v>-23.394106637231847</v>
      </c>
      <c r="H166" s="340">
        <v>183.22709603109854</v>
      </c>
      <c r="I166" s="341">
        <v>673.10193405960547</v>
      </c>
      <c r="J166" s="344">
        <v>-103.3749580073907</v>
      </c>
      <c r="K166" s="345">
        <v>153.568270694657</v>
      </c>
      <c r="L166" s="342">
        <f t="shared" si="17"/>
        <v>723.29524674687184</v>
      </c>
      <c r="M166" s="367">
        <v>1</v>
      </c>
      <c r="N166" s="134">
        <f t="shared" si="19"/>
        <v>-1000.3885233146895</v>
      </c>
      <c r="O166" s="135">
        <f t="shared" si="20"/>
        <v>-0.58037822290277796</v>
      </c>
      <c r="P166" s="31"/>
      <c r="Q166" s="39">
        <f t="shared" si="21"/>
        <v>-0.49256458302951678</v>
      </c>
      <c r="R166" s="39">
        <f t="shared" si="22"/>
        <v>-0.6947746694480601</v>
      </c>
      <c r="S166" s="23"/>
      <c r="T166" s="33"/>
      <c r="U166" s="360">
        <v>505</v>
      </c>
      <c r="V166" s="349" t="s">
        <v>197</v>
      </c>
      <c r="W166" s="345">
        <v>20783</v>
      </c>
      <c r="X166" s="364">
        <v>1142.9161429659587</v>
      </c>
      <c r="Y166" s="340">
        <v>183.56189058990324</v>
      </c>
      <c r="Z166" s="361">
        <v>1326.4780335558621</v>
      </c>
      <c r="AA166" s="365">
        <v>-105.92508300052928</v>
      </c>
      <c r="AB166" s="363">
        <v>503.13081950622836</v>
      </c>
      <c r="AC166" s="369">
        <f t="shared" si="18"/>
        <v>1723.6837700615613</v>
      </c>
    </row>
    <row r="167" spans="1:29" ht="18.75">
      <c r="A167" s="348">
        <v>507</v>
      </c>
      <c r="B167" s="349" t="s">
        <v>198</v>
      </c>
      <c r="C167" s="345">
        <v>5635</v>
      </c>
      <c r="D167" s="339">
        <v>79.874179236912155</v>
      </c>
      <c r="E167" s="352">
        <v>-25.326530612244898</v>
      </c>
      <c r="F167" s="355">
        <v>22.361668145519076</v>
      </c>
      <c r="G167" s="354">
        <v>82.839041703637974</v>
      </c>
      <c r="H167" s="340">
        <v>73.505235137533276</v>
      </c>
      <c r="I167" s="341">
        <v>153.37923691215616</v>
      </c>
      <c r="J167" s="344">
        <v>6.3971606033717832</v>
      </c>
      <c r="K167" s="345">
        <v>197.73484834375313</v>
      </c>
      <c r="L167" s="342">
        <f t="shared" si="17"/>
        <v>357.51124585928108</v>
      </c>
      <c r="M167" s="367">
        <v>10</v>
      </c>
      <c r="N167" s="134">
        <f t="shared" si="19"/>
        <v>-3228.0656793631915</v>
      </c>
      <c r="O167" s="135">
        <f t="shared" si="20"/>
        <v>-0.90029184889483338</v>
      </c>
      <c r="P167" s="31"/>
      <c r="Q167" s="39">
        <f t="shared" si="21"/>
        <v>-0.94771127625113172</v>
      </c>
      <c r="R167" s="39">
        <f t="shared" si="22"/>
        <v>-0.69970147535924354</v>
      </c>
      <c r="S167" s="23"/>
      <c r="T167" s="33"/>
      <c r="U167" s="360">
        <v>507</v>
      </c>
      <c r="V167" s="349" t="s">
        <v>198</v>
      </c>
      <c r="W167" s="345">
        <v>5676</v>
      </c>
      <c r="X167" s="364">
        <v>2368.0795281403493</v>
      </c>
      <c r="Y167" s="340">
        <v>565.23430925228126</v>
      </c>
      <c r="Z167" s="361">
        <v>2933.3138373926308</v>
      </c>
      <c r="AA167" s="366">
        <v>-6.1978505990133899</v>
      </c>
      <c r="AB167" s="363">
        <v>658.460938428855</v>
      </c>
      <c r="AC167" s="369">
        <f t="shared" si="18"/>
        <v>3585.5769252224727</v>
      </c>
    </row>
    <row r="168" spans="1:29" ht="18.75">
      <c r="A168" s="348">
        <v>508</v>
      </c>
      <c r="B168" s="349" t="s">
        <v>199</v>
      </c>
      <c r="C168" s="345">
        <v>9563</v>
      </c>
      <c r="D168" s="339">
        <v>-108.49911115758653</v>
      </c>
      <c r="E168" s="352">
        <v>-69.647181846700832</v>
      </c>
      <c r="F168" s="355">
        <v>-21.1434696225034</v>
      </c>
      <c r="G168" s="354">
        <v>-17.708459688382305</v>
      </c>
      <c r="H168" s="340">
        <v>96.491268430408866</v>
      </c>
      <c r="I168" s="341">
        <v>-12.007842727177664</v>
      </c>
      <c r="J168" s="344">
        <v>-105.63766600439193</v>
      </c>
      <c r="K168" s="345">
        <v>175.50840575315024</v>
      </c>
      <c r="L168" s="342">
        <f t="shared" si="17"/>
        <v>57.86289702158065</v>
      </c>
      <c r="M168" s="367">
        <v>6</v>
      </c>
      <c r="N168" s="134">
        <f t="shared" si="19"/>
        <v>-2704.4731246887541</v>
      </c>
      <c r="O168" s="135">
        <f t="shared" si="20"/>
        <v>-0.97905291153327756</v>
      </c>
      <c r="P168" s="31"/>
      <c r="Q168" s="39">
        <f t="shared" si="21"/>
        <v>-1.0052442157524544</v>
      </c>
      <c r="R168" s="39">
        <f t="shared" si="22"/>
        <v>-0.69433359098042469</v>
      </c>
      <c r="S168" s="23"/>
      <c r="T168" s="33"/>
      <c r="U168" s="360">
        <v>508</v>
      </c>
      <c r="V168" s="349" t="s">
        <v>199</v>
      </c>
      <c r="W168" s="345">
        <v>9673</v>
      </c>
      <c r="X168" s="364">
        <v>1984.6746066325352</v>
      </c>
      <c r="Y168" s="340">
        <v>305.05626905801739</v>
      </c>
      <c r="Z168" s="361">
        <v>2289.7308756905527</v>
      </c>
      <c r="AA168" s="365">
        <v>-101.57769047865192</v>
      </c>
      <c r="AB168" s="363">
        <v>574.18283649843386</v>
      </c>
      <c r="AC168" s="369">
        <f t="shared" si="18"/>
        <v>2762.3360217103345</v>
      </c>
    </row>
    <row r="169" spans="1:29" ht="18.75">
      <c r="A169" s="348">
        <v>529</v>
      </c>
      <c r="B169" s="349" t="s">
        <v>200</v>
      </c>
      <c r="C169" s="345">
        <v>19579</v>
      </c>
      <c r="D169" s="339">
        <v>425.91746258746616</v>
      </c>
      <c r="E169" s="352">
        <v>228.6619847796108</v>
      </c>
      <c r="F169" s="355">
        <v>165.95173400071505</v>
      </c>
      <c r="G169" s="354">
        <v>31.303743807140304</v>
      </c>
      <c r="H169" s="340">
        <v>-37.703457786403803</v>
      </c>
      <c r="I169" s="341">
        <v>388.21400480106234</v>
      </c>
      <c r="J169" s="344">
        <v>-57.244905255631032</v>
      </c>
      <c r="K169" s="345">
        <v>119.01190223099006</v>
      </c>
      <c r="L169" s="342">
        <f t="shared" si="17"/>
        <v>449.98100177642141</v>
      </c>
      <c r="M169" s="367">
        <v>2</v>
      </c>
      <c r="N169" s="134">
        <f t="shared" si="19"/>
        <v>-636.97863320341753</v>
      </c>
      <c r="O169" s="135">
        <f t="shared" si="20"/>
        <v>-0.58601866408335601</v>
      </c>
      <c r="P169" s="31"/>
      <c r="Q169" s="39">
        <f t="shared" si="21"/>
        <v>-0.48417350005217996</v>
      </c>
      <c r="R169" s="39">
        <f t="shared" si="22"/>
        <v>-0.69505710255645814</v>
      </c>
      <c r="S169" s="23"/>
      <c r="T169" s="33"/>
      <c r="U169" s="360">
        <v>529</v>
      </c>
      <c r="V169" s="349" t="s">
        <v>200</v>
      </c>
      <c r="W169" s="345">
        <v>19427</v>
      </c>
      <c r="X169" s="364">
        <v>1035.1119827058135</v>
      </c>
      <c r="Y169" s="340">
        <v>-282.50620374654483</v>
      </c>
      <c r="Z169" s="361">
        <v>752.60577895926883</v>
      </c>
      <c r="AA169" s="366">
        <v>-55.922170175528905</v>
      </c>
      <c r="AB169" s="363">
        <v>390.27602619609894</v>
      </c>
      <c r="AC169" s="369">
        <f t="shared" si="18"/>
        <v>1086.9596349798389</v>
      </c>
    </row>
    <row r="170" spans="1:29" ht="18.75">
      <c r="A170" s="348">
        <v>531</v>
      </c>
      <c r="B170" s="349" t="s">
        <v>201</v>
      </c>
      <c r="C170" s="345">
        <v>5169</v>
      </c>
      <c r="D170" s="339">
        <v>-195.17256722770361</v>
      </c>
      <c r="E170" s="352">
        <v>154.54304507641712</v>
      </c>
      <c r="F170" s="355">
        <v>-174.34571483846005</v>
      </c>
      <c r="G170" s="354">
        <v>-175.36989746566067</v>
      </c>
      <c r="H170" s="340">
        <v>469.79531824337397</v>
      </c>
      <c r="I170" s="341">
        <v>274.62294447668796</v>
      </c>
      <c r="J170" s="344">
        <v>-38.671696653124393</v>
      </c>
      <c r="K170" s="345">
        <v>173.05235381154304</v>
      </c>
      <c r="L170" s="342">
        <f t="shared" si="17"/>
        <v>409.00360163510663</v>
      </c>
      <c r="M170" s="367">
        <v>4</v>
      </c>
      <c r="N170" s="134">
        <f t="shared" si="19"/>
        <v>-2167.0325174803638</v>
      </c>
      <c r="O170" s="135">
        <f t="shared" si="20"/>
        <v>-0.84122753613581092</v>
      </c>
      <c r="P170" s="31"/>
      <c r="Q170" s="39">
        <f t="shared" si="21"/>
        <v>-0.86634381995217968</v>
      </c>
      <c r="R170" s="39">
        <f t="shared" si="22"/>
        <v>-0.69202216471033406</v>
      </c>
      <c r="S170" s="23"/>
      <c r="T170" s="33"/>
      <c r="U170" s="360">
        <v>531</v>
      </c>
      <c r="V170" s="349" t="s">
        <v>201</v>
      </c>
      <c r="W170" s="345">
        <v>5256</v>
      </c>
      <c r="X170" s="364">
        <v>1395.6651207432844</v>
      </c>
      <c r="Y170" s="340">
        <v>659.03182165348062</v>
      </c>
      <c r="Z170" s="361">
        <v>2054.6969423967653</v>
      </c>
      <c r="AA170" s="365">
        <v>-40.55955098934551</v>
      </c>
      <c r="AB170" s="363">
        <v>561.89872770805118</v>
      </c>
      <c r="AC170" s="369">
        <f t="shared" si="18"/>
        <v>2576.0361191154707</v>
      </c>
    </row>
    <row r="171" spans="1:29" ht="18.75">
      <c r="A171" s="348">
        <v>535</v>
      </c>
      <c r="B171" s="349" t="s">
        <v>202</v>
      </c>
      <c r="C171" s="345">
        <v>10396</v>
      </c>
      <c r="D171" s="339">
        <v>825.94113120430939</v>
      </c>
      <c r="E171" s="352">
        <v>795.21036937283566</v>
      </c>
      <c r="F171" s="355">
        <v>62.365332820315508</v>
      </c>
      <c r="G171" s="354">
        <v>-31.634570988841862</v>
      </c>
      <c r="H171" s="340">
        <v>650.89226625625236</v>
      </c>
      <c r="I171" s="341">
        <v>1476.8333974605619</v>
      </c>
      <c r="J171" s="344">
        <v>-91.752020007695265</v>
      </c>
      <c r="K171" s="345">
        <v>192.0811481550131</v>
      </c>
      <c r="L171" s="342">
        <f t="shared" si="17"/>
        <v>1577.1625256078796</v>
      </c>
      <c r="M171" s="367">
        <v>17</v>
      </c>
      <c r="N171" s="134">
        <f t="shared" si="19"/>
        <v>-2607.605899532392</v>
      </c>
      <c r="O171" s="135">
        <f t="shared" si="20"/>
        <v>-0.6231183268988143</v>
      </c>
      <c r="P171" s="31"/>
      <c r="Q171" s="39">
        <f t="shared" si="21"/>
        <v>-0.59614121672067122</v>
      </c>
      <c r="R171" s="39">
        <f t="shared" si="22"/>
        <v>-0.68835003664472283</v>
      </c>
      <c r="S171" s="23"/>
      <c r="T171" s="33"/>
      <c r="U171" s="360">
        <v>535</v>
      </c>
      <c r="V171" s="349" t="s">
        <v>202</v>
      </c>
      <c r="W171" s="345">
        <v>10500</v>
      </c>
      <c r="X171" s="364">
        <v>2563.6348447554474</v>
      </c>
      <c r="Y171" s="340">
        <v>1093.1715900797483</v>
      </c>
      <c r="Z171" s="361">
        <v>3656.8064348351954</v>
      </c>
      <c r="AA171" s="366">
        <v>-88.374190476190478</v>
      </c>
      <c r="AB171" s="363">
        <v>616.33618078126631</v>
      </c>
      <c r="AC171" s="369">
        <f t="shared" si="18"/>
        <v>4184.7684251402716</v>
      </c>
    </row>
    <row r="172" spans="1:29" ht="18.75">
      <c r="A172" s="348">
        <v>536</v>
      </c>
      <c r="B172" s="349" t="s">
        <v>203</v>
      </c>
      <c r="C172" s="345">
        <v>34884</v>
      </c>
      <c r="D172" s="339">
        <v>336.21247563352824</v>
      </c>
      <c r="E172" s="352">
        <v>433.44547643618853</v>
      </c>
      <c r="F172" s="355">
        <v>-53.694186446508425</v>
      </c>
      <c r="G172" s="354">
        <v>-43.538814356151818</v>
      </c>
      <c r="H172" s="340">
        <v>146.49828001375988</v>
      </c>
      <c r="I172" s="341">
        <v>482.71075564728818</v>
      </c>
      <c r="J172" s="344">
        <v>-60.417784657722741</v>
      </c>
      <c r="K172" s="345">
        <v>123.83645307508888</v>
      </c>
      <c r="L172" s="342">
        <f t="shared" si="17"/>
        <v>546.12942406465436</v>
      </c>
      <c r="M172" s="367">
        <v>6</v>
      </c>
      <c r="N172" s="134">
        <f t="shared" si="19"/>
        <v>-971.25268663248471</v>
      </c>
      <c r="O172" s="135">
        <f t="shared" si="20"/>
        <v>-0.64008444529918496</v>
      </c>
      <c r="P172" s="31"/>
      <c r="Q172" s="39">
        <f t="shared" si="21"/>
        <v>-0.58427644559890868</v>
      </c>
      <c r="R172" s="39">
        <f t="shared" si="22"/>
        <v>-0.69942882924624739</v>
      </c>
      <c r="S172" s="23"/>
      <c r="T172" s="33"/>
      <c r="U172" s="360">
        <v>536</v>
      </c>
      <c r="V172" s="349" t="s">
        <v>203</v>
      </c>
      <c r="W172" s="345">
        <v>34476</v>
      </c>
      <c r="X172" s="364">
        <v>1072.176991233662</v>
      </c>
      <c r="Y172" s="340">
        <v>88.957013652593005</v>
      </c>
      <c r="Z172" s="361">
        <v>1161.1340048862551</v>
      </c>
      <c r="AA172" s="365">
        <v>-55.755656108597286</v>
      </c>
      <c r="AB172" s="363">
        <v>412.00376191948129</v>
      </c>
      <c r="AC172" s="369">
        <f t="shared" si="18"/>
        <v>1517.3821106971391</v>
      </c>
    </row>
    <row r="173" spans="1:29" ht="18.75">
      <c r="A173" s="348">
        <v>538</v>
      </c>
      <c r="B173" s="349" t="s">
        <v>204</v>
      </c>
      <c r="C173" s="345">
        <v>4689</v>
      </c>
      <c r="D173" s="339">
        <v>454.81637875879716</v>
      </c>
      <c r="E173" s="352">
        <v>555.38920878652164</v>
      </c>
      <c r="F173" s="355">
        <v>-27.152271273192579</v>
      </c>
      <c r="G173" s="354">
        <v>-73.420558754531882</v>
      </c>
      <c r="H173" s="340">
        <v>440.20708040093837</v>
      </c>
      <c r="I173" s="341">
        <v>895.02345915973558</v>
      </c>
      <c r="J173" s="344">
        <v>158.19876306248668</v>
      </c>
      <c r="K173" s="345">
        <v>171.36461248650471</v>
      </c>
      <c r="L173" s="342">
        <f t="shared" si="17"/>
        <v>1224.5868347087269</v>
      </c>
      <c r="M173" s="367">
        <v>2</v>
      </c>
      <c r="N173" s="134">
        <f t="shared" si="19"/>
        <v>-1140.5461359841813</v>
      </c>
      <c r="O173" s="135">
        <f t="shared" si="20"/>
        <v>-0.48223340933344555</v>
      </c>
      <c r="P173" s="31"/>
      <c r="Q173" s="39">
        <f t="shared" si="21"/>
        <v>-0.46128936243415863</v>
      </c>
      <c r="R173" s="39">
        <f t="shared" si="22"/>
        <v>-0.69463583784036365</v>
      </c>
      <c r="S173" s="23"/>
      <c r="T173" s="33"/>
      <c r="U173" s="360">
        <v>538</v>
      </c>
      <c r="V173" s="349" t="s">
        <v>204</v>
      </c>
      <c r="W173" s="345">
        <v>4693</v>
      </c>
      <c r="X173" s="364">
        <v>1198.956597461706</v>
      </c>
      <c r="Y173" s="340">
        <v>462.46123383245606</v>
      </c>
      <c r="Z173" s="361">
        <v>1661.4178312941622</v>
      </c>
      <c r="AA173" s="366">
        <v>142.53398678883443</v>
      </c>
      <c r="AB173" s="363">
        <v>561.18115260991181</v>
      </c>
      <c r="AC173" s="369">
        <f t="shared" si="18"/>
        <v>2365.1329706929082</v>
      </c>
    </row>
    <row r="174" spans="1:29" ht="18.75">
      <c r="A174" s="348">
        <v>541</v>
      </c>
      <c r="B174" s="349" t="s">
        <v>205</v>
      </c>
      <c r="C174" s="345">
        <v>9423</v>
      </c>
      <c r="D174" s="339">
        <v>878.68513212352752</v>
      </c>
      <c r="E174" s="352">
        <v>172.67207895574657</v>
      </c>
      <c r="F174" s="355">
        <v>410.34192932187199</v>
      </c>
      <c r="G174" s="354">
        <v>295.67112384590894</v>
      </c>
      <c r="H174" s="340">
        <v>434.66560543351375</v>
      </c>
      <c r="I174" s="341">
        <v>1313.3507375570414</v>
      </c>
      <c r="J174" s="344">
        <v>-93.138278679825959</v>
      </c>
      <c r="K174" s="345">
        <v>214.28514501488212</v>
      </c>
      <c r="L174" s="342">
        <f t="shared" si="17"/>
        <v>1434.4976038920975</v>
      </c>
      <c r="M174" s="367">
        <v>12</v>
      </c>
      <c r="N174" s="134">
        <f t="shared" si="19"/>
        <v>-3158.3605099743309</v>
      </c>
      <c r="O174" s="135">
        <f t="shared" si="20"/>
        <v>-0.68766777280552926</v>
      </c>
      <c r="P174" s="31"/>
      <c r="Q174" s="39">
        <f t="shared" si="21"/>
        <v>-0.67221532121910521</v>
      </c>
      <c r="R174" s="39">
        <f t="shared" si="22"/>
        <v>-0.68824769694566479</v>
      </c>
      <c r="S174" s="23"/>
      <c r="T174" s="33"/>
      <c r="U174" s="360">
        <v>541</v>
      </c>
      <c r="V174" s="349" t="s">
        <v>205</v>
      </c>
      <c r="W174" s="345">
        <v>9501</v>
      </c>
      <c r="X174" s="364">
        <v>3132.3758411991639</v>
      </c>
      <c r="Y174" s="340">
        <v>874.37255973796732</v>
      </c>
      <c r="Z174" s="361">
        <v>4006.748400937131</v>
      </c>
      <c r="AA174" s="365">
        <v>-101.2473423850121</v>
      </c>
      <c r="AB174" s="363">
        <v>687.3570553143096</v>
      </c>
      <c r="AC174" s="369">
        <f t="shared" si="18"/>
        <v>4592.8581138664285</v>
      </c>
    </row>
    <row r="175" spans="1:29" ht="18.75">
      <c r="A175" s="348">
        <v>543</v>
      </c>
      <c r="B175" s="349" t="s">
        <v>206</v>
      </c>
      <c r="C175" s="345">
        <v>44127</v>
      </c>
      <c r="D175" s="339">
        <v>757.0552949441385</v>
      </c>
      <c r="E175" s="352">
        <v>641.00899675935364</v>
      </c>
      <c r="F175" s="355">
        <v>64.829061572280011</v>
      </c>
      <c r="G175" s="354">
        <v>51.217236612504813</v>
      </c>
      <c r="H175" s="340">
        <v>3.8152604981077345</v>
      </c>
      <c r="I175" s="341">
        <v>760.8705554422462</v>
      </c>
      <c r="J175" s="344">
        <v>-167.22922473768895</v>
      </c>
      <c r="K175" s="345">
        <v>120.38550183823973</v>
      </c>
      <c r="L175" s="342">
        <f t="shared" si="17"/>
        <v>714.02683254279702</v>
      </c>
      <c r="M175" s="367">
        <v>1</v>
      </c>
      <c r="N175" s="134">
        <f t="shared" si="19"/>
        <v>-329.59312545358637</v>
      </c>
      <c r="O175" s="135">
        <f t="shared" si="20"/>
        <v>-0.31581719277040554</v>
      </c>
      <c r="P175" s="31"/>
      <c r="Q175" s="39">
        <f t="shared" si="21"/>
        <v>-5.7938662689847598E-2</v>
      </c>
      <c r="R175" s="39">
        <f t="shared" si="22"/>
        <v>-0.69147671109980158</v>
      </c>
      <c r="S175" s="23"/>
      <c r="T175" s="33"/>
      <c r="U175" s="360">
        <v>543</v>
      </c>
      <c r="V175" s="349" t="s">
        <v>206</v>
      </c>
      <c r="W175" s="345">
        <v>43663</v>
      </c>
      <c r="X175" s="364">
        <v>958.76962944633362</v>
      </c>
      <c r="Y175" s="340">
        <v>-151.10400799673292</v>
      </c>
      <c r="Z175" s="361">
        <v>807.66562144960074</v>
      </c>
      <c r="AA175" s="366">
        <v>-154.24473810778005</v>
      </c>
      <c r="AB175" s="363">
        <v>390.19907465456271</v>
      </c>
      <c r="AC175" s="369">
        <f t="shared" si="18"/>
        <v>1043.6199579963834</v>
      </c>
    </row>
    <row r="176" spans="1:29" ht="18.75">
      <c r="A176" s="348">
        <v>545</v>
      </c>
      <c r="B176" s="349" t="s">
        <v>207</v>
      </c>
      <c r="C176" s="345">
        <v>9562</v>
      </c>
      <c r="D176" s="339">
        <v>1079.1644007529806</v>
      </c>
      <c r="E176" s="352">
        <v>847.91037439866136</v>
      </c>
      <c r="F176" s="355">
        <v>114.94969671616816</v>
      </c>
      <c r="G176" s="354">
        <v>116.30432963815102</v>
      </c>
      <c r="H176" s="340">
        <v>329.43578749215646</v>
      </c>
      <c r="I176" s="341">
        <v>1408.6001882451369</v>
      </c>
      <c r="J176" s="344">
        <v>40.920623300564735</v>
      </c>
      <c r="K176" s="345">
        <v>226.88345190937994</v>
      </c>
      <c r="L176" s="342">
        <f t="shared" si="17"/>
        <v>1676.4042634550817</v>
      </c>
      <c r="M176" s="367">
        <v>15</v>
      </c>
      <c r="N176" s="134">
        <f t="shared" si="19"/>
        <v>-2261.9349566970204</v>
      </c>
      <c r="O176" s="135">
        <f t="shared" si="20"/>
        <v>-0.57433726001125474</v>
      </c>
      <c r="P176" s="31"/>
      <c r="Q176" s="39">
        <f t="shared" si="21"/>
        <v>-0.55476982983374623</v>
      </c>
      <c r="R176" s="39">
        <f t="shared" si="22"/>
        <v>-0.69195436304526003</v>
      </c>
      <c r="S176" s="23"/>
      <c r="T176" s="33"/>
      <c r="U176" s="360">
        <v>545</v>
      </c>
      <c r="V176" s="349" t="s">
        <v>207</v>
      </c>
      <c r="W176" s="345">
        <v>9558</v>
      </c>
      <c r="X176" s="364">
        <v>2412.9224922313438</v>
      </c>
      <c r="Y176" s="340">
        <v>750.83477902264633</v>
      </c>
      <c r="Z176" s="361">
        <v>3163.7572712539904</v>
      </c>
      <c r="AA176" s="365">
        <v>38.056497175141246</v>
      </c>
      <c r="AB176" s="363">
        <v>736.52545172297039</v>
      </c>
      <c r="AC176" s="369">
        <f t="shared" si="18"/>
        <v>3938.3392201521024</v>
      </c>
    </row>
    <row r="177" spans="1:29" ht="18.75">
      <c r="A177" s="348">
        <v>560</v>
      </c>
      <c r="B177" s="349" t="s">
        <v>208</v>
      </c>
      <c r="C177" s="345">
        <v>15808</v>
      </c>
      <c r="D177" s="339">
        <v>425.77473431174087</v>
      </c>
      <c r="E177" s="352">
        <v>330.09235829959516</v>
      </c>
      <c r="F177" s="355">
        <v>59.357477226720647</v>
      </c>
      <c r="G177" s="354">
        <v>36.324898785425098</v>
      </c>
      <c r="H177" s="340">
        <v>398.90675607287449</v>
      </c>
      <c r="I177" s="341">
        <v>824.68155364372467</v>
      </c>
      <c r="J177" s="344">
        <v>-134.12424089068827</v>
      </c>
      <c r="K177" s="345">
        <v>177.61662493346961</v>
      </c>
      <c r="L177" s="342">
        <f t="shared" si="17"/>
        <v>868.17393768650595</v>
      </c>
      <c r="M177" s="367">
        <v>7</v>
      </c>
      <c r="N177" s="134">
        <f t="shared" si="19"/>
        <v>-1598.9154893693128</v>
      </c>
      <c r="O177" s="135">
        <f t="shared" si="20"/>
        <v>-0.6480979051000314</v>
      </c>
      <c r="P177" s="31"/>
      <c r="Q177" s="39">
        <f t="shared" si="21"/>
        <v>-0.58787306732798705</v>
      </c>
      <c r="R177" s="39">
        <f t="shared" si="22"/>
        <v>-0.69705267362592105</v>
      </c>
      <c r="S177" s="23"/>
      <c r="T177" s="33"/>
      <c r="U177" s="360">
        <v>560</v>
      </c>
      <c r="V177" s="349" t="s">
        <v>208</v>
      </c>
      <c r="W177" s="345">
        <v>15882</v>
      </c>
      <c r="X177" s="364">
        <v>1376.0531089866877</v>
      </c>
      <c r="Y177" s="340">
        <v>624.98464968859719</v>
      </c>
      <c r="Z177" s="361">
        <v>2001.0377586752847</v>
      </c>
      <c r="AA177" s="366">
        <v>-120.24373504596399</v>
      </c>
      <c r="AB177" s="363">
        <v>586.29540342649818</v>
      </c>
      <c r="AC177" s="369">
        <f t="shared" si="18"/>
        <v>2467.0894270558188</v>
      </c>
    </row>
    <row r="178" spans="1:29" ht="18.75">
      <c r="A178" s="348">
        <v>561</v>
      </c>
      <c r="B178" s="349" t="s">
        <v>209</v>
      </c>
      <c r="C178" s="345">
        <v>1337</v>
      </c>
      <c r="D178" s="339">
        <v>990.91697830964847</v>
      </c>
      <c r="E178" s="352">
        <v>460.69483919222137</v>
      </c>
      <c r="F178" s="355">
        <v>284.00149588631263</v>
      </c>
      <c r="G178" s="354">
        <v>246.22064323111442</v>
      </c>
      <c r="H178" s="340">
        <v>334.49139865370233</v>
      </c>
      <c r="I178" s="341">
        <v>1325.4076290201945</v>
      </c>
      <c r="J178" s="344">
        <v>-233.42183994016455</v>
      </c>
      <c r="K178" s="345">
        <v>255.96635493940195</v>
      </c>
      <c r="L178" s="342">
        <f t="shared" si="17"/>
        <v>1347.9521440194319</v>
      </c>
      <c r="M178" s="367">
        <v>2</v>
      </c>
      <c r="N178" s="134">
        <f t="shared" si="19"/>
        <v>-1843.8377402442122</v>
      </c>
      <c r="O178" s="135">
        <f t="shared" si="20"/>
        <v>-0.57768142863501537</v>
      </c>
      <c r="P178" s="31"/>
      <c r="Q178" s="39">
        <f t="shared" si="21"/>
        <v>-0.50996162180323978</v>
      </c>
      <c r="R178" s="39">
        <f t="shared" si="22"/>
        <v>-0.63919130879158659</v>
      </c>
      <c r="S178" s="23"/>
      <c r="T178" s="33"/>
      <c r="U178" s="360">
        <v>561</v>
      </c>
      <c r="V178" s="349" t="s">
        <v>209</v>
      </c>
      <c r="W178" s="345">
        <v>1334</v>
      </c>
      <c r="X178" s="364">
        <v>2006.2700868928134</v>
      </c>
      <c r="Y178" s="340">
        <v>698.43160177373557</v>
      </c>
      <c r="Z178" s="361">
        <v>2704.7016886665492</v>
      </c>
      <c r="AA178" s="365">
        <v>-222.33583208395802</v>
      </c>
      <c r="AB178" s="363">
        <v>709.42402768105308</v>
      </c>
      <c r="AC178" s="369">
        <f t="shared" si="18"/>
        <v>3191.7898842636441</v>
      </c>
    </row>
    <row r="179" spans="1:29" ht="18.75">
      <c r="A179" s="348">
        <v>562</v>
      </c>
      <c r="B179" s="349" t="s">
        <v>210</v>
      </c>
      <c r="C179" s="345">
        <v>8978</v>
      </c>
      <c r="D179" s="339">
        <v>98.465693918467366</v>
      </c>
      <c r="E179" s="352">
        <v>164.56449097794609</v>
      </c>
      <c r="F179" s="355">
        <v>-33.564713744709287</v>
      </c>
      <c r="G179" s="354">
        <v>-32.53408331476944</v>
      </c>
      <c r="H179" s="340">
        <v>363.15404321675209</v>
      </c>
      <c r="I179" s="341">
        <v>461.61973713521945</v>
      </c>
      <c r="J179" s="344">
        <v>-41.73791490309646</v>
      </c>
      <c r="K179" s="345">
        <v>190.13164934711978</v>
      </c>
      <c r="L179" s="342">
        <f t="shared" si="17"/>
        <v>610.01347157924283</v>
      </c>
      <c r="M179" s="367">
        <v>6</v>
      </c>
      <c r="N179" s="134">
        <f t="shared" si="19"/>
        <v>-2367.9519778360991</v>
      </c>
      <c r="O179" s="135">
        <f t="shared" si="20"/>
        <v>-0.79515763969021014</v>
      </c>
      <c r="P179" s="31"/>
      <c r="Q179" s="39">
        <f t="shared" si="21"/>
        <v>-0.80872638473543867</v>
      </c>
      <c r="R179" s="39">
        <f t="shared" si="22"/>
        <v>-0.69773832330528629</v>
      </c>
      <c r="S179" s="23"/>
      <c r="T179" s="33"/>
      <c r="U179" s="360">
        <v>562</v>
      </c>
      <c r="V179" s="349" t="s">
        <v>210</v>
      </c>
      <c r="W179" s="345">
        <v>9008</v>
      </c>
      <c r="X179" s="364">
        <v>1764.6769832899538</v>
      </c>
      <c r="Y179" s="340">
        <v>648.72298563271818</v>
      </c>
      <c r="Z179" s="361">
        <v>2413.3999689226721</v>
      </c>
      <c r="AA179" s="366">
        <v>-64.464476021314383</v>
      </c>
      <c r="AB179" s="363">
        <v>629.0299565139843</v>
      </c>
      <c r="AC179" s="369">
        <f t="shared" si="18"/>
        <v>2977.9654494153419</v>
      </c>
    </row>
    <row r="180" spans="1:29" ht="18.75">
      <c r="A180" s="348">
        <v>563</v>
      </c>
      <c r="B180" s="349" t="s">
        <v>211</v>
      </c>
      <c r="C180" s="345">
        <v>7102</v>
      </c>
      <c r="D180" s="339">
        <v>444.34426921993804</v>
      </c>
      <c r="E180" s="352">
        <v>449.19022810475923</v>
      </c>
      <c r="F180" s="355">
        <v>50.607997747113487</v>
      </c>
      <c r="G180" s="354">
        <v>-55.453956631934666</v>
      </c>
      <c r="H180" s="340">
        <v>482.99338214587442</v>
      </c>
      <c r="I180" s="341">
        <v>927.33751056040558</v>
      </c>
      <c r="J180" s="344">
        <v>-45.641087017741484</v>
      </c>
      <c r="K180" s="345">
        <v>184.09249438849594</v>
      </c>
      <c r="L180" s="342">
        <f t="shared" si="17"/>
        <v>1065.7889179311601</v>
      </c>
      <c r="M180" s="367">
        <v>17</v>
      </c>
      <c r="N180" s="134">
        <f t="shared" si="19"/>
        <v>-3003.3539719246514</v>
      </c>
      <c r="O180" s="135">
        <f t="shared" si="20"/>
        <v>-0.73808024274887873</v>
      </c>
      <c r="P180" s="31"/>
      <c r="Q180" s="39">
        <f t="shared" si="21"/>
        <v>-0.73659424457846578</v>
      </c>
      <c r="R180" s="39">
        <f t="shared" si="22"/>
        <v>-0.69465123708632404</v>
      </c>
      <c r="S180" s="23"/>
      <c r="T180" s="33"/>
      <c r="U180" s="360">
        <v>563</v>
      </c>
      <c r="V180" s="349" t="s">
        <v>211</v>
      </c>
      <c r="W180" s="345">
        <v>7155</v>
      </c>
      <c r="X180" s="364">
        <v>2732.3619037008702</v>
      </c>
      <c r="Y180" s="340">
        <v>788.20471822569414</v>
      </c>
      <c r="Z180" s="361">
        <v>3520.5666219265645</v>
      </c>
      <c r="AA180" s="365">
        <v>-54.316282320055905</v>
      </c>
      <c r="AB180" s="363">
        <v>602.89255024930299</v>
      </c>
      <c r="AC180" s="369">
        <f t="shared" si="18"/>
        <v>4069.1428898558115</v>
      </c>
    </row>
    <row r="181" spans="1:29" ht="18.75">
      <c r="A181" s="348">
        <v>564</v>
      </c>
      <c r="B181" s="349" t="s">
        <v>212</v>
      </c>
      <c r="C181" s="345">
        <v>209551</v>
      </c>
      <c r="D181" s="339">
        <v>225.82227715448744</v>
      </c>
      <c r="E181" s="352">
        <v>398.50625861962004</v>
      </c>
      <c r="F181" s="355">
        <v>-110.52343343625179</v>
      </c>
      <c r="G181" s="354">
        <v>-62.160548028880797</v>
      </c>
      <c r="H181" s="340">
        <v>194.6136835424312</v>
      </c>
      <c r="I181" s="341">
        <v>420.43596069691864</v>
      </c>
      <c r="J181" s="344">
        <v>4.2527594714413199</v>
      </c>
      <c r="K181" s="345">
        <v>139.00431764132225</v>
      </c>
      <c r="L181" s="342">
        <f t="shared" si="17"/>
        <v>563.69303780968221</v>
      </c>
      <c r="M181" s="367">
        <v>17</v>
      </c>
      <c r="N181" s="134">
        <f t="shared" si="19"/>
        <v>-1095.2893786766131</v>
      </c>
      <c r="O181" s="135">
        <f t="shared" si="20"/>
        <v>-0.66021759350314435</v>
      </c>
      <c r="P181" s="31"/>
      <c r="Q181" s="39">
        <f t="shared" si="21"/>
        <v>-0.65049404306549619</v>
      </c>
      <c r="R181" s="39">
        <f t="shared" si="22"/>
        <v>-0.69516085219560098</v>
      </c>
      <c r="S181" s="23"/>
      <c r="T181" s="33"/>
      <c r="U181" s="360">
        <v>564</v>
      </c>
      <c r="V181" s="349" t="s">
        <v>212</v>
      </c>
      <c r="W181" s="345">
        <v>207327</v>
      </c>
      <c r="X181" s="364">
        <v>985.36743511958377</v>
      </c>
      <c r="Y181" s="340">
        <v>217.57618388061184</v>
      </c>
      <c r="Z181" s="361">
        <v>1202.9436190001957</v>
      </c>
      <c r="AA181" s="366">
        <v>4.6453187476787873E-2</v>
      </c>
      <c r="AB181" s="363">
        <v>455.99234429862275</v>
      </c>
      <c r="AC181" s="369">
        <f t="shared" si="18"/>
        <v>1658.9824164862953</v>
      </c>
    </row>
    <row r="182" spans="1:29" ht="18.75">
      <c r="A182" s="348">
        <v>576</v>
      </c>
      <c r="B182" s="349" t="s">
        <v>213</v>
      </c>
      <c r="C182" s="345">
        <v>2813</v>
      </c>
      <c r="D182" s="339">
        <v>400.07998578030572</v>
      </c>
      <c r="E182" s="352">
        <v>-37.24742268041237</v>
      </c>
      <c r="F182" s="355">
        <v>224.35300391041594</v>
      </c>
      <c r="G182" s="354">
        <v>212.97440455030218</v>
      </c>
      <c r="H182" s="340">
        <v>177.35193743334517</v>
      </c>
      <c r="I182" s="341">
        <v>577.43227870600776</v>
      </c>
      <c r="J182" s="344">
        <v>-84.303234980447925</v>
      </c>
      <c r="K182" s="345">
        <v>222.64779893452157</v>
      </c>
      <c r="L182" s="342">
        <f t="shared" si="17"/>
        <v>715.77684266008146</v>
      </c>
      <c r="M182" s="367">
        <v>7</v>
      </c>
      <c r="N182" s="134">
        <f t="shared" si="19"/>
        <v>-3172.2480406717809</v>
      </c>
      <c r="O182" s="135">
        <f t="shared" si="20"/>
        <v>-0.81590219606653003</v>
      </c>
      <c r="P182" s="31"/>
      <c r="Q182" s="39">
        <f t="shared" si="21"/>
        <v>-0.82255424082387207</v>
      </c>
      <c r="R182" s="39">
        <f t="shared" si="22"/>
        <v>-0.69479679329922361</v>
      </c>
      <c r="S182" s="23"/>
      <c r="T182" s="33"/>
      <c r="U182" s="360">
        <v>576</v>
      </c>
      <c r="V182" s="349" t="s">
        <v>213</v>
      </c>
      <c r="W182" s="345">
        <v>2861</v>
      </c>
      <c r="X182" s="364">
        <v>2539.8893034799444</v>
      </c>
      <c r="Y182" s="340">
        <v>714.2446999867924</v>
      </c>
      <c r="Z182" s="361">
        <v>3254.1340034667369</v>
      </c>
      <c r="AA182" s="365">
        <v>-95.615868577420486</v>
      </c>
      <c r="AB182" s="363">
        <v>729.50674844254593</v>
      </c>
      <c r="AC182" s="369">
        <f t="shared" si="18"/>
        <v>3888.0248833318624</v>
      </c>
    </row>
    <row r="183" spans="1:29" ht="18.75">
      <c r="A183" s="348">
        <v>577</v>
      </c>
      <c r="B183" s="349" t="s">
        <v>214</v>
      </c>
      <c r="C183" s="345">
        <v>11041</v>
      </c>
      <c r="D183" s="339">
        <v>454.18902273344804</v>
      </c>
      <c r="E183" s="352">
        <v>468.24227877909607</v>
      </c>
      <c r="F183" s="355">
        <v>13.770944660809709</v>
      </c>
      <c r="G183" s="354">
        <v>-27.824200706457749</v>
      </c>
      <c r="H183" s="340">
        <v>313.60954623675394</v>
      </c>
      <c r="I183" s="341">
        <v>767.79847839869581</v>
      </c>
      <c r="J183" s="344">
        <v>7.2382030613169093</v>
      </c>
      <c r="K183" s="345">
        <v>146.70354092651431</v>
      </c>
      <c r="L183" s="342">
        <f t="shared" si="17"/>
        <v>921.74022238652697</v>
      </c>
      <c r="M183" s="367">
        <v>2</v>
      </c>
      <c r="N183" s="134">
        <f t="shared" si="19"/>
        <v>-950.6516797277759</v>
      </c>
      <c r="O183" s="135">
        <f t="shared" si="20"/>
        <v>-0.50772046100728219</v>
      </c>
      <c r="P183" s="31"/>
      <c r="Q183" s="39">
        <f t="shared" si="21"/>
        <v>-0.44296910587907656</v>
      </c>
      <c r="R183" s="39">
        <f t="shared" si="22"/>
        <v>-0.69855534779655803</v>
      </c>
      <c r="S183" s="23"/>
      <c r="T183" s="33"/>
      <c r="U183" s="360">
        <v>577</v>
      </c>
      <c r="V183" s="349" t="s">
        <v>214</v>
      </c>
      <c r="W183" s="345">
        <v>10922</v>
      </c>
      <c r="X183" s="364">
        <v>1107.7590522270564</v>
      </c>
      <c r="Y183" s="340">
        <v>270.61777839810088</v>
      </c>
      <c r="Z183" s="361">
        <v>1378.376830625157</v>
      </c>
      <c r="AA183" s="366">
        <v>7.3468229262039921</v>
      </c>
      <c r="AB183" s="363">
        <v>486.66824856294198</v>
      </c>
      <c r="AC183" s="369">
        <f t="shared" si="18"/>
        <v>1872.3919021143029</v>
      </c>
    </row>
    <row r="184" spans="1:29" ht="18.75">
      <c r="A184" s="348">
        <v>578</v>
      </c>
      <c r="B184" s="349" t="s">
        <v>215</v>
      </c>
      <c r="C184" s="345">
        <v>3183</v>
      </c>
      <c r="D184" s="339">
        <v>-72.005026704366955</v>
      </c>
      <c r="E184" s="352">
        <v>177.75903235940936</v>
      </c>
      <c r="F184" s="355">
        <v>-138.57681432610744</v>
      </c>
      <c r="G184" s="354">
        <v>-111.18724473766886</v>
      </c>
      <c r="H184" s="340">
        <v>507.81778196669808</v>
      </c>
      <c r="I184" s="341">
        <v>435.81275526233111</v>
      </c>
      <c r="J184" s="344">
        <v>32.701853597235313</v>
      </c>
      <c r="K184" s="345">
        <v>212.38636133419629</v>
      </c>
      <c r="L184" s="342">
        <f t="shared" si="17"/>
        <v>680.90097019376276</v>
      </c>
      <c r="M184" s="367">
        <v>18</v>
      </c>
      <c r="N184" s="134">
        <f t="shared" si="19"/>
        <v>-3580.6513902290126</v>
      </c>
      <c r="O184" s="135">
        <f t="shared" si="20"/>
        <v>-0.84022231510814693</v>
      </c>
      <c r="P184" s="31"/>
      <c r="Q184" s="39">
        <f t="shared" si="21"/>
        <v>-0.87779821968816707</v>
      </c>
      <c r="R184" s="39">
        <f t="shared" si="22"/>
        <v>-0.69824593420669179</v>
      </c>
      <c r="S184" s="23"/>
      <c r="T184" s="33"/>
      <c r="U184" s="360">
        <v>578</v>
      </c>
      <c r="V184" s="349" t="s">
        <v>215</v>
      </c>
      <c r="W184" s="345">
        <v>3235</v>
      </c>
      <c r="X184" s="364">
        <v>2575.7233060001195</v>
      </c>
      <c r="Y184" s="340">
        <v>990.61389588212603</v>
      </c>
      <c r="Z184" s="361">
        <v>3566.3372018822461</v>
      </c>
      <c r="AA184" s="365">
        <v>-8.6241112828438951</v>
      </c>
      <c r="AB184" s="363">
        <v>703.83926982337368</v>
      </c>
      <c r="AC184" s="369">
        <f t="shared" si="18"/>
        <v>4261.5523604227756</v>
      </c>
    </row>
    <row r="185" spans="1:29" ht="18.75">
      <c r="A185" s="348">
        <v>580</v>
      </c>
      <c r="B185" s="349" t="s">
        <v>216</v>
      </c>
      <c r="C185" s="345">
        <v>4567</v>
      </c>
      <c r="D185" s="339">
        <v>-26.517407488504489</v>
      </c>
      <c r="E185" s="352">
        <v>-54.489380337201666</v>
      </c>
      <c r="F185" s="355">
        <v>-15.145171885263849</v>
      </c>
      <c r="G185" s="354">
        <v>43.117144733961027</v>
      </c>
      <c r="H185" s="340">
        <v>386.67418436610467</v>
      </c>
      <c r="I185" s="341">
        <v>360.15677687760018</v>
      </c>
      <c r="J185" s="344">
        <v>-64.968688416903873</v>
      </c>
      <c r="K185" s="345">
        <v>226.30823978165847</v>
      </c>
      <c r="L185" s="342">
        <f t="shared" si="17"/>
        <v>521.49632824235482</v>
      </c>
      <c r="M185" s="367">
        <v>9</v>
      </c>
      <c r="N185" s="134">
        <f t="shared" si="19"/>
        <v>-3454.2139399775388</v>
      </c>
      <c r="O185" s="135">
        <f t="shared" si="20"/>
        <v>-0.86882939322541408</v>
      </c>
      <c r="P185" s="31"/>
      <c r="Q185" s="39">
        <f t="shared" si="21"/>
        <v>-0.89152964243687094</v>
      </c>
      <c r="R185" s="39">
        <f t="shared" si="22"/>
        <v>-0.68643828879314306</v>
      </c>
      <c r="S185" s="23"/>
      <c r="T185" s="33"/>
      <c r="U185" s="360">
        <v>580</v>
      </c>
      <c r="V185" s="349" t="s">
        <v>216</v>
      </c>
      <c r="W185" s="345">
        <v>4655</v>
      </c>
      <c r="X185" s="364">
        <v>2576.143299184921</v>
      </c>
      <c r="Y185" s="340">
        <v>744.18111910595655</v>
      </c>
      <c r="Z185" s="361">
        <v>3320.3244182908779</v>
      </c>
      <c r="AA185" s="366">
        <v>-66.348442534908699</v>
      </c>
      <c r="AB185" s="363">
        <v>721.73429246392482</v>
      </c>
      <c r="AC185" s="369">
        <f t="shared" si="18"/>
        <v>3975.7102682198938</v>
      </c>
    </row>
    <row r="186" spans="1:29" ht="18.75">
      <c r="A186" s="348">
        <v>581</v>
      </c>
      <c r="B186" s="349" t="s">
        <v>217</v>
      </c>
      <c r="C186" s="345">
        <v>6286</v>
      </c>
      <c r="D186" s="339">
        <v>394.04804327076045</v>
      </c>
      <c r="E186" s="352">
        <v>197.46881959910914</v>
      </c>
      <c r="F186" s="355">
        <v>125.69265033407572</v>
      </c>
      <c r="G186" s="354">
        <v>70.88657333757557</v>
      </c>
      <c r="H186" s="340">
        <v>327.66767419662744</v>
      </c>
      <c r="I186" s="341">
        <v>721.71571746738789</v>
      </c>
      <c r="J186" s="344">
        <v>-44.606108813235764</v>
      </c>
      <c r="K186" s="345">
        <v>196.97786057855092</v>
      </c>
      <c r="L186" s="342">
        <f t="shared" si="17"/>
        <v>874.08746923270303</v>
      </c>
      <c r="M186" s="367">
        <v>6</v>
      </c>
      <c r="N186" s="134">
        <f t="shared" si="19"/>
        <v>-2618.9817768571661</v>
      </c>
      <c r="O186" s="135">
        <f t="shared" si="20"/>
        <v>-0.74976520427954474</v>
      </c>
      <c r="P186" s="31"/>
      <c r="Q186" s="39">
        <f t="shared" si="21"/>
        <v>-0.75159623706888434</v>
      </c>
      <c r="R186" s="39">
        <f t="shared" si="22"/>
        <v>-0.69435219318130503</v>
      </c>
      <c r="S186" s="23"/>
      <c r="T186" s="33"/>
      <c r="U186" s="360">
        <v>581</v>
      </c>
      <c r="V186" s="349" t="s">
        <v>217</v>
      </c>
      <c r="W186" s="345">
        <v>6352</v>
      </c>
      <c r="X186" s="364">
        <v>2193.2306630127828</v>
      </c>
      <c r="Y186" s="340">
        <v>712.18312360334619</v>
      </c>
      <c r="Z186" s="361">
        <v>2905.4137866161291</v>
      </c>
      <c r="AA186" s="365">
        <v>-56.804785894206546</v>
      </c>
      <c r="AB186" s="363">
        <v>644.46024536794653</v>
      </c>
      <c r="AC186" s="369">
        <f t="shared" si="18"/>
        <v>3493.069246089869</v>
      </c>
    </row>
    <row r="187" spans="1:29" ht="18.75">
      <c r="A187" s="348">
        <v>583</v>
      </c>
      <c r="B187" s="349" t="s">
        <v>218</v>
      </c>
      <c r="C187" s="345">
        <v>924</v>
      </c>
      <c r="D187" s="339">
        <v>215.16125541125541</v>
      </c>
      <c r="E187" s="352">
        <v>855.59740259740261</v>
      </c>
      <c r="F187" s="355">
        <v>-830.33982683982686</v>
      </c>
      <c r="G187" s="354">
        <v>189.90367965367966</v>
      </c>
      <c r="H187" s="340">
        <v>-4.0909090909090908</v>
      </c>
      <c r="I187" s="341">
        <v>211.07034632034632</v>
      </c>
      <c r="J187" s="344">
        <v>-212.16125541125541</v>
      </c>
      <c r="K187" s="345">
        <v>207.74796834711273</v>
      </c>
      <c r="L187" s="342">
        <f t="shared" si="17"/>
        <v>206.65705925620364</v>
      </c>
      <c r="M187" s="367">
        <v>19</v>
      </c>
      <c r="N187" s="134">
        <f t="shared" si="19"/>
        <v>-5355.3410482496683</v>
      </c>
      <c r="O187" s="135">
        <f t="shared" si="20"/>
        <v>-0.96284481668964939</v>
      </c>
      <c r="P187" s="31"/>
      <c r="Q187" s="39">
        <f t="shared" si="21"/>
        <v>-0.95811491085396838</v>
      </c>
      <c r="R187" s="39">
        <f t="shared" si="22"/>
        <v>-0.69923634662386303</v>
      </c>
      <c r="S187" s="23"/>
      <c r="T187" s="33"/>
      <c r="U187" s="360">
        <v>583</v>
      </c>
      <c r="V187" s="349" t="s">
        <v>218</v>
      </c>
      <c r="W187" s="345">
        <v>931</v>
      </c>
      <c r="X187" s="364">
        <v>4430.5389780044998</v>
      </c>
      <c r="Y187" s="340">
        <v>608.7327681878761</v>
      </c>
      <c r="Z187" s="361">
        <v>5039.2717461923758</v>
      </c>
      <c r="AA187" s="366">
        <v>-168.00859291084856</v>
      </c>
      <c r="AB187" s="363">
        <v>690.73495422434496</v>
      </c>
      <c r="AC187" s="369">
        <f t="shared" si="18"/>
        <v>5561.9981075058722</v>
      </c>
    </row>
    <row r="188" spans="1:29" ht="18.75">
      <c r="A188" s="348">
        <v>584</v>
      </c>
      <c r="B188" s="349" t="s">
        <v>219</v>
      </c>
      <c r="C188" s="345">
        <v>2676</v>
      </c>
      <c r="D188" s="339">
        <v>1159.4906576980568</v>
      </c>
      <c r="E188" s="352">
        <v>1427.6416292974588</v>
      </c>
      <c r="F188" s="355">
        <v>-124.52316890881913</v>
      </c>
      <c r="G188" s="354">
        <v>-143.62780269058297</v>
      </c>
      <c r="H188" s="340">
        <v>667.75635276532137</v>
      </c>
      <c r="I188" s="341">
        <v>1827.2473841554558</v>
      </c>
      <c r="J188" s="344">
        <v>93.344544095665171</v>
      </c>
      <c r="K188" s="345">
        <v>203.38747144250482</v>
      </c>
      <c r="L188" s="342">
        <f t="shared" si="17"/>
        <v>2123.979399693626</v>
      </c>
      <c r="M188" s="367">
        <v>16</v>
      </c>
      <c r="N188" s="134">
        <f t="shared" si="19"/>
        <v>-2928.9325072866441</v>
      </c>
      <c r="O188" s="135">
        <f t="shared" si="20"/>
        <v>-0.57965239869717777</v>
      </c>
      <c r="P188" s="31"/>
      <c r="Q188" s="39">
        <f t="shared" si="21"/>
        <v>-0.57620478638276251</v>
      </c>
      <c r="R188" s="39">
        <f t="shared" si="22"/>
        <v>-0.68800664832432001</v>
      </c>
      <c r="S188" s="23"/>
      <c r="T188" s="33"/>
      <c r="U188" s="360">
        <v>584</v>
      </c>
      <c r="V188" s="349" t="s">
        <v>219</v>
      </c>
      <c r="W188" s="345">
        <v>2706</v>
      </c>
      <c r="X188" s="364">
        <v>3026.7172700145702</v>
      </c>
      <c r="Y188" s="340">
        <v>1284.9109066211988</v>
      </c>
      <c r="Z188" s="361">
        <v>4311.6281766357688</v>
      </c>
      <c r="AA188" s="365">
        <v>89.386917960088695</v>
      </c>
      <c r="AB188" s="363">
        <v>651.89681238441256</v>
      </c>
      <c r="AC188" s="369">
        <f t="shared" si="18"/>
        <v>5052.91190698027</v>
      </c>
    </row>
    <row r="189" spans="1:29" ht="18.75">
      <c r="A189" s="348">
        <v>588</v>
      </c>
      <c r="B189" s="349" t="s">
        <v>220</v>
      </c>
      <c r="C189" s="345">
        <v>1644</v>
      </c>
      <c r="D189" s="339">
        <v>-367.30474452554745</v>
      </c>
      <c r="E189" s="352">
        <v>56.960462287104626</v>
      </c>
      <c r="F189" s="355">
        <v>-274.70255474452557</v>
      </c>
      <c r="G189" s="354">
        <v>-149.56265206812651</v>
      </c>
      <c r="H189" s="340">
        <v>133.28406326034064</v>
      </c>
      <c r="I189" s="341">
        <v>-234.02007299270073</v>
      </c>
      <c r="J189" s="344">
        <v>-210.89963503649636</v>
      </c>
      <c r="K189" s="345">
        <v>233.71909074141101</v>
      </c>
      <c r="L189" s="342">
        <f t="shared" si="17"/>
        <v>-211.20061728778606</v>
      </c>
      <c r="M189" s="367">
        <v>10</v>
      </c>
      <c r="N189" s="134">
        <f t="shared" si="19"/>
        <v>-4017.018547543028</v>
      </c>
      <c r="O189" s="135">
        <f t="shared" si="20"/>
        <v>-1.0554941463722678</v>
      </c>
      <c r="P189" s="31"/>
      <c r="Q189" s="39">
        <f t="shared" si="21"/>
        <v>-1.072201824911134</v>
      </c>
      <c r="R189" s="39">
        <f t="shared" si="22"/>
        <v>-0.69950698144456891</v>
      </c>
      <c r="S189" s="23"/>
      <c r="T189" s="33"/>
      <c r="U189" s="360">
        <v>588</v>
      </c>
      <c r="V189" s="349" t="s">
        <v>220</v>
      </c>
      <c r="W189" s="345">
        <v>1654</v>
      </c>
      <c r="X189" s="364">
        <v>2470.0538470635142</v>
      </c>
      <c r="Y189" s="340">
        <v>771.13947846159931</v>
      </c>
      <c r="Z189" s="361">
        <v>3241.1933255251138</v>
      </c>
      <c r="AA189" s="366">
        <v>-213.16082224909312</v>
      </c>
      <c r="AB189" s="363">
        <v>777.78542697922137</v>
      </c>
      <c r="AC189" s="369">
        <f t="shared" si="18"/>
        <v>3805.8179302552421</v>
      </c>
    </row>
    <row r="190" spans="1:29" ht="18.75">
      <c r="A190" s="348">
        <v>592</v>
      </c>
      <c r="B190" s="349" t="s">
        <v>221</v>
      </c>
      <c r="C190" s="345">
        <v>3678</v>
      </c>
      <c r="D190" s="339">
        <v>656.66666666666663</v>
      </c>
      <c r="E190" s="352">
        <v>562.62778684067428</v>
      </c>
      <c r="F190" s="355">
        <v>66.628058727569325</v>
      </c>
      <c r="G190" s="354">
        <v>27.410821098423057</v>
      </c>
      <c r="H190" s="340">
        <v>350.05927134312128</v>
      </c>
      <c r="I190" s="341">
        <v>1006.7259380097879</v>
      </c>
      <c r="J190" s="344">
        <v>-10.180804785209354</v>
      </c>
      <c r="K190" s="345">
        <v>188.92460353354801</v>
      </c>
      <c r="L190" s="342">
        <f t="shared" si="17"/>
        <v>1185.4697367581266</v>
      </c>
      <c r="M190" s="367">
        <v>13</v>
      </c>
      <c r="N190" s="134">
        <f t="shared" si="19"/>
        <v>-1735.8158395729715</v>
      </c>
      <c r="O190" s="135">
        <f t="shared" si="20"/>
        <v>-0.59419587514378447</v>
      </c>
      <c r="P190" s="31"/>
      <c r="Q190" s="39">
        <f t="shared" si="21"/>
        <v>-0.57161087476113004</v>
      </c>
      <c r="R190" s="39">
        <f t="shared" si="22"/>
        <v>-0.69292002555664522</v>
      </c>
      <c r="S190" s="23"/>
      <c r="T190" s="33"/>
      <c r="U190" s="360">
        <v>592</v>
      </c>
      <c r="V190" s="349" t="s">
        <v>221</v>
      </c>
      <c r="W190" s="345">
        <v>3772</v>
      </c>
      <c r="X190" s="364">
        <v>1635.8581890239466</v>
      </c>
      <c r="Y190" s="340">
        <v>714.16864101856947</v>
      </c>
      <c r="Z190" s="361">
        <v>2350.0268300425159</v>
      </c>
      <c r="AA190" s="365">
        <v>-43.970572640509012</v>
      </c>
      <c r="AB190" s="363">
        <v>615.22931892909151</v>
      </c>
      <c r="AC190" s="369">
        <f t="shared" si="18"/>
        <v>2921.2855763310981</v>
      </c>
    </row>
    <row r="191" spans="1:29" ht="18.75">
      <c r="A191" s="348">
        <v>593</v>
      </c>
      <c r="B191" s="349" t="s">
        <v>222</v>
      </c>
      <c r="C191" s="345">
        <v>17253</v>
      </c>
      <c r="D191" s="339">
        <v>-100.61032863849765</v>
      </c>
      <c r="E191" s="352">
        <v>-81.272532313220893</v>
      </c>
      <c r="F191" s="355">
        <v>9.6061554512258738</v>
      </c>
      <c r="G191" s="354">
        <v>-28.943951776502637</v>
      </c>
      <c r="H191" s="340">
        <v>326.86773314785836</v>
      </c>
      <c r="I191" s="341">
        <v>226.2574045093607</v>
      </c>
      <c r="J191" s="344">
        <v>-118.30110705384571</v>
      </c>
      <c r="K191" s="345">
        <v>193.02035872441326</v>
      </c>
      <c r="L191" s="342">
        <f t="shared" si="17"/>
        <v>300.97665617992823</v>
      </c>
      <c r="M191" s="367">
        <v>10</v>
      </c>
      <c r="N191" s="134">
        <f t="shared" si="19"/>
        <v>-2881.2717646420469</v>
      </c>
      <c r="O191" s="135">
        <f t="shared" si="20"/>
        <v>-0.90542012552804219</v>
      </c>
      <c r="P191" s="31"/>
      <c r="Q191" s="39">
        <f t="shared" si="21"/>
        <v>-0.91505822972834561</v>
      </c>
      <c r="R191" s="39">
        <f t="shared" si="22"/>
        <v>-0.69437425109335538</v>
      </c>
      <c r="S191" s="23"/>
      <c r="T191" s="33"/>
      <c r="U191" s="360">
        <v>593</v>
      </c>
      <c r="V191" s="349" t="s">
        <v>222</v>
      </c>
      <c r="W191" s="345">
        <v>17375</v>
      </c>
      <c r="X191" s="364">
        <v>2073.6581560770474</v>
      </c>
      <c r="Y191" s="340">
        <v>590.01842831437011</v>
      </c>
      <c r="Z191" s="361">
        <v>2663.6765843914177</v>
      </c>
      <c r="AA191" s="366">
        <v>-112.98607194244605</v>
      </c>
      <c r="AB191" s="363">
        <v>631.55790837300356</v>
      </c>
      <c r="AC191" s="369">
        <f t="shared" si="18"/>
        <v>3182.2484208219753</v>
      </c>
    </row>
    <row r="192" spans="1:29" ht="18.75">
      <c r="A192" s="348">
        <v>595</v>
      </c>
      <c r="B192" s="349" t="s">
        <v>223</v>
      </c>
      <c r="C192" s="345">
        <v>4269</v>
      </c>
      <c r="D192" s="339">
        <v>603.57390489576017</v>
      </c>
      <c r="E192" s="352">
        <v>311.93909580698056</v>
      </c>
      <c r="F192" s="355">
        <v>214.30405247130474</v>
      </c>
      <c r="G192" s="354">
        <v>77.330756617474819</v>
      </c>
      <c r="H192" s="340">
        <v>438.94588896697121</v>
      </c>
      <c r="I192" s="341">
        <v>1042.5197938627314</v>
      </c>
      <c r="J192" s="344">
        <v>8.0161630358397744</v>
      </c>
      <c r="K192" s="345">
        <v>227.75414305359791</v>
      </c>
      <c r="L192" s="342">
        <f t="shared" si="17"/>
        <v>1278.2900999521692</v>
      </c>
      <c r="M192" s="367">
        <v>11</v>
      </c>
      <c r="N192" s="134">
        <f t="shared" si="19"/>
        <v>-4030.0998578314602</v>
      </c>
      <c r="O192" s="135">
        <f t="shared" si="20"/>
        <v>-0.75919438659968319</v>
      </c>
      <c r="P192" s="31"/>
      <c r="Q192" s="39">
        <f t="shared" si="21"/>
        <v>-0.77206997868923821</v>
      </c>
      <c r="R192" s="39">
        <f t="shared" si="22"/>
        <v>-0.68821618616077229</v>
      </c>
      <c r="S192" s="23"/>
      <c r="T192" s="33"/>
      <c r="U192" s="360">
        <v>595</v>
      </c>
      <c r="V192" s="349" t="s">
        <v>223</v>
      </c>
      <c r="W192" s="345">
        <v>4321</v>
      </c>
      <c r="X192" s="364">
        <v>3503.2403481141496</v>
      </c>
      <c r="Y192" s="340">
        <v>1070.6187155909813</v>
      </c>
      <c r="Z192" s="361">
        <v>4573.8590637051311</v>
      </c>
      <c r="AA192" s="365">
        <v>4.0435084471187226</v>
      </c>
      <c r="AB192" s="363">
        <v>730.48738563137852</v>
      </c>
      <c r="AC192" s="369">
        <f t="shared" si="18"/>
        <v>5308.3899577836291</v>
      </c>
    </row>
    <row r="193" spans="1:29" ht="18.75">
      <c r="A193" s="348">
        <v>598</v>
      </c>
      <c r="B193" s="349" t="s">
        <v>224</v>
      </c>
      <c r="C193" s="345">
        <v>19097</v>
      </c>
      <c r="D193" s="339">
        <v>113.74441011677227</v>
      </c>
      <c r="E193" s="352">
        <v>489.05655338534848</v>
      </c>
      <c r="F193" s="355">
        <v>-252.62905168351051</v>
      </c>
      <c r="G193" s="354">
        <v>-122.68309158506571</v>
      </c>
      <c r="H193" s="340">
        <v>41.545687804367176</v>
      </c>
      <c r="I193" s="341">
        <v>155.29009792113945</v>
      </c>
      <c r="J193" s="344">
        <v>136.27119442844426</v>
      </c>
      <c r="K193" s="345">
        <v>160.10193375027612</v>
      </c>
      <c r="L193" s="342">
        <f t="shared" si="17"/>
        <v>451.6632260998598</v>
      </c>
      <c r="M193" s="367">
        <v>15</v>
      </c>
      <c r="N193" s="134">
        <f t="shared" si="19"/>
        <v>-2182.8617851708018</v>
      </c>
      <c r="O193" s="135">
        <f t="shared" si="20"/>
        <v>-0.82855990200600993</v>
      </c>
      <c r="P193" s="31"/>
      <c r="Q193" s="39">
        <f t="shared" si="21"/>
        <v>-0.92231481437636276</v>
      </c>
      <c r="R193" s="39">
        <f t="shared" si="22"/>
        <v>-0.69128522700403061</v>
      </c>
      <c r="S193" s="23"/>
      <c r="T193" s="33"/>
      <c r="U193" s="360">
        <v>598</v>
      </c>
      <c r="V193" s="349" t="s">
        <v>224</v>
      </c>
      <c r="W193" s="345">
        <v>19066</v>
      </c>
      <c r="X193" s="364">
        <v>1822.2999034490463</v>
      </c>
      <c r="Y193" s="340">
        <v>176.66678079724127</v>
      </c>
      <c r="Z193" s="361">
        <v>1998.9666842462875</v>
      </c>
      <c r="AA193" s="366">
        <v>116.95038288052029</v>
      </c>
      <c r="AB193" s="363">
        <v>518.6079441438535</v>
      </c>
      <c r="AC193" s="369">
        <f t="shared" si="18"/>
        <v>2634.5250112706617</v>
      </c>
    </row>
    <row r="194" spans="1:29" ht="18.75">
      <c r="A194" s="348">
        <v>599</v>
      </c>
      <c r="B194" s="349" t="s">
        <v>225</v>
      </c>
      <c r="C194" s="345">
        <v>11172</v>
      </c>
      <c r="D194" s="339">
        <v>799.34273182957395</v>
      </c>
      <c r="E194" s="352">
        <v>1196.4616899391335</v>
      </c>
      <c r="F194" s="355">
        <v>-206.9923021840315</v>
      </c>
      <c r="G194" s="354">
        <v>-190.1266559255281</v>
      </c>
      <c r="H194" s="340">
        <v>460.07733619763695</v>
      </c>
      <c r="I194" s="341">
        <v>1259.4200680272108</v>
      </c>
      <c r="J194" s="344">
        <v>-80.934300035803801</v>
      </c>
      <c r="K194" s="345">
        <v>182.58435621636187</v>
      </c>
      <c r="L194" s="342">
        <f t="shared" si="17"/>
        <v>1361.0701242077689</v>
      </c>
      <c r="M194" s="367">
        <v>15</v>
      </c>
      <c r="N194" s="134">
        <f t="shared" si="19"/>
        <v>-1505.9923019781863</v>
      </c>
      <c r="O194" s="135">
        <f t="shared" si="20"/>
        <v>-0.52527363486172973</v>
      </c>
      <c r="P194" s="31"/>
      <c r="Q194" s="39">
        <f t="shared" si="21"/>
        <v>-0.46747043586523962</v>
      </c>
      <c r="R194" s="39">
        <f t="shared" si="22"/>
        <v>-0.68754505484031181</v>
      </c>
      <c r="S194" s="23"/>
      <c r="T194" s="33"/>
      <c r="U194" s="360">
        <v>599</v>
      </c>
      <c r="V194" s="349" t="s">
        <v>225</v>
      </c>
      <c r="W194" s="345">
        <v>11174</v>
      </c>
      <c r="X194" s="364">
        <v>1599.5803145031223</v>
      </c>
      <c r="Y194" s="340">
        <v>765.39649213386201</v>
      </c>
      <c r="Z194" s="361">
        <v>2364.9768066369843</v>
      </c>
      <c r="AA194" s="365">
        <v>-82.268569894397714</v>
      </c>
      <c r="AB194" s="363">
        <v>584.35418944336891</v>
      </c>
      <c r="AC194" s="369">
        <f t="shared" si="18"/>
        <v>2867.0624261859552</v>
      </c>
    </row>
    <row r="195" spans="1:29" ht="18.75">
      <c r="A195" s="348">
        <v>601</v>
      </c>
      <c r="B195" s="349" t="s">
        <v>226</v>
      </c>
      <c r="C195" s="345">
        <v>3873</v>
      </c>
      <c r="D195" s="339">
        <v>936.10043893622515</v>
      </c>
      <c r="E195" s="352">
        <v>428.91660211722177</v>
      </c>
      <c r="F195" s="355">
        <v>313.33126775109736</v>
      </c>
      <c r="G195" s="354">
        <v>193.85256906790602</v>
      </c>
      <c r="H195" s="340">
        <v>353.01755744900595</v>
      </c>
      <c r="I195" s="341">
        <v>1289.117996385231</v>
      </c>
      <c r="J195" s="344">
        <v>81.256132197263099</v>
      </c>
      <c r="K195" s="345">
        <v>221.53420852984246</v>
      </c>
      <c r="L195" s="342">
        <f t="shared" si="17"/>
        <v>1591.9083371123365</v>
      </c>
      <c r="M195" s="367">
        <v>13</v>
      </c>
      <c r="N195" s="134">
        <f t="shared" si="19"/>
        <v>-3282.4531289877891</v>
      </c>
      <c r="O195" s="135">
        <f t="shared" si="20"/>
        <v>-0.67341192314447107</v>
      </c>
      <c r="P195" s="31"/>
      <c r="Q195" s="39">
        <f t="shared" si="21"/>
        <v>-0.68366787650498506</v>
      </c>
      <c r="R195" s="39">
        <f t="shared" si="22"/>
        <v>-0.69310701080026615</v>
      </c>
      <c r="S195" s="23"/>
      <c r="T195" s="33"/>
      <c r="U195" s="360">
        <v>601</v>
      </c>
      <c r="V195" s="349" t="s">
        <v>226</v>
      </c>
      <c r="W195" s="345">
        <v>3931</v>
      </c>
      <c r="X195" s="364">
        <v>3110.9808036837367</v>
      </c>
      <c r="Y195" s="340">
        <v>964.22339038397774</v>
      </c>
      <c r="Z195" s="361">
        <v>4075.2041940677141</v>
      </c>
      <c r="AA195" s="366">
        <v>77.295853472398875</v>
      </c>
      <c r="AB195" s="363">
        <v>721.86141856001245</v>
      </c>
      <c r="AC195" s="369">
        <f t="shared" si="18"/>
        <v>4874.3614661001257</v>
      </c>
    </row>
    <row r="196" spans="1:29" ht="18.75">
      <c r="A196" s="348">
        <v>604</v>
      </c>
      <c r="B196" s="349" t="s">
        <v>227</v>
      </c>
      <c r="C196" s="345">
        <v>20206</v>
      </c>
      <c r="D196" s="339">
        <v>826.07725428090669</v>
      </c>
      <c r="E196" s="352">
        <v>581.02865485499353</v>
      </c>
      <c r="F196" s="355">
        <v>159.59012174601602</v>
      </c>
      <c r="G196" s="354">
        <v>85.458477679897058</v>
      </c>
      <c r="H196" s="340">
        <v>-11.139760467187964</v>
      </c>
      <c r="I196" s="341">
        <v>814.93749381371867</v>
      </c>
      <c r="J196" s="344">
        <v>-103.19984163119865</v>
      </c>
      <c r="K196" s="345">
        <v>105.70421465389968</v>
      </c>
      <c r="L196" s="342">
        <f t="shared" si="17"/>
        <v>817.44186683641976</v>
      </c>
      <c r="M196" s="367">
        <v>6</v>
      </c>
      <c r="N196" s="134">
        <f t="shared" si="19"/>
        <v>-169.5453602049439</v>
      </c>
      <c r="O196" s="135">
        <f t="shared" si="20"/>
        <v>-0.17178070349824134</v>
      </c>
      <c r="P196" s="31"/>
      <c r="Q196" s="39">
        <f t="shared" si="21"/>
        <v>6.9822880242006669E-2</v>
      </c>
      <c r="R196" s="39">
        <f t="shared" si="22"/>
        <v>-0.69576224010838505</v>
      </c>
      <c r="S196" s="23"/>
      <c r="T196" s="33"/>
      <c r="U196" s="360">
        <v>604</v>
      </c>
      <c r="V196" s="349" t="s">
        <v>227</v>
      </c>
      <c r="W196" s="345">
        <v>19803</v>
      </c>
      <c r="X196" s="364">
        <v>925.72973718582591</v>
      </c>
      <c r="Y196" s="340">
        <v>-163.97981683511318</v>
      </c>
      <c r="Z196" s="361">
        <v>761.74992035071273</v>
      </c>
      <c r="AA196" s="365">
        <v>-122.20219158713326</v>
      </c>
      <c r="AB196" s="363">
        <v>347.43949827778425</v>
      </c>
      <c r="AC196" s="369">
        <f t="shared" si="18"/>
        <v>986.98722704136367</v>
      </c>
    </row>
    <row r="197" spans="1:29" ht="18.75">
      <c r="A197" s="348">
        <v>607</v>
      </c>
      <c r="B197" s="349" t="s">
        <v>228</v>
      </c>
      <c r="C197" s="345">
        <v>4161</v>
      </c>
      <c r="D197" s="339">
        <v>202.78106224465273</v>
      </c>
      <c r="E197" s="352">
        <v>153.3381398702235</v>
      </c>
      <c r="F197" s="355">
        <v>1.3347752944003846</v>
      </c>
      <c r="G197" s="354">
        <v>48.108147080028836</v>
      </c>
      <c r="H197" s="340">
        <v>594.67123287671234</v>
      </c>
      <c r="I197" s="341">
        <v>797.45205479452056</v>
      </c>
      <c r="J197" s="344">
        <v>-154.93126652247057</v>
      </c>
      <c r="K197" s="345">
        <v>225.58221266561139</v>
      </c>
      <c r="L197" s="342">
        <f t="shared" si="17"/>
        <v>868.10300093766136</v>
      </c>
      <c r="M197" s="367">
        <v>12</v>
      </c>
      <c r="N197" s="134">
        <f t="shared" si="19"/>
        <v>-3134.5988303646468</v>
      </c>
      <c r="O197" s="135">
        <f t="shared" si="20"/>
        <v>-0.78312074255722974</v>
      </c>
      <c r="P197" s="31"/>
      <c r="Q197" s="39">
        <f t="shared" si="21"/>
        <v>-0.76618065253771195</v>
      </c>
      <c r="R197" s="39">
        <f t="shared" si="22"/>
        <v>-0.69420898631124062</v>
      </c>
      <c r="S197" s="23"/>
      <c r="T197" s="33"/>
      <c r="U197" s="360">
        <v>607</v>
      </c>
      <c r="V197" s="349" t="s">
        <v>228</v>
      </c>
      <c r="W197" s="345">
        <v>4201</v>
      </c>
      <c r="X197" s="364">
        <v>2261.6885615400233</v>
      </c>
      <c r="Y197" s="340">
        <v>1148.8592115570634</v>
      </c>
      <c r="Z197" s="361">
        <v>3410.547773097087</v>
      </c>
      <c r="AA197" s="366">
        <v>-145.5465365389193</v>
      </c>
      <c r="AB197" s="363">
        <v>737.70059474414029</v>
      </c>
      <c r="AC197" s="369">
        <f t="shared" si="18"/>
        <v>4002.7018313023082</v>
      </c>
    </row>
    <row r="198" spans="1:29" ht="18.75">
      <c r="A198" s="348">
        <v>608</v>
      </c>
      <c r="B198" s="349" t="s">
        <v>229</v>
      </c>
      <c r="C198" s="345">
        <v>2013</v>
      </c>
      <c r="D198" s="339">
        <v>210.17685047193243</v>
      </c>
      <c r="E198" s="352">
        <v>188.17436661698957</v>
      </c>
      <c r="F198" s="355">
        <v>21.671634376552408</v>
      </c>
      <c r="G198" s="354">
        <v>0.33084947839046197</v>
      </c>
      <c r="H198" s="340">
        <v>452.46944858420267</v>
      </c>
      <c r="I198" s="341">
        <v>662.64629905613515</v>
      </c>
      <c r="J198" s="344">
        <v>214.43517138599105</v>
      </c>
      <c r="K198" s="345">
        <v>207.84308219605012</v>
      </c>
      <c r="L198" s="342">
        <f t="shared" si="17"/>
        <v>1084.9245526381762</v>
      </c>
      <c r="M198" s="367">
        <v>4</v>
      </c>
      <c r="N198" s="134">
        <f t="shared" si="19"/>
        <v>-2795.1936108513137</v>
      </c>
      <c r="O198" s="135">
        <f t="shared" si="20"/>
        <v>-0.72038878536047579</v>
      </c>
      <c r="P198" s="31"/>
      <c r="Q198" s="39">
        <f t="shared" si="21"/>
        <v>-0.77845156494808376</v>
      </c>
      <c r="R198" s="39">
        <f t="shared" si="22"/>
        <v>-0.69322964788652275</v>
      </c>
      <c r="S198" s="23"/>
      <c r="T198" s="33"/>
      <c r="U198" s="360">
        <v>608</v>
      </c>
      <c r="V198" s="349" t="s">
        <v>229</v>
      </c>
      <c r="W198" s="345">
        <v>2063</v>
      </c>
      <c r="X198" s="364">
        <v>2102.7291970164365</v>
      </c>
      <c r="Y198" s="340">
        <v>888.24791776595873</v>
      </c>
      <c r="Z198" s="361">
        <v>2990.9771147823949</v>
      </c>
      <c r="AA198" s="365">
        <v>211.62094037809015</v>
      </c>
      <c r="AB198" s="363">
        <v>677.52010832900498</v>
      </c>
      <c r="AC198" s="369">
        <f t="shared" si="18"/>
        <v>3880.1181634894901</v>
      </c>
    </row>
    <row r="199" spans="1:29" ht="18.75">
      <c r="A199" s="348">
        <v>609</v>
      </c>
      <c r="B199" s="349" t="s">
        <v>230</v>
      </c>
      <c r="C199" s="345">
        <v>83482</v>
      </c>
      <c r="D199" s="339">
        <v>-105.42453463021968</v>
      </c>
      <c r="E199" s="352">
        <v>91.895953618744159</v>
      </c>
      <c r="F199" s="355">
        <v>-157.21821470496633</v>
      </c>
      <c r="G199" s="354">
        <v>-40.102273543997505</v>
      </c>
      <c r="H199" s="340">
        <v>302.11821710069239</v>
      </c>
      <c r="I199" s="341">
        <v>196.69368247047268</v>
      </c>
      <c r="J199" s="344">
        <v>-67.023022927098054</v>
      </c>
      <c r="K199" s="345">
        <v>162.15509309885996</v>
      </c>
      <c r="L199" s="342">
        <f t="shared" si="17"/>
        <v>291.82575264223459</v>
      </c>
      <c r="M199" s="367">
        <v>4</v>
      </c>
      <c r="N199" s="134">
        <f t="shared" si="19"/>
        <v>-1911.2341295538201</v>
      </c>
      <c r="O199" s="135">
        <f t="shared" si="20"/>
        <v>-0.86753616867130423</v>
      </c>
      <c r="P199" s="31"/>
      <c r="Q199" s="39">
        <f t="shared" si="21"/>
        <v>-0.88716164669649078</v>
      </c>
      <c r="R199" s="39">
        <f t="shared" si="22"/>
        <v>-0.69230767232392521</v>
      </c>
      <c r="S199" s="23"/>
      <c r="T199" s="33"/>
      <c r="U199" s="360">
        <v>609</v>
      </c>
      <c r="V199" s="349" t="s">
        <v>230</v>
      </c>
      <c r="W199" s="345">
        <v>83684</v>
      </c>
      <c r="X199" s="364">
        <v>1315.5895644231939</v>
      </c>
      <c r="Y199" s="340">
        <v>427.55606569258714</v>
      </c>
      <c r="Z199" s="361">
        <v>1743.1456301157809</v>
      </c>
      <c r="AA199" s="366">
        <v>-67.089766263562922</v>
      </c>
      <c r="AB199" s="363">
        <v>527.00401834383683</v>
      </c>
      <c r="AC199" s="369">
        <f t="shared" si="18"/>
        <v>2203.0598821960548</v>
      </c>
    </row>
    <row r="200" spans="1:29" ht="18.75">
      <c r="A200" s="348">
        <v>611</v>
      </c>
      <c r="B200" s="349" t="s">
        <v>231</v>
      </c>
      <c r="C200" s="345">
        <v>5066</v>
      </c>
      <c r="D200" s="339">
        <v>729.54125542834583</v>
      </c>
      <c r="E200" s="352">
        <v>600.59810501381764</v>
      </c>
      <c r="F200" s="355">
        <v>88.876628503750496</v>
      </c>
      <c r="G200" s="353">
        <v>40.06652191077773</v>
      </c>
      <c r="H200" s="340">
        <v>276.68555073035924</v>
      </c>
      <c r="I200" s="341">
        <v>1006.2270035530991</v>
      </c>
      <c r="J200" s="344">
        <v>-257.55388866956179</v>
      </c>
      <c r="K200" s="345">
        <v>149.79952959428758</v>
      </c>
      <c r="L200" s="342">
        <f t="shared" si="17"/>
        <v>898.47264447782482</v>
      </c>
      <c r="M200" s="367">
        <v>1</v>
      </c>
      <c r="N200" s="134">
        <f t="shared" si="19"/>
        <v>-388.47055935167555</v>
      </c>
      <c r="O200" s="135">
        <f t="shared" si="20"/>
        <v>-0.30185524753207504</v>
      </c>
      <c r="P200" s="31"/>
      <c r="Q200" s="39">
        <f t="shared" si="21"/>
        <v>-3.5494962499983185E-2</v>
      </c>
      <c r="R200" s="39">
        <f t="shared" si="22"/>
        <v>-0.69884707485586051</v>
      </c>
      <c r="S200" s="23"/>
      <c r="T200" s="33"/>
      <c r="U200" s="360">
        <v>611</v>
      </c>
      <c r="V200" s="349" t="s">
        <v>231</v>
      </c>
      <c r="W200" s="345">
        <v>5070</v>
      </c>
      <c r="X200" s="364">
        <v>864.67826559832986</v>
      </c>
      <c r="Y200" s="340">
        <v>178.5791197246385</v>
      </c>
      <c r="Z200" s="361">
        <v>1043.2573853229683</v>
      </c>
      <c r="AA200" s="365">
        <v>-253.73431952662722</v>
      </c>
      <c r="AB200" s="363">
        <v>497.42013803315939</v>
      </c>
      <c r="AC200" s="369">
        <f t="shared" si="18"/>
        <v>1286.9432038295004</v>
      </c>
    </row>
    <row r="201" spans="1:29" ht="18.75">
      <c r="A201" s="348">
        <v>614</v>
      </c>
      <c r="B201" s="349" t="s">
        <v>232</v>
      </c>
      <c r="C201" s="345">
        <v>3066</v>
      </c>
      <c r="D201" s="339">
        <v>352.34801043705153</v>
      </c>
      <c r="E201" s="352">
        <v>636.46249184605347</v>
      </c>
      <c r="F201" s="355">
        <v>-172.74853228962817</v>
      </c>
      <c r="G201" s="354">
        <v>-111.36594911937378</v>
      </c>
      <c r="H201" s="340">
        <v>526.59067188519248</v>
      </c>
      <c r="I201" s="341">
        <v>878.93900848010435</v>
      </c>
      <c r="J201" s="344">
        <v>51.072407045009783</v>
      </c>
      <c r="K201" s="345">
        <v>249.7629564814311</v>
      </c>
      <c r="L201" s="342">
        <f t="shared" si="17"/>
        <v>1179.7743720065453</v>
      </c>
      <c r="M201" s="367">
        <v>19</v>
      </c>
      <c r="N201" s="134">
        <f t="shared" si="19"/>
        <v>-4780.789961350858</v>
      </c>
      <c r="O201" s="135">
        <f t="shared" si="20"/>
        <v>-0.80207002122196458</v>
      </c>
      <c r="P201" s="31"/>
      <c r="Q201" s="39">
        <f t="shared" si="21"/>
        <v>-0.82757248935978833</v>
      </c>
      <c r="R201" s="39">
        <f t="shared" si="22"/>
        <v>-0.68856507535987355</v>
      </c>
      <c r="S201" s="23"/>
      <c r="T201" s="33"/>
      <c r="U201" s="360">
        <v>614</v>
      </c>
      <c r="V201" s="349" t="s">
        <v>232</v>
      </c>
      <c r="W201" s="345">
        <v>3117</v>
      </c>
      <c r="X201" s="364">
        <v>4006.8144556757388</v>
      </c>
      <c r="Y201" s="340">
        <v>1090.6262323946478</v>
      </c>
      <c r="Z201" s="361">
        <v>5097.4406880703864</v>
      </c>
      <c r="AA201" s="366">
        <v>61.148861084376001</v>
      </c>
      <c r="AB201" s="363">
        <v>801.97478420264076</v>
      </c>
      <c r="AC201" s="369">
        <f t="shared" si="18"/>
        <v>5960.5643333574035</v>
      </c>
    </row>
    <row r="202" spans="1:29" ht="18.75">
      <c r="A202" s="348">
        <v>615</v>
      </c>
      <c r="B202" s="349" t="s">
        <v>233</v>
      </c>
      <c r="C202" s="345">
        <v>7702</v>
      </c>
      <c r="D202" s="339">
        <v>1359.0812775902364</v>
      </c>
      <c r="E202" s="352">
        <v>1032.8609452090366</v>
      </c>
      <c r="F202" s="355">
        <v>263.42430537522722</v>
      </c>
      <c r="G202" s="354">
        <v>62.796027005972476</v>
      </c>
      <c r="H202" s="340">
        <v>417.22981043884704</v>
      </c>
      <c r="I202" s="341">
        <v>1776.3110880290833</v>
      </c>
      <c r="J202" s="344">
        <v>-11.176967021552844</v>
      </c>
      <c r="K202" s="345">
        <v>202.53262847083474</v>
      </c>
      <c r="L202" s="342">
        <f t="shared" ref="L202:L265" si="23">SUM(I202:K202)</f>
        <v>1967.6667494783651</v>
      </c>
      <c r="M202" s="367">
        <v>17</v>
      </c>
      <c r="N202" s="134">
        <f t="shared" si="19"/>
        <v>-3173.9117749366678</v>
      </c>
      <c r="O202" s="135">
        <f t="shared" si="20"/>
        <v>-0.61730298581752574</v>
      </c>
      <c r="P202" s="31"/>
      <c r="Q202" s="39">
        <f t="shared" si="21"/>
        <v>-0.60535085288687052</v>
      </c>
      <c r="R202" s="39">
        <f t="shared" si="22"/>
        <v>-0.69672599382826728</v>
      </c>
      <c r="S202" s="23"/>
      <c r="T202" s="33"/>
      <c r="U202" s="360">
        <v>615</v>
      </c>
      <c r="V202" s="349" t="s">
        <v>233</v>
      </c>
      <c r="W202" s="345">
        <v>7779</v>
      </c>
      <c r="X202" s="364">
        <v>3445.1538479897499</v>
      </c>
      <c r="Y202" s="340">
        <v>1055.8341840960991</v>
      </c>
      <c r="Z202" s="361">
        <v>4500.9880320858483</v>
      </c>
      <c r="AA202" s="365">
        <v>-27.230106697518963</v>
      </c>
      <c r="AB202" s="363">
        <v>667.82059902670346</v>
      </c>
      <c r="AC202" s="369">
        <f t="shared" ref="AC202:AC265" si="24">SUM(Z202:AB202)</f>
        <v>5141.5785244150329</v>
      </c>
    </row>
    <row r="203" spans="1:29" ht="18.75">
      <c r="A203" s="348">
        <v>616</v>
      </c>
      <c r="B203" s="349" t="s">
        <v>234</v>
      </c>
      <c r="C203" s="345">
        <v>1848</v>
      </c>
      <c r="D203" s="339">
        <v>241.69967532467533</v>
      </c>
      <c r="E203" s="352">
        <v>271.95779220779218</v>
      </c>
      <c r="F203" s="355">
        <v>-8.9724025974025974</v>
      </c>
      <c r="G203" s="354">
        <v>-21.285714285714285</v>
      </c>
      <c r="H203" s="340">
        <v>421.42694805194805</v>
      </c>
      <c r="I203" s="341">
        <v>663.12662337662334</v>
      </c>
      <c r="J203" s="344">
        <v>-276.6737012987013</v>
      </c>
      <c r="K203" s="345">
        <v>211.72338170278107</v>
      </c>
      <c r="L203" s="342">
        <f t="shared" si="23"/>
        <v>598.17630378070317</v>
      </c>
      <c r="M203" s="367">
        <v>1</v>
      </c>
      <c r="N203" s="134">
        <f t="shared" ref="N203:N266" si="25">L203-AC203</f>
        <v>-1662.2448664839039</v>
      </c>
      <c r="O203" s="135">
        <f t="shared" ref="O203:O266" si="26">N203/AC203</f>
        <v>-0.73536953570883423</v>
      </c>
      <c r="P203" s="31"/>
      <c r="Q203" s="39">
        <f t="shared" ref="Q203:Q266" si="27">I203/Z203-1</f>
        <v>-0.63680642238917629</v>
      </c>
      <c r="R203" s="39">
        <f t="shared" ref="R203:R266" si="28">K203/AB203-1</f>
        <v>-0.69793383450145363</v>
      </c>
      <c r="S203" s="23"/>
      <c r="T203" s="33"/>
      <c r="U203" s="360">
        <v>616</v>
      </c>
      <c r="V203" s="349" t="s">
        <v>234</v>
      </c>
      <c r="W203" s="345">
        <v>1833</v>
      </c>
      <c r="X203" s="364">
        <v>1241.3683972540939</v>
      </c>
      <c r="Y203" s="340">
        <v>584.45304964161539</v>
      </c>
      <c r="Z203" s="361">
        <v>1825.8214468957092</v>
      </c>
      <c r="AA203" s="366">
        <v>-266.31751227495909</v>
      </c>
      <c r="AB203" s="363">
        <v>700.91723564385734</v>
      </c>
      <c r="AC203" s="369">
        <f t="shared" si="24"/>
        <v>2260.4211702646071</v>
      </c>
    </row>
    <row r="204" spans="1:29" ht="18.75">
      <c r="A204" s="348">
        <v>619</v>
      </c>
      <c r="B204" s="349" t="s">
        <v>235</v>
      </c>
      <c r="C204" s="345">
        <v>2721</v>
      </c>
      <c r="D204" s="339">
        <v>503.23410510841603</v>
      </c>
      <c r="E204" s="352">
        <v>79.755604557148104</v>
      </c>
      <c r="F204" s="355">
        <v>271.44285189268652</v>
      </c>
      <c r="G204" s="354">
        <v>152.03564865858141</v>
      </c>
      <c r="H204" s="340">
        <v>625.1951488423374</v>
      </c>
      <c r="I204" s="341">
        <v>1128.4288864388093</v>
      </c>
      <c r="J204" s="344">
        <v>-101.09665564130835</v>
      </c>
      <c r="K204" s="345">
        <v>254.44040973246666</v>
      </c>
      <c r="L204" s="342">
        <f t="shared" si="23"/>
        <v>1281.7726405299675</v>
      </c>
      <c r="M204" s="367">
        <v>6</v>
      </c>
      <c r="N204" s="134">
        <f t="shared" si="25"/>
        <v>-3030.6394234280224</v>
      </c>
      <c r="O204" s="135">
        <f t="shared" si="26"/>
        <v>-0.70277129793725257</v>
      </c>
      <c r="P204" s="31"/>
      <c r="Q204" s="39">
        <f t="shared" si="27"/>
        <v>-0.68022692930048623</v>
      </c>
      <c r="R204" s="39">
        <f t="shared" si="28"/>
        <v>-0.67591708026839581</v>
      </c>
      <c r="S204" s="23"/>
      <c r="T204" s="33"/>
      <c r="U204" s="360">
        <v>619</v>
      </c>
      <c r="V204" s="349" t="s">
        <v>235</v>
      </c>
      <c r="W204" s="345">
        <v>2785</v>
      </c>
      <c r="X204" s="364">
        <v>2467.1091160003634</v>
      </c>
      <c r="Y204" s="340">
        <v>1061.7336473078012</v>
      </c>
      <c r="Z204" s="361">
        <v>3528.8427633081646</v>
      </c>
      <c r="AA204" s="365">
        <v>-1.5396768402154399</v>
      </c>
      <c r="AB204" s="363">
        <v>785.1089774900405</v>
      </c>
      <c r="AC204" s="369">
        <f t="shared" si="24"/>
        <v>4312.4120639579896</v>
      </c>
    </row>
    <row r="205" spans="1:29" ht="18.75">
      <c r="A205" s="348">
        <v>620</v>
      </c>
      <c r="B205" s="349" t="s">
        <v>236</v>
      </c>
      <c r="C205" s="345">
        <v>2446</v>
      </c>
      <c r="D205" s="339">
        <v>1119.5723630417008</v>
      </c>
      <c r="E205" s="352">
        <v>750.58626328699916</v>
      </c>
      <c r="F205" s="355">
        <v>173.79149632052329</v>
      </c>
      <c r="G205" s="354">
        <v>195.19460343417825</v>
      </c>
      <c r="H205" s="340">
        <v>224.45502861815208</v>
      </c>
      <c r="I205" s="341">
        <v>1344.0273916598528</v>
      </c>
      <c r="J205" s="344">
        <v>43.511447260834018</v>
      </c>
      <c r="K205" s="345">
        <v>242.3876497420658</v>
      </c>
      <c r="L205" s="342">
        <f t="shared" si="23"/>
        <v>1629.9264886627527</v>
      </c>
      <c r="M205" s="367">
        <v>18</v>
      </c>
      <c r="N205" s="134">
        <f t="shared" si="25"/>
        <v>-4544.6172881626126</v>
      </c>
      <c r="O205" s="135">
        <f t="shared" si="26"/>
        <v>-0.73602479023951828</v>
      </c>
      <c r="P205" s="31"/>
      <c r="Q205" s="39">
        <f t="shared" si="27"/>
        <v>-0.75387461399922651</v>
      </c>
      <c r="R205" s="39">
        <f t="shared" si="28"/>
        <v>-0.67659984841434817</v>
      </c>
      <c r="S205" s="23"/>
      <c r="T205" s="33"/>
      <c r="U205" s="360">
        <v>620</v>
      </c>
      <c r="V205" s="349" t="s">
        <v>236</v>
      </c>
      <c r="W205" s="345">
        <v>2491</v>
      </c>
      <c r="X205" s="364">
        <v>4613.8588766306111</v>
      </c>
      <c r="Y205" s="340">
        <v>846.88376962217706</v>
      </c>
      <c r="Z205" s="361">
        <v>5460.7426462527883</v>
      </c>
      <c r="AA205" s="366">
        <v>-35.696507426736254</v>
      </c>
      <c r="AB205" s="363">
        <v>749.49763799931293</v>
      </c>
      <c r="AC205" s="369">
        <f t="shared" si="24"/>
        <v>6174.5437768253651</v>
      </c>
    </row>
    <row r="206" spans="1:29" ht="18.75">
      <c r="A206" s="348">
        <v>623</v>
      </c>
      <c r="B206" s="349" t="s">
        <v>237</v>
      </c>
      <c r="C206" s="345">
        <v>2117</v>
      </c>
      <c r="D206" s="339">
        <v>688.92300425129906</v>
      </c>
      <c r="E206" s="352">
        <v>396.57581483230985</v>
      </c>
      <c r="F206" s="355">
        <v>230.78837978271139</v>
      </c>
      <c r="G206" s="354">
        <v>61.558809636277751</v>
      </c>
      <c r="H206" s="340">
        <v>-53.583845063769488</v>
      </c>
      <c r="I206" s="341">
        <v>635.33963155408594</v>
      </c>
      <c r="J206" s="344">
        <v>-197.24374114312707</v>
      </c>
      <c r="K206" s="345">
        <v>225.57804022643134</v>
      </c>
      <c r="L206" s="342">
        <f t="shared" si="23"/>
        <v>663.67393063739019</v>
      </c>
      <c r="M206" s="367">
        <v>10</v>
      </c>
      <c r="N206" s="134">
        <f t="shared" si="25"/>
        <v>-3257.7376811763615</v>
      </c>
      <c r="O206" s="135">
        <f t="shared" si="26"/>
        <v>-0.83075637134393443</v>
      </c>
      <c r="P206" s="31"/>
      <c r="Q206" s="39">
        <f t="shared" si="27"/>
        <v>-0.81350324356180104</v>
      </c>
      <c r="R206" s="39">
        <f t="shared" si="28"/>
        <v>-0.69245960127250739</v>
      </c>
      <c r="S206" s="23"/>
      <c r="T206" s="33"/>
      <c r="U206" s="360">
        <v>623</v>
      </c>
      <c r="V206" s="349" t="s">
        <v>237</v>
      </c>
      <c r="W206" s="345">
        <v>2137</v>
      </c>
      <c r="X206" s="364">
        <v>3222.9852892346526</v>
      </c>
      <c r="Y206" s="340">
        <v>183.72077733773648</v>
      </c>
      <c r="Z206" s="361">
        <v>3406.7060665723893</v>
      </c>
      <c r="AA206" s="365">
        <v>-218.78521291530183</v>
      </c>
      <c r="AB206" s="363">
        <v>733.49075815666413</v>
      </c>
      <c r="AC206" s="369">
        <f t="shared" si="24"/>
        <v>3921.4116118137517</v>
      </c>
    </row>
    <row r="207" spans="1:29" ht="18.75">
      <c r="A207" s="348">
        <v>624</v>
      </c>
      <c r="B207" s="349" t="s">
        <v>238</v>
      </c>
      <c r="C207" s="345">
        <v>5119</v>
      </c>
      <c r="D207" s="339">
        <v>848.9111154522368</v>
      </c>
      <c r="E207" s="352">
        <v>365.82672396952529</v>
      </c>
      <c r="F207" s="355">
        <v>240.43231099824183</v>
      </c>
      <c r="G207" s="354">
        <v>242.65208048446962</v>
      </c>
      <c r="H207" s="340">
        <v>234.09435436608712</v>
      </c>
      <c r="I207" s="341">
        <v>1083.0052744676696</v>
      </c>
      <c r="J207" s="344">
        <v>-171.85368235983591</v>
      </c>
      <c r="K207" s="345">
        <v>144.5119869724474</v>
      </c>
      <c r="L207" s="342">
        <f t="shared" si="23"/>
        <v>1055.6635790802811</v>
      </c>
      <c r="M207" s="367">
        <v>8</v>
      </c>
      <c r="N207" s="134">
        <f t="shared" si="25"/>
        <v>-1000.8381593058998</v>
      </c>
      <c r="O207" s="135">
        <f t="shared" si="26"/>
        <v>-0.48667022284712363</v>
      </c>
      <c r="P207" s="31"/>
      <c r="Q207" s="39">
        <f t="shared" si="27"/>
        <v>-0.3802887376112537</v>
      </c>
      <c r="R207" s="39">
        <f t="shared" si="28"/>
        <v>-0.69446093996723912</v>
      </c>
      <c r="S207" s="23"/>
      <c r="T207" s="33"/>
      <c r="U207" s="360">
        <v>624</v>
      </c>
      <c r="V207" s="349" t="s">
        <v>238</v>
      </c>
      <c r="W207" s="345">
        <v>5125</v>
      </c>
      <c r="X207" s="364">
        <v>1527.9427611122801</v>
      </c>
      <c r="Y207" s="340">
        <v>219.65380554217245</v>
      </c>
      <c r="Z207" s="361">
        <v>1747.5965666544525</v>
      </c>
      <c r="AA207" s="366">
        <v>-164.06868292682927</v>
      </c>
      <c r="AB207" s="363">
        <v>472.9738546585578</v>
      </c>
      <c r="AC207" s="369">
        <f t="shared" si="24"/>
        <v>2056.5017383861809</v>
      </c>
    </row>
    <row r="208" spans="1:29" ht="18.75">
      <c r="A208" s="348">
        <v>625</v>
      </c>
      <c r="B208" s="349" t="s">
        <v>239</v>
      </c>
      <c r="C208" s="345">
        <v>3048</v>
      </c>
      <c r="D208" s="339">
        <v>1092.8553149606298</v>
      </c>
      <c r="E208" s="352">
        <v>584.07578740157476</v>
      </c>
      <c r="F208" s="355">
        <v>303.92946194225721</v>
      </c>
      <c r="G208" s="354">
        <v>204.85006561679791</v>
      </c>
      <c r="H208" s="340">
        <v>216.42290026246718</v>
      </c>
      <c r="I208" s="341">
        <v>1309.278215223097</v>
      </c>
      <c r="J208" s="344">
        <v>161.125</v>
      </c>
      <c r="K208" s="345">
        <v>184.80931726578265</v>
      </c>
      <c r="L208" s="342">
        <f t="shared" si="23"/>
        <v>1655.2125324888798</v>
      </c>
      <c r="M208" s="367">
        <v>17</v>
      </c>
      <c r="N208" s="134">
        <f t="shared" si="25"/>
        <v>-2114.2183228314684</v>
      </c>
      <c r="O208" s="135">
        <f t="shared" si="26"/>
        <v>-0.5608852911699822</v>
      </c>
      <c r="P208" s="31"/>
      <c r="Q208" s="39">
        <f t="shared" si="27"/>
        <v>-0.56895871335491921</v>
      </c>
      <c r="R208" s="39">
        <f t="shared" si="28"/>
        <v>-0.68934967047717388</v>
      </c>
      <c r="S208" s="23"/>
      <c r="T208" s="33"/>
      <c r="U208" s="360">
        <v>625</v>
      </c>
      <c r="V208" s="349" t="s">
        <v>239</v>
      </c>
      <c r="W208" s="345">
        <v>3051</v>
      </c>
      <c r="X208" s="364">
        <v>2443.2043342605321</v>
      </c>
      <c r="Y208" s="340">
        <v>594.27317842413163</v>
      </c>
      <c r="Z208" s="361">
        <v>3037.4775126846639</v>
      </c>
      <c r="AA208" s="365">
        <v>137.04228121927238</v>
      </c>
      <c r="AB208" s="363">
        <v>594.91106141641205</v>
      </c>
      <c r="AC208" s="369">
        <f t="shared" si="24"/>
        <v>3769.4308553203482</v>
      </c>
    </row>
    <row r="209" spans="1:29" ht="18.75">
      <c r="A209" s="348">
        <v>626</v>
      </c>
      <c r="B209" s="349" t="s">
        <v>240</v>
      </c>
      <c r="C209" s="345">
        <v>4964</v>
      </c>
      <c r="D209" s="339">
        <v>267.24496373892021</v>
      </c>
      <c r="E209" s="352">
        <v>394.37912973408544</v>
      </c>
      <c r="F209" s="355">
        <v>-58.617042707493958</v>
      </c>
      <c r="G209" s="354">
        <v>-68.517123287671239</v>
      </c>
      <c r="H209" s="340">
        <v>-7.8261482675261886</v>
      </c>
      <c r="I209" s="341">
        <v>259.41881547139405</v>
      </c>
      <c r="J209" s="344">
        <v>-44.955882352941174</v>
      </c>
      <c r="K209" s="345">
        <v>193.16200725620152</v>
      </c>
      <c r="L209" s="342">
        <f t="shared" si="23"/>
        <v>407.62494037465444</v>
      </c>
      <c r="M209" s="367">
        <v>17</v>
      </c>
      <c r="N209" s="134">
        <f t="shared" si="25"/>
        <v>-3679.7634763467904</v>
      </c>
      <c r="O209" s="135">
        <f t="shared" si="26"/>
        <v>-0.90027252151836923</v>
      </c>
      <c r="P209" s="31"/>
      <c r="Q209" s="39">
        <f t="shared" si="27"/>
        <v>-0.9259643647930097</v>
      </c>
      <c r="R209" s="39">
        <f t="shared" si="28"/>
        <v>-0.69470044660532138</v>
      </c>
      <c r="S209" s="23"/>
      <c r="T209" s="33"/>
      <c r="U209" s="360">
        <v>626</v>
      </c>
      <c r="V209" s="349" t="s">
        <v>240</v>
      </c>
      <c r="W209" s="345">
        <v>5033</v>
      </c>
      <c r="X209" s="364">
        <v>3307.5952253076907</v>
      </c>
      <c r="Y209" s="340">
        <v>196.37708135390449</v>
      </c>
      <c r="Z209" s="361">
        <v>3503.9723066615952</v>
      </c>
      <c r="AA209" s="366">
        <v>-49.280548380687463</v>
      </c>
      <c r="AB209" s="363">
        <v>632.69665844053713</v>
      </c>
      <c r="AC209" s="369">
        <f t="shared" si="24"/>
        <v>4087.3884167214451</v>
      </c>
    </row>
    <row r="210" spans="1:29" ht="18.75">
      <c r="A210" s="348">
        <v>630</v>
      </c>
      <c r="B210" s="349" t="s">
        <v>241</v>
      </c>
      <c r="C210" s="345">
        <v>1631</v>
      </c>
      <c r="D210" s="339">
        <v>993.33721643163699</v>
      </c>
      <c r="E210" s="352">
        <v>1496.7688534641325</v>
      </c>
      <c r="F210" s="355">
        <v>-216.62293071735132</v>
      </c>
      <c r="G210" s="354">
        <v>-286.80870631514409</v>
      </c>
      <c r="H210" s="340">
        <v>326.87921520539544</v>
      </c>
      <c r="I210" s="341">
        <v>1320.2164316370324</v>
      </c>
      <c r="J210" s="344">
        <v>-127.14285714285714</v>
      </c>
      <c r="K210" s="345">
        <v>179.92507054300461</v>
      </c>
      <c r="L210" s="342">
        <f t="shared" si="23"/>
        <v>1372.9986450371798</v>
      </c>
      <c r="M210" s="367">
        <v>17</v>
      </c>
      <c r="N210" s="134">
        <f t="shared" si="25"/>
        <v>-2927.8172119253177</v>
      </c>
      <c r="O210" s="135">
        <f t="shared" si="26"/>
        <v>-0.68075856053812156</v>
      </c>
      <c r="P210" s="31"/>
      <c r="Q210" s="39">
        <f t="shared" si="27"/>
        <v>-0.64851784949723212</v>
      </c>
      <c r="R210" s="39">
        <f t="shared" si="28"/>
        <v>-0.69932788133851276</v>
      </c>
      <c r="S210" s="23"/>
      <c r="T210" s="33"/>
      <c r="U210" s="360">
        <v>630</v>
      </c>
      <c r="V210" s="349" t="s">
        <v>241</v>
      </c>
      <c r="W210" s="345">
        <v>1593</v>
      </c>
      <c r="X210" s="364">
        <v>2870.6676498611864</v>
      </c>
      <c r="Y210" s="340">
        <v>885.47310934540667</v>
      </c>
      <c r="Z210" s="361">
        <v>3756.1407592065934</v>
      </c>
      <c r="AA210" s="365">
        <v>-53.734463276836159</v>
      </c>
      <c r="AB210" s="363">
        <v>598.40956103274038</v>
      </c>
      <c r="AC210" s="369">
        <f t="shared" si="24"/>
        <v>4300.8158569624975</v>
      </c>
    </row>
    <row r="211" spans="1:29" ht="18.75">
      <c r="A211" s="348">
        <v>631</v>
      </c>
      <c r="B211" s="349" t="s">
        <v>242</v>
      </c>
      <c r="C211" s="345">
        <v>1985</v>
      </c>
      <c r="D211" s="339">
        <v>778.51385390428209</v>
      </c>
      <c r="E211" s="352">
        <v>216.84030226700253</v>
      </c>
      <c r="F211" s="355">
        <v>283.15869017632241</v>
      </c>
      <c r="G211" s="354">
        <v>278.51486146095721</v>
      </c>
      <c r="H211" s="340">
        <v>297.44937027707806</v>
      </c>
      <c r="I211" s="341">
        <v>1075.9632241813601</v>
      </c>
      <c r="J211" s="344">
        <v>-273.86397984886651</v>
      </c>
      <c r="K211" s="345">
        <v>173.5098922484774</v>
      </c>
      <c r="L211" s="342">
        <f t="shared" si="23"/>
        <v>975.60913658097104</v>
      </c>
      <c r="M211" s="367">
        <v>2</v>
      </c>
      <c r="N211" s="134">
        <f t="shared" si="25"/>
        <v>-1180.4159392275747</v>
      </c>
      <c r="O211" s="135">
        <f t="shared" si="26"/>
        <v>-0.54749638697263237</v>
      </c>
      <c r="P211" s="31"/>
      <c r="Q211" s="39">
        <f t="shared" si="27"/>
        <v>-0.41408020263665035</v>
      </c>
      <c r="R211" s="39">
        <f t="shared" si="28"/>
        <v>-0.70219742221093018</v>
      </c>
      <c r="S211" s="23"/>
      <c r="T211" s="33"/>
      <c r="U211" s="360">
        <v>631</v>
      </c>
      <c r="V211" s="349" t="s">
        <v>242</v>
      </c>
      <c r="W211" s="345">
        <v>1994</v>
      </c>
      <c r="X211" s="364">
        <v>1392.571281101677</v>
      </c>
      <c r="Y211" s="340">
        <v>443.79476937693022</v>
      </c>
      <c r="Z211" s="361">
        <v>1836.3660504786071</v>
      </c>
      <c r="AA211" s="366">
        <v>-262.97492477432297</v>
      </c>
      <c r="AB211" s="363">
        <v>582.63395010426166</v>
      </c>
      <c r="AC211" s="369">
        <f t="shared" si="24"/>
        <v>2156.0250758085458</v>
      </c>
    </row>
    <row r="212" spans="1:29" ht="18.75">
      <c r="A212" s="348">
        <v>635</v>
      </c>
      <c r="B212" s="349" t="s">
        <v>243</v>
      </c>
      <c r="C212" s="345">
        <v>6439</v>
      </c>
      <c r="D212" s="339">
        <v>193.43795620437956</v>
      </c>
      <c r="E212" s="352">
        <v>213.4098462494176</v>
      </c>
      <c r="F212" s="355">
        <v>-6.2123000465910856</v>
      </c>
      <c r="G212" s="354">
        <v>-13.759589998446964</v>
      </c>
      <c r="H212" s="340">
        <v>348.00807578816585</v>
      </c>
      <c r="I212" s="341">
        <v>541.44603199254539</v>
      </c>
      <c r="J212" s="344">
        <v>-93.074545736915667</v>
      </c>
      <c r="K212" s="345">
        <v>197.57530115336723</v>
      </c>
      <c r="L212" s="342">
        <f t="shared" si="23"/>
        <v>645.94678740899701</v>
      </c>
      <c r="M212" s="367">
        <v>6</v>
      </c>
      <c r="N212" s="134">
        <f t="shared" si="25"/>
        <v>-2270.4593357130711</v>
      </c>
      <c r="O212" s="135">
        <f t="shared" si="26"/>
        <v>-0.77851274474849252</v>
      </c>
      <c r="P212" s="31"/>
      <c r="Q212" s="39">
        <f t="shared" si="27"/>
        <v>-0.77078566551829997</v>
      </c>
      <c r="R212" s="39">
        <f t="shared" si="28"/>
        <v>-0.69845743706971453</v>
      </c>
      <c r="S212" s="23"/>
      <c r="T212" s="33"/>
      <c r="U212" s="360">
        <v>635</v>
      </c>
      <c r="V212" s="349" t="s">
        <v>243</v>
      </c>
      <c r="W212" s="345">
        <v>6415</v>
      </c>
      <c r="X212" s="364">
        <v>1696.8642311789433</v>
      </c>
      <c r="Y212" s="340">
        <v>665.31801722565285</v>
      </c>
      <c r="Z212" s="361">
        <v>2362.1822484045961</v>
      </c>
      <c r="AA212" s="365">
        <v>-100.99142634450507</v>
      </c>
      <c r="AB212" s="363">
        <v>655.21530106197724</v>
      </c>
      <c r="AC212" s="369">
        <f t="shared" si="24"/>
        <v>2916.406123122068</v>
      </c>
    </row>
    <row r="213" spans="1:29" ht="18.75">
      <c r="A213" s="348">
        <v>636</v>
      </c>
      <c r="B213" s="349" t="s">
        <v>244</v>
      </c>
      <c r="C213" s="345">
        <v>8222</v>
      </c>
      <c r="D213" s="339">
        <v>541.4773777669667</v>
      </c>
      <c r="E213" s="352">
        <v>447.18596448552665</v>
      </c>
      <c r="F213" s="355">
        <v>66.602894672828995</v>
      </c>
      <c r="G213" s="354">
        <v>27.688518608611044</v>
      </c>
      <c r="H213" s="340">
        <v>327.50863536852347</v>
      </c>
      <c r="I213" s="341">
        <v>868.98589151058138</v>
      </c>
      <c r="J213" s="344">
        <v>-82.972269520797866</v>
      </c>
      <c r="K213" s="345">
        <v>215.54273355201587</v>
      </c>
      <c r="L213" s="342">
        <f t="shared" si="23"/>
        <v>1001.5563555417993</v>
      </c>
      <c r="M213" s="367">
        <v>2</v>
      </c>
      <c r="N213" s="134">
        <f t="shared" si="25"/>
        <v>-1827.6078406165016</v>
      </c>
      <c r="O213" s="135">
        <f t="shared" si="26"/>
        <v>-0.64598860790695545</v>
      </c>
      <c r="P213" s="31"/>
      <c r="Q213" s="39">
        <f t="shared" si="27"/>
        <v>-0.61568666460464261</v>
      </c>
      <c r="R213" s="39">
        <f t="shared" si="28"/>
        <v>-0.67244832057615245</v>
      </c>
      <c r="S213" s="23"/>
      <c r="T213" s="33"/>
      <c r="U213" s="360">
        <v>636</v>
      </c>
      <c r="V213" s="349" t="s">
        <v>244</v>
      </c>
      <c r="W213" s="345">
        <v>8229</v>
      </c>
      <c r="X213" s="364">
        <v>1567.9060139421122</v>
      </c>
      <c r="Y213" s="340">
        <v>693.23303973299221</v>
      </c>
      <c r="Z213" s="361">
        <v>2261.1390536751046</v>
      </c>
      <c r="AA213" s="366">
        <v>-90.016769959897928</v>
      </c>
      <c r="AB213" s="363">
        <v>658.04191244309402</v>
      </c>
      <c r="AC213" s="369">
        <f t="shared" si="24"/>
        <v>2829.1641961583009</v>
      </c>
    </row>
    <row r="214" spans="1:29" ht="18.75">
      <c r="A214" s="348">
        <v>638</v>
      </c>
      <c r="B214" s="349" t="s">
        <v>245</v>
      </c>
      <c r="C214" s="345">
        <v>51149</v>
      </c>
      <c r="D214" s="339">
        <v>888.10551525934034</v>
      </c>
      <c r="E214" s="352">
        <v>508.29349547400733</v>
      </c>
      <c r="F214" s="355">
        <v>266.58794893350796</v>
      </c>
      <c r="G214" s="354">
        <v>113.22407085182506</v>
      </c>
      <c r="H214" s="340">
        <v>-87.440810182017245</v>
      </c>
      <c r="I214" s="341">
        <v>800.66470507732311</v>
      </c>
      <c r="J214" s="344">
        <v>-20.101781070988679</v>
      </c>
      <c r="K214" s="345">
        <v>145.93117486367069</v>
      </c>
      <c r="L214" s="342">
        <f t="shared" si="23"/>
        <v>926.49409887000513</v>
      </c>
      <c r="M214" s="367">
        <v>1</v>
      </c>
      <c r="N214" s="134">
        <f t="shared" si="25"/>
        <v>-396.16862092603617</v>
      </c>
      <c r="O214" s="135">
        <f t="shared" si="26"/>
        <v>-0.29952354065526743</v>
      </c>
      <c r="P214" s="31"/>
      <c r="Q214" s="39">
        <f t="shared" si="27"/>
        <v>-8.7981464569520162E-2</v>
      </c>
      <c r="R214" s="39">
        <f t="shared" si="28"/>
        <v>-0.68736176168072172</v>
      </c>
      <c r="S214" s="23"/>
      <c r="T214" s="33"/>
      <c r="U214" s="360">
        <v>638</v>
      </c>
      <c r="V214" s="349" t="s">
        <v>245</v>
      </c>
      <c r="W214" s="345">
        <v>50619</v>
      </c>
      <c r="X214" s="364">
        <v>1207.377278577236</v>
      </c>
      <c r="Y214" s="340">
        <v>-329.47329529974354</v>
      </c>
      <c r="Z214" s="361">
        <v>877.90398327749244</v>
      </c>
      <c r="AA214" s="365">
        <v>-22.01453999486359</v>
      </c>
      <c r="AB214" s="363">
        <v>466.77327651341255</v>
      </c>
      <c r="AC214" s="369">
        <f t="shared" si="24"/>
        <v>1322.6627197960413</v>
      </c>
    </row>
    <row r="215" spans="1:29" ht="18.75">
      <c r="A215" s="348">
        <v>678</v>
      </c>
      <c r="B215" s="349" t="s">
        <v>246</v>
      </c>
      <c r="C215" s="345">
        <v>24260</v>
      </c>
      <c r="D215" s="339">
        <v>611.99212695795552</v>
      </c>
      <c r="E215" s="352">
        <v>473.72988458367684</v>
      </c>
      <c r="F215" s="355">
        <v>83.107502061005775</v>
      </c>
      <c r="G215" s="354">
        <v>55.154740313272875</v>
      </c>
      <c r="H215" s="340">
        <v>294.13730420445177</v>
      </c>
      <c r="I215" s="341">
        <v>906.12947238252264</v>
      </c>
      <c r="J215" s="344">
        <v>-28.68342951360264</v>
      </c>
      <c r="K215" s="345">
        <v>143.13132744149021</v>
      </c>
      <c r="L215" s="342">
        <f t="shared" si="23"/>
        <v>1020.5773703104103</v>
      </c>
      <c r="M215" s="367">
        <v>17</v>
      </c>
      <c r="N215" s="134">
        <f t="shared" si="25"/>
        <v>-1857.3939838127119</v>
      </c>
      <c r="O215" s="135">
        <f t="shared" si="26"/>
        <v>-0.64538306858117911</v>
      </c>
      <c r="P215" s="31"/>
      <c r="Q215" s="39">
        <f t="shared" si="27"/>
        <v>-0.62978955622871524</v>
      </c>
      <c r="R215" s="39">
        <f t="shared" si="28"/>
        <v>-0.69420864653141756</v>
      </c>
      <c r="S215" s="23"/>
      <c r="T215" s="33"/>
      <c r="U215" s="360">
        <v>678</v>
      </c>
      <c r="V215" s="349" t="s">
        <v>246</v>
      </c>
      <c r="W215" s="345">
        <v>24353</v>
      </c>
      <c r="X215" s="364">
        <v>2053.1360579753532</v>
      </c>
      <c r="Y215" s="340">
        <v>394.47039837391077</v>
      </c>
      <c r="Z215" s="361">
        <v>2447.6064563492641</v>
      </c>
      <c r="AA215" s="366">
        <v>-37.703691536976962</v>
      </c>
      <c r="AB215" s="363">
        <v>468.06858931083474</v>
      </c>
      <c r="AC215" s="369">
        <f t="shared" si="24"/>
        <v>2877.9713541231222</v>
      </c>
    </row>
    <row r="216" spans="1:29" ht="18.75">
      <c r="A216" s="348">
        <v>680</v>
      </c>
      <c r="B216" s="349" t="s">
        <v>247</v>
      </c>
      <c r="C216" s="345">
        <v>24810</v>
      </c>
      <c r="D216" s="339">
        <v>346.50153164046753</v>
      </c>
      <c r="E216" s="352">
        <v>311.26916565900848</v>
      </c>
      <c r="F216" s="355">
        <v>4.9852075775896818</v>
      </c>
      <c r="G216" s="354">
        <v>30.247158403869406</v>
      </c>
      <c r="H216" s="340">
        <v>95.3925836356308</v>
      </c>
      <c r="I216" s="341">
        <v>441.89415558242644</v>
      </c>
      <c r="J216" s="344">
        <v>-15.84316807738815</v>
      </c>
      <c r="K216" s="345">
        <v>138.54476479099938</v>
      </c>
      <c r="L216" s="342">
        <f t="shared" si="23"/>
        <v>564.59575229603763</v>
      </c>
      <c r="M216" s="367">
        <v>2</v>
      </c>
      <c r="N216" s="134">
        <f t="shared" si="25"/>
        <v>-1048.0166995736536</v>
      </c>
      <c r="O216" s="135">
        <f t="shared" si="26"/>
        <v>-0.64988751535346556</v>
      </c>
      <c r="P216" s="31"/>
      <c r="Q216" s="39">
        <f t="shared" si="27"/>
        <v>-0.63056459675407317</v>
      </c>
      <c r="R216" s="39">
        <f t="shared" si="28"/>
        <v>-0.69570290632644149</v>
      </c>
      <c r="S216" s="23"/>
      <c r="T216" s="33"/>
      <c r="U216" s="360">
        <v>680</v>
      </c>
      <c r="V216" s="349" t="s">
        <v>247</v>
      </c>
      <c r="W216" s="345">
        <v>24407</v>
      </c>
      <c r="X216" s="364">
        <v>1182.9431072896573</v>
      </c>
      <c r="Y216" s="340">
        <v>13.19064627013635</v>
      </c>
      <c r="Z216" s="361">
        <v>1196.1337535597936</v>
      </c>
      <c r="AA216" s="365">
        <v>-38.815708608186178</v>
      </c>
      <c r="AB216" s="363">
        <v>455.29440691808361</v>
      </c>
      <c r="AC216" s="369">
        <f t="shared" si="24"/>
        <v>1612.6124518696911</v>
      </c>
    </row>
    <row r="217" spans="1:29" ht="18.75">
      <c r="A217" s="348">
        <v>681</v>
      </c>
      <c r="B217" s="349" t="s">
        <v>248</v>
      </c>
      <c r="C217" s="345">
        <v>3330</v>
      </c>
      <c r="D217" s="339">
        <v>257.53873873873874</v>
      </c>
      <c r="E217" s="352">
        <v>33.846546546546548</v>
      </c>
      <c r="F217" s="355">
        <v>111.47807807807808</v>
      </c>
      <c r="G217" s="354">
        <v>112.21411411411411</v>
      </c>
      <c r="H217" s="340">
        <v>313.95855855855854</v>
      </c>
      <c r="I217" s="341">
        <v>571.49729729729734</v>
      </c>
      <c r="J217" s="344">
        <v>-18.709009009009009</v>
      </c>
      <c r="K217" s="345">
        <v>241.94275682125567</v>
      </c>
      <c r="L217" s="342">
        <f t="shared" si="23"/>
        <v>794.73104510954397</v>
      </c>
      <c r="M217" s="367">
        <v>10</v>
      </c>
      <c r="N217" s="134">
        <f t="shared" si="25"/>
        <v>-2902.6323926721584</v>
      </c>
      <c r="O217" s="135">
        <f t="shared" si="26"/>
        <v>-0.78505465895277071</v>
      </c>
      <c r="P217" s="31"/>
      <c r="Q217" s="39">
        <f t="shared" si="27"/>
        <v>-0.80681705268981918</v>
      </c>
      <c r="R217" s="39">
        <f t="shared" si="28"/>
        <v>-0.68515493864149524</v>
      </c>
      <c r="S217" s="23"/>
      <c r="T217" s="33"/>
      <c r="U217" s="360">
        <v>681</v>
      </c>
      <c r="V217" s="349" t="s">
        <v>248</v>
      </c>
      <c r="W217" s="345">
        <v>3364</v>
      </c>
      <c r="X217" s="364">
        <v>2095.8913623352055</v>
      </c>
      <c r="Y217" s="340">
        <v>862.43029728665852</v>
      </c>
      <c r="Z217" s="361">
        <v>2958.321659621864</v>
      </c>
      <c r="AA217" s="366">
        <v>-29.408442330558859</v>
      </c>
      <c r="AB217" s="363">
        <v>768.45022049039756</v>
      </c>
      <c r="AC217" s="369">
        <f t="shared" si="24"/>
        <v>3697.3634377817025</v>
      </c>
    </row>
    <row r="218" spans="1:29" ht="18.75">
      <c r="A218" s="348">
        <v>683</v>
      </c>
      <c r="B218" s="349" t="s">
        <v>249</v>
      </c>
      <c r="C218" s="345">
        <v>3670</v>
      </c>
      <c r="D218" s="339">
        <v>1339.3198910081744</v>
      </c>
      <c r="E218" s="352">
        <v>1434.383378746594</v>
      </c>
      <c r="F218" s="355">
        <v>-105.84523160762943</v>
      </c>
      <c r="G218" s="354">
        <v>10.781743869209809</v>
      </c>
      <c r="H218" s="340">
        <v>673.76675749318804</v>
      </c>
      <c r="I218" s="341">
        <v>2013.0869209809264</v>
      </c>
      <c r="J218" s="344">
        <v>20.051226158038148</v>
      </c>
      <c r="K218" s="345">
        <v>207.0746535381721</v>
      </c>
      <c r="L218" s="342">
        <f t="shared" si="23"/>
        <v>2240.2128006771368</v>
      </c>
      <c r="M218" s="367">
        <v>19</v>
      </c>
      <c r="N218" s="134">
        <f t="shared" si="25"/>
        <v>-3569.4796365771595</v>
      </c>
      <c r="O218" s="135">
        <f t="shared" si="26"/>
        <v>-0.61440079231872768</v>
      </c>
      <c r="P218" s="31"/>
      <c r="Q218" s="39">
        <f t="shared" si="27"/>
        <v>-0.60489666964381206</v>
      </c>
      <c r="R218" s="39">
        <f t="shared" si="28"/>
        <v>-0.69342917741100385</v>
      </c>
      <c r="S218" s="23"/>
      <c r="T218" s="33"/>
      <c r="U218" s="360">
        <v>683</v>
      </c>
      <c r="V218" s="349" t="s">
        <v>249</v>
      </c>
      <c r="W218" s="345">
        <v>3712</v>
      </c>
      <c r="X218" s="364">
        <v>3838.3049272195631</v>
      </c>
      <c r="Y218" s="340">
        <v>1256.7848032722461</v>
      </c>
      <c r="Z218" s="361">
        <v>5095.0897304918099</v>
      </c>
      <c r="AA218" s="365">
        <v>39.148168103448278</v>
      </c>
      <c r="AB218" s="363">
        <v>675.45453865903778</v>
      </c>
      <c r="AC218" s="369">
        <f t="shared" si="24"/>
        <v>5809.6924372542962</v>
      </c>
    </row>
    <row r="219" spans="1:29" ht="18.75">
      <c r="A219" s="348">
        <v>684</v>
      </c>
      <c r="B219" s="349" t="s">
        <v>250</v>
      </c>
      <c r="C219" s="345">
        <v>38959</v>
      </c>
      <c r="D219" s="339">
        <v>413.32018275623091</v>
      </c>
      <c r="E219" s="352">
        <v>187.20798788469929</v>
      </c>
      <c r="F219" s="355">
        <v>108.44379989219436</v>
      </c>
      <c r="G219" s="354">
        <v>117.66839497933725</v>
      </c>
      <c r="H219" s="340">
        <v>-12.525167483764983</v>
      </c>
      <c r="I219" s="341">
        <v>400.79498960445596</v>
      </c>
      <c r="J219" s="344">
        <v>-48.346107446289686</v>
      </c>
      <c r="K219" s="345">
        <v>180.72365737892724</v>
      </c>
      <c r="L219" s="342">
        <f t="shared" si="23"/>
        <v>533.17253953709348</v>
      </c>
      <c r="M219" s="367">
        <v>4</v>
      </c>
      <c r="N219" s="134">
        <f t="shared" si="25"/>
        <v>-1171.9275644892928</v>
      </c>
      <c r="O219" s="135">
        <f t="shared" si="26"/>
        <v>-0.68730719194839551</v>
      </c>
      <c r="P219" s="31"/>
      <c r="Q219" s="39">
        <f t="shared" si="27"/>
        <v>-0.6511725043741039</v>
      </c>
      <c r="R219" s="39">
        <f t="shared" si="28"/>
        <v>-0.69340809266955006</v>
      </c>
      <c r="S219" s="23"/>
      <c r="T219" s="33"/>
      <c r="U219" s="360">
        <v>684</v>
      </c>
      <c r="V219" s="349" t="s">
        <v>250</v>
      </c>
      <c r="W219" s="345">
        <v>39040</v>
      </c>
      <c r="X219" s="364">
        <v>1270.4425487810536</v>
      </c>
      <c r="Y219" s="340">
        <v>-121.46491763040318</v>
      </c>
      <c r="Z219" s="361">
        <v>1148.9776311506505</v>
      </c>
      <c r="AA219" s="366">
        <v>-33.337499999999999</v>
      </c>
      <c r="AB219" s="363">
        <v>589.45997287573607</v>
      </c>
      <c r="AC219" s="369">
        <f t="shared" si="24"/>
        <v>1705.1001040263864</v>
      </c>
    </row>
    <row r="220" spans="1:29" ht="18.75">
      <c r="A220" s="348">
        <v>686</v>
      </c>
      <c r="B220" s="349" t="s">
        <v>251</v>
      </c>
      <c r="C220" s="345">
        <v>3033</v>
      </c>
      <c r="D220" s="339">
        <v>-142.4724695021431</v>
      </c>
      <c r="E220" s="352">
        <v>142.49126277612925</v>
      </c>
      <c r="F220" s="355">
        <v>-144.22782723376196</v>
      </c>
      <c r="G220" s="354">
        <v>-140.73590504451039</v>
      </c>
      <c r="H220" s="340">
        <v>435.04747774480711</v>
      </c>
      <c r="I220" s="341">
        <v>292.57500824266401</v>
      </c>
      <c r="J220" s="344">
        <v>161.00791295746785</v>
      </c>
      <c r="K220" s="345">
        <v>221.79610738535453</v>
      </c>
      <c r="L220" s="342">
        <f t="shared" si="23"/>
        <v>675.37902858548637</v>
      </c>
      <c r="M220" s="367">
        <v>11</v>
      </c>
      <c r="N220" s="134">
        <f t="shared" si="25"/>
        <v>-3703.598721136832</v>
      </c>
      <c r="O220" s="135">
        <f t="shared" si="26"/>
        <v>-0.84576787844416113</v>
      </c>
      <c r="P220" s="31"/>
      <c r="Q220" s="39">
        <f t="shared" si="27"/>
        <v>-0.91742429828109995</v>
      </c>
      <c r="R220" s="39">
        <f t="shared" si="28"/>
        <v>-0.68863963389464966</v>
      </c>
      <c r="S220" s="23"/>
      <c r="T220" s="33"/>
      <c r="U220" s="360">
        <v>686</v>
      </c>
      <c r="V220" s="349" t="s">
        <v>251</v>
      </c>
      <c r="W220" s="345">
        <v>3053</v>
      </c>
      <c r="X220" s="364">
        <v>2594.0528273583386</v>
      </c>
      <c r="Y220" s="340">
        <v>949.05976087775809</v>
      </c>
      <c r="Z220" s="361">
        <v>3543.1125882360971</v>
      </c>
      <c r="AA220" s="365">
        <v>123.51981657386177</v>
      </c>
      <c r="AB220" s="363">
        <v>712.34534491236002</v>
      </c>
      <c r="AC220" s="369">
        <f t="shared" si="24"/>
        <v>4378.9777497223185</v>
      </c>
    </row>
    <row r="221" spans="1:29" ht="18.75">
      <c r="A221" s="348">
        <v>687</v>
      </c>
      <c r="B221" s="349" t="s">
        <v>252</v>
      </c>
      <c r="C221" s="345">
        <v>1513</v>
      </c>
      <c r="D221" s="339">
        <v>297.96893588896233</v>
      </c>
      <c r="E221" s="352">
        <v>604.86318572372772</v>
      </c>
      <c r="F221" s="355">
        <v>-121.6463978849967</v>
      </c>
      <c r="G221" s="354">
        <v>-185.24785194976866</v>
      </c>
      <c r="H221" s="340">
        <v>-20.690680766688697</v>
      </c>
      <c r="I221" s="341">
        <v>277.27891606080635</v>
      </c>
      <c r="J221" s="344">
        <v>100.96563119629874</v>
      </c>
      <c r="K221" s="345">
        <v>248.53450675871156</v>
      </c>
      <c r="L221" s="342">
        <f t="shared" si="23"/>
        <v>626.77905401581666</v>
      </c>
      <c r="M221" s="367">
        <v>11</v>
      </c>
      <c r="N221" s="134">
        <f t="shared" si="25"/>
        <v>-4766.4055032023934</v>
      </c>
      <c r="O221" s="135">
        <f t="shared" si="26"/>
        <v>-0.88378312528227154</v>
      </c>
      <c r="P221" s="31"/>
      <c r="Q221" s="39">
        <f t="shared" si="27"/>
        <v>-0.93825445190916379</v>
      </c>
      <c r="R221" s="39">
        <f t="shared" si="28"/>
        <v>-0.68949182585450464</v>
      </c>
      <c r="S221" s="23"/>
      <c r="T221" s="33"/>
      <c r="U221" s="360">
        <v>687</v>
      </c>
      <c r="V221" s="349" t="s">
        <v>252</v>
      </c>
      <c r="W221" s="345">
        <v>1561</v>
      </c>
      <c r="X221" s="364">
        <v>3922.4546833724808</v>
      </c>
      <c r="Y221" s="340">
        <v>568.21589344207985</v>
      </c>
      <c r="Z221" s="361">
        <v>4490.6705768145603</v>
      </c>
      <c r="AA221" s="366">
        <v>102.10185778347213</v>
      </c>
      <c r="AB221" s="363">
        <v>800.41212262017734</v>
      </c>
      <c r="AC221" s="369">
        <f t="shared" si="24"/>
        <v>5393.1845572182101</v>
      </c>
    </row>
    <row r="222" spans="1:29" ht="18.75">
      <c r="A222" s="348">
        <v>689</v>
      </c>
      <c r="B222" s="349" t="s">
        <v>253</v>
      </c>
      <c r="C222" s="345">
        <v>3092</v>
      </c>
      <c r="D222" s="339">
        <v>653.57826649417848</v>
      </c>
      <c r="E222" s="352">
        <v>-155.32891332470894</v>
      </c>
      <c r="F222" s="355">
        <v>478.22800776196635</v>
      </c>
      <c r="G222" s="354">
        <v>330.67917205692106</v>
      </c>
      <c r="H222" s="340">
        <v>140.58958602846053</v>
      </c>
      <c r="I222" s="341">
        <v>794.16785252263912</v>
      </c>
      <c r="J222" s="344">
        <v>-83.586675291073732</v>
      </c>
      <c r="K222" s="345">
        <v>192.56532676435617</v>
      </c>
      <c r="L222" s="342">
        <f t="shared" si="23"/>
        <v>903.14650399592153</v>
      </c>
      <c r="M222" s="367">
        <v>9</v>
      </c>
      <c r="N222" s="134">
        <f t="shared" si="25"/>
        <v>-2620.7254420783579</v>
      </c>
      <c r="O222" s="135">
        <f t="shared" si="26"/>
        <v>-0.7437062078824801</v>
      </c>
      <c r="P222" s="31"/>
      <c r="Q222" s="39">
        <f t="shared" si="27"/>
        <v>-0.73926789311854457</v>
      </c>
      <c r="R222" s="39">
        <f t="shared" si="28"/>
        <v>-0.69237693288428104</v>
      </c>
      <c r="S222" s="23"/>
      <c r="T222" s="33"/>
      <c r="U222" s="360">
        <v>689</v>
      </c>
      <c r="V222" s="349" t="s">
        <v>253</v>
      </c>
      <c r="W222" s="345">
        <v>3146</v>
      </c>
      <c r="X222" s="364">
        <v>2778.6768449079614</v>
      </c>
      <c r="Y222" s="340">
        <v>267.23822102488913</v>
      </c>
      <c r="Z222" s="361">
        <v>3045.9150659328502</v>
      </c>
      <c r="AA222" s="365">
        <v>-148.02129688493324</v>
      </c>
      <c r="AB222" s="363">
        <v>625.97817702636257</v>
      </c>
      <c r="AC222" s="369">
        <f t="shared" si="24"/>
        <v>3523.8719460742795</v>
      </c>
    </row>
    <row r="223" spans="1:29" ht="18.75">
      <c r="A223" s="348">
        <v>691</v>
      </c>
      <c r="B223" s="349" t="s">
        <v>254</v>
      </c>
      <c r="C223" s="345">
        <v>2690</v>
      </c>
      <c r="D223" s="339">
        <v>913.09851301115236</v>
      </c>
      <c r="E223" s="352">
        <v>692.59293680297401</v>
      </c>
      <c r="F223" s="355">
        <v>200.01189591078068</v>
      </c>
      <c r="G223" s="354">
        <v>20.49368029739777</v>
      </c>
      <c r="H223" s="340">
        <v>667.44498141263944</v>
      </c>
      <c r="I223" s="341">
        <v>1580.5438661710036</v>
      </c>
      <c r="J223" s="344">
        <v>-14.468029739776952</v>
      </c>
      <c r="K223" s="345">
        <v>238.27511465701622</v>
      </c>
      <c r="L223" s="342">
        <f t="shared" si="23"/>
        <v>1804.3509510882429</v>
      </c>
      <c r="M223" s="367">
        <v>17</v>
      </c>
      <c r="N223" s="134">
        <f t="shared" si="25"/>
        <v>-2920.6590861847808</v>
      </c>
      <c r="O223" s="135">
        <f t="shared" si="26"/>
        <v>-0.61812759404642448</v>
      </c>
      <c r="P223" s="31"/>
      <c r="Q223" s="39">
        <f t="shared" si="27"/>
        <v>-0.60693508005047425</v>
      </c>
      <c r="R223" s="39">
        <f t="shared" si="28"/>
        <v>-0.65908267893633998</v>
      </c>
      <c r="S223" s="23"/>
      <c r="T223" s="33"/>
      <c r="U223" s="360">
        <v>691</v>
      </c>
      <c r="V223" s="349" t="s">
        <v>254</v>
      </c>
      <c r="W223" s="345">
        <v>2710</v>
      </c>
      <c r="X223" s="364">
        <v>2861.3094175874876</v>
      </c>
      <c r="Y223" s="340">
        <v>1159.7664555124679</v>
      </c>
      <c r="Z223" s="361">
        <v>4021.0758730999555</v>
      </c>
      <c r="AA223" s="366">
        <v>5.0107011070110703</v>
      </c>
      <c r="AB223" s="363">
        <v>698.92346306605737</v>
      </c>
      <c r="AC223" s="369">
        <f t="shared" si="24"/>
        <v>4725.010037273024</v>
      </c>
    </row>
    <row r="224" spans="1:29" ht="18.75">
      <c r="A224" s="348">
        <v>694</v>
      </c>
      <c r="B224" s="349" t="s">
        <v>255</v>
      </c>
      <c r="C224" s="345">
        <v>28521</v>
      </c>
      <c r="D224" s="339">
        <v>264.80989446372848</v>
      </c>
      <c r="E224" s="352">
        <v>198.68395217558992</v>
      </c>
      <c r="F224" s="355">
        <v>6.3930437221696295</v>
      </c>
      <c r="G224" s="354">
        <v>59.732898565968938</v>
      </c>
      <c r="H224" s="340">
        <v>77.32050068370674</v>
      </c>
      <c r="I224" s="341">
        <v>342.13039514743525</v>
      </c>
      <c r="J224" s="344">
        <v>-3.247607026401599</v>
      </c>
      <c r="K224" s="345">
        <v>151.77764705331907</v>
      </c>
      <c r="L224" s="342">
        <f t="shared" si="23"/>
        <v>490.6604351743527</v>
      </c>
      <c r="M224" s="367">
        <v>5</v>
      </c>
      <c r="N224" s="134">
        <f t="shared" si="25"/>
        <v>-1210.5484844585039</v>
      </c>
      <c r="O224" s="135">
        <f t="shared" si="26"/>
        <v>-0.71158131754902643</v>
      </c>
      <c r="P224" s="31"/>
      <c r="Q224" s="39">
        <f t="shared" si="27"/>
        <v>-0.72296839459265927</v>
      </c>
      <c r="R224" s="39">
        <f t="shared" si="28"/>
        <v>-0.68575551287469527</v>
      </c>
      <c r="S224" s="23"/>
      <c r="T224" s="33"/>
      <c r="U224" s="360">
        <v>694</v>
      </c>
      <c r="V224" s="349" t="s">
        <v>255</v>
      </c>
      <c r="W224" s="345">
        <v>28710</v>
      </c>
      <c r="X224" s="364">
        <v>1155.0210895891521</v>
      </c>
      <c r="Y224" s="340">
        <v>79.965780029477997</v>
      </c>
      <c r="Z224" s="361">
        <v>1234.9868696186302</v>
      </c>
      <c r="AA224" s="365">
        <v>-16.770184604667364</v>
      </c>
      <c r="AB224" s="363">
        <v>482.99223461889358</v>
      </c>
      <c r="AC224" s="369">
        <f t="shared" si="24"/>
        <v>1701.2089196328566</v>
      </c>
    </row>
    <row r="225" spans="1:29" ht="18.75">
      <c r="A225" s="348">
        <v>697</v>
      </c>
      <c r="B225" s="349" t="s">
        <v>256</v>
      </c>
      <c r="C225" s="345">
        <v>1210</v>
      </c>
      <c r="D225" s="339">
        <v>114.41487603305785</v>
      </c>
      <c r="E225" s="352">
        <v>284.90165289256197</v>
      </c>
      <c r="F225" s="355">
        <v>-108.06776859504133</v>
      </c>
      <c r="G225" s="354">
        <v>-62.419008264462811</v>
      </c>
      <c r="H225" s="340">
        <v>282.42479338842975</v>
      </c>
      <c r="I225" s="341">
        <v>396.8404958677686</v>
      </c>
      <c r="J225" s="344">
        <v>-159.46363636363637</v>
      </c>
      <c r="K225" s="345">
        <v>243.32082494356538</v>
      </c>
      <c r="L225" s="342">
        <f t="shared" si="23"/>
        <v>480.69768444769761</v>
      </c>
      <c r="M225" s="367">
        <v>18</v>
      </c>
      <c r="N225" s="134">
        <f t="shared" si="25"/>
        <v>-4440.8956828390474</v>
      </c>
      <c r="O225" s="135">
        <f t="shared" si="26"/>
        <v>-0.90232884991213647</v>
      </c>
      <c r="P225" s="31"/>
      <c r="Q225" s="39">
        <f t="shared" si="27"/>
        <v>-0.908716190264239</v>
      </c>
      <c r="R225" s="39">
        <f t="shared" si="28"/>
        <v>-0.68904863120162296</v>
      </c>
      <c r="S225" s="23"/>
      <c r="T225" s="33"/>
      <c r="U225" s="360">
        <v>697</v>
      </c>
      <c r="V225" s="349" t="s">
        <v>256</v>
      </c>
      <c r="W225" s="345">
        <v>1235</v>
      </c>
      <c r="X225" s="364">
        <v>3613.8451839908957</v>
      </c>
      <c r="Y225" s="340">
        <v>733.48099593631935</v>
      </c>
      <c r="Z225" s="361">
        <v>4347.326179927215</v>
      </c>
      <c r="AA225" s="366">
        <v>-208.23724696356274</v>
      </c>
      <c r="AB225" s="363">
        <v>782.50443432309271</v>
      </c>
      <c r="AC225" s="369">
        <f t="shared" si="24"/>
        <v>4921.593367286745</v>
      </c>
    </row>
    <row r="226" spans="1:29" ht="18.75">
      <c r="A226" s="348">
        <v>698</v>
      </c>
      <c r="B226" s="349" t="s">
        <v>257</v>
      </c>
      <c r="C226" s="345">
        <v>64180</v>
      </c>
      <c r="D226" s="339">
        <v>-108.08628856341539</v>
      </c>
      <c r="E226" s="352">
        <v>362.08451230913056</v>
      </c>
      <c r="F226" s="355">
        <v>-285.2870052976005</v>
      </c>
      <c r="G226" s="354">
        <v>-184.88379557494545</v>
      </c>
      <c r="H226" s="340">
        <v>301.06763789342472</v>
      </c>
      <c r="I226" s="341">
        <v>192.98134933000935</v>
      </c>
      <c r="J226" s="344">
        <v>-75.780180741664068</v>
      </c>
      <c r="K226" s="345">
        <v>149.62144699335249</v>
      </c>
      <c r="L226" s="342">
        <f t="shared" si="23"/>
        <v>266.82261558169779</v>
      </c>
      <c r="M226" s="367">
        <v>19</v>
      </c>
      <c r="N226" s="134">
        <f t="shared" si="25"/>
        <v>-1678.4843131963119</v>
      </c>
      <c r="O226" s="135">
        <f t="shared" si="26"/>
        <v>-0.86283778069442818</v>
      </c>
      <c r="P226" s="31"/>
      <c r="Q226" s="39">
        <f t="shared" si="27"/>
        <v>-0.87172543025323779</v>
      </c>
      <c r="R226" s="39">
        <f t="shared" si="28"/>
        <v>-0.69774735162145163</v>
      </c>
      <c r="S226" s="23"/>
      <c r="T226" s="33"/>
      <c r="U226" s="360">
        <v>698</v>
      </c>
      <c r="V226" s="349" t="s">
        <v>257</v>
      </c>
      <c r="W226" s="345">
        <v>63528</v>
      </c>
      <c r="X226" s="364">
        <v>1097.5442816032748</v>
      </c>
      <c r="Y226" s="340">
        <v>406.89537242160497</v>
      </c>
      <c r="Z226" s="361">
        <v>1504.4396540248799</v>
      </c>
      <c r="AA226" s="365">
        <v>-54.153853418964864</v>
      </c>
      <c r="AB226" s="363">
        <v>495.02112817209473</v>
      </c>
      <c r="AC226" s="369">
        <f t="shared" si="24"/>
        <v>1945.3069287780097</v>
      </c>
    </row>
    <row r="227" spans="1:29" ht="18.75">
      <c r="A227" s="348">
        <v>700</v>
      </c>
      <c r="B227" s="349" t="s">
        <v>258</v>
      </c>
      <c r="C227" s="345">
        <v>4913</v>
      </c>
      <c r="D227" s="339">
        <v>245.05597394667208</v>
      </c>
      <c r="E227" s="352">
        <v>92.082637899450432</v>
      </c>
      <c r="F227" s="355">
        <v>49.427437410950539</v>
      </c>
      <c r="G227" s="354">
        <v>103.54589863627112</v>
      </c>
      <c r="H227" s="340">
        <v>-1.2253205780582128</v>
      </c>
      <c r="I227" s="341">
        <v>243.83065336861389</v>
      </c>
      <c r="J227" s="344">
        <v>-223.94056584571544</v>
      </c>
      <c r="K227" s="345">
        <v>166.01338980050613</v>
      </c>
      <c r="L227" s="342">
        <f t="shared" si="23"/>
        <v>185.90347732340459</v>
      </c>
      <c r="M227" s="367">
        <v>9</v>
      </c>
      <c r="N227" s="134">
        <f t="shared" si="25"/>
        <v>-2315.946514292857</v>
      </c>
      <c r="O227" s="135">
        <f t="shared" si="26"/>
        <v>-0.92569359556073694</v>
      </c>
      <c r="P227" s="31"/>
      <c r="Q227" s="39">
        <f t="shared" si="27"/>
        <v>-0.88639261023444305</v>
      </c>
      <c r="R227" s="39">
        <f t="shared" si="28"/>
        <v>-0.7028397204715966</v>
      </c>
      <c r="S227" s="23"/>
      <c r="T227" s="33"/>
      <c r="U227" s="360">
        <v>700</v>
      </c>
      <c r="V227" s="349" t="s">
        <v>258</v>
      </c>
      <c r="W227" s="345">
        <v>4922</v>
      </c>
      <c r="X227" s="364">
        <v>2039.7270957526327</v>
      </c>
      <c r="Y227" s="340">
        <v>106.52988516902205</v>
      </c>
      <c r="Z227" s="361">
        <v>2146.2569809216548</v>
      </c>
      <c r="AA227" s="366">
        <v>-203.07314099959365</v>
      </c>
      <c r="AB227" s="363">
        <v>558.66615169420095</v>
      </c>
      <c r="AC227" s="369">
        <f t="shared" si="24"/>
        <v>2501.8499916162618</v>
      </c>
    </row>
    <row r="228" spans="1:29" ht="18.75">
      <c r="A228" s="348">
        <v>702</v>
      </c>
      <c r="B228" s="349" t="s">
        <v>259</v>
      </c>
      <c r="C228" s="345">
        <v>4155</v>
      </c>
      <c r="D228" s="339">
        <v>218.81853188929</v>
      </c>
      <c r="E228" s="352">
        <v>22.772803850782189</v>
      </c>
      <c r="F228" s="355">
        <v>143.32154031287607</v>
      </c>
      <c r="G228" s="354">
        <v>52.724187725631772</v>
      </c>
      <c r="H228" s="340">
        <v>210.36702767749699</v>
      </c>
      <c r="I228" s="341">
        <v>429.18555956678699</v>
      </c>
      <c r="J228" s="344">
        <v>-198.89265944645007</v>
      </c>
      <c r="K228" s="345">
        <v>219.04972195045565</v>
      </c>
      <c r="L228" s="342">
        <f t="shared" si="23"/>
        <v>449.34262207079257</v>
      </c>
      <c r="M228" s="367">
        <v>6</v>
      </c>
      <c r="N228" s="134">
        <f t="shared" si="25"/>
        <v>-3093.1648867180725</v>
      </c>
      <c r="O228" s="135">
        <f t="shared" si="26"/>
        <v>-0.8731569034205332</v>
      </c>
      <c r="P228" s="31"/>
      <c r="Q228" s="39">
        <f t="shared" si="27"/>
        <v>-0.85812916666263517</v>
      </c>
      <c r="R228" s="39">
        <f t="shared" si="28"/>
        <v>-0.68929965502548263</v>
      </c>
      <c r="S228" s="23"/>
      <c r="T228" s="33"/>
      <c r="U228" s="360">
        <v>702</v>
      </c>
      <c r="V228" s="349" t="s">
        <v>259</v>
      </c>
      <c r="W228" s="345">
        <v>4215</v>
      </c>
      <c r="X228" s="364">
        <v>2363.3732235019652</v>
      </c>
      <c r="Y228" s="340">
        <v>661.81207689163818</v>
      </c>
      <c r="Z228" s="361">
        <v>3025.1853003936035</v>
      </c>
      <c r="AA228" s="365">
        <v>-187.69703440094898</v>
      </c>
      <c r="AB228" s="363">
        <v>705.01924279621073</v>
      </c>
      <c r="AC228" s="369">
        <f t="shared" si="24"/>
        <v>3542.5075087888649</v>
      </c>
    </row>
    <row r="229" spans="1:29" ht="18.75">
      <c r="A229" s="348">
        <v>704</v>
      </c>
      <c r="B229" s="349" t="s">
        <v>260</v>
      </c>
      <c r="C229" s="345">
        <v>6379</v>
      </c>
      <c r="D229" s="339">
        <v>666.14124470920206</v>
      </c>
      <c r="E229" s="352">
        <v>595.68161153785854</v>
      </c>
      <c r="F229" s="355">
        <v>71.323248158018501</v>
      </c>
      <c r="G229" s="354">
        <v>-0.86361498667502745</v>
      </c>
      <c r="H229" s="340">
        <v>180.00532998902651</v>
      </c>
      <c r="I229" s="341">
        <v>846.14657469822862</v>
      </c>
      <c r="J229" s="344">
        <v>-153.15645085436589</v>
      </c>
      <c r="K229" s="345">
        <v>136.67386201710141</v>
      </c>
      <c r="L229" s="342">
        <f t="shared" si="23"/>
        <v>829.6639858609642</v>
      </c>
      <c r="M229" s="367">
        <v>2</v>
      </c>
      <c r="N229" s="134">
        <f t="shared" si="25"/>
        <v>-392.58195433636843</v>
      </c>
      <c r="O229" s="135">
        <f t="shared" si="26"/>
        <v>-0.32119718415508564</v>
      </c>
      <c r="P229" s="31"/>
      <c r="Q229" s="39">
        <f t="shared" si="27"/>
        <v>-8.8260184245653739E-2</v>
      </c>
      <c r="R229" s="39">
        <f t="shared" si="28"/>
        <v>-0.69409394785518153</v>
      </c>
      <c r="S229" s="23"/>
      <c r="T229" s="33"/>
      <c r="U229" s="360">
        <v>704</v>
      </c>
      <c r="V229" s="349" t="s">
        <v>260</v>
      </c>
      <c r="W229" s="345">
        <v>6354</v>
      </c>
      <c r="X229" s="364">
        <v>905.45021781456524</v>
      </c>
      <c r="Y229" s="340">
        <v>22.606844164407622</v>
      </c>
      <c r="Z229" s="361">
        <v>928.05706197897291</v>
      </c>
      <c r="AA229" s="366">
        <v>-152.59490084985836</v>
      </c>
      <c r="AB229" s="363">
        <v>446.78377906821817</v>
      </c>
      <c r="AC229" s="369">
        <f t="shared" si="24"/>
        <v>1222.2459401973326</v>
      </c>
    </row>
    <row r="230" spans="1:29" ht="18.75">
      <c r="A230" s="348">
        <v>707</v>
      </c>
      <c r="B230" s="349" t="s">
        <v>261</v>
      </c>
      <c r="C230" s="345">
        <v>2032</v>
      </c>
      <c r="D230" s="339">
        <v>129.90944881889763</v>
      </c>
      <c r="E230" s="352">
        <v>-52.493110236220474</v>
      </c>
      <c r="F230" s="355">
        <v>59.370570866141733</v>
      </c>
      <c r="G230" s="354">
        <v>123.03198818897638</v>
      </c>
      <c r="H230" s="340">
        <v>606.21555118110234</v>
      </c>
      <c r="I230" s="341">
        <v>736.125</v>
      </c>
      <c r="J230" s="344">
        <v>-277.72687007874015</v>
      </c>
      <c r="K230" s="345">
        <v>258.0843711927327</v>
      </c>
      <c r="L230" s="342">
        <f t="shared" si="23"/>
        <v>716.48250111399261</v>
      </c>
      <c r="M230" s="367">
        <v>12</v>
      </c>
      <c r="N230" s="134">
        <f t="shared" si="25"/>
        <v>-4092.2789183625027</v>
      </c>
      <c r="O230" s="135">
        <f t="shared" si="26"/>
        <v>-0.85100477261939256</v>
      </c>
      <c r="P230" s="31"/>
      <c r="Q230" s="39">
        <f t="shared" si="27"/>
        <v>-0.82621761191445964</v>
      </c>
      <c r="R230" s="39">
        <f t="shared" si="28"/>
        <v>-0.68905633903645935</v>
      </c>
      <c r="S230" s="23"/>
      <c r="T230" s="33"/>
      <c r="U230" s="360">
        <v>707</v>
      </c>
      <c r="V230" s="349" t="s">
        <v>261</v>
      </c>
      <c r="W230" s="345">
        <v>2066</v>
      </c>
      <c r="X230" s="364">
        <v>2926.9065225281342</v>
      </c>
      <c r="Y230" s="340">
        <v>1308.9945265336353</v>
      </c>
      <c r="Z230" s="361">
        <v>4235.9010490617693</v>
      </c>
      <c r="AA230" s="365">
        <v>-257.14327202323329</v>
      </c>
      <c r="AB230" s="363">
        <v>830.00364243795946</v>
      </c>
      <c r="AC230" s="369">
        <f t="shared" si="24"/>
        <v>4808.7614194764956</v>
      </c>
    </row>
    <row r="231" spans="1:29" ht="18.75">
      <c r="A231" s="348">
        <v>710</v>
      </c>
      <c r="B231" s="349" t="s">
        <v>262</v>
      </c>
      <c r="C231" s="345">
        <v>27484</v>
      </c>
      <c r="D231" s="339">
        <v>329.73537330810655</v>
      </c>
      <c r="E231" s="352">
        <v>382.98497307524377</v>
      </c>
      <c r="F231" s="355">
        <v>-68.273722893319743</v>
      </c>
      <c r="G231" s="354">
        <v>15.024123126182506</v>
      </c>
      <c r="H231" s="340">
        <v>296.59096201426286</v>
      </c>
      <c r="I231" s="341">
        <v>626.32633532236935</v>
      </c>
      <c r="J231" s="344">
        <v>-28.531618396157764</v>
      </c>
      <c r="K231" s="345">
        <v>178.35907737278177</v>
      </c>
      <c r="L231" s="342">
        <f t="shared" si="23"/>
        <v>776.15379429899326</v>
      </c>
      <c r="M231" s="367">
        <v>1</v>
      </c>
      <c r="N231" s="134">
        <f t="shared" si="25"/>
        <v>-1822.1100908315632</v>
      </c>
      <c r="O231" s="135">
        <f t="shared" si="26"/>
        <v>-0.7012798435367571</v>
      </c>
      <c r="P231" s="31"/>
      <c r="Q231" s="39">
        <f t="shared" si="27"/>
        <v>-0.69403838374692362</v>
      </c>
      <c r="R231" s="39">
        <f t="shared" si="28"/>
        <v>-0.69148737452878795</v>
      </c>
      <c r="S231" s="23"/>
      <c r="T231" s="33"/>
      <c r="U231" s="360">
        <v>710</v>
      </c>
      <c r="V231" s="349" t="s">
        <v>262</v>
      </c>
      <c r="W231" s="345">
        <v>27528</v>
      </c>
      <c r="X231" s="364">
        <v>1626.0336700803452</v>
      </c>
      <c r="Y231" s="340">
        <v>421.04119830544295</v>
      </c>
      <c r="Z231" s="361">
        <v>2047.0748683857882</v>
      </c>
      <c r="AA231" s="366">
        <v>-26.936682650392328</v>
      </c>
      <c r="AB231" s="363">
        <v>578.12569939516072</v>
      </c>
      <c r="AC231" s="369">
        <f t="shared" si="24"/>
        <v>2598.2638851305564</v>
      </c>
    </row>
    <row r="232" spans="1:29" ht="18.75">
      <c r="A232" s="348">
        <v>729</v>
      </c>
      <c r="B232" s="349" t="s">
        <v>263</v>
      </c>
      <c r="C232" s="345">
        <v>9117</v>
      </c>
      <c r="D232" s="339">
        <v>220.48162772841943</v>
      </c>
      <c r="E232" s="352">
        <v>198.89525063068993</v>
      </c>
      <c r="F232" s="355">
        <v>-0.24514642974662718</v>
      </c>
      <c r="G232" s="354">
        <v>21.831523527476143</v>
      </c>
      <c r="H232" s="340">
        <v>501.52352747614344</v>
      </c>
      <c r="I232" s="341">
        <v>722.00526488976641</v>
      </c>
      <c r="J232" s="344">
        <v>25.74717560601075</v>
      </c>
      <c r="K232" s="345">
        <v>208.97184609212778</v>
      </c>
      <c r="L232" s="342">
        <f t="shared" si="23"/>
        <v>956.72428658790488</v>
      </c>
      <c r="M232" s="367">
        <v>13</v>
      </c>
      <c r="N232" s="134">
        <f t="shared" si="25"/>
        <v>-2975.2114348478285</v>
      </c>
      <c r="O232" s="135">
        <f t="shared" si="26"/>
        <v>-0.75667855367723047</v>
      </c>
      <c r="P232" s="31"/>
      <c r="Q232" s="39">
        <f t="shared" si="27"/>
        <v>-0.77610000746367491</v>
      </c>
      <c r="R232" s="39">
        <f t="shared" si="28"/>
        <v>-0.69317313846031958</v>
      </c>
      <c r="S232" s="23"/>
      <c r="T232" s="33"/>
      <c r="U232" s="360">
        <v>729</v>
      </c>
      <c r="V232" s="349" t="s">
        <v>263</v>
      </c>
      <c r="W232" s="345">
        <v>9208</v>
      </c>
      <c r="X232" s="364">
        <v>2257.3145768764616</v>
      </c>
      <c r="Y232" s="340">
        <v>967.36290841925506</v>
      </c>
      <c r="Z232" s="361">
        <v>3224.677485295716</v>
      </c>
      <c r="AA232" s="365">
        <v>26.184079061685491</v>
      </c>
      <c r="AB232" s="363">
        <v>681.0741570783315</v>
      </c>
      <c r="AC232" s="369">
        <f t="shared" si="24"/>
        <v>3931.9357214357333</v>
      </c>
    </row>
    <row r="233" spans="1:29" ht="18.75">
      <c r="A233" s="348">
        <v>732</v>
      </c>
      <c r="B233" s="349" t="s">
        <v>264</v>
      </c>
      <c r="C233" s="345">
        <v>3416</v>
      </c>
      <c r="D233" s="339">
        <v>781.55649882903981</v>
      </c>
      <c r="E233" s="352">
        <v>788.99502341920379</v>
      </c>
      <c r="F233" s="355">
        <v>-177.06206088992974</v>
      </c>
      <c r="G233" s="354">
        <v>169.62353629976582</v>
      </c>
      <c r="H233" s="340">
        <v>345.15807962529271</v>
      </c>
      <c r="I233" s="341">
        <v>1126.7148711943794</v>
      </c>
      <c r="J233" s="344">
        <v>25.457845433255269</v>
      </c>
      <c r="K233" s="345">
        <v>221.21655108387009</v>
      </c>
      <c r="L233" s="342">
        <f t="shared" si="23"/>
        <v>1373.3892677115048</v>
      </c>
      <c r="M233" s="367">
        <v>19</v>
      </c>
      <c r="N233" s="134">
        <f t="shared" si="25"/>
        <v>-5007.0769252667669</v>
      </c>
      <c r="O233" s="135">
        <f t="shared" si="26"/>
        <v>-0.78475095295968733</v>
      </c>
      <c r="P233" s="31"/>
      <c r="Q233" s="39">
        <f t="shared" si="27"/>
        <v>-0.7988887022745661</v>
      </c>
      <c r="R233" s="39">
        <f t="shared" si="28"/>
        <v>-0.6956154522411051</v>
      </c>
      <c r="S233" s="23"/>
      <c r="T233" s="33"/>
      <c r="U233" s="360">
        <v>732</v>
      </c>
      <c r="V233" s="349" t="s">
        <v>264</v>
      </c>
      <c r="W233" s="345">
        <v>3407</v>
      </c>
      <c r="X233" s="364">
        <v>4763.1599011397357</v>
      </c>
      <c r="Y233" s="340">
        <v>839.28453603266291</v>
      </c>
      <c r="Z233" s="361">
        <v>5602.4444371723985</v>
      </c>
      <c r="AA233" s="366">
        <v>51.255063105371292</v>
      </c>
      <c r="AB233" s="363">
        <v>726.76669270050229</v>
      </c>
      <c r="AC233" s="369">
        <f t="shared" si="24"/>
        <v>6380.4661929782715</v>
      </c>
    </row>
    <row r="234" spans="1:29" ht="18.75">
      <c r="A234" s="348">
        <v>734</v>
      </c>
      <c r="B234" s="349" t="s">
        <v>265</v>
      </c>
      <c r="C234" s="345">
        <v>51400</v>
      </c>
      <c r="D234" s="339">
        <v>97.696478599221791</v>
      </c>
      <c r="E234" s="352">
        <v>163.09155642023347</v>
      </c>
      <c r="F234" s="355">
        <v>-62.187782101167315</v>
      </c>
      <c r="G234" s="354">
        <v>-3.2072957198443581</v>
      </c>
      <c r="H234" s="340">
        <v>317.94231517509729</v>
      </c>
      <c r="I234" s="341">
        <v>415.63879377431908</v>
      </c>
      <c r="J234" s="344">
        <v>-47.192762645914399</v>
      </c>
      <c r="K234" s="345">
        <v>180.42464144571787</v>
      </c>
      <c r="L234" s="342">
        <f t="shared" si="23"/>
        <v>548.87067257412252</v>
      </c>
      <c r="M234" s="367">
        <v>2</v>
      </c>
      <c r="N234" s="134">
        <f t="shared" si="25"/>
        <v>-2000.1239739524704</v>
      </c>
      <c r="O234" s="135">
        <f t="shared" si="26"/>
        <v>-0.78467170446119006</v>
      </c>
      <c r="P234" s="31"/>
      <c r="Q234" s="39">
        <f t="shared" si="27"/>
        <v>-0.79361377951642043</v>
      </c>
      <c r="R234" s="39">
        <f t="shared" si="28"/>
        <v>-0.68976262919794573</v>
      </c>
      <c r="S234" s="23"/>
      <c r="T234" s="33"/>
      <c r="U234" s="360">
        <v>734</v>
      </c>
      <c r="V234" s="349" t="s">
        <v>265</v>
      </c>
      <c r="W234" s="345">
        <v>51562</v>
      </c>
      <c r="X234" s="364">
        <v>1497.7732920594428</v>
      </c>
      <c r="Y234" s="340">
        <v>516.1150033918907</v>
      </c>
      <c r="Z234" s="361">
        <v>2013.8882954513333</v>
      </c>
      <c r="AA234" s="365">
        <v>-46.463306310849077</v>
      </c>
      <c r="AB234" s="363">
        <v>581.56965738610859</v>
      </c>
      <c r="AC234" s="369">
        <f t="shared" si="24"/>
        <v>2548.994646526593</v>
      </c>
    </row>
    <row r="235" spans="1:29" ht="18.75">
      <c r="A235" s="348">
        <v>738</v>
      </c>
      <c r="B235" s="349" t="s">
        <v>266</v>
      </c>
      <c r="C235" s="345">
        <v>2959</v>
      </c>
      <c r="D235" s="339">
        <v>220.53937140925987</v>
      </c>
      <c r="E235" s="352">
        <v>206.1051030753633</v>
      </c>
      <c r="F235" s="355">
        <v>16.389658668469078</v>
      </c>
      <c r="G235" s="354">
        <v>-1.9553903345724908</v>
      </c>
      <c r="H235" s="340">
        <v>314.9837783034809</v>
      </c>
      <c r="I235" s="341">
        <v>535.52281176072995</v>
      </c>
      <c r="J235" s="344">
        <v>-236.01757350456236</v>
      </c>
      <c r="K235" s="345">
        <v>197.66784685017544</v>
      </c>
      <c r="L235" s="342">
        <f t="shared" si="23"/>
        <v>497.17308510634302</v>
      </c>
      <c r="M235" s="367">
        <v>2</v>
      </c>
      <c r="N235" s="134">
        <f t="shared" si="25"/>
        <v>-1353.3770198492759</v>
      </c>
      <c r="O235" s="135">
        <f t="shared" si="26"/>
        <v>-0.73133767965808927</v>
      </c>
      <c r="P235" s="31"/>
      <c r="Q235" s="39">
        <f t="shared" si="27"/>
        <v>-0.61739090486956183</v>
      </c>
      <c r="R235" s="39">
        <f t="shared" si="28"/>
        <v>-0.69329168378284778</v>
      </c>
      <c r="S235" s="23"/>
      <c r="T235" s="33"/>
      <c r="U235" s="360">
        <v>738</v>
      </c>
      <c r="V235" s="349" t="s">
        <v>266</v>
      </c>
      <c r="W235" s="345">
        <v>2950</v>
      </c>
      <c r="X235" s="364">
        <v>941.96537185428417</v>
      </c>
      <c r="Y235" s="340">
        <v>457.69506114760435</v>
      </c>
      <c r="Z235" s="361">
        <v>1399.6604330018886</v>
      </c>
      <c r="AA235" s="366">
        <v>-193.59186440677965</v>
      </c>
      <c r="AB235" s="363">
        <v>644.48153636051006</v>
      </c>
      <c r="AC235" s="369">
        <f t="shared" si="24"/>
        <v>1850.550104955619</v>
      </c>
    </row>
    <row r="236" spans="1:29" ht="18.75">
      <c r="A236" s="348">
        <v>739</v>
      </c>
      <c r="B236" s="349" t="s">
        <v>267</v>
      </c>
      <c r="C236" s="345">
        <v>3261</v>
      </c>
      <c r="D236" s="339">
        <v>819.59920269855877</v>
      </c>
      <c r="E236" s="352">
        <v>-15.679546151487274</v>
      </c>
      <c r="F236" s="355">
        <v>456.03526525605645</v>
      </c>
      <c r="G236" s="354">
        <v>379.24348359398959</v>
      </c>
      <c r="H236" s="340">
        <v>261.1076356945722</v>
      </c>
      <c r="I236" s="341">
        <v>1080.706838393131</v>
      </c>
      <c r="J236" s="344">
        <v>135.02023919043239</v>
      </c>
      <c r="K236" s="345">
        <v>220.69439741690144</v>
      </c>
      <c r="L236" s="342">
        <f t="shared" si="23"/>
        <v>1436.4214750004649</v>
      </c>
      <c r="M236" s="367">
        <v>9</v>
      </c>
      <c r="N236" s="134">
        <f t="shared" si="25"/>
        <v>-2738.3836469818007</v>
      </c>
      <c r="O236" s="135">
        <f t="shared" si="26"/>
        <v>-0.65593089185479669</v>
      </c>
      <c r="P236" s="31"/>
      <c r="Q236" s="39">
        <f t="shared" si="27"/>
        <v>-0.67688644401932008</v>
      </c>
      <c r="R236" s="39">
        <f t="shared" si="28"/>
        <v>-0.69546531981936921</v>
      </c>
      <c r="S236" s="23"/>
      <c r="T236" s="33"/>
      <c r="U236" s="360">
        <v>739</v>
      </c>
      <c r="V236" s="349" t="s">
        <v>267</v>
      </c>
      <c r="W236" s="345">
        <v>3326</v>
      </c>
      <c r="X236" s="364">
        <v>2697.663726837467</v>
      </c>
      <c r="Y236" s="340">
        <v>647.00200565736509</v>
      </c>
      <c r="Z236" s="361">
        <v>3344.6657324948328</v>
      </c>
      <c r="AA236" s="365">
        <v>105.44558027660854</v>
      </c>
      <c r="AB236" s="363">
        <v>724.69380921082438</v>
      </c>
      <c r="AC236" s="369">
        <f t="shared" si="24"/>
        <v>4174.8051219822655</v>
      </c>
    </row>
    <row r="237" spans="1:29" ht="18.75">
      <c r="A237" s="348">
        <v>740</v>
      </c>
      <c r="B237" s="349" t="s">
        <v>268</v>
      </c>
      <c r="C237" s="345">
        <v>32547</v>
      </c>
      <c r="D237" s="339">
        <v>-65.918917258119023</v>
      </c>
      <c r="E237" s="352">
        <v>-10.838295388207822</v>
      </c>
      <c r="F237" s="355">
        <v>-62.088825390973057</v>
      </c>
      <c r="G237" s="354">
        <v>7.0082035210618487</v>
      </c>
      <c r="H237" s="340">
        <v>246.62475804221586</v>
      </c>
      <c r="I237" s="341">
        <v>180.70584078409684</v>
      </c>
      <c r="J237" s="344">
        <v>-42.75684394875104</v>
      </c>
      <c r="K237" s="345">
        <v>189.12646960364498</v>
      </c>
      <c r="L237" s="342">
        <f t="shared" si="23"/>
        <v>327.07546643899076</v>
      </c>
      <c r="M237" s="367">
        <v>10</v>
      </c>
      <c r="N237" s="134">
        <f t="shared" si="25"/>
        <v>-2676.1287619790401</v>
      </c>
      <c r="O237" s="135">
        <f t="shared" si="26"/>
        <v>-0.89109116744575145</v>
      </c>
      <c r="P237" s="31"/>
      <c r="Q237" s="39">
        <f t="shared" si="27"/>
        <v>-0.92577349235128326</v>
      </c>
      <c r="R237" s="39">
        <f t="shared" si="28"/>
        <v>-0.69413867355647851</v>
      </c>
      <c r="S237" s="23"/>
      <c r="T237" s="33"/>
      <c r="U237" s="360">
        <v>740</v>
      </c>
      <c r="V237" s="349" t="s">
        <v>268</v>
      </c>
      <c r="W237" s="345">
        <v>32662</v>
      </c>
      <c r="X237" s="364">
        <v>1930.1321733064731</v>
      </c>
      <c r="Y237" s="340">
        <v>504.38679449008106</v>
      </c>
      <c r="Z237" s="361">
        <v>2434.5189677965545</v>
      </c>
      <c r="AA237" s="366">
        <v>-49.655318106668297</v>
      </c>
      <c r="AB237" s="363">
        <v>618.34057872814446</v>
      </c>
      <c r="AC237" s="369">
        <f t="shared" si="24"/>
        <v>3003.2042284180307</v>
      </c>
    </row>
    <row r="238" spans="1:29" ht="18.75">
      <c r="A238" s="348">
        <v>742</v>
      </c>
      <c r="B238" s="349" t="s">
        <v>269</v>
      </c>
      <c r="C238" s="345">
        <v>1009</v>
      </c>
      <c r="D238" s="339">
        <v>864.3141724479683</v>
      </c>
      <c r="E238" s="352">
        <v>901.85827552031719</v>
      </c>
      <c r="F238" s="355">
        <v>-159.96729435084242</v>
      </c>
      <c r="G238" s="354">
        <v>122.42319127849356</v>
      </c>
      <c r="H238" s="340">
        <v>-48.600594648166499</v>
      </c>
      <c r="I238" s="341">
        <v>815.71357779980178</v>
      </c>
      <c r="J238" s="344">
        <v>324.20713577799802</v>
      </c>
      <c r="K238" s="345">
        <v>223.03074373785574</v>
      </c>
      <c r="L238" s="342">
        <f t="shared" si="23"/>
        <v>1362.9514573156555</v>
      </c>
      <c r="M238" s="367">
        <v>19</v>
      </c>
      <c r="N238" s="134">
        <f t="shared" si="25"/>
        <v>-3492.6613958669222</v>
      </c>
      <c r="O238" s="135">
        <f t="shared" si="26"/>
        <v>-0.71930392753155381</v>
      </c>
      <c r="P238" s="31"/>
      <c r="Q238" s="39">
        <f t="shared" si="27"/>
        <v>-0.78684357694869278</v>
      </c>
      <c r="R238" s="39">
        <f t="shared" si="28"/>
        <v>-0.70218964635682246</v>
      </c>
      <c r="S238" s="23"/>
      <c r="T238" s="33"/>
      <c r="U238" s="360">
        <v>742</v>
      </c>
      <c r="V238" s="349" t="s">
        <v>269</v>
      </c>
      <c r="W238" s="345">
        <v>1009</v>
      </c>
      <c r="X238" s="364">
        <v>3751.8288013072347</v>
      </c>
      <c r="Y238" s="340">
        <v>75.002058973516753</v>
      </c>
      <c r="Z238" s="361">
        <v>3826.8308602807515</v>
      </c>
      <c r="AA238" s="365">
        <v>279.88007928642219</v>
      </c>
      <c r="AB238" s="363">
        <v>748.9019136154036</v>
      </c>
      <c r="AC238" s="369">
        <f t="shared" si="24"/>
        <v>4855.612853182578</v>
      </c>
    </row>
    <row r="239" spans="1:29" ht="18.75">
      <c r="A239" s="348">
        <v>743</v>
      </c>
      <c r="B239" s="349" t="s">
        <v>270</v>
      </c>
      <c r="C239" s="345">
        <v>64736</v>
      </c>
      <c r="D239" s="339">
        <v>180.49307958477507</v>
      </c>
      <c r="E239" s="352">
        <v>306.96354424122592</v>
      </c>
      <c r="F239" s="355">
        <v>-84.927783613445385</v>
      </c>
      <c r="G239" s="354">
        <v>-41.542681043005437</v>
      </c>
      <c r="H239" s="340">
        <v>183.15434997528422</v>
      </c>
      <c r="I239" s="341">
        <v>363.64744500741472</v>
      </c>
      <c r="J239" s="344">
        <v>-41.086412506178945</v>
      </c>
      <c r="K239" s="345">
        <v>153.63269166771335</v>
      </c>
      <c r="L239" s="342">
        <f t="shared" si="23"/>
        <v>476.19372416894913</v>
      </c>
      <c r="M239" s="367">
        <v>14</v>
      </c>
      <c r="N239" s="134">
        <f t="shared" si="25"/>
        <v>-1452.1723284703896</v>
      </c>
      <c r="O239" s="135">
        <f t="shared" si="26"/>
        <v>-0.75305843850694909</v>
      </c>
      <c r="P239" s="31"/>
      <c r="Q239" s="39">
        <f t="shared" si="27"/>
        <v>-0.75278617698026751</v>
      </c>
      <c r="R239" s="39">
        <f t="shared" si="28"/>
        <v>-0.69271829281371522</v>
      </c>
      <c r="S239" s="23"/>
      <c r="T239" s="33"/>
      <c r="U239" s="360">
        <v>743</v>
      </c>
      <c r="V239" s="349" t="s">
        <v>270</v>
      </c>
      <c r="W239" s="345">
        <v>64130</v>
      </c>
      <c r="X239" s="364">
        <v>1153.9560996396965</v>
      </c>
      <c r="Y239" s="340">
        <v>317.0273614201995</v>
      </c>
      <c r="Z239" s="361">
        <v>1470.9834610598959</v>
      </c>
      <c r="AA239" s="366">
        <v>-42.590846717604862</v>
      </c>
      <c r="AB239" s="363">
        <v>499.97343829704749</v>
      </c>
      <c r="AC239" s="369">
        <f t="shared" si="24"/>
        <v>1928.3660526393387</v>
      </c>
    </row>
    <row r="240" spans="1:29" ht="18.75">
      <c r="A240" s="348">
        <v>746</v>
      </c>
      <c r="B240" s="349" t="s">
        <v>271</v>
      </c>
      <c r="C240" s="345">
        <v>4781</v>
      </c>
      <c r="D240" s="339">
        <v>1036.0422505751935</v>
      </c>
      <c r="E240" s="352">
        <v>1184.6668061075088</v>
      </c>
      <c r="F240" s="355">
        <v>-21.735201840619116</v>
      </c>
      <c r="G240" s="354">
        <v>-126.8893536916963</v>
      </c>
      <c r="H240" s="340">
        <v>288.1160845011504</v>
      </c>
      <c r="I240" s="341">
        <v>1324.1585442376072</v>
      </c>
      <c r="J240" s="344">
        <v>54.375862790211251</v>
      </c>
      <c r="K240" s="345">
        <v>193.17092220133165</v>
      </c>
      <c r="L240" s="342">
        <f t="shared" si="23"/>
        <v>1571.70532922915</v>
      </c>
      <c r="M240" s="367">
        <v>17</v>
      </c>
      <c r="N240" s="134">
        <f t="shared" si="25"/>
        <v>-2783.1931819365</v>
      </c>
      <c r="O240" s="135">
        <f t="shared" si="26"/>
        <v>-0.63909484338167477</v>
      </c>
      <c r="P240" s="31"/>
      <c r="Q240" s="39">
        <f t="shared" si="27"/>
        <v>-0.64225599851773629</v>
      </c>
      <c r="R240" s="39">
        <f t="shared" si="28"/>
        <v>-0.68332663953684225</v>
      </c>
      <c r="S240" s="23"/>
      <c r="T240" s="33"/>
      <c r="U240" s="360">
        <v>746</v>
      </c>
      <c r="V240" s="349" t="s">
        <v>271</v>
      </c>
      <c r="W240" s="345">
        <v>4834</v>
      </c>
      <c r="X240" s="364">
        <v>2724.7292819988602</v>
      </c>
      <c r="Y240" s="340">
        <v>976.68440698302663</v>
      </c>
      <c r="Z240" s="361">
        <v>3701.4136889818869</v>
      </c>
      <c r="AA240" s="365">
        <v>43.484278030616466</v>
      </c>
      <c r="AB240" s="363">
        <v>610.00054415314628</v>
      </c>
      <c r="AC240" s="369">
        <f t="shared" si="24"/>
        <v>4354.8985111656502</v>
      </c>
    </row>
    <row r="241" spans="1:29" ht="18.75">
      <c r="A241" s="348">
        <v>747</v>
      </c>
      <c r="B241" s="349" t="s">
        <v>272</v>
      </c>
      <c r="C241" s="345">
        <v>1352</v>
      </c>
      <c r="D241" s="339">
        <v>767.14349112426032</v>
      </c>
      <c r="E241" s="352">
        <v>166.00813609467457</v>
      </c>
      <c r="F241" s="355">
        <v>331.03476331360946</v>
      </c>
      <c r="G241" s="354">
        <v>270.10059171597635</v>
      </c>
      <c r="H241" s="340">
        <v>346.12352071005915</v>
      </c>
      <c r="I241" s="341">
        <v>1113.2670118343194</v>
      </c>
      <c r="J241" s="344">
        <v>-144.85946745562131</v>
      </c>
      <c r="K241" s="345">
        <v>248.53214509604931</v>
      </c>
      <c r="L241" s="342">
        <f t="shared" si="23"/>
        <v>1216.9396894747474</v>
      </c>
      <c r="M241" s="367">
        <v>4</v>
      </c>
      <c r="N241" s="134">
        <f t="shared" si="25"/>
        <v>-2974.4048227097005</v>
      </c>
      <c r="O241" s="135">
        <f t="shared" si="26"/>
        <v>-0.70965410122287897</v>
      </c>
      <c r="P241" s="31"/>
      <c r="Q241" s="39">
        <f t="shared" si="27"/>
        <v>-0.68600313657392742</v>
      </c>
      <c r="R241" s="39">
        <f t="shared" si="28"/>
        <v>-0.69034532204352161</v>
      </c>
      <c r="S241" s="23"/>
      <c r="T241" s="33"/>
      <c r="U241" s="360">
        <v>747</v>
      </c>
      <c r="V241" s="349" t="s">
        <v>272</v>
      </c>
      <c r="W241" s="345">
        <v>1385</v>
      </c>
      <c r="X241" s="364">
        <v>2458.6172670046608</v>
      </c>
      <c r="Y241" s="340">
        <v>1086.8544924494818</v>
      </c>
      <c r="Z241" s="361">
        <v>3545.4717594541426</v>
      </c>
      <c r="AA241" s="366">
        <v>-156.73790613718413</v>
      </c>
      <c r="AB241" s="363">
        <v>802.61065886748941</v>
      </c>
      <c r="AC241" s="369">
        <f t="shared" si="24"/>
        <v>4191.3445121844479</v>
      </c>
    </row>
    <row r="242" spans="1:29" ht="18.75">
      <c r="A242" s="348">
        <v>748</v>
      </c>
      <c r="B242" s="349" t="s">
        <v>273</v>
      </c>
      <c r="C242" s="345">
        <v>5028</v>
      </c>
      <c r="D242" s="339">
        <v>600.57677008751</v>
      </c>
      <c r="E242" s="352">
        <v>898.97613365155132</v>
      </c>
      <c r="F242" s="355">
        <v>-132.3005171042164</v>
      </c>
      <c r="G242" s="354">
        <v>-166.09884645982498</v>
      </c>
      <c r="H242" s="340">
        <v>536.99224343675417</v>
      </c>
      <c r="I242" s="341">
        <v>1137.5688146380271</v>
      </c>
      <c r="J242" s="344">
        <v>20.363961813842483</v>
      </c>
      <c r="K242" s="345">
        <v>203.94288415977627</v>
      </c>
      <c r="L242" s="342">
        <f t="shared" si="23"/>
        <v>1361.8756606116458</v>
      </c>
      <c r="M242" s="367">
        <v>17</v>
      </c>
      <c r="N242" s="134">
        <f t="shared" si="25"/>
        <v>-2610.3346908332487</v>
      </c>
      <c r="O242" s="135">
        <f t="shared" si="26"/>
        <v>-0.65714915875080415</v>
      </c>
      <c r="P242" s="31"/>
      <c r="Q242" s="39">
        <f t="shared" si="27"/>
        <v>-0.65749041732166957</v>
      </c>
      <c r="R242" s="39">
        <f t="shared" si="28"/>
        <v>-0.68095740798177129</v>
      </c>
      <c r="S242" s="23"/>
      <c r="T242" s="33"/>
      <c r="U242" s="360">
        <v>748</v>
      </c>
      <c r="V242" s="349" t="s">
        <v>273</v>
      </c>
      <c r="W242" s="345">
        <v>5034</v>
      </c>
      <c r="X242" s="364">
        <v>2361.6565299241051</v>
      </c>
      <c r="Y242" s="340">
        <v>959.61934721355897</v>
      </c>
      <c r="Z242" s="361">
        <v>3321.2758771376643</v>
      </c>
      <c r="AA242" s="365">
        <v>11.700437028208185</v>
      </c>
      <c r="AB242" s="363">
        <v>639.234037279022</v>
      </c>
      <c r="AC242" s="369">
        <f t="shared" si="24"/>
        <v>3972.2103514448945</v>
      </c>
    </row>
    <row r="243" spans="1:29" ht="18.75">
      <c r="A243" s="348">
        <v>749</v>
      </c>
      <c r="B243" s="349" t="s">
        <v>274</v>
      </c>
      <c r="C243" s="345">
        <v>21293</v>
      </c>
      <c r="D243" s="339">
        <v>260.59953975484899</v>
      </c>
      <c r="E243" s="352">
        <v>497.70727469121306</v>
      </c>
      <c r="F243" s="355">
        <v>-112.57953317991829</v>
      </c>
      <c r="G243" s="354">
        <v>-124.52820175644578</v>
      </c>
      <c r="H243" s="340">
        <v>217.57366270605363</v>
      </c>
      <c r="I243" s="341">
        <v>478.17315549711174</v>
      </c>
      <c r="J243" s="344">
        <v>-96.577607664490671</v>
      </c>
      <c r="K243" s="345">
        <v>144.9070019289727</v>
      </c>
      <c r="L243" s="342">
        <f t="shared" si="23"/>
        <v>526.50254976159374</v>
      </c>
      <c r="M243" s="367">
        <v>11</v>
      </c>
      <c r="N243" s="134">
        <f t="shared" si="25"/>
        <v>-1535.9848769947457</v>
      </c>
      <c r="O243" s="135">
        <f t="shared" si="26"/>
        <v>-0.74472448028950122</v>
      </c>
      <c r="P243" s="31"/>
      <c r="Q243" s="39">
        <f t="shared" si="27"/>
        <v>-0.71623502538960881</v>
      </c>
      <c r="R243" s="39">
        <f t="shared" si="28"/>
        <v>-0.69397882727472071</v>
      </c>
      <c r="S243" s="23"/>
      <c r="T243" s="33"/>
      <c r="U243" s="360">
        <v>749</v>
      </c>
      <c r="V243" s="349" t="s">
        <v>274</v>
      </c>
      <c r="W243" s="345">
        <v>21251</v>
      </c>
      <c r="X243" s="364">
        <v>1431.2694752637765</v>
      </c>
      <c r="Y243" s="340">
        <v>253.83333262730545</v>
      </c>
      <c r="Z243" s="361">
        <v>1685.102807891082</v>
      </c>
      <c r="AA243" s="366">
        <v>-96.13491129829184</v>
      </c>
      <c r="AB243" s="363">
        <v>473.51953016354946</v>
      </c>
      <c r="AC243" s="369">
        <f t="shared" si="24"/>
        <v>2062.4874267563396</v>
      </c>
    </row>
    <row r="244" spans="1:29" ht="18.75">
      <c r="A244" s="348">
        <v>751</v>
      </c>
      <c r="B244" s="349" t="s">
        <v>275</v>
      </c>
      <c r="C244" s="345">
        <v>2904</v>
      </c>
      <c r="D244" s="339">
        <v>380.93973829201104</v>
      </c>
      <c r="E244" s="352">
        <v>448.37052341597797</v>
      </c>
      <c r="F244" s="355">
        <v>18.596418732782368</v>
      </c>
      <c r="G244" s="354">
        <v>-86.02720385674931</v>
      </c>
      <c r="H244" s="340">
        <v>449.98966942148758</v>
      </c>
      <c r="I244" s="341">
        <v>830.92906336088151</v>
      </c>
      <c r="J244" s="344">
        <v>89.656336088154276</v>
      </c>
      <c r="K244" s="345">
        <v>179.58689646403337</v>
      </c>
      <c r="L244" s="342">
        <f t="shared" si="23"/>
        <v>1100.1722959130691</v>
      </c>
      <c r="M244" s="367">
        <v>19</v>
      </c>
      <c r="N244" s="134">
        <f t="shared" si="25"/>
        <v>-2289.693964768705</v>
      </c>
      <c r="O244" s="135">
        <f t="shared" si="26"/>
        <v>-0.6754525956750278</v>
      </c>
      <c r="P244" s="31"/>
      <c r="Q244" s="39">
        <f t="shared" si="27"/>
        <v>-0.69454575378468641</v>
      </c>
      <c r="R244" s="39">
        <f t="shared" si="28"/>
        <v>-0.69744196203432041</v>
      </c>
      <c r="S244" s="23"/>
      <c r="T244" s="33"/>
      <c r="U244" s="360">
        <v>751</v>
      </c>
      <c r="V244" s="349" t="s">
        <v>275</v>
      </c>
      <c r="W244" s="345">
        <v>2950</v>
      </c>
      <c r="X244" s="364">
        <v>2157.2669718327779</v>
      </c>
      <c r="Y244" s="340">
        <v>563.03917436223185</v>
      </c>
      <c r="Z244" s="361">
        <v>2720.3061461950097</v>
      </c>
      <c r="AA244" s="365">
        <v>75.998305084745766</v>
      </c>
      <c r="AB244" s="363">
        <v>593.56180940201853</v>
      </c>
      <c r="AC244" s="369">
        <f t="shared" si="24"/>
        <v>3389.8662606817743</v>
      </c>
    </row>
    <row r="245" spans="1:29" ht="18.75">
      <c r="A245" s="348">
        <v>753</v>
      </c>
      <c r="B245" s="349" t="s">
        <v>276</v>
      </c>
      <c r="C245" s="345">
        <v>22190</v>
      </c>
      <c r="D245" s="339">
        <v>1002.3550247859396</v>
      </c>
      <c r="E245" s="352">
        <v>611.43032897701664</v>
      </c>
      <c r="F245" s="355">
        <v>244.79643983776475</v>
      </c>
      <c r="G245" s="354">
        <v>146.12825597115818</v>
      </c>
      <c r="H245" s="340">
        <v>-28.849887336638126</v>
      </c>
      <c r="I245" s="341">
        <v>973.50513744930151</v>
      </c>
      <c r="J245" s="344">
        <v>-95.943442992338888</v>
      </c>
      <c r="K245" s="345">
        <v>114.03235183572615</v>
      </c>
      <c r="L245" s="342">
        <f t="shared" si="23"/>
        <v>991.59404629268874</v>
      </c>
      <c r="M245" s="367">
        <v>1</v>
      </c>
      <c r="N245" s="134">
        <f t="shared" si="25"/>
        <v>102.8127054519548</v>
      </c>
      <c r="O245" s="135">
        <f t="shared" si="26"/>
        <v>0.11567828972950775</v>
      </c>
      <c r="P245" s="31"/>
      <c r="Q245" s="39">
        <f t="shared" si="27"/>
        <v>0.58690367361947615</v>
      </c>
      <c r="R245" s="39">
        <f t="shared" si="28"/>
        <v>-0.69314115765291928</v>
      </c>
      <c r="S245" s="23"/>
      <c r="T245" s="33"/>
      <c r="U245" s="360">
        <v>753</v>
      </c>
      <c r="V245" s="349" t="s">
        <v>276</v>
      </c>
      <c r="W245" s="345">
        <v>21687</v>
      </c>
      <c r="X245" s="364">
        <v>901.74250865508782</v>
      </c>
      <c r="Y245" s="340">
        <v>-288.28048595468636</v>
      </c>
      <c r="Z245" s="361">
        <v>613.46202270040146</v>
      </c>
      <c r="AA245" s="366">
        <v>-96.292433254945365</v>
      </c>
      <c r="AB245" s="363">
        <v>371.61175139527796</v>
      </c>
      <c r="AC245" s="369">
        <f t="shared" si="24"/>
        <v>888.78134084073395</v>
      </c>
    </row>
    <row r="246" spans="1:29" ht="18.75">
      <c r="A246" s="348">
        <v>755</v>
      </c>
      <c r="B246" s="349" t="s">
        <v>277</v>
      </c>
      <c r="C246" s="345">
        <v>6198</v>
      </c>
      <c r="D246" s="339">
        <v>776.16908680219422</v>
      </c>
      <c r="E246" s="352">
        <v>566.21797353985153</v>
      </c>
      <c r="F246" s="355">
        <v>74.92094223943208</v>
      </c>
      <c r="G246" s="354">
        <v>135.03017102291062</v>
      </c>
      <c r="H246" s="340">
        <v>20.478380122620202</v>
      </c>
      <c r="I246" s="341">
        <v>796.64762826718299</v>
      </c>
      <c r="J246" s="344">
        <v>-258.80816392384639</v>
      </c>
      <c r="K246" s="345">
        <v>147.2733946070986</v>
      </c>
      <c r="L246" s="342">
        <f t="shared" si="23"/>
        <v>685.11285895043522</v>
      </c>
      <c r="M246" s="367">
        <v>1</v>
      </c>
      <c r="N246" s="134">
        <f t="shared" si="25"/>
        <v>-387.95435505870716</v>
      </c>
      <c r="O246" s="135">
        <f t="shared" si="26"/>
        <v>-0.36153779557689647</v>
      </c>
      <c r="P246" s="31"/>
      <c r="Q246" s="39">
        <f t="shared" si="27"/>
        <v>-4.3370767922474296E-2</v>
      </c>
      <c r="R246" s="39">
        <f t="shared" si="28"/>
        <v>-0.69840609338212578</v>
      </c>
      <c r="S246" s="23"/>
      <c r="T246" s="33"/>
      <c r="U246" s="360">
        <v>755</v>
      </c>
      <c r="V246" s="349" t="s">
        <v>277</v>
      </c>
      <c r="W246" s="345">
        <v>6149</v>
      </c>
      <c r="X246" s="364">
        <v>917.27287174490823</v>
      </c>
      <c r="Y246" s="340">
        <v>-84.50757297069903</v>
      </c>
      <c r="Z246" s="361">
        <v>832.76529877420921</v>
      </c>
      <c r="AA246" s="365">
        <v>-248.01496178240365</v>
      </c>
      <c r="AB246" s="363">
        <v>488.31687701733665</v>
      </c>
      <c r="AC246" s="369">
        <f t="shared" si="24"/>
        <v>1073.0672140091424</v>
      </c>
    </row>
    <row r="247" spans="1:29" ht="18.75">
      <c r="A247" s="348">
        <v>758</v>
      </c>
      <c r="B247" s="349" t="s">
        <v>278</v>
      </c>
      <c r="C247" s="345">
        <v>8187</v>
      </c>
      <c r="D247" s="339">
        <v>246.8170269940149</v>
      </c>
      <c r="E247" s="352">
        <v>926.83730304140715</v>
      </c>
      <c r="F247" s="355">
        <v>-450.77000122144864</v>
      </c>
      <c r="G247" s="354">
        <v>-229.25027482594356</v>
      </c>
      <c r="H247" s="340">
        <v>-12.735312080127031</v>
      </c>
      <c r="I247" s="341">
        <v>234.08171491388788</v>
      </c>
      <c r="J247" s="344">
        <v>-118.58971540246732</v>
      </c>
      <c r="K247" s="345">
        <v>185.90648088620827</v>
      </c>
      <c r="L247" s="342">
        <f t="shared" si="23"/>
        <v>301.39848039762882</v>
      </c>
      <c r="M247" s="367">
        <v>19</v>
      </c>
      <c r="N247" s="134">
        <f t="shared" si="25"/>
        <v>-2999.2868101067393</v>
      </c>
      <c r="O247" s="135">
        <f t="shared" si="26"/>
        <v>-0.90868608974484422</v>
      </c>
      <c r="P247" s="31"/>
      <c r="Q247" s="39">
        <f t="shared" si="27"/>
        <v>-0.91717520746218484</v>
      </c>
      <c r="R247" s="39">
        <f t="shared" si="28"/>
        <v>-0.69323625917475384</v>
      </c>
      <c r="S247" s="23"/>
      <c r="T247" s="33"/>
      <c r="U247" s="360">
        <v>758</v>
      </c>
      <c r="V247" s="349" t="s">
        <v>278</v>
      </c>
      <c r="W247" s="345">
        <v>8266</v>
      </c>
      <c r="X247" s="364">
        <v>2724.7746780678158</v>
      </c>
      <c r="Y247" s="340">
        <v>101.45292530364594</v>
      </c>
      <c r="Z247" s="361">
        <v>2826.2276033714616</v>
      </c>
      <c r="AA247" s="366">
        <v>-131.56726348899105</v>
      </c>
      <c r="AB247" s="363">
        <v>606.02495062189723</v>
      </c>
      <c r="AC247" s="369">
        <f t="shared" si="24"/>
        <v>3300.6852905043679</v>
      </c>
    </row>
    <row r="248" spans="1:29" ht="18.75">
      <c r="A248" s="348">
        <v>759</v>
      </c>
      <c r="B248" s="349" t="s">
        <v>279</v>
      </c>
      <c r="C248" s="345">
        <v>1997</v>
      </c>
      <c r="D248" s="339">
        <v>609.47170756134199</v>
      </c>
      <c r="E248" s="352">
        <v>465.61942914371559</v>
      </c>
      <c r="F248" s="355">
        <v>148.56534802203305</v>
      </c>
      <c r="G248" s="354">
        <v>-4.71306960440661</v>
      </c>
      <c r="H248" s="340">
        <v>468.63144717075613</v>
      </c>
      <c r="I248" s="341">
        <v>1078.1026539809714</v>
      </c>
      <c r="J248" s="344">
        <v>-267.49524286429647</v>
      </c>
      <c r="K248" s="345">
        <v>244.18492679423073</v>
      </c>
      <c r="L248" s="342">
        <f t="shared" si="23"/>
        <v>1054.7923379109056</v>
      </c>
      <c r="M248" s="367">
        <v>14</v>
      </c>
      <c r="N248" s="134">
        <f t="shared" si="25"/>
        <v>-3202.9664637977889</v>
      </c>
      <c r="O248" s="135">
        <f t="shared" si="26"/>
        <v>-0.75226583114863066</v>
      </c>
      <c r="P248" s="31"/>
      <c r="Q248" s="39">
        <f t="shared" si="27"/>
        <v>-0.71246645710542622</v>
      </c>
      <c r="R248" s="39">
        <f t="shared" si="28"/>
        <v>-0.68330499592062033</v>
      </c>
      <c r="S248" s="23"/>
      <c r="T248" s="33"/>
      <c r="U248" s="360">
        <v>759</v>
      </c>
      <c r="V248" s="349" t="s">
        <v>279</v>
      </c>
      <c r="W248" s="345">
        <v>2007</v>
      </c>
      <c r="X248" s="364">
        <v>2554.7502114343824</v>
      </c>
      <c r="Y248" s="340">
        <v>1194.7346073725337</v>
      </c>
      <c r="Z248" s="361">
        <v>3749.4848188069159</v>
      </c>
      <c r="AA248" s="365">
        <v>-262.76731439960139</v>
      </c>
      <c r="AB248" s="363">
        <v>771.04129730138004</v>
      </c>
      <c r="AC248" s="369">
        <f t="shared" si="24"/>
        <v>4257.7588017086946</v>
      </c>
    </row>
    <row r="249" spans="1:29" ht="18.75">
      <c r="A249" s="348">
        <v>761</v>
      </c>
      <c r="B249" s="349" t="s">
        <v>280</v>
      </c>
      <c r="C249" s="345">
        <v>8563</v>
      </c>
      <c r="D249" s="339">
        <v>516.22830783603877</v>
      </c>
      <c r="E249" s="352">
        <v>79.012495620693684</v>
      </c>
      <c r="F249" s="355">
        <v>258.16279341352327</v>
      </c>
      <c r="G249" s="354">
        <v>179.05301880182179</v>
      </c>
      <c r="H249" s="340">
        <v>487.9110124956207</v>
      </c>
      <c r="I249" s="341">
        <v>1004.1393203316595</v>
      </c>
      <c r="J249" s="344">
        <v>27.989372883335278</v>
      </c>
      <c r="K249" s="345">
        <v>214.93044939655525</v>
      </c>
      <c r="L249" s="342">
        <f t="shared" si="23"/>
        <v>1247.0591426115502</v>
      </c>
      <c r="M249" s="367">
        <v>2</v>
      </c>
      <c r="N249" s="134">
        <f t="shared" si="25"/>
        <v>-2235.4866101337188</v>
      </c>
      <c r="O249" s="135">
        <f t="shared" si="26"/>
        <v>-0.64191162696757065</v>
      </c>
      <c r="P249" s="31"/>
      <c r="Q249" s="39">
        <f t="shared" si="27"/>
        <v>-0.63980010109502827</v>
      </c>
      <c r="R249" s="39">
        <f t="shared" si="28"/>
        <v>-0.68624515040885203</v>
      </c>
      <c r="S249" s="23"/>
      <c r="T249" s="33"/>
      <c r="U249" s="360">
        <v>761</v>
      </c>
      <c r="V249" s="349" t="s">
        <v>280</v>
      </c>
      <c r="W249" s="345">
        <v>8646</v>
      </c>
      <c r="X249" s="364">
        <v>1998.0413980775495</v>
      </c>
      <c r="Y249" s="340">
        <v>789.68653683942398</v>
      </c>
      <c r="Z249" s="361">
        <v>2787.7279349169735</v>
      </c>
      <c r="AA249" s="366">
        <v>9.7911172796668975</v>
      </c>
      <c r="AB249" s="363">
        <v>685.02670054862847</v>
      </c>
      <c r="AC249" s="369">
        <f t="shared" si="24"/>
        <v>3482.5457527452691</v>
      </c>
    </row>
    <row r="250" spans="1:29" ht="18.75">
      <c r="A250" s="348">
        <v>762</v>
      </c>
      <c r="B250" s="349" t="s">
        <v>281</v>
      </c>
      <c r="C250" s="345">
        <v>3777</v>
      </c>
      <c r="D250" s="339">
        <v>838.85120465978287</v>
      </c>
      <c r="E250" s="352">
        <v>279.49086576648131</v>
      </c>
      <c r="F250" s="355">
        <v>349.92613185067512</v>
      </c>
      <c r="G250" s="354">
        <v>209.43420704262641</v>
      </c>
      <c r="H250" s="340">
        <v>107.10669843791369</v>
      </c>
      <c r="I250" s="341">
        <v>945.95790309769654</v>
      </c>
      <c r="J250" s="344">
        <v>-24.005824728620599</v>
      </c>
      <c r="K250" s="345">
        <v>235.84092493472136</v>
      </c>
      <c r="L250" s="342">
        <f t="shared" si="23"/>
        <v>1157.7930033037974</v>
      </c>
      <c r="M250" s="367">
        <v>11</v>
      </c>
      <c r="N250" s="134">
        <f t="shared" si="25"/>
        <v>-3064.4200557121185</v>
      </c>
      <c r="O250" s="135">
        <f t="shared" si="26"/>
        <v>-0.72578527252870373</v>
      </c>
      <c r="P250" s="31"/>
      <c r="Q250" s="39">
        <f t="shared" si="27"/>
        <v>-0.73216015802276657</v>
      </c>
      <c r="R250" s="39">
        <f t="shared" si="28"/>
        <v>-0.67919470570554563</v>
      </c>
      <c r="S250" s="23"/>
      <c r="T250" s="33"/>
      <c r="U250" s="360">
        <v>762</v>
      </c>
      <c r="V250" s="349" t="s">
        <v>281</v>
      </c>
      <c r="W250" s="345">
        <v>3841</v>
      </c>
      <c r="X250" s="364">
        <v>2902.842367714667</v>
      </c>
      <c r="Y250" s="340">
        <v>628.96192291847728</v>
      </c>
      <c r="Z250" s="361">
        <v>3531.8042906331443</v>
      </c>
      <c r="AA250" s="365">
        <v>-44.744077063264776</v>
      </c>
      <c r="AB250" s="363">
        <v>735.15284544603674</v>
      </c>
      <c r="AC250" s="369">
        <f t="shared" si="24"/>
        <v>4222.2130590159159</v>
      </c>
    </row>
    <row r="251" spans="1:29" ht="18.75">
      <c r="A251" s="348">
        <v>765</v>
      </c>
      <c r="B251" s="349" t="s">
        <v>282</v>
      </c>
      <c r="C251" s="345">
        <v>10348</v>
      </c>
      <c r="D251" s="339">
        <v>98.991012756088139</v>
      </c>
      <c r="E251" s="352">
        <v>384.03923463471205</v>
      </c>
      <c r="F251" s="355">
        <v>-211.09499420177812</v>
      </c>
      <c r="G251" s="354">
        <v>-73.953227676845771</v>
      </c>
      <c r="H251" s="340">
        <v>138.33784306146114</v>
      </c>
      <c r="I251" s="341">
        <v>237.32885581754928</v>
      </c>
      <c r="J251" s="344">
        <v>56.959412446849633</v>
      </c>
      <c r="K251" s="345">
        <v>182.42393243096976</v>
      </c>
      <c r="L251" s="342">
        <f t="shared" si="23"/>
        <v>476.71220069536867</v>
      </c>
      <c r="M251" s="367">
        <v>18</v>
      </c>
      <c r="N251" s="134">
        <f t="shared" si="25"/>
        <v>-2432.4067191592594</v>
      </c>
      <c r="O251" s="135">
        <f t="shared" si="26"/>
        <v>-0.83613175884910529</v>
      </c>
      <c r="P251" s="31"/>
      <c r="Q251" s="39">
        <f t="shared" si="27"/>
        <v>-0.89449958211414649</v>
      </c>
      <c r="R251" s="39">
        <f t="shared" si="28"/>
        <v>-0.69785368650911062</v>
      </c>
      <c r="S251" s="23"/>
      <c r="T251" s="33"/>
      <c r="U251" s="360">
        <v>765</v>
      </c>
      <c r="V251" s="349" t="s">
        <v>282</v>
      </c>
      <c r="W251" s="345">
        <v>10301</v>
      </c>
      <c r="X251" s="364">
        <v>1807.7969551076105</v>
      </c>
      <c r="Y251" s="340">
        <v>441.7567487869847</v>
      </c>
      <c r="Z251" s="361">
        <v>2249.5537038945949</v>
      </c>
      <c r="AA251" s="366">
        <v>55.804970391224153</v>
      </c>
      <c r="AB251" s="363">
        <v>603.76024556880907</v>
      </c>
      <c r="AC251" s="369">
        <f t="shared" si="24"/>
        <v>2909.1189198546281</v>
      </c>
    </row>
    <row r="252" spans="1:29" ht="18.75">
      <c r="A252" s="348">
        <v>768</v>
      </c>
      <c r="B252" s="349" t="s">
        <v>283</v>
      </c>
      <c r="C252" s="345">
        <v>2430</v>
      </c>
      <c r="D252" s="339">
        <v>520.49382716049388</v>
      </c>
      <c r="E252" s="352">
        <v>260.54691358024689</v>
      </c>
      <c r="F252" s="355">
        <v>59.846090534979425</v>
      </c>
      <c r="G252" s="354">
        <v>200.1008230452675</v>
      </c>
      <c r="H252" s="340">
        <v>147.46543209876543</v>
      </c>
      <c r="I252" s="341">
        <v>667.95925925925928</v>
      </c>
      <c r="J252" s="344">
        <v>124.96255144032922</v>
      </c>
      <c r="K252" s="345">
        <v>234.32738332764285</v>
      </c>
      <c r="L252" s="342">
        <f t="shared" si="23"/>
        <v>1027.2491940272314</v>
      </c>
      <c r="M252" s="367">
        <v>10</v>
      </c>
      <c r="N252" s="134">
        <f t="shared" si="25"/>
        <v>-3514.9157905521724</v>
      </c>
      <c r="O252" s="135">
        <f t="shared" si="26"/>
        <v>-0.77384150564439425</v>
      </c>
      <c r="P252" s="31"/>
      <c r="Q252" s="39">
        <f t="shared" si="27"/>
        <v>-0.81885531389033261</v>
      </c>
      <c r="R252" s="39">
        <f t="shared" si="28"/>
        <v>-0.69051185961678896</v>
      </c>
      <c r="S252" s="23"/>
      <c r="T252" s="33"/>
      <c r="U252" s="360">
        <v>768</v>
      </c>
      <c r="V252" s="349" t="s">
        <v>283</v>
      </c>
      <c r="W252" s="345">
        <v>2482</v>
      </c>
      <c r="X252" s="364">
        <v>2952.3898314167127</v>
      </c>
      <c r="Y252" s="340">
        <v>735.04518864712736</v>
      </c>
      <c r="Z252" s="361">
        <v>3687.4350200638401</v>
      </c>
      <c r="AA252" s="365">
        <v>97.585012087026598</v>
      </c>
      <c r="AB252" s="363">
        <v>757.14495242853752</v>
      </c>
      <c r="AC252" s="369">
        <f t="shared" si="24"/>
        <v>4542.1649845794036</v>
      </c>
    </row>
    <row r="253" spans="1:29" ht="18.75">
      <c r="A253" s="348">
        <v>777</v>
      </c>
      <c r="B253" s="349" t="s">
        <v>284</v>
      </c>
      <c r="C253" s="345">
        <v>7508</v>
      </c>
      <c r="D253" s="339">
        <v>460.5548748002131</v>
      </c>
      <c r="E253" s="352">
        <v>409.42954182205648</v>
      </c>
      <c r="F253" s="355">
        <v>-9.5903036760788485</v>
      </c>
      <c r="G253" s="354">
        <v>60.715636654235482</v>
      </c>
      <c r="H253" s="340">
        <v>338.63931806073521</v>
      </c>
      <c r="I253" s="341">
        <v>799.19405966968566</v>
      </c>
      <c r="J253" s="344">
        <v>11.000532765050613</v>
      </c>
      <c r="K253" s="345">
        <v>207.7208835273924</v>
      </c>
      <c r="L253" s="342">
        <f t="shared" si="23"/>
        <v>1017.9154759621287</v>
      </c>
      <c r="M253" s="367">
        <v>18</v>
      </c>
      <c r="N253" s="134">
        <f t="shared" si="25"/>
        <v>-3636.5988379220835</v>
      </c>
      <c r="O253" s="135">
        <f t="shared" si="26"/>
        <v>-0.78130575881446285</v>
      </c>
      <c r="P253" s="31"/>
      <c r="Q253" s="39">
        <f t="shared" si="27"/>
        <v>-0.80180506624477177</v>
      </c>
      <c r="R253" s="39">
        <f t="shared" si="28"/>
        <v>-0.69211078914837953</v>
      </c>
      <c r="S253" s="23"/>
      <c r="T253" s="33"/>
      <c r="U253" s="360">
        <v>777</v>
      </c>
      <c r="V253" s="349" t="s">
        <v>284</v>
      </c>
      <c r="W253" s="345">
        <v>7594</v>
      </c>
      <c r="X253" s="364">
        <v>3239.438173148023</v>
      </c>
      <c r="Y253" s="340">
        <v>792.92554335693421</v>
      </c>
      <c r="Z253" s="361">
        <v>4032.3637165049572</v>
      </c>
      <c r="AA253" s="366">
        <v>-52.510534632604688</v>
      </c>
      <c r="AB253" s="363">
        <v>674.66113201185965</v>
      </c>
      <c r="AC253" s="369">
        <f t="shared" si="24"/>
        <v>4654.5143138842122</v>
      </c>
    </row>
    <row r="254" spans="1:29" ht="18.75">
      <c r="A254" s="348">
        <v>778</v>
      </c>
      <c r="B254" s="349" t="s">
        <v>285</v>
      </c>
      <c r="C254" s="345">
        <v>6891</v>
      </c>
      <c r="D254" s="339">
        <v>75.921056450442606</v>
      </c>
      <c r="E254" s="352">
        <v>46.213611957625886</v>
      </c>
      <c r="F254" s="355">
        <v>29.685967203598896</v>
      </c>
      <c r="G254" s="354">
        <v>2.1477289217820345E-2</v>
      </c>
      <c r="H254" s="340">
        <v>441.74590044986212</v>
      </c>
      <c r="I254" s="341">
        <v>517.66695690030474</v>
      </c>
      <c r="J254" s="344">
        <v>13.409084312871862</v>
      </c>
      <c r="K254" s="345">
        <v>198.08859707741499</v>
      </c>
      <c r="L254" s="342">
        <f t="shared" si="23"/>
        <v>729.1646382905916</v>
      </c>
      <c r="M254" s="367">
        <v>11</v>
      </c>
      <c r="N254" s="134">
        <f t="shared" si="25"/>
        <v>-3230.9132631791203</v>
      </c>
      <c r="O254" s="135">
        <f t="shared" si="26"/>
        <v>-0.81587113778242215</v>
      </c>
      <c r="P254" s="31"/>
      <c r="Q254" s="39">
        <f t="shared" si="27"/>
        <v>-0.84490476584324126</v>
      </c>
      <c r="R254" s="39">
        <f t="shared" si="28"/>
        <v>-0.69230210928165237</v>
      </c>
      <c r="S254" s="23"/>
      <c r="T254" s="33"/>
      <c r="U254" s="360">
        <v>778</v>
      </c>
      <c r="V254" s="349" t="s">
        <v>285</v>
      </c>
      <c r="W254" s="345">
        <v>6931</v>
      </c>
      <c r="X254" s="364">
        <v>2526.8258611084057</v>
      </c>
      <c r="Y254" s="340">
        <v>810.91020612036209</v>
      </c>
      <c r="Z254" s="361">
        <v>3337.7360672287673</v>
      </c>
      <c r="AA254" s="365">
        <v>-21.43442504689078</v>
      </c>
      <c r="AB254" s="363">
        <v>643.7762592878355</v>
      </c>
      <c r="AC254" s="369">
        <f t="shared" si="24"/>
        <v>3960.0779014697118</v>
      </c>
    </row>
    <row r="255" spans="1:29" ht="18.75">
      <c r="A255" s="348">
        <v>781</v>
      </c>
      <c r="B255" s="349" t="s">
        <v>286</v>
      </c>
      <c r="C255" s="345">
        <v>3584</v>
      </c>
      <c r="D255" s="339">
        <v>734.97516741071433</v>
      </c>
      <c r="E255" s="352">
        <v>-175.09486607142858</v>
      </c>
      <c r="F255" s="355">
        <v>466.76841517857144</v>
      </c>
      <c r="G255" s="354">
        <v>443.30161830357144</v>
      </c>
      <c r="H255" s="340">
        <v>151.29994419642858</v>
      </c>
      <c r="I255" s="341">
        <v>886.27511160714289</v>
      </c>
      <c r="J255" s="344">
        <v>-115.09681919642857</v>
      </c>
      <c r="K255" s="345">
        <v>224.72633619976165</v>
      </c>
      <c r="L255" s="342">
        <f t="shared" si="23"/>
        <v>995.90462861047604</v>
      </c>
      <c r="M255" s="367">
        <v>7</v>
      </c>
      <c r="N255" s="134">
        <f t="shared" si="25"/>
        <v>-3253.3304739966161</v>
      </c>
      <c r="O255" s="135">
        <f t="shared" si="26"/>
        <v>-0.76562731772609038</v>
      </c>
      <c r="P255" s="31"/>
      <c r="Q255" s="39">
        <f t="shared" si="27"/>
        <v>-0.75563754834461372</v>
      </c>
      <c r="R255" s="39">
        <f t="shared" si="28"/>
        <v>-0.68966805254408792</v>
      </c>
      <c r="S255" s="23"/>
      <c r="T255" s="33"/>
      <c r="U255" s="360">
        <v>781</v>
      </c>
      <c r="V255" s="349" t="s">
        <v>286</v>
      </c>
      <c r="W255" s="345">
        <v>3631</v>
      </c>
      <c r="X255" s="364">
        <v>2864.9709339443152</v>
      </c>
      <c r="Y255" s="340">
        <v>761.91652606945945</v>
      </c>
      <c r="Z255" s="361">
        <v>3626.8874600137747</v>
      </c>
      <c r="AA255" s="366">
        <v>-101.8006058936932</v>
      </c>
      <c r="AB255" s="363">
        <v>724.14824848701016</v>
      </c>
      <c r="AC255" s="369">
        <f t="shared" si="24"/>
        <v>4249.2351026070919</v>
      </c>
    </row>
    <row r="256" spans="1:29" ht="18.75">
      <c r="A256" s="348">
        <v>783</v>
      </c>
      <c r="B256" s="349" t="s">
        <v>287</v>
      </c>
      <c r="C256" s="345">
        <v>6588</v>
      </c>
      <c r="D256" s="339">
        <v>153.30418943533698</v>
      </c>
      <c r="E256" s="352">
        <v>33.768822100789315</v>
      </c>
      <c r="F256" s="355">
        <v>73.255312689738915</v>
      </c>
      <c r="G256" s="354">
        <v>46.280054644808743</v>
      </c>
      <c r="H256" s="340">
        <v>263.13570127504556</v>
      </c>
      <c r="I256" s="341">
        <v>416.43989071038249</v>
      </c>
      <c r="J256" s="344">
        <v>-63.508955676988464</v>
      </c>
      <c r="K256" s="345">
        <v>191.85056038926533</v>
      </c>
      <c r="L256" s="342">
        <f t="shared" si="23"/>
        <v>544.7814954226593</v>
      </c>
      <c r="M256" s="367">
        <v>4</v>
      </c>
      <c r="N256" s="134">
        <f t="shared" si="25"/>
        <v>-1885.9800027917013</v>
      </c>
      <c r="O256" s="135">
        <f t="shared" si="26"/>
        <v>-0.77588031741375851</v>
      </c>
      <c r="P256" s="31"/>
      <c r="Q256" s="39">
        <f t="shared" si="27"/>
        <v>-0.77735762689332377</v>
      </c>
      <c r="R256" s="39">
        <f t="shared" si="28"/>
        <v>-0.68923420554253667</v>
      </c>
      <c r="S256" s="23"/>
      <c r="T256" s="33"/>
      <c r="U256" s="360">
        <v>783</v>
      </c>
      <c r="V256" s="349" t="s">
        <v>287</v>
      </c>
      <c r="W256" s="345">
        <v>6646</v>
      </c>
      <c r="X256" s="364">
        <v>1505.6450836734073</v>
      </c>
      <c r="Y256" s="340">
        <v>364.79801706937332</v>
      </c>
      <c r="Z256" s="361">
        <v>1870.4431007427809</v>
      </c>
      <c r="AA256" s="365">
        <v>-57.0293409569666</v>
      </c>
      <c r="AB256" s="363">
        <v>617.34773842854599</v>
      </c>
      <c r="AC256" s="369">
        <f t="shared" si="24"/>
        <v>2430.7614982143605</v>
      </c>
    </row>
    <row r="257" spans="1:29" ht="18.75">
      <c r="A257" s="348">
        <v>785</v>
      </c>
      <c r="B257" s="349" t="s">
        <v>288</v>
      </c>
      <c r="C257" s="345">
        <v>2673</v>
      </c>
      <c r="D257" s="339">
        <v>1241.8095772540216</v>
      </c>
      <c r="E257" s="352">
        <v>496.31013842124952</v>
      </c>
      <c r="F257" s="355">
        <v>419.86157875046763</v>
      </c>
      <c r="G257" s="353">
        <v>325.63786008230454</v>
      </c>
      <c r="H257" s="340">
        <v>429.21062476618033</v>
      </c>
      <c r="I257" s="341">
        <v>1671.0202020202021</v>
      </c>
      <c r="J257" s="344">
        <v>70.766554433221103</v>
      </c>
      <c r="K257" s="345">
        <v>238.82001090191864</v>
      </c>
      <c r="L257" s="342">
        <f t="shared" si="23"/>
        <v>1980.6067673553416</v>
      </c>
      <c r="M257" s="367">
        <v>17</v>
      </c>
      <c r="N257" s="134">
        <f t="shared" si="25"/>
        <v>-3578.6497460609435</v>
      </c>
      <c r="O257" s="135">
        <f t="shared" si="26"/>
        <v>-0.64372812037446081</v>
      </c>
      <c r="P257" s="31"/>
      <c r="Q257" s="39">
        <f t="shared" si="27"/>
        <v>-0.65448863588608086</v>
      </c>
      <c r="R257" s="39">
        <f t="shared" si="28"/>
        <v>-0.66410533894980506</v>
      </c>
      <c r="S257" s="23"/>
      <c r="T257" s="33"/>
      <c r="U257" s="360">
        <v>785</v>
      </c>
      <c r="V257" s="349" t="s">
        <v>288</v>
      </c>
      <c r="W257" s="345">
        <v>2737</v>
      </c>
      <c r="X257" s="364">
        <v>3863.7865718363983</v>
      </c>
      <c r="Y257" s="340">
        <v>972.58170885855179</v>
      </c>
      <c r="Z257" s="361">
        <v>4836.36828069495</v>
      </c>
      <c r="AA257" s="366">
        <v>11.891487029594446</v>
      </c>
      <c r="AB257" s="363">
        <v>710.9967456917401</v>
      </c>
      <c r="AC257" s="369">
        <f t="shared" si="24"/>
        <v>5559.2565134162851</v>
      </c>
    </row>
    <row r="258" spans="1:29" ht="18.75">
      <c r="A258" s="348">
        <v>790</v>
      </c>
      <c r="B258" s="349" t="s">
        <v>289</v>
      </c>
      <c r="C258" s="345">
        <v>23998</v>
      </c>
      <c r="D258" s="339">
        <v>257.63926160513375</v>
      </c>
      <c r="E258" s="352">
        <v>119.03400283356946</v>
      </c>
      <c r="F258" s="355">
        <v>89.744520376698063</v>
      </c>
      <c r="G258" s="354">
        <v>48.860738394866239</v>
      </c>
      <c r="H258" s="340">
        <v>416.92620218351527</v>
      </c>
      <c r="I258" s="341">
        <v>674.56550545878827</v>
      </c>
      <c r="J258" s="344">
        <v>-94.430577548129008</v>
      </c>
      <c r="K258" s="345">
        <v>186.50882135754006</v>
      </c>
      <c r="L258" s="342">
        <f t="shared" si="23"/>
        <v>766.64374926819937</v>
      </c>
      <c r="M258" s="367">
        <v>6</v>
      </c>
      <c r="N258" s="134">
        <f t="shared" si="25"/>
        <v>-2386.7336386093898</v>
      </c>
      <c r="O258" s="135">
        <f t="shared" si="26"/>
        <v>-0.75688170016840384</v>
      </c>
      <c r="P258" s="31"/>
      <c r="Q258" s="39">
        <f t="shared" si="27"/>
        <v>-0.74359022697397603</v>
      </c>
      <c r="R258" s="39">
        <f t="shared" si="28"/>
        <v>-0.69479654174910943</v>
      </c>
      <c r="S258" s="23"/>
      <c r="T258" s="33"/>
      <c r="U258" s="360">
        <v>790</v>
      </c>
      <c r="V258" s="349" t="s">
        <v>289</v>
      </c>
      <c r="W258" s="345">
        <v>24052</v>
      </c>
      <c r="X258" s="364">
        <v>1883.6824900999427</v>
      </c>
      <c r="Y258" s="340">
        <v>747.12794078922741</v>
      </c>
      <c r="Z258" s="361">
        <v>2630.8104308891702</v>
      </c>
      <c r="AA258" s="365">
        <v>-88.529727257608513</v>
      </c>
      <c r="AB258" s="363">
        <v>611.09668424602728</v>
      </c>
      <c r="AC258" s="369">
        <f t="shared" si="24"/>
        <v>3153.3773878775892</v>
      </c>
    </row>
    <row r="259" spans="1:29" ht="18.75">
      <c r="A259" s="348">
        <v>791</v>
      </c>
      <c r="B259" s="349" t="s">
        <v>290</v>
      </c>
      <c r="C259" s="345">
        <v>5131</v>
      </c>
      <c r="D259" s="339">
        <v>882.70356655622686</v>
      </c>
      <c r="E259" s="352">
        <v>599.61177158448641</v>
      </c>
      <c r="F259" s="355">
        <v>222.27635938413565</v>
      </c>
      <c r="G259" s="354">
        <v>60.815435587604753</v>
      </c>
      <c r="H259" s="340">
        <v>541.8811147924381</v>
      </c>
      <c r="I259" s="341">
        <v>1424.5846813486651</v>
      </c>
      <c r="J259" s="344">
        <v>-32.307542389397781</v>
      </c>
      <c r="K259" s="345">
        <v>246.13203914714506</v>
      </c>
      <c r="L259" s="342">
        <f t="shared" si="23"/>
        <v>1638.4091781064121</v>
      </c>
      <c r="M259" s="367">
        <v>17</v>
      </c>
      <c r="N259" s="134">
        <f t="shared" si="25"/>
        <v>-3184.5407968039067</v>
      </c>
      <c r="O259" s="135">
        <f t="shared" si="26"/>
        <v>-0.66028899602325275</v>
      </c>
      <c r="P259" s="31"/>
      <c r="Q259" s="39">
        <f t="shared" si="27"/>
        <v>-0.6496746415376794</v>
      </c>
      <c r="R259" s="39">
        <f t="shared" si="28"/>
        <v>-0.68269474330444058</v>
      </c>
      <c r="S259" s="23"/>
      <c r="T259" s="33"/>
      <c r="U259" s="360">
        <v>791</v>
      </c>
      <c r="V259" s="349" t="s">
        <v>290</v>
      </c>
      <c r="W259" s="345">
        <v>5203</v>
      </c>
      <c r="X259" s="364">
        <v>3039.1403197110235</v>
      </c>
      <c r="Y259" s="340">
        <v>1027.3214619926471</v>
      </c>
      <c r="Z259" s="361">
        <v>4066.4617817036701</v>
      </c>
      <c r="AA259" s="366">
        <v>-19.206611570247933</v>
      </c>
      <c r="AB259" s="363">
        <v>775.69480477689683</v>
      </c>
      <c r="AC259" s="369">
        <f t="shared" si="24"/>
        <v>4822.9499749103188</v>
      </c>
    </row>
    <row r="260" spans="1:29" ht="18.75">
      <c r="A260" s="348">
        <v>831</v>
      </c>
      <c r="B260" s="349" t="s">
        <v>291</v>
      </c>
      <c r="C260" s="345">
        <v>4595</v>
      </c>
      <c r="D260" s="339">
        <v>527.43090315560391</v>
      </c>
      <c r="E260" s="352">
        <v>380.9747551686616</v>
      </c>
      <c r="F260" s="355">
        <v>60.388248095756254</v>
      </c>
      <c r="G260" s="354">
        <v>86.067899891186073</v>
      </c>
      <c r="H260" s="340">
        <v>181.43025027203481</v>
      </c>
      <c r="I260" s="341">
        <v>708.86137105549506</v>
      </c>
      <c r="J260" s="344">
        <v>-246.1930359085963</v>
      </c>
      <c r="K260" s="345">
        <v>151.38286917398429</v>
      </c>
      <c r="L260" s="342">
        <f t="shared" si="23"/>
        <v>614.05120432088302</v>
      </c>
      <c r="M260" s="367">
        <v>9</v>
      </c>
      <c r="N260" s="134">
        <f t="shared" si="25"/>
        <v>-927.31007087239664</v>
      </c>
      <c r="O260" s="135">
        <f t="shared" si="26"/>
        <v>-0.60161759984278584</v>
      </c>
      <c r="P260" s="31"/>
      <c r="Q260" s="39">
        <f t="shared" si="27"/>
        <v>-0.44869241121192616</v>
      </c>
      <c r="R260" s="39">
        <f t="shared" si="28"/>
        <v>-0.69434505783295641</v>
      </c>
      <c r="S260" s="23"/>
      <c r="T260" s="33"/>
      <c r="U260" s="360">
        <v>831</v>
      </c>
      <c r="V260" s="349" t="s">
        <v>291</v>
      </c>
      <c r="W260" s="345">
        <v>4628</v>
      </c>
      <c r="X260" s="364">
        <v>1143.6934515340911</v>
      </c>
      <c r="Y260" s="340">
        <v>142.08854289440555</v>
      </c>
      <c r="Z260" s="361">
        <v>1285.7819944284965</v>
      </c>
      <c r="AA260" s="365">
        <v>-239.69446845289542</v>
      </c>
      <c r="AB260" s="363">
        <v>495.27374921767836</v>
      </c>
      <c r="AC260" s="369">
        <f t="shared" si="24"/>
        <v>1541.3612751932797</v>
      </c>
    </row>
    <row r="261" spans="1:29" ht="18.75">
      <c r="A261" s="348">
        <v>832</v>
      </c>
      <c r="B261" s="349" t="s">
        <v>292</v>
      </c>
      <c r="C261" s="345">
        <v>3913</v>
      </c>
      <c r="D261" s="339">
        <v>1687.8499872220802</v>
      </c>
      <c r="E261" s="352">
        <v>933.71275236391511</v>
      </c>
      <c r="F261" s="355">
        <v>454.02172246358293</v>
      </c>
      <c r="G261" s="354">
        <v>300.11551239458214</v>
      </c>
      <c r="H261" s="340">
        <v>363.3843598262203</v>
      </c>
      <c r="I261" s="341">
        <v>2051.2343470483006</v>
      </c>
      <c r="J261" s="344">
        <v>-24.211602351137234</v>
      </c>
      <c r="K261" s="345">
        <v>195.59087534250583</v>
      </c>
      <c r="L261" s="342">
        <f t="shared" si="23"/>
        <v>2222.6136200396691</v>
      </c>
      <c r="M261" s="367">
        <v>17</v>
      </c>
      <c r="N261" s="134">
        <f t="shared" si="25"/>
        <v>-3000.3701904266559</v>
      </c>
      <c r="O261" s="135">
        <f t="shared" si="26"/>
        <v>-0.5744551963600234</v>
      </c>
      <c r="P261" s="31"/>
      <c r="Q261" s="39">
        <f t="shared" si="27"/>
        <v>-0.55542581027221782</v>
      </c>
      <c r="R261" s="39">
        <f t="shared" si="28"/>
        <v>-0.69939934996315789</v>
      </c>
      <c r="S261" s="23"/>
      <c r="T261" s="33"/>
      <c r="U261" s="360">
        <v>832</v>
      </c>
      <c r="V261" s="349" t="s">
        <v>292</v>
      </c>
      <c r="W261" s="345">
        <v>3916</v>
      </c>
      <c r="X261" s="364">
        <v>3693.6700080021478</v>
      </c>
      <c r="Y261" s="340">
        <v>920.26034253011142</v>
      </c>
      <c r="Z261" s="361">
        <v>4613.9303505322587</v>
      </c>
      <c r="AA261" s="366">
        <v>-41.613381001021452</v>
      </c>
      <c r="AB261" s="363">
        <v>650.66684093508741</v>
      </c>
      <c r="AC261" s="369">
        <f t="shared" si="24"/>
        <v>5222.9838104663249</v>
      </c>
    </row>
    <row r="262" spans="1:29" ht="18.75">
      <c r="A262" s="348">
        <v>833</v>
      </c>
      <c r="B262" s="349" t="s">
        <v>293</v>
      </c>
      <c r="C262" s="345">
        <v>1677</v>
      </c>
      <c r="D262" s="339">
        <v>805.54323196183657</v>
      </c>
      <c r="E262" s="352">
        <v>167.4180083482409</v>
      </c>
      <c r="F262" s="355">
        <v>274.58079904591534</v>
      </c>
      <c r="G262" s="354">
        <v>363.54442456768038</v>
      </c>
      <c r="H262" s="340">
        <v>233.79248658318426</v>
      </c>
      <c r="I262" s="341">
        <v>1039.3357185450209</v>
      </c>
      <c r="J262" s="344">
        <v>-239.98688133571855</v>
      </c>
      <c r="K262" s="345">
        <v>204.10361842592752</v>
      </c>
      <c r="L262" s="342">
        <f t="shared" si="23"/>
        <v>1003.4524556352299</v>
      </c>
      <c r="M262" s="367">
        <v>2</v>
      </c>
      <c r="N262" s="134">
        <f t="shared" si="25"/>
        <v>-2041.0357384673816</v>
      </c>
      <c r="O262" s="135">
        <f t="shared" si="26"/>
        <v>-0.67040356484909747</v>
      </c>
      <c r="P262" s="31"/>
      <c r="Q262" s="39">
        <f t="shared" si="27"/>
        <v>-0.6019747326296544</v>
      </c>
      <c r="R262" s="39">
        <f t="shared" si="28"/>
        <v>-0.69100875687970342</v>
      </c>
      <c r="S262" s="23"/>
      <c r="T262" s="33"/>
      <c r="U262" s="360">
        <v>833</v>
      </c>
      <c r="V262" s="349" t="s">
        <v>293</v>
      </c>
      <c r="W262" s="345">
        <v>1659</v>
      </c>
      <c r="X262" s="364">
        <v>2114.5465655469452</v>
      </c>
      <c r="Y262" s="340">
        <v>496.68393600300584</v>
      </c>
      <c r="Z262" s="361">
        <v>2611.230501549951</v>
      </c>
      <c r="AA262" s="365">
        <v>-227.29053646775165</v>
      </c>
      <c r="AB262" s="363">
        <v>660.54822902041224</v>
      </c>
      <c r="AC262" s="369">
        <f t="shared" si="24"/>
        <v>3044.4881941026115</v>
      </c>
    </row>
    <row r="263" spans="1:29" ht="18.75">
      <c r="A263" s="348">
        <v>834</v>
      </c>
      <c r="B263" s="349" t="s">
        <v>294</v>
      </c>
      <c r="C263" s="345">
        <v>5967</v>
      </c>
      <c r="D263" s="339">
        <v>506.487849840791</v>
      </c>
      <c r="E263" s="352">
        <v>184.17898441427855</v>
      </c>
      <c r="F263" s="355">
        <v>196.69549187196247</v>
      </c>
      <c r="G263" s="354">
        <v>125.61337355455002</v>
      </c>
      <c r="H263" s="340">
        <v>257.06234288587228</v>
      </c>
      <c r="I263" s="341">
        <v>763.5503603150662</v>
      </c>
      <c r="J263" s="344">
        <v>-254.84782973018267</v>
      </c>
      <c r="K263" s="345">
        <v>186.64683997378182</v>
      </c>
      <c r="L263" s="342">
        <f t="shared" si="23"/>
        <v>695.34937055866544</v>
      </c>
      <c r="M263" s="367">
        <v>5</v>
      </c>
      <c r="N263" s="134">
        <f t="shared" si="25"/>
        <v>-1669.4761844045418</v>
      </c>
      <c r="O263" s="135">
        <f t="shared" si="26"/>
        <v>-0.70596166423384077</v>
      </c>
      <c r="P263" s="31"/>
      <c r="Q263" s="39">
        <f t="shared" si="27"/>
        <v>-0.61638037631837284</v>
      </c>
      <c r="R263" s="39">
        <f t="shared" si="28"/>
        <v>-0.69512537573790278</v>
      </c>
      <c r="S263" s="23"/>
      <c r="T263" s="33"/>
      <c r="U263" s="360">
        <v>834</v>
      </c>
      <c r="V263" s="349" t="s">
        <v>294</v>
      </c>
      <c r="W263" s="345">
        <v>6016</v>
      </c>
      <c r="X263" s="364">
        <v>1498.5101784559038</v>
      </c>
      <c r="Y263" s="340">
        <v>491.87381959720557</v>
      </c>
      <c r="Z263" s="361">
        <v>1990.3839980531093</v>
      </c>
      <c r="AA263" s="366">
        <v>-237.76695478723406</v>
      </c>
      <c r="AB263" s="363">
        <v>612.20851169733203</v>
      </c>
      <c r="AC263" s="369">
        <f t="shared" si="24"/>
        <v>2364.8255549632072</v>
      </c>
    </row>
    <row r="264" spans="1:29" ht="18.75">
      <c r="A264" s="348">
        <v>837</v>
      </c>
      <c r="B264" s="349" t="s">
        <v>295</v>
      </c>
      <c r="C264" s="345">
        <v>244223</v>
      </c>
      <c r="D264" s="339">
        <v>-258.77553301695582</v>
      </c>
      <c r="E264" s="352">
        <v>34.908632684063335</v>
      </c>
      <c r="F264" s="355">
        <v>-220.4755162290202</v>
      </c>
      <c r="G264" s="354">
        <v>-73.208649471998953</v>
      </c>
      <c r="H264" s="340">
        <v>18.140912199096729</v>
      </c>
      <c r="I264" s="341">
        <v>-240.63462081785909</v>
      </c>
      <c r="J264" s="344">
        <v>320.65540919569412</v>
      </c>
      <c r="K264" s="345">
        <v>148.63474527809922</v>
      </c>
      <c r="L264" s="342">
        <f t="shared" si="23"/>
        <v>228.65553365593425</v>
      </c>
      <c r="M264" s="367">
        <v>6</v>
      </c>
      <c r="N264" s="134">
        <f t="shared" si="25"/>
        <v>-1323.3144574116911</v>
      </c>
      <c r="O264" s="135">
        <f t="shared" si="26"/>
        <v>-0.85266755480327394</v>
      </c>
      <c r="P264" s="31"/>
      <c r="Q264" s="39">
        <f t="shared" si="27"/>
        <v>-1.3230055341356082</v>
      </c>
      <c r="R264" s="39">
        <f t="shared" si="28"/>
        <v>-0.69087012602780928</v>
      </c>
      <c r="S264" s="23"/>
      <c r="T264" s="33"/>
      <c r="U264" s="360">
        <v>837</v>
      </c>
      <c r="V264" s="349" t="s">
        <v>295</v>
      </c>
      <c r="W264" s="345">
        <v>241009</v>
      </c>
      <c r="X264" s="364">
        <v>704.13795298975435</v>
      </c>
      <c r="Y264" s="340">
        <v>40.848108818192372</v>
      </c>
      <c r="Z264" s="361">
        <v>744.98606180794673</v>
      </c>
      <c r="AA264" s="365">
        <v>326.16742528287324</v>
      </c>
      <c r="AB264" s="363">
        <v>480.81650397680545</v>
      </c>
      <c r="AC264" s="369">
        <f t="shared" si="24"/>
        <v>1551.9699910676254</v>
      </c>
    </row>
    <row r="265" spans="1:29" ht="18.75">
      <c r="A265" s="348">
        <v>844</v>
      </c>
      <c r="B265" s="349" t="s">
        <v>296</v>
      </c>
      <c r="C265" s="345">
        <v>1479</v>
      </c>
      <c r="D265" s="339">
        <v>-114.37931034482759</v>
      </c>
      <c r="E265" s="352">
        <v>-53.779580797836374</v>
      </c>
      <c r="F265" s="355">
        <v>21.118323191345503</v>
      </c>
      <c r="G265" s="354">
        <v>-81.718052738336709</v>
      </c>
      <c r="H265" s="340">
        <v>444.90060851926978</v>
      </c>
      <c r="I265" s="341">
        <v>330.52197430696418</v>
      </c>
      <c r="J265" s="344">
        <v>-224.36375929682217</v>
      </c>
      <c r="K265" s="345">
        <v>248.39866623328049</v>
      </c>
      <c r="L265" s="342">
        <f t="shared" si="23"/>
        <v>354.55688124342248</v>
      </c>
      <c r="M265" s="367">
        <v>11</v>
      </c>
      <c r="N265" s="134">
        <f t="shared" si="25"/>
        <v>-4227.2574923524353</v>
      </c>
      <c r="O265" s="135">
        <f t="shared" si="26"/>
        <v>-0.92261648937882179</v>
      </c>
      <c r="P265" s="31"/>
      <c r="Q265" s="39">
        <f t="shared" si="27"/>
        <v>-0.91723066570391287</v>
      </c>
      <c r="R265" s="39">
        <f t="shared" si="28"/>
        <v>-0.69056625466590571</v>
      </c>
      <c r="S265" s="23"/>
      <c r="T265" s="33"/>
      <c r="U265" s="360">
        <v>844</v>
      </c>
      <c r="V265" s="349" t="s">
        <v>296</v>
      </c>
      <c r="W265" s="345">
        <v>1503</v>
      </c>
      <c r="X265" s="364">
        <v>2987.6440310315338</v>
      </c>
      <c r="Y265" s="340">
        <v>1005.6462028200804</v>
      </c>
      <c r="Z265" s="361">
        <v>3993.2902338516142</v>
      </c>
      <c r="AA265" s="366">
        <v>-214.22821024617431</v>
      </c>
      <c r="AB265" s="363">
        <v>802.75234999041743</v>
      </c>
      <c r="AC265" s="369">
        <f t="shared" si="24"/>
        <v>4581.8143735958574</v>
      </c>
    </row>
    <row r="266" spans="1:29" ht="18.75">
      <c r="A266" s="348">
        <v>845</v>
      </c>
      <c r="B266" s="349" t="s">
        <v>297</v>
      </c>
      <c r="C266" s="345">
        <v>2882</v>
      </c>
      <c r="D266" s="339">
        <v>780.60895211658567</v>
      </c>
      <c r="E266" s="352">
        <v>731.29111727966688</v>
      </c>
      <c r="F266" s="355">
        <v>45.915336571825122</v>
      </c>
      <c r="G266" s="354">
        <v>3.4024982650936848</v>
      </c>
      <c r="H266" s="340">
        <v>459.15405968077727</v>
      </c>
      <c r="I266" s="341">
        <v>1239.7626648160999</v>
      </c>
      <c r="J266" s="344">
        <v>-24.943442054129076</v>
      </c>
      <c r="K266" s="345">
        <v>206.60141094442167</v>
      </c>
      <c r="L266" s="342">
        <f t="shared" ref="L266:L303" si="29">SUM(I266:K266)</f>
        <v>1421.4206337063924</v>
      </c>
      <c r="M266" s="367">
        <v>19</v>
      </c>
      <c r="N266" s="134">
        <f t="shared" si="25"/>
        <v>-2660.5498917914833</v>
      </c>
      <c r="O266" s="135">
        <f t="shared" si="26"/>
        <v>-0.65178076989347622</v>
      </c>
      <c r="P266" s="31"/>
      <c r="Q266" s="39">
        <f t="shared" si="27"/>
        <v>-0.64505913143122573</v>
      </c>
      <c r="R266" s="39">
        <f t="shared" si="28"/>
        <v>-0.68025517473736863</v>
      </c>
      <c r="S266" s="23"/>
      <c r="T266" s="33"/>
      <c r="U266" s="360">
        <v>845</v>
      </c>
      <c r="V266" s="349" t="s">
        <v>297</v>
      </c>
      <c r="W266" s="345">
        <v>2925</v>
      </c>
      <c r="X266" s="364">
        <v>2689.0753556235727</v>
      </c>
      <c r="Y266" s="340">
        <v>803.79563952327192</v>
      </c>
      <c r="Z266" s="361">
        <v>3492.870995146845</v>
      </c>
      <c r="AA266" s="365">
        <v>-57.045128205128208</v>
      </c>
      <c r="AB266" s="363">
        <v>646.14465855615902</v>
      </c>
      <c r="AC266" s="369">
        <f t="shared" ref="AC266:AC303" si="30">SUM(Z266:AB266)</f>
        <v>4081.9705254978758</v>
      </c>
    </row>
    <row r="267" spans="1:29" ht="18.75">
      <c r="A267" s="348">
        <v>846</v>
      </c>
      <c r="B267" s="349" t="s">
        <v>298</v>
      </c>
      <c r="C267" s="345">
        <v>4952</v>
      </c>
      <c r="D267" s="339">
        <v>657.1997172859451</v>
      </c>
      <c r="E267" s="352">
        <v>156.11914378029078</v>
      </c>
      <c r="F267" s="355">
        <v>354.34228594507272</v>
      </c>
      <c r="G267" s="354">
        <v>146.7382875605816</v>
      </c>
      <c r="H267" s="340">
        <v>595.19285137318252</v>
      </c>
      <c r="I267" s="341">
        <v>1252.3925686591276</v>
      </c>
      <c r="J267" s="344">
        <v>-82.594305331179328</v>
      </c>
      <c r="K267" s="345">
        <v>229.77034624449811</v>
      </c>
      <c r="L267" s="342">
        <f t="shared" si="29"/>
        <v>1399.5686095724463</v>
      </c>
      <c r="M267" s="367">
        <v>14</v>
      </c>
      <c r="N267" s="134">
        <f t="shared" ref="N267:N303" si="31">L267-AC267</f>
        <v>-2768.095066900873</v>
      </c>
      <c r="O267" s="135">
        <f t="shared" ref="O267:O303" si="32">N267/AC267</f>
        <v>-0.66418388857213106</v>
      </c>
      <c r="P267" s="31"/>
      <c r="Q267" s="39">
        <f t="shared" ref="Q267:Q303" si="33">I267/Z267-1</f>
        <v>-0.64552946131653766</v>
      </c>
      <c r="R267" s="39">
        <f t="shared" ref="R267:R303" si="34">K267/AB267-1</f>
        <v>-0.6914969395727848</v>
      </c>
      <c r="S267" s="23"/>
      <c r="T267" s="33"/>
      <c r="U267" s="360">
        <v>846</v>
      </c>
      <c r="V267" s="349" t="s">
        <v>298</v>
      </c>
      <c r="W267" s="345">
        <v>4994</v>
      </c>
      <c r="X267" s="364">
        <v>2521.6036595397859</v>
      </c>
      <c r="Y267" s="340">
        <v>1011.5321923440806</v>
      </c>
      <c r="Z267" s="361">
        <v>3533.1358518838661</v>
      </c>
      <c r="AA267" s="366">
        <v>-110.263315979175</v>
      </c>
      <c r="AB267" s="363">
        <v>744.79114056862863</v>
      </c>
      <c r="AC267" s="369">
        <f t="shared" si="30"/>
        <v>4167.6636764733194</v>
      </c>
    </row>
    <row r="268" spans="1:29" ht="18.75">
      <c r="A268" s="348">
        <v>848</v>
      </c>
      <c r="B268" s="349" t="s">
        <v>299</v>
      </c>
      <c r="C268" s="345">
        <v>4241</v>
      </c>
      <c r="D268" s="339">
        <v>549.73355340721525</v>
      </c>
      <c r="E268" s="352">
        <v>271.46828578165525</v>
      </c>
      <c r="F268" s="355">
        <v>139</v>
      </c>
      <c r="G268" s="354">
        <v>139.26526762556</v>
      </c>
      <c r="H268" s="340">
        <v>574.58005187455785</v>
      </c>
      <c r="I268" s="341">
        <v>1124.3136052817731</v>
      </c>
      <c r="J268" s="344">
        <v>135.60363121905212</v>
      </c>
      <c r="K268" s="345">
        <v>233.27544490639386</v>
      </c>
      <c r="L268" s="342">
        <f t="shared" si="29"/>
        <v>1493.1926814072192</v>
      </c>
      <c r="M268" s="367">
        <v>12</v>
      </c>
      <c r="N268" s="134">
        <f t="shared" si="31"/>
        <v>-2900.0836023713719</v>
      </c>
      <c r="O268" s="135">
        <f t="shared" si="32"/>
        <v>-0.66011864837170064</v>
      </c>
      <c r="P268" s="31"/>
      <c r="Q268" s="39">
        <f t="shared" si="33"/>
        <v>-0.68181218411074074</v>
      </c>
      <c r="R268" s="39">
        <f t="shared" si="34"/>
        <v>-0.68261730267077636</v>
      </c>
      <c r="S268" s="23"/>
      <c r="T268" s="33"/>
      <c r="U268" s="360">
        <v>848</v>
      </c>
      <c r="V268" s="349" t="s">
        <v>299</v>
      </c>
      <c r="W268" s="345">
        <v>4307</v>
      </c>
      <c r="X268" s="364">
        <v>2487.6607963073543</v>
      </c>
      <c r="Y268" s="340">
        <v>1045.829642789392</v>
      </c>
      <c r="Z268" s="361">
        <v>3533.4904390967463</v>
      </c>
      <c r="AA268" s="365">
        <v>124.78848386347806</v>
      </c>
      <c r="AB268" s="363">
        <v>734.9973608183667</v>
      </c>
      <c r="AC268" s="369">
        <f t="shared" si="30"/>
        <v>4393.2762837785913</v>
      </c>
    </row>
    <row r="269" spans="1:29" ht="18.75">
      <c r="A269" s="348">
        <v>849</v>
      </c>
      <c r="B269" s="349" t="s">
        <v>300</v>
      </c>
      <c r="C269" s="345">
        <v>2938</v>
      </c>
      <c r="D269" s="339">
        <v>928.85398230088492</v>
      </c>
      <c r="E269" s="352">
        <v>624.35023825731787</v>
      </c>
      <c r="F269" s="355">
        <v>239.7362151123213</v>
      </c>
      <c r="G269" s="354">
        <v>64.767528931245749</v>
      </c>
      <c r="H269" s="340">
        <v>522.57794417971411</v>
      </c>
      <c r="I269" s="341">
        <v>1451.431926480599</v>
      </c>
      <c r="J269" s="344">
        <v>68.858407079646014</v>
      </c>
      <c r="K269" s="345">
        <v>237.90507731850772</v>
      </c>
      <c r="L269" s="342">
        <f t="shared" si="29"/>
        <v>1758.1954108787527</v>
      </c>
      <c r="M269" s="367">
        <v>16</v>
      </c>
      <c r="N269" s="134">
        <f t="shared" si="31"/>
        <v>-2310.4201246574999</v>
      </c>
      <c r="O269" s="135">
        <f t="shared" si="32"/>
        <v>-0.567863958753965</v>
      </c>
      <c r="P269" s="31"/>
      <c r="Q269" s="39">
        <f t="shared" si="33"/>
        <v>-0.55721957823313706</v>
      </c>
      <c r="R269" s="39">
        <f t="shared" si="34"/>
        <v>-0.67245020438075365</v>
      </c>
      <c r="S269" s="23"/>
      <c r="T269" s="33"/>
      <c r="U269" s="360">
        <v>849</v>
      </c>
      <c r="V269" s="349" t="s">
        <v>300</v>
      </c>
      <c r="W269" s="345">
        <v>2966</v>
      </c>
      <c r="X269" s="364">
        <v>2220.4447529464446</v>
      </c>
      <c r="Y269" s="340">
        <v>1057.5500614783464</v>
      </c>
      <c r="Z269" s="361">
        <v>3277.9948144247915</v>
      </c>
      <c r="AA269" s="366">
        <v>64.303438975050568</v>
      </c>
      <c r="AB269" s="363">
        <v>726.31728213641054</v>
      </c>
      <c r="AC269" s="369">
        <f t="shared" si="30"/>
        <v>4068.6155355362525</v>
      </c>
    </row>
    <row r="270" spans="1:29" ht="18.75">
      <c r="A270" s="348">
        <v>850</v>
      </c>
      <c r="B270" s="349" t="s">
        <v>301</v>
      </c>
      <c r="C270" s="345">
        <v>2387</v>
      </c>
      <c r="D270" s="339">
        <v>773.56598240469214</v>
      </c>
      <c r="E270" s="352">
        <v>531.23837452869714</v>
      </c>
      <c r="F270" s="355">
        <v>119.24005027230834</v>
      </c>
      <c r="G270" s="354">
        <v>123.08755760368663</v>
      </c>
      <c r="H270" s="340">
        <v>348.8039379974864</v>
      </c>
      <c r="I270" s="341">
        <v>1122.3699204021784</v>
      </c>
      <c r="J270" s="344">
        <v>-215.10599078341014</v>
      </c>
      <c r="K270" s="345">
        <v>175.99473381993693</v>
      </c>
      <c r="L270" s="342">
        <f t="shared" si="29"/>
        <v>1083.2586634387053</v>
      </c>
      <c r="M270" s="367">
        <v>13</v>
      </c>
      <c r="N270" s="134">
        <f t="shared" si="31"/>
        <v>-1888.5670746656283</v>
      </c>
      <c r="O270" s="135">
        <f t="shared" si="32"/>
        <v>-0.63549051697435877</v>
      </c>
      <c r="P270" s="31"/>
      <c r="Q270" s="39">
        <f t="shared" si="33"/>
        <v>-0.56503073754877242</v>
      </c>
      <c r="R270" s="39">
        <f t="shared" si="34"/>
        <v>-0.70199812046322707</v>
      </c>
      <c r="S270" s="23"/>
      <c r="T270" s="33"/>
      <c r="U270" s="360">
        <v>850</v>
      </c>
      <c r="V270" s="349" t="s">
        <v>301</v>
      </c>
      <c r="W270" s="345">
        <v>2401</v>
      </c>
      <c r="X270" s="364">
        <v>1889.6961660530203</v>
      </c>
      <c r="Y270" s="340">
        <v>690.64690020681257</v>
      </c>
      <c r="Z270" s="361">
        <v>2580.343066259833</v>
      </c>
      <c r="AA270" s="365">
        <v>-199.09995835068722</v>
      </c>
      <c r="AB270" s="363">
        <v>590.58263019518802</v>
      </c>
      <c r="AC270" s="369">
        <f t="shared" si="30"/>
        <v>2971.8257381043336</v>
      </c>
    </row>
    <row r="271" spans="1:29" ht="18.75">
      <c r="A271" s="348">
        <v>851</v>
      </c>
      <c r="B271" s="349" t="s">
        <v>302</v>
      </c>
      <c r="C271" s="345">
        <v>21333</v>
      </c>
      <c r="D271" s="339">
        <v>260.92523320676884</v>
      </c>
      <c r="E271" s="352">
        <v>351.94074907420429</v>
      </c>
      <c r="F271" s="355">
        <v>-46.395959311864246</v>
      </c>
      <c r="G271" s="354">
        <v>-44.61955655557118</v>
      </c>
      <c r="H271" s="340">
        <v>304.74574602728165</v>
      </c>
      <c r="I271" s="341">
        <v>565.67097923405049</v>
      </c>
      <c r="J271" s="344">
        <v>-8.5299301551586737</v>
      </c>
      <c r="K271" s="345">
        <v>154.33078347380268</v>
      </c>
      <c r="L271" s="342">
        <f t="shared" si="29"/>
        <v>711.47183255269442</v>
      </c>
      <c r="M271" s="367">
        <v>19</v>
      </c>
      <c r="N271" s="134">
        <f t="shared" si="31"/>
        <v>-1465.4772971037648</v>
      </c>
      <c r="O271" s="135">
        <f t="shared" si="32"/>
        <v>-0.67317939456629805</v>
      </c>
      <c r="P271" s="31"/>
      <c r="Q271" s="39">
        <f t="shared" si="33"/>
        <v>-0.66485881746880748</v>
      </c>
      <c r="R271" s="39">
        <f t="shared" si="34"/>
        <v>-0.69274829754129708</v>
      </c>
      <c r="S271" s="23"/>
      <c r="T271" s="33"/>
      <c r="U271" s="360">
        <v>851</v>
      </c>
      <c r="V271" s="349" t="s">
        <v>302</v>
      </c>
      <c r="W271" s="345">
        <v>21467</v>
      </c>
      <c r="X271" s="364">
        <v>1293.0558985250445</v>
      </c>
      <c r="Y271" s="340">
        <v>394.80285688589873</v>
      </c>
      <c r="Z271" s="361">
        <v>1687.8587554109433</v>
      </c>
      <c r="AA271" s="366">
        <v>-13.203940932594215</v>
      </c>
      <c r="AB271" s="363">
        <v>502.29431517811014</v>
      </c>
      <c r="AC271" s="369">
        <f t="shared" si="30"/>
        <v>2176.9491296564593</v>
      </c>
    </row>
    <row r="272" spans="1:29" ht="18.75">
      <c r="A272" s="348">
        <v>853</v>
      </c>
      <c r="B272" s="349" t="s">
        <v>303</v>
      </c>
      <c r="C272" s="345">
        <v>195137</v>
      </c>
      <c r="D272" s="339">
        <v>44.265136801324196</v>
      </c>
      <c r="E272" s="352">
        <v>121.96906276103455</v>
      </c>
      <c r="F272" s="355">
        <v>-87.248553580305114</v>
      </c>
      <c r="G272" s="354">
        <v>9.5446276205947616</v>
      </c>
      <c r="H272" s="340">
        <v>-13.762730799387096</v>
      </c>
      <c r="I272" s="341">
        <v>30.5024060019371</v>
      </c>
      <c r="J272" s="344">
        <v>215.67028805403382</v>
      </c>
      <c r="K272" s="345">
        <v>160.60912101398156</v>
      </c>
      <c r="L272" s="342">
        <f t="shared" si="29"/>
        <v>406.78181506995247</v>
      </c>
      <c r="M272" s="367">
        <v>2</v>
      </c>
      <c r="N272" s="134">
        <f t="shared" si="31"/>
        <v>-1237.6689532749399</v>
      </c>
      <c r="O272" s="135">
        <f t="shared" si="32"/>
        <v>-0.75263363130088079</v>
      </c>
      <c r="P272" s="31"/>
      <c r="Q272" s="39">
        <f t="shared" si="33"/>
        <v>-0.96573235903733134</v>
      </c>
      <c r="R272" s="39">
        <f t="shared" si="34"/>
        <v>-0.68825985222876351</v>
      </c>
      <c r="S272" s="23"/>
      <c r="T272" s="33"/>
      <c r="U272" s="360">
        <v>853</v>
      </c>
      <c r="V272" s="349" t="s">
        <v>303</v>
      </c>
      <c r="W272" s="345">
        <v>194391</v>
      </c>
      <c r="X272" s="364">
        <v>905.16966351611597</v>
      </c>
      <c r="Y272" s="340">
        <v>-15.046937088387283</v>
      </c>
      <c r="Z272" s="361">
        <v>890.12272642772859</v>
      </c>
      <c r="AA272" s="365">
        <v>239.12612723840095</v>
      </c>
      <c r="AB272" s="363">
        <v>515.20191467876305</v>
      </c>
      <c r="AC272" s="369">
        <f t="shared" si="30"/>
        <v>1644.4507683448924</v>
      </c>
    </row>
    <row r="273" spans="1:29" ht="18.75">
      <c r="A273" s="348">
        <v>854</v>
      </c>
      <c r="B273" s="349" t="s">
        <v>304</v>
      </c>
      <c r="C273" s="345">
        <v>3296</v>
      </c>
      <c r="D273" s="339">
        <v>572.63046116504859</v>
      </c>
      <c r="E273" s="352">
        <v>357.25758495145629</v>
      </c>
      <c r="F273" s="355">
        <v>156.42809466019418</v>
      </c>
      <c r="G273" s="354">
        <v>58.944781553398059</v>
      </c>
      <c r="H273" s="340">
        <v>394.95449029126212</v>
      </c>
      <c r="I273" s="341">
        <v>967.5849514563107</v>
      </c>
      <c r="J273" s="344">
        <v>-90.036711165048544</v>
      </c>
      <c r="K273" s="345">
        <v>205.61696768505001</v>
      </c>
      <c r="L273" s="342">
        <f t="shared" si="29"/>
        <v>1083.1652079763121</v>
      </c>
      <c r="M273" s="367">
        <v>19</v>
      </c>
      <c r="N273" s="134">
        <f t="shared" si="31"/>
        <v>-4050.3407674751966</v>
      </c>
      <c r="O273" s="135">
        <f t="shared" si="32"/>
        <v>-0.78900088688782632</v>
      </c>
      <c r="P273" s="31"/>
      <c r="Q273" s="39">
        <f t="shared" si="33"/>
        <v>-0.78759448801445009</v>
      </c>
      <c r="R273" s="39">
        <f t="shared" si="34"/>
        <v>-0.69862558715198786</v>
      </c>
      <c r="S273" s="23"/>
      <c r="T273" s="33"/>
      <c r="U273" s="360">
        <v>854</v>
      </c>
      <c r="V273" s="349" t="s">
        <v>304</v>
      </c>
      <c r="W273" s="345">
        <v>3304</v>
      </c>
      <c r="X273" s="364">
        <v>3757.397318165371</v>
      </c>
      <c r="Y273" s="340">
        <v>797.96917120396336</v>
      </c>
      <c r="Z273" s="361">
        <v>4555.366489369334</v>
      </c>
      <c r="AA273" s="366">
        <v>-104.12469733656174</v>
      </c>
      <c r="AB273" s="363">
        <v>682.26418341873591</v>
      </c>
      <c r="AC273" s="369">
        <f t="shared" si="30"/>
        <v>5133.5059754515087</v>
      </c>
    </row>
    <row r="274" spans="1:29" ht="18.75">
      <c r="A274" s="348">
        <v>857</v>
      </c>
      <c r="B274" s="349" t="s">
        <v>305</v>
      </c>
      <c r="C274" s="345">
        <v>2420</v>
      </c>
      <c r="D274" s="339">
        <v>-773.12024793388434</v>
      </c>
      <c r="E274" s="352">
        <v>-4.3979338842975206</v>
      </c>
      <c r="F274" s="355">
        <v>-458.60082644628102</v>
      </c>
      <c r="G274" s="354">
        <v>-310.12148760330581</v>
      </c>
      <c r="H274" s="340">
        <v>401.47975206611568</v>
      </c>
      <c r="I274" s="341">
        <v>-371.64049586776861</v>
      </c>
      <c r="J274" s="344">
        <v>94.182231404958671</v>
      </c>
      <c r="K274" s="345">
        <v>217.95531015459491</v>
      </c>
      <c r="L274" s="342">
        <f t="shared" si="29"/>
        <v>-59.502954308215038</v>
      </c>
      <c r="M274" s="367">
        <v>11</v>
      </c>
      <c r="N274" s="134">
        <f t="shared" si="31"/>
        <v>-4639.9178051020563</v>
      </c>
      <c r="O274" s="135">
        <f t="shared" si="32"/>
        <v>-1.0129907347361564</v>
      </c>
      <c r="P274" s="31"/>
      <c r="Q274" s="39">
        <f t="shared" si="33"/>
        <v>-1.0987313751854961</v>
      </c>
      <c r="R274" s="39">
        <f t="shared" si="34"/>
        <v>-0.70463715556600359</v>
      </c>
      <c r="S274" s="23"/>
      <c r="T274" s="33"/>
      <c r="U274" s="360">
        <v>857</v>
      </c>
      <c r="V274" s="349" t="s">
        <v>305</v>
      </c>
      <c r="W274" s="345">
        <v>2433</v>
      </c>
      <c r="X274" s="364">
        <v>2787.5384612792072</v>
      </c>
      <c r="Y274" s="340">
        <v>976.61953985804246</v>
      </c>
      <c r="Z274" s="361">
        <v>3764.1580011372498</v>
      </c>
      <c r="AA274" s="365">
        <v>78.332922318125767</v>
      </c>
      <c r="AB274" s="363">
        <v>737.92392733846566</v>
      </c>
      <c r="AC274" s="369">
        <f t="shared" si="30"/>
        <v>4580.4148507938417</v>
      </c>
    </row>
    <row r="275" spans="1:29" ht="18.75">
      <c r="A275" s="348">
        <v>858</v>
      </c>
      <c r="B275" s="349" t="s">
        <v>306</v>
      </c>
      <c r="C275" s="345">
        <v>39718</v>
      </c>
      <c r="D275" s="339">
        <v>674.0103983080719</v>
      </c>
      <c r="E275" s="352">
        <v>519.12047434412614</v>
      </c>
      <c r="F275" s="355">
        <v>105.41794652298707</v>
      </c>
      <c r="G275" s="354">
        <v>49.47197744095876</v>
      </c>
      <c r="H275" s="340">
        <v>-17.710760864091849</v>
      </c>
      <c r="I275" s="341">
        <v>656.29963744398003</v>
      </c>
      <c r="J275" s="344">
        <v>-87.935218288937008</v>
      </c>
      <c r="K275" s="345">
        <v>116.55011550722701</v>
      </c>
      <c r="L275" s="342">
        <f t="shared" si="29"/>
        <v>684.91453466227006</v>
      </c>
      <c r="M275" s="367">
        <v>1</v>
      </c>
      <c r="N275" s="134">
        <f t="shared" si="31"/>
        <v>-252.84874688974833</v>
      </c>
      <c r="O275" s="135">
        <f t="shared" si="32"/>
        <v>-0.26962960894702365</v>
      </c>
      <c r="P275" s="31"/>
      <c r="Q275" s="39">
        <f t="shared" si="33"/>
        <v>2.974911923379242E-2</v>
      </c>
      <c r="R275" s="39">
        <f t="shared" si="34"/>
        <v>-0.69512433974176768</v>
      </c>
      <c r="S275" s="23"/>
      <c r="T275" s="33"/>
      <c r="U275" s="360">
        <v>858</v>
      </c>
      <c r="V275" s="349" t="s">
        <v>306</v>
      </c>
      <c r="W275" s="345">
        <v>38783</v>
      </c>
      <c r="X275" s="364">
        <v>895.22742449044426</v>
      </c>
      <c r="Y275" s="340">
        <v>-257.88807145238161</v>
      </c>
      <c r="Z275" s="361">
        <v>637.33935303806265</v>
      </c>
      <c r="AA275" s="366">
        <v>-81.863445323982162</v>
      </c>
      <c r="AB275" s="363">
        <v>382.28737383793793</v>
      </c>
      <c r="AC275" s="369">
        <f t="shared" si="30"/>
        <v>937.76328155201838</v>
      </c>
    </row>
    <row r="276" spans="1:29" ht="18.75">
      <c r="A276" s="348">
        <v>859</v>
      </c>
      <c r="B276" s="349" t="s">
        <v>307</v>
      </c>
      <c r="C276" s="345">
        <v>6593</v>
      </c>
      <c r="D276" s="339">
        <v>1114.0626421962688</v>
      </c>
      <c r="E276" s="352">
        <v>1549.7527680873654</v>
      </c>
      <c r="F276" s="355">
        <v>-192.62338844228728</v>
      </c>
      <c r="G276" s="354">
        <v>-243.06673744880933</v>
      </c>
      <c r="H276" s="340">
        <v>732.02457151524345</v>
      </c>
      <c r="I276" s="341">
        <v>1846.0872137115123</v>
      </c>
      <c r="J276" s="344">
        <v>-147.24465342029424</v>
      </c>
      <c r="K276" s="345">
        <v>146.8557997495366</v>
      </c>
      <c r="L276" s="342">
        <f t="shared" si="29"/>
        <v>1845.6983600407546</v>
      </c>
      <c r="M276" s="367">
        <v>17</v>
      </c>
      <c r="N276" s="134">
        <f t="shared" si="31"/>
        <v>-1546.9181052048468</v>
      </c>
      <c r="O276" s="135">
        <f t="shared" si="32"/>
        <v>-0.45596610198991677</v>
      </c>
      <c r="P276" s="31"/>
      <c r="Q276" s="39">
        <f t="shared" si="33"/>
        <v>-0.39434005665215</v>
      </c>
      <c r="R276" s="39">
        <f t="shared" si="34"/>
        <v>-0.7051425731410097</v>
      </c>
      <c r="S276" s="23"/>
      <c r="T276" s="33"/>
      <c r="U276" s="360">
        <v>859</v>
      </c>
      <c r="V276" s="349" t="s">
        <v>307</v>
      </c>
      <c r="W276" s="345">
        <v>6603</v>
      </c>
      <c r="X276" s="364">
        <v>1944.31909693584</v>
      </c>
      <c r="Y276" s="340">
        <v>1103.7398575775919</v>
      </c>
      <c r="Z276" s="361">
        <v>3048.0589545134321</v>
      </c>
      <c r="AA276" s="365">
        <v>-153.49946993790701</v>
      </c>
      <c r="AB276" s="363">
        <v>498.05698067007631</v>
      </c>
      <c r="AC276" s="369">
        <f t="shared" si="30"/>
        <v>3392.6164652456014</v>
      </c>
    </row>
    <row r="277" spans="1:29" ht="18.75">
      <c r="A277" s="348">
        <v>886</v>
      </c>
      <c r="B277" s="349" t="s">
        <v>308</v>
      </c>
      <c r="C277" s="345">
        <v>12669</v>
      </c>
      <c r="D277" s="339">
        <v>224.5154313679059</v>
      </c>
      <c r="E277" s="352">
        <v>280.25037493093379</v>
      </c>
      <c r="F277" s="355">
        <v>-11.133712210908516</v>
      </c>
      <c r="G277" s="354">
        <v>-44.601231352119349</v>
      </c>
      <c r="H277" s="340">
        <v>338.59539032283527</v>
      </c>
      <c r="I277" s="341">
        <v>563.1108216907412</v>
      </c>
      <c r="J277" s="344">
        <v>-12.93480148393717</v>
      </c>
      <c r="K277" s="345">
        <v>152.76129382814344</v>
      </c>
      <c r="L277" s="342">
        <f t="shared" si="29"/>
        <v>702.93731403494758</v>
      </c>
      <c r="M277" s="367">
        <v>4</v>
      </c>
      <c r="N277" s="134">
        <f t="shared" si="31"/>
        <v>-1383.0090436103305</v>
      </c>
      <c r="O277" s="135">
        <f t="shared" si="32"/>
        <v>-0.66301275607659493</v>
      </c>
      <c r="P277" s="31"/>
      <c r="Q277" s="39">
        <f t="shared" si="33"/>
        <v>-0.65001501025956698</v>
      </c>
      <c r="R277" s="39">
        <f t="shared" si="34"/>
        <v>-0.69671945687402315</v>
      </c>
      <c r="S277" s="23"/>
      <c r="T277" s="33"/>
      <c r="U277" s="360">
        <v>886</v>
      </c>
      <c r="V277" s="349" t="s">
        <v>308</v>
      </c>
      <c r="W277" s="345">
        <v>12735</v>
      </c>
      <c r="X277" s="364">
        <v>1224.0034237828247</v>
      </c>
      <c r="Y277" s="340">
        <v>384.95364065691945</v>
      </c>
      <c r="Z277" s="361">
        <v>1608.9570644397443</v>
      </c>
      <c r="AA277" s="366">
        <v>-26.707027875932468</v>
      </c>
      <c r="AB277" s="363">
        <v>503.69632108146607</v>
      </c>
      <c r="AC277" s="369">
        <f t="shared" si="30"/>
        <v>2085.9463576452781</v>
      </c>
    </row>
    <row r="278" spans="1:29" ht="18.75">
      <c r="A278" s="348">
        <v>887</v>
      </c>
      <c r="B278" s="349" t="s">
        <v>309</v>
      </c>
      <c r="C278" s="345">
        <v>4669</v>
      </c>
      <c r="D278" s="339">
        <v>-72.335617905333052</v>
      </c>
      <c r="E278" s="352">
        <v>57.835082458770614</v>
      </c>
      <c r="F278" s="355">
        <v>-88.462197472692225</v>
      </c>
      <c r="G278" s="354">
        <v>-41.708502891411435</v>
      </c>
      <c r="H278" s="340">
        <v>513.99421717712573</v>
      </c>
      <c r="I278" s="341">
        <v>441.6585992717927</v>
      </c>
      <c r="J278" s="344">
        <v>-65.055043906618124</v>
      </c>
      <c r="K278" s="345">
        <v>226.90034962868373</v>
      </c>
      <c r="L278" s="342">
        <f t="shared" si="29"/>
        <v>603.50390499385821</v>
      </c>
      <c r="M278" s="367">
        <v>6</v>
      </c>
      <c r="N278" s="134">
        <f t="shared" si="31"/>
        <v>-2896.1137907280513</v>
      </c>
      <c r="O278" s="135">
        <f t="shared" si="32"/>
        <v>-0.8275514763422277</v>
      </c>
      <c r="P278" s="31"/>
      <c r="Q278" s="39">
        <f t="shared" si="33"/>
        <v>-0.84374772932664122</v>
      </c>
      <c r="R278" s="39">
        <f t="shared" si="34"/>
        <v>-0.69148908855207636</v>
      </c>
      <c r="S278" s="23"/>
      <c r="T278" s="33"/>
      <c r="U278" s="360">
        <v>887</v>
      </c>
      <c r="V278" s="349" t="s">
        <v>309</v>
      </c>
      <c r="W278" s="345">
        <v>4644</v>
      </c>
      <c r="X278" s="364">
        <v>1887.3711253049296</v>
      </c>
      <c r="Y278" s="340">
        <v>939.20283338696254</v>
      </c>
      <c r="Z278" s="361">
        <v>2826.5739586918921</v>
      </c>
      <c r="AA278" s="365">
        <v>-62.425710594315248</v>
      </c>
      <c r="AB278" s="363">
        <v>735.46944762433236</v>
      </c>
      <c r="AC278" s="369">
        <f t="shared" si="30"/>
        <v>3499.6176957219095</v>
      </c>
    </row>
    <row r="279" spans="1:29" ht="18.75">
      <c r="A279" s="348">
        <v>889</v>
      </c>
      <c r="B279" s="349" t="s">
        <v>310</v>
      </c>
      <c r="C279" s="345">
        <v>2568</v>
      </c>
      <c r="D279" s="339">
        <v>1381.7538940809968</v>
      </c>
      <c r="E279" s="352">
        <v>790.73909657320871</v>
      </c>
      <c r="F279" s="355">
        <v>424.17640186915889</v>
      </c>
      <c r="G279" s="354">
        <v>166.83839563862929</v>
      </c>
      <c r="H279" s="340">
        <v>393.1865264797508</v>
      </c>
      <c r="I279" s="341">
        <v>1774.9404205607477</v>
      </c>
      <c r="J279" s="344">
        <v>133.78738317757009</v>
      </c>
      <c r="K279" s="345">
        <v>216.20144522336784</v>
      </c>
      <c r="L279" s="342">
        <f t="shared" si="29"/>
        <v>2124.9292489616855</v>
      </c>
      <c r="M279" s="367">
        <v>17</v>
      </c>
      <c r="N279" s="134">
        <f t="shared" si="31"/>
        <v>-2699.1465619327109</v>
      </c>
      <c r="O279" s="135">
        <f t="shared" si="32"/>
        <v>-0.55951578452335349</v>
      </c>
      <c r="P279" s="31"/>
      <c r="Q279" s="39">
        <f t="shared" si="33"/>
        <v>-0.56235533758414036</v>
      </c>
      <c r="R279" s="39">
        <f t="shared" si="34"/>
        <v>-0.68511450166834653</v>
      </c>
      <c r="S279" s="23"/>
      <c r="T279" s="33"/>
      <c r="U279" s="360">
        <v>889</v>
      </c>
      <c r="V279" s="349" t="s">
        <v>310</v>
      </c>
      <c r="W279" s="345">
        <v>2619</v>
      </c>
      <c r="X279" s="364">
        <v>3104.9679237112173</v>
      </c>
      <c r="Y279" s="340">
        <v>950.69771782278212</v>
      </c>
      <c r="Z279" s="361">
        <v>4055.6656415339994</v>
      </c>
      <c r="AA279" s="366">
        <v>81.806796487208857</v>
      </c>
      <c r="AB279" s="363">
        <v>686.60337287318782</v>
      </c>
      <c r="AC279" s="369">
        <f t="shared" si="30"/>
        <v>4824.0758108943965</v>
      </c>
    </row>
    <row r="280" spans="1:29" ht="18.75">
      <c r="A280" s="348">
        <v>890</v>
      </c>
      <c r="B280" s="349" t="s">
        <v>311</v>
      </c>
      <c r="C280" s="345">
        <v>1176</v>
      </c>
      <c r="D280" s="339">
        <v>2178.3392857142858</v>
      </c>
      <c r="E280" s="352">
        <v>1586.0612244897959</v>
      </c>
      <c r="F280" s="355">
        <v>101.50850340136054</v>
      </c>
      <c r="G280" s="354">
        <v>490.76955782312928</v>
      </c>
      <c r="H280" s="340">
        <v>419.38095238095241</v>
      </c>
      <c r="I280" s="341">
        <v>2597.7202380952381</v>
      </c>
      <c r="J280" s="344">
        <v>358.17857142857144</v>
      </c>
      <c r="K280" s="345">
        <v>199.44867270042744</v>
      </c>
      <c r="L280" s="342">
        <f t="shared" si="29"/>
        <v>3155.347482224237</v>
      </c>
      <c r="M280" s="367">
        <v>19</v>
      </c>
      <c r="N280" s="134">
        <f t="shared" si="31"/>
        <v>-3606.8434739476033</v>
      </c>
      <c r="O280" s="135">
        <f t="shared" si="32"/>
        <v>-0.53338385403855582</v>
      </c>
      <c r="P280" s="31"/>
      <c r="Q280" s="39">
        <f t="shared" si="33"/>
        <v>-0.54237440807522508</v>
      </c>
      <c r="R280" s="39">
        <f t="shared" si="34"/>
        <v>-0.68365102957804524</v>
      </c>
      <c r="S280" s="23"/>
      <c r="T280" s="33"/>
      <c r="U280" s="360">
        <v>890</v>
      </c>
      <c r="V280" s="349" t="s">
        <v>311</v>
      </c>
      <c r="W280" s="345">
        <v>1219</v>
      </c>
      <c r="X280" s="364">
        <v>4996.8596094770264</v>
      </c>
      <c r="Y280" s="340">
        <v>679.65910786397001</v>
      </c>
      <c r="Z280" s="361">
        <v>5676.5187173409968</v>
      </c>
      <c r="AA280" s="365">
        <v>455.20180475799833</v>
      </c>
      <c r="AB280" s="363">
        <v>630.47043407284502</v>
      </c>
      <c r="AC280" s="369">
        <f t="shared" si="30"/>
        <v>6762.1909561718403</v>
      </c>
    </row>
    <row r="281" spans="1:29" ht="18.75">
      <c r="A281" s="348">
        <v>892</v>
      </c>
      <c r="B281" s="349" t="s">
        <v>312</v>
      </c>
      <c r="C281" s="345">
        <v>3634</v>
      </c>
      <c r="D281" s="339">
        <v>1208.3882773802973</v>
      </c>
      <c r="E281" s="352">
        <v>1068.5946615299945</v>
      </c>
      <c r="F281" s="355">
        <v>103.88112272977435</v>
      </c>
      <c r="G281" s="354">
        <v>35.912493120528346</v>
      </c>
      <c r="H281" s="340">
        <v>561.94909190974136</v>
      </c>
      <c r="I281" s="341">
        <v>1770.3373692900386</v>
      </c>
      <c r="J281" s="344">
        <v>-164.03439735828289</v>
      </c>
      <c r="K281" s="345">
        <v>164.22351487831753</v>
      </c>
      <c r="L281" s="342">
        <f t="shared" si="29"/>
        <v>1770.5264868100733</v>
      </c>
      <c r="M281" s="367">
        <v>13</v>
      </c>
      <c r="N281" s="134">
        <f t="shared" si="31"/>
        <v>-1200.2839652848568</v>
      </c>
      <c r="O281" s="135">
        <f t="shared" si="32"/>
        <v>-0.40402576490144332</v>
      </c>
      <c r="P281" s="31"/>
      <c r="Q281" s="39">
        <f t="shared" si="33"/>
        <v>-0.31741839791861237</v>
      </c>
      <c r="R281" s="39">
        <f t="shared" si="34"/>
        <v>-0.70028692476743071</v>
      </c>
      <c r="S281" s="23"/>
      <c r="T281" s="33"/>
      <c r="U281" s="360">
        <v>892</v>
      </c>
      <c r="V281" s="349" t="s">
        <v>312</v>
      </c>
      <c r="W281" s="345">
        <v>3646</v>
      </c>
      <c r="X281" s="364">
        <v>1619.767545342783</v>
      </c>
      <c r="Y281" s="340">
        <v>973.82326327522105</v>
      </c>
      <c r="Z281" s="361">
        <v>2593.5908086180038</v>
      </c>
      <c r="AA281" s="366">
        <v>-170.7161272627537</v>
      </c>
      <c r="AB281" s="363">
        <v>547.93577073967992</v>
      </c>
      <c r="AC281" s="369">
        <f t="shared" si="30"/>
        <v>2970.81045209493</v>
      </c>
    </row>
    <row r="282" spans="1:29" ht="18.75">
      <c r="A282" s="348">
        <v>893</v>
      </c>
      <c r="B282" s="349" t="s">
        <v>313</v>
      </c>
      <c r="C282" s="345">
        <v>7497</v>
      </c>
      <c r="D282" s="339">
        <v>756.48899559823928</v>
      </c>
      <c r="E282" s="352">
        <v>866.92370281445915</v>
      </c>
      <c r="F282" s="355">
        <v>-84.416566626650663</v>
      </c>
      <c r="G282" s="354">
        <v>-26.01814058956916</v>
      </c>
      <c r="H282" s="340">
        <v>294.05055355475525</v>
      </c>
      <c r="I282" s="341">
        <v>1050.5395491529946</v>
      </c>
      <c r="J282" s="344">
        <v>-40.050153394691208</v>
      </c>
      <c r="K282" s="345">
        <v>202.88653936723179</v>
      </c>
      <c r="L282" s="342">
        <f t="shared" si="29"/>
        <v>1213.3759351255353</v>
      </c>
      <c r="M282" s="367">
        <v>15</v>
      </c>
      <c r="N282" s="134">
        <f t="shared" si="31"/>
        <v>-2047.5049208437272</v>
      </c>
      <c r="O282" s="135">
        <f t="shared" si="32"/>
        <v>-0.62789933495902839</v>
      </c>
      <c r="P282" s="31"/>
      <c r="Q282" s="39">
        <f t="shared" si="33"/>
        <v>-0.60610197059377424</v>
      </c>
      <c r="R282" s="39">
        <f t="shared" si="34"/>
        <v>-0.69053613866395991</v>
      </c>
      <c r="S282" s="23"/>
      <c r="T282" s="33"/>
      <c r="U282" s="360">
        <v>893</v>
      </c>
      <c r="V282" s="349" t="s">
        <v>313</v>
      </c>
      <c r="W282" s="345">
        <v>7479</v>
      </c>
      <c r="X282" s="364">
        <v>1989.0949900088226</v>
      </c>
      <c r="Y282" s="340">
        <v>677.93929482019985</v>
      </c>
      <c r="Z282" s="361">
        <v>2667.0342848290225</v>
      </c>
      <c r="AA282" s="365">
        <v>-61.7599946516914</v>
      </c>
      <c r="AB282" s="363">
        <v>655.60656579193153</v>
      </c>
      <c r="AC282" s="369">
        <f t="shared" si="30"/>
        <v>3260.8808559692625</v>
      </c>
    </row>
    <row r="283" spans="1:29" ht="18.75">
      <c r="A283" s="348">
        <v>895</v>
      </c>
      <c r="B283" s="349" t="s">
        <v>314</v>
      </c>
      <c r="C283" s="345">
        <v>15463</v>
      </c>
      <c r="D283" s="339">
        <v>304.62749789820862</v>
      </c>
      <c r="E283" s="352">
        <v>123.95886955959386</v>
      </c>
      <c r="F283" s="355">
        <v>70.3091896785876</v>
      </c>
      <c r="G283" s="354">
        <v>110.35943866002717</v>
      </c>
      <c r="H283" s="340">
        <v>95.086270452046818</v>
      </c>
      <c r="I283" s="341">
        <v>399.71376835025546</v>
      </c>
      <c r="J283" s="344">
        <v>-105.46924917545108</v>
      </c>
      <c r="K283" s="345">
        <v>168.98944029190693</v>
      </c>
      <c r="L283" s="342">
        <f t="shared" si="29"/>
        <v>463.23395946671133</v>
      </c>
      <c r="M283" s="367">
        <v>2</v>
      </c>
      <c r="N283" s="134">
        <f t="shared" si="31"/>
        <v>-1744.3624382673229</v>
      </c>
      <c r="O283" s="135">
        <f t="shared" si="32"/>
        <v>-0.79016365494064345</v>
      </c>
      <c r="P283" s="31"/>
      <c r="Q283" s="39">
        <f t="shared" si="33"/>
        <v>-0.77427554601804427</v>
      </c>
      <c r="R283" s="39">
        <f t="shared" si="34"/>
        <v>-0.6901649468891069</v>
      </c>
      <c r="S283" s="23"/>
      <c r="T283" s="33"/>
      <c r="U283" s="360">
        <v>895</v>
      </c>
      <c r="V283" s="349" t="s">
        <v>314</v>
      </c>
      <c r="W283" s="345">
        <v>15378</v>
      </c>
      <c r="X283" s="364">
        <v>1537.3571736067122</v>
      </c>
      <c r="Y283" s="340">
        <v>233.44683676519128</v>
      </c>
      <c r="Z283" s="361">
        <v>1770.8040103719036</v>
      </c>
      <c r="AA283" s="366">
        <v>-108.62504877097152</v>
      </c>
      <c r="AB283" s="363">
        <v>545.41743613310234</v>
      </c>
      <c r="AC283" s="369">
        <f t="shared" si="30"/>
        <v>2207.5963977340343</v>
      </c>
    </row>
    <row r="284" spans="1:29" ht="18.75">
      <c r="A284" s="348">
        <v>905</v>
      </c>
      <c r="B284" s="349" t="s">
        <v>315</v>
      </c>
      <c r="C284" s="345">
        <v>67615</v>
      </c>
      <c r="D284" s="339">
        <v>109.21407971603934</v>
      </c>
      <c r="E284" s="352">
        <v>318.57578939584414</v>
      </c>
      <c r="F284" s="355">
        <v>-147.63771352510537</v>
      </c>
      <c r="G284" s="354">
        <v>-61.7239961546994</v>
      </c>
      <c r="H284" s="340">
        <v>38.55940249944539</v>
      </c>
      <c r="I284" s="341">
        <v>147.77348221548473</v>
      </c>
      <c r="J284" s="344">
        <v>419.17283147230643</v>
      </c>
      <c r="K284" s="345">
        <v>154.79696655466537</v>
      </c>
      <c r="L284" s="342">
        <f t="shared" si="29"/>
        <v>721.74328024245654</v>
      </c>
      <c r="M284" s="367">
        <v>15</v>
      </c>
      <c r="N284" s="134">
        <f t="shared" si="31"/>
        <v>-1353.0047472033957</v>
      </c>
      <c r="O284" s="135">
        <f t="shared" si="32"/>
        <v>-0.65212967035280489</v>
      </c>
      <c r="P284" s="31"/>
      <c r="Q284" s="39">
        <f t="shared" si="33"/>
        <v>-0.87313895358760796</v>
      </c>
      <c r="R284" s="39">
        <f t="shared" si="34"/>
        <v>-0.68903472100476759</v>
      </c>
      <c r="S284" s="23"/>
      <c r="T284" s="33"/>
      <c r="U284" s="360">
        <v>905</v>
      </c>
      <c r="V284" s="349" t="s">
        <v>315</v>
      </c>
      <c r="W284" s="345">
        <v>67551</v>
      </c>
      <c r="X284" s="364">
        <v>1092.3145449358869</v>
      </c>
      <c r="Y284" s="340">
        <v>72.530664799431207</v>
      </c>
      <c r="Z284" s="361">
        <v>1164.8452097353181</v>
      </c>
      <c r="AA284" s="365">
        <v>412.10780003256798</v>
      </c>
      <c r="AB284" s="363">
        <v>497.79501767796609</v>
      </c>
      <c r="AC284" s="369">
        <f t="shared" si="30"/>
        <v>2074.7480274458521</v>
      </c>
    </row>
    <row r="285" spans="1:29" ht="18.75">
      <c r="A285" s="348">
        <v>908</v>
      </c>
      <c r="B285" s="349" t="s">
        <v>316</v>
      </c>
      <c r="C285" s="345">
        <v>20695</v>
      </c>
      <c r="D285" s="339">
        <v>211.61048562454698</v>
      </c>
      <c r="E285" s="352">
        <v>208.46107755496496</v>
      </c>
      <c r="F285" s="355">
        <v>-9.4791978738825797</v>
      </c>
      <c r="G285" s="354">
        <v>12.628605943464605</v>
      </c>
      <c r="H285" s="340">
        <v>212.39714906982363</v>
      </c>
      <c r="I285" s="341">
        <v>424.00763469437061</v>
      </c>
      <c r="J285" s="344">
        <v>45.097318192800195</v>
      </c>
      <c r="K285" s="345">
        <v>141.29947138445584</v>
      </c>
      <c r="L285" s="342">
        <f t="shared" si="29"/>
        <v>610.40442427162657</v>
      </c>
      <c r="M285" s="367">
        <v>6</v>
      </c>
      <c r="N285" s="134">
        <f t="shared" si="31"/>
        <v>-1632.7453321192791</v>
      </c>
      <c r="O285" s="135">
        <f t="shared" si="32"/>
        <v>-0.72788066310216804</v>
      </c>
      <c r="P285" s="31"/>
      <c r="Q285" s="39">
        <f t="shared" si="33"/>
        <v>-0.7569334709956036</v>
      </c>
      <c r="R285" s="39">
        <f t="shared" si="34"/>
        <v>-0.69078104247000105</v>
      </c>
      <c r="S285" s="23"/>
      <c r="T285" s="33"/>
      <c r="U285" s="360">
        <v>908</v>
      </c>
      <c r="V285" s="349" t="s">
        <v>316</v>
      </c>
      <c r="W285" s="345">
        <v>20765</v>
      </c>
      <c r="X285" s="364">
        <v>1541.5476186294702</v>
      </c>
      <c r="Y285" s="340">
        <v>202.8621790959148</v>
      </c>
      <c r="Z285" s="361">
        <v>1744.409797725385</v>
      </c>
      <c r="AA285" s="366">
        <v>41.783915241993739</v>
      </c>
      <c r="AB285" s="363">
        <v>456.95604342352664</v>
      </c>
      <c r="AC285" s="369">
        <f t="shared" si="30"/>
        <v>2243.1497563909056</v>
      </c>
    </row>
    <row r="286" spans="1:29" ht="18.75">
      <c r="A286" s="348">
        <v>915</v>
      </c>
      <c r="B286" s="349" t="s">
        <v>317</v>
      </c>
      <c r="C286" s="345">
        <v>19973</v>
      </c>
      <c r="D286" s="339">
        <v>-6.4136584388925055E-2</v>
      </c>
      <c r="E286" s="352">
        <v>-90.538627146647968</v>
      </c>
      <c r="F286" s="355">
        <v>38.73399088769839</v>
      </c>
      <c r="G286" s="354">
        <v>51.74049967456066</v>
      </c>
      <c r="H286" s="340">
        <v>323.08125970059581</v>
      </c>
      <c r="I286" s="341">
        <v>323.0171231162069</v>
      </c>
      <c r="J286" s="344">
        <v>-116.5960046062184</v>
      </c>
      <c r="K286" s="345">
        <v>166.37607367425321</v>
      </c>
      <c r="L286" s="342">
        <f t="shared" si="29"/>
        <v>372.79719218424168</v>
      </c>
      <c r="M286" s="367">
        <v>11</v>
      </c>
      <c r="N286" s="134">
        <f t="shared" si="31"/>
        <v>-2546.6457233054798</v>
      </c>
      <c r="O286" s="135">
        <f t="shared" si="32"/>
        <v>-0.87230536681971504</v>
      </c>
      <c r="P286" s="31"/>
      <c r="Q286" s="39">
        <f t="shared" si="33"/>
        <v>-0.87078345009973668</v>
      </c>
      <c r="R286" s="39">
        <f t="shared" si="34"/>
        <v>-0.68957863485753912</v>
      </c>
      <c r="S286" s="23"/>
      <c r="T286" s="33"/>
      <c r="U286" s="360">
        <v>915</v>
      </c>
      <c r="V286" s="349" t="s">
        <v>317</v>
      </c>
      <c r="W286" s="345">
        <v>20278</v>
      </c>
      <c r="X286" s="364">
        <v>2099.0460668283818</v>
      </c>
      <c r="Y286" s="340">
        <v>400.76625106379129</v>
      </c>
      <c r="Z286" s="361">
        <v>2499.8123178921733</v>
      </c>
      <c r="AA286" s="365">
        <v>-116.3379031462669</v>
      </c>
      <c r="AB286" s="363">
        <v>535.9685007438153</v>
      </c>
      <c r="AC286" s="369">
        <f t="shared" si="30"/>
        <v>2919.4429154897216</v>
      </c>
    </row>
    <row r="287" spans="1:29" ht="18.75">
      <c r="A287" s="348">
        <v>918</v>
      </c>
      <c r="B287" s="349" t="s">
        <v>318</v>
      </c>
      <c r="C287" s="345">
        <v>2271</v>
      </c>
      <c r="D287" s="339">
        <v>139.94539850286216</v>
      </c>
      <c r="E287" s="352">
        <v>175.33949801849406</v>
      </c>
      <c r="F287" s="355">
        <v>-26.546455306032584</v>
      </c>
      <c r="G287" s="354">
        <v>-8.8476442095992951</v>
      </c>
      <c r="H287" s="340">
        <v>324.97842360193749</v>
      </c>
      <c r="I287" s="341">
        <v>464.92382210479963</v>
      </c>
      <c r="J287" s="344">
        <v>-248.05151915455747</v>
      </c>
      <c r="K287" s="345">
        <v>229.250386072872</v>
      </c>
      <c r="L287" s="342">
        <f t="shared" si="29"/>
        <v>446.12268902311416</v>
      </c>
      <c r="M287" s="367">
        <v>2</v>
      </c>
      <c r="N287" s="134">
        <f t="shared" si="31"/>
        <v>-2374.5002863467093</v>
      </c>
      <c r="O287" s="135">
        <f t="shared" si="32"/>
        <v>-0.84183540554028802</v>
      </c>
      <c r="P287" s="31"/>
      <c r="Q287" s="39">
        <f t="shared" si="33"/>
        <v>-0.79829652048355282</v>
      </c>
      <c r="R287" s="39">
        <f t="shared" si="34"/>
        <v>-0.68720243886298982</v>
      </c>
      <c r="S287" s="23"/>
      <c r="T287" s="33"/>
      <c r="U287" s="360">
        <v>918</v>
      </c>
      <c r="V287" s="349" t="s">
        <v>318</v>
      </c>
      <c r="W287" s="345">
        <v>2292</v>
      </c>
      <c r="X287" s="364">
        <v>1706.8212475449454</v>
      </c>
      <c r="Y287" s="340">
        <v>598.165375488937</v>
      </c>
      <c r="Z287" s="361">
        <v>2304.9866230338826</v>
      </c>
      <c r="AA287" s="366">
        <v>-217.26701570680629</v>
      </c>
      <c r="AB287" s="363">
        <v>732.9033680427475</v>
      </c>
      <c r="AC287" s="369">
        <f t="shared" si="30"/>
        <v>2820.6229753698235</v>
      </c>
    </row>
    <row r="288" spans="1:29" ht="18.75">
      <c r="A288" s="348">
        <v>921</v>
      </c>
      <c r="B288" s="349" t="s">
        <v>319</v>
      </c>
      <c r="C288" s="345">
        <v>1941</v>
      </c>
      <c r="D288" s="339">
        <v>548.83256053580624</v>
      </c>
      <c r="E288" s="352">
        <v>103.25038639876352</v>
      </c>
      <c r="F288" s="355">
        <v>386.41628026790312</v>
      </c>
      <c r="G288" s="354">
        <v>59.165893869139616</v>
      </c>
      <c r="H288" s="340">
        <v>497.07006697578566</v>
      </c>
      <c r="I288" s="341">
        <v>1045.9026275115921</v>
      </c>
      <c r="J288" s="344">
        <v>86.82843894899537</v>
      </c>
      <c r="K288" s="345">
        <v>251.97843179058191</v>
      </c>
      <c r="L288" s="342">
        <f t="shared" si="29"/>
        <v>1384.7094982511694</v>
      </c>
      <c r="M288" s="367">
        <v>11</v>
      </c>
      <c r="N288" s="134">
        <f t="shared" si="31"/>
        <v>-4328.1147678198486</v>
      </c>
      <c r="O288" s="135">
        <f t="shared" si="32"/>
        <v>-0.75761384671412257</v>
      </c>
      <c r="P288" s="31"/>
      <c r="Q288" s="39">
        <f t="shared" si="33"/>
        <v>-0.78337849712663987</v>
      </c>
      <c r="R288" s="39">
        <f t="shared" si="34"/>
        <v>-0.68881124145954575</v>
      </c>
      <c r="S288" s="23"/>
      <c r="T288" s="33"/>
      <c r="U288" s="360">
        <v>921</v>
      </c>
      <c r="V288" s="349" t="s">
        <v>319</v>
      </c>
      <c r="W288" s="345">
        <v>1972</v>
      </c>
      <c r="X288" s="364">
        <v>3768.7880908520597</v>
      </c>
      <c r="Y288" s="340">
        <v>1059.4612456094317</v>
      </c>
      <c r="Z288" s="361">
        <v>4828.2493364614911</v>
      </c>
      <c r="AA288" s="365">
        <v>74.846348884381342</v>
      </c>
      <c r="AB288" s="363">
        <v>809.72858072514532</v>
      </c>
      <c r="AC288" s="369">
        <f t="shared" si="30"/>
        <v>5712.8242660710184</v>
      </c>
    </row>
    <row r="289" spans="1:29" ht="18.75">
      <c r="A289" s="348">
        <v>922</v>
      </c>
      <c r="B289" s="349" t="s">
        <v>320</v>
      </c>
      <c r="C289" s="345">
        <v>4444</v>
      </c>
      <c r="D289" s="339">
        <v>432.06435643564356</v>
      </c>
      <c r="E289" s="352">
        <v>579.24482448244828</v>
      </c>
      <c r="F289" s="355">
        <v>-71.52295229522953</v>
      </c>
      <c r="G289" s="354">
        <v>-75.657515751575161</v>
      </c>
      <c r="H289" s="340">
        <v>307.78982898289831</v>
      </c>
      <c r="I289" s="341">
        <v>739.85418541854187</v>
      </c>
      <c r="J289" s="344">
        <v>-238.95004500450045</v>
      </c>
      <c r="K289" s="345">
        <v>162.82741504649431</v>
      </c>
      <c r="L289" s="342">
        <f t="shared" si="29"/>
        <v>663.73155546053567</v>
      </c>
      <c r="M289" s="367">
        <v>6</v>
      </c>
      <c r="N289" s="134">
        <f t="shared" si="31"/>
        <v>-1153.8283629941566</v>
      </c>
      <c r="O289" s="135">
        <f t="shared" si="32"/>
        <v>-0.63482273749475782</v>
      </c>
      <c r="P289" s="31"/>
      <c r="Q289" s="39">
        <f t="shared" si="33"/>
        <v>-0.50494082555698916</v>
      </c>
      <c r="R289" s="39">
        <f t="shared" si="34"/>
        <v>-0.70601349085914156</v>
      </c>
      <c r="S289" s="23"/>
      <c r="T289" s="33"/>
      <c r="U289" s="360">
        <v>922</v>
      </c>
      <c r="V289" s="349" t="s">
        <v>320</v>
      </c>
      <c r="W289" s="345">
        <v>4367</v>
      </c>
      <c r="X289" s="364">
        <v>1084.3157056712259</v>
      </c>
      <c r="Y289" s="340">
        <v>410.16055820359031</v>
      </c>
      <c r="Z289" s="361">
        <v>1494.4762638748164</v>
      </c>
      <c r="AA289" s="366">
        <v>-230.77650561025877</v>
      </c>
      <c r="AB289" s="363">
        <v>553.86016019013448</v>
      </c>
      <c r="AC289" s="369">
        <f t="shared" si="30"/>
        <v>1817.5599184546923</v>
      </c>
    </row>
    <row r="290" spans="1:29" ht="18.75">
      <c r="A290" s="348">
        <v>924</v>
      </c>
      <c r="B290" s="349" t="s">
        <v>321</v>
      </c>
      <c r="C290" s="345">
        <v>3004</v>
      </c>
      <c r="D290" s="339">
        <v>252.22403462050599</v>
      </c>
      <c r="E290" s="352">
        <v>391.74866844207725</v>
      </c>
      <c r="F290" s="355">
        <v>-37.365845539280961</v>
      </c>
      <c r="G290" s="354">
        <v>-102.15878828229027</v>
      </c>
      <c r="H290" s="340">
        <v>539.36384820239675</v>
      </c>
      <c r="I290" s="341">
        <v>791.58788282290277</v>
      </c>
      <c r="J290" s="344">
        <v>61.903794940079891</v>
      </c>
      <c r="K290" s="345">
        <v>240.9826904234742</v>
      </c>
      <c r="L290" s="342">
        <f t="shared" si="29"/>
        <v>1094.474368186457</v>
      </c>
      <c r="M290" s="367">
        <v>16</v>
      </c>
      <c r="N290" s="134">
        <f t="shared" si="31"/>
        <v>-2903.1099475607293</v>
      </c>
      <c r="O290" s="135">
        <f t="shared" si="32"/>
        <v>-0.72621606406770955</v>
      </c>
      <c r="P290" s="31"/>
      <c r="Q290" s="39">
        <f t="shared" si="33"/>
        <v>-0.75082327850943242</v>
      </c>
      <c r="R290" s="39">
        <f t="shared" si="34"/>
        <v>-0.6815236015352899</v>
      </c>
      <c r="S290" s="23"/>
      <c r="T290" s="33"/>
      <c r="U290" s="360">
        <v>924</v>
      </c>
      <c r="V290" s="349" t="s">
        <v>321</v>
      </c>
      <c r="W290" s="345">
        <v>3065</v>
      </c>
      <c r="X290" s="364">
        <v>2206.2818639444931</v>
      </c>
      <c r="Y290" s="340">
        <v>970.53127529117887</v>
      </c>
      <c r="Z290" s="361">
        <v>3176.8131392356718</v>
      </c>
      <c r="AA290" s="365">
        <v>64.097553017944534</v>
      </c>
      <c r="AB290" s="363">
        <v>756.67362349356995</v>
      </c>
      <c r="AC290" s="369">
        <f t="shared" si="30"/>
        <v>3997.5843157471863</v>
      </c>
    </row>
    <row r="291" spans="1:29" ht="18.75">
      <c r="A291" s="348">
        <v>925</v>
      </c>
      <c r="B291" s="349" t="s">
        <v>322</v>
      </c>
      <c r="C291" s="345">
        <v>3490</v>
      </c>
      <c r="D291" s="339">
        <v>970.94441260744986</v>
      </c>
      <c r="E291" s="352">
        <v>375.44412607449857</v>
      </c>
      <c r="F291" s="355">
        <v>337.83724928366763</v>
      </c>
      <c r="G291" s="354">
        <v>257.66303724928366</v>
      </c>
      <c r="H291" s="340">
        <v>-38.854441260744984</v>
      </c>
      <c r="I291" s="341">
        <v>932.08968481375359</v>
      </c>
      <c r="J291" s="344">
        <v>34.415759312320915</v>
      </c>
      <c r="K291" s="345">
        <v>234.25119284564349</v>
      </c>
      <c r="L291" s="342">
        <f t="shared" si="29"/>
        <v>1200.7566369717181</v>
      </c>
      <c r="M291" s="367">
        <v>11</v>
      </c>
      <c r="N291" s="134">
        <f t="shared" si="31"/>
        <v>-2032.2733904408813</v>
      </c>
      <c r="O291" s="135">
        <f t="shared" si="32"/>
        <v>-0.628597128145857</v>
      </c>
      <c r="P291" s="31"/>
      <c r="Q291" s="39">
        <f t="shared" si="33"/>
        <v>-0.62508747662497199</v>
      </c>
      <c r="R291" s="39">
        <f t="shared" si="34"/>
        <v>-0.67940196840061218</v>
      </c>
      <c r="S291" s="23"/>
      <c r="T291" s="33"/>
      <c r="U291" s="360">
        <v>925</v>
      </c>
      <c r="V291" s="349" t="s">
        <v>322</v>
      </c>
      <c r="W291" s="345">
        <v>3522</v>
      </c>
      <c r="X291" s="364">
        <v>2268.350402157595</v>
      </c>
      <c r="Y291" s="340">
        <v>217.80203794475085</v>
      </c>
      <c r="Z291" s="361">
        <v>2486.1524401023457</v>
      </c>
      <c r="AA291" s="366">
        <v>16.208120386144238</v>
      </c>
      <c r="AB291" s="363">
        <v>730.66946692410943</v>
      </c>
      <c r="AC291" s="369">
        <f t="shared" si="30"/>
        <v>3233.0300274125993</v>
      </c>
    </row>
    <row r="292" spans="1:29" ht="18.75">
      <c r="A292" s="348">
        <v>927</v>
      </c>
      <c r="B292" s="349" t="s">
        <v>323</v>
      </c>
      <c r="C292" s="345">
        <v>29239</v>
      </c>
      <c r="D292" s="339">
        <v>529.27801908410004</v>
      </c>
      <c r="E292" s="352">
        <v>499.06888060467185</v>
      </c>
      <c r="F292" s="355">
        <v>-0.19005437942474093</v>
      </c>
      <c r="G292" s="354">
        <v>30.399192858852903</v>
      </c>
      <c r="H292" s="340">
        <v>126.38783816135982</v>
      </c>
      <c r="I292" s="341">
        <v>655.66589144635589</v>
      </c>
      <c r="J292" s="344">
        <v>-112.79811211053729</v>
      </c>
      <c r="K292" s="345">
        <v>143.23339873266198</v>
      </c>
      <c r="L292" s="342">
        <f t="shared" si="29"/>
        <v>686.10117806848052</v>
      </c>
      <c r="M292" s="367">
        <v>1</v>
      </c>
      <c r="N292" s="134">
        <f t="shared" si="31"/>
        <v>-550.19418664967793</v>
      </c>
      <c r="O292" s="135">
        <f t="shared" si="32"/>
        <v>-0.44503457858964568</v>
      </c>
      <c r="P292" s="31"/>
      <c r="Q292" s="39">
        <f t="shared" si="33"/>
        <v>-0.25584572714228193</v>
      </c>
      <c r="R292" s="39">
        <f t="shared" si="34"/>
        <v>-0.69310774420401966</v>
      </c>
      <c r="S292" s="23"/>
      <c r="T292" s="33"/>
      <c r="U292" s="360">
        <v>927</v>
      </c>
      <c r="V292" s="349" t="s">
        <v>323</v>
      </c>
      <c r="W292" s="345">
        <v>29160</v>
      </c>
      <c r="X292" s="364">
        <v>916.52747823376421</v>
      </c>
      <c r="Y292" s="340">
        <v>-35.438817775694233</v>
      </c>
      <c r="Z292" s="361">
        <v>881.08866045806997</v>
      </c>
      <c r="AA292" s="365">
        <v>-111.51539780521261</v>
      </c>
      <c r="AB292" s="363">
        <v>466.72210206530104</v>
      </c>
      <c r="AC292" s="369">
        <f t="shared" si="30"/>
        <v>1236.2953647181585</v>
      </c>
    </row>
    <row r="293" spans="1:29" ht="18.75">
      <c r="A293" s="348">
        <v>931</v>
      </c>
      <c r="B293" s="349" t="s">
        <v>324</v>
      </c>
      <c r="C293" s="345">
        <v>6070</v>
      </c>
      <c r="D293" s="339">
        <v>1102.3571663920923</v>
      </c>
      <c r="E293" s="352">
        <v>130.16836902800659</v>
      </c>
      <c r="F293" s="355">
        <v>574.2220757825371</v>
      </c>
      <c r="G293" s="354">
        <v>397.9667215815486</v>
      </c>
      <c r="H293" s="340">
        <v>304.49884678747941</v>
      </c>
      <c r="I293" s="341">
        <v>1406.8560131795716</v>
      </c>
      <c r="J293" s="344">
        <v>5.1357495881383857</v>
      </c>
      <c r="K293" s="345">
        <v>216.31185596404325</v>
      </c>
      <c r="L293" s="342">
        <f t="shared" si="29"/>
        <v>1628.3036187317532</v>
      </c>
      <c r="M293" s="367">
        <v>13</v>
      </c>
      <c r="N293" s="134">
        <f t="shared" si="31"/>
        <v>-2920.5258514463303</v>
      </c>
      <c r="O293" s="135">
        <f t="shared" si="32"/>
        <v>-0.64203898400526194</v>
      </c>
      <c r="P293" s="31"/>
      <c r="Q293" s="39">
        <f t="shared" si="33"/>
        <v>-0.63311013901449498</v>
      </c>
      <c r="R293" s="39">
        <f t="shared" si="34"/>
        <v>-0.69535433883519526</v>
      </c>
      <c r="S293" s="23"/>
      <c r="T293" s="33"/>
      <c r="U293" s="360">
        <v>931</v>
      </c>
      <c r="V293" s="349" t="s">
        <v>324</v>
      </c>
      <c r="W293" s="345">
        <v>6097</v>
      </c>
      <c r="X293" s="364">
        <v>3021.9626726652191</v>
      </c>
      <c r="Y293" s="340">
        <v>812.58323002232726</v>
      </c>
      <c r="Z293" s="361">
        <v>3834.545902687546</v>
      </c>
      <c r="AA293" s="366">
        <v>4.2394620305068065</v>
      </c>
      <c r="AB293" s="363">
        <v>710.04410546003032</v>
      </c>
      <c r="AC293" s="369">
        <f t="shared" si="30"/>
        <v>4548.8294701780833</v>
      </c>
    </row>
    <row r="294" spans="1:29" ht="18.75">
      <c r="A294" s="348">
        <v>934</v>
      </c>
      <c r="B294" s="349" t="s">
        <v>325</v>
      </c>
      <c r="C294" s="345">
        <v>2756</v>
      </c>
      <c r="D294" s="339">
        <v>267.25979680696662</v>
      </c>
      <c r="E294" s="352">
        <v>130.01306240928884</v>
      </c>
      <c r="F294" s="355">
        <v>122.02830188679245</v>
      </c>
      <c r="G294" s="354">
        <v>15.218432510885341</v>
      </c>
      <c r="H294" s="340">
        <v>453.58817126269957</v>
      </c>
      <c r="I294" s="341">
        <v>720.84796806966619</v>
      </c>
      <c r="J294" s="344">
        <v>-281.78955007256894</v>
      </c>
      <c r="K294" s="345">
        <v>205.211788898066</v>
      </c>
      <c r="L294" s="342">
        <f t="shared" si="29"/>
        <v>644.27020689516326</v>
      </c>
      <c r="M294" s="367">
        <v>14</v>
      </c>
      <c r="N294" s="134">
        <f t="shared" si="31"/>
        <v>-2630.7574172423938</v>
      </c>
      <c r="O294" s="135">
        <f t="shared" si="32"/>
        <v>-0.80327793202513065</v>
      </c>
      <c r="P294" s="31"/>
      <c r="Q294" s="39">
        <f t="shared" si="33"/>
        <v>-0.75095893745654707</v>
      </c>
      <c r="R294" s="39">
        <f t="shared" si="34"/>
        <v>-0.68535877511631482</v>
      </c>
      <c r="S294" s="23"/>
      <c r="T294" s="33"/>
      <c r="U294" s="360">
        <v>934</v>
      </c>
      <c r="V294" s="349" t="s">
        <v>325</v>
      </c>
      <c r="W294" s="345">
        <v>2784</v>
      </c>
      <c r="X294" s="364">
        <v>2120.6142748470102</v>
      </c>
      <c r="Y294" s="340">
        <v>773.88015393375292</v>
      </c>
      <c r="Z294" s="361">
        <v>2894.494428780763</v>
      </c>
      <c r="AA294" s="365">
        <v>-271.67564655172413</v>
      </c>
      <c r="AB294" s="363">
        <v>652.20884190851837</v>
      </c>
      <c r="AC294" s="369">
        <f t="shared" si="30"/>
        <v>3275.0276241375573</v>
      </c>
    </row>
    <row r="295" spans="1:29" ht="18.75">
      <c r="A295" s="348">
        <v>935</v>
      </c>
      <c r="B295" s="349" t="s">
        <v>326</v>
      </c>
      <c r="C295" s="345">
        <v>3040</v>
      </c>
      <c r="D295" s="339">
        <v>230.19967105263157</v>
      </c>
      <c r="E295" s="352">
        <v>90.992434210526312</v>
      </c>
      <c r="F295" s="355">
        <v>55.463157894736845</v>
      </c>
      <c r="G295" s="354">
        <v>83.744078947368422</v>
      </c>
      <c r="H295" s="340">
        <v>294.96907894736842</v>
      </c>
      <c r="I295" s="341">
        <v>525.16875000000005</v>
      </c>
      <c r="J295" s="344">
        <v>20.479605263157893</v>
      </c>
      <c r="K295" s="345">
        <v>208.0933710085493</v>
      </c>
      <c r="L295" s="342">
        <f t="shared" si="29"/>
        <v>753.74172627170719</v>
      </c>
      <c r="M295" s="367">
        <v>8</v>
      </c>
      <c r="N295" s="134">
        <f t="shared" si="31"/>
        <v>-2598.466602272335</v>
      </c>
      <c r="O295" s="135">
        <f t="shared" si="32"/>
        <v>-0.7751506910075967</v>
      </c>
      <c r="P295" s="31"/>
      <c r="Q295" s="39">
        <f t="shared" si="33"/>
        <v>-0.80359688770993654</v>
      </c>
      <c r="R295" s="39">
        <f t="shared" si="34"/>
        <v>-0.68967322109000695</v>
      </c>
      <c r="S295" s="23"/>
      <c r="T295" s="33"/>
      <c r="U295" s="360">
        <v>935</v>
      </c>
      <c r="V295" s="349" t="s">
        <v>326</v>
      </c>
      <c r="W295" s="345">
        <v>3087</v>
      </c>
      <c r="X295" s="364">
        <v>1953.2869842081534</v>
      </c>
      <c r="Y295" s="340">
        <v>720.64594830255885</v>
      </c>
      <c r="Z295" s="361">
        <v>2673.9329325107124</v>
      </c>
      <c r="AA295" s="366">
        <v>7.7133138969873665</v>
      </c>
      <c r="AB295" s="363">
        <v>670.56208213634238</v>
      </c>
      <c r="AC295" s="369">
        <f t="shared" si="30"/>
        <v>3352.2083285440422</v>
      </c>
    </row>
    <row r="296" spans="1:29" ht="18.75">
      <c r="A296" s="348">
        <v>936</v>
      </c>
      <c r="B296" s="349" t="s">
        <v>327</v>
      </c>
      <c r="C296" s="345">
        <v>6465</v>
      </c>
      <c r="D296" s="339">
        <v>612.83619489559169</v>
      </c>
      <c r="E296" s="352">
        <v>106.89156999226604</v>
      </c>
      <c r="F296" s="355">
        <v>333.14911059551429</v>
      </c>
      <c r="G296" s="354">
        <v>172.79551430781129</v>
      </c>
      <c r="H296" s="340">
        <v>256.97432327919569</v>
      </c>
      <c r="I296" s="341">
        <v>869.81051817478726</v>
      </c>
      <c r="J296" s="344">
        <v>110.56999226604795</v>
      </c>
      <c r="K296" s="345">
        <v>220.20504617921583</v>
      </c>
      <c r="L296" s="342">
        <f t="shared" si="29"/>
        <v>1200.585556620051</v>
      </c>
      <c r="M296" s="367">
        <v>6</v>
      </c>
      <c r="N296" s="134">
        <f t="shared" si="31"/>
        <v>-3073.9296092099548</v>
      </c>
      <c r="O296" s="135">
        <f t="shared" si="32"/>
        <v>-0.71912941935090158</v>
      </c>
      <c r="P296" s="31"/>
      <c r="Q296" s="39">
        <f t="shared" si="33"/>
        <v>-0.7500443455361212</v>
      </c>
      <c r="R296" s="39">
        <f t="shared" si="34"/>
        <v>-0.68708587360394691</v>
      </c>
      <c r="S296" s="23"/>
      <c r="T296" s="33"/>
      <c r="U296" s="360">
        <v>936</v>
      </c>
      <c r="V296" s="349" t="s">
        <v>327</v>
      </c>
      <c r="W296" s="345">
        <v>6510</v>
      </c>
      <c r="X296" s="364">
        <v>2800.7538719631257</v>
      </c>
      <c r="Y296" s="340">
        <v>679.10546564783488</v>
      </c>
      <c r="Z296" s="361">
        <v>3479.8593376109607</v>
      </c>
      <c r="AA296" s="365">
        <v>90.932258064516134</v>
      </c>
      <c r="AB296" s="363">
        <v>703.72357015452849</v>
      </c>
      <c r="AC296" s="369">
        <f t="shared" si="30"/>
        <v>4274.5151658300056</v>
      </c>
    </row>
    <row r="297" spans="1:29" ht="18.75">
      <c r="A297" s="348">
        <v>946</v>
      </c>
      <c r="B297" s="349" t="s">
        <v>328</v>
      </c>
      <c r="C297" s="345">
        <v>6376</v>
      </c>
      <c r="D297" s="339">
        <v>781.20153701380173</v>
      </c>
      <c r="E297" s="352">
        <v>768.73164993726471</v>
      </c>
      <c r="F297" s="355">
        <v>-20.250941028858218</v>
      </c>
      <c r="G297" s="354">
        <v>32.720828105395235</v>
      </c>
      <c r="H297" s="340">
        <v>317.60633626097865</v>
      </c>
      <c r="I297" s="341">
        <v>1098.8080301129235</v>
      </c>
      <c r="J297" s="344">
        <v>92.697145545796744</v>
      </c>
      <c r="K297" s="345">
        <v>216.47092137910403</v>
      </c>
      <c r="L297" s="342">
        <f t="shared" si="29"/>
        <v>1407.9760970378243</v>
      </c>
      <c r="M297" s="367">
        <v>15</v>
      </c>
      <c r="N297" s="134">
        <f t="shared" si="31"/>
        <v>-2142.55965044496</v>
      </c>
      <c r="O297" s="135">
        <f t="shared" si="32"/>
        <v>-0.60344686065024578</v>
      </c>
      <c r="P297" s="31"/>
      <c r="Q297" s="39">
        <f t="shared" si="33"/>
        <v>-0.6000861682143499</v>
      </c>
      <c r="R297" s="39">
        <f t="shared" si="34"/>
        <v>-0.687806345538855</v>
      </c>
      <c r="S297" s="23"/>
      <c r="T297" s="33"/>
      <c r="U297" s="360">
        <v>946</v>
      </c>
      <c r="V297" s="349" t="s">
        <v>328</v>
      </c>
      <c r="W297" s="345">
        <v>6388</v>
      </c>
      <c r="X297" s="364">
        <v>2086.913731111264</v>
      </c>
      <c r="Y297" s="340">
        <v>660.69823621342175</v>
      </c>
      <c r="Z297" s="361">
        <v>2747.6119673246858</v>
      </c>
      <c r="AA297" s="366">
        <v>109.5371008140263</v>
      </c>
      <c r="AB297" s="363">
        <v>693.38667934407226</v>
      </c>
      <c r="AC297" s="369">
        <f t="shared" si="30"/>
        <v>3550.5357474827842</v>
      </c>
    </row>
    <row r="298" spans="1:29" ht="18.75">
      <c r="A298" s="348">
        <v>976</v>
      </c>
      <c r="B298" s="349" t="s">
        <v>329</v>
      </c>
      <c r="C298" s="345">
        <v>3830</v>
      </c>
      <c r="D298" s="339">
        <v>741.52193211488247</v>
      </c>
      <c r="E298" s="352">
        <v>454.17362924281986</v>
      </c>
      <c r="F298" s="355">
        <v>186.68120104438643</v>
      </c>
      <c r="G298" s="354">
        <v>100.66710182767623</v>
      </c>
      <c r="H298" s="340">
        <v>519.16971279373365</v>
      </c>
      <c r="I298" s="341">
        <v>1260.6919060052219</v>
      </c>
      <c r="J298" s="344">
        <v>-181.68250652741514</v>
      </c>
      <c r="K298" s="345">
        <v>216.61125440035599</v>
      </c>
      <c r="L298" s="342">
        <f t="shared" si="29"/>
        <v>1295.6206538781628</v>
      </c>
      <c r="M298" s="367">
        <v>19</v>
      </c>
      <c r="N298" s="134">
        <f t="shared" si="31"/>
        <v>-4021.0360301119244</v>
      </c>
      <c r="O298" s="135">
        <f t="shared" si="32"/>
        <v>-0.75630913732315419</v>
      </c>
      <c r="P298" s="31"/>
      <c r="Q298" s="39">
        <f t="shared" si="33"/>
        <v>-0.73220869725119853</v>
      </c>
      <c r="R298" s="39">
        <f t="shared" si="34"/>
        <v>-0.68577080010460179</v>
      </c>
      <c r="S298" s="23"/>
      <c r="T298" s="33"/>
      <c r="U298" s="360">
        <v>976</v>
      </c>
      <c r="V298" s="349" t="s">
        <v>329</v>
      </c>
      <c r="W298" s="345">
        <v>3890</v>
      </c>
      <c r="X298" s="364">
        <v>3839.8974756623697</v>
      </c>
      <c r="Y298" s="340">
        <v>867.84281711255812</v>
      </c>
      <c r="Z298" s="361">
        <v>4707.7402927749281</v>
      </c>
      <c r="AA298" s="365">
        <v>-80.425192802056557</v>
      </c>
      <c r="AB298" s="363">
        <v>689.34158401721527</v>
      </c>
      <c r="AC298" s="369">
        <f t="shared" si="30"/>
        <v>5316.656683990087</v>
      </c>
    </row>
    <row r="299" spans="1:29" ht="18.75">
      <c r="A299" s="348">
        <v>977</v>
      </c>
      <c r="B299" s="349" t="s">
        <v>330</v>
      </c>
      <c r="C299" s="345">
        <v>15357</v>
      </c>
      <c r="D299" s="339">
        <v>628.61978250960476</v>
      </c>
      <c r="E299" s="352">
        <v>650.40626424431855</v>
      </c>
      <c r="F299" s="355">
        <v>1.3039656182848212</v>
      </c>
      <c r="G299" s="354">
        <v>-23.090447352998634</v>
      </c>
      <c r="H299" s="340">
        <v>425.49807905189817</v>
      </c>
      <c r="I299" s="341">
        <v>1054.1178615615029</v>
      </c>
      <c r="J299" s="344">
        <v>11.905710750797683</v>
      </c>
      <c r="K299" s="345">
        <v>158.55231692829159</v>
      </c>
      <c r="L299" s="342">
        <f t="shared" si="29"/>
        <v>1224.575889240592</v>
      </c>
      <c r="M299" s="367">
        <v>17</v>
      </c>
      <c r="N299" s="134">
        <f t="shared" si="31"/>
        <v>-1916.501325020593</v>
      </c>
      <c r="O299" s="135">
        <f t="shared" si="32"/>
        <v>-0.6101414241965315</v>
      </c>
      <c r="P299" s="31"/>
      <c r="Q299" s="39">
        <f t="shared" si="33"/>
        <v>-0.59557743304594002</v>
      </c>
      <c r="R299" s="39">
        <f t="shared" si="34"/>
        <v>-0.69641248604766814</v>
      </c>
      <c r="S299" s="23"/>
      <c r="T299" s="33"/>
      <c r="U299" s="360">
        <v>977</v>
      </c>
      <c r="V299" s="349" t="s">
        <v>330</v>
      </c>
      <c r="W299" s="345">
        <v>15304</v>
      </c>
      <c r="X299" s="364">
        <v>1915.4705124135226</v>
      </c>
      <c r="Y299" s="340">
        <v>691.00585091277128</v>
      </c>
      <c r="Z299" s="361">
        <v>2606.4763633262937</v>
      </c>
      <c r="AA299" s="366">
        <v>12.33853894406691</v>
      </c>
      <c r="AB299" s="363">
        <v>522.26231199082463</v>
      </c>
      <c r="AC299" s="369">
        <f t="shared" si="30"/>
        <v>3141.077214261185</v>
      </c>
    </row>
    <row r="300" spans="1:29" ht="18.75">
      <c r="A300" s="348">
        <v>980</v>
      </c>
      <c r="B300" s="349" t="s">
        <v>331</v>
      </c>
      <c r="C300" s="345">
        <v>33533</v>
      </c>
      <c r="D300" s="339">
        <v>602.61002594459194</v>
      </c>
      <c r="E300" s="352">
        <v>651.22708973250235</v>
      </c>
      <c r="F300" s="355">
        <v>-12.963468821757672</v>
      </c>
      <c r="G300" s="354">
        <v>-35.653594966152745</v>
      </c>
      <c r="H300" s="340">
        <v>197.9971073271106</v>
      </c>
      <c r="I300" s="341">
        <v>800.60713327170254</v>
      </c>
      <c r="J300" s="344">
        <v>-114.38040139564012</v>
      </c>
      <c r="K300" s="345">
        <v>128.8561839753859</v>
      </c>
      <c r="L300" s="342">
        <f t="shared" si="29"/>
        <v>815.08291585144832</v>
      </c>
      <c r="M300" s="367">
        <v>6</v>
      </c>
      <c r="N300" s="134">
        <f t="shared" si="31"/>
        <v>-764.52612623564244</v>
      </c>
      <c r="O300" s="135">
        <f t="shared" si="32"/>
        <v>-0.48399705614846106</v>
      </c>
      <c r="P300" s="31"/>
      <c r="Q300" s="39">
        <f t="shared" si="33"/>
        <v>-0.36354108711142408</v>
      </c>
      <c r="R300" s="39">
        <f t="shared" si="34"/>
        <v>-0.69966780887272828</v>
      </c>
      <c r="S300" s="23"/>
      <c r="T300" s="33"/>
      <c r="U300" s="360">
        <v>980</v>
      </c>
      <c r="V300" s="349" t="s">
        <v>331</v>
      </c>
      <c r="W300" s="345">
        <v>33352</v>
      </c>
      <c r="X300" s="364">
        <v>1037.885522499646</v>
      </c>
      <c r="Y300" s="340">
        <v>220.02306682018659</v>
      </c>
      <c r="Z300" s="361">
        <v>1257.9085893198323</v>
      </c>
      <c r="AA300" s="365">
        <v>-107.34507675701607</v>
      </c>
      <c r="AB300" s="363">
        <v>429.04552952427451</v>
      </c>
      <c r="AC300" s="369">
        <f t="shared" si="30"/>
        <v>1579.6090420870908</v>
      </c>
    </row>
    <row r="301" spans="1:29" ht="18.75">
      <c r="A301" s="348">
        <v>981</v>
      </c>
      <c r="B301" s="349" t="s">
        <v>332</v>
      </c>
      <c r="C301" s="345">
        <v>2282</v>
      </c>
      <c r="D301" s="339">
        <v>297.85188431200703</v>
      </c>
      <c r="E301" s="352">
        <v>-3.4211218229623137</v>
      </c>
      <c r="F301" s="355">
        <v>199.66652059596845</v>
      </c>
      <c r="G301" s="354">
        <v>101.60648553900087</v>
      </c>
      <c r="H301" s="340">
        <v>512.75153374233128</v>
      </c>
      <c r="I301" s="341">
        <v>810.60341805433825</v>
      </c>
      <c r="J301" s="344">
        <v>-235.08326029798422</v>
      </c>
      <c r="K301" s="345">
        <v>224.50481007084008</v>
      </c>
      <c r="L301" s="342">
        <f t="shared" si="29"/>
        <v>800.02496782719413</v>
      </c>
      <c r="M301" s="367">
        <v>5</v>
      </c>
      <c r="N301" s="134">
        <f t="shared" si="31"/>
        <v>-1690.9550293021732</v>
      </c>
      <c r="O301" s="135">
        <f t="shared" si="32"/>
        <v>-0.67883123559837832</v>
      </c>
      <c r="P301" s="31"/>
      <c r="Q301" s="39">
        <f t="shared" si="33"/>
        <v>-0.59672643124516944</v>
      </c>
      <c r="R301" s="39">
        <f t="shared" si="34"/>
        <v>-0.683490041560742</v>
      </c>
      <c r="S301" s="23"/>
      <c r="T301" s="33"/>
      <c r="U301" s="360">
        <v>981</v>
      </c>
      <c r="V301" s="349" t="s">
        <v>332</v>
      </c>
      <c r="W301" s="345">
        <v>2314</v>
      </c>
      <c r="X301" s="364">
        <v>1201.7254819195527</v>
      </c>
      <c r="Y301" s="340">
        <v>808.33290241047291</v>
      </c>
      <c r="Z301" s="361">
        <v>2010.0583843300255</v>
      </c>
      <c r="AA301" s="366">
        <v>-228.39196197061366</v>
      </c>
      <c r="AB301" s="363">
        <v>709.31357476995538</v>
      </c>
      <c r="AC301" s="369">
        <f t="shared" si="30"/>
        <v>2490.9799971293673</v>
      </c>
    </row>
    <row r="302" spans="1:29" ht="18.75">
      <c r="A302" s="348">
        <v>989</v>
      </c>
      <c r="B302" s="349" t="s">
        <v>333</v>
      </c>
      <c r="C302" s="345">
        <v>5484</v>
      </c>
      <c r="D302" s="339">
        <v>-55.358679795769511</v>
      </c>
      <c r="E302" s="352">
        <v>194.47064186725018</v>
      </c>
      <c r="F302" s="355">
        <v>-156.1560904449307</v>
      </c>
      <c r="G302" s="354">
        <v>-93.673231218088986</v>
      </c>
      <c r="H302" s="340">
        <v>352.04996353026985</v>
      </c>
      <c r="I302" s="341">
        <v>296.69128373450036</v>
      </c>
      <c r="J302" s="344">
        <v>-80.618891320204227</v>
      </c>
      <c r="K302" s="345">
        <v>211.35872314780329</v>
      </c>
      <c r="L302" s="342">
        <f t="shared" si="29"/>
        <v>427.43111556209942</v>
      </c>
      <c r="M302" s="367">
        <v>14</v>
      </c>
      <c r="N302" s="134">
        <f t="shared" si="31"/>
        <v>-3194.7384036873659</v>
      </c>
      <c r="O302" s="135">
        <f t="shared" si="32"/>
        <v>-0.88199582783451125</v>
      </c>
      <c r="P302" s="31"/>
      <c r="Q302" s="39">
        <f t="shared" si="33"/>
        <v>-0.9020266161117293</v>
      </c>
      <c r="R302" s="39">
        <f t="shared" si="34"/>
        <v>-0.68905586208453273</v>
      </c>
      <c r="S302" s="23"/>
      <c r="T302" s="33"/>
      <c r="U302" s="360">
        <v>989</v>
      </c>
      <c r="V302" s="349" t="s">
        <v>333</v>
      </c>
      <c r="W302" s="345">
        <v>5522</v>
      </c>
      <c r="X302" s="364">
        <v>2248.6970417255498</v>
      </c>
      <c r="Y302" s="340">
        <v>779.58749801075669</v>
      </c>
      <c r="Z302" s="361">
        <v>3028.2845397363062</v>
      </c>
      <c r="AA302" s="365">
        <v>-85.847156827236503</v>
      </c>
      <c r="AB302" s="363">
        <v>679.73213634039598</v>
      </c>
      <c r="AC302" s="369">
        <f t="shared" si="30"/>
        <v>3622.1695192494653</v>
      </c>
    </row>
    <row r="303" spans="1:29" ht="18.75">
      <c r="A303" s="348">
        <v>992</v>
      </c>
      <c r="B303" s="349" t="s">
        <v>334</v>
      </c>
      <c r="C303" s="345">
        <v>18318</v>
      </c>
      <c r="D303" s="339">
        <v>592.227754121629</v>
      </c>
      <c r="E303" s="352">
        <v>216.10274047385084</v>
      </c>
      <c r="F303" s="356">
        <v>189.11928158095861</v>
      </c>
      <c r="G303" s="354">
        <v>187.00573206681952</v>
      </c>
      <c r="H303" s="340">
        <v>144.02756851184628</v>
      </c>
      <c r="I303" s="341">
        <v>736.25537722458785</v>
      </c>
      <c r="J303" s="344">
        <v>-47.979091603886886</v>
      </c>
      <c r="K303" s="345">
        <v>162.7861789633096</v>
      </c>
      <c r="L303" s="342">
        <f t="shared" si="29"/>
        <v>851.06246458401051</v>
      </c>
      <c r="M303" s="367">
        <v>13</v>
      </c>
      <c r="N303" s="134">
        <f t="shared" si="31"/>
        <v>-1961.7083253657586</v>
      </c>
      <c r="O303" s="135">
        <f t="shared" si="32"/>
        <v>-0.69742914437787906</v>
      </c>
      <c r="P303" s="31"/>
      <c r="Q303" s="39">
        <f t="shared" si="33"/>
        <v>-0.68318547756416192</v>
      </c>
      <c r="R303" s="39">
        <f t="shared" si="34"/>
        <v>-0.69509989027092567</v>
      </c>
      <c r="S303" s="23"/>
      <c r="T303" s="33"/>
      <c r="U303" s="360">
        <v>992</v>
      </c>
      <c r="V303" s="349" t="s">
        <v>334</v>
      </c>
      <c r="W303" s="345">
        <v>18577</v>
      </c>
      <c r="X303" s="364">
        <v>1970.447440718659</v>
      </c>
      <c r="Y303" s="340">
        <v>353.48446607609839</v>
      </c>
      <c r="Z303" s="361">
        <v>2323.9319067947577</v>
      </c>
      <c r="AA303" s="366">
        <v>-45.061150885503579</v>
      </c>
      <c r="AB303" s="363">
        <v>533.90003404051515</v>
      </c>
      <c r="AC303" s="369">
        <f t="shared" si="30"/>
        <v>2812.7707899497691</v>
      </c>
    </row>
    <row r="304" spans="1:29">
      <c r="A304" s="241"/>
      <c r="B304" s="24"/>
      <c r="C304" s="25"/>
      <c r="D304" s="26"/>
      <c r="H304" s="21"/>
      <c r="I304" s="19"/>
      <c r="J304" s="27"/>
      <c r="K304" s="22"/>
      <c r="L304" s="38"/>
      <c r="M304" s="24"/>
      <c r="U304" s="23"/>
      <c r="V304" s="24"/>
      <c r="W304" s="25"/>
      <c r="X304" s="17"/>
      <c r="Y304" s="21"/>
      <c r="Z304" s="19"/>
      <c r="AA304" s="27"/>
      <c r="AB304" s="136"/>
      <c r="AC304" s="38"/>
    </row>
    <row r="305" spans="1:29">
      <c r="A305" s="241"/>
      <c r="B305" s="24"/>
      <c r="C305" s="25"/>
      <c r="D305" s="26"/>
      <c r="H305" s="21"/>
      <c r="I305" s="19"/>
      <c r="J305" s="27"/>
      <c r="K305" s="22"/>
      <c r="L305" s="38"/>
      <c r="M305" s="24"/>
      <c r="U305" s="23"/>
      <c r="V305" s="24"/>
      <c r="W305" s="25"/>
      <c r="X305" s="17"/>
      <c r="Y305" s="21"/>
      <c r="Z305" s="19"/>
      <c r="AA305" s="27"/>
      <c r="AB305" s="136"/>
      <c r="AC305" s="38"/>
    </row>
    <row r="306" spans="1:29">
      <c r="A306" s="241"/>
      <c r="B306" s="24"/>
      <c r="C306" s="25"/>
      <c r="D306" s="26"/>
      <c r="H306" s="21"/>
      <c r="I306" s="19"/>
      <c r="J306" s="27"/>
      <c r="K306" s="22"/>
      <c r="L306" s="38"/>
      <c r="M306" s="24"/>
      <c r="U306" s="23"/>
      <c r="V306" s="24"/>
      <c r="W306" s="25"/>
      <c r="X306" s="17"/>
      <c r="Y306" s="21"/>
      <c r="Z306" s="19"/>
      <c r="AA306" s="27"/>
      <c r="AB306" s="136"/>
      <c r="AC306" s="38"/>
    </row>
    <row r="307" spans="1:29">
      <c r="A307" s="241"/>
      <c r="B307" s="24"/>
      <c r="C307" s="25"/>
      <c r="D307" s="26"/>
      <c r="H307" s="21"/>
      <c r="I307" s="19"/>
      <c r="J307" s="27"/>
      <c r="K307" s="22"/>
      <c r="L307" s="38"/>
      <c r="M307" s="24"/>
      <c r="U307" s="23"/>
      <c r="V307" s="24"/>
      <c r="W307" s="25"/>
      <c r="X307" s="17"/>
      <c r="Y307" s="21"/>
      <c r="Z307" s="19"/>
      <c r="AA307" s="27"/>
      <c r="AB307" s="22"/>
    </row>
    <row r="308" spans="1:29">
      <c r="A308" s="242"/>
      <c r="B308" s="18"/>
      <c r="C308" s="21"/>
      <c r="D308" s="26"/>
      <c r="H308" s="21"/>
      <c r="I308" s="19"/>
      <c r="J308" s="27"/>
      <c r="K308" s="22"/>
      <c r="L308" s="38"/>
      <c r="M308" s="24"/>
      <c r="U308" s="28"/>
      <c r="V308" s="18"/>
      <c r="W308" s="21"/>
      <c r="X308" s="17"/>
      <c r="Y308" s="21"/>
      <c r="Z308" s="19"/>
      <c r="AA308" s="27"/>
      <c r="AB308" s="22"/>
    </row>
    <row r="309" spans="1:29">
      <c r="A309" s="242"/>
      <c r="B309" s="18"/>
      <c r="C309" s="21"/>
      <c r="D309" s="26"/>
      <c r="H309" s="21"/>
      <c r="I309" s="18"/>
      <c r="J309" s="12"/>
      <c r="L309" s="38"/>
      <c r="M309" s="24"/>
      <c r="U309" s="28"/>
      <c r="V309" s="18"/>
      <c r="W309" s="21"/>
      <c r="X309" s="17"/>
      <c r="Y309" s="21"/>
      <c r="Z309" s="9"/>
      <c r="AA309" s="12"/>
    </row>
    <row r="310" spans="1:29">
      <c r="A310" s="242"/>
      <c r="B310" s="18"/>
      <c r="C310" s="21"/>
      <c r="D310" s="26"/>
      <c r="H310" s="21"/>
      <c r="I310" s="18"/>
      <c r="J310" s="12"/>
      <c r="L310" s="38"/>
      <c r="M310" s="24"/>
      <c r="U310" s="28"/>
      <c r="V310" s="18"/>
      <c r="W310" s="21"/>
      <c r="X310" s="17"/>
      <c r="Y310" s="21"/>
      <c r="Z310" s="9"/>
      <c r="AA310" s="12"/>
    </row>
    <row r="311" spans="1:29">
      <c r="A311" s="242"/>
      <c r="B311" s="18"/>
      <c r="C311" s="21"/>
      <c r="D311" s="26"/>
      <c r="H311" s="21"/>
      <c r="I311" s="18"/>
      <c r="J311" s="12"/>
      <c r="L311" s="38"/>
      <c r="M311" s="24"/>
      <c r="U311" s="28"/>
      <c r="V311" s="18"/>
      <c r="W311" s="21"/>
      <c r="X311" s="17"/>
      <c r="Y311" s="21"/>
      <c r="Z311" s="9"/>
      <c r="AA311" s="12"/>
    </row>
    <row r="312" spans="1:29">
      <c r="A312" s="242"/>
      <c r="B312" s="18"/>
      <c r="C312" s="21"/>
      <c r="D312" s="26"/>
      <c r="H312" s="21"/>
      <c r="I312" s="18"/>
      <c r="J312" s="12"/>
      <c r="L312" s="38"/>
      <c r="M312" s="24"/>
      <c r="U312" s="28"/>
      <c r="V312" s="18"/>
      <c r="W312" s="21"/>
      <c r="X312" s="17"/>
      <c r="Y312" s="21"/>
      <c r="Z312" s="9"/>
      <c r="AA312" s="12"/>
    </row>
    <row r="313" spans="1:29">
      <c r="A313" s="242"/>
      <c r="B313" s="18"/>
      <c r="C313" s="21"/>
      <c r="D313" s="26"/>
      <c r="H313" s="21"/>
      <c r="I313" s="18"/>
      <c r="J313" s="12"/>
      <c r="L313" s="38"/>
      <c r="M313" s="24"/>
      <c r="U313" s="28"/>
      <c r="V313" s="18"/>
      <c r="W313" s="21"/>
      <c r="X313" s="17"/>
      <c r="Y313" s="21"/>
      <c r="Z313" s="9"/>
      <c r="AA313" s="12"/>
    </row>
    <row r="314" spans="1:29">
      <c r="A314" s="242"/>
      <c r="B314" s="18"/>
      <c r="C314" s="21"/>
      <c r="D314" s="26"/>
      <c r="H314" s="21"/>
      <c r="I314" s="18"/>
      <c r="J314" s="12"/>
      <c r="L314" s="38"/>
      <c r="M314" s="24"/>
      <c r="U314" s="28"/>
      <c r="V314" s="18"/>
      <c r="W314" s="21"/>
      <c r="X314" s="17"/>
      <c r="Y314" s="21"/>
      <c r="Z314" s="9"/>
      <c r="AA314" s="12"/>
    </row>
    <row r="315" spans="1:29">
      <c r="A315" s="242"/>
      <c r="B315" s="18"/>
      <c r="C315" s="21"/>
      <c r="D315" s="26"/>
      <c r="H315" s="21"/>
      <c r="I315" s="18"/>
      <c r="J315" s="12"/>
      <c r="L315" s="38"/>
      <c r="M315" s="24"/>
      <c r="U315" s="28"/>
      <c r="V315" s="18"/>
      <c r="W315" s="21"/>
      <c r="X315" s="17"/>
      <c r="Y315" s="21"/>
      <c r="Z315" s="9"/>
      <c r="AA315" s="12"/>
    </row>
    <row r="316" spans="1:29">
      <c r="A316" s="242"/>
      <c r="B316" s="18"/>
      <c r="C316" s="21"/>
      <c r="D316" s="26"/>
      <c r="H316" s="21"/>
      <c r="I316" s="18"/>
      <c r="J316" s="12"/>
      <c r="L316" s="38"/>
      <c r="M316" s="24"/>
      <c r="U316" s="28"/>
      <c r="V316" s="18"/>
      <c r="W316" s="21"/>
      <c r="X316" s="17"/>
      <c r="Y316" s="21"/>
      <c r="Z316" s="9"/>
      <c r="AA316" s="12"/>
    </row>
    <row r="317" spans="1:29">
      <c r="A317" s="242"/>
      <c r="B317" s="18"/>
      <c r="C317" s="21"/>
      <c r="D317" s="26"/>
      <c r="H317" s="21"/>
      <c r="I317" s="18"/>
      <c r="J317" s="12"/>
      <c r="L317" s="38"/>
      <c r="M317" s="24"/>
      <c r="U317" s="28"/>
      <c r="V317" s="18"/>
      <c r="W317" s="21"/>
      <c r="X317" s="17"/>
      <c r="Y317" s="21"/>
      <c r="Z317" s="9"/>
      <c r="AA317" s="12"/>
    </row>
    <row r="318" spans="1:29">
      <c r="A318" s="240"/>
      <c r="B318" s="18"/>
      <c r="C318" s="21"/>
      <c r="D318" s="26"/>
      <c r="H318" s="21"/>
      <c r="I318" s="18"/>
      <c r="J318" s="12"/>
      <c r="L318" s="38"/>
      <c r="M318" s="24"/>
      <c r="U318" s="20"/>
      <c r="V318" s="18"/>
      <c r="W318" s="21"/>
      <c r="X318" s="17"/>
      <c r="Y318" s="21"/>
      <c r="Z318" s="9"/>
      <c r="AA318" s="12"/>
    </row>
    <row r="319" spans="1:29">
      <c r="A319" s="240"/>
      <c r="B319" s="18"/>
      <c r="C319" s="21"/>
      <c r="D319" s="26"/>
      <c r="H319" s="21"/>
      <c r="I319" s="18"/>
      <c r="J319" s="12"/>
      <c r="L319" s="38"/>
      <c r="M319" s="24"/>
      <c r="U319" s="20"/>
      <c r="V319" s="18"/>
      <c r="W319" s="21"/>
      <c r="X319" s="17"/>
      <c r="Y319" s="21"/>
      <c r="Z319" s="9"/>
      <c r="AA319" s="12"/>
    </row>
    <row r="320" spans="1:29">
      <c r="A320" s="240"/>
      <c r="B320" s="29"/>
      <c r="C320" s="21"/>
      <c r="D320" s="26"/>
      <c r="H320" s="21"/>
      <c r="I320" s="18"/>
      <c r="J320" s="12"/>
      <c r="L320" s="40"/>
      <c r="U320" s="20"/>
      <c r="V320" s="29"/>
      <c r="W320" s="21"/>
      <c r="Y320" s="21"/>
      <c r="Z320" s="9"/>
      <c r="AA320" s="12"/>
    </row>
    <row r="321" spans="1:27">
      <c r="A321" s="240"/>
      <c r="B321" s="18"/>
      <c r="C321" s="21"/>
      <c r="D321" s="26"/>
      <c r="H321" s="21"/>
      <c r="I321" s="18"/>
      <c r="J321" s="12"/>
      <c r="L321" s="40"/>
      <c r="U321" s="20"/>
      <c r="V321" s="18"/>
      <c r="W321" s="21"/>
      <c r="Y321" s="21"/>
      <c r="Z321" s="9"/>
      <c r="AA321" s="12"/>
    </row>
    <row r="322" spans="1:27">
      <c r="A322" s="240"/>
      <c r="B322" s="18"/>
      <c r="C322" s="21"/>
      <c r="D322" s="26"/>
      <c r="H322" s="21"/>
      <c r="I322" s="18"/>
      <c r="J322" s="12"/>
      <c r="L322" s="40"/>
      <c r="U322" s="20"/>
      <c r="V322" s="18"/>
      <c r="W322" s="21"/>
      <c r="Y322" s="21"/>
      <c r="Z322" s="9"/>
      <c r="AA322" s="12"/>
    </row>
    <row r="323" spans="1:27">
      <c r="A323" s="240"/>
      <c r="B323" s="18"/>
      <c r="C323" s="21"/>
      <c r="D323" s="26"/>
      <c r="H323" s="21"/>
      <c r="I323" s="18"/>
      <c r="J323" s="12"/>
      <c r="L323" s="40"/>
      <c r="U323" s="20"/>
      <c r="V323" s="18"/>
      <c r="W323" s="21"/>
      <c r="Y323" s="21"/>
      <c r="Z323" s="9"/>
      <c r="AA323" s="12"/>
    </row>
    <row r="324" spans="1:27">
      <c r="A324" s="240"/>
      <c r="B324" s="18"/>
      <c r="C324" s="21"/>
      <c r="D324" s="26"/>
      <c r="H324" s="21"/>
      <c r="I324" s="18"/>
      <c r="J324" s="12"/>
      <c r="L324" s="40"/>
      <c r="U324" s="20"/>
      <c r="V324" s="18"/>
      <c r="W324" s="21"/>
      <c r="Y324" s="21"/>
      <c r="Z324" s="9"/>
      <c r="AA324" s="12"/>
    </row>
    <row r="325" spans="1:27">
      <c r="A325" s="240"/>
      <c r="B325" s="15"/>
      <c r="C325" s="21"/>
      <c r="D325" s="26"/>
      <c r="H325" s="21"/>
      <c r="I325" s="18"/>
      <c r="J325" s="12"/>
      <c r="L325" s="40"/>
      <c r="U325" s="20"/>
      <c r="V325" s="15"/>
      <c r="W325" s="21"/>
      <c r="Y325" s="21"/>
      <c r="Z325" s="9"/>
      <c r="AA325" s="12"/>
    </row>
    <row r="326" spans="1:27">
      <c r="A326" s="243"/>
      <c r="B326" s="15"/>
      <c r="C326" s="21"/>
      <c r="D326" s="26"/>
      <c r="H326" s="21"/>
      <c r="I326" s="18"/>
      <c r="J326" s="12"/>
      <c r="L326" s="40"/>
      <c r="U326" s="30"/>
      <c r="V326" s="15"/>
      <c r="W326" s="21"/>
      <c r="Y326" s="21"/>
      <c r="Z326" s="9"/>
      <c r="AA326" s="12"/>
    </row>
    <row r="327" spans="1:27">
      <c r="A327" s="240"/>
      <c r="B327" s="18"/>
      <c r="C327" s="21"/>
      <c r="D327" s="26"/>
      <c r="H327" s="21"/>
      <c r="I327" s="18"/>
      <c r="J327" s="12"/>
      <c r="L327" s="40"/>
      <c r="U327" s="20"/>
      <c r="V327" s="18"/>
      <c r="W327" s="21"/>
      <c r="Y327" s="21"/>
      <c r="Z327" s="9"/>
      <c r="AA327" s="12"/>
    </row>
    <row r="328" spans="1:27">
      <c r="A328" s="240"/>
      <c r="B328" s="18"/>
      <c r="C328" s="21"/>
      <c r="D328" s="26"/>
      <c r="H328" s="21"/>
      <c r="I328" s="18"/>
      <c r="J328" s="12"/>
      <c r="L328" s="40"/>
      <c r="U328" s="20"/>
      <c r="V328" s="18"/>
      <c r="W328" s="21"/>
      <c r="Y328" s="21"/>
      <c r="Z328" s="9"/>
      <c r="AA328" s="12"/>
    </row>
    <row r="329" spans="1:27">
      <c r="A329" s="240"/>
      <c r="B329" s="18"/>
      <c r="C329" s="21"/>
      <c r="D329" s="26"/>
      <c r="H329" s="21"/>
      <c r="I329" s="18"/>
      <c r="J329" s="12"/>
      <c r="L329" s="40"/>
      <c r="U329" s="20"/>
      <c r="V329" s="18"/>
      <c r="W329" s="21"/>
      <c r="Y329" s="21"/>
      <c r="Z329" s="9"/>
      <c r="AA329" s="12"/>
    </row>
    <row r="330" spans="1:27">
      <c r="A330" s="243"/>
      <c r="B330" s="18"/>
      <c r="C330" s="21"/>
      <c r="D330" s="26"/>
      <c r="H330" s="21"/>
      <c r="I330" s="18"/>
      <c r="J330" s="12"/>
      <c r="L330" s="40"/>
      <c r="U330" s="30"/>
      <c r="V330" s="18"/>
      <c r="W330" s="21"/>
      <c r="Y330" s="21"/>
      <c r="Z330" s="9"/>
      <c r="AA330" s="12"/>
    </row>
    <row r="331" spans="1:27">
      <c r="A331" s="240"/>
      <c r="B331" s="18"/>
      <c r="C331" s="21"/>
      <c r="D331" s="26"/>
      <c r="H331" s="21"/>
      <c r="I331" s="18"/>
      <c r="J331" s="12"/>
      <c r="L331" s="40"/>
      <c r="U331" s="20"/>
      <c r="V331" s="18"/>
      <c r="W331" s="21"/>
      <c r="Y331" s="21"/>
      <c r="Z331" s="9"/>
      <c r="AA331" s="12"/>
    </row>
    <row r="332" spans="1:27">
      <c r="A332" s="240"/>
      <c r="B332" s="18"/>
      <c r="C332" s="21"/>
      <c r="D332" s="26"/>
      <c r="H332" s="21"/>
      <c r="I332" s="18"/>
      <c r="J332" s="12"/>
      <c r="L332" s="40"/>
      <c r="U332" s="20"/>
      <c r="V332" s="18"/>
      <c r="W332" s="21"/>
      <c r="Y332" s="21"/>
      <c r="Z332" s="9"/>
      <c r="AA332" s="12"/>
    </row>
    <row r="333" spans="1:27">
      <c r="A333" s="244"/>
      <c r="U333" s="10"/>
    </row>
    <row r="334" spans="1:27">
      <c r="A334" s="244"/>
      <c r="B334" s="11"/>
      <c r="U334" s="10"/>
      <c r="V334" s="11"/>
    </row>
  </sheetData>
  <autoFilter ref="A10:AC10" xr:uid="{A622FC95-9C57-4CB5-8D34-35F3CBB6EDE7}">
    <sortState xmlns:xlrd2="http://schemas.microsoft.com/office/spreadsheetml/2017/richdata2" ref="A11:AC303">
      <sortCondition ref="A10"/>
    </sortState>
  </autoFilter>
  <conditionalFormatting sqref="J11:K303">
    <cfRule type="cellIs" dxfId="30" priority="1" operator="lessThan">
      <formula>0</formula>
    </cfRule>
  </conditionalFormatting>
  <conditionalFormatting sqref="L10:L303">
    <cfRule type="cellIs" dxfId="29" priority="2" operator="lessThan">
      <formula>0</formula>
    </cfRule>
  </conditionalFormatting>
  <conditionalFormatting sqref="AA11:AA303">
    <cfRule type="cellIs" dxfId="28" priority="4" operator="lessThan">
      <formula>0</formula>
    </cfRule>
  </conditionalFormatting>
  <hyperlinks>
    <hyperlink ref="U5" r:id="rId1" display="Opetus- ja kulttuuritoimen valtionosuudet vuodelle 2022, OPH 21.12.2021" xr:uid="{5EC5769F-C3CF-437B-B335-2A23A8B7E554}"/>
    <hyperlink ref="U4" r:id="rId2" display="Peruspalvelujen valtionosuuksien laskentatiedot vuodelle 2022, VM/KAO 30.12.2021" xr:uid="{08425EEA-D69A-45E4-BFBD-3CD53D872108}"/>
    <hyperlink ref="A4" r:id="rId3" display="VM:n valtionosuuslaskelma 19.9.2022" xr:uid="{CE9AB8EF-C78A-43BB-B679-30E8FAE01040}"/>
    <hyperlink ref="A5" r:id="rId4" xr:uid="{1318A71B-AA1B-47F8-8DA5-5E58160C92C1}"/>
  </hyperlinks>
  <pageMargins left="0.7" right="0.7" top="0.75" bottom="0.75" header="0.3" footer="0.3"/>
  <ignoredErrors>
    <ignoredError sqref="AC10 L10 L304:L305" formulaRange="1"/>
  </ignoredErrors>
  <legacy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10AA24-22A0-4C0B-A4DD-3B9E54A13606}">
  <dimension ref="A1:AI312"/>
  <sheetViews>
    <sheetView zoomScaleNormal="100"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5.75"/>
  <cols>
    <col min="1" max="1" width="6" customWidth="1"/>
    <col min="2" max="2" width="14" bestFit="1" customWidth="1"/>
    <col min="3" max="5" width="15" customWidth="1"/>
    <col min="6" max="6" width="7.42578125" bestFit="1" customWidth="1"/>
    <col min="7" max="7" width="5.140625" customWidth="1"/>
    <col min="8" max="8" width="15.85546875" customWidth="1"/>
    <col min="9" max="9" width="15" bestFit="1" customWidth="1"/>
    <col min="10" max="10" width="15" customWidth="1"/>
    <col min="11" max="11" width="8.42578125" customWidth="1"/>
    <col min="12" max="12" width="5.7109375" customWidth="1"/>
    <col min="13" max="13" width="15.85546875" customWidth="1"/>
    <col min="14" max="14" width="15.28515625" customWidth="1"/>
    <col min="15" max="15" width="11.7109375" bestFit="1" customWidth="1"/>
    <col min="16" max="16" width="15.85546875" customWidth="1"/>
    <col min="17" max="17" width="21.42578125" customWidth="1"/>
    <col min="18" max="18" width="20.7109375" customWidth="1"/>
    <col min="19" max="19" width="5.5703125" customWidth="1"/>
    <col min="20" max="21" width="14.5703125" customWidth="1"/>
    <col min="22" max="22" width="11.7109375" bestFit="1" customWidth="1"/>
    <col min="23" max="23" width="14" customWidth="1"/>
    <col min="24" max="24" width="20.85546875" customWidth="1"/>
    <col min="25" max="25" width="22.5703125" customWidth="1"/>
    <col min="26" max="26" width="20.140625" customWidth="1"/>
    <col min="27" max="27" width="13.42578125" bestFit="1" customWidth="1"/>
    <col min="28" max="28" width="5.42578125" customWidth="1"/>
    <col min="29" max="29" width="17" style="587" customWidth="1"/>
    <col min="30" max="30" width="18.42578125" bestFit="1" customWidth="1"/>
    <col min="31" max="31" width="16.5703125" style="31" customWidth="1"/>
    <col min="32" max="32" width="5.42578125" customWidth="1"/>
    <col min="33" max="33" width="12" style="587" customWidth="1"/>
    <col min="34" max="34" width="9.7109375" customWidth="1"/>
    <col min="35" max="35" width="6.5703125" style="587" customWidth="1"/>
  </cols>
  <sheetData>
    <row r="1" spans="1:35" ht="33.75">
      <c r="A1" s="609" t="s">
        <v>568</v>
      </c>
    </row>
    <row r="2" spans="1:35" s="302" customFormat="1">
      <c r="A2" s="588" t="s">
        <v>366</v>
      </c>
      <c r="Y2"/>
      <c r="Z2"/>
      <c r="AC2" s="587"/>
    </row>
    <row r="3" spans="1:35" s="302" customFormat="1">
      <c r="A3" s="469" t="s">
        <v>367</v>
      </c>
      <c r="Y3"/>
      <c r="Z3"/>
      <c r="AC3" s="587"/>
    </row>
    <row r="4" spans="1:35" s="302" customFormat="1">
      <c r="A4" s="589" t="s">
        <v>538</v>
      </c>
      <c r="Y4"/>
      <c r="Z4"/>
      <c r="AC4" s="587"/>
      <c r="AF4" s="590"/>
    </row>
    <row r="5" spans="1:35" s="302" customFormat="1">
      <c r="A5" s="302" t="s">
        <v>368</v>
      </c>
      <c r="Y5"/>
      <c r="Z5"/>
      <c r="AC5" s="587"/>
    </row>
    <row r="6" spans="1:35" s="404" customFormat="1" ht="16.5">
      <c r="A6" s="302" t="s">
        <v>369</v>
      </c>
      <c r="Y6"/>
      <c r="Z6"/>
      <c r="AC6" s="587"/>
      <c r="AE6" s="9"/>
      <c r="AG6" s="587"/>
      <c r="AI6" s="587"/>
    </row>
    <row r="7" spans="1:35" s="468" customFormat="1">
      <c r="A7" s="302" t="s">
        <v>590</v>
      </c>
      <c r="J7" s="631" t="s">
        <v>586</v>
      </c>
      <c r="AC7" s="587"/>
      <c r="AE7" s="587"/>
      <c r="AG7" s="587"/>
      <c r="AI7" s="587"/>
    </row>
    <row r="8" spans="1:35" s="404" customFormat="1" ht="19.5">
      <c r="A8" s="630" t="s">
        <v>589</v>
      </c>
      <c r="Y8"/>
      <c r="Z8"/>
      <c r="AC8" s="587"/>
      <c r="AE8" s="9"/>
      <c r="AG8" s="587"/>
      <c r="AI8" s="587"/>
    </row>
    <row r="9" spans="1:35" s="611" customFormat="1" ht="78.75">
      <c r="A9" s="610" t="s">
        <v>370</v>
      </c>
      <c r="B9" s="610" t="s">
        <v>371</v>
      </c>
      <c r="C9" s="621" t="s">
        <v>580</v>
      </c>
      <c r="D9" s="622" t="s">
        <v>581</v>
      </c>
      <c r="E9" s="610" t="s">
        <v>583</v>
      </c>
      <c r="F9" s="610" t="s">
        <v>579</v>
      </c>
      <c r="G9" s="610"/>
      <c r="H9" s="623" t="s">
        <v>582</v>
      </c>
      <c r="I9" s="622" t="s">
        <v>585</v>
      </c>
      <c r="J9" s="610" t="s">
        <v>584</v>
      </c>
      <c r="K9" s="610" t="s">
        <v>579</v>
      </c>
      <c r="L9" s="610"/>
      <c r="M9" s="623" t="s">
        <v>569</v>
      </c>
      <c r="N9" s="623" t="s">
        <v>587</v>
      </c>
      <c r="O9" s="624" t="s">
        <v>571</v>
      </c>
      <c r="P9" s="625" t="s">
        <v>573</v>
      </c>
      <c r="Q9" s="623" t="s">
        <v>565</v>
      </c>
      <c r="R9" s="632" t="s">
        <v>578</v>
      </c>
      <c r="S9" s="612"/>
      <c r="T9" s="622" t="s">
        <v>570</v>
      </c>
      <c r="U9" s="622" t="s">
        <v>575</v>
      </c>
      <c r="V9" s="622" t="s">
        <v>572</v>
      </c>
      <c r="W9" s="622" t="s">
        <v>574</v>
      </c>
      <c r="X9" s="622" t="s">
        <v>567</v>
      </c>
      <c r="Y9" s="626" t="s">
        <v>576</v>
      </c>
      <c r="Z9" s="626" t="s">
        <v>577</v>
      </c>
      <c r="AA9" s="633" t="s">
        <v>566</v>
      </c>
      <c r="AB9" s="612"/>
      <c r="AC9" s="610" t="s">
        <v>588</v>
      </c>
      <c r="AD9" s="610" t="s">
        <v>32</v>
      </c>
      <c r="AE9" s="610" t="s">
        <v>526</v>
      </c>
      <c r="AF9" s="610"/>
      <c r="AG9" s="612" t="s">
        <v>16</v>
      </c>
      <c r="AH9" s="610" t="s">
        <v>30</v>
      </c>
      <c r="AI9" s="610" t="s">
        <v>31</v>
      </c>
    </row>
    <row r="10" spans="1:35" s="606" customFormat="1" ht="29.25" customHeight="1" thickBot="1">
      <c r="A10" s="591"/>
      <c r="B10" s="591" t="s">
        <v>373</v>
      </c>
      <c r="C10" s="592">
        <f>SUM(C11:C303)</f>
        <v>21233581000.000008</v>
      </c>
      <c r="D10" s="592">
        <v>21947844042.145874</v>
      </c>
      <c r="E10" s="592">
        <f>D10-C10</f>
        <v>714263042.14586639</v>
      </c>
      <c r="F10" s="595">
        <f>E10/C10</f>
        <v>3.363836943687766E-2</v>
      </c>
      <c r="G10" s="595"/>
      <c r="H10" s="592">
        <f>SUM(H11:H303)</f>
        <v>21229990085.203232</v>
      </c>
      <c r="I10" s="592">
        <v>21947844042.425903</v>
      </c>
      <c r="J10" s="592">
        <f>I10-H10</f>
        <v>717853957.22267151</v>
      </c>
      <c r="K10" s="595">
        <f>J10/H10</f>
        <v>3.3813202660089685E-2</v>
      </c>
      <c r="L10" s="595"/>
      <c r="M10" s="593">
        <f>SUM(M11:M303)</f>
        <v>3590914.7967728414</v>
      </c>
      <c r="N10" s="593">
        <f>SUM(N11:N303)</f>
        <v>-1081400.9573035128</v>
      </c>
      <c r="O10" s="593">
        <f t="shared" ref="O10" si="0">SUM(O11:O303)</f>
        <v>571939712.36720836</v>
      </c>
      <c r="P10" s="593">
        <v>594925697.85086024</v>
      </c>
      <c r="Q10" s="593">
        <v>1673009.2263127551</v>
      </c>
      <c r="R10" s="620">
        <f t="shared" ref="R10:R73" si="1">N10+Q10</f>
        <v>591608.2690092423</v>
      </c>
      <c r="S10" s="620"/>
      <c r="T10" s="593">
        <f t="shared" ref="T10:U10" si="2">SUM(T11:T303)</f>
        <v>-0.28001571632921696</v>
      </c>
      <c r="U10" s="593">
        <f t="shared" si="2"/>
        <v>0.1680094916082453</v>
      </c>
      <c r="V10" s="593">
        <f t="shared" ref="V10" si="3">SUM(V11:V303)</f>
        <v>634366063.93223405</v>
      </c>
      <c r="W10" s="592">
        <v>602510945.72740221</v>
      </c>
      <c r="X10" s="593">
        <f>SUM(X11:X303)</f>
        <v>-1.5250407159328461E-8</v>
      </c>
      <c r="Y10" s="615">
        <v>-500625539.48810929</v>
      </c>
      <c r="Z10" s="615">
        <v>192000000</v>
      </c>
      <c r="AA10" s="620">
        <f t="shared" ref="AA10:AA73" si="4">U10+X10+Y10+Z10</f>
        <v>-308625539.32009983</v>
      </c>
      <c r="AB10" s="620"/>
      <c r="AC10" s="615">
        <f t="shared" ref="AC10:AC73" si="5">AA10-R10</f>
        <v>-309217147.58910906</v>
      </c>
      <c r="AD10" s="614">
        <v>-251303775.54425383</v>
      </c>
      <c r="AE10" s="614">
        <f t="shared" ref="AE10:AE73" si="6">AD10/AG10</f>
        <v>-45.414066067212502</v>
      </c>
      <c r="AF10" s="614"/>
      <c r="AG10" s="614">
        <f>SUM(AG11:AG303)</f>
        <v>5533611</v>
      </c>
      <c r="AH10" s="619">
        <v>0</v>
      </c>
      <c r="AI10" s="620">
        <v>0</v>
      </c>
    </row>
    <row r="11" spans="1:35" s="587" customFormat="1">
      <c r="A11" s="596">
        <v>5</v>
      </c>
      <c r="B11" s="596" t="s">
        <v>42</v>
      </c>
      <c r="C11" s="597">
        <v>40516309.558119193</v>
      </c>
      <c r="D11" s="597">
        <v>41463801.742570862</v>
      </c>
      <c r="E11" s="627">
        <f t="shared" ref="E11:E74" si="7">D11-C11</f>
        <v>947492.18445166945</v>
      </c>
      <c r="F11" s="598">
        <f t="shared" ref="F11:F74" si="8">E11/C11</f>
        <v>2.338545131047846E-2</v>
      </c>
      <c r="G11" s="598"/>
      <c r="H11" s="597">
        <v>42783032.652761392</v>
      </c>
      <c r="I11" s="597">
        <v>43310119.137234502</v>
      </c>
      <c r="J11" s="627">
        <f t="shared" ref="J11:J74" si="9">I11-H11</f>
        <v>527086.48447310925</v>
      </c>
      <c r="K11" s="598">
        <f t="shared" ref="K11:K74" si="10">J11/H11</f>
        <v>1.2319988831812952E-2</v>
      </c>
      <c r="L11" s="595"/>
      <c r="M11" s="594">
        <f t="shared" ref="M11:M74" si="11">C11-H11</f>
        <v>-2266723.0946421996</v>
      </c>
      <c r="N11" s="594">
        <v>1357610.106746292</v>
      </c>
      <c r="O11" s="607">
        <v>3878630.4985348582</v>
      </c>
      <c r="P11" s="594">
        <v>3760826.5588205382</v>
      </c>
      <c r="Q11" s="594">
        <v>156590.91069951275</v>
      </c>
      <c r="R11" s="620">
        <f t="shared" si="1"/>
        <v>1514201.0174458048</v>
      </c>
      <c r="S11" s="634"/>
      <c r="T11" s="613">
        <f t="shared" ref="T11:T74" si="12">D11-I11</f>
        <v>-1846317.3946636394</v>
      </c>
      <c r="U11" s="613">
        <v>1107790.4367981835</v>
      </c>
      <c r="V11" s="608">
        <v>345504.85127744079</v>
      </c>
      <c r="W11" s="597">
        <v>398285.53947310522</v>
      </c>
      <c r="X11" s="597">
        <v>4515.1564391095244</v>
      </c>
      <c r="Y11" s="605">
        <v>-830785.59897313174</v>
      </c>
      <c r="Z11" s="605">
        <v>318623.04740972939</v>
      </c>
      <c r="AA11" s="620">
        <f t="shared" si="4"/>
        <v>600143.04167389055</v>
      </c>
      <c r="AB11" s="620"/>
      <c r="AC11" s="618">
        <f t="shared" si="5"/>
        <v>-914057.97577191424</v>
      </c>
      <c r="AD11" s="597">
        <v>-1126966.3947671391</v>
      </c>
      <c r="AE11" s="594">
        <f t="shared" si="6"/>
        <v>-122.72311823664806</v>
      </c>
      <c r="AF11" s="594"/>
      <c r="AG11" s="599">
        <v>9183</v>
      </c>
      <c r="AH11" s="600">
        <v>14</v>
      </c>
      <c r="AI11" s="600"/>
    </row>
    <row r="12" spans="1:35" s="587" customFormat="1">
      <c r="A12" s="601">
        <v>9</v>
      </c>
      <c r="B12" s="601" t="s">
        <v>43</v>
      </c>
      <c r="C12" s="597">
        <v>11186529.546189392</v>
      </c>
      <c r="D12" s="597">
        <v>11369722.722487817</v>
      </c>
      <c r="E12" s="627">
        <f t="shared" si="7"/>
        <v>183193.1762984246</v>
      </c>
      <c r="F12" s="598">
        <f t="shared" si="8"/>
        <v>1.6376229602042037E-2</v>
      </c>
      <c r="G12" s="598"/>
      <c r="H12" s="597">
        <v>11877195.76196173</v>
      </c>
      <c r="I12" s="597">
        <v>12215516.448322592</v>
      </c>
      <c r="J12" s="627">
        <f t="shared" si="9"/>
        <v>338320.68636086211</v>
      </c>
      <c r="K12" s="598">
        <f t="shared" si="10"/>
        <v>2.848489602607867E-2</v>
      </c>
      <c r="L12" s="595"/>
      <c r="M12" s="594">
        <f t="shared" si="11"/>
        <v>-690666.21577233821</v>
      </c>
      <c r="N12" s="594">
        <v>413751.29628251819</v>
      </c>
      <c r="O12" s="607">
        <v>431199.67431495339</v>
      </c>
      <c r="P12" s="594">
        <v>411165.75559401419</v>
      </c>
      <c r="Q12" s="594">
        <v>30410.714416795221</v>
      </c>
      <c r="R12" s="620">
        <f t="shared" si="1"/>
        <v>444162.01069931342</v>
      </c>
      <c r="S12" s="620"/>
      <c r="T12" s="597">
        <f t="shared" si="12"/>
        <v>-845793.72583477572</v>
      </c>
      <c r="U12" s="597">
        <v>507476.23550086532</v>
      </c>
      <c r="V12" s="608">
        <v>1459320.7551595345</v>
      </c>
      <c r="W12" s="597">
        <v>1377883.7845641598</v>
      </c>
      <c r="X12" s="597">
        <v>45935.127276895844</v>
      </c>
      <c r="Y12" s="605">
        <v>-221379.98047340231</v>
      </c>
      <c r="Z12" s="605">
        <v>84903.691278624392</v>
      </c>
      <c r="AA12" s="620">
        <f t="shared" si="4"/>
        <v>416935.07358298328</v>
      </c>
      <c r="AB12" s="620"/>
      <c r="AC12" s="618">
        <f t="shared" si="5"/>
        <v>-27226.93711633014</v>
      </c>
      <c r="AD12" s="597">
        <v>-55565.113397897221</v>
      </c>
      <c r="AE12" s="594">
        <f t="shared" si="6"/>
        <v>-22.707443154024201</v>
      </c>
      <c r="AF12" s="594"/>
      <c r="AG12" s="599">
        <v>2447</v>
      </c>
      <c r="AH12" s="600">
        <v>17</v>
      </c>
      <c r="AI12" s="600"/>
    </row>
    <row r="13" spans="1:35" s="587" customFormat="1">
      <c r="A13" s="601">
        <v>10</v>
      </c>
      <c r="B13" s="601" t="s">
        <v>44</v>
      </c>
      <c r="C13" s="597">
        <v>51680263.271630019</v>
      </c>
      <c r="D13" s="597">
        <v>53395438.256189324</v>
      </c>
      <c r="E13" s="627">
        <f t="shared" si="7"/>
        <v>1715174.984559305</v>
      </c>
      <c r="F13" s="598">
        <f t="shared" si="8"/>
        <v>3.3188201374756802E-2</v>
      </c>
      <c r="G13" s="598"/>
      <c r="H13" s="597">
        <v>52434111.944996811</v>
      </c>
      <c r="I13" s="597">
        <v>52827972.64679528</v>
      </c>
      <c r="J13" s="627">
        <f t="shared" si="9"/>
        <v>393860.70179846883</v>
      </c>
      <c r="K13" s="598">
        <f t="shared" si="10"/>
        <v>7.5115356623494884E-3</v>
      </c>
      <c r="L13" s="595"/>
      <c r="M13" s="594">
        <f t="shared" si="11"/>
        <v>-753848.6733667925</v>
      </c>
      <c r="N13" s="594">
        <v>449394.50858596608</v>
      </c>
      <c r="O13" s="607">
        <v>-528198.02368837595</v>
      </c>
      <c r="P13" s="594">
        <v>122591.82514580712</v>
      </c>
      <c r="Q13" s="594">
        <v>-604146.33963847859</v>
      </c>
      <c r="R13" s="620">
        <f t="shared" si="1"/>
        <v>-154751.83105251251</v>
      </c>
      <c r="S13" s="620"/>
      <c r="T13" s="597">
        <f t="shared" si="12"/>
        <v>567465.60939404368</v>
      </c>
      <c r="U13" s="597">
        <v>-340479.36563642614</v>
      </c>
      <c r="V13" s="608">
        <v>-2548509.894766584</v>
      </c>
      <c r="W13" s="597">
        <v>-1366281.0996323787</v>
      </c>
      <c r="X13" s="597">
        <v>-1010240.0924459173</v>
      </c>
      <c r="Y13" s="605">
        <v>-1004397.4430795719</v>
      </c>
      <c r="Z13" s="605">
        <v>385206.69414601062</v>
      </c>
      <c r="AA13" s="620">
        <f t="shared" si="4"/>
        <v>-1969910.2070159051</v>
      </c>
      <c r="AB13" s="620"/>
      <c r="AC13" s="618">
        <f t="shared" si="5"/>
        <v>-1815158.3759633927</v>
      </c>
      <c r="AD13" s="597">
        <v>-1983955.5099511109</v>
      </c>
      <c r="AE13" s="594">
        <f t="shared" si="6"/>
        <v>-178.70253197181688</v>
      </c>
      <c r="AF13" s="594"/>
      <c r="AG13" s="599">
        <v>11102</v>
      </c>
      <c r="AH13" s="600">
        <v>14</v>
      </c>
      <c r="AI13" s="600"/>
    </row>
    <row r="14" spans="1:35" s="587" customFormat="1">
      <c r="A14" s="601">
        <v>16</v>
      </c>
      <c r="B14" s="601" t="s">
        <v>45</v>
      </c>
      <c r="C14" s="597">
        <v>30501768.768478606</v>
      </c>
      <c r="D14" s="597">
        <v>32826723.185805805</v>
      </c>
      <c r="E14" s="627">
        <f t="shared" si="7"/>
        <v>2324954.4173271991</v>
      </c>
      <c r="F14" s="598">
        <f t="shared" si="8"/>
        <v>7.622359329305102E-2</v>
      </c>
      <c r="G14" s="598"/>
      <c r="H14" s="597">
        <v>36013932.384625927</v>
      </c>
      <c r="I14" s="597">
        <v>36480899.47070957</v>
      </c>
      <c r="J14" s="627">
        <f t="shared" si="9"/>
        <v>466967.08608364314</v>
      </c>
      <c r="K14" s="598">
        <f t="shared" si="10"/>
        <v>1.2966289854061808E-2</v>
      </c>
      <c r="L14" s="595"/>
      <c r="M14" s="594">
        <f t="shared" si="11"/>
        <v>-5512163.6161473207</v>
      </c>
      <c r="N14" s="594">
        <v>3305207.0963274743</v>
      </c>
      <c r="O14" s="607">
        <v>3994429.9817700908</v>
      </c>
      <c r="P14" s="594">
        <v>1133824.2483421527</v>
      </c>
      <c r="Q14" s="594">
        <v>2894068.920832519</v>
      </c>
      <c r="R14" s="620">
        <f t="shared" si="1"/>
        <v>6199276.0171599928</v>
      </c>
      <c r="S14" s="620"/>
      <c r="T14" s="597">
        <f t="shared" si="12"/>
        <v>-3654176.2849037647</v>
      </c>
      <c r="U14" s="597">
        <v>2192505.7709422582</v>
      </c>
      <c r="V14" s="608">
        <v>1061635.9371291623</v>
      </c>
      <c r="W14" s="597">
        <v>-1053684.7361753844</v>
      </c>
      <c r="X14" s="597">
        <v>1999051.0483130058</v>
      </c>
      <c r="Y14" s="605">
        <v>-725026.22129703558</v>
      </c>
      <c r="Z14" s="605">
        <v>278062.1912165492</v>
      </c>
      <c r="AA14" s="620">
        <f t="shared" si="4"/>
        <v>3744592.7891747779</v>
      </c>
      <c r="AB14" s="620"/>
      <c r="AC14" s="618">
        <f t="shared" si="5"/>
        <v>-2454683.2279852149</v>
      </c>
      <c r="AD14" s="597">
        <v>-2543170.7485654401</v>
      </c>
      <c r="AE14" s="594">
        <f t="shared" si="6"/>
        <v>-317.34099682623412</v>
      </c>
      <c r="AF14" s="594"/>
      <c r="AG14" s="599">
        <v>8014</v>
      </c>
      <c r="AH14" s="600">
        <v>7</v>
      </c>
      <c r="AI14" s="600"/>
    </row>
    <row r="15" spans="1:35" s="587" customFormat="1">
      <c r="A15" s="601">
        <v>18</v>
      </c>
      <c r="B15" s="601" t="s">
        <v>46</v>
      </c>
      <c r="C15" s="597">
        <v>16677115.768127916</v>
      </c>
      <c r="D15" s="597">
        <v>16995495.255732611</v>
      </c>
      <c r="E15" s="627">
        <f t="shared" si="7"/>
        <v>318379.48760469444</v>
      </c>
      <c r="F15" s="598">
        <f t="shared" si="8"/>
        <v>1.9090800353689336E-2</v>
      </c>
      <c r="G15" s="598"/>
      <c r="H15" s="597">
        <v>15920552.565393895</v>
      </c>
      <c r="I15" s="597">
        <v>16235087.282942692</v>
      </c>
      <c r="J15" s="627">
        <f t="shared" si="9"/>
        <v>314534.71754879691</v>
      </c>
      <c r="K15" s="598">
        <f t="shared" si="10"/>
        <v>1.9756520149463476E-2</v>
      </c>
      <c r="L15" s="595"/>
      <c r="M15" s="594">
        <f t="shared" si="11"/>
        <v>756563.20273402147</v>
      </c>
      <c r="N15" s="594">
        <v>-455199.6460995652</v>
      </c>
      <c r="O15" s="607">
        <v>747506.99627676606</v>
      </c>
      <c r="P15" s="594">
        <v>1096005.8680460639</v>
      </c>
      <c r="Q15" s="594">
        <v>-328307.6518825799</v>
      </c>
      <c r="R15" s="620">
        <f t="shared" si="1"/>
        <v>-783507.2979821451</v>
      </c>
      <c r="S15" s="620"/>
      <c r="T15" s="597">
        <f t="shared" si="12"/>
        <v>760407.972789919</v>
      </c>
      <c r="U15" s="597">
        <v>-456244.78367395129</v>
      </c>
      <c r="V15" s="608">
        <v>9004.8804749399424</v>
      </c>
      <c r="W15" s="597">
        <v>360302.43185855635</v>
      </c>
      <c r="X15" s="597">
        <v>-277510.64894222573</v>
      </c>
      <c r="Y15" s="605">
        <v>-430908.39681030455</v>
      </c>
      <c r="Z15" s="605">
        <v>165262.06847572047</v>
      </c>
      <c r="AA15" s="620">
        <f t="shared" si="4"/>
        <v>-999401.76095076115</v>
      </c>
      <c r="AB15" s="620"/>
      <c r="AC15" s="618">
        <f t="shared" si="5"/>
        <v>-215894.46296861605</v>
      </c>
      <c r="AD15" s="597">
        <v>-330007.91343132546</v>
      </c>
      <c r="AE15" s="594">
        <f t="shared" si="6"/>
        <v>-69.285726103574518</v>
      </c>
      <c r="AF15" s="594"/>
      <c r="AG15" s="599">
        <v>4763</v>
      </c>
      <c r="AH15" s="600">
        <v>1</v>
      </c>
      <c r="AI15" s="602"/>
    </row>
    <row r="16" spans="1:35" s="587" customFormat="1">
      <c r="A16" s="601">
        <v>19</v>
      </c>
      <c r="B16" s="601" t="s">
        <v>47</v>
      </c>
      <c r="C16" s="597">
        <v>13219628.804834867</v>
      </c>
      <c r="D16" s="597">
        <v>13878807.109613085</v>
      </c>
      <c r="E16" s="627">
        <f t="shared" si="7"/>
        <v>659178.30477821827</v>
      </c>
      <c r="F16" s="598">
        <f t="shared" si="8"/>
        <v>4.9863601657040055E-2</v>
      </c>
      <c r="G16" s="598"/>
      <c r="H16" s="597">
        <v>13070886.09187226</v>
      </c>
      <c r="I16" s="597">
        <v>13272683.216778588</v>
      </c>
      <c r="J16" s="627">
        <f t="shared" si="9"/>
        <v>201797.12490632758</v>
      </c>
      <c r="K16" s="598">
        <f t="shared" si="10"/>
        <v>1.5438672136528608E-2</v>
      </c>
      <c r="L16" s="595"/>
      <c r="M16" s="594">
        <f t="shared" si="11"/>
        <v>148742.71296260692</v>
      </c>
      <c r="N16" s="594">
        <v>-90275.155369053187</v>
      </c>
      <c r="O16" s="607">
        <v>2294029.8642041273</v>
      </c>
      <c r="P16" s="594">
        <v>2675563.3772817627</v>
      </c>
      <c r="Q16" s="594">
        <v>-365058.11083873111</v>
      </c>
      <c r="R16" s="620">
        <f t="shared" si="1"/>
        <v>-455333.2662077843</v>
      </c>
      <c r="S16" s="620"/>
      <c r="T16" s="597">
        <f t="shared" si="12"/>
        <v>606123.89283449762</v>
      </c>
      <c r="U16" s="597">
        <v>-363674.33570069849</v>
      </c>
      <c r="V16" s="608">
        <v>395719.66999898106</v>
      </c>
      <c r="W16" s="597">
        <v>961234.48984104395</v>
      </c>
      <c r="X16" s="597">
        <v>-504090.2831676738</v>
      </c>
      <c r="Y16" s="605">
        <v>-358713.37252841855</v>
      </c>
      <c r="Z16" s="605">
        <v>137573.81933786094</v>
      </c>
      <c r="AA16" s="620">
        <f t="shared" si="4"/>
        <v>-1088904.1720589299</v>
      </c>
      <c r="AB16" s="620"/>
      <c r="AC16" s="618">
        <f t="shared" si="5"/>
        <v>-633570.90585114562</v>
      </c>
      <c r="AD16" s="597">
        <v>-801256.04331878014</v>
      </c>
      <c r="AE16" s="594">
        <f t="shared" si="6"/>
        <v>-202.08223034521566</v>
      </c>
      <c r="AF16" s="594"/>
      <c r="AG16" s="599">
        <v>3965</v>
      </c>
      <c r="AH16" s="600">
        <v>2</v>
      </c>
      <c r="AI16" s="600"/>
    </row>
    <row r="17" spans="1:35" s="587" customFormat="1">
      <c r="A17" s="601">
        <v>20</v>
      </c>
      <c r="B17" s="601" t="s">
        <v>48</v>
      </c>
      <c r="C17" s="597">
        <v>62822680.018305674</v>
      </c>
      <c r="D17" s="597">
        <v>66518068.561955027</v>
      </c>
      <c r="E17" s="627">
        <f t="shared" si="7"/>
        <v>3695388.5436493531</v>
      </c>
      <c r="F17" s="598">
        <f t="shared" si="8"/>
        <v>5.8822523053339452E-2</v>
      </c>
      <c r="G17" s="598"/>
      <c r="H17" s="597">
        <v>60230433.745363228</v>
      </c>
      <c r="I17" s="597">
        <v>61872472.242143549</v>
      </c>
      <c r="J17" s="627">
        <f t="shared" si="9"/>
        <v>1642038.496780321</v>
      </c>
      <c r="K17" s="598">
        <f t="shared" si="10"/>
        <v>2.7262604545110578E-2</v>
      </c>
      <c r="L17" s="595"/>
      <c r="M17" s="594">
        <f t="shared" si="11"/>
        <v>2592246.2729424462</v>
      </c>
      <c r="N17" s="594">
        <v>-1559634.2949535965</v>
      </c>
      <c r="O17" s="607">
        <v>-294640.18011061847</v>
      </c>
      <c r="P17" s="594">
        <v>1481221.1549185514</v>
      </c>
      <c r="Q17" s="594">
        <v>-1707264.5085644324</v>
      </c>
      <c r="R17" s="620">
        <f t="shared" si="1"/>
        <v>-3266898.8035180289</v>
      </c>
      <c r="S17" s="620"/>
      <c r="T17" s="597">
        <f t="shared" si="12"/>
        <v>4645596.3198114783</v>
      </c>
      <c r="U17" s="597">
        <v>-2787357.7918868861</v>
      </c>
      <c r="V17" s="608">
        <v>-1572644.1723404229</v>
      </c>
      <c r="W17" s="597">
        <v>1028841.0465979129</v>
      </c>
      <c r="X17" s="597">
        <v>-2346290.6684623654</v>
      </c>
      <c r="Y17" s="605">
        <v>-1490311.5726760752</v>
      </c>
      <c r="Z17" s="605">
        <v>571564.5714886717</v>
      </c>
      <c r="AA17" s="620">
        <f t="shared" si="4"/>
        <v>-6052395.4615366543</v>
      </c>
      <c r="AB17" s="620"/>
      <c r="AC17" s="618">
        <f t="shared" si="5"/>
        <v>-2785496.6580186253</v>
      </c>
      <c r="AD17" s="597">
        <v>-3450997.5065973671</v>
      </c>
      <c r="AE17" s="594">
        <f t="shared" si="6"/>
        <v>-209.49417268241166</v>
      </c>
      <c r="AF17" s="594"/>
      <c r="AG17" s="599">
        <v>16473</v>
      </c>
      <c r="AH17" s="600">
        <v>6</v>
      </c>
      <c r="AI17" s="600"/>
    </row>
    <row r="18" spans="1:35" s="587" customFormat="1">
      <c r="A18" s="601">
        <v>46</v>
      </c>
      <c r="B18" s="601" t="s">
        <v>49</v>
      </c>
      <c r="C18" s="597">
        <v>6545360.3439397626</v>
      </c>
      <c r="D18" s="597">
        <v>6748375.1653726427</v>
      </c>
      <c r="E18" s="627">
        <f t="shared" si="7"/>
        <v>203014.82143288013</v>
      </c>
      <c r="F18" s="598">
        <f t="shared" si="8"/>
        <v>3.101659966220929E-2</v>
      </c>
      <c r="G18" s="598"/>
      <c r="H18" s="597">
        <v>7251233.5614895429</v>
      </c>
      <c r="I18" s="597">
        <v>7392176.0803825427</v>
      </c>
      <c r="J18" s="627">
        <f t="shared" si="9"/>
        <v>140942.51889299974</v>
      </c>
      <c r="K18" s="598">
        <f t="shared" si="10"/>
        <v>1.9437040290845E-2</v>
      </c>
      <c r="L18" s="595"/>
      <c r="M18" s="594">
        <f t="shared" si="11"/>
        <v>-705873.21754978038</v>
      </c>
      <c r="N18" s="594">
        <v>423169.38777901919</v>
      </c>
      <c r="O18" s="607">
        <v>259800.02039222419</v>
      </c>
      <c r="P18" s="594">
        <v>-75872.081246815156</v>
      </c>
      <c r="Q18" s="594">
        <v>341345.80526720308</v>
      </c>
      <c r="R18" s="620">
        <f t="shared" si="1"/>
        <v>764515.19304622221</v>
      </c>
      <c r="S18" s="620"/>
      <c r="T18" s="597">
        <f t="shared" si="12"/>
        <v>-643800.9150099</v>
      </c>
      <c r="U18" s="597">
        <v>386280.54900593992</v>
      </c>
      <c r="V18" s="608">
        <v>615045.22958040796</v>
      </c>
      <c r="W18" s="597">
        <v>304556.44355806941</v>
      </c>
      <c r="X18" s="597">
        <v>291033.13751801522</v>
      </c>
      <c r="Y18" s="605">
        <v>-121320.20997745504</v>
      </c>
      <c r="Z18" s="605">
        <v>46528.749491064693</v>
      </c>
      <c r="AA18" s="620">
        <f t="shared" si="4"/>
        <v>602522.22603756469</v>
      </c>
      <c r="AB18" s="620"/>
      <c r="AC18" s="618">
        <f t="shared" si="5"/>
        <v>-161992.96700865752</v>
      </c>
      <c r="AD18" s="597">
        <v>65954.520203405991</v>
      </c>
      <c r="AE18" s="594">
        <f t="shared" si="6"/>
        <v>49.183087400004467</v>
      </c>
      <c r="AF18" s="594"/>
      <c r="AG18" s="599">
        <v>1341</v>
      </c>
      <c r="AH18" s="600">
        <v>10</v>
      </c>
      <c r="AI18" s="600"/>
    </row>
    <row r="19" spans="1:35" s="587" customFormat="1">
      <c r="A19" s="601">
        <v>47</v>
      </c>
      <c r="B19" s="601" t="s">
        <v>50</v>
      </c>
      <c r="C19" s="597">
        <v>9507199.7587889712</v>
      </c>
      <c r="D19" s="597">
        <v>9914697.0302105993</v>
      </c>
      <c r="E19" s="627">
        <f t="shared" si="7"/>
        <v>407497.27142162807</v>
      </c>
      <c r="F19" s="598">
        <f t="shared" si="8"/>
        <v>4.286196585329087E-2</v>
      </c>
      <c r="G19" s="598"/>
      <c r="H19" s="597">
        <v>9441093.2044998594</v>
      </c>
      <c r="I19" s="597">
        <v>9701113.5341051444</v>
      </c>
      <c r="J19" s="627">
        <f t="shared" si="9"/>
        <v>260020.32960528508</v>
      </c>
      <c r="K19" s="598">
        <f t="shared" si="10"/>
        <v>2.754133700124398E-2</v>
      </c>
      <c r="L19" s="595"/>
      <c r="M19" s="594">
        <f t="shared" si="11"/>
        <v>66106.554289111868</v>
      </c>
      <c r="N19" s="594">
        <v>-40129.627860742439</v>
      </c>
      <c r="O19" s="607">
        <v>455797.97044179589</v>
      </c>
      <c r="P19" s="594">
        <v>-205729.90214423183</v>
      </c>
      <c r="Q19" s="594">
        <v>668980.33645591384</v>
      </c>
      <c r="R19" s="620">
        <f t="shared" si="1"/>
        <v>628850.70859517145</v>
      </c>
      <c r="S19" s="620"/>
      <c r="T19" s="597">
        <f t="shared" si="12"/>
        <v>213583.49610545486</v>
      </c>
      <c r="U19" s="597">
        <v>-128150.09766327289</v>
      </c>
      <c r="V19" s="608">
        <v>2046529.8763931617</v>
      </c>
      <c r="W19" s="597">
        <v>1444458.2691645473</v>
      </c>
      <c r="X19" s="597">
        <v>575797.05134395172</v>
      </c>
      <c r="Y19" s="605">
        <v>-163841.0889404706</v>
      </c>
      <c r="Z19" s="605">
        <v>62836.364898074695</v>
      </c>
      <c r="AA19" s="620">
        <f t="shared" si="4"/>
        <v>346642.22963828297</v>
      </c>
      <c r="AB19" s="620"/>
      <c r="AC19" s="618">
        <f t="shared" si="5"/>
        <v>-282208.47895688849</v>
      </c>
      <c r="AD19" s="597">
        <v>-304426.75834706333</v>
      </c>
      <c r="AE19" s="594">
        <f t="shared" si="6"/>
        <v>-168.09870698346953</v>
      </c>
      <c r="AF19" s="594"/>
      <c r="AG19" s="599">
        <v>1811</v>
      </c>
      <c r="AH19" s="600">
        <v>19</v>
      </c>
      <c r="AI19" s="600"/>
    </row>
    <row r="20" spans="1:35" s="587" customFormat="1">
      <c r="A20" s="601">
        <v>49</v>
      </c>
      <c r="B20" s="601" t="s">
        <v>51</v>
      </c>
      <c r="C20" s="597">
        <v>874710310.78667319</v>
      </c>
      <c r="D20" s="597">
        <v>897440367.23600066</v>
      </c>
      <c r="E20" s="627">
        <f t="shared" si="7"/>
        <v>22730056.449327469</v>
      </c>
      <c r="F20" s="598">
        <f t="shared" si="8"/>
        <v>2.5985810580974093E-2</v>
      </c>
      <c r="G20" s="598"/>
      <c r="H20" s="597">
        <v>1017597280.5795522</v>
      </c>
      <c r="I20" s="597">
        <v>1091368139.6109715</v>
      </c>
      <c r="J20" s="627">
        <f t="shared" si="9"/>
        <v>73770859.031419277</v>
      </c>
      <c r="K20" s="598">
        <f t="shared" si="10"/>
        <v>7.2495141682576592E-2</v>
      </c>
      <c r="L20" s="595"/>
      <c r="M20" s="594">
        <f t="shared" si="11"/>
        <v>-142886969.79287899</v>
      </c>
      <c r="N20" s="594">
        <v>85654835.328998104</v>
      </c>
      <c r="O20" s="607">
        <v>68167197.697686434</v>
      </c>
      <c r="P20" s="594">
        <v>38743310.441695094</v>
      </c>
      <c r="Q20" s="594">
        <v>30661654.44133902</v>
      </c>
      <c r="R20" s="620">
        <f t="shared" si="1"/>
        <v>116316489.77033712</v>
      </c>
      <c r="S20" s="620"/>
      <c r="T20" s="597">
        <f t="shared" si="12"/>
        <v>-193927772.37497079</v>
      </c>
      <c r="U20" s="597">
        <v>116356663.42498244</v>
      </c>
      <c r="V20" s="608">
        <v>139949518.60182881</v>
      </c>
      <c r="W20" s="597">
        <v>90186610.65476644</v>
      </c>
      <c r="X20" s="597">
        <v>45333897.028711274</v>
      </c>
      <c r="Y20" s="605">
        <v>-27618125.116075773</v>
      </c>
      <c r="Z20" s="605">
        <v>10592108.48033951</v>
      </c>
      <c r="AA20" s="620">
        <f t="shared" si="4"/>
        <v>144664543.81795746</v>
      </c>
      <c r="AB20" s="620"/>
      <c r="AC20" s="618">
        <f t="shared" si="5"/>
        <v>28348054.047620341</v>
      </c>
      <c r="AD20" s="597">
        <v>43513954.069314778</v>
      </c>
      <c r="AE20" s="594">
        <f t="shared" si="6"/>
        <v>142.54064895574066</v>
      </c>
      <c r="AF20" s="594"/>
      <c r="AG20" s="599">
        <v>305274</v>
      </c>
      <c r="AH20" s="600">
        <v>1</v>
      </c>
      <c r="AI20" s="602"/>
    </row>
    <row r="21" spans="1:35" s="587" customFormat="1">
      <c r="A21" s="601">
        <v>50</v>
      </c>
      <c r="B21" s="601" t="s">
        <v>52</v>
      </c>
      <c r="C21" s="597">
        <v>47060326.628680833</v>
      </c>
      <c r="D21" s="597">
        <v>48673243.557002731</v>
      </c>
      <c r="E21" s="627">
        <f t="shared" si="7"/>
        <v>1612916.928321898</v>
      </c>
      <c r="F21" s="598">
        <f t="shared" si="8"/>
        <v>3.4273390005306693E-2</v>
      </c>
      <c r="G21" s="598"/>
      <c r="H21" s="597">
        <v>47219239.312405199</v>
      </c>
      <c r="I21" s="597">
        <v>47167631.776568606</v>
      </c>
      <c r="J21" s="627">
        <f t="shared" si="9"/>
        <v>-51607.535836592317</v>
      </c>
      <c r="K21" s="598">
        <f t="shared" si="10"/>
        <v>-1.0929345027172906E-3</v>
      </c>
      <c r="L21" s="595"/>
      <c r="M21" s="594">
        <f t="shared" si="11"/>
        <v>-158912.68372436613</v>
      </c>
      <c r="N21" s="594">
        <v>92375.646514763721</v>
      </c>
      <c r="O21" s="607">
        <v>1774740.8495750278</v>
      </c>
      <c r="P21" s="594">
        <v>1762014.5180518031</v>
      </c>
      <c r="Q21" s="594">
        <v>60286.297986327292</v>
      </c>
      <c r="R21" s="620">
        <f t="shared" si="1"/>
        <v>152661.94450109103</v>
      </c>
      <c r="S21" s="620"/>
      <c r="T21" s="597">
        <f t="shared" si="12"/>
        <v>1505611.7804341242</v>
      </c>
      <c r="U21" s="597">
        <v>-903367.06826047425</v>
      </c>
      <c r="V21" s="608">
        <v>-2703317.7270241678</v>
      </c>
      <c r="W21" s="597">
        <v>-2047263.7865746766</v>
      </c>
      <c r="X21" s="597">
        <v>-481369.68432328844</v>
      </c>
      <c r="Y21" s="605">
        <v>-1020139.2152914117</v>
      </c>
      <c r="Z21" s="605">
        <v>391243.98155201005</v>
      </c>
      <c r="AA21" s="620">
        <f t="shared" si="4"/>
        <v>-2013631.9863231643</v>
      </c>
      <c r="AB21" s="620"/>
      <c r="AC21" s="618">
        <f t="shared" si="5"/>
        <v>-2166293.9308242556</v>
      </c>
      <c r="AD21" s="597">
        <v>-2291602.397640272</v>
      </c>
      <c r="AE21" s="594">
        <f t="shared" si="6"/>
        <v>-203.22830770133666</v>
      </c>
      <c r="AF21" s="594"/>
      <c r="AG21" s="599">
        <v>11276</v>
      </c>
      <c r="AH21" s="600">
        <v>4</v>
      </c>
      <c r="AI21" s="600"/>
    </row>
    <row r="22" spans="1:35" s="587" customFormat="1">
      <c r="A22" s="601">
        <v>51</v>
      </c>
      <c r="B22" s="601" t="s">
        <v>53</v>
      </c>
      <c r="C22" s="597">
        <v>40636190.355092555</v>
      </c>
      <c r="D22" s="597">
        <v>41782123.812379815</v>
      </c>
      <c r="E22" s="627">
        <f t="shared" si="7"/>
        <v>1145933.4572872594</v>
      </c>
      <c r="F22" s="598">
        <f t="shared" si="8"/>
        <v>2.8199825014936477E-2</v>
      </c>
      <c r="G22" s="598"/>
      <c r="H22" s="597">
        <v>34031104.608898558</v>
      </c>
      <c r="I22" s="597">
        <v>34956300.161859378</v>
      </c>
      <c r="J22" s="627">
        <f t="shared" si="9"/>
        <v>925195.5529608205</v>
      </c>
      <c r="K22" s="598">
        <f t="shared" si="10"/>
        <v>2.7186762333859051E-2</v>
      </c>
      <c r="L22" s="595"/>
      <c r="M22" s="594">
        <f t="shared" si="11"/>
        <v>6605085.7461939976</v>
      </c>
      <c r="N22" s="594">
        <v>-3965481.1848943904</v>
      </c>
      <c r="O22" s="607">
        <v>2048872.9840062112</v>
      </c>
      <c r="P22" s="594">
        <v>6560435.8182531223</v>
      </c>
      <c r="Q22" s="594">
        <v>-4472680.0518201273</v>
      </c>
      <c r="R22" s="620">
        <f t="shared" si="1"/>
        <v>-8438161.2367145177</v>
      </c>
      <c r="S22" s="620"/>
      <c r="T22" s="597">
        <f t="shared" si="12"/>
        <v>6825823.6505204365</v>
      </c>
      <c r="U22" s="597">
        <v>-4095494.1903122608</v>
      </c>
      <c r="V22" s="608">
        <v>1045533.3144789785</v>
      </c>
      <c r="W22" s="597">
        <v>5647819.6371601969</v>
      </c>
      <c r="X22" s="597">
        <v>-4459592.3990222514</v>
      </c>
      <c r="Y22" s="616">
        <v>-833318.7577198646</v>
      </c>
      <c r="Z22" s="616">
        <v>319594.56492333848</v>
      </c>
      <c r="AA22" s="620">
        <f t="shared" si="4"/>
        <v>-9068810.7821310386</v>
      </c>
      <c r="AB22" s="620"/>
      <c r="AC22" s="618">
        <f t="shared" si="5"/>
        <v>-630649.54541652091</v>
      </c>
      <c r="AD22" s="597">
        <v>-827942.6338570714</v>
      </c>
      <c r="AE22" s="594">
        <f t="shared" si="6"/>
        <v>-89.886291809474699</v>
      </c>
      <c r="AF22" s="594"/>
      <c r="AG22" s="599">
        <v>9211</v>
      </c>
      <c r="AH22" s="600">
        <v>4</v>
      </c>
      <c r="AI22" s="600"/>
    </row>
    <row r="23" spans="1:35" s="587" customFormat="1">
      <c r="A23" s="601">
        <v>52</v>
      </c>
      <c r="B23" s="601" t="s">
        <v>54</v>
      </c>
      <c r="C23" s="597">
        <v>10761889.835448431</v>
      </c>
      <c r="D23" s="597">
        <v>11095671.299233198</v>
      </c>
      <c r="E23" s="627">
        <f t="shared" si="7"/>
        <v>333781.46378476731</v>
      </c>
      <c r="F23" s="598">
        <f t="shared" si="8"/>
        <v>3.1015134784722426E-2</v>
      </c>
      <c r="G23" s="598"/>
      <c r="H23" s="597">
        <v>11740879.090124875</v>
      </c>
      <c r="I23" s="597">
        <v>11821661.331938503</v>
      </c>
      <c r="J23" s="627">
        <f t="shared" si="9"/>
        <v>80782.241813628003</v>
      </c>
      <c r="K23" s="598">
        <f t="shared" si="10"/>
        <v>6.8804253236517069E-3</v>
      </c>
      <c r="L23" s="595"/>
      <c r="M23" s="594">
        <f t="shared" si="11"/>
        <v>-978989.25467644446</v>
      </c>
      <c r="N23" s="594">
        <v>586767.76662889076</v>
      </c>
      <c r="O23" s="607">
        <v>717843.2053559944</v>
      </c>
      <c r="P23" s="594">
        <v>434438.2253478216</v>
      </c>
      <c r="Q23" s="594">
        <v>293419.35851192137</v>
      </c>
      <c r="R23" s="620">
        <f t="shared" si="1"/>
        <v>880187.12514081213</v>
      </c>
      <c r="S23" s="620"/>
      <c r="T23" s="597">
        <f t="shared" si="12"/>
        <v>-725990.03270530514</v>
      </c>
      <c r="U23" s="597">
        <v>435594.01962318301</v>
      </c>
      <c r="V23" s="608">
        <v>239813.93962730467</v>
      </c>
      <c r="W23" s="597">
        <v>58234.047687960789</v>
      </c>
      <c r="X23" s="597">
        <v>147543.38829195814</v>
      </c>
      <c r="Y23" s="605">
        <v>-212242.51499411598</v>
      </c>
      <c r="Z23" s="605">
        <v>81399.288818820118</v>
      </c>
      <c r="AA23" s="620">
        <f t="shared" si="4"/>
        <v>452294.18173984531</v>
      </c>
      <c r="AB23" s="620"/>
      <c r="AC23" s="618">
        <f t="shared" si="5"/>
        <v>-427892.94340096682</v>
      </c>
      <c r="AD23" s="597">
        <v>-394799.37528896425</v>
      </c>
      <c r="AE23" s="594">
        <f t="shared" si="6"/>
        <v>-168.2861787250487</v>
      </c>
      <c r="AF23" s="594"/>
      <c r="AG23" s="599">
        <v>2346</v>
      </c>
      <c r="AH23" s="600">
        <v>14</v>
      </c>
      <c r="AI23" s="600"/>
    </row>
    <row r="24" spans="1:35" s="587" customFormat="1">
      <c r="A24" s="601">
        <v>61</v>
      </c>
      <c r="B24" s="601" t="s">
        <v>55</v>
      </c>
      <c r="C24" s="597">
        <v>73504596.915299177</v>
      </c>
      <c r="D24" s="597">
        <v>75289161.852706596</v>
      </c>
      <c r="E24" s="627">
        <f t="shared" si="7"/>
        <v>1784564.9374074191</v>
      </c>
      <c r="F24" s="598">
        <f t="shared" si="8"/>
        <v>2.4278276628927155E-2</v>
      </c>
      <c r="G24" s="598"/>
      <c r="H24" s="597">
        <v>75739784.501666889</v>
      </c>
      <c r="I24" s="597">
        <v>76418886.885163769</v>
      </c>
      <c r="J24" s="627">
        <f t="shared" si="9"/>
        <v>679102.38349688053</v>
      </c>
      <c r="K24" s="598">
        <f t="shared" si="10"/>
        <v>8.966257139032853E-3</v>
      </c>
      <c r="L24" s="595"/>
      <c r="M24" s="594">
        <f t="shared" si="11"/>
        <v>-2235187.5863677114</v>
      </c>
      <c r="N24" s="594">
        <v>1336798.4277311836</v>
      </c>
      <c r="O24" s="607">
        <v>2956304.5120278299</v>
      </c>
      <c r="P24" s="594">
        <v>1032543.7677580416</v>
      </c>
      <c r="Q24" s="594">
        <v>1992799.1365088173</v>
      </c>
      <c r="R24" s="620">
        <f t="shared" si="1"/>
        <v>3329597.5642400011</v>
      </c>
      <c r="S24" s="620"/>
      <c r="T24" s="597">
        <f t="shared" si="12"/>
        <v>-1129725.0324571729</v>
      </c>
      <c r="U24" s="597">
        <v>677835.01947430358</v>
      </c>
      <c r="V24" s="608">
        <v>1741485.4101075083</v>
      </c>
      <c r="W24" s="597">
        <v>264222.70221897215</v>
      </c>
      <c r="X24" s="597">
        <v>1238470.3747545516</v>
      </c>
      <c r="Y24" s="605">
        <v>-1489044.993302709</v>
      </c>
      <c r="Z24" s="605">
        <v>571078.81273186707</v>
      </c>
      <c r="AA24" s="620">
        <f t="shared" si="4"/>
        <v>998339.21365801326</v>
      </c>
      <c r="AB24" s="620"/>
      <c r="AC24" s="618">
        <f t="shared" si="5"/>
        <v>-2331258.3505819878</v>
      </c>
      <c r="AD24" s="597">
        <v>-2954249.6356343552</v>
      </c>
      <c r="AE24" s="594">
        <f t="shared" si="6"/>
        <v>-179.49144149914062</v>
      </c>
      <c r="AF24" s="594"/>
      <c r="AG24" s="599">
        <v>16459</v>
      </c>
      <c r="AH24" s="600">
        <v>5</v>
      </c>
      <c r="AI24" s="600"/>
    </row>
    <row r="25" spans="1:35" s="587" customFormat="1">
      <c r="A25" s="601">
        <v>69</v>
      </c>
      <c r="B25" s="601" t="s">
        <v>56</v>
      </c>
      <c r="C25" s="597">
        <v>32661655.290645923</v>
      </c>
      <c r="D25" s="597">
        <v>33819880.876459107</v>
      </c>
      <c r="E25" s="627">
        <f t="shared" si="7"/>
        <v>1158225.5858131833</v>
      </c>
      <c r="F25" s="598">
        <f t="shared" si="8"/>
        <v>3.5461325383128739E-2</v>
      </c>
      <c r="G25" s="598"/>
      <c r="H25" s="597">
        <v>30421051.798901781</v>
      </c>
      <c r="I25" s="597">
        <v>30785913.258469563</v>
      </c>
      <c r="J25" s="627">
        <f t="shared" si="9"/>
        <v>364861.45956778154</v>
      </c>
      <c r="K25" s="598">
        <f t="shared" si="10"/>
        <v>1.1993716127229805E-2</v>
      </c>
      <c r="L25" s="595"/>
      <c r="M25" s="594">
        <f t="shared" si="11"/>
        <v>2240603.491744142</v>
      </c>
      <c r="N25" s="594">
        <v>-1346132.7263176125</v>
      </c>
      <c r="O25" s="607">
        <v>1066536.7742747217</v>
      </c>
      <c r="P25" s="594">
        <v>2713678.7479500435</v>
      </c>
      <c r="Q25" s="594">
        <v>-1618806.7812533176</v>
      </c>
      <c r="R25" s="620">
        <f t="shared" si="1"/>
        <v>-2964939.5075709298</v>
      </c>
      <c r="S25" s="620"/>
      <c r="T25" s="597">
        <f t="shared" si="12"/>
        <v>3033967.6179895438</v>
      </c>
      <c r="U25" s="597">
        <v>-1820380.5707937258</v>
      </c>
      <c r="V25" s="608">
        <v>-1679543.9100039154</v>
      </c>
      <c r="W25" s="597">
        <v>286713.35460411012</v>
      </c>
      <c r="X25" s="597">
        <v>-1862664.3574852932</v>
      </c>
      <c r="Y25" s="605">
        <v>-604972.59069294692</v>
      </c>
      <c r="Z25" s="605">
        <v>232019.20048228904</v>
      </c>
      <c r="AA25" s="620">
        <f t="shared" si="4"/>
        <v>-4055998.3184896768</v>
      </c>
      <c r="AB25" s="620"/>
      <c r="AC25" s="618">
        <f t="shared" si="5"/>
        <v>-1091058.810918747</v>
      </c>
      <c r="AD25" s="597">
        <v>-1246400.6206922643</v>
      </c>
      <c r="AE25" s="594">
        <f t="shared" si="6"/>
        <v>-186.39159872772009</v>
      </c>
      <c r="AF25" s="594"/>
      <c r="AG25" s="599">
        <v>6687</v>
      </c>
      <c r="AH25" s="600">
        <v>17</v>
      </c>
      <c r="AI25" s="600"/>
    </row>
    <row r="26" spans="1:35" s="587" customFormat="1">
      <c r="A26" s="601">
        <v>71</v>
      </c>
      <c r="B26" s="601" t="s">
        <v>57</v>
      </c>
      <c r="C26" s="597">
        <v>29831867.99809115</v>
      </c>
      <c r="D26" s="597">
        <v>31029602.817488287</v>
      </c>
      <c r="E26" s="627">
        <f t="shared" si="7"/>
        <v>1197734.8193971366</v>
      </c>
      <c r="F26" s="598">
        <f t="shared" si="8"/>
        <v>4.0149507884446795E-2</v>
      </c>
      <c r="G26" s="598"/>
      <c r="H26" s="597">
        <v>30028398.484188154</v>
      </c>
      <c r="I26" s="597">
        <v>30516901.627931457</v>
      </c>
      <c r="J26" s="627">
        <f t="shared" si="9"/>
        <v>488503.14374330267</v>
      </c>
      <c r="K26" s="598">
        <f t="shared" si="10"/>
        <v>1.6268038536937972E-2</v>
      </c>
      <c r="L26" s="595"/>
      <c r="M26" s="594">
        <f t="shared" si="11"/>
        <v>-196530.48609700426</v>
      </c>
      <c r="N26" s="594">
        <v>116196.85905073934</v>
      </c>
      <c r="O26" s="607">
        <v>-151466.29348266125</v>
      </c>
      <c r="P26" s="594">
        <v>446858.28603035584</v>
      </c>
      <c r="Q26" s="594">
        <v>-570776.7071980047</v>
      </c>
      <c r="R26" s="620">
        <f t="shared" si="1"/>
        <v>-454579.84814726538</v>
      </c>
      <c r="S26" s="620"/>
      <c r="T26" s="597">
        <f t="shared" si="12"/>
        <v>512701.18955682963</v>
      </c>
      <c r="U26" s="597">
        <v>-307620.71373409772</v>
      </c>
      <c r="V26" s="608">
        <v>-1537122.5775009096</v>
      </c>
      <c r="W26" s="597">
        <v>-653385.02008960396</v>
      </c>
      <c r="X26" s="597">
        <v>-781631.85218535585</v>
      </c>
      <c r="Y26" s="605">
        <v>-596287.47498986288</v>
      </c>
      <c r="Z26" s="605">
        <v>228688.2832927721</v>
      </c>
      <c r="AA26" s="620">
        <f t="shared" si="4"/>
        <v>-1456851.7576165444</v>
      </c>
      <c r="AB26" s="620"/>
      <c r="AC26" s="618">
        <f t="shared" si="5"/>
        <v>-1002271.909469279</v>
      </c>
      <c r="AD26" s="597">
        <v>-1073787.6326525137</v>
      </c>
      <c r="AE26" s="594">
        <f t="shared" si="6"/>
        <v>-162.91725575064689</v>
      </c>
      <c r="AF26" s="594"/>
      <c r="AG26" s="599">
        <v>6591</v>
      </c>
      <c r="AH26" s="600">
        <v>17</v>
      </c>
      <c r="AI26" s="600"/>
    </row>
    <row r="27" spans="1:35" s="587" customFormat="1">
      <c r="A27" s="601">
        <v>72</v>
      </c>
      <c r="B27" s="601" t="s">
        <v>58</v>
      </c>
      <c r="C27" s="597">
        <v>4579327.2589159487</v>
      </c>
      <c r="D27" s="597">
        <v>4979546.5553337755</v>
      </c>
      <c r="E27" s="627">
        <f t="shared" si="7"/>
        <v>400219.29641782679</v>
      </c>
      <c r="F27" s="598">
        <f t="shared" si="8"/>
        <v>8.7396963306913683E-2</v>
      </c>
      <c r="G27" s="598"/>
      <c r="H27" s="597">
        <v>4548833.4134597797</v>
      </c>
      <c r="I27" s="597">
        <v>4693257.5335042113</v>
      </c>
      <c r="J27" s="627">
        <f t="shared" si="9"/>
        <v>144424.12004443165</v>
      </c>
      <c r="K27" s="598">
        <f t="shared" si="10"/>
        <v>3.1749705235871603E-2</v>
      </c>
      <c r="L27" s="595"/>
      <c r="M27" s="594">
        <f t="shared" si="11"/>
        <v>30493.845456168987</v>
      </c>
      <c r="N27" s="594">
        <v>-18543.602143970566</v>
      </c>
      <c r="O27" s="607">
        <v>105477.74501967337</v>
      </c>
      <c r="P27" s="594">
        <v>89281.275891494006</v>
      </c>
      <c r="Q27" s="594">
        <v>20153.898237397832</v>
      </c>
      <c r="R27" s="620">
        <f t="shared" si="1"/>
        <v>1610.2960934272669</v>
      </c>
      <c r="S27" s="620"/>
      <c r="T27" s="597">
        <f t="shared" si="12"/>
        <v>286289.02182956412</v>
      </c>
      <c r="U27" s="597">
        <v>-171773.41309773843</v>
      </c>
      <c r="V27" s="608">
        <v>67702.152420655824</v>
      </c>
      <c r="W27" s="597">
        <v>154070.94257907942</v>
      </c>
      <c r="X27" s="597">
        <v>-71496.771190601896</v>
      </c>
      <c r="Y27" s="605">
        <v>-86851.157030840302</v>
      </c>
      <c r="Z27" s="605">
        <v>33309.171895169355</v>
      </c>
      <c r="AA27" s="620">
        <f t="shared" si="4"/>
        <v>-296812.16942401126</v>
      </c>
      <c r="AB27" s="620"/>
      <c r="AC27" s="618">
        <f t="shared" si="5"/>
        <v>-298422.46551743854</v>
      </c>
      <c r="AD27" s="597">
        <v>-250583.43761960487</v>
      </c>
      <c r="AE27" s="594">
        <f t="shared" si="6"/>
        <v>-261.02441418708838</v>
      </c>
      <c r="AF27" s="594"/>
      <c r="AG27" s="599">
        <v>960</v>
      </c>
      <c r="AH27" s="600">
        <v>17</v>
      </c>
      <c r="AI27" s="600"/>
    </row>
    <row r="28" spans="1:35" s="587" customFormat="1">
      <c r="A28" s="601">
        <v>74</v>
      </c>
      <c r="B28" s="601" t="s">
        <v>59</v>
      </c>
      <c r="C28" s="597">
        <v>5560371.7842324367</v>
      </c>
      <c r="D28" s="597">
        <v>5548615.8132737754</v>
      </c>
      <c r="E28" s="627">
        <f t="shared" si="7"/>
        <v>-11755.970958661288</v>
      </c>
      <c r="F28" s="598">
        <f t="shared" si="8"/>
        <v>-2.1142418915220257E-3</v>
      </c>
      <c r="G28" s="598"/>
      <c r="H28" s="597">
        <v>5768969.7082392955</v>
      </c>
      <c r="I28" s="597">
        <v>5885491.8207924506</v>
      </c>
      <c r="J28" s="627">
        <f t="shared" si="9"/>
        <v>116522.11255315505</v>
      </c>
      <c r="K28" s="598">
        <f t="shared" si="10"/>
        <v>2.0198080150557404E-2</v>
      </c>
      <c r="L28" s="595"/>
      <c r="M28" s="594">
        <f t="shared" si="11"/>
        <v>-208597.92400685884</v>
      </c>
      <c r="N28" s="594">
        <v>124876.83825200844</v>
      </c>
      <c r="O28" s="607">
        <v>106865.85598323494</v>
      </c>
      <c r="P28" s="594">
        <v>83222.790269699413</v>
      </c>
      <c r="Q28" s="594">
        <v>28154.534898044585</v>
      </c>
      <c r="R28" s="620">
        <f t="shared" si="1"/>
        <v>153031.37315005303</v>
      </c>
      <c r="S28" s="620"/>
      <c r="T28" s="597">
        <f t="shared" si="12"/>
        <v>-336876.00751867518</v>
      </c>
      <c r="U28" s="597">
        <v>202125.60451120505</v>
      </c>
      <c r="V28" s="608">
        <v>543745.89865209348</v>
      </c>
      <c r="W28" s="597">
        <v>469073.41140475729</v>
      </c>
      <c r="X28" s="597">
        <v>59409.741366240771</v>
      </c>
      <c r="Y28" s="605">
        <v>-95174.392912962488</v>
      </c>
      <c r="Z28" s="605">
        <v>36501.300868456419</v>
      </c>
      <c r="AA28" s="620">
        <f t="shared" si="4"/>
        <v>202862.25383293978</v>
      </c>
      <c r="AB28" s="620"/>
      <c r="AC28" s="618">
        <f t="shared" si="5"/>
        <v>49830.880682886753</v>
      </c>
      <c r="AD28" s="597">
        <v>90392.551526030758</v>
      </c>
      <c r="AE28" s="594">
        <f t="shared" si="6"/>
        <v>85.924478636911374</v>
      </c>
      <c r="AF28" s="594"/>
      <c r="AG28" s="599">
        <v>1052</v>
      </c>
      <c r="AH28" s="600">
        <v>16</v>
      </c>
      <c r="AI28" s="600"/>
    </row>
    <row r="29" spans="1:35" s="587" customFormat="1">
      <c r="A29" s="601">
        <v>75</v>
      </c>
      <c r="B29" s="601" t="s">
        <v>60</v>
      </c>
      <c r="C29" s="597">
        <v>92186156.419961095</v>
      </c>
      <c r="D29" s="597">
        <v>97444889.509368643</v>
      </c>
      <c r="E29" s="627">
        <f t="shared" si="7"/>
        <v>5258733.0894075483</v>
      </c>
      <c r="F29" s="598">
        <f t="shared" si="8"/>
        <v>5.7044715753751432E-2</v>
      </c>
      <c r="G29" s="598"/>
      <c r="H29" s="597">
        <v>90504573.321998596</v>
      </c>
      <c r="I29" s="597">
        <v>90714841.318005383</v>
      </c>
      <c r="J29" s="627">
        <f t="shared" si="9"/>
        <v>210267.99600678682</v>
      </c>
      <c r="K29" s="598">
        <f t="shared" si="10"/>
        <v>2.323285865993667E-3</v>
      </c>
      <c r="L29" s="595"/>
      <c r="M29" s="594">
        <f t="shared" si="11"/>
        <v>1681583.0979624987</v>
      </c>
      <c r="N29" s="594">
        <v>-1014078.494076492</v>
      </c>
      <c r="O29" s="607">
        <v>11511659.770871282</v>
      </c>
      <c r="P29" s="594">
        <v>10607442.180367135</v>
      </c>
      <c r="Q29" s="594">
        <v>986290.50451448536</v>
      </c>
      <c r="R29" s="620">
        <f t="shared" si="1"/>
        <v>-27787.989562006667</v>
      </c>
      <c r="S29" s="620"/>
      <c r="T29" s="597">
        <f t="shared" si="12"/>
        <v>6730048.1913632601</v>
      </c>
      <c r="U29" s="597">
        <v>-4038028.9148179553</v>
      </c>
      <c r="V29" s="608">
        <v>2320791.1494757235</v>
      </c>
      <c r="W29" s="597">
        <v>3441086.1056231633</v>
      </c>
      <c r="X29" s="597">
        <v>-817447.97822874249</v>
      </c>
      <c r="Y29" s="605">
        <v>-1768597.154995726</v>
      </c>
      <c r="Z29" s="605">
        <v>678292.70976944349</v>
      </c>
      <c r="AA29" s="620">
        <f t="shared" si="4"/>
        <v>-5945781.3382729804</v>
      </c>
      <c r="AB29" s="620"/>
      <c r="AC29" s="618">
        <f t="shared" si="5"/>
        <v>-5917993.3487109737</v>
      </c>
      <c r="AD29" s="597">
        <v>-5626989.8858590601</v>
      </c>
      <c r="AE29" s="594">
        <f t="shared" si="6"/>
        <v>-287.84029289779835</v>
      </c>
      <c r="AF29" s="594"/>
      <c r="AG29" s="599">
        <v>19549</v>
      </c>
      <c r="AH29" s="600">
        <v>8</v>
      </c>
      <c r="AI29" s="600"/>
    </row>
    <row r="30" spans="1:35" s="587" customFormat="1">
      <c r="A30" s="601">
        <v>77</v>
      </c>
      <c r="B30" s="601" t="s">
        <v>61</v>
      </c>
      <c r="C30" s="597">
        <v>23367729.603049889</v>
      </c>
      <c r="D30" s="597">
        <v>24430748.34173467</v>
      </c>
      <c r="E30" s="627">
        <f t="shared" si="7"/>
        <v>1063018.7386847809</v>
      </c>
      <c r="F30" s="598">
        <f t="shared" si="8"/>
        <v>4.549088665190814E-2</v>
      </c>
      <c r="G30" s="598"/>
      <c r="H30" s="597">
        <v>23474159.536410898</v>
      </c>
      <c r="I30" s="597">
        <v>23743228.158166949</v>
      </c>
      <c r="J30" s="627">
        <f t="shared" si="9"/>
        <v>269068.62175605074</v>
      </c>
      <c r="K30" s="598">
        <f t="shared" si="10"/>
        <v>1.146233249964485E-2</v>
      </c>
      <c r="L30" s="595"/>
      <c r="M30" s="594">
        <f t="shared" si="11"/>
        <v>-106429.93336100876</v>
      </c>
      <c r="N30" s="594">
        <v>62638.926461373107</v>
      </c>
      <c r="O30" s="607">
        <v>1411908.466193676</v>
      </c>
      <c r="P30" s="594">
        <v>1387320.4589217678</v>
      </c>
      <c r="Q30" s="594">
        <v>44096.0499229294</v>
      </c>
      <c r="R30" s="620">
        <f t="shared" si="1"/>
        <v>106734.97638430251</v>
      </c>
      <c r="S30" s="620"/>
      <c r="T30" s="597">
        <f t="shared" si="12"/>
        <v>687520.1835677214</v>
      </c>
      <c r="U30" s="597">
        <v>-412512.11014063272</v>
      </c>
      <c r="V30" s="608">
        <v>-47677.310425691307</v>
      </c>
      <c r="W30" s="597">
        <v>246533.08363880403</v>
      </c>
      <c r="X30" s="597">
        <v>-222933.14482392531</v>
      </c>
      <c r="Y30" s="605">
        <v>-416252.2640613502</v>
      </c>
      <c r="Z30" s="605">
        <v>159641.14571841064</v>
      </c>
      <c r="AA30" s="620">
        <f t="shared" si="4"/>
        <v>-892056.37330749771</v>
      </c>
      <c r="AB30" s="620"/>
      <c r="AC30" s="618">
        <f t="shared" si="5"/>
        <v>-998791.34969180019</v>
      </c>
      <c r="AD30" s="597">
        <v>-1112416.2029655008</v>
      </c>
      <c r="AE30" s="594">
        <f t="shared" si="6"/>
        <v>-241.77704911225837</v>
      </c>
      <c r="AF30" s="594"/>
      <c r="AG30" s="599">
        <v>4601</v>
      </c>
      <c r="AH30" s="600">
        <v>13</v>
      </c>
      <c r="AI30" s="600"/>
    </row>
    <row r="31" spans="1:35" s="587" customFormat="1">
      <c r="A31" s="601">
        <v>78</v>
      </c>
      <c r="B31" s="601" t="s">
        <v>62</v>
      </c>
      <c r="C31" s="597">
        <v>37533112.665403701</v>
      </c>
      <c r="D31" s="597">
        <v>38909688.400044121</v>
      </c>
      <c r="E31" s="627">
        <f t="shared" si="7"/>
        <v>1376575.7346404195</v>
      </c>
      <c r="F31" s="598">
        <f t="shared" si="8"/>
        <v>3.6676300921593526E-2</v>
      </c>
      <c r="G31" s="598"/>
      <c r="H31" s="597">
        <v>34964683.519528657</v>
      </c>
      <c r="I31" s="597">
        <v>35124702.831000894</v>
      </c>
      <c r="J31" s="627">
        <f t="shared" si="9"/>
        <v>160019.31147223711</v>
      </c>
      <c r="K31" s="598">
        <f t="shared" si="10"/>
        <v>4.5765983090584042E-3</v>
      </c>
      <c r="L31" s="595"/>
      <c r="M31" s="594">
        <f t="shared" si="11"/>
        <v>2568429.1458750442</v>
      </c>
      <c r="N31" s="594">
        <v>-1543134.5041248978</v>
      </c>
      <c r="O31" s="607">
        <v>3512714.1830378175</v>
      </c>
      <c r="P31" s="594">
        <v>3893478.6242446005</v>
      </c>
      <c r="Q31" s="594">
        <v>-347526.20240419992</v>
      </c>
      <c r="R31" s="620">
        <f t="shared" si="1"/>
        <v>-1890660.7065290976</v>
      </c>
      <c r="S31" s="620"/>
      <c r="T31" s="597">
        <f t="shared" si="12"/>
        <v>3784985.5690432265</v>
      </c>
      <c r="U31" s="597">
        <v>-2270991.3414259353</v>
      </c>
      <c r="V31" s="608">
        <v>1746196.0629805028</v>
      </c>
      <c r="W31" s="597">
        <v>2615659.3739215843</v>
      </c>
      <c r="X31" s="597">
        <v>-748132.42286193522</v>
      </c>
      <c r="Y31" s="605">
        <v>-708560.68944327207</v>
      </c>
      <c r="Z31" s="605">
        <v>271747.32737809001</v>
      </c>
      <c r="AA31" s="620">
        <f t="shared" si="4"/>
        <v>-3455937.1263530524</v>
      </c>
      <c r="AB31" s="620"/>
      <c r="AC31" s="618">
        <f t="shared" si="5"/>
        <v>-1565276.4198239548</v>
      </c>
      <c r="AD31" s="597">
        <v>-1576200.6992350349</v>
      </c>
      <c r="AE31" s="594">
        <f t="shared" si="6"/>
        <v>-201.25136609231805</v>
      </c>
      <c r="AF31" s="594"/>
      <c r="AG31" s="599">
        <v>7832</v>
      </c>
      <c r="AH31" s="600">
        <v>1</v>
      </c>
      <c r="AI31" s="602"/>
    </row>
    <row r="32" spans="1:35" s="587" customFormat="1">
      <c r="A32" s="601">
        <v>79</v>
      </c>
      <c r="B32" s="601" t="s">
        <v>63</v>
      </c>
      <c r="C32" s="597">
        <v>33080416.888791882</v>
      </c>
      <c r="D32" s="597">
        <v>33976556.717539079</v>
      </c>
      <c r="E32" s="627">
        <f t="shared" si="7"/>
        <v>896139.82874719799</v>
      </c>
      <c r="F32" s="598">
        <f t="shared" si="8"/>
        <v>2.7089738069498846E-2</v>
      </c>
      <c r="G32" s="598"/>
      <c r="H32" s="597">
        <v>31633340.59940923</v>
      </c>
      <c r="I32" s="597">
        <v>32218837.126805533</v>
      </c>
      <c r="J32" s="627">
        <f t="shared" si="9"/>
        <v>585496.52739630267</v>
      </c>
      <c r="K32" s="598">
        <f t="shared" si="10"/>
        <v>1.850884276848197E-2</v>
      </c>
      <c r="L32" s="595"/>
      <c r="M32" s="594">
        <f t="shared" si="11"/>
        <v>1447076.2893826514</v>
      </c>
      <c r="N32" s="594">
        <v>-870011.97962409223</v>
      </c>
      <c r="O32" s="607">
        <v>2999542.7545092851</v>
      </c>
      <c r="P32" s="594">
        <v>3861282.3002314344</v>
      </c>
      <c r="Q32" s="594">
        <v>-833475.17045262607</v>
      </c>
      <c r="R32" s="620">
        <f t="shared" si="1"/>
        <v>-1703487.1500767183</v>
      </c>
      <c r="S32" s="620"/>
      <c r="T32" s="597">
        <f t="shared" si="12"/>
        <v>1757719.5907335468</v>
      </c>
      <c r="U32" s="597">
        <v>-1054631.7544401279</v>
      </c>
      <c r="V32" s="608">
        <v>2268333.832191959</v>
      </c>
      <c r="W32" s="597">
        <v>3256096.3941177204</v>
      </c>
      <c r="X32" s="597">
        <v>-883147.20349899121</v>
      </c>
      <c r="Y32" s="605">
        <v>-610943.60773881723</v>
      </c>
      <c r="Z32" s="605">
        <v>234309.20605008194</v>
      </c>
      <c r="AA32" s="620">
        <f t="shared" si="4"/>
        <v>-2314413.3596278541</v>
      </c>
      <c r="AB32" s="620"/>
      <c r="AC32" s="618">
        <f t="shared" si="5"/>
        <v>-610926.20955113578</v>
      </c>
      <c r="AD32" s="597">
        <v>-494232.88704603468</v>
      </c>
      <c r="AE32" s="594">
        <f t="shared" si="6"/>
        <v>-73.187159343408069</v>
      </c>
      <c r="AF32" s="594"/>
      <c r="AG32" s="599">
        <v>6753</v>
      </c>
      <c r="AH32" s="600">
        <v>4</v>
      </c>
      <c r="AI32" s="600"/>
    </row>
    <row r="33" spans="1:35" s="587" customFormat="1">
      <c r="A33" s="601">
        <v>81</v>
      </c>
      <c r="B33" s="601" t="s">
        <v>64</v>
      </c>
      <c r="C33" s="597">
        <v>13755683.836796133</v>
      </c>
      <c r="D33" s="597">
        <v>14704434.679539027</v>
      </c>
      <c r="E33" s="627">
        <f t="shared" si="7"/>
        <v>948750.84274289384</v>
      </c>
      <c r="F33" s="598">
        <f t="shared" si="8"/>
        <v>6.8971550524082811E-2</v>
      </c>
      <c r="G33" s="598"/>
      <c r="H33" s="597">
        <v>14240347.621615876</v>
      </c>
      <c r="I33" s="597">
        <v>14469242.357078379</v>
      </c>
      <c r="J33" s="627">
        <f t="shared" si="9"/>
        <v>228894.73546250351</v>
      </c>
      <c r="K33" s="598">
        <f t="shared" si="10"/>
        <v>1.6073676116940917E-2</v>
      </c>
      <c r="L33" s="595"/>
      <c r="M33" s="594">
        <f t="shared" si="11"/>
        <v>-484663.78481974266</v>
      </c>
      <c r="N33" s="594">
        <v>290115.99736029241</v>
      </c>
      <c r="O33" s="607">
        <v>110320.03993493319</v>
      </c>
      <c r="P33" s="594">
        <v>-291415.74290484097</v>
      </c>
      <c r="Q33" s="594">
        <v>412654.12146636535</v>
      </c>
      <c r="R33" s="620">
        <f t="shared" si="1"/>
        <v>702770.11882665777</v>
      </c>
      <c r="S33" s="620"/>
      <c r="T33" s="597">
        <f t="shared" si="12"/>
        <v>235192.32246064767</v>
      </c>
      <c r="U33" s="597">
        <v>-141115.39347638856</v>
      </c>
      <c r="V33" s="608">
        <v>-1102764.5093411691</v>
      </c>
      <c r="W33" s="597">
        <v>-1215875.6594672082</v>
      </c>
      <c r="X33" s="597">
        <v>75766.750983511112</v>
      </c>
      <c r="Y33" s="605">
        <v>-232869.66478894054</v>
      </c>
      <c r="Z33" s="605">
        <v>89310.21714392284</v>
      </c>
      <c r="AA33" s="620">
        <f t="shared" si="4"/>
        <v>-208908.09013789517</v>
      </c>
      <c r="AB33" s="620"/>
      <c r="AC33" s="618">
        <f t="shared" si="5"/>
        <v>-911678.20896455296</v>
      </c>
      <c r="AD33" s="597">
        <v>-681111.65703574987</v>
      </c>
      <c r="AE33" s="594">
        <f t="shared" si="6"/>
        <v>-264.61214337053218</v>
      </c>
      <c r="AF33" s="594"/>
      <c r="AG33" s="599">
        <v>2574</v>
      </c>
      <c r="AH33" s="600">
        <v>7</v>
      </c>
      <c r="AI33" s="600"/>
    </row>
    <row r="34" spans="1:35" s="587" customFormat="1">
      <c r="A34" s="601">
        <v>82</v>
      </c>
      <c r="B34" s="601" t="s">
        <v>65</v>
      </c>
      <c r="C34" s="597">
        <v>31402358.819888659</v>
      </c>
      <c r="D34" s="597">
        <v>31866563.134491064</v>
      </c>
      <c r="E34" s="627">
        <f t="shared" si="7"/>
        <v>464204.31460240483</v>
      </c>
      <c r="F34" s="598">
        <f t="shared" si="8"/>
        <v>1.4782466414860574E-2</v>
      </c>
      <c r="G34" s="598"/>
      <c r="H34" s="597">
        <v>31987227.58664095</v>
      </c>
      <c r="I34" s="597">
        <v>33029491.967237949</v>
      </c>
      <c r="J34" s="627">
        <f t="shared" si="9"/>
        <v>1042264.3805969991</v>
      </c>
      <c r="K34" s="598">
        <f t="shared" si="10"/>
        <v>3.2583767310683943E-2</v>
      </c>
      <c r="L34" s="595"/>
      <c r="M34" s="594">
        <f t="shared" si="11"/>
        <v>-584868.76675229147</v>
      </c>
      <c r="N34" s="594">
        <v>348473.04083571001</v>
      </c>
      <c r="O34" s="607">
        <v>1472593.8090601638</v>
      </c>
      <c r="P34" s="594">
        <v>1413777.473903168</v>
      </c>
      <c r="Q34" s="594">
        <v>97994.88333825834</v>
      </c>
      <c r="R34" s="620">
        <f t="shared" si="1"/>
        <v>446467.92417396838</v>
      </c>
      <c r="S34" s="620"/>
      <c r="T34" s="597">
        <f t="shared" si="12"/>
        <v>-1162928.8327468857</v>
      </c>
      <c r="U34" s="597">
        <v>697757.29964813124</v>
      </c>
      <c r="V34" s="608">
        <v>629483.49201207608</v>
      </c>
      <c r="W34" s="597">
        <v>341889.78044996783</v>
      </c>
      <c r="X34" s="597">
        <v>151810.40481194484</v>
      </c>
      <c r="Y34" s="605">
        <v>-846708.31109545252</v>
      </c>
      <c r="Z34" s="605">
        <v>324729.72892384377</v>
      </c>
      <c r="AA34" s="620">
        <f t="shared" si="4"/>
        <v>327589.1222884673</v>
      </c>
      <c r="AB34" s="620"/>
      <c r="AC34" s="618">
        <f t="shared" si="5"/>
        <v>-118878.80188550107</v>
      </c>
      <c r="AD34" s="597">
        <v>-884856.51354379393</v>
      </c>
      <c r="AE34" s="594">
        <f t="shared" si="6"/>
        <v>-94.546053375765993</v>
      </c>
      <c r="AF34" s="594"/>
      <c r="AG34" s="599">
        <v>9359</v>
      </c>
      <c r="AH34" s="600">
        <v>5</v>
      </c>
      <c r="AI34" s="600"/>
    </row>
    <row r="35" spans="1:35" s="587" customFormat="1">
      <c r="A35" s="601">
        <v>86</v>
      </c>
      <c r="B35" s="601" t="s">
        <v>66</v>
      </c>
      <c r="C35" s="597">
        <v>29370730.098884381</v>
      </c>
      <c r="D35" s="597">
        <v>30931940.111041669</v>
      </c>
      <c r="E35" s="627">
        <f t="shared" si="7"/>
        <v>1561210.0121572874</v>
      </c>
      <c r="F35" s="598">
        <f t="shared" si="8"/>
        <v>5.3155301448110356E-2</v>
      </c>
      <c r="G35" s="598"/>
      <c r="H35" s="597">
        <v>29784700.25130124</v>
      </c>
      <c r="I35" s="597">
        <v>30259656.420487639</v>
      </c>
      <c r="J35" s="627">
        <f t="shared" si="9"/>
        <v>474956.16918639839</v>
      </c>
      <c r="K35" s="598">
        <f t="shared" si="10"/>
        <v>1.5946313549542887E-2</v>
      </c>
      <c r="L35" s="595"/>
      <c r="M35" s="594">
        <f t="shared" si="11"/>
        <v>-413970.15241685882</v>
      </c>
      <c r="N35" s="594">
        <v>246262.38394632383</v>
      </c>
      <c r="O35" s="607">
        <v>1883212.4125389233</v>
      </c>
      <c r="P35" s="594">
        <v>1962561.2966307588</v>
      </c>
      <c r="Q35" s="594">
        <v>-45427.468053555327</v>
      </c>
      <c r="R35" s="620">
        <f t="shared" si="1"/>
        <v>200834.91589276851</v>
      </c>
      <c r="S35" s="620"/>
      <c r="T35" s="597">
        <f t="shared" si="12"/>
        <v>672283.69055403024</v>
      </c>
      <c r="U35" s="597">
        <v>-403370.21433241805</v>
      </c>
      <c r="V35" s="608">
        <v>97061.253596127033</v>
      </c>
      <c r="W35" s="597">
        <v>613029.85577250645</v>
      </c>
      <c r="X35" s="597">
        <v>-391554.86849869444</v>
      </c>
      <c r="Y35" s="605">
        <v>-726564.21053612337</v>
      </c>
      <c r="Z35" s="605">
        <v>278652.04113552615</v>
      </c>
      <c r="AA35" s="620">
        <f t="shared" si="4"/>
        <v>-1242837.2522317097</v>
      </c>
      <c r="AB35" s="620"/>
      <c r="AC35" s="618">
        <f t="shared" si="5"/>
        <v>-1443672.1681244781</v>
      </c>
      <c r="AD35" s="597">
        <v>-1986762.4095427999</v>
      </c>
      <c r="AE35" s="594">
        <f t="shared" si="6"/>
        <v>-247.38667781631179</v>
      </c>
      <c r="AF35" s="594"/>
      <c r="AG35" s="599">
        <v>8031</v>
      </c>
      <c r="AH35" s="600">
        <v>5</v>
      </c>
      <c r="AI35" s="600"/>
    </row>
    <row r="36" spans="1:35" s="587" customFormat="1">
      <c r="A36" s="601">
        <v>90</v>
      </c>
      <c r="B36" s="601" t="s">
        <v>67</v>
      </c>
      <c r="C36" s="597">
        <v>18524108.166099261</v>
      </c>
      <c r="D36" s="597">
        <v>19715143.996905014</v>
      </c>
      <c r="E36" s="627">
        <f t="shared" si="7"/>
        <v>1191035.8308057524</v>
      </c>
      <c r="F36" s="598">
        <f t="shared" si="8"/>
        <v>6.4296527537312284E-2</v>
      </c>
      <c r="G36" s="598"/>
      <c r="H36" s="597">
        <v>18682325.752145927</v>
      </c>
      <c r="I36" s="597">
        <v>18905046.473475631</v>
      </c>
      <c r="J36" s="627">
        <f t="shared" si="9"/>
        <v>222720.72132970393</v>
      </c>
      <c r="K36" s="598">
        <f t="shared" si="10"/>
        <v>1.1921466539256834E-2</v>
      </c>
      <c r="L36" s="595"/>
      <c r="M36" s="594">
        <f t="shared" si="11"/>
        <v>-158217.58604666591</v>
      </c>
      <c r="N36" s="594">
        <v>94114.218245721509</v>
      </c>
      <c r="O36" s="607">
        <v>-554690.40797762573</v>
      </c>
      <c r="P36" s="594">
        <v>133629.37381089106</v>
      </c>
      <c r="Q36" s="594">
        <v>-675256.10001324408</v>
      </c>
      <c r="R36" s="620">
        <f t="shared" si="1"/>
        <v>-581141.88176752254</v>
      </c>
      <c r="S36" s="620"/>
      <c r="T36" s="597">
        <f t="shared" si="12"/>
        <v>810097.52342938259</v>
      </c>
      <c r="U36" s="597">
        <v>-486058.51405762945</v>
      </c>
      <c r="V36" s="608">
        <v>-387847.72486103699</v>
      </c>
      <c r="W36" s="597">
        <v>688614.16993477754</v>
      </c>
      <c r="X36" s="597">
        <v>-1029041.8426494577</v>
      </c>
      <c r="Y36" s="605">
        <v>-276928.53299104393</v>
      </c>
      <c r="Z36" s="605">
        <v>106207.68246990979</v>
      </c>
      <c r="AA36" s="620">
        <f t="shared" si="4"/>
        <v>-1685821.2072282215</v>
      </c>
      <c r="AB36" s="620"/>
      <c r="AC36" s="618">
        <f t="shared" si="5"/>
        <v>-1104679.3254606989</v>
      </c>
      <c r="AD36" s="597">
        <v>-528990.6455395032</v>
      </c>
      <c r="AE36" s="594">
        <f t="shared" si="6"/>
        <v>-172.81628407040287</v>
      </c>
      <c r="AF36" s="594"/>
      <c r="AG36" s="599">
        <v>3061</v>
      </c>
      <c r="AH36" s="600">
        <v>12</v>
      </c>
      <c r="AI36" s="600"/>
    </row>
    <row r="37" spans="1:35" s="587" customFormat="1">
      <c r="A37" s="601">
        <v>91</v>
      </c>
      <c r="B37" s="601" t="s">
        <v>68</v>
      </c>
      <c r="C37" s="597">
        <v>2454035741.7880306</v>
      </c>
      <c r="D37" s="597">
        <v>2479623182.1278229</v>
      </c>
      <c r="E37" s="627">
        <f t="shared" si="7"/>
        <v>25587440.339792252</v>
      </c>
      <c r="F37" s="598">
        <f t="shared" si="8"/>
        <v>1.0426677942819623E-2</v>
      </c>
      <c r="G37" s="598"/>
      <c r="H37" s="597">
        <v>2442686446.5093961</v>
      </c>
      <c r="I37" s="597">
        <v>2571271928.5927167</v>
      </c>
      <c r="J37" s="627">
        <f t="shared" si="9"/>
        <v>128585482.08332062</v>
      </c>
      <c r="K37" s="598">
        <f t="shared" si="10"/>
        <v>5.2641010174297863E-2</v>
      </c>
      <c r="L37" s="595"/>
      <c r="M37" s="594">
        <f t="shared" si="11"/>
        <v>11349295.278634548</v>
      </c>
      <c r="N37" s="594">
        <v>-6980980.3654889707</v>
      </c>
      <c r="O37" s="607">
        <v>141776760.91744137</v>
      </c>
      <c r="P37" s="594">
        <v>221207317.76068068</v>
      </c>
      <c r="Q37" s="594">
        <v>-76687612.739061773</v>
      </c>
      <c r="R37" s="620">
        <f t="shared" si="1"/>
        <v>-83668593.104550749</v>
      </c>
      <c r="S37" s="620"/>
      <c r="T37" s="597">
        <f t="shared" si="12"/>
        <v>-91648746.464893818</v>
      </c>
      <c r="U37" s="597">
        <v>54989247.878936276</v>
      </c>
      <c r="V37" s="608">
        <v>274173869.98849106</v>
      </c>
      <c r="W37" s="597">
        <v>312576561.85473609</v>
      </c>
      <c r="X37" s="597">
        <v>-28115778.312948432</v>
      </c>
      <c r="Y37" s="605">
        <v>-60074583.438411273</v>
      </c>
      <c r="Z37" s="605">
        <v>23039815.411672413</v>
      </c>
      <c r="AA37" s="620">
        <f t="shared" si="4"/>
        <v>-10161298.460751016</v>
      </c>
      <c r="AB37" s="620"/>
      <c r="AC37" s="618">
        <f t="shared" si="5"/>
        <v>73507294.643799737</v>
      </c>
      <c r="AD37" s="597">
        <v>97892442.158963442</v>
      </c>
      <c r="AE37" s="594">
        <f t="shared" si="6"/>
        <v>147.42216014831217</v>
      </c>
      <c r="AF37" s="594"/>
      <c r="AG37" s="599">
        <v>664028</v>
      </c>
      <c r="AH37" s="600">
        <v>1</v>
      </c>
      <c r="AI37" s="602"/>
    </row>
    <row r="38" spans="1:35" s="587" customFormat="1">
      <c r="A38" s="601">
        <v>92</v>
      </c>
      <c r="B38" s="601" t="s">
        <v>69</v>
      </c>
      <c r="C38" s="597">
        <v>771951937.86604464</v>
      </c>
      <c r="D38" s="597">
        <v>805517303.90888834</v>
      </c>
      <c r="E38" s="627">
        <f t="shared" si="7"/>
        <v>33565366.042843699</v>
      </c>
      <c r="F38" s="598">
        <f t="shared" si="8"/>
        <v>4.3481160414766955E-2</v>
      </c>
      <c r="G38" s="598"/>
      <c r="H38" s="597">
        <v>725898039.28951228</v>
      </c>
      <c r="I38" s="597">
        <v>761357341.30964422</v>
      </c>
      <c r="J38" s="627">
        <f t="shared" si="9"/>
        <v>35459302.020131946</v>
      </c>
      <c r="K38" s="598">
        <f t="shared" si="10"/>
        <v>4.8848874223215245E-2</v>
      </c>
      <c r="L38" s="595"/>
      <c r="M38" s="594">
        <f t="shared" si="11"/>
        <v>46053898.576532364</v>
      </c>
      <c r="N38" s="594">
        <v>-27694606.953011636</v>
      </c>
      <c r="O38" s="607">
        <v>-9585444.3420472145</v>
      </c>
      <c r="P38" s="594">
        <v>-5495119.7196048498</v>
      </c>
      <c r="Q38" s="594">
        <v>-3093860.6356005617</v>
      </c>
      <c r="R38" s="620">
        <f t="shared" si="1"/>
        <v>-30788467.588612199</v>
      </c>
      <c r="S38" s="620"/>
      <c r="T38" s="597">
        <f t="shared" si="12"/>
        <v>44159962.599244118</v>
      </c>
      <c r="U38" s="597">
        <v>-26495977.559546463</v>
      </c>
      <c r="V38" s="608">
        <v>17424295.137143373</v>
      </c>
      <c r="W38" s="597">
        <v>20819283.460253477</v>
      </c>
      <c r="X38" s="597">
        <v>119390.80598803611</v>
      </c>
      <c r="Y38" s="605">
        <v>-21967824.06153293</v>
      </c>
      <c r="Z38" s="605">
        <v>8425103.9691803418</v>
      </c>
      <c r="AA38" s="620">
        <f t="shared" si="4"/>
        <v>-39919306.845911011</v>
      </c>
      <c r="AB38" s="620"/>
      <c r="AC38" s="618">
        <f t="shared" si="5"/>
        <v>-9130839.2572988123</v>
      </c>
      <c r="AD38" s="597">
        <v>-225637.90380507708</v>
      </c>
      <c r="AE38" s="594">
        <f t="shared" si="6"/>
        <v>-0.92924319680534506</v>
      </c>
      <c r="AF38" s="594"/>
      <c r="AG38" s="599">
        <v>242819</v>
      </c>
      <c r="AH38" s="600">
        <v>1</v>
      </c>
      <c r="AI38" s="602"/>
    </row>
    <row r="39" spans="1:35" s="587" customFormat="1">
      <c r="A39" s="601">
        <v>97</v>
      </c>
      <c r="B39" s="601" t="s">
        <v>70</v>
      </c>
      <c r="C39" s="597">
        <v>10937822.126489589</v>
      </c>
      <c r="D39" s="597">
        <v>11498580.923615223</v>
      </c>
      <c r="E39" s="627">
        <f t="shared" si="7"/>
        <v>560758.79712563381</v>
      </c>
      <c r="F39" s="598">
        <f t="shared" si="8"/>
        <v>5.1267865818330427E-2</v>
      </c>
      <c r="G39" s="598"/>
      <c r="H39" s="597">
        <v>10410076.499081673</v>
      </c>
      <c r="I39" s="597">
        <v>10822325.658989012</v>
      </c>
      <c r="J39" s="627">
        <f t="shared" si="9"/>
        <v>412249.15990733914</v>
      </c>
      <c r="K39" s="598">
        <f t="shared" si="10"/>
        <v>3.9600973147863587E-2</v>
      </c>
      <c r="L39" s="595"/>
      <c r="M39" s="594">
        <f t="shared" si="11"/>
        <v>527745.62740791589</v>
      </c>
      <c r="N39" s="594">
        <v>-317202.09788532177</v>
      </c>
      <c r="O39" s="607">
        <v>-119820.38845028169</v>
      </c>
      <c r="P39" s="594">
        <v>-382258.47440663725</v>
      </c>
      <c r="Q39" s="594">
        <v>271315.2243055604</v>
      </c>
      <c r="R39" s="620">
        <f t="shared" si="1"/>
        <v>-45886.873579761363</v>
      </c>
      <c r="S39" s="620"/>
      <c r="T39" s="597">
        <f t="shared" si="12"/>
        <v>676255.26462621056</v>
      </c>
      <c r="U39" s="597">
        <v>-405753.15877572622</v>
      </c>
      <c r="V39" s="608">
        <v>196513.9679569304</v>
      </c>
      <c r="W39" s="597">
        <v>-5965.7111551295966</v>
      </c>
      <c r="X39" s="597">
        <v>172142.79542634648</v>
      </c>
      <c r="Y39" s="605">
        <v>-189172.67640779904</v>
      </c>
      <c r="Z39" s="605">
        <v>72551.540034165751</v>
      </c>
      <c r="AA39" s="620">
        <f t="shared" si="4"/>
        <v>-350231.49972301302</v>
      </c>
      <c r="AB39" s="620"/>
      <c r="AC39" s="618">
        <f t="shared" si="5"/>
        <v>-304344.62614325166</v>
      </c>
      <c r="AD39" s="597">
        <v>-221418.54227639653</v>
      </c>
      <c r="AE39" s="594">
        <f t="shared" si="6"/>
        <v>-105.89122060085917</v>
      </c>
      <c r="AF39" s="594"/>
      <c r="AG39" s="599">
        <v>2091</v>
      </c>
      <c r="AH39" s="600">
        <v>10</v>
      </c>
      <c r="AI39" s="600"/>
    </row>
    <row r="40" spans="1:35" s="587" customFormat="1">
      <c r="A40" s="601">
        <v>98</v>
      </c>
      <c r="B40" s="601" t="s">
        <v>71</v>
      </c>
      <c r="C40" s="597">
        <v>82971747.740364537</v>
      </c>
      <c r="D40" s="597">
        <v>84328841.936688185</v>
      </c>
      <c r="E40" s="627">
        <f t="shared" si="7"/>
        <v>1357094.1963236481</v>
      </c>
      <c r="F40" s="598">
        <f t="shared" si="8"/>
        <v>1.6356099916929216E-2</v>
      </c>
      <c r="G40" s="598"/>
      <c r="H40" s="597">
        <v>90207476.057635456</v>
      </c>
      <c r="I40" s="597">
        <v>91815970.076111197</v>
      </c>
      <c r="J40" s="627">
        <f t="shared" si="9"/>
        <v>1608494.0184757411</v>
      </c>
      <c r="K40" s="598">
        <f t="shared" si="10"/>
        <v>1.7831050027916094E-2</v>
      </c>
      <c r="L40" s="595"/>
      <c r="M40" s="594">
        <f t="shared" si="11"/>
        <v>-7235728.3172709197</v>
      </c>
      <c r="N40" s="594">
        <v>4335426.4234630624</v>
      </c>
      <c r="O40" s="607">
        <v>4539197.7246843278</v>
      </c>
      <c r="P40" s="594">
        <v>1606347.0310273394</v>
      </c>
      <c r="Q40" s="594">
        <v>3029037.0495852563</v>
      </c>
      <c r="R40" s="620">
        <f t="shared" si="1"/>
        <v>7364463.4730483182</v>
      </c>
      <c r="S40" s="620"/>
      <c r="T40" s="597">
        <f t="shared" si="12"/>
        <v>-7487128.1394230127</v>
      </c>
      <c r="U40" s="597">
        <v>4492276.8836538065</v>
      </c>
      <c r="V40" s="608">
        <v>6576092.5876734853</v>
      </c>
      <c r="W40" s="597">
        <v>3548688.6664799899</v>
      </c>
      <c r="X40" s="597">
        <v>2694539.6828379971</v>
      </c>
      <c r="Y40" s="616">
        <v>-2075652.1830818427</v>
      </c>
      <c r="Z40" s="616">
        <v>796054.51124049013</v>
      </c>
      <c r="AA40" s="620">
        <f t="shared" si="4"/>
        <v>5907218.89465045</v>
      </c>
      <c r="AB40" s="620"/>
      <c r="AC40" s="618">
        <f t="shared" si="5"/>
        <v>-1457244.5783978682</v>
      </c>
      <c r="AD40" s="597">
        <v>-2899180.9108116366</v>
      </c>
      <c r="AE40" s="594">
        <f t="shared" si="6"/>
        <v>-126.36450816421726</v>
      </c>
      <c r="AF40" s="594"/>
      <c r="AG40" s="599">
        <v>22943</v>
      </c>
      <c r="AH40" s="600">
        <v>7</v>
      </c>
      <c r="AI40" s="600"/>
    </row>
    <row r="41" spans="1:35" s="587" customFormat="1">
      <c r="A41" s="601">
        <v>102</v>
      </c>
      <c r="B41" s="601" t="s">
        <v>72</v>
      </c>
      <c r="C41" s="597">
        <v>39890532.789082214</v>
      </c>
      <c r="D41" s="597">
        <v>41566562.509261876</v>
      </c>
      <c r="E41" s="627">
        <f t="shared" si="7"/>
        <v>1676029.7201796621</v>
      </c>
      <c r="F41" s="598">
        <f t="shared" si="8"/>
        <v>4.2015726614671359E-2</v>
      </c>
      <c r="G41" s="598"/>
      <c r="H41" s="597">
        <v>41641765.83732719</v>
      </c>
      <c r="I41" s="597">
        <v>42081492.375883989</v>
      </c>
      <c r="J41" s="627">
        <f t="shared" si="9"/>
        <v>439726.53855679929</v>
      </c>
      <c r="K41" s="598">
        <f t="shared" si="10"/>
        <v>1.0559747640736061E-2</v>
      </c>
      <c r="L41" s="595"/>
      <c r="M41" s="594">
        <f t="shared" si="11"/>
        <v>-1751233.0482449755</v>
      </c>
      <c r="N41" s="594">
        <v>1048170.5654000834</v>
      </c>
      <c r="O41" s="607">
        <v>1854513.5192944556</v>
      </c>
      <c r="P41" s="594">
        <v>1235155.0685829185</v>
      </c>
      <c r="Q41" s="594">
        <v>660474.0562988912</v>
      </c>
      <c r="R41" s="620">
        <f t="shared" si="1"/>
        <v>1708644.6216989746</v>
      </c>
      <c r="S41" s="620"/>
      <c r="T41" s="597">
        <f t="shared" si="12"/>
        <v>-514929.86662211269</v>
      </c>
      <c r="U41" s="597">
        <v>308957.91997326753</v>
      </c>
      <c r="V41" s="608">
        <v>-558457.94851069152</v>
      </c>
      <c r="W41" s="597">
        <v>-680726.85249141976</v>
      </c>
      <c r="X41" s="597">
        <v>4791.4842098575973</v>
      </c>
      <c r="Y41" s="605">
        <v>-881629.71381826955</v>
      </c>
      <c r="Z41" s="605">
        <v>338122.79179002641</v>
      </c>
      <c r="AA41" s="620">
        <f t="shared" si="4"/>
        <v>-229757.51784511801</v>
      </c>
      <c r="AB41" s="620"/>
      <c r="AC41" s="618">
        <f t="shared" si="5"/>
        <v>-1938402.1395440926</v>
      </c>
      <c r="AD41" s="597">
        <v>-2282905.862252146</v>
      </c>
      <c r="AE41" s="594">
        <f t="shared" si="6"/>
        <v>-234.2643265522982</v>
      </c>
      <c r="AF41" s="594"/>
      <c r="AG41" s="599">
        <v>9745</v>
      </c>
      <c r="AH41" s="600">
        <v>4</v>
      </c>
      <c r="AI41" s="600"/>
    </row>
    <row r="42" spans="1:35" s="587" customFormat="1">
      <c r="A42" s="601">
        <v>103</v>
      </c>
      <c r="B42" s="601" t="s">
        <v>73</v>
      </c>
      <c r="C42" s="597">
        <v>8599989.7350780908</v>
      </c>
      <c r="D42" s="597">
        <v>8816156.8301456161</v>
      </c>
      <c r="E42" s="627">
        <f t="shared" si="7"/>
        <v>216167.09506752528</v>
      </c>
      <c r="F42" s="598">
        <f t="shared" si="8"/>
        <v>2.5135738730688428E-2</v>
      </c>
      <c r="G42" s="598"/>
      <c r="H42" s="597">
        <v>8942868.9877112098</v>
      </c>
      <c r="I42" s="597">
        <v>9052503.0646494832</v>
      </c>
      <c r="J42" s="627">
        <f t="shared" si="9"/>
        <v>109634.07693827339</v>
      </c>
      <c r="K42" s="598">
        <f t="shared" si="10"/>
        <v>1.2259385336956898E-2</v>
      </c>
      <c r="L42" s="595"/>
      <c r="M42" s="594">
        <f t="shared" si="11"/>
        <v>-342879.252633119</v>
      </c>
      <c r="N42" s="594">
        <v>205163.71927565767</v>
      </c>
      <c r="O42" s="607">
        <v>357701.91583199985</v>
      </c>
      <c r="P42" s="594">
        <v>243086.35661648866</v>
      </c>
      <c r="Q42" s="594">
        <v>123638.49758452934</v>
      </c>
      <c r="R42" s="620">
        <f t="shared" si="1"/>
        <v>328802.21686018701</v>
      </c>
      <c r="S42" s="620"/>
      <c r="T42" s="597">
        <f t="shared" si="12"/>
        <v>-236346.2345038671</v>
      </c>
      <c r="U42" s="597">
        <v>141807.74070232024</v>
      </c>
      <c r="V42" s="608">
        <v>-120943.31348427385</v>
      </c>
      <c r="W42" s="597">
        <v>-192382.13446464483</v>
      </c>
      <c r="X42" s="597">
        <v>40086.355344394738</v>
      </c>
      <c r="Y42" s="605">
        <v>-195505.57327463114</v>
      </c>
      <c r="Z42" s="605">
        <v>74980.333818188519</v>
      </c>
      <c r="AA42" s="620">
        <f t="shared" si="4"/>
        <v>61368.856590272364</v>
      </c>
      <c r="AB42" s="620"/>
      <c r="AC42" s="618">
        <f t="shared" si="5"/>
        <v>-267433.36026991461</v>
      </c>
      <c r="AD42" s="597">
        <v>-438900.41350219143</v>
      </c>
      <c r="AE42" s="594">
        <f t="shared" si="6"/>
        <v>-203.10060782146758</v>
      </c>
      <c r="AF42" s="594"/>
      <c r="AG42" s="599">
        <v>2161</v>
      </c>
      <c r="AH42" s="600">
        <v>5</v>
      </c>
      <c r="AI42" s="600"/>
    </row>
    <row r="43" spans="1:35" s="587" customFormat="1">
      <c r="A43" s="601">
        <v>105</v>
      </c>
      <c r="B43" s="601" t="s">
        <v>74</v>
      </c>
      <c r="C43" s="597">
        <v>13658189.599467404</v>
      </c>
      <c r="D43" s="597">
        <v>13537011.721294608</v>
      </c>
      <c r="E43" s="627">
        <f t="shared" si="7"/>
        <v>-121177.87817279622</v>
      </c>
      <c r="F43" s="598">
        <f t="shared" si="8"/>
        <v>-8.8721771864641204E-3</v>
      </c>
      <c r="G43" s="598"/>
      <c r="H43" s="597">
        <v>14223460.437222</v>
      </c>
      <c r="I43" s="597">
        <v>14230612.807475962</v>
      </c>
      <c r="J43" s="627">
        <f t="shared" si="9"/>
        <v>7152.3702539615333</v>
      </c>
      <c r="K43" s="598">
        <f t="shared" si="10"/>
        <v>5.0285725372738275E-4</v>
      </c>
      <c r="L43" s="595"/>
      <c r="M43" s="594">
        <f t="shared" si="11"/>
        <v>-565270.83775459602</v>
      </c>
      <c r="N43" s="594">
        <v>338605.69872906734</v>
      </c>
      <c r="O43" s="607">
        <v>927260.25168858469</v>
      </c>
      <c r="P43" s="594">
        <v>582735.20348374825</v>
      </c>
      <c r="Q43" s="594">
        <v>353435.51227285573</v>
      </c>
      <c r="R43" s="620">
        <f t="shared" si="1"/>
        <v>692041.21100192307</v>
      </c>
      <c r="S43" s="620"/>
      <c r="T43" s="597">
        <f t="shared" si="12"/>
        <v>-693601.08618135378</v>
      </c>
      <c r="U43" s="597">
        <v>416160.65170881216</v>
      </c>
      <c r="V43" s="608">
        <v>1052884.115477711</v>
      </c>
      <c r="W43" s="597">
        <v>657583.65337560512</v>
      </c>
      <c r="X43" s="597">
        <v>364920.05347566685</v>
      </c>
      <c r="Y43" s="605">
        <v>-189444.0862735204</v>
      </c>
      <c r="Z43" s="605">
        <v>72655.631196338159</v>
      </c>
      <c r="AA43" s="620">
        <f t="shared" si="4"/>
        <v>664292.25010729674</v>
      </c>
      <c r="AB43" s="620"/>
      <c r="AC43" s="618">
        <f t="shared" si="5"/>
        <v>-27748.960894626332</v>
      </c>
      <c r="AD43" s="597">
        <v>223033.03221475612</v>
      </c>
      <c r="AE43" s="594">
        <f t="shared" si="6"/>
        <v>106.51052159252919</v>
      </c>
      <c r="AF43" s="594"/>
      <c r="AG43" s="599">
        <v>2094</v>
      </c>
      <c r="AH43" s="600">
        <v>18</v>
      </c>
      <c r="AI43" s="600"/>
    </row>
    <row r="44" spans="1:35" s="587" customFormat="1">
      <c r="A44" s="601">
        <v>106</v>
      </c>
      <c r="B44" s="601" t="s">
        <v>75</v>
      </c>
      <c r="C44" s="597">
        <v>178545098.37326866</v>
      </c>
      <c r="D44" s="597">
        <v>189292707.3319056</v>
      </c>
      <c r="E44" s="627">
        <f t="shared" si="7"/>
        <v>10747608.95863694</v>
      </c>
      <c r="F44" s="598">
        <f t="shared" si="8"/>
        <v>6.0195485939176278E-2</v>
      </c>
      <c r="G44" s="598"/>
      <c r="H44" s="597">
        <v>181481251.04981458</v>
      </c>
      <c r="I44" s="597">
        <v>187038460.53766856</v>
      </c>
      <c r="J44" s="627">
        <f t="shared" si="9"/>
        <v>5557209.4878539741</v>
      </c>
      <c r="K44" s="598">
        <f t="shared" si="10"/>
        <v>3.062139728323E-2</v>
      </c>
      <c r="L44" s="595"/>
      <c r="M44" s="594">
        <f t="shared" si="11"/>
        <v>-2936152.676545918</v>
      </c>
      <c r="N44" s="594">
        <v>1749488.2548557413</v>
      </c>
      <c r="O44" s="607">
        <v>11107931.645427644</v>
      </c>
      <c r="P44" s="594">
        <v>7622211.9378659576</v>
      </c>
      <c r="Q44" s="594">
        <v>3681008.4198144875</v>
      </c>
      <c r="R44" s="620">
        <f t="shared" si="1"/>
        <v>5430496.6746702287</v>
      </c>
      <c r="S44" s="620"/>
      <c r="T44" s="597">
        <f t="shared" si="12"/>
        <v>2254246.7942370474</v>
      </c>
      <c r="U44" s="597">
        <v>-1352548.0765422282</v>
      </c>
      <c r="V44" s="608">
        <v>12956188.400381267</v>
      </c>
      <c r="W44" s="597">
        <v>11558826.135000482</v>
      </c>
      <c r="X44" s="597">
        <v>718416.71500281477</v>
      </c>
      <c r="Y44" s="605">
        <v>-4233722.4953877432</v>
      </c>
      <c r="Z44" s="605">
        <v>1623718.0387273338</v>
      </c>
      <c r="AA44" s="620">
        <f t="shared" si="4"/>
        <v>-3244135.8181998227</v>
      </c>
      <c r="AB44" s="620"/>
      <c r="AC44" s="618">
        <f t="shared" si="5"/>
        <v>-8674632.4928700514</v>
      </c>
      <c r="AD44" s="597">
        <v>-8994206.1913549788</v>
      </c>
      <c r="AE44" s="594">
        <f t="shared" si="6"/>
        <v>-192.19621324775048</v>
      </c>
      <c r="AF44" s="594"/>
      <c r="AG44" s="599">
        <v>46797</v>
      </c>
      <c r="AH44" s="600">
        <v>1</v>
      </c>
      <c r="AI44" s="602"/>
    </row>
    <row r="45" spans="1:35" s="587" customFormat="1">
      <c r="A45" s="601">
        <v>108</v>
      </c>
      <c r="B45" s="601" t="s">
        <v>76</v>
      </c>
      <c r="C45" s="597">
        <v>38524707.577378623</v>
      </c>
      <c r="D45" s="597">
        <v>39085304.315679558</v>
      </c>
      <c r="E45" s="627">
        <f t="shared" si="7"/>
        <v>560596.73830093443</v>
      </c>
      <c r="F45" s="598">
        <f t="shared" si="8"/>
        <v>1.4551615665737382E-2</v>
      </c>
      <c r="G45" s="598"/>
      <c r="H45" s="597">
        <v>39583086.064111501</v>
      </c>
      <c r="I45" s="597">
        <v>40540845.425939322</v>
      </c>
      <c r="J45" s="627">
        <f t="shared" si="9"/>
        <v>957759.36182782054</v>
      </c>
      <c r="K45" s="598">
        <f t="shared" si="10"/>
        <v>2.4196177131731653E-2</v>
      </c>
      <c r="L45" s="595"/>
      <c r="M45" s="594">
        <f t="shared" si="11"/>
        <v>-1058378.4867328778</v>
      </c>
      <c r="N45" s="594">
        <v>632336.26354080834</v>
      </c>
      <c r="O45" s="607">
        <v>568756.96835772693</v>
      </c>
      <c r="P45" s="594">
        <v>520900.82713957131</v>
      </c>
      <c r="Q45" s="594">
        <v>90917.135641304398</v>
      </c>
      <c r="R45" s="620">
        <f t="shared" si="1"/>
        <v>723253.39918211277</v>
      </c>
      <c r="S45" s="620"/>
      <c r="T45" s="597">
        <f t="shared" si="12"/>
        <v>-1455541.1102597639</v>
      </c>
      <c r="U45" s="597">
        <v>873324.6661558582</v>
      </c>
      <c r="V45" s="608">
        <v>984376.81727977097</v>
      </c>
      <c r="W45" s="597">
        <v>780344.85978445038</v>
      </c>
      <c r="X45" s="597">
        <v>55220.185154640676</v>
      </c>
      <c r="Y45" s="605">
        <v>-927950.33090138435</v>
      </c>
      <c r="Z45" s="605">
        <v>355887.68346745009</v>
      </c>
      <c r="AA45" s="620">
        <f t="shared" si="4"/>
        <v>356482.20387656463</v>
      </c>
      <c r="AB45" s="620"/>
      <c r="AC45" s="618">
        <f t="shared" si="5"/>
        <v>-366771.19530554814</v>
      </c>
      <c r="AD45" s="597">
        <v>-941852.96282486431</v>
      </c>
      <c r="AE45" s="594">
        <f t="shared" si="6"/>
        <v>-91.825383915849116</v>
      </c>
      <c r="AF45" s="594"/>
      <c r="AG45" s="599">
        <v>10257</v>
      </c>
      <c r="AH45" s="600">
        <v>6</v>
      </c>
      <c r="AI45" s="600"/>
    </row>
    <row r="46" spans="1:35" s="587" customFormat="1">
      <c r="A46" s="601">
        <v>109</v>
      </c>
      <c r="B46" s="601" t="s">
        <v>77</v>
      </c>
      <c r="C46" s="597">
        <v>271099039.97503293</v>
      </c>
      <c r="D46" s="597">
        <v>276267317.57936031</v>
      </c>
      <c r="E46" s="627">
        <f t="shared" si="7"/>
        <v>5168277.6043273807</v>
      </c>
      <c r="F46" s="598">
        <f t="shared" si="8"/>
        <v>1.9064167858371454E-2</v>
      </c>
      <c r="G46" s="598"/>
      <c r="H46" s="597">
        <v>269367989.5350517</v>
      </c>
      <c r="I46" s="597">
        <v>277592232.33884346</v>
      </c>
      <c r="J46" s="627">
        <f t="shared" si="9"/>
        <v>8224242.8037917614</v>
      </c>
      <c r="K46" s="598">
        <f t="shared" si="10"/>
        <v>3.0531626337588921E-2</v>
      </c>
      <c r="L46" s="595"/>
      <c r="M46" s="594">
        <f t="shared" si="11"/>
        <v>1731050.4399812222</v>
      </c>
      <c r="N46" s="594">
        <v>-1056323.821490908</v>
      </c>
      <c r="O46" s="607">
        <v>3470455.1843215823</v>
      </c>
      <c r="P46" s="594">
        <v>1502319.8591294587</v>
      </c>
      <c r="Q46" s="594">
        <v>2251283.1293844273</v>
      </c>
      <c r="R46" s="620">
        <f t="shared" si="1"/>
        <v>1194959.3078935193</v>
      </c>
      <c r="S46" s="620"/>
      <c r="T46" s="597">
        <f t="shared" si="12"/>
        <v>-1324914.7594831586</v>
      </c>
      <c r="U46" s="597">
        <v>794948.85568989499</v>
      </c>
      <c r="V46" s="608">
        <v>7448495.703520596</v>
      </c>
      <c r="W46" s="597">
        <v>4275660.5690083802</v>
      </c>
      <c r="X46" s="597">
        <v>2185645.9539158521</v>
      </c>
      <c r="Y46" s="605">
        <v>-6155847.1644265279</v>
      </c>
      <c r="Z46" s="605">
        <v>2360891.6492323005</v>
      </c>
      <c r="AA46" s="620">
        <f t="shared" si="4"/>
        <v>-814360.70558848046</v>
      </c>
      <c r="AB46" s="620"/>
      <c r="AC46" s="618">
        <f t="shared" si="5"/>
        <v>-2009320.0134819997</v>
      </c>
      <c r="AD46" s="597">
        <v>-565316.52619242668</v>
      </c>
      <c r="AE46" s="594">
        <f t="shared" si="6"/>
        <v>-8.308224596099917</v>
      </c>
      <c r="AF46" s="594"/>
      <c r="AG46" s="599">
        <v>68043</v>
      </c>
      <c r="AH46" s="600">
        <v>5</v>
      </c>
      <c r="AI46" s="600"/>
    </row>
    <row r="47" spans="1:35" s="587" customFormat="1">
      <c r="A47" s="601">
        <v>111</v>
      </c>
      <c r="B47" s="601" t="s">
        <v>78</v>
      </c>
      <c r="C47" s="597">
        <v>82196644.5031607</v>
      </c>
      <c r="D47" s="597">
        <v>84862421.274168819</v>
      </c>
      <c r="E47" s="627">
        <f t="shared" si="7"/>
        <v>2665776.771008119</v>
      </c>
      <c r="F47" s="598">
        <f t="shared" si="8"/>
        <v>3.2431698241716087E-2</v>
      </c>
      <c r="G47" s="598"/>
      <c r="H47" s="597">
        <v>89128941.275096238</v>
      </c>
      <c r="I47" s="597">
        <v>90330252.481696919</v>
      </c>
      <c r="J47" s="627">
        <f t="shared" si="9"/>
        <v>1201311.2066006809</v>
      </c>
      <c r="K47" s="598">
        <f t="shared" si="10"/>
        <v>1.3478351581590508E-2</v>
      </c>
      <c r="L47" s="595"/>
      <c r="M47" s="594">
        <f t="shared" si="11"/>
        <v>-6932296.7719355375</v>
      </c>
      <c r="N47" s="594">
        <v>4154602.9293716196</v>
      </c>
      <c r="O47" s="607">
        <v>2008690.7207385004</v>
      </c>
      <c r="P47" s="594">
        <v>-2386495.2952966094</v>
      </c>
      <c r="Q47" s="594">
        <v>4471601.8892766926</v>
      </c>
      <c r="R47" s="620">
        <f t="shared" si="1"/>
        <v>8626204.8186483122</v>
      </c>
      <c r="S47" s="620"/>
      <c r="T47" s="597">
        <f t="shared" si="12"/>
        <v>-5467831.2075280994</v>
      </c>
      <c r="U47" s="597">
        <v>3280698.7245168588</v>
      </c>
      <c r="V47" s="608">
        <v>-1593618.615306437</v>
      </c>
      <c r="W47" s="597">
        <v>-5398244.6762873456</v>
      </c>
      <c r="X47" s="597">
        <v>3541575.827549221</v>
      </c>
      <c r="Y47" s="605">
        <v>-1640310.7584647557</v>
      </c>
      <c r="Z47" s="605">
        <v>629092.28711595375</v>
      </c>
      <c r="AA47" s="620">
        <f t="shared" si="4"/>
        <v>5811056.0807172786</v>
      </c>
      <c r="AB47" s="620"/>
      <c r="AC47" s="618">
        <f t="shared" si="5"/>
        <v>-2815148.7379310336</v>
      </c>
      <c r="AD47" s="597">
        <v>-2557626.8967770375</v>
      </c>
      <c r="AE47" s="594">
        <f t="shared" si="6"/>
        <v>-141.06375251100533</v>
      </c>
      <c r="AF47" s="594"/>
      <c r="AG47" s="599">
        <v>18131</v>
      </c>
      <c r="AH47" s="600">
        <v>7</v>
      </c>
      <c r="AI47" s="600"/>
    </row>
    <row r="48" spans="1:35" s="587" customFormat="1">
      <c r="A48" s="601">
        <v>139</v>
      </c>
      <c r="B48" s="601" t="s">
        <v>79</v>
      </c>
      <c r="C48" s="597">
        <v>37758594.64054773</v>
      </c>
      <c r="D48" s="597">
        <v>39570755.570947222</v>
      </c>
      <c r="E48" s="627">
        <f t="shared" si="7"/>
        <v>1812160.9303994924</v>
      </c>
      <c r="F48" s="598">
        <f t="shared" si="8"/>
        <v>4.7993336289414532E-2</v>
      </c>
      <c r="G48" s="598"/>
      <c r="H48" s="597">
        <v>36871837.625445515</v>
      </c>
      <c r="I48" s="597">
        <v>38051761.748973832</v>
      </c>
      <c r="J48" s="627">
        <f t="shared" si="9"/>
        <v>1179924.1235283166</v>
      </c>
      <c r="K48" s="598">
        <f t="shared" si="10"/>
        <v>3.200068668977981E-2</v>
      </c>
      <c r="L48" s="595"/>
      <c r="M48" s="594">
        <f t="shared" si="11"/>
        <v>886757.01510221511</v>
      </c>
      <c r="N48" s="594">
        <v>-534634.40564460063</v>
      </c>
      <c r="O48" s="607">
        <v>-1215761.4683272988</v>
      </c>
      <c r="P48" s="594">
        <v>-218900.46468620747</v>
      </c>
      <c r="Q48" s="594">
        <v>-955570.43802996131</v>
      </c>
      <c r="R48" s="620">
        <f t="shared" si="1"/>
        <v>-1490204.8436745619</v>
      </c>
      <c r="S48" s="620"/>
      <c r="T48" s="597">
        <f t="shared" si="12"/>
        <v>1518993.8219733909</v>
      </c>
      <c r="U48" s="597">
        <v>-911396.29318403429</v>
      </c>
      <c r="V48" s="608">
        <v>163481.49842551351</v>
      </c>
      <c r="W48" s="597">
        <v>1415815.2464063838</v>
      </c>
      <c r="X48" s="597">
        <v>-1099694.161637177</v>
      </c>
      <c r="Y48" s="605">
        <v>-891400.46898423904</v>
      </c>
      <c r="Z48" s="605">
        <v>341870.07362823299</v>
      </c>
      <c r="AA48" s="620">
        <f t="shared" si="4"/>
        <v>-2560620.8501772173</v>
      </c>
      <c r="AB48" s="620"/>
      <c r="AC48" s="618">
        <f t="shared" si="5"/>
        <v>-1070416.0065026553</v>
      </c>
      <c r="AD48" s="597">
        <v>-1402649.2983931545</v>
      </c>
      <c r="AE48" s="594">
        <f t="shared" si="6"/>
        <v>-142.35758635878966</v>
      </c>
      <c r="AF48" s="594"/>
      <c r="AG48" s="599">
        <v>9853</v>
      </c>
      <c r="AH48" s="600">
        <v>17</v>
      </c>
      <c r="AI48" s="600"/>
    </row>
    <row r="49" spans="1:35" s="587" customFormat="1">
      <c r="A49" s="601">
        <v>140</v>
      </c>
      <c r="B49" s="601" t="s">
        <v>80</v>
      </c>
      <c r="C49" s="597">
        <v>86467871.344788522</v>
      </c>
      <c r="D49" s="597">
        <v>88797738.30545637</v>
      </c>
      <c r="E49" s="627">
        <f t="shared" si="7"/>
        <v>2329866.9606678486</v>
      </c>
      <c r="F49" s="598">
        <f t="shared" si="8"/>
        <v>2.694488628472836E-2</v>
      </c>
      <c r="G49" s="598"/>
      <c r="H49" s="597">
        <v>96927567.686124429</v>
      </c>
      <c r="I49" s="597">
        <v>98272846.308116272</v>
      </c>
      <c r="J49" s="627">
        <f t="shared" si="9"/>
        <v>1345278.621991843</v>
      </c>
      <c r="K49" s="598">
        <f t="shared" si="10"/>
        <v>1.3879215728885199E-2</v>
      </c>
      <c r="L49" s="595"/>
      <c r="M49" s="594">
        <f t="shared" si="11"/>
        <v>-10459696.341335908</v>
      </c>
      <c r="N49" s="594">
        <v>6270362.2196530169</v>
      </c>
      <c r="O49" s="607">
        <v>1431003.2079191506</v>
      </c>
      <c r="P49" s="594">
        <v>-2229659.267885983</v>
      </c>
      <c r="Q49" s="594">
        <v>3747967.5276693455</v>
      </c>
      <c r="R49" s="620">
        <f t="shared" si="1"/>
        <v>10018329.747322362</v>
      </c>
      <c r="S49" s="620"/>
      <c r="T49" s="597">
        <f t="shared" si="12"/>
        <v>-9475108.002659902</v>
      </c>
      <c r="U49" s="597">
        <v>5685064.8015959403</v>
      </c>
      <c r="V49" s="608">
        <v>4272329.5289987624</v>
      </c>
      <c r="W49" s="597">
        <v>1010955.60103333</v>
      </c>
      <c r="X49" s="597">
        <v>2959586.4972879952</v>
      </c>
      <c r="Y49" s="605">
        <v>-1881865.5389567802</v>
      </c>
      <c r="Z49" s="605">
        <v>721733.4214493935</v>
      </c>
      <c r="AA49" s="620">
        <f t="shared" si="4"/>
        <v>7484519.1813765485</v>
      </c>
      <c r="AB49" s="620"/>
      <c r="AC49" s="618">
        <f t="shared" si="5"/>
        <v>-2533810.5659458134</v>
      </c>
      <c r="AD49" s="597">
        <v>-1807284.6414837614</v>
      </c>
      <c r="AE49" s="594">
        <f t="shared" si="6"/>
        <v>-86.884507546933392</v>
      </c>
      <c r="AF49" s="594"/>
      <c r="AG49" s="599">
        <v>20801</v>
      </c>
      <c r="AH49" s="600">
        <v>11</v>
      </c>
      <c r="AI49" s="600"/>
    </row>
    <row r="50" spans="1:35" s="587" customFormat="1">
      <c r="A50" s="601">
        <v>142</v>
      </c>
      <c r="B50" s="601" t="s">
        <v>81</v>
      </c>
      <c r="C50" s="597">
        <v>28625338.026902575</v>
      </c>
      <c r="D50" s="597">
        <v>28416421.374731712</v>
      </c>
      <c r="E50" s="627">
        <f t="shared" si="7"/>
        <v>-208916.652170863</v>
      </c>
      <c r="F50" s="598">
        <f t="shared" si="8"/>
        <v>-7.298312144804006E-3</v>
      </c>
      <c r="G50" s="598"/>
      <c r="H50" s="597">
        <v>28508905.940651983</v>
      </c>
      <c r="I50" s="597">
        <v>28918903.409496453</v>
      </c>
      <c r="J50" s="627">
        <f t="shared" si="9"/>
        <v>409997.46884446964</v>
      </c>
      <c r="K50" s="598">
        <f t="shared" si="10"/>
        <v>1.4381382074007895E-2</v>
      </c>
      <c r="L50" s="595"/>
      <c r="M50" s="594">
        <f t="shared" si="11"/>
        <v>116432.08625059202</v>
      </c>
      <c r="N50" s="594">
        <v>-71566.627596771534</v>
      </c>
      <c r="O50" s="607">
        <v>1177556.7374518216</v>
      </c>
      <c r="P50" s="594">
        <v>1063988.9428087845</v>
      </c>
      <c r="Q50" s="594">
        <v>140890.71835605166</v>
      </c>
      <c r="R50" s="620">
        <f t="shared" si="1"/>
        <v>69324.090759280123</v>
      </c>
      <c r="S50" s="620"/>
      <c r="T50" s="597">
        <f t="shared" si="12"/>
        <v>-502482.03476474062</v>
      </c>
      <c r="U50" s="597">
        <v>301489.22085884429</v>
      </c>
      <c r="V50" s="608">
        <v>1927809.8201972842</v>
      </c>
      <c r="W50" s="597">
        <v>1568383.0395134836</v>
      </c>
      <c r="X50" s="597">
        <v>265064.70919079095</v>
      </c>
      <c r="Y50" s="605">
        <v>-588416.58888394304</v>
      </c>
      <c r="Z50" s="605">
        <v>225669.63958977239</v>
      </c>
      <c r="AA50" s="620">
        <f t="shared" si="4"/>
        <v>203806.98075546458</v>
      </c>
      <c r="AB50" s="620"/>
      <c r="AC50" s="618">
        <f t="shared" si="5"/>
        <v>134482.88999618444</v>
      </c>
      <c r="AD50" s="597">
        <v>94550.196397730149</v>
      </c>
      <c r="AE50" s="594">
        <f t="shared" si="6"/>
        <v>14.537238068531696</v>
      </c>
      <c r="AF50" s="594"/>
      <c r="AG50" s="599">
        <v>6504</v>
      </c>
      <c r="AH50" s="600">
        <v>7</v>
      </c>
      <c r="AI50" s="600"/>
    </row>
    <row r="51" spans="1:35" s="587" customFormat="1">
      <c r="A51" s="601">
        <v>143</v>
      </c>
      <c r="B51" s="601" t="s">
        <v>82</v>
      </c>
      <c r="C51" s="597">
        <v>30038263.550113726</v>
      </c>
      <c r="D51" s="597">
        <v>31206880.746369623</v>
      </c>
      <c r="E51" s="627">
        <f t="shared" si="7"/>
        <v>1168617.1962558962</v>
      </c>
      <c r="F51" s="598">
        <f t="shared" si="8"/>
        <v>3.89042860052898E-2</v>
      </c>
      <c r="G51" s="598"/>
      <c r="H51" s="597">
        <v>29746741.468678884</v>
      </c>
      <c r="I51" s="597">
        <v>30256611.68658692</v>
      </c>
      <c r="J51" s="627">
        <f t="shared" si="9"/>
        <v>509870.21790803596</v>
      </c>
      <c r="K51" s="598">
        <f t="shared" si="10"/>
        <v>1.7140372112518325E-2</v>
      </c>
      <c r="L51" s="595"/>
      <c r="M51" s="594">
        <f t="shared" si="11"/>
        <v>291522.0814348422</v>
      </c>
      <c r="N51" s="594">
        <v>-176703.40341126439</v>
      </c>
      <c r="O51" s="607">
        <v>1625902.6291115731</v>
      </c>
      <c r="P51" s="594">
        <v>1402810.5927525908</v>
      </c>
      <c r="Q51" s="594">
        <v>251739.65739487222</v>
      </c>
      <c r="R51" s="620">
        <f t="shared" si="1"/>
        <v>75036.253983607836</v>
      </c>
      <c r="S51" s="620"/>
      <c r="T51" s="597">
        <f t="shared" si="12"/>
        <v>950269.05978270248</v>
      </c>
      <c r="U51" s="597">
        <v>-570161.43586962135</v>
      </c>
      <c r="V51" s="608">
        <v>-17974.030774250627</v>
      </c>
      <c r="W51" s="597">
        <v>24222.042290739715</v>
      </c>
      <c r="X51" s="597">
        <v>3345.4344344659917</v>
      </c>
      <c r="Y51" s="605">
        <v>-615557.57545608061</v>
      </c>
      <c r="Z51" s="605">
        <v>236078.75580701281</v>
      </c>
      <c r="AA51" s="620">
        <f t="shared" si="4"/>
        <v>-946294.82108422322</v>
      </c>
      <c r="AB51" s="620"/>
      <c r="AC51" s="618">
        <f t="shared" si="5"/>
        <v>-1021331.0750678311</v>
      </c>
      <c r="AD51" s="597">
        <v>-805024.26117261127</v>
      </c>
      <c r="AE51" s="594">
        <f t="shared" si="6"/>
        <v>-118.3163229236642</v>
      </c>
      <c r="AF51" s="594"/>
      <c r="AG51" s="599">
        <v>6804</v>
      </c>
      <c r="AH51" s="600">
        <v>6</v>
      </c>
      <c r="AI51" s="600"/>
    </row>
    <row r="52" spans="1:35" s="587" customFormat="1">
      <c r="A52" s="601">
        <v>145</v>
      </c>
      <c r="B52" s="601" t="s">
        <v>83</v>
      </c>
      <c r="C52" s="597">
        <v>45140339.602265939</v>
      </c>
      <c r="D52" s="597">
        <v>47503136.147790574</v>
      </c>
      <c r="E52" s="627">
        <f t="shared" si="7"/>
        <v>2362796.5455246344</v>
      </c>
      <c r="F52" s="598">
        <f t="shared" si="8"/>
        <v>5.2343348905731925E-2</v>
      </c>
      <c r="G52" s="598"/>
      <c r="H52" s="597">
        <v>47801366.904789984</v>
      </c>
      <c r="I52" s="597">
        <v>49031768.620272085</v>
      </c>
      <c r="J52" s="627">
        <f t="shared" si="9"/>
        <v>1230401.7154821008</v>
      </c>
      <c r="K52" s="598">
        <f t="shared" si="10"/>
        <v>2.5739885596426475E-2</v>
      </c>
      <c r="L52" s="595"/>
      <c r="M52" s="594">
        <f t="shared" si="11"/>
        <v>-2661027.3025240451</v>
      </c>
      <c r="N52" s="594">
        <v>1593397.3832346916</v>
      </c>
      <c r="O52" s="607">
        <v>2420965.8985162079</v>
      </c>
      <c r="P52" s="594">
        <v>2444479.1709422842</v>
      </c>
      <c r="Q52" s="594">
        <v>27999.957431392664</v>
      </c>
      <c r="R52" s="620">
        <f t="shared" si="1"/>
        <v>1621397.3406660843</v>
      </c>
      <c r="S52" s="620"/>
      <c r="T52" s="597">
        <f t="shared" si="12"/>
        <v>-1528632.4724815115</v>
      </c>
      <c r="U52" s="597">
        <v>917179.48348890676</v>
      </c>
      <c r="V52" s="608">
        <v>-1870647.5360083431</v>
      </c>
      <c r="W52" s="597">
        <v>-1390959.6369335502</v>
      </c>
      <c r="X52" s="597">
        <v>-288071.2296862707</v>
      </c>
      <c r="Y52" s="605">
        <v>-1119022.876369233</v>
      </c>
      <c r="Z52" s="605">
        <v>429167.86163682269</v>
      </c>
      <c r="AA52" s="620">
        <f t="shared" si="4"/>
        <v>-60746.76092977426</v>
      </c>
      <c r="AB52" s="620"/>
      <c r="AC52" s="618">
        <f t="shared" si="5"/>
        <v>-1682144.1015958586</v>
      </c>
      <c r="AD52" s="597">
        <v>-1912339.3452554308</v>
      </c>
      <c r="AE52" s="594">
        <f t="shared" si="6"/>
        <v>-154.60743352376352</v>
      </c>
      <c r="AF52" s="594"/>
      <c r="AG52" s="599">
        <v>12369</v>
      </c>
      <c r="AH52" s="600">
        <v>14</v>
      </c>
      <c r="AI52" s="600"/>
    </row>
    <row r="53" spans="1:35" s="587" customFormat="1">
      <c r="A53" s="601">
        <v>146</v>
      </c>
      <c r="B53" s="601" t="s">
        <v>84</v>
      </c>
      <c r="C53" s="597">
        <v>26775014.087765545</v>
      </c>
      <c r="D53" s="597">
        <v>28549214.5838602</v>
      </c>
      <c r="E53" s="627">
        <f t="shared" si="7"/>
        <v>1774200.4960946552</v>
      </c>
      <c r="F53" s="598">
        <f t="shared" si="8"/>
        <v>6.6263288985732055E-2</v>
      </c>
      <c r="G53" s="598"/>
      <c r="H53" s="597">
        <v>28909603.560321674</v>
      </c>
      <c r="I53" s="597">
        <v>29055485.339786522</v>
      </c>
      <c r="J53" s="627">
        <f t="shared" si="9"/>
        <v>145881.77946484834</v>
      </c>
      <c r="K53" s="598">
        <f t="shared" si="10"/>
        <v>5.0461355916021815E-3</v>
      </c>
      <c r="L53" s="595"/>
      <c r="M53" s="594">
        <f t="shared" si="11"/>
        <v>-2134589.4725561291</v>
      </c>
      <c r="N53" s="594">
        <v>1279545.0623940355</v>
      </c>
      <c r="O53" s="607">
        <v>1225287.6628048941</v>
      </c>
      <c r="P53" s="594">
        <v>647230.39367278293</v>
      </c>
      <c r="Q53" s="594">
        <v>597398.68318906007</v>
      </c>
      <c r="R53" s="620">
        <f t="shared" si="1"/>
        <v>1876943.7455830956</v>
      </c>
      <c r="S53" s="620"/>
      <c r="T53" s="597">
        <f t="shared" si="12"/>
        <v>-506270.75592632219</v>
      </c>
      <c r="U53" s="597">
        <v>303762.45355579327</v>
      </c>
      <c r="V53" s="608">
        <v>121259.24084234238</v>
      </c>
      <c r="W53" s="597">
        <v>195737.82095730864</v>
      </c>
      <c r="X53" s="597">
        <v>-4889.9246946995727</v>
      </c>
      <c r="Y53" s="605">
        <v>-406391.03894014022</v>
      </c>
      <c r="Z53" s="605">
        <v>155859.16682614663</v>
      </c>
      <c r="AA53" s="620">
        <f t="shared" si="4"/>
        <v>48340.656747100089</v>
      </c>
      <c r="AB53" s="620"/>
      <c r="AC53" s="618">
        <f t="shared" si="5"/>
        <v>-1828603.0888359954</v>
      </c>
      <c r="AD53" s="597">
        <v>-1157621.8827654775</v>
      </c>
      <c r="AE53" s="594">
        <f t="shared" si="6"/>
        <v>-257.70745386586765</v>
      </c>
      <c r="AF53" s="594"/>
      <c r="AG53" s="599">
        <v>4492</v>
      </c>
      <c r="AH53" s="600">
        <v>12</v>
      </c>
      <c r="AI53" s="600"/>
    </row>
    <row r="54" spans="1:35" s="587" customFormat="1">
      <c r="A54" s="601">
        <v>148</v>
      </c>
      <c r="B54" s="601" t="s">
        <v>85</v>
      </c>
      <c r="C54" s="597">
        <v>33031020.518623184</v>
      </c>
      <c r="D54" s="597">
        <v>33450623.705103111</v>
      </c>
      <c r="E54" s="627">
        <f t="shared" si="7"/>
        <v>419603.18647992611</v>
      </c>
      <c r="F54" s="598">
        <f t="shared" si="8"/>
        <v>1.2703306767144845E-2</v>
      </c>
      <c r="G54" s="598"/>
      <c r="H54" s="597">
        <v>32939865.444757581</v>
      </c>
      <c r="I54" s="597">
        <v>34789729.852304995</v>
      </c>
      <c r="J54" s="627">
        <f t="shared" si="9"/>
        <v>1849864.4075474143</v>
      </c>
      <c r="K54" s="598">
        <f t="shared" si="10"/>
        <v>5.6158833151573252E-2</v>
      </c>
      <c r="L54" s="595"/>
      <c r="M54" s="594">
        <f t="shared" si="11"/>
        <v>91155.073865603656</v>
      </c>
      <c r="N54" s="594">
        <v>-56517.299530779419</v>
      </c>
      <c r="O54" s="607">
        <v>-83136.780224584043</v>
      </c>
      <c r="P54" s="594">
        <v>-2019887.0656768009</v>
      </c>
      <c r="Q54" s="594">
        <v>1965943.6151336934</v>
      </c>
      <c r="R54" s="620">
        <f t="shared" si="1"/>
        <v>1909426.315602914</v>
      </c>
      <c r="S54" s="620"/>
      <c r="T54" s="597">
        <f t="shared" si="12"/>
        <v>-1339106.1472018845</v>
      </c>
      <c r="U54" s="597">
        <v>803463.68832113058</v>
      </c>
      <c r="V54" s="608">
        <v>3797147.3885561898</v>
      </c>
      <c r="W54" s="597">
        <v>1290116.3102250509</v>
      </c>
      <c r="X54" s="597">
        <v>2404790.9925668058</v>
      </c>
      <c r="Y54" s="605">
        <v>-637541.77457951207</v>
      </c>
      <c r="Z54" s="605">
        <v>244510.13994297755</v>
      </c>
      <c r="AA54" s="620">
        <f t="shared" si="4"/>
        <v>2815223.0462514022</v>
      </c>
      <c r="AB54" s="620"/>
      <c r="AC54" s="618">
        <f t="shared" si="5"/>
        <v>905796.73064848827</v>
      </c>
      <c r="AD54" s="597">
        <v>1331409.6670866609</v>
      </c>
      <c r="AE54" s="594">
        <f t="shared" si="6"/>
        <v>188.93283199753949</v>
      </c>
      <c r="AF54" s="594"/>
      <c r="AG54" s="599">
        <v>7047</v>
      </c>
      <c r="AH54" s="600">
        <v>19</v>
      </c>
      <c r="AI54" s="600"/>
    </row>
    <row r="55" spans="1:35" s="587" customFormat="1">
      <c r="A55" s="601">
        <v>149</v>
      </c>
      <c r="B55" s="601" t="s">
        <v>86</v>
      </c>
      <c r="C55" s="597">
        <v>20502464.888591409</v>
      </c>
      <c r="D55" s="597">
        <v>20563891.639432076</v>
      </c>
      <c r="E55" s="627">
        <f t="shared" si="7"/>
        <v>61426.750840667635</v>
      </c>
      <c r="F55" s="598">
        <f t="shared" si="8"/>
        <v>2.9960666278154944E-3</v>
      </c>
      <c r="G55" s="598"/>
      <c r="H55" s="597">
        <v>20976749.660830401</v>
      </c>
      <c r="I55" s="597">
        <v>21652282.65554342</v>
      </c>
      <c r="J55" s="627">
        <f t="shared" si="9"/>
        <v>675532.99471301958</v>
      </c>
      <c r="K55" s="598">
        <f t="shared" si="10"/>
        <v>3.2203892673345537E-2</v>
      </c>
      <c r="L55" s="595"/>
      <c r="M55" s="594">
        <f t="shared" si="11"/>
        <v>-474284.77223899215</v>
      </c>
      <c r="N55" s="594">
        <v>283177.42182702594</v>
      </c>
      <c r="O55" s="607">
        <v>267248.22631264478</v>
      </c>
      <c r="P55" s="594">
        <v>25212.441096894443</v>
      </c>
      <c r="Q55" s="594">
        <v>264334.85681748344</v>
      </c>
      <c r="R55" s="620">
        <f t="shared" si="1"/>
        <v>547512.27864450938</v>
      </c>
      <c r="S55" s="620"/>
      <c r="T55" s="597">
        <f t="shared" si="12"/>
        <v>-1088391.0161113441</v>
      </c>
      <c r="U55" s="597">
        <v>653034.6096668063</v>
      </c>
      <c r="V55" s="608">
        <v>529450.66200696677</v>
      </c>
      <c r="W55" s="597">
        <v>43164.947381265461</v>
      </c>
      <c r="X55" s="597">
        <v>408172.95433690248</v>
      </c>
      <c r="Y55" s="605">
        <v>-487090.23901462933</v>
      </c>
      <c r="Z55" s="605">
        <v>186808.93904540813</v>
      </c>
      <c r="AA55" s="620">
        <f t="shared" si="4"/>
        <v>760926.26403448766</v>
      </c>
      <c r="AB55" s="620"/>
      <c r="AC55" s="618">
        <f t="shared" si="5"/>
        <v>213413.98538997828</v>
      </c>
      <c r="AD55" s="597">
        <v>170039.12471364485</v>
      </c>
      <c r="AE55" s="594">
        <f t="shared" si="6"/>
        <v>31.582303995847855</v>
      </c>
      <c r="AF55" s="594"/>
      <c r="AG55" s="599">
        <v>5384</v>
      </c>
      <c r="AH55" s="600">
        <v>1</v>
      </c>
      <c r="AI55" s="602"/>
    </row>
    <row r="56" spans="1:35" s="587" customFormat="1">
      <c r="A56" s="601">
        <v>151</v>
      </c>
      <c r="B56" s="601" t="s">
        <v>87</v>
      </c>
      <c r="C56" s="597">
        <v>10527569.059058081</v>
      </c>
      <c r="D56" s="597">
        <v>11163333.414939202</v>
      </c>
      <c r="E56" s="627">
        <f t="shared" si="7"/>
        <v>635764.35588112101</v>
      </c>
      <c r="F56" s="598">
        <f t="shared" si="8"/>
        <v>6.0390423687992779E-2</v>
      </c>
      <c r="G56" s="598"/>
      <c r="H56" s="597">
        <v>10586885.584843384</v>
      </c>
      <c r="I56" s="597">
        <v>10807492.453732992</v>
      </c>
      <c r="J56" s="627">
        <f t="shared" si="9"/>
        <v>220606.86888960749</v>
      </c>
      <c r="K56" s="598">
        <f t="shared" si="10"/>
        <v>2.0837749413806575E-2</v>
      </c>
      <c r="L56" s="595"/>
      <c r="M56" s="594">
        <f t="shared" si="11"/>
        <v>-59316.525785302743</v>
      </c>
      <c r="N56" s="594">
        <v>35097.668524151108</v>
      </c>
      <c r="O56" s="607">
        <v>286305.94050167874</v>
      </c>
      <c r="P56" s="594">
        <v>417994.30414530914</v>
      </c>
      <c r="Q56" s="594">
        <v>-123810.99685885971</v>
      </c>
      <c r="R56" s="620">
        <f t="shared" si="1"/>
        <v>-88713.328334708611</v>
      </c>
      <c r="S56" s="620"/>
      <c r="T56" s="597">
        <f t="shared" si="12"/>
        <v>355840.96120621078</v>
      </c>
      <c r="U56" s="597">
        <v>-213504.57672372641</v>
      </c>
      <c r="V56" s="608">
        <v>533041.34437561966</v>
      </c>
      <c r="W56" s="597">
        <v>831284.78878305852</v>
      </c>
      <c r="X56" s="597">
        <v>-269552.84114868316</v>
      </c>
      <c r="Y56" s="605">
        <v>-167550.3571053294</v>
      </c>
      <c r="Z56" s="605">
        <v>64258.94411443088</v>
      </c>
      <c r="AA56" s="620">
        <f t="shared" si="4"/>
        <v>-586348.83086330805</v>
      </c>
      <c r="AB56" s="620"/>
      <c r="AC56" s="618">
        <f t="shared" si="5"/>
        <v>-497635.50252859946</v>
      </c>
      <c r="AD56" s="597">
        <v>-420540.8119827786</v>
      </c>
      <c r="AE56" s="594">
        <f t="shared" si="6"/>
        <v>-227.07387256089558</v>
      </c>
      <c r="AF56" s="594"/>
      <c r="AG56" s="599">
        <v>1852</v>
      </c>
      <c r="AH56" s="600">
        <v>14</v>
      </c>
      <c r="AI56" s="600"/>
    </row>
    <row r="57" spans="1:35" s="587" customFormat="1">
      <c r="A57" s="601">
        <v>152</v>
      </c>
      <c r="B57" s="601" t="s">
        <v>88</v>
      </c>
      <c r="C57" s="597">
        <v>18881533.714734353</v>
      </c>
      <c r="D57" s="597">
        <v>19550393.030845813</v>
      </c>
      <c r="E57" s="627">
        <f t="shared" si="7"/>
        <v>668859.31611146033</v>
      </c>
      <c r="F57" s="598">
        <f t="shared" si="8"/>
        <v>3.5423992892564163E-2</v>
      </c>
      <c r="G57" s="598"/>
      <c r="H57" s="597">
        <v>19368970.337826099</v>
      </c>
      <c r="I57" s="597">
        <v>19924923.448753949</v>
      </c>
      <c r="J57" s="627">
        <f t="shared" si="9"/>
        <v>555953.11092785001</v>
      </c>
      <c r="K57" s="598">
        <f t="shared" si="10"/>
        <v>2.8703286815516291E-2</v>
      </c>
      <c r="L57" s="595"/>
      <c r="M57" s="594">
        <f t="shared" si="11"/>
        <v>-487436.62309174612</v>
      </c>
      <c r="N57" s="594">
        <v>291295.78330893617</v>
      </c>
      <c r="O57" s="607">
        <v>955521.71809386089</v>
      </c>
      <c r="P57" s="594">
        <v>1153112.4390261993</v>
      </c>
      <c r="Q57" s="594">
        <v>-178928.31839623427</v>
      </c>
      <c r="R57" s="620">
        <f t="shared" si="1"/>
        <v>112367.46491270189</v>
      </c>
      <c r="S57" s="620"/>
      <c r="T57" s="597">
        <f t="shared" si="12"/>
        <v>-374530.4179081358</v>
      </c>
      <c r="U57" s="597">
        <v>224718.25074488143</v>
      </c>
      <c r="V57" s="608">
        <v>852203.43937549368</v>
      </c>
      <c r="W57" s="597">
        <v>1096122.1507959627</v>
      </c>
      <c r="X57" s="597">
        <v>-175662.3410327367</v>
      </c>
      <c r="Y57" s="605">
        <v>-398610.62278946082</v>
      </c>
      <c r="Z57" s="605">
        <v>152875.22017720435</v>
      </c>
      <c r="AA57" s="620">
        <f t="shared" si="4"/>
        <v>-196679.49290011171</v>
      </c>
      <c r="AB57" s="620"/>
      <c r="AC57" s="618">
        <f t="shared" si="5"/>
        <v>-309046.95781281358</v>
      </c>
      <c r="AD57" s="597">
        <v>-698639.66910338169</v>
      </c>
      <c r="AE57" s="594">
        <f t="shared" si="6"/>
        <v>-158.56551727266947</v>
      </c>
      <c r="AF57" s="594"/>
      <c r="AG57" s="599">
        <v>4406</v>
      </c>
      <c r="AH57" s="600">
        <v>14</v>
      </c>
      <c r="AI57" s="600"/>
    </row>
    <row r="58" spans="1:35" s="587" customFormat="1">
      <c r="A58" s="601">
        <v>153</v>
      </c>
      <c r="B58" s="601" t="s">
        <v>89</v>
      </c>
      <c r="C58" s="597">
        <v>109273956.90508068</v>
      </c>
      <c r="D58" s="597">
        <v>112929034.18667878</v>
      </c>
      <c r="E58" s="627">
        <f t="shared" si="7"/>
        <v>3655077.281598106</v>
      </c>
      <c r="F58" s="598">
        <f t="shared" si="8"/>
        <v>3.344875014247941E-2</v>
      </c>
      <c r="G58" s="598"/>
      <c r="H58" s="597">
        <v>121945854.32813939</v>
      </c>
      <c r="I58" s="597">
        <v>122157385.17254363</v>
      </c>
      <c r="J58" s="627">
        <f t="shared" si="9"/>
        <v>211530.84440423548</v>
      </c>
      <c r="K58" s="598">
        <f t="shared" si="10"/>
        <v>1.7346292382768118E-3</v>
      </c>
      <c r="L58" s="595"/>
      <c r="M58" s="594">
        <f t="shared" si="11"/>
        <v>-12671897.423058718</v>
      </c>
      <c r="N58" s="594">
        <v>7596460.1907860134</v>
      </c>
      <c r="O58" s="607">
        <v>3539411.4423901439</v>
      </c>
      <c r="P58" s="594">
        <v>-2386812.3055734932</v>
      </c>
      <c r="Q58" s="594">
        <v>6033095.1624867953</v>
      </c>
      <c r="R58" s="620">
        <f t="shared" si="1"/>
        <v>13629555.353272809</v>
      </c>
      <c r="S58" s="620"/>
      <c r="T58" s="597">
        <f t="shared" si="12"/>
        <v>-9228350.9858648479</v>
      </c>
      <c r="U58" s="597">
        <v>5537010.5915189078</v>
      </c>
      <c r="V58" s="608">
        <v>-921972.13652580976</v>
      </c>
      <c r="W58" s="597">
        <v>-5464101.1516054124</v>
      </c>
      <c r="X58" s="597">
        <v>4176403.4464763263</v>
      </c>
      <c r="Y58" s="605">
        <v>-2280566.6317014815</v>
      </c>
      <c r="Z58" s="605">
        <v>874643.33868065535</v>
      </c>
      <c r="AA58" s="620">
        <f t="shared" si="4"/>
        <v>8307490.7449744083</v>
      </c>
      <c r="AB58" s="620"/>
      <c r="AC58" s="618">
        <f t="shared" si="5"/>
        <v>-5322064.6082984004</v>
      </c>
      <c r="AD58" s="597">
        <v>-6090579.6535859555</v>
      </c>
      <c r="AE58" s="594">
        <f t="shared" si="6"/>
        <v>-241.61296626412073</v>
      </c>
      <c r="AF58" s="594"/>
      <c r="AG58" s="599">
        <v>25208</v>
      </c>
      <c r="AH58" s="600">
        <v>9</v>
      </c>
      <c r="AI58" s="600"/>
    </row>
    <row r="59" spans="1:35" s="587" customFormat="1">
      <c r="A59" s="601">
        <v>165</v>
      </c>
      <c r="B59" s="601" t="s">
        <v>90</v>
      </c>
      <c r="C59" s="597">
        <v>58369243.540649258</v>
      </c>
      <c r="D59" s="597">
        <v>61066044.374792397</v>
      </c>
      <c r="E59" s="627">
        <f t="shared" si="7"/>
        <v>2696800.8341431394</v>
      </c>
      <c r="F59" s="598">
        <f t="shared" si="8"/>
        <v>4.6202429062919839E-2</v>
      </c>
      <c r="G59" s="598"/>
      <c r="H59" s="597">
        <v>60962293.136433542</v>
      </c>
      <c r="I59" s="597">
        <v>62223599.975852884</v>
      </c>
      <c r="J59" s="627">
        <f t="shared" si="9"/>
        <v>1261306.8394193426</v>
      </c>
      <c r="K59" s="598">
        <f t="shared" si="10"/>
        <v>2.0689950697827905E-2</v>
      </c>
      <c r="L59" s="595"/>
      <c r="M59" s="594">
        <f t="shared" si="11"/>
        <v>-2593049.5957842842</v>
      </c>
      <c r="N59" s="594">
        <v>1551576.2857019408</v>
      </c>
      <c r="O59" s="607">
        <v>1747409.7883904576</v>
      </c>
      <c r="P59" s="594">
        <v>1210310.7554750517</v>
      </c>
      <c r="Q59" s="594">
        <v>605166.81359396363</v>
      </c>
      <c r="R59" s="620">
        <f t="shared" si="1"/>
        <v>2156743.0992959044</v>
      </c>
      <c r="S59" s="620"/>
      <c r="T59" s="597">
        <f t="shared" si="12"/>
        <v>-1157555.6010604873</v>
      </c>
      <c r="U59" s="597">
        <v>694533.36063629226</v>
      </c>
      <c r="V59" s="608">
        <v>343274.11012646556</v>
      </c>
      <c r="W59" s="597">
        <v>384623.82418026775</v>
      </c>
      <c r="X59" s="597">
        <v>8004.6549960473758</v>
      </c>
      <c r="Y59" s="605">
        <v>-1472850.8713146667</v>
      </c>
      <c r="Z59" s="605">
        <v>564868.04005558032</v>
      </c>
      <c r="AA59" s="620">
        <f t="shared" si="4"/>
        <v>-205444.81562674674</v>
      </c>
      <c r="AB59" s="620"/>
      <c r="AC59" s="618">
        <f t="shared" si="5"/>
        <v>-2362187.9149226509</v>
      </c>
      <c r="AD59" s="597">
        <v>-2673470.55279929</v>
      </c>
      <c r="AE59" s="594">
        <f t="shared" si="6"/>
        <v>-164.21809292378933</v>
      </c>
      <c r="AF59" s="594"/>
      <c r="AG59" s="599">
        <v>16280</v>
      </c>
      <c r="AH59" s="600">
        <v>5</v>
      </c>
      <c r="AI59" s="600"/>
    </row>
    <row r="60" spans="1:35" s="587" customFormat="1">
      <c r="A60" s="601">
        <v>167</v>
      </c>
      <c r="B60" s="601" t="s">
        <v>91</v>
      </c>
      <c r="C60" s="597">
        <v>278828838.2638405</v>
      </c>
      <c r="D60" s="597">
        <v>297572151.06004113</v>
      </c>
      <c r="E60" s="627">
        <f t="shared" si="7"/>
        <v>18743312.796200633</v>
      </c>
      <c r="F60" s="598">
        <f t="shared" si="8"/>
        <v>6.7221571889435838E-2</v>
      </c>
      <c r="G60" s="598"/>
      <c r="H60" s="597">
        <v>290883258.54793978</v>
      </c>
      <c r="I60" s="597">
        <v>299239269.85816258</v>
      </c>
      <c r="J60" s="627">
        <f t="shared" si="9"/>
        <v>8356011.3102228045</v>
      </c>
      <c r="K60" s="598">
        <f t="shared" si="10"/>
        <v>2.872633974170662E-2</v>
      </c>
      <c r="L60" s="595"/>
      <c r="M60" s="594">
        <f t="shared" si="11"/>
        <v>-12054420.284099281</v>
      </c>
      <c r="N60" s="594">
        <v>7212540.3294365508</v>
      </c>
      <c r="O60" s="607">
        <v>12876854.282497346</v>
      </c>
      <c r="P60" s="594">
        <v>6096478.4852215648</v>
      </c>
      <c r="Q60" s="594">
        <v>7102223.0924413912</v>
      </c>
      <c r="R60" s="620">
        <f t="shared" si="1"/>
        <v>14314763.421877943</v>
      </c>
      <c r="S60" s="620"/>
      <c r="T60" s="597">
        <f t="shared" si="12"/>
        <v>-1667118.7981214523</v>
      </c>
      <c r="U60" s="597">
        <v>1000271.2788728712</v>
      </c>
      <c r="V60" s="608">
        <v>-13146517.820262849</v>
      </c>
      <c r="W60" s="597">
        <v>-15751867.735825777</v>
      </c>
      <c r="X60" s="597">
        <v>1480767.0054095371</v>
      </c>
      <c r="Y60" s="605">
        <v>-7012597.6405536709</v>
      </c>
      <c r="Z60" s="605">
        <v>2689472.7511565234</v>
      </c>
      <c r="AA60" s="620">
        <f t="shared" si="4"/>
        <v>-1842086.6051147399</v>
      </c>
      <c r="AB60" s="620"/>
      <c r="AC60" s="618">
        <f t="shared" si="5"/>
        <v>-16156850.026992682</v>
      </c>
      <c r="AD60" s="597">
        <v>-16981133.302776217</v>
      </c>
      <c r="AE60" s="594">
        <f t="shared" si="6"/>
        <v>-219.0746494494629</v>
      </c>
      <c r="AF60" s="594"/>
      <c r="AG60" s="599">
        <v>77513</v>
      </c>
      <c r="AH60" s="600">
        <v>12</v>
      </c>
      <c r="AI60" s="600"/>
    </row>
    <row r="61" spans="1:35" s="587" customFormat="1">
      <c r="A61" s="601">
        <v>169</v>
      </c>
      <c r="B61" s="601" t="s">
        <v>92</v>
      </c>
      <c r="C61" s="597">
        <v>19100094.275345154</v>
      </c>
      <c r="D61" s="597">
        <v>19352029.14868306</v>
      </c>
      <c r="E61" s="627">
        <f t="shared" si="7"/>
        <v>251934.87333790585</v>
      </c>
      <c r="F61" s="598">
        <f t="shared" si="8"/>
        <v>1.319024239912309E-2</v>
      </c>
      <c r="G61" s="598"/>
      <c r="H61" s="597">
        <v>19593387.709396854</v>
      </c>
      <c r="I61" s="597">
        <v>19931617.747515827</v>
      </c>
      <c r="J61" s="627">
        <f t="shared" si="9"/>
        <v>338230.03811897337</v>
      </c>
      <c r="K61" s="598">
        <f t="shared" si="10"/>
        <v>1.7262458291312257E-2</v>
      </c>
      <c r="L61" s="595"/>
      <c r="M61" s="594">
        <f t="shared" si="11"/>
        <v>-493293.43405169994</v>
      </c>
      <c r="N61" s="594">
        <v>294662.53420430375</v>
      </c>
      <c r="O61" s="607">
        <v>-377203.76477475837</v>
      </c>
      <c r="P61" s="594">
        <v>-599277.3086366374</v>
      </c>
      <c r="Q61" s="594">
        <v>243093.74100410688</v>
      </c>
      <c r="R61" s="620">
        <f t="shared" si="1"/>
        <v>537756.27520841057</v>
      </c>
      <c r="S61" s="620"/>
      <c r="T61" s="597">
        <f t="shared" si="12"/>
        <v>-579588.59883276746</v>
      </c>
      <c r="U61" s="597">
        <v>347753.15929966042</v>
      </c>
      <c r="V61" s="608">
        <v>-879525.03464478254</v>
      </c>
      <c r="W61" s="597">
        <v>-1134803.8073714785</v>
      </c>
      <c r="X61" s="597">
        <v>182882.28798652053</v>
      </c>
      <c r="Y61" s="605">
        <v>-451445.07664988865</v>
      </c>
      <c r="Z61" s="605">
        <v>173138.29974676573</v>
      </c>
      <c r="AA61" s="620">
        <f t="shared" si="4"/>
        <v>252328.67038305799</v>
      </c>
      <c r="AB61" s="620"/>
      <c r="AC61" s="618">
        <f t="shared" si="5"/>
        <v>-285427.60482535255</v>
      </c>
      <c r="AD61" s="597">
        <v>173397.04997225758</v>
      </c>
      <c r="AE61" s="594">
        <f t="shared" si="6"/>
        <v>34.748907810071657</v>
      </c>
      <c r="AF61" s="594"/>
      <c r="AG61" s="599">
        <v>4990</v>
      </c>
      <c r="AH61" s="600">
        <v>5</v>
      </c>
      <c r="AI61" s="600"/>
    </row>
    <row r="62" spans="1:35" s="587" customFormat="1">
      <c r="A62" s="601">
        <v>171</v>
      </c>
      <c r="B62" s="601" t="s">
        <v>93</v>
      </c>
      <c r="C62" s="597">
        <v>20406584.128950153</v>
      </c>
      <c r="D62" s="597">
        <v>21248402.070634995</v>
      </c>
      <c r="E62" s="627">
        <f t="shared" si="7"/>
        <v>841817.94168484211</v>
      </c>
      <c r="F62" s="598">
        <f t="shared" si="8"/>
        <v>4.1252271147652904E-2</v>
      </c>
      <c r="G62" s="598"/>
      <c r="H62" s="597">
        <v>20803283.44385751</v>
      </c>
      <c r="I62" s="597">
        <v>21228142.880574305</v>
      </c>
      <c r="J62" s="627">
        <f t="shared" si="9"/>
        <v>424859.43671679497</v>
      </c>
      <c r="K62" s="598">
        <f t="shared" si="10"/>
        <v>2.0422710571789151E-2</v>
      </c>
      <c r="L62" s="595"/>
      <c r="M62" s="594">
        <f t="shared" si="11"/>
        <v>-396699.3149073571</v>
      </c>
      <c r="N62" s="594">
        <v>236815.91370217776</v>
      </c>
      <c r="O62" s="607">
        <v>1075823.4914669171</v>
      </c>
      <c r="P62" s="594">
        <v>1116480.530691063</v>
      </c>
      <c r="Q62" s="594">
        <v>-21394.773749381366</v>
      </c>
      <c r="R62" s="620">
        <f t="shared" si="1"/>
        <v>215421.13995279639</v>
      </c>
      <c r="S62" s="620"/>
      <c r="T62" s="597">
        <f t="shared" si="12"/>
        <v>20259.190060690045</v>
      </c>
      <c r="U62" s="597">
        <v>-12155.514036414024</v>
      </c>
      <c r="V62" s="608">
        <v>358638.72540981695</v>
      </c>
      <c r="W62" s="597">
        <v>567282.27892259136</v>
      </c>
      <c r="X62" s="597">
        <v>-138311.29714411826</v>
      </c>
      <c r="Y62" s="605">
        <v>-410733.59679168224</v>
      </c>
      <c r="Z62" s="605">
        <v>157524.62542090507</v>
      </c>
      <c r="AA62" s="620">
        <f t="shared" si="4"/>
        <v>-403675.78255130944</v>
      </c>
      <c r="AB62" s="620"/>
      <c r="AC62" s="618">
        <f t="shared" si="5"/>
        <v>-619096.92250410584</v>
      </c>
      <c r="AD62" s="597">
        <v>-411597.1555331964</v>
      </c>
      <c r="AE62" s="594">
        <f t="shared" si="6"/>
        <v>-90.660166417003609</v>
      </c>
      <c r="AF62" s="594"/>
      <c r="AG62" s="599">
        <v>4540</v>
      </c>
      <c r="AH62" s="600">
        <v>11</v>
      </c>
      <c r="AI62" s="600"/>
    </row>
    <row r="63" spans="1:35" s="587" customFormat="1">
      <c r="A63" s="601">
        <v>172</v>
      </c>
      <c r="B63" s="601" t="s">
        <v>94</v>
      </c>
      <c r="C63" s="597">
        <v>22874985.106888648</v>
      </c>
      <c r="D63" s="597">
        <v>22749198.235033918</v>
      </c>
      <c r="E63" s="627">
        <f t="shared" si="7"/>
        <v>-125786.87185472995</v>
      </c>
      <c r="F63" s="598">
        <f t="shared" si="8"/>
        <v>-5.4988832240529016E-3</v>
      </c>
      <c r="G63" s="598"/>
      <c r="H63" s="597">
        <v>22554661.102121554</v>
      </c>
      <c r="I63" s="597">
        <v>22832183.647495318</v>
      </c>
      <c r="J63" s="627">
        <f t="shared" si="9"/>
        <v>277522.54537376389</v>
      </c>
      <c r="K63" s="598">
        <f t="shared" si="10"/>
        <v>1.2304443153333807E-2</v>
      </c>
      <c r="L63" s="595"/>
      <c r="M63" s="594">
        <f t="shared" si="11"/>
        <v>320324.00476709381</v>
      </c>
      <c r="N63" s="594">
        <v>-193304.1060517905</v>
      </c>
      <c r="O63" s="607">
        <v>8225.8235195428133</v>
      </c>
      <c r="P63" s="594">
        <v>320489.08127621189</v>
      </c>
      <c r="Q63" s="594">
        <v>-294504.81534340768</v>
      </c>
      <c r="R63" s="620">
        <f t="shared" si="1"/>
        <v>-487808.92139519821</v>
      </c>
      <c r="S63" s="620"/>
      <c r="T63" s="597">
        <f t="shared" si="12"/>
        <v>-82985.412461400032</v>
      </c>
      <c r="U63" s="597">
        <v>49791.247476840006</v>
      </c>
      <c r="V63" s="608">
        <v>-948302.78698797151</v>
      </c>
      <c r="W63" s="597">
        <v>-796253.90619195998</v>
      </c>
      <c r="X63" s="597">
        <v>-87433.056718111591</v>
      </c>
      <c r="Y63" s="605">
        <v>-377350.183307953</v>
      </c>
      <c r="Z63" s="605">
        <v>144721.41247369937</v>
      </c>
      <c r="AA63" s="620">
        <f t="shared" si="4"/>
        <v>-270270.58007552521</v>
      </c>
      <c r="AB63" s="620"/>
      <c r="AC63" s="618">
        <f t="shared" si="5"/>
        <v>217538.341319673</v>
      </c>
      <c r="AD63" s="597">
        <v>404875.99415786751</v>
      </c>
      <c r="AE63" s="594">
        <f t="shared" si="6"/>
        <v>97.069286539886718</v>
      </c>
      <c r="AF63" s="594"/>
      <c r="AG63" s="599">
        <v>4171</v>
      </c>
      <c r="AH63" s="600">
        <v>13</v>
      </c>
      <c r="AI63" s="600"/>
    </row>
    <row r="64" spans="1:35" s="587" customFormat="1">
      <c r="A64" s="601">
        <v>176</v>
      </c>
      <c r="B64" s="601" t="s">
        <v>95</v>
      </c>
      <c r="C64" s="597">
        <v>26017558.967881743</v>
      </c>
      <c r="D64" s="597">
        <v>27724844.904001541</v>
      </c>
      <c r="E64" s="627">
        <f t="shared" si="7"/>
        <v>1707285.9361197986</v>
      </c>
      <c r="F64" s="598">
        <f t="shared" si="8"/>
        <v>6.5620527207314705E-2</v>
      </c>
      <c r="G64" s="598"/>
      <c r="H64" s="597">
        <v>25384203.220428795</v>
      </c>
      <c r="I64" s="597">
        <v>25704803.976689808</v>
      </c>
      <c r="J64" s="627">
        <f t="shared" si="9"/>
        <v>320600.75626101345</v>
      </c>
      <c r="K64" s="598">
        <f t="shared" si="10"/>
        <v>1.2629931831108221E-2</v>
      </c>
      <c r="L64" s="595"/>
      <c r="M64" s="594">
        <f t="shared" si="11"/>
        <v>633355.74745294824</v>
      </c>
      <c r="N64" s="594">
        <v>-381170.26784384914</v>
      </c>
      <c r="O64" s="607">
        <v>185458.04928981513</v>
      </c>
      <c r="P64" s="594">
        <v>563626.86533231661</v>
      </c>
      <c r="Q64" s="594">
        <v>-359656.37924106268</v>
      </c>
      <c r="R64" s="620">
        <f t="shared" si="1"/>
        <v>-740826.64708491182</v>
      </c>
      <c r="S64" s="620"/>
      <c r="T64" s="597">
        <f t="shared" si="12"/>
        <v>2020040.9273117334</v>
      </c>
      <c r="U64" s="597">
        <v>-1212024.5563870398</v>
      </c>
      <c r="V64" s="608">
        <v>-266418.73844902217</v>
      </c>
      <c r="W64" s="597">
        <v>667580.73001889698</v>
      </c>
      <c r="X64" s="597">
        <v>-866579.64914712717</v>
      </c>
      <c r="Y64" s="605">
        <v>-393725.24520647601</v>
      </c>
      <c r="Z64" s="605">
        <v>151001.57925810109</v>
      </c>
      <c r="AA64" s="620">
        <f t="shared" si="4"/>
        <v>-2321327.8714825423</v>
      </c>
      <c r="AB64" s="620"/>
      <c r="AC64" s="618">
        <f t="shared" si="5"/>
        <v>-1580501.2243976304</v>
      </c>
      <c r="AD64" s="597">
        <v>-1210545.6208888921</v>
      </c>
      <c r="AE64" s="594">
        <f t="shared" si="6"/>
        <v>-278.15846068219025</v>
      </c>
      <c r="AF64" s="594"/>
      <c r="AG64" s="599">
        <v>4352</v>
      </c>
      <c r="AH64" s="600">
        <v>12</v>
      </c>
      <c r="AI64" s="600"/>
    </row>
    <row r="65" spans="1:35" s="587" customFormat="1">
      <c r="A65" s="601">
        <v>177</v>
      </c>
      <c r="B65" s="601" t="s">
        <v>96</v>
      </c>
      <c r="C65" s="597">
        <v>7515830.0342901777</v>
      </c>
      <c r="D65" s="597">
        <v>7557919.8671387238</v>
      </c>
      <c r="E65" s="627">
        <f t="shared" si="7"/>
        <v>42089.832848546095</v>
      </c>
      <c r="F65" s="598">
        <f t="shared" si="8"/>
        <v>5.6001576215156139E-3</v>
      </c>
      <c r="G65" s="598"/>
      <c r="H65" s="597">
        <v>8113060.4683808563</v>
      </c>
      <c r="I65" s="597">
        <v>8157981.9997407766</v>
      </c>
      <c r="J65" s="627">
        <f t="shared" si="9"/>
        <v>44921.531359920278</v>
      </c>
      <c r="K65" s="598">
        <f t="shared" si="10"/>
        <v>5.5369402872064849E-3</v>
      </c>
      <c r="L65" s="595"/>
      <c r="M65" s="594">
        <f t="shared" si="11"/>
        <v>-597230.43409067858</v>
      </c>
      <c r="N65" s="594">
        <v>357873.34609830112</v>
      </c>
      <c r="O65" s="607">
        <v>140042.34127081372</v>
      </c>
      <c r="P65" s="594">
        <v>-215986.82844921108</v>
      </c>
      <c r="Q65" s="594">
        <v>363469.13644535554</v>
      </c>
      <c r="R65" s="620">
        <f t="shared" si="1"/>
        <v>721342.4825436566</v>
      </c>
      <c r="S65" s="620"/>
      <c r="T65" s="597">
        <f t="shared" si="12"/>
        <v>-600062.13260205276</v>
      </c>
      <c r="U65" s="597">
        <v>360037.27956123155</v>
      </c>
      <c r="V65" s="608">
        <v>143295.12398845516</v>
      </c>
      <c r="W65" s="597">
        <v>-213402.03998599388</v>
      </c>
      <c r="X65" s="597">
        <v>331046.46557351999</v>
      </c>
      <c r="Y65" s="605">
        <v>-159950.88086513089</v>
      </c>
      <c r="Z65" s="605">
        <v>61344.391573603563</v>
      </c>
      <c r="AA65" s="620">
        <f t="shared" si="4"/>
        <v>592477.25584322424</v>
      </c>
      <c r="AB65" s="620"/>
      <c r="AC65" s="618">
        <f t="shared" si="5"/>
        <v>-128865.22670043237</v>
      </c>
      <c r="AD65" s="597">
        <v>317049.07354923757</v>
      </c>
      <c r="AE65" s="594">
        <f t="shared" si="6"/>
        <v>179.32639906631084</v>
      </c>
      <c r="AF65" s="594"/>
      <c r="AG65" s="599">
        <v>1768</v>
      </c>
      <c r="AH65" s="600">
        <v>6</v>
      </c>
      <c r="AI65" s="600"/>
    </row>
    <row r="66" spans="1:35" s="587" customFormat="1">
      <c r="A66" s="601">
        <v>178</v>
      </c>
      <c r="B66" s="601" t="s">
        <v>97</v>
      </c>
      <c r="C66" s="597">
        <v>30630778.096000843</v>
      </c>
      <c r="D66" s="597">
        <v>31540891.956802651</v>
      </c>
      <c r="E66" s="627">
        <f t="shared" si="7"/>
        <v>910113.86080180854</v>
      </c>
      <c r="F66" s="598">
        <f t="shared" si="8"/>
        <v>2.9712397704994412E-2</v>
      </c>
      <c r="G66" s="598"/>
      <c r="H66" s="597">
        <v>32020880.79578834</v>
      </c>
      <c r="I66" s="597">
        <v>32478594.197238546</v>
      </c>
      <c r="J66" s="627">
        <f t="shared" si="9"/>
        <v>457713.40145020559</v>
      </c>
      <c r="K66" s="598">
        <f t="shared" si="10"/>
        <v>1.4294216463602337E-2</v>
      </c>
      <c r="L66" s="595"/>
      <c r="M66" s="594">
        <f t="shared" si="11"/>
        <v>-1390102.6997874975</v>
      </c>
      <c r="N66" s="594">
        <v>832529.17260799883</v>
      </c>
      <c r="O66" s="607">
        <v>314719.47191625088</v>
      </c>
      <c r="P66" s="594">
        <v>-24662.526145733893</v>
      </c>
      <c r="Q66" s="594">
        <v>363905.56139458384</v>
      </c>
      <c r="R66" s="620">
        <f t="shared" si="1"/>
        <v>1196434.7340025827</v>
      </c>
      <c r="S66" s="620"/>
      <c r="T66" s="597">
        <f t="shared" si="12"/>
        <v>-937702.24043589458</v>
      </c>
      <c r="U66" s="597">
        <v>562621.34426153661</v>
      </c>
      <c r="V66" s="608">
        <v>-786195.95278234035</v>
      </c>
      <c r="W66" s="597">
        <v>-943085.7725414075</v>
      </c>
      <c r="X66" s="597">
        <v>73191.358743819786</v>
      </c>
      <c r="Y66" s="605">
        <v>-521921.17178220593</v>
      </c>
      <c r="Z66" s="605">
        <v>200167.30485753334</v>
      </c>
      <c r="AA66" s="620">
        <f t="shared" si="4"/>
        <v>314058.83608068374</v>
      </c>
      <c r="AB66" s="620"/>
      <c r="AC66" s="618">
        <f t="shared" si="5"/>
        <v>-882375.89792189898</v>
      </c>
      <c r="AD66" s="597">
        <v>-285362.23488131445</v>
      </c>
      <c r="AE66" s="594">
        <f t="shared" si="6"/>
        <v>-49.464765970066644</v>
      </c>
      <c r="AF66" s="594"/>
      <c r="AG66" s="599">
        <v>5769</v>
      </c>
      <c r="AH66" s="600">
        <v>10</v>
      </c>
      <c r="AI66" s="600"/>
    </row>
    <row r="67" spans="1:35" s="587" customFormat="1">
      <c r="A67" s="601">
        <v>179</v>
      </c>
      <c r="B67" s="601" t="s">
        <v>98</v>
      </c>
      <c r="C67" s="597">
        <v>493280845.29973966</v>
      </c>
      <c r="D67" s="597">
        <v>526489059.16025192</v>
      </c>
      <c r="E67" s="627">
        <f t="shared" si="7"/>
        <v>33208213.860512257</v>
      </c>
      <c r="F67" s="598">
        <f t="shared" si="8"/>
        <v>6.7321109621301944E-2</v>
      </c>
      <c r="G67" s="598"/>
      <c r="H67" s="597">
        <v>481524167.84767973</v>
      </c>
      <c r="I67" s="597">
        <v>498202666.67263758</v>
      </c>
      <c r="J67" s="627">
        <f t="shared" si="9"/>
        <v>16678498.824957848</v>
      </c>
      <c r="K67" s="598">
        <f t="shared" si="10"/>
        <v>3.4636888319661135E-2</v>
      </c>
      <c r="L67" s="595"/>
      <c r="M67" s="594">
        <f t="shared" si="11"/>
        <v>11756677.452059925</v>
      </c>
      <c r="N67" s="594">
        <v>-7091614.2941753212</v>
      </c>
      <c r="O67" s="607">
        <v>-10251854.55619061</v>
      </c>
      <c r="P67" s="594">
        <v>-10780515.611783147</v>
      </c>
      <c r="Q67" s="594">
        <v>1130494.3773779264</v>
      </c>
      <c r="R67" s="620">
        <f t="shared" si="1"/>
        <v>-5961119.9167973949</v>
      </c>
      <c r="S67" s="620"/>
      <c r="T67" s="597">
        <f t="shared" si="12"/>
        <v>28286392.487614334</v>
      </c>
      <c r="U67" s="597">
        <v>-16971835.492568597</v>
      </c>
      <c r="V67" s="608">
        <v>-43272069.147549391</v>
      </c>
      <c r="W67" s="597">
        <v>-37151251.969321966</v>
      </c>
      <c r="X67" s="597">
        <v>-3860781.5207705079</v>
      </c>
      <c r="Y67" s="605">
        <v>-13198390.360164791</v>
      </c>
      <c r="Z67" s="605">
        <v>5061849.1252818462</v>
      </c>
      <c r="AA67" s="620">
        <f t="shared" si="4"/>
        <v>-28969158.248222046</v>
      </c>
      <c r="AB67" s="620"/>
      <c r="AC67" s="618">
        <f t="shared" si="5"/>
        <v>-23008038.33142465</v>
      </c>
      <c r="AD67" s="597">
        <v>-27347220.665737085</v>
      </c>
      <c r="AE67" s="594">
        <f t="shared" si="6"/>
        <v>-187.45481547867243</v>
      </c>
      <c r="AF67" s="594"/>
      <c r="AG67" s="599">
        <v>145887</v>
      </c>
      <c r="AH67" s="600">
        <v>13</v>
      </c>
      <c r="AI67" s="600"/>
    </row>
    <row r="68" spans="1:35" s="587" customFormat="1">
      <c r="A68" s="601">
        <v>181</v>
      </c>
      <c r="B68" s="601" t="s">
        <v>99</v>
      </c>
      <c r="C68" s="597">
        <v>6823683.3935024301</v>
      </c>
      <c r="D68" s="597">
        <v>6796531.0791555336</v>
      </c>
      <c r="E68" s="627">
        <f t="shared" si="7"/>
        <v>-27152.314346896484</v>
      </c>
      <c r="F68" s="598">
        <f t="shared" si="8"/>
        <v>-3.9791286877042323E-3</v>
      </c>
      <c r="G68" s="598"/>
      <c r="H68" s="597">
        <v>7321352.4778463896</v>
      </c>
      <c r="I68" s="597">
        <v>7453747.1326750889</v>
      </c>
      <c r="J68" s="627">
        <f t="shared" si="9"/>
        <v>132394.65482869931</v>
      </c>
      <c r="K68" s="598">
        <f t="shared" si="10"/>
        <v>1.808336031208865E-2</v>
      </c>
      <c r="L68" s="595"/>
      <c r="M68" s="594">
        <f t="shared" si="11"/>
        <v>-497669.08434395958</v>
      </c>
      <c r="N68" s="594">
        <v>298162.82759963517</v>
      </c>
      <c r="O68" s="607">
        <v>151434.17465663888</v>
      </c>
      <c r="P68" s="594">
        <v>-55012.4845343614</v>
      </c>
      <c r="Q68" s="594">
        <v>213465.8887162983</v>
      </c>
      <c r="R68" s="620">
        <f t="shared" si="1"/>
        <v>511628.7163159335</v>
      </c>
      <c r="S68" s="620"/>
      <c r="T68" s="597">
        <f t="shared" si="12"/>
        <v>-657216.05351955537</v>
      </c>
      <c r="U68" s="597">
        <v>394329.63211173314</v>
      </c>
      <c r="V68" s="608">
        <v>-198006.07482489385</v>
      </c>
      <c r="W68" s="597">
        <v>-467833.13665202353</v>
      </c>
      <c r="X68" s="597">
        <v>245409.57008009194</v>
      </c>
      <c r="Y68" s="605">
        <v>-152260.93466969189</v>
      </c>
      <c r="Z68" s="605">
        <v>58395.141978718777</v>
      </c>
      <c r="AA68" s="620">
        <f t="shared" si="4"/>
        <v>545873.40950085188</v>
      </c>
      <c r="AB68" s="620"/>
      <c r="AC68" s="618">
        <f t="shared" si="5"/>
        <v>34244.693184918375</v>
      </c>
      <c r="AD68" s="597">
        <v>-39703.767115572467</v>
      </c>
      <c r="AE68" s="594">
        <f t="shared" si="6"/>
        <v>-23.591067804855893</v>
      </c>
      <c r="AF68" s="594"/>
      <c r="AG68" s="599">
        <v>1683</v>
      </c>
      <c r="AH68" s="600">
        <v>4</v>
      </c>
      <c r="AI68" s="600"/>
    </row>
    <row r="69" spans="1:35" s="587" customFormat="1">
      <c r="A69" s="601">
        <v>182</v>
      </c>
      <c r="B69" s="601" t="s">
        <v>100</v>
      </c>
      <c r="C69" s="597">
        <v>88701063.935170844</v>
      </c>
      <c r="D69" s="597">
        <v>93949095.49133952</v>
      </c>
      <c r="E69" s="627">
        <f t="shared" si="7"/>
        <v>5248031.5561686754</v>
      </c>
      <c r="F69" s="598">
        <f t="shared" si="8"/>
        <v>5.9165373258705405E-2</v>
      </c>
      <c r="G69" s="598"/>
      <c r="H69" s="597">
        <v>91487602.172328576</v>
      </c>
      <c r="I69" s="597">
        <v>91113200.683188424</v>
      </c>
      <c r="J69" s="627">
        <f t="shared" si="9"/>
        <v>-374401.48914015293</v>
      </c>
      <c r="K69" s="598">
        <f t="shared" si="10"/>
        <v>-4.0923740512394226E-3</v>
      </c>
      <c r="L69" s="595"/>
      <c r="M69" s="594">
        <f t="shared" si="11"/>
        <v>-2786538.2371577322</v>
      </c>
      <c r="N69" s="594">
        <v>1666777.3868203121</v>
      </c>
      <c r="O69" s="607">
        <v>-1638355.2099635005</v>
      </c>
      <c r="P69" s="594">
        <v>-3582108.5547479615</v>
      </c>
      <c r="Q69" s="594">
        <v>2026097.030260168</v>
      </c>
      <c r="R69" s="620">
        <f t="shared" si="1"/>
        <v>3692874.4170804801</v>
      </c>
      <c r="S69" s="620"/>
      <c r="T69" s="597">
        <f t="shared" si="12"/>
        <v>2835894.8081510961</v>
      </c>
      <c r="U69" s="597">
        <v>-1701536.8848906574</v>
      </c>
      <c r="V69" s="608">
        <v>-10430385.964556426</v>
      </c>
      <c r="W69" s="597">
        <v>-10120022.571674906</v>
      </c>
      <c r="X69" s="597">
        <v>-10645.735620644031</v>
      </c>
      <c r="Y69" s="605">
        <v>-1750322.2240371534</v>
      </c>
      <c r="Z69" s="605">
        <v>671283.90484983497</v>
      </c>
      <c r="AA69" s="620">
        <f t="shared" si="4"/>
        <v>-2791220.9396986198</v>
      </c>
      <c r="AB69" s="620"/>
      <c r="AC69" s="618">
        <f t="shared" si="5"/>
        <v>-6484095.3567791004</v>
      </c>
      <c r="AD69" s="597">
        <v>-4022650.183645675</v>
      </c>
      <c r="AE69" s="594">
        <f t="shared" si="6"/>
        <v>-207.92113421438336</v>
      </c>
      <c r="AF69" s="594"/>
      <c r="AG69" s="599">
        <v>19347</v>
      </c>
      <c r="AH69" s="600">
        <v>13</v>
      </c>
      <c r="AI69" s="600"/>
    </row>
    <row r="70" spans="1:35" s="587" customFormat="1">
      <c r="A70" s="601">
        <v>186</v>
      </c>
      <c r="B70" s="601" t="s">
        <v>101</v>
      </c>
      <c r="C70" s="597">
        <v>154787518.85335964</v>
      </c>
      <c r="D70" s="597">
        <v>165916212.01834923</v>
      </c>
      <c r="E70" s="627">
        <f t="shared" si="7"/>
        <v>11128693.164989591</v>
      </c>
      <c r="F70" s="598">
        <f t="shared" si="8"/>
        <v>7.1896579565517371E-2</v>
      </c>
      <c r="G70" s="598"/>
      <c r="H70" s="597">
        <v>149124414.35645077</v>
      </c>
      <c r="I70" s="597">
        <v>156726743.31136274</v>
      </c>
      <c r="J70" s="627">
        <f t="shared" si="9"/>
        <v>7602328.9549119771</v>
      </c>
      <c r="K70" s="598">
        <f t="shared" si="10"/>
        <v>5.0979774088099332E-2</v>
      </c>
      <c r="L70" s="595"/>
      <c r="M70" s="594">
        <f t="shared" si="11"/>
        <v>5663104.4969088733</v>
      </c>
      <c r="N70" s="594">
        <v>-3409635.4958324749</v>
      </c>
      <c r="O70" s="607">
        <v>1334580.4701640904</v>
      </c>
      <c r="P70" s="594">
        <v>2433384.7492474318</v>
      </c>
      <c r="Q70" s="594">
        <v>-910405.65919543139</v>
      </c>
      <c r="R70" s="620">
        <f t="shared" si="1"/>
        <v>-4320041.1550279064</v>
      </c>
      <c r="S70" s="620"/>
      <c r="T70" s="597">
        <f t="shared" si="12"/>
        <v>9189468.7069864869</v>
      </c>
      <c r="U70" s="597">
        <v>-5513681.224191891</v>
      </c>
      <c r="V70" s="608">
        <v>-2320609.1532268524</v>
      </c>
      <c r="W70" s="597">
        <v>200506.78327517211</v>
      </c>
      <c r="X70" s="597">
        <v>-1814230.2849377443</v>
      </c>
      <c r="Y70" s="605">
        <v>-4128144.0576221282</v>
      </c>
      <c r="Z70" s="605">
        <v>1583226.5766422686</v>
      </c>
      <c r="AA70" s="620">
        <f t="shared" si="4"/>
        <v>-9872828.990109494</v>
      </c>
      <c r="AB70" s="620"/>
      <c r="AC70" s="618">
        <f t="shared" si="5"/>
        <v>-5552787.8350815875</v>
      </c>
      <c r="AD70" s="597">
        <v>-6934034.0091177393</v>
      </c>
      <c r="AE70" s="594">
        <f t="shared" si="6"/>
        <v>-151.96217420814682</v>
      </c>
      <c r="AF70" s="594"/>
      <c r="AG70" s="599">
        <v>45630</v>
      </c>
      <c r="AH70" s="600">
        <v>1</v>
      </c>
      <c r="AI70" s="602"/>
    </row>
    <row r="71" spans="1:35" s="587" customFormat="1">
      <c r="A71" s="601">
        <v>202</v>
      </c>
      <c r="B71" s="601" t="s">
        <v>102</v>
      </c>
      <c r="C71" s="597">
        <v>114089468.22146511</v>
      </c>
      <c r="D71" s="597">
        <v>116538538.78067698</v>
      </c>
      <c r="E71" s="627">
        <f t="shared" si="7"/>
        <v>2449070.5592118651</v>
      </c>
      <c r="F71" s="598">
        <f t="shared" si="8"/>
        <v>2.1466228192578166E-2</v>
      </c>
      <c r="G71" s="598"/>
      <c r="H71" s="597">
        <v>119171331.39975299</v>
      </c>
      <c r="I71" s="597">
        <v>125883058.95437123</v>
      </c>
      <c r="J71" s="627">
        <f t="shared" si="9"/>
        <v>6711727.5546182394</v>
      </c>
      <c r="K71" s="598">
        <f t="shared" si="10"/>
        <v>5.6319984645503016E-2</v>
      </c>
      <c r="L71" s="595"/>
      <c r="M71" s="594">
        <f t="shared" si="11"/>
        <v>-5081863.1782878786</v>
      </c>
      <c r="N71" s="594">
        <v>3039877.669067522</v>
      </c>
      <c r="O71" s="607">
        <v>2633796.9151934087</v>
      </c>
      <c r="P71" s="594">
        <v>1325989.7169831842</v>
      </c>
      <c r="Q71" s="594">
        <v>1455677.5783048854</v>
      </c>
      <c r="R71" s="620">
        <f t="shared" si="1"/>
        <v>4495555.2473724075</v>
      </c>
      <c r="S71" s="620"/>
      <c r="T71" s="597">
        <f t="shared" si="12"/>
        <v>-9344520.173694253</v>
      </c>
      <c r="U71" s="597">
        <v>5606712.1042165505</v>
      </c>
      <c r="V71" s="608">
        <v>8313410.7224667668</v>
      </c>
      <c r="W71" s="597">
        <v>5309774.9709108323</v>
      </c>
      <c r="X71" s="597">
        <v>2483541.7265126691</v>
      </c>
      <c r="Y71" s="605">
        <v>-3243166.9554599617</v>
      </c>
      <c r="Z71" s="605">
        <v>1243819.9938521157</v>
      </c>
      <c r="AA71" s="620">
        <f t="shared" si="4"/>
        <v>6090906.8691213746</v>
      </c>
      <c r="AB71" s="620"/>
      <c r="AC71" s="618">
        <f t="shared" si="5"/>
        <v>1595351.6217489671</v>
      </c>
      <c r="AD71" s="597">
        <v>1152697.0974231549</v>
      </c>
      <c r="AE71" s="594">
        <f t="shared" si="6"/>
        <v>32.155129921422528</v>
      </c>
      <c r="AF71" s="594"/>
      <c r="AG71" s="599">
        <v>35848</v>
      </c>
      <c r="AH71" s="600">
        <v>2</v>
      </c>
      <c r="AI71" s="600"/>
    </row>
    <row r="72" spans="1:35" s="587" customFormat="1">
      <c r="A72" s="601">
        <v>204</v>
      </c>
      <c r="B72" s="601" t="s">
        <v>103</v>
      </c>
      <c r="C72" s="597">
        <v>16931184.618005671</v>
      </c>
      <c r="D72" s="597">
        <v>17596064.688013658</v>
      </c>
      <c r="E72" s="627">
        <f t="shared" si="7"/>
        <v>664880.07000798732</v>
      </c>
      <c r="F72" s="598">
        <f t="shared" si="8"/>
        <v>3.9269554080753021E-2</v>
      </c>
      <c r="G72" s="598"/>
      <c r="H72" s="597">
        <v>16144783.155169474</v>
      </c>
      <c r="I72" s="597">
        <v>16292080.460587971</v>
      </c>
      <c r="J72" s="627">
        <f t="shared" si="9"/>
        <v>147297.30541849695</v>
      </c>
      <c r="K72" s="598">
        <f t="shared" si="10"/>
        <v>9.1235233079815722E-3</v>
      </c>
      <c r="L72" s="595"/>
      <c r="M72" s="594">
        <f t="shared" si="11"/>
        <v>786401.46283619665</v>
      </c>
      <c r="N72" s="594">
        <v>-472564.01996446296</v>
      </c>
      <c r="O72" s="607">
        <v>117335.22380468994</v>
      </c>
      <c r="P72" s="594">
        <v>854732.30175389256</v>
      </c>
      <c r="Q72" s="594">
        <v>-725824.72209087736</v>
      </c>
      <c r="R72" s="620">
        <f t="shared" si="1"/>
        <v>-1198388.7420553402</v>
      </c>
      <c r="S72" s="620"/>
      <c r="T72" s="597">
        <f t="shared" si="12"/>
        <v>1303984.227425687</v>
      </c>
      <c r="U72" s="597">
        <v>-782390.53645541205</v>
      </c>
      <c r="V72" s="608">
        <v>-374119.3780720979</v>
      </c>
      <c r="W72" s="597">
        <v>571033.71205653716</v>
      </c>
      <c r="X72" s="597">
        <v>-903495.94533230993</v>
      </c>
      <c r="Y72" s="605">
        <v>-243273.7096415933</v>
      </c>
      <c r="Z72" s="605">
        <v>93300.378360531671</v>
      </c>
      <c r="AA72" s="620">
        <f t="shared" si="4"/>
        <v>-1835859.8130687836</v>
      </c>
      <c r="AB72" s="620"/>
      <c r="AC72" s="618">
        <f t="shared" si="5"/>
        <v>-637471.0710134434</v>
      </c>
      <c r="AD72" s="597">
        <v>-578096.74609327607</v>
      </c>
      <c r="AE72" s="594">
        <f t="shared" si="6"/>
        <v>-214.98577392832877</v>
      </c>
      <c r="AF72" s="594"/>
      <c r="AG72" s="599">
        <v>2689</v>
      </c>
      <c r="AH72" s="600">
        <v>11</v>
      </c>
      <c r="AI72" s="600"/>
    </row>
    <row r="73" spans="1:35" s="587" customFormat="1">
      <c r="A73" s="601">
        <v>205</v>
      </c>
      <c r="B73" s="601" t="s">
        <v>104</v>
      </c>
      <c r="C73" s="597">
        <v>163073776.37715375</v>
      </c>
      <c r="D73" s="597">
        <v>161023449.00582936</v>
      </c>
      <c r="E73" s="627">
        <f t="shared" si="7"/>
        <v>-2050327.3713243902</v>
      </c>
      <c r="F73" s="598">
        <f t="shared" si="8"/>
        <v>-1.2573004788841305E-2</v>
      </c>
      <c r="G73" s="598"/>
      <c r="H73" s="597">
        <v>150168162.46475106</v>
      </c>
      <c r="I73" s="597">
        <v>151839015.99425626</v>
      </c>
      <c r="J73" s="627">
        <f t="shared" si="9"/>
        <v>1670853.5295051932</v>
      </c>
      <c r="K73" s="598">
        <f t="shared" si="10"/>
        <v>1.1126549743174704E-2</v>
      </c>
      <c r="L73" s="595"/>
      <c r="M73" s="594">
        <f t="shared" si="11"/>
        <v>12905613.912402689</v>
      </c>
      <c r="N73" s="594">
        <v>-7752867.8544950169</v>
      </c>
      <c r="O73" s="607">
        <v>-10580702.407771945</v>
      </c>
      <c r="P73" s="594">
        <v>-5529810.3840444684</v>
      </c>
      <c r="Q73" s="594">
        <v>-4898872.5916404137</v>
      </c>
      <c r="R73" s="620">
        <f t="shared" si="1"/>
        <v>-12651740.446135432</v>
      </c>
      <c r="S73" s="620"/>
      <c r="T73" s="597">
        <f t="shared" si="12"/>
        <v>9184433.0115731061</v>
      </c>
      <c r="U73" s="597">
        <v>-5510659.8069438627</v>
      </c>
      <c r="V73" s="608">
        <v>-4427425.4710866213</v>
      </c>
      <c r="W73" s="597">
        <v>-855510.83165821433</v>
      </c>
      <c r="X73" s="597">
        <v>-3009612.897266929</v>
      </c>
      <c r="Y73" s="605">
        <v>-3283787.9653629274</v>
      </c>
      <c r="Z73" s="605">
        <v>1259398.9711239189</v>
      </c>
      <c r="AA73" s="620">
        <f t="shared" si="4"/>
        <v>-10544661.6984498</v>
      </c>
      <c r="AB73" s="620"/>
      <c r="AC73" s="618">
        <f t="shared" si="5"/>
        <v>2107078.7476856317</v>
      </c>
      <c r="AD73" s="597">
        <v>1560700.0074618086</v>
      </c>
      <c r="AE73" s="594">
        <f t="shared" si="6"/>
        <v>42.998044121051564</v>
      </c>
      <c r="AF73" s="594"/>
      <c r="AG73" s="599">
        <v>36297</v>
      </c>
      <c r="AH73" s="600">
        <v>18</v>
      </c>
      <c r="AI73" s="600"/>
    </row>
    <row r="74" spans="1:35" s="587" customFormat="1">
      <c r="A74" s="601">
        <v>208</v>
      </c>
      <c r="B74" s="601" t="s">
        <v>105</v>
      </c>
      <c r="C74" s="597">
        <v>46352544.590905115</v>
      </c>
      <c r="D74" s="597">
        <v>48705177.588826559</v>
      </c>
      <c r="E74" s="627">
        <f t="shared" si="7"/>
        <v>2352632.9979214445</v>
      </c>
      <c r="F74" s="598">
        <f t="shared" si="8"/>
        <v>5.0755207048181282E-2</v>
      </c>
      <c r="G74" s="598"/>
      <c r="H74" s="597">
        <v>49009786.761896834</v>
      </c>
      <c r="I74" s="597">
        <v>50520316.210280128</v>
      </c>
      <c r="J74" s="627">
        <f t="shared" si="9"/>
        <v>1510529.448383294</v>
      </c>
      <c r="K74" s="598">
        <f t="shared" si="10"/>
        <v>3.0820975731273143E-2</v>
      </c>
      <c r="L74" s="595"/>
      <c r="M74" s="594">
        <f t="shared" si="11"/>
        <v>-2657242.1709917188</v>
      </c>
      <c r="N74" s="594">
        <v>1591114.3300373671</v>
      </c>
      <c r="O74" s="607">
        <v>4809967.0117983222</v>
      </c>
      <c r="P74" s="594">
        <v>4146926.5576475188</v>
      </c>
      <c r="Q74" s="594">
        <v>714745.30689145578</v>
      </c>
      <c r="R74" s="620">
        <f t="shared" ref="R74:R137" si="13">N74+Q74</f>
        <v>2305859.6369288228</v>
      </c>
      <c r="S74" s="620"/>
      <c r="T74" s="597">
        <f t="shared" si="12"/>
        <v>-1815138.6214535683</v>
      </c>
      <c r="U74" s="597">
        <v>1089083.1728721408</v>
      </c>
      <c r="V74" s="608">
        <v>4229147.9836835116</v>
      </c>
      <c r="W74" s="597">
        <v>3906177.9912847579</v>
      </c>
      <c r="X74" s="597">
        <v>144009.94444883187</v>
      </c>
      <c r="Y74" s="605">
        <v>-1115946.8978910574</v>
      </c>
      <c r="Z74" s="605">
        <v>427988.16179886874</v>
      </c>
      <c r="AA74" s="620">
        <f t="shared" ref="AA74:AA137" si="14">U74+X74+Y74+Z74</f>
        <v>545134.3812287841</v>
      </c>
      <c r="AB74" s="620"/>
      <c r="AC74" s="618">
        <f t="shared" ref="AC74:AC137" si="15">AA74-R74</f>
        <v>-1760725.2557000387</v>
      </c>
      <c r="AD74" s="597">
        <v>-2088593.639181057</v>
      </c>
      <c r="AE74" s="594">
        <f t="shared" ref="AE74:AE137" si="16">AD74/AG74</f>
        <v>-169.32254877835891</v>
      </c>
      <c r="AF74" s="594"/>
      <c r="AG74" s="599">
        <v>12335</v>
      </c>
      <c r="AH74" s="600">
        <v>17</v>
      </c>
      <c r="AI74" s="600"/>
    </row>
    <row r="75" spans="1:35" s="587" customFormat="1">
      <c r="A75" s="601">
        <v>211</v>
      </c>
      <c r="B75" s="601" t="s">
        <v>106</v>
      </c>
      <c r="C75" s="597">
        <v>108247921.93764494</v>
      </c>
      <c r="D75" s="597">
        <v>114088507.83557731</v>
      </c>
      <c r="E75" s="627">
        <f t="shared" ref="E75:E138" si="17">D75-C75</f>
        <v>5840585.8979323655</v>
      </c>
      <c r="F75" s="598">
        <f t="shared" ref="F75:F138" si="18">E75/C75</f>
        <v>5.395563991793554E-2</v>
      </c>
      <c r="G75" s="598"/>
      <c r="H75" s="597">
        <v>109403628.20892224</v>
      </c>
      <c r="I75" s="597">
        <v>114460825.31651565</v>
      </c>
      <c r="J75" s="627">
        <f t="shared" ref="J75:J138" si="19">I75-H75</f>
        <v>5057197.1075934172</v>
      </c>
      <c r="K75" s="598">
        <f t="shared" ref="K75:K138" si="20">J75/H75</f>
        <v>4.6225131564521418E-2</v>
      </c>
      <c r="L75" s="595"/>
      <c r="M75" s="594">
        <f t="shared" ref="M75:M138" si="21">C75-H75</f>
        <v>-1155706.2712772936</v>
      </c>
      <c r="N75" s="594">
        <v>684931.9172317225</v>
      </c>
      <c r="O75" s="607">
        <v>-3070351.907643497</v>
      </c>
      <c r="P75" s="594">
        <v>-3214930.7741303146</v>
      </c>
      <c r="Q75" s="594">
        <v>280472.81638252817</v>
      </c>
      <c r="R75" s="620">
        <f t="shared" si="13"/>
        <v>965404.73361425067</v>
      </c>
      <c r="S75" s="620"/>
      <c r="T75" s="597">
        <f t="shared" ref="T75:T138" si="22">D75-I75</f>
        <v>-372317.48093834519</v>
      </c>
      <c r="U75" s="597">
        <v>223390.48856300706</v>
      </c>
      <c r="V75" s="608">
        <v>-127761.58869799972</v>
      </c>
      <c r="W75" s="597">
        <v>49501.073877215385</v>
      </c>
      <c r="X75" s="597">
        <v>16205.492875597387</v>
      </c>
      <c r="Y75" s="605">
        <v>-2981799.2547702766</v>
      </c>
      <c r="Z75" s="605">
        <v>1143580.2046800905</v>
      </c>
      <c r="AA75" s="620">
        <f t="shared" si="14"/>
        <v>-1598623.0686515814</v>
      </c>
      <c r="AB75" s="620"/>
      <c r="AC75" s="618">
        <f t="shared" si="15"/>
        <v>-2564027.8022658322</v>
      </c>
      <c r="AD75" s="597">
        <v>-3481212.9116685353</v>
      </c>
      <c r="AE75" s="594">
        <f t="shared" si="16"/>
        <v>-105.6225283433519</v>
      </c>
      <c r="AF75" s="594"/>
      <c r="AG75" s="599">
        <v>32959</v>
      </c>
      <c r="AH75" s="600">
        <v>6</v>
      </c>
      <c r="AI75" s="600"/>
    </row>
    <row r="76" spans="1:35" s="587" customFormat="1">
      <c r="A76" s="601">
        <v>213</v>
      </c>
      <c r="B76" s="601" t="s">
        <v>107</v>
      </c>
      <c r="C76" s="597">
        <v>27589643.589371502</v>
      </c>
      <c r="D76" s="597">
        <v>28693794.387683351</v>
      </c>
      <c r="E76" s="627">
        <f t="shared" si="17"/>
        <v>1104150.7983118482</v>
      </c>
      <c r="F76" s="598">
        <f t="shared" si="18"/>
        <v>4.0020480682730016E-2</v>
      </c>
      <c r="G76" s="598"/>
      <c r="H76" s="597">
        <v>27365845.661378279</v>
      </c>
      <c r="I76" s="597">
        <v>27910201.94921628</v>
      </c>
      <c r="J76" s="627">
        <f t="shared" si="19"/>
        <v>544356.2878380008</v>
      </c>
      <c r="K76" s="598">
        <f t="shared" si="20"/>
        <v>1.9891813122598176E-2</v>
      </c>
      <c r="L76" s="595"/>
      <c r="M76" s="594">
        <f t="shared" si="21"/>
        <v>223797.92799322307</v>
      </c>
      <c r="N76" s="594">
        <v>-135640.18013436309</v>
      </c>
      <c r="O76" s="607">
        <v>457259.99852294475</v>
      </c>
      <c r="P76" s="594">
        <v>412123.96094164066</v>
      </c>
      <c r="Q76" s="594">
        <v>66922.726256264737</v>
      </c>
      <c r="R76" s="620">
        <f t="shared" si="13"/>
        <v>-68717.453878098357</v>
      </c>
      <c r="S76" s="620"/>
      <c r="T76" s="597">
        <f t="shared" si="22"/>
        <v>783592.43846707046</v>
      </c>
      <c r="U76" s="597">
        <v>-470155.46308024216</v>
      </c>
      <c r="V76" s="608">
        <v>400790.74563746899</v>
      </c>
      <c r="W76" s="597">
        <v>580933.44944725372</v>
      </c>
      <c r="X76" s="597">
        <v>-100298.55197629183</v>
      </c>
      <c r="Y76" s="605">
        <v>-466282.14930932387</v>
      </c>
      <c r="Z76" s="605">
        <v>178828.6166121905</v>
      </c>
      <c r="AA76" s="620">
        <f t="shared" si="14"/>
        <v>-857907.54775366734</v>
      </c>
      <c r="AB76" s="620"/>
      <c r="AC76" s="618">
        <f t="shared" si="15"/>
        <v>-789190.09387556894</v>
      </c>
      <c r="AD76" s="597">
        <v>-237666.09625469288</v>
      </c>
      <c r="AE76" s="594">
        <f t="shared" si="16"/>
        <v>-46.1129406780545</v>
      </c>
      <c r="AF76" s="594"/>
      <c r="AG76" s="599">
        <v>5154</v>
      </c>
      <c r="AH76" s="600">
        <v>10</v>
      </c>
      <c r="AI76" s="600"/>
    </row>
    <row r="77" spans="1:35" s="587" customFormat="1">
      <c r="A77" s="601">
        <v>214</v>
      </c>
      <c r="B77" s="601" t="s">
        <v>108</v>
      </c>
      <c r="C77" s="597">
        <v>51808411.877378926</v>
      </c>
      <c r="D77" s="597">
        <v>53420699.036710203</v>
      </c>
      <c r="E77" s="627">
        <f t="shared" si="17"/>
        <v>1612287.159331277</v>
      </c>
      <c r="F77" s="598">
        <f t="shared" si="18"/>
        <v>3.1120181084632877E-2</v>
      </c>
      <c r="G77" s="598"/>
      <c r="H77" s="597">
        <v>52177809.488459423</v>
      </c>
      <c r="I77" s="597">
        <v>52818477.286421962</v>
      </c>
      <c r="J77" s="627">
        <f t="shared" si="19"/>
        <v>640667.7979625389</v>
      </c>
      <c r="K77" s="598">
        <f t="shared" si="20"/>
        <v>1.2278549142700988E-2</v>
      </c>
      <c r="L77" s="595"/>
      <c r="M77" s="594">
        <f t="shared" si="21"/>
        <v>-369397.6110804975</v>
      </c>
      <c r="N77" s="594">
        <v>218342.51649319506</v>
      </c>
      <c r="O77" s="607">
        <v>3022774.539705202</v>
      </c>
      <c r="P77" s="594">
        <v>2251912.7353906631</v>
      </c>
      <c r="Q77" s="594">
        <v>823608.0857681433</v>
      </c>
      <c r="R77" s="620">
        <f t="shared" si="13"/>
        <v>1041950.6022613384</v>
      </c>
      <c r="S77" s="620"/>
      <c r="T77" s="597">
        <f t="shared" si="22"/>
        <v>602221.75028824061</v>
      </c>
      <c r="U77" s="597">
        <v>-361333.05017294426</v>
      </c>
      <c r="V77" s="608">
        <v>1700573.901282683</v>
      </c>
      <c r="W77" s="597">
        <v>1321654.6430325881</v>
      </c>
      <c r="X77" s="597">
        <v>197159.10578017076</v>
      </c>
      <c r="Y77" s="605">
        <v>-1133407.5992524659</v>
      </c>
      <c r="Z77" s="605">
        <v>434684.69323196012</v>
      </c>
      <c r="AA77" s="620">
        <f t="shared" si="14"/>
        <v>-862896.85041327938</v>
      </c>
      <c r="AB77" s="620"/>
      <c r="AC77" s="618">
        <f t="shared" si="15"/>
        <v>-1904847.4526746178</v>
      </c>
      <c r="AD77" s="597">
        <v>-1840471.5695157163</v>
      </c>
      <c r="AE77" s="594">
        <f t="shared" si="16"/>
        <v>-146.90865018484325</v>
      </c>
      <c r="AF77" s="594"/>
      <c r="AG77" s="599">
        <v>12528</v>
      </c>
      <c r="AH77" s="600">
        <v>4</v>
      </c>
      <c r="AI77" s="600"/>
    </row>
    <row r="78" spans="1:35" s="587" customFormat="1">
      <c r="A78" s="601">
        <v>216</v>
      </c>
      <c r="B78" s="601" t="s">
        <v>109</v>
      </c>
      <c r="C78" s="597">
        <v>7460638.7991346223</v>
      </c>
      <c r="D78" s="597">
        <v>7625335.4369167425</v>
      </c>
      <c r="E78" s="627">
        <f t="shared" si="17"/>
        <v>164696.63778212015</v>
      </c>
      <c r="F78" s="598">
        <f t="shared" si="18"/>
        <v>2.2075406974698161E-2</v>
      </c>
      <c r="G78" s="598"/>
      <c r="H78" s="597">
        <v>7651802.6187356943</v>
      </c>
      <c r="I78" s="597">
        <v>7763148.7278999947</v>
      </c>
      <c r="J78" s="627">
        <f t="shared" si="19"/>
        <v>111346.10916430037</v>
      </c>
      <c r="K78" s="598">
        <f t="shared" si="20"/>
        <v>1.4551618058163929E-2</v>
      </c>
      <c r="L78" s="595"/>
      <c r="M78" s="594">
        <f t="shared" si="21"/>
        <v>-191163.819601072</v>
      </c>
      <c r="N78" s="594">
        <v>114357.02483967174</v>
      </c>
      <c r="O78" s="607">
        <v>-310679.33582630567</v>
      </c>
      <c r="P78" s="594">
        <v>-300694.28037362639</v>
      </c>
      <c r="Q78" s="594">
        <v>-4523.8032819577911</v>
      </c>
      <c r="R78" s="620">
        <f t="shared" si="13"/>
        <v>109833.22155771394</v>
      </c>
      <c r="S78" s="620"/>
      <c r="T78" s="597">
        <f t="shared" si="22"/>
        <v>-137813.29098325223</v>
      </c>
      <c r="U78" s="597">
        <v>82687.974589951322</v>
      </c>
      <c r="V78" s="608">
        <v>-1249965.6257500853</v>
      </c>
      <c r="W78" s="597">
        <v>-1218299.2337637688</v>
      </c>
      <c r="X78" s="597">
        <v>-12007.441913227249</v>
      </c>
      <c r="Y78" s="605">
        <v>-114806.37320014201</v>
      </c>
      <c r="Z78" s="605">
        <v>44030.561598926994</v>
      </c>
      <c r="AA78" s="620">
        <f t="shared" si="14"/>
        <v>-95.278924490943609</v>
      </c>
      <c r="AB78" s="620"/>
      <c r="AC78" s="618">
        <f t="shared" si="15"/>
        <v>-109928.50048220489</v>
      </c>
      <c r="AD78" s="597">
        <v>-23937.190898922039</v>
      </c>
      <c r="AE78" s="594">
        <f t="shared" si="16"/>
        <v>-18.863034593319181</v>
      </c>
      <c r="AF78" s="594"/>
      <c r="AG78" s="599">
        <v>1269</v>
      </c>
      <c r="AH78" s="600">
        <v>13</v>
      </c>
      <c r="AI78" s="600"/>
    </row>
    <row r="79" spans="1:35" s="587" customFormat="1">
      <c r="A79" s="601">
        <v>217</v>
      </c>
      <c r="B79" s="601" t="s">
        <v>110</v>
      </c>
      <c r="C79" s="597">
        <v>22288330.350733973</v>
      </c>
      <c r="D79" s="597">
        <v>22952303.994260661</v>
      </c>
      <c r="E79" s="627">
        <f t="shared" si="17"/>
        <v>663973.64352668822</v>
      </c>
      <c r="F79" s="598">
        <f t="shared" si="18"/>
        <v>2.9790192135447376E-2</v>
      </c>
      <c r="G79" s="598"/>
      <c r="H79" s="597">
        <v>21355490.688610952</v>
      </c>
      <c r="I79" s="597">
        <v>21744502.198606052</v>
      </c>
      <c r="J79" s="627">
        <f t="shared" si="19"/>
        <v>389011.50999509916</v>
      </c>
      <c r="K79" s="598">
        <f t="shared" si="20"/>
        <v>1.8215994924554085E-2</v>
      </c>
      <c r="L79" s="595"/>
      <c r="M79" s="594">
        <f t="shared" si="21"/>
        <v>932839.66212302074</v>
      </c>
      <c r="N79" s="594">
        <v>-561106.87027460278</v>
      </c>
      <c r="O79" s="607">
        <v>409970.26728537679</v>
      </c>
      <c r="P79" s="594">
        <v>1204904.6711209267</v>
      </c>
      <c r="Q79" s="594">
        <v>-772481.20078429999</v>
      </c>
      <c r="R79" s="620">
        <f t="shared" si="13"/>
        <v>-1333588.0710589029</v>
      </c>
      <c r="S79" s="620"/>
      <c r="T79" s="597">
        <f t="shared" si="22"/>
        <v>1207801.7956546098</v>
      </c>
      <c r="U79" s="597">
        <v>-724681.07739276567</v>
      </c>
      <c r="V79" s="608">
        <v>-168745.2571592927</v>
      </c>
      <c r="W79" s="597">
        <v>737576.27186921239</v>
      </c>
      <c r="X79" s="597">
        <v>-823410.02328289824</v>
      </c>
      <c r="Y79" s="605">
        <v>-484195.20044693467</v>
      </c>
      <c r="Z79" s="605">
        <v>185698.63331556917</v>
      </c>
      <c r="AA79" s="620">
        <f t="shared" si="14"/>
        <v>-1846587.6678070293</v>
      </c>
      <c r="AB79" s="620"/>
      <c r="AC79" s="618">
        <f t="shared" si="15"/>
        <v>-512999.59674812644</v>
      </c>
      <c r="AD79" s="597">
        <v>-451804.03600649629</v>
      </c>
      <c r="AE79" s="594">
        <f t="shared" si="16"/>
        <v>-84.417794470571053</v>
      </c>
      <c r="AF79" s="594"/>
      <c r="AG79" s="599">
        <v>5352</v>
      </c>
      <c r="AH79" s="600">
        <v>16</v>
      </c>
      <c r="AI79" s="600"/>
    </row>
    <row r="80" spans="1:35" s="587" customFormat="1">
      <c r="A80" s="601">
        <v>218</v>
      </c>
      <c r="B80" s="601" t="s">
        <v>111</v>
      </c>
      <c r="C80" s="597">
        <v>6438090.9817483546</v>
      </c>
      <c r="D80" s="597">
        <v>6652175.5373734962</v>
      </c>
      <c r="E80" s="627">
        <f t="shared" si="17"/>
        <v>214084.5556251416</v>
      </c>
      <c r="F80" s="598">
        <f t="shared" si="18"/>
        <v>3.3252800594471235E-2</v>
      </c>
      <c r="G80" s="598"/>
      <c r="H80" s="597">
        <v>7143559.8777364111</v>
      </c>
      <c r="I80" s="597">
        <v>7204591.413812127</v>
      </c>
      <c r="J80" s="627">
        <f t="shared" si="19"/>
        <v>61031.536075715907</v>
      </c>
      <c r="K80" s="598">
        <f t="shared" si="20"/>
        <v>8.543574509108063E-3</v>
      </c>
      <c r="L80" s="595"/>
      <c r="M80" s="594">
        <f t="shared" si="21"/>
        <v>-705468.89598805644</v>
      </c>
      <c r="N80" s="594">
        <v>422971.04760824348</v>
      </c>
      <c r="O80" s="607">
        <v>695352.97322176769</v>
      </c>
      <c r="P80" s="594">
        <v>458877.58456302481</v>
      </c>
      <c r="Q80" s="594">
        <v>241440.92076209918</v>
      </c>
      <c r="R80" s="620">
        <f t="shared" si="13"/>
        <v>664411.96837034263</v>
      </c>
      <c r="S80" s="620"/>
      <c r="T80" s="597">
        <f t="shared" si="22"/>
        <v>-552415.87643863074</v>
      </c>
      <c r="U80" s="597">
        <v>331449.52586317837</v>
      </c>
      <c r="V80" s="608">
        <v>417661.68491309136</v>
      </c>
      <c r="W80" s="597">
        <v>242717.69261659123</v>
      </c>
      <c r="X80" s="597">
        <v>157534.01600627735</v>
      </c>
      <c r="Y80" s="605">
        <v>-108563.94628855037</v>
      </c>
      <c r="Z80" s="605">
        <v>41636.464868961695</v>
      </c>
      <c r="AA80" s="620">
        <f t="shared" si="14"/>
        <v>422056.06044986704</v>
      </c>
      <c r="AB80" s="620"/>
      <c r="AC80" s="618">
        <f t="shared" si="15"/>
        <v>-242355.90792047558</v>
      </c>
      <c r="AD80" s="597">
        <v>-230796.13616690249</v>
      </c>
      <c r="AE80" s="594">
        <f t="shared" si="16"/>
        <v>-192.33011347241873</v>
      </c>
      <c r="AF80" s="594"/>
      <c r="AG80" s="599">
        <v>1200</v>
      </c>
      <c r="AH80" s="600">
        <v>14</v>
      </c>
      <c r="AI80" s="600"/>
    </row>
    <row r="81" spans="1:35" s="587" customFormat="1">
      <c r="A81" s="601">
        <v>224</v>
      </c>
      <c r="B81" s="601" t="s">
        <v>112</v>
      </c>
      <c r="C81" s="597">
        <v>35477088.020301886</v>
      </c>
      <c r="D81" s="597">
        <v>35084570.212572388</v>
      </c>
      <c r="E81" s="627">
        <f t="shared" si="17"/>
        <v>-392517.80772949755</v>
      </c>
      <c r="F81" s="598">
        <f t="shared" si="18"/>
        <v>-1.1063980434495579E-2</v>
      </c>
      <c r="G81" s="598"/>
      <c r="H81" s="597">
        <v>34248039.964237966</v>
      </c>
      <c r="I81" s="597">
        <v>34737350.441743441</v>
      </c>
      <c r="J81" s="627">
        <f t="shared" si="19"/>
        <v>489310.47750547528</v>
      </c>
      <c r="K81" s="598">
        <f t="shared" si="20"/>
        <v>1.4287254920760913E-2</v>
      </c>
      <c r="L81" s="595"/>
      <c r="M81" s="594">
        <f t="shared" si="21"/>
        <v>1229048.0560639203</v>
      </c>
      <c r="N81" s="594">
        <v>-739697.95930586406</v>
      </c>
      <c r="O81" s="607">
        <v>299139.52756076306</v>
      </c>
      <c r="P81" s="594">
        <v>962477.20709376037</v>
      </c>
      <c r="Q81" s="594">
        <v>-627025.14316977886</v>
      </c>
      <c r="R81" s="620">
        <f t="shared" si="13"/>
        <v>-1366723.1024756429</v>
      </c>
      <c r="S81" s="620"/>
      <c r="T81" s="597">
        <f t="shared" si="22"/>
        <v>347219.77082894742</v>
      </c>
      <c r="U81" s="597">
        <v>-208331.86249736842</v>
      </c>
      <c r="V81" s="608">
        <v>2121326.4985081181</v>
      </c>
      <c r="W81" s="597">
        <v>2434200.7579673231</v>
      </c>
      <c r="X81" s="597">
        <v>-179599.2811465273</v>
      </c>
      <c r="Y81" s="605">
        <v>-778313.02493366576</v>
      </c>
      <c r="Z81" s="605">
        <v>298498.75605639786</v>
      </c>
      <c r="AA81" s="620">
        <f t="shared" si="14"/>
        <v>-867745.4125211637</v>
      </c>
      <c r="AB81" s="620"/>
      <c r="AC81" s="618">
        <f t="shared" si="15"/>
        <v>498977.68995447922</v>
      </c>
      <c r="AD81" s="597">
        <v>614969.03019101173</v>
      </c>
      <c r="AE81" s="594">
        <f t="shared" si="16"/>
        <v>71.483090804488171</v>
      </c>
      <c r="AF81" s="594"/>
      <c r="AG81" s="599">
        <v>8603</v>
      </c>
      <c r="AH81" s="600">
        <v>1</v>
      </c>
      <c r="AI81" s="602"/>
    </row>
    <row r="82" spans="1:35" s="587" customFormat="1">
      <c r="A82" s="601">
        <v>226</v>
      </c>
      <c r="B82" s="601" t="s">
        <v>113</v>
      </c>
      <c r="C82" s="597">
        <v>18785536.010454088</v>
      </c>
      <c r="D82" s="597">
        <v>19643391.540202435</v>
      </c>
      <c r="E82" s="627">
        <f t="shared" si="17"/>
        <v>857855.52974834666</v>
      </c>
      <c r="F82" s="598">
        <f t="shared" si="18"/>
        <v>4.5665746735730775E-2</v>
      </c>
      <c r="G82" s="598"/>
      <c r="H82" s="597">
        <v>20094898.395995013</v>
      </c>
      <c r="I82" s="597">
        <v>20295433.282837264</v>
      </c>
      <c r="J82" s="627">
        <f t="shared" si="19"/>
        <v>200534.88684225082</v>
      </c>
      <c r="K82" s="598">
        <f t="shared" si="20"/>
        <v>9.9793929230425054E-3</v>
      </c>
      <c r="L82" s="595"/>
      <c r="M82" s="594">
        <f t="shared" si="21"/>
        <v>-1309362.385540925</v>
      </c>
      <c r="N82" s="594">
        <v>784635.01991361193</v>
      </c>
      <c r="O82" s="607">
        <v>1656663.3260917999</v>
      </c>
      <c r="P82" s="594">
        <v>1137028.3659625035</v>
      </c>
      <c r="Q82" s="594">
        <v>535356.36798002338</v>
      </c>
      <c r="R82" s="620">
        <f t="shared" si="13"/>
        <v>1319991.3878936353</v>
      </c>
      <c r="S82" s="620"/>
      <c r="T82" s="597">
        <f t="shared" si="22"/>
        <v>-652041.74263482913</v>
      </c>
      <c r="U82" s="597">
        <v>391225.04558089742</v>
      </c>
      <c r="V82" s="608">
        <v>464855.02468243986</v>
      </c>
      <c r="W82" s="597">
        <v>209130.3939413093</v>
      </c>
      <c r="X82" s="597">
        <v>202551.66148807408</v>
      </c>
      <c r="Y82" s="605">
        <v>-331572.38595628092</v>
      </c>
      <c r="Z82" s="605">
        <v>127164.70312062051</v>
      </c>
      <c r="AA82" s="620">
        <f t="shared" si="14"/>
        <v>389369.02423331107</v>
      </c>
      <c r="AB82" s="620"/>
      <c r="AC82" s="618">
        <f t="shared" si="15"/>
        <v>-930622.36366032425</v>
      </c>
      <c r="AD82" s="597">
        <v>-805729.29859092738</v>
      </c>
      <c r="AE82" s="594">
        <f t="shared" si="16"/>
        <v>-219.8442833808806</v>
      </c>
      <c r="AF82" s="594"/>
      <c r="AG82" s="599">
        <v>3665</v>
      </c>
      <c r="AH82" s="600">
        <v>13</v>
      </c>
      <c r="AI82" s="600"/>
    </row>
    <row r="83" spans="1:35" s="587" customFormat="1">
      <c r="A83" s="601">
        <v>230</v>
      </c>
      <c r="B83" s="601" t="s">
        <v>114</v>
      </c>
      <c r="C83" s="597">
        <v>10808603.451756669</v>
      </c>
      <c r="D83" s="597">
        <v>10782556.467606217</v>
      </c>
      <c r="E83" s="627">
        <f t="shared" si="17"/>
        <v>-26046.984150452539</v>
      </c>
      <c r="F83" s="598">
        <f t="shared" si="18"/>
        <v>-2.4098380763723226E-3</v>
      </c>
      <c r="G83" s="598"/>
      <c r="H83" s="597">
        <v>10626501.127930522</v>
      </c>
      <c r="I83" s="597">
        <v>10828240.360392332</v>
      </c>
      <c r="J83" s="627">
        <f t="shared" si="19"/>
        <v>201739.23246181011</v>
      </c>
      <c r="K83" s="598">
        <f t="shared" si="20"/>
        <v>1.8984539693085056E-2</v>
      </c>
      <c r="L83" s="595"/>
      <c r="M83" s="594">
        <f t="shared" si="21"/>
        <v>182102.32382614724</v>
      </c>
      <c r="N83" s="594">
        <v>-109857.50508823193</v>
      </c>
      <c r="O83" s="607">
        <v>-545685.12911396846</v>
      </c>
      <c r="P83" s="594">
        <v>-420875.61522791348</v>
      </c>
      <c r="Q83" s="594">
        <v>-115270.02687541254</v>
      </c>
      <c r="R83" s="620">
        <f t="shared" si="13"/>
        <v>-225127.53196364449</v>
      </c>
      <c r="S83" s="620"/>
      <c r="T83" s="597">
        <f t="shared" si="22"/>
        <v>-45683.892786115408</v>
      </c>
      <c r="U83" s="597">
        <v>27410.33567166924</v>
      </c>
      <c r="V83" s="608">
        <v>-351323.13617310673</v>
      </c>
      <c r="W83" s="597">
        <v>-317032.17874232866</v>
      </c>
      <c r="X83" s="597">
        <v>410.42016080539361</v>
      </c>
      <c r="Y83" s="605">
        <v>-202652.69973862736</v>
      </c>
      <c r="Z83" s="605">
        <v>77721.401088728497</v>
      </c>
      <c r="AA83" s="620">
        <f t="shared" si="14"/>
        <v>-97110.542817424241</v>
      </c>
      <c r="AB83" s="620"/>
      <c r="AC83" s="618">
        <f t="shared" si="15"/>
        <v>128016.98914622025</v>
      </c>
      <c r="AD83" s="597">
        <v>227008.40814824961</v>
      </c>
      <c r="AE83" s="594">
        <f t="shared" si="16"/>
        <v>101.34303935189715</v>
      </c>
      <c r="AF83" s="594"/>
      <c r="AG83" s="599">
        <v>2240</v>
      </c>
      <c r="AH83" s="600">
        <v>4</v>
      </c>
      <c r="AI83" s="600"/>
    </row>
    <row r="84" spans="1:35" s="587" customFormat="1">
      <c r="A84" s="601">
        <v>231</v>
      </c>
      <c r="B84" s="601" t="s">
        <v>115</v>
      </c>
      <c r="C84" s="597">
        <v>7314178.0283390386</v>
      </c>
      <c r="D84" s="597">
        <v>7234742.7851260081</v>
      </c>
      <c r="E84" s="627">
        <f t="shared" si="17"/>
        <v>-79435.24321303051</v>
      </c>
      <c r="F84" s="598">
        <f t="shared" si="18"/>
        <v>-1.0860447053005257E-2</v>
      </c>
      <c r="G84" s="598"/>
      <c r="H84" s="597">
        <v>5875289.199730712</v>
      </c>
      <c r="I84" s="597">
        <v>5803856.6627487447</v>
      </c>
      <c r="J84" s="627">
        <f t="shared" si="19"/>
        <v>-71432.536981967278</v>
      </c>
      <c r="K84" s="598">
        <f t="shared" si="20"/>
        <v>-1.2158131209139682E-2</v>
      </c>
      <c r="L84" s="595"/>
      <c r="M84" s="594">
        <f t="shared" si="21"/>
        <v>1438888.8286083266</v>
      </c>
      <c r="N84" s="594">
        <v>-863668.8372573927</v>
      </c>
      <c r="O84" s="607">
        <v>-488459.10278938338</v>
      </c>
      <c r="P84" s="594">
        <v>51597.63841773523</v>
      </c>
      <c r="Q84" s="594">
        <v>-534687.13476313697</v>
      </c>
      <c r="R84" s="620">
        <f t="shared" si="13"/>
        <v>-1398355.9720205297</v>
      </c>
      <c r="S84" s="620"/>
      <c r="T84" s="597">
        <f t="shared" si="22"/>
        <v>1430886.1223772634</v>
      </c>
      <c r="U84" s="597">
        <v>-858531.6734263578</v>
      </c>
      <c r="V84" s="608">
        <v>-436729.3882349208</v>
      </c>
      <c r="W84" s="597">
        <v>100461.74910872662</v>
      </c>
      <c r="X84" s="597">
        <v>-517733.57919408032</v>
      </c>
      <c r="Y84" s="605">
        <v>-113630.26378201606</v>
      </c>
      <c r="Z84" s="605">
        <v>43579.499896179907</v>
      </c>
      <c r="AA84" s="620">
        <f t="shared" si="14"/>
        <v>-1446316.0165062742</v>
      </c>
      <c r="AB84" s="620"/>
      <c r="AC84" s="618">
        <f t="shared" si="15"/>
        <v>-47960.044485744555</v>
      </c>
      <c r="AD84" s="597">
        <v>16837.081015703501</v>
      </c>
      <c r="AE84" s="594">
        <f t="shared" si="16"/>
        <v>13.405319280018711</v>
      </c>
      <c r="AF84" s="594"/>
      <c r="AG84" s="599">
        <v>1256</v>
      </c>
      <c r="AH84" s="600">
        <v>15</v>
      </c>
      <c r="AI84" s="600"/>
    </row>
    <row r="85" spans="1:35" s="587" customFormat="1">
      <c r="A85" s="601">
        <v>232</v>
      </c>
      <c r="B85" s="601" t="s">
        <v>116</v>
      </c>
      <c r="C85" s="597">
        <v>59555998.6596414</v>
      </c>
      <c r="D85" s="597">
        <v>60281654.935678005</v>
      </c>
      <c r="E85" s="627">
        <f t="shared" si="17"/>
        <v>725656.27603660524</v>
      </c>
      <c r="F85" s="598">
        <f t="shared" si="18"/>
        <v>1.2184436368596268E-2</v>
      </c>
      <c r="G85" s="598"/>
      <c r="H85" s="597">
        <v>59591348.578620307</v>
      </c>
      <c r="I85" s="597">
        <v>60240641.594510876</v>
      </c>
      <c r="J85" s="627">
        <f t="shared" si="19"/>
        <v>649293.01589056849</v>
      </c>
      <c r="K85" s="598">
        <f t="shared" si="20"/>
        <v>1.0895759726496885E-2</v>
      </c>
      <c r="L85" s="595"/>
      <c r="M85" s="594">
        <f t="shared" si="21"/>
        <v>-35349.918978907168</v>
      </c>
      <c r="N85" s="594">
        <v>17854.550463376247</v>
      </c>
      <c r="O85" s="607">
        <v>3397236.0318471491</v>
      </c>
      <c r="P85" s="594">
        <v>3731133.9274425358</v>
      </c>
      <c r="Q85" s="594">
        <v>-280201.83115556929</v>
      </c>
      <c r="R85" s="620">
        <f t="shared" si="13"/>
        <v>-262347.28069219308</v>
      </c>
      <c r="S85" s="620"/>
      <c r="T85" s="597">
        <f t="shared" si="22"/>
        <v>41013.341167129576</v>
      </c>
      <c r="U85" s="597">
        <v>-24608.004700277739</v>
      </c>
      <c r="V85" s="608">
        <v>-724988.90225638449</v>
      </c>
      <c r="W85" s="597">
        <v>-357191.8364148885</v>
      </c>
      <c r="X85" s="597">
        <v>-170278.0639251105</v>
      </c>
      <c r="Y85" s="605">
        <v>-1153491.9293158478</v>
      </c>
      <c r="Z85" s="605">
        <v>442387.43923271802</v>
      </c>
      <c r="AA85" s="620">
        <f t="shared" si="14"/>
        <v>-905990.55870851805</v>
      </c>
      <c r="AB85" s="620"/>
      <c r="AC85" s="618">
        <f t="shared" si="15"/>
        <v>-643643.27801632497</v>
      </c>
      <c r="AD85" s="597">
        <v>-218308.80415176973</v>
      </c>
      <c r="AE85" s="594">
        <f t="shared" si="16"/>
        <v>-17.12225914915841</v>
      </c>
      <c r="AF85" s="594"/>
      <c r="AG85" s="599">
        <v>12750</v>
      </c>
      <c r="AH85" s="600">
        <v>14</v>
      </c>
      <c r="AI85" s="600"/>
    </row>
    <row r="86" spans="1:35" s="587" customFormat="1">
      <c r="A86" s="601">
        <v>233</v>
      </c>
      <c r="B86" s="601" t="s">
        <v>117</v>
      </c>
      <c r="C86" s="597">
        <v>69051992.821900845</v>
      </c>
      <c r="D86" s="597">
        <v>70918265.61031729</v>
      </c>
      <c r="E86" s="627">
        <f t="shared" si="17"/>
        <v>1866272.7884164453</v>
      </c>
      <c r="F86" s="598">
        <f t="shared" si="18"/>
        <v>2.7027066303936267E-2</v>
      </c>
      <c r="G86" s="598"/>
      <c r="H86" s="597">
        <v>73215586.209045202</v>
      </c>
      <c r="I86" s="597">
        <v>74439445.215175539</v>
      </c>
      <c r="J86" s="627">
        <f t="shared" si="19"/>
        <v>1223859.0061303377</v>
      </c>
      <c r="K86" s="598">
        <f t="shared" si="20"/>
        <v>1.6715826089761469E-2</v>
      </c>
      <c r="L86" s="595"/>
      <c r="M86" s="594">
        <f t="shared" si="21"/>
        <v>-4163593.387144357</v>
      </c>
      <c r="N86" s="594">
        <v>2494170.1595986546</v>
      </c>
      <c r="O86" s="607">
        <v>2213332.8004564196</v>
      </c>
      <c r="P86" s="594">
        <v>1490989.1594588533</v>
      </c>
      <c r="Q86" s="594">
        <v>786129.06680846412</v>
      </c>
      <c r="R86" s="620">
        <f t="shared" si="13"/>
        <v>3280299.2264071186</v>
      </c>
      <c r="S86" s="620"/>
      <c r="T86" s="597">
        <f t="shared" si="22"/>
        <v>-3521179.6048582494</v>
      </c>
      <c r="U86" s="597">
        <v>2112707.7629149491</v>
      </c>
      <c r="V86" s="608">
        <v>1614792.3583591431</v>
      </c>
      <c r="W86" s="597">
        <v>1153398.1580537334</v>
      </c>
      <c r="X86" s="597">
        <v>242086.53230290112</v>
      </c>
      <c r="Y86" s="605">
        <v>-1367543.843414773</v>
      </c>
      <c r="Z86" s="605">
        <v>524480.6691326875</v>
      </c>
      <c r="AA86" s="620">
        <f t="shared" si="14"/>
        <v>1511731.1209357646</v>
      </c>
      <c r="AB86" s="620"/>
      <c r="AC86" s="618">
        <f t="shared" si="15"/>
        <v>-1768568.105471354</v>
      </c>
      <c r="AD86" s="597">
        <v>-2446464.4534076937</v>
      </c>
      <c r="AE86" s="594">
        <f t="shared" si="16"/>
        <v>-161.84602099812739</v>
      </c>
      <c r="AF86" s="594"/>
      <c r="AG86" s="599">
        <v>15116</v>
      </c>
      <c r="AH86" s="600">
        <v>14</v>
      </c>
      <c r="AI86" s="600"/>
    </row>
    <row r="87" spans="1:35" s="587" customFormat="1">
      <c r="A87" s="601">
        <v>235</v>
      </c>
      <c r="B87" s="601" t="s">
        <v>118</v>
      </c>
      <c r="C87" s="597">
        <v>37664359.167100355</v>
      </c>
      <c r="D87" s="597">
        <v>39697093.461551994</v>
      </c>
      <c r="E87" s="627">
        <f t="shared" si="17"/>
        <v>2032734.2944516391</v>
      </c>
      <c r="F87" s="598">
        <f t="shared" si="18"/>
        <v>5.3969703438555332E-2</v>
      </c>
      <c r="G87" s="598"/>
      <c r="H87" s="597">
        <v>49940858.601748839</v>
      </c>
      <c r="I87" s="597">
        <v>56296993.331323229</v>
      </c>
      <c r="J87" s="627">
        <f t="shared" si="19"/>
        <v>6356134.7295743898</v>
      </c>
      <c r="K87" s="598">
        <f t="shared" si="20"/>
        <v>0.12727323693533393</v>
      </c>
      <c r="L87" s="595"/>
      <c r="M87" s="594">
        <f t="shared" si="21"/>
        <v>-12276499.434648484</v>
      </c>
      <c r="N87" s="594">
        <v>7363193.4739771765</v>
      </c>
      <c r="O87" s="607">
        <v>587012.19158521295</v>
      </c>
      <c r="P87" s="594">
        <v>-857751.779755041</v>
      </c>
      <c r="Q87" s="594">
        <v>1488070.7429396594</v>
      </c>
      <c r="R87" s="620">
        <f t="shared" si="13"/>
        <v>8851264.2169168368</v>
      </c>
      <c r="S87" s="620"/>
      <c r="T87" s="597">
        <f t="shared" si="22"/>
        <v>-16599899.869771235</v>
      </c>
      <c r="U87" s="597">
        <v>9959939.9218627382</v>
      </c>
      <c r="V87" s="608">
        <v>7138920.3484004736</v>
      </c>
      <c r="W87" s="597">
        <v>3967500.5247052163</v>
      </c>
      <c r="X87" s="597">
        <v>3022216.3268880392</v>
      </c>
      <c r="Y87" s="605">
        <v>-930393.01969287673</v>
      </c>
      <c r="Z87" s="605">
        <v>356824.50392700173</v>
      </c>
      <c r="AA87" s="620">
        <f t="shared" si="14"/>
        <v>12408587.732984902</v>
      </c>
      <c r="AB87" s="620"/>
      <c r="AC87" s="618">
        <f t="shared" si="15"/>
        <v>3557323.5160680655</v>
      </c>
      <c r="AD87" s="597">
        <v>3523877.1519113332</v>
      </c>
      <c r="AE87" s="594">
        <f t="shared" si="16"/>
        <v>342.65627692642289</v>
      </c>
      <c r="AF87" s="594"/>
      <c r="AG87" s="599">
        <v>10284</v>
      </c>
      <c r="AH87" s="600">
        <v>1</v>
      </c>
      <c r="AI87" s="602"/>
    </row>
    <row r="88" spans="1:35" s="587" customFormat="1">
      <c r="A88" s="601">
        <v>236</v>
      </c>
      <c r="B88" s="601" t="s">
        <v>119</v>
      </c>
      <c r="C88" s="597">
        <v>16495920.92657513</v>
      </c>
      <c r="D88" s="597">
        <v>16431825.921301706</v>
      </c>
      <c r="E88" s="627">
        <f t="shared" si="17"/>
        <v>-64095.005273424089</v>
      </c>
      <c r="F88" s="598">
        <f t="shared" si="18"/>
        <v>-3.8855063357006187E-3</v>
      </c>
      <c r="G88" s="598"/>
      <c r="H88" s="597">
        <v>16322859.904014653</v>
      </c>
      <c r="I88" s="597">
        <v>16545525.312508635</v>
      </c>
      <c r="J88" s="627">
        <f t="shared" si="19"/>
        <v>222665.40849398263</v>
      </c>
      <c r="K88" s="598">
        <f t="shared" si="20"/>
        <v>1.3641323260957319E-2</v>
      </c>
      <c r="L88" s="595"/>
      <c r="M88" s="594">
        <f t="shared" si="21"/>
        <v>173061.02256047726</v>
      </c>
      <c r="N88" s="594">
        <v>-104928.87593170683</v>
      </c>
      <c r="O88" s="607">
        <v>778195.88227602467</v>
      </c>
      <c r="P88" s="594">
        <v>1219537.0088780914</v>
      </c>
      <c r="Q88" s="594">
        <v>-423861.78708387644</v>
      </c>
      <c r="R88" s="620">
        <f t="shared" si="13"/>
        <v>-528790.6630155833</v>
      </c>
      <c r="S88" s="620"/>
      <c r="T88" s="597">
        <f t="shared" si="22"/>
        <v>-113699.39120692946</v>
      </c>
      <c r="U88" s="597">
        <v>68219.634724157659</v>
      </c>
      <c r="V88" s="608">
        <v>1368825.9148917124</v>
      </c>
      <c r="W88" s="597">
        <v>1696554.4158609081</v>
      </c>
      <c r="X88" s="597">
        <v>-262694.40135782573</v>
      </c>
      <c r="Y88" s="605">
        <v>-379792.87209944538</v>
      </c>
      <c r="Z88" s="605">
        <v>145658.23293325101</v>
      </c>
      <c r="AA88" s="620">
        <f t="shared" si="14"/>
        <v>-428609.4057998624</v>
      </c>
      <c r="AB88" s="620"/>
      <c r="AC88" s="618">
        <f t="shared" si="15"/>
        <v>100181.25721572089</v>
      </c>
      <c r="AD88" s="597">
        <v>43344.059496943839</v>
      </c>
      <c r="AE88" s="594">
        <f t="shared" si="16"/>
        <v>10.32493079965313</v>
      </c>
      <c r="AF88" s="594"/>
      <c r="AG88" s="599">
        <v>4198</v>
      </c>
      <c r="AH88" s="600">
        <v>16</v>
      </c>
      <c r="AI88" s="600"/>
    </row>
    <row r="89" spans="1:35" s="587" customFormat="1">
      <c r="A89" s="601">
        <v>239</v>
      </c>
      <c r="B89" s="601" t="s">
        <v>120</v>
      </c>
      <c r="C89" s="597">
        <v>11528997.331838364</v>
      </c>
      <c r="D89" s="597">
        <v>11455834.421417249</v>
      </c>
      <c r="E89" s="627">
        <f t="shared" si="17"/>
        <v>-73162.910421114415</v>
      </c>
      <c r="F89" s="598">
        <f t="shared" si="18"/>
        <v>-6.3459907496958515E-3</v>
      </c>
      <c r="G89" s="598"/>
      <c r="H89" s="597">
        <v>11855737.55011595</v>
      </c>
      <c r="I89" s="597">
        <v>11914367.265088599</v>
      </c>
      <c r="J89" s="627">
        <f t="shared" si="19"/>
        <v>58629.71497264877</v>
      </c>
      <c r="K89" s="598">
        <f t="shared" si="20"/>
        <v>4.945260868403363E-3</v>
      </c>
      <c r="L89" s="595"/>
      <c r="M89" s="594">
        <f t="shared" si="21"/>
        <v>-326740.21827758662</v>
      </c>
      <c r="N89" s="594">
        <v>195498.780700011</v>
      </c>
      <c r="O89" s="607">
        <v>123107.73960981518</v>
      </c>
      <c r="P89" s="594">
        <v>419323.16157870926</v>
      </c>
      <c r="Q89" s="594">
        <v>-287488.2493543544</v>
      </c>
      <c r="R89" s="620">
        <f t="shared" si="13"/>
        <v>-91989.468654343393</v>
      </c>
      <c r="S89" s="620"/>
      <c r="T89" s="597">
        <f t="shared" si="22"/>
        <v>-458532.84367134981</v>
      </c>
      <c r="U89" s="597">
        <v>275119.70620280982</v>
      </c>
      <c r="V89" s="608">
        <v>5651.4993380717933</v>
      </c>
      <c r="W89" s="597">
        <v>249695.09854165651</v>
      </c>
      <c r="X89" s="597">
        <v>-212610.967447637</v>
      </c>
      <c r="Y89" s="605">
        <v>-183563.53918289058</v>
      </c>
      <c r="Z89" s="605">
        <v>70400.322682602738</v>
      </c>
      <c r="AA89" s="620">
        <f t="shared" si="14"/>
        <v>-50654.477745115029</v>
      </c>
      <c r="AB89" s="620"/>
      <c r="AC89" s="618">
        <f t="shared" si="15"/>
        <v>41334.990909228363</v>
      </c>
      <c r="AD89" s="597">
        <v>518724.01916387887</v>
      </c>
      <c r="AE89" s="594">
        <f t="shared" si="16"/>
        <v>255.65501190925522</v>
      </c>
      <c r="AF89" s="594"/>
      <c r="AG89" s="599">
        <v>2029</v>
      </c>
      <c r="AH89" s="600">
        <v>11</v>
      </c>
      <c r="AI89" s="600"/>
    </row>
    <row r="90" spans="1:35" s="587" customFormat="1">
      <c r="A90" s="601">
        <v>240</v>
      </c>
      <c r="B90" s="601" t="s">
        <v>121</v>
      </c>
      <c r="C90" s="597">
        <v>101924106.46741857</v>
      </c>
      <c r="D90" s="597">
        <v>104822798.7766335</v>
      </c>
      <c r="E90" s="627">
        <f t="shared" si="17"/>
        <v>2898692.3092149347</v>
      </c>
      <c r="F90" s="598">
        <f t="shared" si="18"/>
        <v>2.8439712740003675E-2</v>
      </c>
      <c r="G90" s="598"/>
      <c r="H90" s="597">
        <v>91752179.630278349</v>
      </c>
      <c r="I90" s="597">
        <v>91620162.97950615</v>
      </c>
      <c r="J90" s="627">
        <f t="shared" si="19"/>
        <v>-132016.65077219903</v>
      </c>
      <c r="K90" s="598">
        <f t="shared" si="20"/>
        <v>-1.4388393965589603E-3</v>
      </c>
      <c r="L90" s="595"/>
      <c r="M90" s="594">
        <f t="shared" si="21"/>
        <v>10171926.837140217</v>
      </c>
      <c r="N90" s="594">
        <v>-6108357.624492256</v>
      </c>
      <c r="O90" s="607">
        <v>578824.54789453745</v>
      </c>
      <c r="P90" s="594">
        <v>4398448.5266422629</v>
      </c>
      <c r="Q90" s="594">
        <v>-3736384.6645788797</v>
      </c>
      <c r="R90" s="620">
        <f t="shared" si="13"/>
        <v>-9844742.2890711352</v>
      </c>
      <c r="S90" s="620"/>
      <c r="T90" s="597">
        <f t="shared" si="22"/>
        <v>13202635.797127351</v>
      </c>
      <c r="U90" s="597">
        <v>-7921581.4782764092</v>
      </c>
      <c r="V90" s="608">
        <v>-5140637.46137169</v>
      </c>
      <c r="W90" s="597">
        <v>-103530.41053597629</v>
      </c>
      <c r="X90" s="597">
        <v>-4735034.6572382636</v>
      </c>
      <c r="Y90" s="605">
        <v>-1764073.6572337032</v>
      </c>
      <c r="Z90" s="605">
        <v>676557.85706657008</v>
      </c>
      <c r="AA90" s="620">
        <f t="shared" si="14"/>
        <v>-13744131.935681807</v>
      </c>
      <c r="AB90" s="620"/>
      <c r="AC90" s="618">
        <f t="shared" si="15"/>
        <v>-3899389.6466106717</v>
      </c>
      <c r="AD90" s="597">
        <v>-2453064.8263303954</v>
      </c>
      <c r="AE90" s="594">
        <f t="shared" si="16"/>
        <v>-125.8046477424686</v>
      </c>
      <c r="AF90" s="594"/>
      <c r="AG90" s="599">
        <v>19499</v>
      </c>
      <c r="AH90" s="600">
        <v>19</v>
      </c>
      <c r="AI90" s="600"/>
    </row>
    <row r="91" spans="1:35" s="587" customFormat="1">
      <c r="A91" s="601">
        <v>241</v>
      </c>
      <c r="B91" s="601" t="s">
        <v>122</v>
      </c>
      <c r="C91" s="597">
        <v>33604415.770505652</v>
      </c>
      <c r="D91" s="597">
        <v>34639520.983375438</v>
      </c>
      <c r="E91" s="627">
        <f t="shared" si="17"/>
        <v>1035105.2128697857</v>
      </c>
      <c r="F91" s="598">
        <f t="shared" si="18"/>
        <v>3.0802654625476034E-2</v>
      </c>
      <c r="G91" s="598"/>
      <c r="H91" s="597">
        <v>31605184.328152325</v>
      </c>
      <c r="I91" s="597">
        <v>31747930.37398652</v>
      </c>
      <c r="J91" s="627">
        <f t="shared" si="19"/>
        <v>142746.04583419487</v>
      </c>
      <c r="K91" s="598">
        <f t="shared" si="20"/>
        <v>4.5165389434873122E-3</v>
      </c>
      <c r="L91" s="595"/>
      <c r="M91" s="594">
        <f t="shared" si="21"/>
        <v>1999231.4423533268</v>
      </c>
      <c r="N91" s="594">
        <v>-1201596.3587326356</v>
      </c>
      <c r="O91" s="607">
        <v>992181.71500562876</v>
      </c>
      <c r="P91" s="594">
        <v>1870297.0670930371</v>
      </c>
      <c r="Q91" s="594">
        <v>-845189.54189871054</v>
      </c>
      <c r="R91" s="620">
        <f t="shared" si="13"/>
        <v>-2046785.9006313463</v>
      </c>
      <c r="S91" s="620"/>
      <c r="T91" s="597">
        <f t="shared" si="22"/>
        <v>2891590.6093889177</v>
      </c>
      <c r="U91" s="597">
        <v>-1734954.3656333503</v>
      </c>
      <c r="V91" s="608">
        <v>109919.12270300835</v>
      </c>
      <c r="W91" s="597">
        <v>-53494166.605737463</v>
      </c>
      <c r="X91" s="597">
        <v>-1116729.3863523209</v>
      </c>
      <c r="Y91" s="605">
        <v>-703042.02217360411</v>
      </c>
      <c r="Z91" s="605">
        <v>269630.80708058446</v>
      </c>
      <c r="AA91" s="620">
        <f t="shared" si="14"/>
        <v>-3285094.9670786904</v>
      </c>
      <c r="AB91" s="620"/>
      <c r="AC91" s="618">
        <f t="shared" si="15"/>
        <v>-1238309.0664473441</v>
      </c>
      <c r="AD91" s="597">
        <v>-1162644.4990955414</v>
      </c>
      <c r="AE91" s="594">
        <f t="shared" si="16"/>
        <v>-149.6132414226665</v>
      </c>
      <c r="AF91" s="594"/>
      <c r="AG91" s="599">
        <v>7771</v>
      </c>
      <c r="AH91" s="600">
        <v>19</v>
      </c>
      <c r="AI91" s="600"/>
    </row>
    <row r="92" spans="1:35" s="587" customFormat="1">
      <c r="A92" s="601">
        <v>244</v>
      </c>
      <c r="B92" s="601" t="s">
        <v>123</v>
      </c>
      <c r="C92" s="597">
        <v>58983023.799799666</v>
      </c>
      <c r="D92" s="597">
        <v>60328408.177859031</v>
      </c>
      <c r="E92" s="627">
        <f t="shared" si="17"/>
        <v>1345384.3780593649</v>
      </c>
      <c r="F92" s="598">
        <f t="shared" si="18"/>
        <v>2.2809688133756452E-2</v>
      </c>
      <c r="G92" s="598"/>
      <c r="H92" s="597">
        <v>57584688.109633952</v>
      </c>
      <c r="I92" s="597">
        <v>61266519.311333366</v>
      </c>
      <c r="J92" s="627">
        <f t="shared" si="19"/>
        <v>3681831.2016994134</v>
      </c>
      <c r="K92" s="598">
        <f t="shared" si="20"/>
        <v>6.3937677229225817E-2</v>
      </c>
      <c r="L92" s="595"/>
      <c r="M92" s="594">
        <f t="shared" si="21"/>
        <v>1398335.6901657134</v>
      </c>
      <c r="N92" s="594">
        <v>-843977.50751002331</v>
      </c>
      <c r="O92" s="607">
        <v>-1442266.6075791717</v>
      </c>
      <c r="P92" s="594">
        <v>210326.5421262309</v>
      </c>
      <c r="Q92" s="594">
        <v>-1572961.3445982235</v>
      </c>
      <c r="R92" s="620">
        <f t="shared" si="13"/>
        <v>-2416938.8521082466</v>
      </c>
      <c r="S92" s="620"/>
      <c r="T92" s="597">
        <f t="shared" si="22"/>
        <v>-938111.13347433507</v>
      </c>
      <c r="U92" s="597">
        <v>562866.68008460093</v>
      </c>
      <c r="V92" s="608">
        <v>1665498.6368809938</v>
      </c>
      <c r="W92" s="597">
        <v>2388484.9269591793</v>
      </c>
      <c r="X92" s="597">
        <v>-423996.74207926792</v>
      </c>
      <c r="Y92" s="605">
        <v>-1746070.1361408518</v>
      </c>
      <c r="Z92" s="605">
        <v>669653.14330913394</v>
      </c>
      <c r="AA92" s="620">
        <f t="shared" si="14"/>
        <v>-937547.05482638476</v>
      </c>
      <c r="AB92" s="620"/>
      <c r="AC92" s="618">
        <f t="shared" si="15"/>
        <v>1479391.7972818618</v>
      </c>
      <c r="AD92" s="597">
        <v>1007984.8439011686</v>
      </c>
      <c r="AE92" s="594">
        <f t="shared" si="16"/>
        <v>52.227193984516504</v>
      </c>
      <c r="AF92" s="594"/>
      <c r="AG92" s="599">
        <v>19300</v>
      </c>
      <c r="AH92" s="600">
        <v>17</v>
      </c>
      <c r="AI92" s="600"/>
    </row>
    <row r="93" spans="1:35" s="587" customFormat="1">
      <c r="A93" s="601">
        <v>245</v>
      </c>
      <c r="B93" s="601" t="s">
        <v>124</v>
      </c>
      <c r="C93" s="597">
        <v>128414005.85076804</v>
      </c>
      <c r="D93" s="597">
        <v>134452145.04816449</v>
      </c>
      <c r="E93" s="627">
        <f t="shared" si="17"/>
        <v>6038139.1973964423</v>
      </c>
      <c r="F93" s="598">
        <f t="shared" si="18"/>
        <v>4.7020877180745067E-2</v>
      </c>
      <c r="G93" s="598"/>
      <c r="H93" s="597">
        <v>126555804.22199422</v>
      </c>
      <c r="I93" s="597">
        <v>130570139.84559739</v>
      </c>
      <c r="J93" s="627">
        <f t="shared" si="19"/>
        <v>4014335.6236031651</v>
      </c>
      <c r="K93" s="598">
        <f t="shared" si="20"/>
        <v>3.1719885534143767E-2</v>
      </c>
      <c r="L93" s="595"/>
      <c r="M93" s="594">
        <f t="shared" si="21"/>
        <v>1858201.6287738234</v>
      </c>
      <c r="N93" s="594">
        <v>-1124612.8536957274</v>
      </c>
      <c r="O93" s="607">
        <v>1156277.1415463984</v>
      </c>
      <c r="P93" s="594">
        <v>888717.44950592518</v>
      </c>
      <c r="Q93" s="594">
        <v>422657.58740302263</v>
      </c>
      <c r="R93" s="620">
        <f t="shared" si="13"/>
        <v>-701955.26629270473</v>
      </c>
      <c r="S93" s="620"/>
      <c r="T93" s="597">
        <f t="shared" si="22"/>
        <v>3882005.2025671005</v>
      </c>
      <c r="U93" s="597">
        <v>-2329203.1215402596</v>
      </c>
      <c r="V93" s="608">
        <v>-11117026.120967269</v>
      </c>
      <c r="W93" s="597">
        <v>-10565377.775960147</v>
      </c>
      <c r="X93" s="597">
        <v>18524.777741466889</v>
      </c>
      <c r="Y93" s="605">
        <v>-3408546.0336395199</v>
      </c>
      <c r="Z93" s="605">
        <v>1307246.2086691675</v>
      </c>
      <c r="AA93" s="620">
        <f t="shared" si="14"/>
        <v>-4411978.1687691454</v>
      </c>
      <c r="AB93" s="620"/>
      <c r="AC93" s="618">
        <f t="shared" si="15"/>
        <v>-3710022.9024764406</v>
      </c>
      <c r="AD93" s="597">
        <v>-4665137.5325460508</v>
      </c>
      <c r="AE93" s="594">
        <f t="shared" si="16"/>
        <v>-123.82252714051521</v>
      </c>
      <c r="AF93" s="594"/>
      <c r="AG93" s="599">
        <v>37676</v>
      </c>
      <c r="AH93" s="600">
        <v>1</v>
      </c>
      <c r="AI93" s="602"/>
    </row>
    <row r="94" spans="1:35" s="587" customFormat="1">
      <c r="A94" s="601">
        <v>249</v>
      </c>
      <c r="B94" s="601" t="s">
        <v>125</v>
      </c>
      <c r="C94" s="597">
        <v>43473803.091269471</v>
      </c>
      <c r="D94" s="597">
        <v>44034250.360919349</v>
      </c>
      <c r="E94" s="627">
        <f t="shared" si="17"/>
        <v>560447.26964987814</v>
      </c>
      <c r="F94" s="598">
        <f t="shared" si="18"/>
        <v>1.2891608964443893E-2</v>
      </c>
      <c r="G94" s="598"/>
      <c r="H94" s="597">
        <v>44072811.169826657</v>
      </c>
      <c r="I94" s="597">
        <v>44568281.624711461</v>
      </c>
      <c r="J94" s="627">
        <f t="shared" si="19"/>
        <v>495470.45488480479</v>
      </c>
      <c r="K94" s="598">
        <f t="shared" si="20"/>
        <v>1.1242088755709239E-2</v>
      </c>
      <c r="L94" s="595"/>
      <c r="M94" s="594">
        <f t="shared" si="21"/>
        <v>-599008.07855718583</v>
      </c>
      <c r="N94" s="594">
        <v>356946.7361238359</v>
      </c>
      <c r="O94" s="607">
        <v>-868837.97585324943</v>
      </c>
      <c r="P94" s="594">
        <v>-1703832.4266247675</v>
      </c>
      <c r="Q94" s="594">
        <v>874331.29611714953</v>
      </c>
      <c r="R94" s="620">
        <f t="shared" si="13"/>
        <v>1231278.0322409854</v>
      </c>
      <c r="S94" s="620"/>
      <c r="T94" s="597">
        <f t="shared" si="22"/>
        <v>-534031.26379211247</v>
      </c>
      <c r="U94" s="597">
        <v>320418.75827526744</v>
      </c>
      <c r="V94" s="608">
        <v>-2883578.6999872327</v>
      </c>
      <c r="W94" s="597">
        <v>-3690125.3222518936</v>
      </c>
      <c r="X94" s="597">
        <v>672344.7216941925</v>
      </c>
      <c r="Y94" s="605">
        <v>-836847.08597424242</v>
      </c>
      <c r="Z94" s="605">
        <v>320947.75003157975</v>
      </c>
      <c r="AA94" s="620">
        <f t="shared" si="14"/>
        <v>476864.14402679726</v>
      </c>
      <c r="AB94" s="620"/>
      <c r="AC94" s="618">
        <f t="shared" si="15"/>
        <v>-754413.88821418816</v>
      </c>
      <c r="AD94" s="597">
        <v>-169308.81707592495</v>
      </c>
      <c r="AE94" s="594">
        <f t="shared" si="16"/>
        <v>-18.303655900099994</v>
      </c>
      <c r="AF94" s="594"/>
      <c r="AG94" s="599">
        <v>9250</v>
      </c>
      <c r="AH94" s="600">
        <v>13</v>
      </c>
      <c r="AI94" s="600"/>
    </row>
    <row r="95" spans="1:35" s="587" customFormat="1">
      <c r="A95" s="601">
        <v>250</v>
      </c>
      <c r="B95" s="601" t="s">
        <v>126</v>
      </c>
      <c r="C95" s="597">
        <v>9036880.6418287028</v>
      </c>
      <c r="D95" s="597">
        <v>9381424.7663769331</v>
      </c>
      <c r="E95" s="627">
        <f t="shared" si="17"/>
        <v>344544.12454823032</v>
      </c>
      <c r="F95" s="598">
        <f t="shared" si="18"/>
        <v>3.8126444091056221E-2</v>
      </c>
      <c r="G95" s="598"/>
      <c r="H95" s="597">
        <v>9367532.9181663971</v>
      </c>
      <c r="I95" s="597">
        <v>9501576.4400590993</v>
      </c>
      <c r="J95" s="627">
        <f t="shared" si="19"/>
        <v>134043.52189270221</v>
      </c>
      <c r="K95" s="598">
        <f t="shared" si="20"/>
        <v>1.4309372922805796E-2</v>
      </c>
      <c r="L95" s="595"/>
      <c r="M95" s="594">
        <f t="shared" si="21"/>
        <v>-330652.27633769438</v>
      </c>
      <c r="N95" s="594">
        <v>197920.72461793592</v>
      </c>
      <c r="O95" s="607">
        <v>264604.34839843214</v>
      </c>
      <c r="P95" s="594">
        <v>200155.14899268467</v>
      </c>
      <c r="Q95" s="594">
        <v>71980.811857818</v>
      </c>
      <c r="R95" s="620">
        <f t="shared" si="13"/>
        <v>269901.53647575394</v>
      </c>
      <c r="S95" s="620"/>
      <c r="T95" s="597">
        <f t="shared" si="22"/>
        <v>-120151.67368216626</v>
      </c>
      <c r="U95" s="597">
        <v>72091.004209299746</v>
      </c>
      <c r="V95" s="608">
        <v>-103098.88131701946</v>
      </c>
      <c r="W95" s="597">
        <v>-82877.394891891629</v>
      </c>
      <c r="X95" s="597">
        <v>870.77665835380242</v>
      </c>
      <c r="Y95" s="605">
        <v>-160222.29073085226</v>
      </c>
      <c r="Z95" s="605">
        <v>61448.482735775971</v>
      </c>
      <c r="AA95" s="620">
        <f t="shared" si="14"/>
        <v>-25812.027127422734</v>
      </c>
      <c r="AB95" s="620"/>
      <c r="AC95" s="618">
        <f t="shared" si="15"/>
        <v>-295713.56360317668</v>
      </c>
      <c r="AD95" s="597">
        <v>-152017.86121948226</v>
      </c>
      <c r="AE95" s="594">
        <f t="shared" si="16"/>
        <v>-85.83730164849365</v>
      </c>
      <c r="AF95" s="594"/>
      <c r="AG95" s="599">
        <v>1771</v>
      </c>
      <c r="AH95" s="600">
        <v>6</v>
      </c>
      <c r="AI95" s="600"/>
    </row>
    <row r="96" spans="1:35" s="587" customFormat="1">
      <c r="A96" s="601">
        <v>256</v>
      </c>
      <c r="B96" s="601" t="s">
        <v>127</v>
      </c>
      <c r="C96" s="597">
        <v>8379057.5617503542</v>
      </c>
      <c r="D96" s="597">
        <v>8596792.5533696041</v>
      </c>
      <c r="E96" s="627">
        <f t="shared" si="17"/>
        <v>217734.99161924981</v>
      </c>
      <c r="F96" s="598">
        <f t="shared" si="18"/>
        <v>2.5985618312635839E-2</v>
      </c>
      <c r="G96" s="598"/>
      <c r="H96" s="597">
        <v>7933591.2484938866</v>
      </c>
      <c r="I96" s="597">
        <v>7992186.4329541028</v>
      </c>
      <c r="J96" s="627">
        <f t="shared" si="19"/>
        <v>58595.184460216202</v>
      </c>
      <c r="K96" s="598">
        <f t="shared" si="20"/>
        <v>7.385707509362789E-3</v>
      </c>
      <c r="L96" s="595"/>
      <c r="M96" s="594">
        <f t="shared" si="21"/>
        <v>445466.31325646769</v>
      </c>
      <c r="N96" s="594">
        <v>-267691.33868008648</v>
      </c>
      <c r="O96" s="607">
        <v>-165277.43489671685</v>
      </c>
      <c r="P96" s="594">
        <v>229678.59930392541</v>
      </c>
      <c r="Q96" s="594">
        <v>-388370.03901993233</v>
      </c>
      <c r="R96" s="620">
        <f t="shared" si="13"/>
        <v>-656061.37770001881</v>
      </c>
      <c r="S96" s="620"/>
      <c r="T96" s="597">
        <f t="shared" si="22"/>
        <v>604606.1204155013</v>
      </c>
      <c r="U96" s="597">
        <v>-362763.6722493007</v>
      </c>
      <c r="V96" s="608">
        <v>-560154.77178157121</v>
      </c>
      <c r="W96" s="597">
        <v>-101131.46319943573</v>
      </c>
      <c r="X96" s="597">
        <v>-434949.22787797474</v>
      </c>
      <c r="Y96" s="605">
        <v>-140590.31044367273</v>
      </c>
      <c r="Z96" s="605">
        <v>53919.222005305397</v>
      </c>
      <c r="AA96" s="620">
        <f t="shared" si="14"/>
        <v>-884383.98856564274</v>
      </c>
      <c r="AB96" s="620"/>
      <c r="AC96" s="618">
        <f t="shared" si="15"/>
        <v>-228322.61086562392</v>
      </c>
      <c r="AD96" s="597">
        <v>-73080.875121440506</v>
      </c>
      <c r="AE96" s="594">
        <f t="shared" si="16"/>
        <v>-47.027590168237133</v>
      </c>
      <c r="AF96" s="594"/>
      <c r="AG96" s="599">
        <v>1554</v>
      </c>
      <c r="AH96" s="600">
        <v>13</v>
      </c>
      <c r="AI96" s="600"/>
    </row>
    <row r="97" spans="1:35" s="587" customFormat="1">
      <c r="A97" s="601">
        <v>257</v>
      </c>
      <c r="B97" s="601" t="s">
        <v>128</v>
      </c>
      <c r="C97" s="597">
        <v>124178336.57183795</v>
      </c>
      <c r="D97" s="597">
        <v>129454576.87879874</v>
      </c>
      <c r="E97" s="627">
        <f t="shared" si="17"/>
        <v>5276240.3069607913</v>
      </c>
      <c r="F97" s="598">
        <f t="shared" si="18"/>
        <v>4.2489217142222334E-2</v>
      </c>
      <c r="G97" s="598"/>
      <c r="H97" s="597">
        <v>132059044.33969294</v>
      </c>
      <c r="I97" s="597">
        <v>140663478.65368456</v>
      </c>
      <c r="J97" s="627">
        <f t="shared" si="19"/>
        <v>8604434.3139916211</v>
      </c>
      <c r="K97" s="598">
        <f t="shared" si="20"/>
        <v>6.5155963811600826E-2</v>
      </c>
      <c r="L97" s="595"/>
      <c r="M97" s="594">
        <f t="shared" si="21"/>
        <v>-7880707.7678549886</v>
      </c>
      <c r="N97" s="594">
        <v>4717899.5307239471</v>
      </c>
      <c r="O97" s="607">
        <v>-3509339.4374180436</v>
      </c>
      <c r="P97" s="594">
        <v>-6827627.3923019171</v>
      </c>
      <c r="Q97" s="594">
        <v>3486720.3034870639</v>
      </c>
      <c r="R97" s="620">
        <f t="shared" si="13"/>
        <v>8204619.8342110105</v>
      </c>
      <c r="S97" s="620"/>
      <c r="T97" s="597">
        <f t="shared" si="22"/>
        <v>-11208901.774885818</v>
      </c>
      <c r="U97" s="597">
        <v>6725341.0649314895</v>
      </c>
      <c r="V97" s="608">
        <v>19637356.541527539</v>
      </c>
      <c r="W97" s="597">
        <v>14998308.386355564</v>
      </c>
      <c r="X97" s="597">
        <v>4048240.6097632633</v>
      </c>
      <c r="Y97" s="605">
        <v>-3684117.5173019571</v>
      </c>
      <c r="Z97" s="605">
        <v>1412933.4353282151</v>
      </c>
      <c r="AA97" s="620">
        <f t="shared" si="14"/>
        <v>8502397.5927210096</v>
      </c>
      <c r="AB97" s="620"/>
      <c r="AC97" s="618">
        <f t="shared" si="15"/>
        <v>297777.75850999914</v>
      </c>
      <c r="AD97" s="597">
        <v>-152494.14466512948</v>
      </c>
      <c r="AE97" s="594">
        <f t="shared" si="16"/>
        <v>-3.7447606862415768</v>
      </c>
      <c r="AF97" s="594"/>
      <c r="AG97" s="599">
        <v>40722</v>
      </c>
      <c r="AH97" s="600">
        <v>1</v>
      </c>
      <c r="AI97" s="602"/>
    </row>
    <row r="98" spans="1:35" s="587" customFormat="1">
      <c r="A98" s="601">
        <v>260</v>
      </c>
      <c r="B98" s="601" t="s">
        <v>129</v>
      </c>
      <c r="C98" s="597">
        <v>47323637.647205532</v>
      </c>
      <c r="D98" s="597">
        <v>50194446.152449995</v>
      </c>
      <c r="E98" s="627">
        <f t="shared" si="17"/>
        <v>2870808.5052444637</v>
      </c>
      <c r="F98" s="598">
        <f t="shared" si="18"/>
        <v>6.0663310091378521E-2</v>
      </c>
      <c r="G98" s="598"/>
      <c r="H98" s="597">
        <v>54510891.031798281</v>
      </c>
      <c r="I98" s="597">
        <v>54893542.911485448</v>
      </c>
      <c r="J98" s="627">
        <f t="shared" si="19"/>
        <v>382651.8796871677</v>
      </c>
      <c r="K98" s="598">
        <f t="shared" si="20"/>
        <v>7.0197326157070573E-3</v>
      </c>
      <c r="L98" s="595"/>
      <c r="M98" s="594">
        <f t="shared" si="21"/>
        <v>-7187253.3845927492</v>
      </c>
      <c r="N98" s="594">
        <v>4309780.9450360192</v>
      </c>
      <c r="O98" s="607">
        <v>3231295.8955340683</v>
      </c>
      <c r="P98" s="594">
        <v>441605.47536533698</v>
      </c>
      <c r="Q98" s="594">
        <v>2830835.1857600482</v>
      </c>
      <c r="R98" s="620">
        <f t="shared" si="13"/>
        <v>7140616.1307960674</v>
      </c>
      <c r="S98" s="620"/>
      <c r="T98" s="597">
        <f t="shared" si="22"/>
        <v>-4699096.7590354532</v>
      </c>
      <c r="U98" s="597">
        <v>2819458.0554212714</v>
      </c>
      <c r="V98" s="608">
        <v>1270914.1425305456</v>
      </c>
      <c r="W98" s="597">
        <v>-520943.2644845359</v>
      </c>
      <c r="X98" s="597">
        <v>1650735.0408692514</v>
      </c>
      <c r="Y98" s="605">
        <v>-880001.25462394126</v>
      </c>
      <c r="Z98" s="605">
        <v>337498.24481699202</v>
      </c>
      <c r="AA98" s="620">
        <f t="shared" si="14"/>
        <v>3927690.086483574</v>
      </c>
      <c r="AB98" s="620"/>
      <c r="AC98" s="618">
        <f t="shared" si="15"/>
        <v>-3212926.0443124934</v>
      </c>
      <c r="AD98" s="597">
        <v>-2972993.725120753</v>
      </c>
      <c r="AE98" s="594">
        <f t="shared" si="16"/>
        <v>-305.64343837984507</v>
      </c>
      <c r="AF98" s="594"/>
      <c r="AG98" s="599">
        <v>9727</v>
      </c>
      <c r="AH98" s="600">
        <v>12</v>
      </c>
      <c r="AI98" s="600"/>
    </row>
    <row r="99" spans="1:35" s="587" customFormat="1">
      <c r="A99" s="601">
        <v>261</v>
      </c>
      <c r="B99" s="601" t="s">
        <v>130</v>
      </c>
      <c r="C99" s="597">
        <v>30338562.261454932</v>
      </c>
      <c r="D99" s="597">
        <v>30101859.519457083</v>
      </c>
      <c r="E99" s="627">
        <f t="shared" si="17"/>
        <v>-236702.7419978492</v>
      </c>
      <c r="F99" s="598">
        <f t="shared" si="18"/>
        <v>-7.8020421652801736E-3</v>
      </c>
      <c r="G99" s="598"/>
      <c r="H99" s="597">
        <v>29547121.771643091</v>
      </c>
      <c r="I99" s="597">
        <v>31117935.389824506</v>
      </c>
      <c r="J99" s="627">
        <f t="shared" si="19"/>
        <v>1570813.6181814149</v>
      </c>
      <c r="K99" s="598">
        <f t="shared" si="20"/>
        <v>5.3162999439388819E-2</v>
      </c>
      <c r="L99" s="595"/>
      <c r="M99" s="594">
        <f t="shared" si="21"/>
        <v>791440.4898118414</v>
      </c>
      <c r="N99" s="594">
        <v>-476562.29855948989</v>
      </c>
      <c r="O99" s="607">
        <v>4866799.3946183994</v>
      </c>
      <c r="P99" s="594">
        <v>3647891.0691373907</v>
      </c>
      <c r="Q99" s="594">
        <v>1246081.2834593584</v>
      </c>
      <c r="R99" s="620">
        <f t="shared" si="13"/>
        <v>769518.98489986849</v>
      </c>
      <c r="S99" s="620"/>
      <c r="T99" s="597">
        <f t="shared" si="22"/>
        <v>-1016075.8703674227</v>
      </c>
      <c r="U99" s="597">
        <v>609645.52222045348</v>
      </c>
      <c r="V99" s="608">
        <v>10447187.513198547</v>
      </c>
      <c r="W99" s="597">
        <v>8506969.9817884527</v>
      </c>
      <c r="X99" s="597">
        <v>1843925.8542115933</v>
      </c>
      <c r="Y99" s="605">
        <v>-600449.09293092403</v>
      </c>
      <c r="Z99" s="605">
        <v>230284.34777941564</v>
      </c>
      <c r="AA99" s="620">
        <f t="shared" si="14"/>
        <v>2083406.6312805382</v>
      </c>
      <c r="AB99" s="620"/>
      <c r="AC99" s="618">
        <f t="shared" si="15"/>
        <v>1313887.6463806697</v>
      </c>
      <c r="AD99" s="597">
        <v>1383358.1786946338</v>
      </c>
      <c r="AE99" s="594">
        <f t="shared" si="16"/>
        <v>208.43124584821965</v>
      </c>
      <c r="AF99" s="594"/>
      <c r="AG99" s="599">
        <v>6637</v>
      </c>
      <c r="AH99" s="600">
        <v>19</v>
      </c>
      <c r="AI99" s="600"/>
    </row>
    <row r="100" spans="1:35" s="587" customFormat="1">
      <c r="A100" s="601">
        <v>263</v>
      </c>
      <c r="B100" s="601" t="s">
        <v>131</v>
      </c>
      <c r="C100" s="597">
        <v>37608445.669073574</v>
      </c>
      <c r="D100" s="597">
        <v>38244265.179299943</v>
      </c>
      <c r="E100" s="627">
        <f t="shared" si="17"/>
        <v>635819.5102263689</v>
      </c>
      <c r="F100" s="598">
        <f t="shared" si="18"/>
        <v>1.6906295884204017E-2</v>
      </c>
      <c r="G100" s="598"/>
      <c r="H100" s="597">
        <v>39652337.771502987</v>
      </c>
      <c r="I100" s="597">
        <v>40076269.812300339</v>
      </c>
      <c r="J100" s="627">
        <f t="shared" si="19"/>
        <v>423932.04079735279</v>
      </c>
      <c r="K100" s="598">
        <f t="shared" si="20"/>
        <v>1.0691224392374181E-2</v>
      </c>
      <c r="L100" s="595"/>
      <c r="M100" s="594">
        <f t="shared" si="21"/>
        <v>-2043892.1024294123</v>
      </c>
      <c r="N100" s="594">
        <v>1224315.5131435227</v>
      </c>
      <c r="O100" s="607">
        <v>2411038.2322335988</v>
      </c>
      <c r="P100" s="594">
        <v>1725847.9967521727</v>
      </c>
      <c r="Q100" s="594">
        <v>717512.01701661141</v>
      </c>
      <c r="R100" s="620">
        <f t="shared" si="13"/>
        <v>1941827.5301601342</v>
      </c>
      <c r="S100" s="620"/>
      <c r="T100" s="597">
        <f t="shared" si="22"/>
        <v>-1832004.6330003962</v>
      </c>
      <c r="U100" s="597">
        <v>1099202.7798002374</v>
      </c>
      <c r="V100" s="608">
        <v>1577128.9176718593</v>
      </c>
      <c r="W100" s="597">
        <v>978712.52360795066</v>
      </c>
      <c r="X100" s="597">
        <v>488196.73583322216</v>
      </c>
      <c r="Y100" s="605">
        <v>-687300.24996176432</v>
      </c>
      <c r="Z100" s="605">
        <v>263593.51967458503</v>
      </c>
      <c r="AA100" s="620">
        <f t="shared" si="14"/>
        <v>1163692.7853462803</v>
      </c>
      <c r="AB100" s="620"/>
      <c r="AC100" s="618">
        <f t="shared" si="15"/>
        <v>-778134.74481385387</v>
      </c>
      <c r="AD100" s="597">
        <v>-536019.48089231178</v>
      </c>
      <c r="AE100" s="594">
        <f t="shared" si="16"/>
        <v>-70.556730405727492</v>
      </c>
      <c r="AF100" s="594"/>
      <c r="AG100" s="599">
        <v>7597</v>
      </c>
      <c r="AH100" s="600">
        <v>11</v>
      </c>
      <c r="AI100" s="600"/>
    </row>
    <row r="101" spans="1:35" s="587" customFormat="1">
      <c r="A101" s="601">
        <v>265</v>
      </c>
      <c r="B101" s="601" t="s">
        <v>132</v>
      </c>
      <c r="C101" s="597">
        <v>5666513.439276523</v>
      </c>
      <c r="D101" s="597">
        <v>5722380.8662175927</v>
      </c>
      <c r="E101" s="627">
        <f t="shared" si="17"/>
        <v>55867.426941069774</v>
      </c>
      <c r="F101" s="598">
        <f t="shared" si="18"/>
        <v>9.8592242901664583E-3</v>
      </c>
      <c r="G101" s="598"/>
      <c r="H101" s="597">
        <v>6371975.941626654</v>
      </c>
      <c r="I101" s="597">
        <v>6398214.8152381238</v>
      </c>
      <c r="J101" s="627">
        <f t="shared" si="19"/>
        <v>26238.873611469753</v>
      </c>
      <c r="K101" s="598">
        <f t="shared" si="20"/>
        <v>4.1178550973579838E-3</v>
      </c>
      <c r="L101" s="595"/>
      <c r="M101" s="594">
        <f t="shared" si="21"/>
        <v>-705462.50235013105</v>
      </c>
      <c r="N101" s="594">
        <v>422994.28370602295</v>
      </c>
      <c r="O101" s="607">
        <v>770961.07258676179</v>
      </c>
      <c r="P101" s="594">
        <v>573461.50075449003</v>
      </c>
      <c r="Q101" s="594">
        <v>202031.86959103993</v>
      </c>
      <c r="R101" s="620">
        <f t="shared" si="13"/>
        <v>625026.15329706285</v>
      </c>
      <c r="S101" s="620"/>
      <c r="T101" s="597">
        <f t="shared" si="22"/>
        <v>-675833.94902053103</v>
      </c>
      <c r="U101" s="597">
        <v>405500.36941231851</v>
      </c>
      <c r="V101" s="608">
        <v>1084880.8972981963</v>
      </c>
      <c r="W101" s="597">
        <v>899515.86234129779</v>
      </c>
      <c r="X101" s="597">
        <v>169928.18931290039</v>
      </c>
      <c r="Y101" s="605">
        <v>-96260.032375847994</v>
      </c>
      <c r="Z101" s="605">
        <v>36917.665517146037</v>
      </c>
      <c r="AA101" s="620">
        <f t="shared" si="14"/>
        <v>516086.19186651695</v>
      </c>
      <c r="AB101" s="620"/>
      <c r="AC101" s="618">
        <f t="shared" si="15"/>
        <v>-108939.9614305459</v>
      </c>
      <c r="AD101" s="597">
        <v>89256.057971548755</v>
      </c>
      <c r="AE101" s="594">
        <f t="shared" si="16"/>
        <v>83.887272529651085</v>
      </c>
      <c r="AF101" s="594"/>
      <c r="AG101" s="599">
        <v>1064</v>
      </c>
      <c r="AH101" s="600">
        <v>13</v>
      </c>
      <c r="AI101" s="600"/>
    </row>
    <row r="102" spans="1:35" s="587" customFormat="1">
      <c r="A102" s="601">
        <v>271</v>
      </c>
      <c r="B102" s="601" t="s">
        <v>133</v>
      </c>
      <c r="C102" s="597">
        <v>31416689.316099692</v>
      </c>
      <c r="D102" s="597">
        <v>32433881.414370049</v>
      </c>
      <c r="E102" s="627">
        <f t="shared" si="17"/>
        <v>1017192.0982703567</v>
      </c>
      <c r="F102" s="598">
        <f t="shared" si="18"/>
        <v>3.2377443976857545E-2</v>
      </c>
      <c r="G102" s="598"/>
      <c r="H102" s="597">
        <v>30890637.651352163</v>
      </c>
      <c r="I102" s="597">
        <v>31273184.784945112</v>
      </c>
      <c r="J102" s="627">
        <f t="shared" si="19"/>
        <v>382547.13359294832</v>
      </c>
      <c r="K102" s="598">
        <f t="shared" si="20"/>
        <v>1.2383918322132896E-2</v>
      </c>
      <c r="L102" s="595"/>
      <c r="M102" s="594">
        <f t="shared" si="21"/>
        <v>526051.66474752873</v>
      </c>
      <c r="N102" s="594">
        <v>-317440.41636771831</v>
      </c>
      <c r="O102" s="607">
        <v>1509562.2098414227</v>
      </c>
      <c r="P102" s="594">
        <v>1736456.7694311664</v>
      </c>
      <c r="Q102" s="594">
        <v>-197938.67565481996</v>
      </c>
      <c r="R102" s="620">
        <f t="shared" si="13"/>
        <v>-515379.0920225383</v>
      </c>
      <c r="S102" s="620"/>
      <c r="T102" s="597">
        <f t="shared" si="22"/>
        <v>1160696.6294249371</v>
      </c>
      <c r="U102" s="597">
        <v>-696417.9776549621</v>
      </c>
      <c r="V102" s="608">
        <v>777572.91709924489</v>
      </c>
      <c r="W102" s="597">
        <v>1260134.2540326528</v>
      </c>
      <c r="X102" s="597">
        <v>-375622.2255429147</v>
      </c>
      <c r="Y102" s="605">
        <v>-624514.10102488601</v>
      </c>
      <c r="Z102" s="605">
        <v>239513.76415870216</v>
      </c>
      <c r="AA102" s="620">
        <f t="shared" si="14"/>
        <v>-1457040.5400640608</v>
      </c>
      <c r="AB102" s="620"/>
      <c r="AC102" s="618">
        <f t="shared" si="15"/>
        <v>-941661.44804152253</v>
      </c>
      <c r="AD102" s="597">
        <v>-1191437.4669133569</v>
      </c>
      <c r="AE102" s="594">
        <f t="shared" si="16"/>
        <v>-172.59705445651991</v>
      </c>
      <c r="AF102" s="594"/>
      <c r="AG102" s="599">
        <v>6903</v>
      </c>
      <c r="AH102" s="600">
        <v>4</v>
      </c>
      <c r="AI102" s="600"/>
    </row>
    <row r="103" spans="1:35" s="587" customFormat="1">
      <c r="A103" s="601">
        <v>272</v>
      </c>
      <c r="B103" s="601" t="s">
        <v>134</v>
      </c>
      <c r="C103" s="597">
        <v>188093030.66802207</v>
      </c>
      <c r="D103" s="597">
        <v>198535187.25351343</v>
      </c>
      <c r="E103" s="627">
        <f t="shared" si="17"/>
        <v>10442156.585491359</v>
      </c>
      <c r="F103" s="598">
        <f t="shared" si="18"/>
        <v>5.5515914377079804E-2</v>
      </c>
      <c r="G103" s="598"/>
      <c r="H103" s="597">
        <v>178047299.52217159</v>
      </c>
      <c r="I103" s="597">
        <v>182304803.17596999</v>
      </c>
      <c r="J103" s="627">
        <f t="shared" si="19"/>
        <v>4257503.6537984014</v>
      </c>
      <c r="K103" s="598">
        <f t="shared" si="20"/>
        <v>2.3912205718504762E-2</v>
      </c>
      <c r="L103" s="595"/>
      <c r="M103" s="594">
        <f t="shared" si="21"/>
        <v>10045731.14585048</v>
      </c>
      <c r="N103" s="594">
        <v>-6039909.8979731565</v>
      </c>
      <c r="O103" s="607">
        <v>5393991.0165733099</v>
      </c>
      <c r="P103" s="594">
        <v>8149504.1555561423</v>
      </c>
      <c r="Q103" s="594">
        <v>-2555937.9061475191</v>
      </c>
      <c r="R103" s="620">
        <f t="shared" si="13"/>
        <v>-8595847.8041206747</v>
      </c>
      <c r="S103" s="620"/>
      <c r="T103" s="597">
        <f t="shared" si="22"/>
        <v>16230384.077543437</v>
      </c>
      <c r="U103" s="597">
        <v>-9738230.4465260599</v>
      </c>
      <c r="V103" s="608">
        <v>5687178.7945094705</v>
      </c>
      <c r="W103" s="597">
        <v>10929017.148482054</v>
      </c>
      <c r="X103" s="597">
        <v>-4498144.4554629494</v>
      </c>
      <c r="Y103" s="605">
        <v>-4343100.6712734578</v>
      </c>
      <c r="Z103" s="605">
        <v>1665666.7770828127</v>
      </c>
      <c r="AA103" s="620">
        <f t="shared" si="14"/>
        <v>-16913808.796179656</v>
      </c>
      <c r="AB103" s="620"/>
      <c r="AC103" s="618">
        <f t="shared" si="15"/>
        <v>-8317960.9920589812</v>
      </c>
      <c r="AD103" s="597">
        <v>-6978521.5410787128</v>
      </c>
      <c r="AE103" s="594">
        <f t="shared" si="16"/>
        <v>-145.36769447733019</v>
      </c>
      <c r="AF103" s="594"/>
      <c r="AG103" s="599">
        <v>48006</v>
      </c>
      <c r="AH103" s="600">
        <v>16</v>
      </c>
      <c r="AI103" s="600"/>
    </row>
    <row r="104" spans="1:35" s="587" customFormat="1">
      <c r="A104" s="601">
        <v>273</v>
      </c>
      <c r="B104" s="601" t="s">
        <v>135</v>
      </c>
      <c r="C104" s="597">
        <v>19957006.721964099</v>
      </c>
      <c r="D104" s="597">
        <v>20827185.350019798</v>
      </c>
      <c r="E104" s="627">
        <f t="shared" si="17"/>
        <v>870178.62805569917</v>
      </c>
      <c r="F104" s="598">
        <f t="shared" si="18"/>
        <v>4.3602662472323868E-2</v>
      </c>
      <c r="G104" s="598"/>
      <c r="H104" s="597">
        <v>18601855.174556028</v>
      </c>
      <c r="I104" s="597">
        <v>19644881.307596631</v>
      </c>
      <c r="J104" s="627">
        <f t="shared" si="19"/>
        <v>1043026.1330406033</v>
      </c>
      <c r="K104" s="598">
        <f t="shared" si="20"/>
        <v>5.6071081257920673E-2</v>
      </c>
      <c r="L104" s="595"/>
      <c r="M104" s="594">
        <f t="shared" si="21"/>
        <v>1355151.5474080704</v>
      </c>
      <c r="N104" s="594">
        <v>-814129.30658958305</v>
      </c>
      <c r="O104" s="607">
        <v>1441181.7796168849</v>
      </c>
      <c r="P104" s="594">
        <v>498044.26139991917</v>
      </c>
      <c r="Q104" s="594">
        <v>959754.55476083152</v>
      </c>
      <c r="R104" s="620">
        <f t="shared" si="13"/>
        <v>145625.24817124847</v>
      </c>
      <c r="S104" s="620"/>
      <c r="T104" s="597">
        <f t="shared" si="22"/>
        <v>1182304.0424231663</v>
      </c>
      <c r="U104" s="597">
        <v>-709382.42545389966</v>
      </c>
      <c r="V104" s="608">
        <v>1987624.2826681957</v>
      </c>
      <c r="W104" s="597">
        <v>976385.69169273414</v>
      </c>
      <c r="X104" s="597">
        <v>953219.84498829453</v>
      </c>
      <c r="Y104" s="605">
        <v>-361789.35100659414</v>
      </c>
      <c r="Z104" s="605">
        <v>138753.51917581484</v>
      </c>
      <c r="AA104" s="620">
        <f t="shared" si="14"/>
        <v>20801.587703615573</v>
      </c>
      <c r="AB104" s="620"/>
      <c r="AC104" s="618">
        <f t="shared" si="15"/>
        <v>-124823.6604676329</v>
      </c>
      <c r="AD104" s="597">
        <v>-43872.383431406692</v>
      </c>
      <c r="AE104" s="594">
        <f t="shared" si="16"/>
        <v>-10.970838567493546</v>
      </c>
      <c r="AF104" s="594"/>
      <c r="AG104" s="599">
        <v>3999</v>
      </c>
      <c r="AH104" s="600">
        <v>19</v>
      </c>
      <c r="AI104" s="600"/>
    </row>
    <row r="105" spans="1:35" s="587" customFormat="1">
      <c r="A105" s="601">
        <v>275</v>
      </c>
      <c r="B105" s="601" t="s">
        <v>136</v>
      </c>
      <c r="C105" s="597">
        <v>11912799.578290647</v>
      </c>
      <c r="D105" s="597">
        <v>12575448.461700564</v>
      </c>
      <c r="E105" s="627">
        <f t="shared" si="17"/>
        <v>662648.88340991735</v>
      </c>
      <c r="F105" s="598">
        <f t="shared" si="18"/>
        <v>5.5624950210486128E-2</v>
      </c>
      <c r="G105" s="598"/>
      <c r="H105" s="597">
        <v>12660912.17808889</v>
      </c>
      <c r="I105" s="597">
        <v>12878176.195264507</v>
      </c>
      <c r="J105" s="627">
        <f t="shared" si="19"/>
        <v>217264.0171756167</v>
      </c>
      <c r="K105" s="598">
        <f t="shared" si="20"/>
        <v>1.7160218325470745E-2</v>
      </c>
      <c r="L105" s="595"/>
      <c r="M105" s="594">
        <f t="shared" si="21"/>
        <v>-748112.59979824349</v>
      </c>
      <c r="N105" s="594">
        <v>448194.39721103443</v>
      </c>
      <c r="O105" s="607">
        <v>616503.75570724159</v>
      </c>
      <c r="P105" s="594">
        <v>166397.26924880594</v>
      </c>
      <c r="Q105" s="594">
        <v>460879.0250652135</v>
      </c>
      <c r="R105" s="620">
        <f t="shared" si="13"/>
        <v>909073.42227624799</v>
      </c>
      <c r="S105" s="620"/>
      <c r="T105" s="597">
        <f t="shared" si="22"/>
        <v>-302727.73356394283</v>
      </c>
      <c r="U105" s="597">
        <v>181636.64013836565</v>
      </c>
      <c r="V105" s="608">
        <v>-42969.154841732234</v>
      </c>
      <c r="W105" s="597">
        <v>-314248.79793964606</v>
      </c>
      <c r="X105" s="597">
        <v>234704.18457487045</v>
      </c>
      <c r="Y105" s="605">
        <v>-228074.75716119623</v>
      </c>
      <c r="Z105" s="605">
        <v>87471.273278877023</v>
      </c>
      <c r="AA105" s="620">
        <f t="shared" si="14"/>
        <v>275737.34083091689</v>
      </c>
      <c r="AB105" s="620"/>
      <c r="AC105" s="618">
        <f t="shared" si="15"/>
        <v>-633336.0814453311</v>
      </c>
      <c r="AD105" s="597">
        <v>-389636.70053099468</v>
      </c>
      <c r="AE105" s="594">
        <f t="shared" si="16"/>
        <v>-154.55640639864922</v>
      </c>
      <c r="AF105" s="594"/>
      <c r="AG105" s="599">
        <v>2521</v>
      </c>
      <c r="AH105" s="600">
        <v>13</v>
      </c>
      <c r="AI105" s="600"/>
    </row>
    <row r="106" spans="1:35" s="587" customFormat="1">
      <c r="A106" s="601">
        <v>276</v>
      </c>
      <c r="B106" s="601" t="s">
        <v>137</v>
      </c>
      <c r="C106" s="597">
        <v>42148676.495659426</v>
      </c>
      <c r="D106" s="597">
        <v>45286865.618378803</v>
      </c>
      <c r="E106" s="627">
        <f t="shared" si="17"/>
        <v>3138189.1227193773</v>
      </c>
      <c r="F106" s="598">
        <f t="shared" si="18"/>
        <v>7.445522335778576E-2</v>
      </c>
      <c r="G106" s="598"/>
      <c r="H106" s="597">
        <v>45184249.660761744</v>
      </c>
      <c r="I106" s="597">
        <v>47268252.616874397</v>
      </c>
      <c r="J106" s="627">
        <f t="shared" si="19"/>
        <v>2084002.956112653</v>
      </c>
      <c r="K106" s="598">
        <f t="shared" si="20"/>
        <v>4.6122331824897222E-2</v>
      </c>
      <c r="L106" s="595"/>
      <c r="M106" s="594">
        <f t="shared" si="21"/>
        <v>-3035573.1651023179</v>
      </c>
      <c r="N106" s="594">
        <v>1817430.1323513938</v>
      </c>
      <c r="O106" s="607">
        <v>-11192.53658439219</v>
      </c>
      <c r="P106" s="594">
        <v>-424841.0886444971</v>
      </c>
      <c r="Q106" s="594">
        <v>476280.07485705195</v>
      </c>
      <c r="R106" s="620">
        <f t="shared" si="13"/>
        <v>2293710.2072084458</v>
      </c>
      <c r="S106" s="620"/>
      <c r="T106" s="597">
        <f t="shared" si="22"/>
        <v>-1981386.9984955937</v>
      </c>
      <c r="U106" s="597">
        <v>1188832.1990973558</v>
      </c>
      <c r="V106" s="608">
        <v>-626122.01440295577</v>
      </c>
      <c r="W106" s="597">
        <v>-614185.58516227454</v>
      </c>
      <c r="X106" s="597">
        <v>7452.4911409760489</v>
      </c>
      <c r="Y106" s="605">
        <v>-1371253.1115796317</v>
      </c>
      <c r="Z106" s="605">
        <v>525903.24834904366</v>
      </c>
      <c r="AA106" s="620">
        <f t="shared" si="14"/>
        <v>350934.82700774388</v>
      </c>
      <c r="AB106" s="620"/>
      <c r="AC106" s="618">
        <f t="shared" si="15"/>
        <v>-1942775.3802007018</v>
      </c>
      <c r="AD106" s="597">
        <v>-2099986.2195653915</v>
      </c>
      <c r="AE106" s="594">
        <f t="shared" si="16"/>
        <v>-138.54893577656472</v>
      </c>
      <c r="AF106" s="594"/>
      <c r="AG106" s="599">
        <v>15157</v>
      </c>
      <c r="AH106" s="600">
        <v>12</v>
      </c>
      <c r="AI106" s="600"/>
    </row>
    <row r="107" spans="1:35" s="587" customFormat="1">
      <c r="A107" s="601">
        <v>280</v>
      </c>
      <c r="B107" s="601" t="s">
        <v>138</v>
      </c>
      <c r="C107" s="597">
        <v>8592057.6233034991</v>
      </c>
      <c r="D107" s="597">
        <v>8510389.1912127137</v>
      </c>
      <c r="E107" s="627">
        <f t="shared" si="17"/>
        <v>-81668.432090785354</v>
      </c>
      <c r="F107" s="598">
        <f t="shared" si="18"/>
        <v>-9.5051075855547215E-3</v>
      </c>
      <c r="G107" s="598"/>
      <c r="H107" s="597">
        <v>8579859.6001275275</v>
      </c>
      <c r="I107" s="597">
        <v>8684979.9322456084</v>
      </c>
      <c r="J107" s="627">
        <f t="shared" si="19"/>
        <v>105120.33211808093</v>
      </c>
      <c r="K107" s="598">
        <f t="shared" si="20"/>
        <v>1.2251987447034502E-2</v>
      </c>
      <c r="L107" s="595"/>
      <c r="M107" s="594">
        <f t="shared" si="21"/>
        <v>12198.023175971583</v>
      </c>
      <c r="N107" s="594">
        <v>-7852.4502045848512</v>
      </c>
      <c r="O107" s="607">
        <v>-164000.03451373614</v>
      </c>
      <c r="P107" s="594">
        <v>-412497.24970758334</v>
      </c>
      <c r="Q107" s="594">
        <v>257036.93064005545</v>
      </c>
      <c r="R107" s="620">
        <f t="shared" si="13"/>
        <v>249184.48043547058</v>
      </c>
      <c r="S107" s="620"/>
      <c r="T107" s="597">
        <f t="shared" si="22"/>
        <v>-174590.7410328947</v>
      </c>
      <c r="U107" s="597">
        <v>104754.44461973679</v>
      </c>
      <c r="V107" s="608">
        <v>31076.995656376705</v>
      </c>
      <c r="W107" s="597">
        <v>-291602.34162506275</v>
      </c>
      <c r="X107" s="597">
        <v>293314.51060526399</v>
      </c>
      <c r="Y107" s="605">
        <v>-183111.1894066883</v>
      </c>
      <c r="Z107" s="605">
        <v>70226.837412315392</v>
      </c>
      <c r="AA107" s="620">
        <f t="shared" si="14"/>
        <v>285184.60323062789</v>
      </c>
      <c r="AB107" s="620"/>
      <c r="AC107" s="618">
        <f t="shared" si="15"/>
        <v>36000.122795157309</v>
      </c>
      <c r="AD107" s="597">
        <v>98330.73590772273</v>
      </c>
      <c r="AE107" s="594">
        <f t="shared" si="16"/>
        <v>48.582379401048783</v>
      </c>
      <c r="AF107" s="594"/>
      <c r="AG107" s="599">
        <v>2024</v>
      </c>
      <c r="AH107" s="600">
        <v>15</v>
      </c>
      <c r="AI107" s="600"/>
    </row>
    <row r="108" spans="1:35" s="587" customFormat="1">
      <c r="A108" s="601">
        <v>284</v>
      </c>
      <c r="B108" s="601" t="s">
        <v>374</v>
      </c>
      <c r="C108" s="597">
        <v>9247415.607477922</v>
      </c>
      <c r="D108" s="597">
        <v>10363026.308156028</v>
      </c>
      <c r="E108" s="627">
        <f t="shared" si="17"/>
        <v>1115610.7006781064</v>
      </c>
      <c r="F108" s="598">
        <f t="shared" si="18"/>
        <v>0.12064026837681739</v>
      </c>
      <c r="G108" s="598"/>
      <c r="H108" s="597">
        <v>10963096.895916509</v>
      </c>
      <c r="I108" s="597">
        <v>11189119.677000251</v>
      </c>
      <c r="J108" s="627">
        <f t="shared" si="19"/>
        <v>226022.78108374216</v>
      </c>
      <c r="K108" s="598">
        <f t="shared" si="20"/>
        <v>2.0616690997954257E-2</v>
      </c>
      <c r="L108" s="595"/>
      <c r="M108" s="594">
        <f t="shared" si="21"/>
        <v>-1715681.2884385865</v>
      </c>
      <c r="N108" s="594">
        <v>1028817.6081680136</v>
      </c>
      <c r="O108" s="607">
        <v>1174351.9006217383</v>
      </c>
      <c r="P108" s="594">
        <v>348610.33683001809</v>
      </c>
      <c r="Q108" s="594">
        <v>835201.90222017828</v>
      </c>
      <c r="R108" s="620">
        <f t="shared" si="13"/>
        <v>1864019.5103881918</v>
      </c>
      <c r="S108" s="620"/>
      <c r="T108" s="597">
        <f t="shared" si="22"/>
        <v>-826093.36884422228</v>
      </c>
      <c r="U108" s="597">
        <v>495656.02130653325</v>
      </c>
      <c r="V108" s="608">
        <v>-345781.54584963247</v>
      </c>
      <c r="W108" s="597">
        <v>-815097.02975173201</v>
      </c>
      <c r="X108" s="597">
        <v>437005.46957016032</v>
      </c>
      <c r="Y108" s="605">
        <v>-201476.59032050139</v>
      </c>
      <c r="Z108" s="605">
        <v>77270.33938598141</v>
      </c>
      <c r="AA108" s="620">
        <f t="shared" si="14"/>
        <v>808455.23994217359</v>
      </c>
      <c r="AB108" s="620"/>
      <c r="AC108" s="618">
        <f t="shared" si="15"/>
        <v>-1055564.2704460183</v>
      </c>
      <c r="AD108" s="597">
        <v>-929760.73706804309</v>
      </c>
      <c r="AE108" s="594">
        <f t="shared" si="16"/>
        <v>-417.4947180368402</v>
      </c>
      <c r="AF108" s="594"/>
      <c r="AG108" s="599">
        <v>2227</v>
      </c>
      <c r="AH108" s="600">
        <v>2</v>
      </c>
      <c r="AI108" s="600"/>
    </row>
    <row r="109" spans="1:35" s="587" customFormat="1">
      <c r="A109" s="601">
        <v>285</v>
      </c>
      <c r="B109" s="601" t="s">
        <v>140</v>
      </c>
      <c r="C109" s="597">
        <v>236758560.56656837</v>
      </c>
      <c r="D109" s="597">
        <v>253397330.49723738</v>
      </c>
      <c r="E109" s="627">
        <f t="shared" si="17"/>
        <v>16638769.93066901</v>
      </c>
      <c r="F109" s="598">
        <f t="shared" si="18"/>
        <v>7.0277374093051043E-2</v>
      </c>
      <c r="G109" s="598"/>
      <c r="H109" s="597">
        <v>235429484.49108636</v>
      </c>
      <c r="I109" s="597">
        <v>237761086.31263301</v>
      </c>
      <c r="J109" s="627">
        <f t="shared" si="19"/>
        <v>2331601.821546644</v>
      </c>
      <c r="K109" s="598">
        <f t="shared" si="20"/>
        <v>9.9036101046847472E-3</v>
      </c>
      <c r="L109" s="595"/>
      <c r="M109" s="594">
        <f t="shared" si="21"/>
        <v>1329076.0754820108</v>
      </c>
      <c r="N109" s="594">
        <v>-810784.20997074631</v>
      </c>
      <c r="O109" s="607">
        <v>2221508.8403176069</v>
      </c>
      <c r="P109" s="594">
        <v>-346560.95815363526</v>
      </c>
      <c r="Q109" s="594">
        <v>2781525.1931927828</v>
      </c>
      <c r="R109" s="620">
        <f t="shared" si="13"/>
        <v>1970740.9832220366</v>
      </c>
      <c r="S109" s="620"/>
      <c r="T109" s="597">
        <f t="shared" si="22"/>
        <v>15636244.184604377</v>
      </c>
      <c r="U109" s="597">
        <v>-9381746.5107626244</v>
      </c>
      <c r="V109" s="608">
        <v>-3237055.6426721215</v>
      </c>
      <c r="W109" s="597">
        <v>-68924.331131786108</v>
      </c>
      <c r="X109" s="597">
        <v>-2383988.6197754843</v>
      </c>
      <c r="Y109" s="605">
        <v>-4579317.7244062955</v>
      </c>
      <c r="Z109" s="605">
        <v>1756260.7852268617</v>
      </c>
      <c r="AA109" s="620">
        <f t="shared" si="14"/>
        <v>-14588792.069717543</v>
      </c>
      <c r="AB109" s="620"/>
      <c r="AC109" s="618">
        <f t="shared" si="15"/>
        <v>-16559533.052939579</v>
      </c>
      <c r="AD109" s="597">
        <v>-18397698.82060656</v>
      </c>
      <c r="AE109" s="594">
        <f t="shared" si="16"/>
        <v>-363.46877176850779</v>
      </c>
      <c r="AF109" s="594"/>
      <c r="AG109" s="599">
        <v>50617</v>
      </c>
      <c r="AH109" s="600">
        <v>8</v>
      </c>
      <c r="AI109" s="600"/>
    </row>
    <row r="110" spans="1:35" s="587" customFormat="1">
      <c r="A110" s="601">
        <v>286</v>
      </c>
      <c r="B110" s="601" t="s">
        <v>141</v>
      </c>
      <c r="C110" s="597">
        <v>356965061.12859821</v>
      </c>
      <c r="D110" s="597">
        <v>378754966.22145712</v>
      </c>
      <c r="E110" s="627">
        <f t="shared" si="17"/>
        <v>21789905.092858911</v>
      </c>
      <c r="F110" s="598">
        <f t="shared" si="18"/>
        <v>6.1042122789179649E-2</v>
      </c>
      <c r="G110" s="598"/>
      <c r="H110" s="597">
        <v>349831607.46340585</v>
      </c>
      <c r="I110" s="597">
        <v>353645989.69326198</v>
      </c>
      <c r="J110" s="627">
        <f t="shared" si="19"/>
        <v>3814382.2298561335</v>
      </c>
      <c r="K110" s="598">
        <f t="shared" si="20"/>
        <v>1.0903480841865145E-2</v>
      </c>
      <c r="L110" s="595"/>
      <c r="M110" s="594">
        <f t="shared" si="21"/>
        <v>7133453.6651923656</v>
      </c>
      <c r="N110" s="594">
        <v>-4301015.2112129303</v>
      </c>
      <c r="O110" s="607">
        <v>15809867.067753196</v>
      </c>
      <c r="P110" s="594">
        <v>16552009.186600029</v>
      </c>
      <c r="Q110" s="594">
        <v>-406993.69615939754</v>
      </c>
      <c r="R110" s="620">
        <f t="shared" si="13"/>
        <v>-4708008.9073723275</v>
      </c>
      <c r="S110" s="620"/>
      <c r="T110" s="597">
        <f t="shared" si="22"/>
        <v>25108976.528195143</v>
      </c>
      <c r="U110" s="597">
        <v>-15065385.916917082</v>
      </c>
      <c r="V110" s="608">
        <v>-24580021.770961404</v>
      </c>
      <c r="W110" s="597">
        <v>-16626735.253334939</v>
      </c>
      <c r="X110" s="597">
        <v>-6722797.3565898724</v>
      </c>
      <c r="Y110" s="605">
        <v>-7185938.0747943893</v>
      </c>
      <c r="Z110" s="605">
        <v>2755952.3067306322</v>
      </c>
      <c r="AA110" s="620">
        <f t="shared" si="14"/>
        <v>-26218169.041570712</v>
      </c>
      <c r="AB110" s="620"/>
      <c r="AC110" s="618">
        <f t="shared" si="15"/>
        <v>-21510160.134198382</v>
      </c>
      <c r="AD110" s="597">
        <v>-21767008.688807599</v>
      </c>
      <c r="AE110" s="594">
        <f t="shared" si="16"/>
        <v>-274.04359476774982</v>
      </c>
      <c r="AF110" s="594"/>
      <c r="AG110" s="599">
        <v>79429</v>
      </c>
      <c r="AH110" s="600">
        <v>8</v>
      </c>
      <c r="AI110" s="600"/>
    </row>
    <row r="111" spans="1:35" s="587" customFormat="1">
      <c r="A111" s="601">
        <v>287</v>
      </c>
      <c r="B111" s="601" t="s">
        <v>375</v>
      </c>
      <c r="C111" s="597">
        <v>29508438.883393191</v>
      </c>
      <c r="D111" s="597">
        <v>30221137.537444904</v>
      </c>
      <c r="E111" s="627">
        <f t="shared" si="17"/>
        <v>712698.65405171365</v>
      </c>
      <c r="F111" s="598">
        <f t="shared" si="18"/>
        <v>2.4152367289508068E-2</v>
      </c>
      <c r="G111" s="598"/>
      <c r="H111" s="597">
        <v>32189423.774602059</v>
      </c>
      <c r="I111" s="597">
        <v>32460239.938929036</v>
      </c>
      <c r="J111" s="627">
        <f t="shared" si="19"/>
        <v>270816.16432697698</v>
      </c>
      <c r="K111" s="598">
        <f t="shared" si="20"/>
        <v>8.4132032379111744E-3</v>
      </c>
      <c r="L111" s="595"/>
      <c r="M111" s="594">
        <f t="shared" si="21"/>
        <v>-2680984.8912088685</v>
      </c>
      <c r="N111" s="594">
        <v>1606930.1544386714</v>
      </c>
      <c r="O111" s="607">
        <v>1929907.8757953346</v>
      </c>
      <c r="P111" s="594">
        <v>883890.07468561828</v>
      </c>
      <c r="Q111" s="594">
        <v>1072595.0618642569</v>
      </c>
      <c r="R111" s="620">
        <f t="shared" si="13"/>
        <v>2679525.2163029285</v>
      </c>
      <c r="S111" s="620"/>
      <c r="T111" s="597">
        <f t="shared" si="22"/>
        <v>-2239102.4014841318</v>
      </c>
      <c r="U111" s="597">
        <v>1343461.4408904789</v>
      </c>
      <c r="V111" s="608">
        <v>-939544.62418591976</v>
      </c>
      <c r="W111" s="597">
        <v>-1807149.2144536003</v>
      </c>
      <c r="X111" s="597">
        <v>777043.6969313724</v>
      </c>
      <c r="Y111" s="605">
        <v>-564713.46061094292</v>
      </c>
      <c r="Z111" s="605">
        <v>216579.01142671576</v>
      </c>
      <c r="AA111" s="620">
        <f t="shared" si="14"/>
        <v>1772370.688637624</v>
      </c>
      <c r="AB111" s="620"/>
      <c r="AC111" s="618">
        <f t="shared" si="15"/>
        <v>-907154.52766530449</v>
      </c>
      <c r="AD111" s="597">
        <v>-640691.70222192258</v>
      </c>
      <c r="AE111" s="594">
        <f t="shared" si="16"/>
        <v>-102.64205418486424</v>
      </c>
      <c r="AF111" s="594"/>
      <c r="AG111" s="599">
        <v>6242</v>
      </c>
      <c r="AH111" s="600">
        <v>15</v>
      </c>
      <c r="AI111" s="600"/>
    </row>
    <row r="112" spans="1:35" s="587" customFormat="1">
      <c r="A112" s="601">
        <v>288</v>
      </c>
      <c r="B112" s="601" t="s">
        <v>143</v>
      </c>
      <c r="C112" s="597">
        <v>26270438.009531856</v>
      </c>
      <c r="D112" s="597">
        <v>26013588.856686071</v>
      </c>
      <c r="E112" s="627">
        <f t="shared" si="17"/>
        <v>-256849.15284578502</v>
      </c>
      <c r="F112" s="598">
        <f t="shared" si="18"/>
        <v>-9.7771172582882312E-3</v>
      </c>
      <c r="G112" s="598"/>
      <c r="H112" s="597">
        <v>25467330.341150936</v>
      </c>
      <c r="I112" s="597">
        <v>26017500.176399607</v>
      </c>
      <c r="J112" s="627">
        <f t="shared" si="19"/>
        <v>550169.83524867147</v>
      </c>
      <c r="K112" s="598">
        <f t="shared" si="20"/>
        <v>2.1602964577707984E-2</v>
      </c>
      <c r="L112" s="595"/>
      <c r="M112" s="594">
        <f t="shared" si="21"/>
        <v>803107.66838091984</v>
      </c>
      <c r="N112" s="594">
        <v>-483541.52055936662</v>
      </c>
      <c r="O112" s="607">
        <v>2464278.5314443856</v>
      </c>
      <c r="P112" s="594">
        <v>3112740.4424824044</v>
      </c>
      <c r="Q112" s="594">
        <v>-621626.37596266565</v>
      </c>
      <c r="R112" s="620">
        <f t="shared" si="13"/>
        <v>-1105167.8965220323</v>
      </c>
      <c r="S112" s="620"/>
      <c r="T112" s="597">
        <f t="shared" si="22"/>
        <v>-3911.3197135366499</v>
      </c>
      <c r="U112" s="597">
        <v>2346.7918281219895</v>
      </c>
      <c r="V112" s="608">
        <v>3224591.5189330801</v>
      </c>
      <c r="W112" s="597">
        <v>3551921.7554556727</v>
      </c>
      <c r="X112" s="597">
        <v>-228105.98497165885</v>
      </c>
      <c r="Y112" s="605">
        <v>-579460.06331513764</v>
      </c>
      <c r="Z112" s="605">
        <v>222234.63123808306</v>
      </c>
      <c r="AA112" s="620">
        <f t="shared" si="14"/>
        <v>-582984.62522059144</v>
      </c>
      <c r="AB112" s="620"/>
      <c r="AC112" s="618">
        <f t="shared" si="15"/>
        <v>522183.27130144089</v>
      </c>
      <c r="AD112" s="597">
        <v>996402.37371599954</v>
      </c>
      <c r="AE112" s="594">
        <f t="shared" si="16"/>
        <v>155.56633469414513</v>
      </c>
      <c r="AF112" s="594"/>
      <c r="AG112" s="599">
        <v>6405</v>
      </c>
      <c r="AH112" s="600">
        <v>15</v>
      </c>
      <c r="AI112" s="600"/>
    </row>
    <row r="113" spans="1:35" s="587" customFormat="1">
      <c r="A113" s="601">
        <v>290</v>
      </c>
      <c r="B113" s="601" t="s">
        <v>144</v>
      </c>
      <c r="C113" s="597">
        <v>44125283.421546698</v>
      </c>
      <c r="D113" s="597">
        <v>43654031.795012206</v>
      </c>
      <c r="E113" s="627">
        <f t="shared" si="17"/>
        <v>-471251.62653449178</v>
      </c>
      <c r="F113" s="598">
        <f t="shared" si="18"/>
        <v>-1.067985494920076E-2</v>
      </c>
      <c r="G113" s="598"/>
      <c r="H113" s="597">
        <v>44020251.94747971</v>
      </c>
      <c r="I113" s="597">
        <v>44315734.172683157</v>
      </c>
      <c r="J113" s="627">
        <f t="shared" si="19"/>
        <v>295482.22520344704</v>
      </c>
      <c r="K113" s="598">
        <f t="shared" si="20"/>
        <v>6.7124155844447472E-3</v>
      </c>
      <c r="L113" s="595"/>
      <c r="M113" s="594">
        <f t="shared" si="21"/>
        <v>105031.47406698763</v>
      </c>
      <c r="N113" s="594">
        <v>-65082.62521018627</v>
      </c>
      <c r="O113" s="607">
        <v>1271051.9354532212</v>
      </c>
      <c r="P113" s="594">
        <v>751224.57213947922</v>
      </c>
      <c r="Q113" s="594">
        <v>552853.15065888315</v>
      </c>
      <c r="R113" s="620">
        <f t="shared" si="13"/>
        <v>487770.52544869686</v>
      </c>
      <c r="S113" s="620"/>
      <c r="T113" s="597">
        <f t="shared" si="22"/>
        <v>-661702.37767095119</v>
      </c>
      <c r="U113" s="597">
        <v>397021.42660257063</v>
      </c>
      <c r="V113" s="608">
        <v>1023806.9988031089</v>
      </c>
      <c r="W113" s="597">
        <v>199349.23459495604</v>
      </c>
      <c r="X113" s="597">
        <v>711945.79243258783</v>
      </c>
      <c r="Y113" s="605">
        <v>-701594.50288975681</v>
      </c>
      <c r="Z113" s="605">
        <v>269075.65421566495</v>
      </c>
      <c r="AA113" s="620">
        <f t="shared" si="14"/>
        <v>676448.37036106654</v>
      </c>
      <c r="AB113" s="620"/>
      <c r="AC113" s="618">
        <f t="shared" si="15"/>
        <v>188677.84491236968</v>
      </c>
      <c r="AD113" s="597">
        <v>946293.84277799912</v>
      </c>
      <c r="AE113" s="594">
        <f t="shared" si="16"/>
        <v>122.02370635435192</v>
      </c>
      <c r="AF113" s="594"/>
      <c r="AG113" s="599">
        <v>7755</v>
      </c>
      <c r="AH113" s="600">
        <v>18</v>
      </c>
      <c r="AI113" s="600"/>
    </row>
    <row r="114" spans="1:35" s="587" customFormat="1">
      <c r="A114" s="601">
        <v>291</v>
      </c>
      <c r="B114" s="601" t="s">
        <v>145</v>
      </c>
      <c r="C114" s="597">
        <v>11237659.077194907</v>
      </c>
      <c r="D114" s="597">
        <v>11284847.696171498</v>
      </c>
      <c r="E114" s="627">
        <f t="shared" si="17"/>
        <v>47188.618976591155</v>
      </c>
      <c r="F114" s="598">
        <f t="shared" si="18"/>
        <v>4.1991502547317145E-3</v>
      </c>
      <c r="G114" s="598"/>
      <c r="H114" s="597">
        <v>12842288.343944214</v>
      </c>
      <c r="I114" s="597">
        <v>13042032.927776942</v>
      </c>
      <c r="J114" s="627">
        <f t="shared" si="19"/>
        <v>199744.58383272775</v>
      </c>
      <c r="K114" s="598">
        <f t="shared" si="20"/>
        <v>1.5553659790462296E-2</v>
      </c>
      <c r="L114" s="595"/>
      <c r="M114" s="594">
        <f t="shared" si="21"/>
        <v>-1604629.2667493075</v>
      </c>
      <c r="N114" s="594">
        <v>962215.81022848887</v>
      </c>
      <c r="O114" s="607">
        <v>555477.69664178044</v>
      </c>
      <c r="P114" s="594">
        <v>-339277.67464155983</v>
      </c>
      <c r="Q114" s="594">
        <v>903744.98393354379</v>
      </c>
      <c r="R114" s="620">
        <f t="shared" si="13"/>
        <v>1865960.7941620327</v>
      </c>
      <c r="S114" s="620"/>
      <c r="T114" s="597">
        <f t="shared" si="22"/>
        <v>-1757185.2316054441</v>
      </c>
      <c r="U114" s="597">
        <v>1054311.1389632663</v>
      </c>
      <c r="V114" s="608">
        <v>-444061.94793276861</v>
      </c>
      <c r="W114" s="597">
        <v>-1399278.0401291717</v>
      </c>
      <c r="X114" s="597">
        <v>924472.97573058342</v>
      </c>
      <c r="Y114" s="605">
        <v>-191705.83515453187</v>
      </c>
      <c r="Z114" s="605">
        <v>73523.057547774864</v>
      </c>
      <c r="AA114" s="620">
        <f t="shared" si="14"/>
        <v>1860601.3370870927</v>
      </c>
      <c r="AB114" s="620"/>
      <c r="AC114" s="618">
        <f t="shared" si="15"/>
        <v>-5359.4570749399718</v>
      </c>
      <c r="AD114" s="597">
        <v>164398.14725715527</v>
      </c>
      <c r="AE114" s="594">
        <f t="shared" si="16"/>
        <v>77.582891579591916</v>
      </c>
      <c r="AF114" s="594"/>
      <c r="AG114" s="599">
        <v>2119</v>
      </c>
      <c r="AH114" s="600">
        <v>6</v>
      </c>
      <c r="AI114" s="600"/>
    </row>
    <row r="115" spans="1:35" s="587" customFormat="1">
      <c r="A115" s="601">
        <v>297</v>
      </c>
      <c r="B115" s="601" t="s">
        <v>146</v>
      </c>
      <c r="C115" s="597">
        <v>486586285.25797594</v>
      </c>
      <c r="D115" s="597">
        <v>504566202.62290752</v>
      </c>
      <c r="E115" s="627">
        <f t="shared" si="17"/>
        <v>17979917.364931583</v>
      </c>
      <c r="F115" s="598">
        <f t="shared" si="18"/>
        <v>3.6951138800385794E-2</v>
      </c>
      <c r="G115" s="598"/>
      <c r="H115" s="597">
        <v>466963578.72936374</v>
      </c>
      <c r="I115" s="597">
        <v>482691341.53061837</v>
      </c>
      <c r="J115" s="627">
        <f t="shared" si="19"/>
        <v>15727762.80125463</v>
      </c>
      <c r="K115" s="598">
        <f t="shared" si="20"/>
        <v>3.3680919706951938E-2</v>
      </c>
      <c r="L115" s="595"/>
      <c r="M115" s="594">
        <f t="shared" si="21"/>
        <v>19622706.528612196</v>
      </c>
      <c r="N115" s="594">
        <v>-11805262.822869556</v>
      </c>
      <c r="O115" s="607">
        <v>-11554608.73720336</v>
      </c>
      <c r="P115" s="594">
        <v>-6112922.7505075336</v>
      </c>
      <c r="Q115" s="594">
        <v>-4935372.5064624157</v>
      </c>
      <c r="R115" s="620">
        <f t="shared" si="13"/>
        <v>-16740635.329331972</v>
      </c>
      <c r="S115" s="620"/>
      <c r="T115" s="597">
        <f t="shared" si="22"/>
        <v>21874861.09228915</v>
      </c>
      <c r="U115" s="597">
        <v>-13124916.655373488</v>
      </c>
      <c r="V115" s="608">
        <v>-6335076.9469908476</v>
      </c>
      <c r="W115" s="597">
        <v>39097.559808969498</v>
      </c>
      <c r="X115" s="597">
        <v>-4474986.7012361381</v>
      </c>
      <c r="Y115" s="605">
        <v>-11091073.692748787</v>
      </c>
      <c r="Z115" s="605">
        <v>4253650.6451212419</v>
      </c>
      <c r="AA115" s="620">
        <f t="shared" si="14"/>
        <v>-24437326.40423717</v>
      </c>
      <c r="AB115" s="620"/>
      <c r="AC115" s="618">
        <f t="shared" si="15"/>
        <v>-7696691.0749051981</v>
      </c>
      <c r="AD115" s="597">
        <v>-7623441.1356113479</v>
      </c>
      <c r="AE115" s="594">
        <f t="shared" si="16"/>
        <v>-62.184455484047731</v>
      </c>
      <c r="AF115" s="594"/>
      <c r="AG115" s="599">
        <v>122594</v>
      </c>
      <c r="AH115" s="600">
        <v>11</v>
      </c>
      <c r="AI115" s="600"/>
    </row>
    <row r="116" spans="1:35" s="587" customFormat="1">
      <c r="A116" s="601">
        <v>300</v>
      </c>
      <c r="B116" s="601" t="s">
        <v>147</v>
      </c>
      <c r="C116" s="597">
        <v>16071597.905098256</v>
      </c>
      <c r="D116" s="597">
        <v>16272228.460851112</v>
      </c>
      <c r="E116" s="627">
        <f t="shared" si="17"/>
        <v>200630.55575285666</v>
      </c>
      <c r="F116" s="598">
        <f t="shared" si="18"/>
        <v>1.2483547494005704E-2</v>
      </c>
      <c r="G116" s="598"/>
      <c r="H116" s="597">
        <v>18282395.695489384</v>
      </c>
      <c r="I116" s="597">
        <v>18619987.532142285</v>
      </c>
      <c r="J116" s="627">
        <f t="shared" si="19"/>
        <v>337591.83665290102</v>
      </c>
      <c r="K116" s="598">
        <f t="shared" si="20"/>
        <v>1.8465404768380076E-2</v>
      </c>
      <c r="L116" s="595"/>
      <c r="M116" s="594">
        <f t="shared" si="21"/>
        <v>-2210797.7903911285</v>
      </c>
      <c r="N116" s="594">
        <v>1325560.2991796143</v>
      </c>
      <c r="O116" s="607">
        <v>835938.59496181086</v>
      </c>
      <c r="P116" s="594">
        <v>121556.33037283458</v>
      </c>
      <c r="Q116" s="594">
        <v>729078.90658615809</v>
      </c>
      <c r="R116" s="620">
        <f t="shared" si="13"/>
        <v>2054639.2057657724</v>
      </c>
      <c r="S116" s="620"/>
      <c r="T116" s="597">
        <f t="shared" si="22"/>
        <v>-2347759.0712911729</v>
      </c>
      <c r="U116" s="597">
        <v>1408655.4427747035</v>
      </c>
      <c r="V116" s="608">
        <v>1837524.9283603132</v>
      </c>
      <c r="W116" s="597">
        <v>1069276.1482626889</v>
      </c>
      <c r="X116" s="597">
        <v>718383.70633970911</v>
      </c>
      <c r="Y116" s="616">
        <v>-310945.23616145639</v>
      </c>
      <c r="Z116" s="616">
        <v>119253.77479551779</v>
      </c>
      <c r="AA116" s="620">
        <f t="shared" si="14"/>
        <v>1935347.6877484741</v>
      </c>
      <c r="AB116" s="620"/>
      <c r="AC116" s="618">
        <f t="shared" si="15"/>
        <v>-119291.51801729831</v>
      </c>
      <c r="AD116" s="597">
        <v>-222673.18422682583</v>
      </c>
      <c r="AE116" s="594">
        <f t="shared" si="16"/>
        <v>-64.787077168119239</v>
      </c>
      <c r="AF116" s="594"/>
      <c r="AG116" s="599">
        <v>3437</v>
      </c>
      <c r="AH116" s="600">
        <v>14</v>
      </c>
      <c r="AI116" s="600"/>
    </row>
    <row r="117" spans="1:35" s="587" customFormat="1">
      <c r="A117" s="601">
        <v>301</v>
      </c>
      <c r="B117" s="601" t="s">
        <v>148</v>
      </c>
      <c r="C117" s="597">
        <v>94733756.011085153</v>
      </c>
      <c r="D117" s="597">
        <v>99659289.186917514</v>
      </c>
      <c r="E117" s="627">
        <f t="shared" si="17"/>
        <v>4925533.175832361</v>
      </c>
      <c r="F117" s="598">
        <f t="shared" si="18"/>
        <v>5.1993432787105005E-2</v>
      </c>
      <c r="G117" s="598"/>
      <c r="H117" s="597">
        <v>95515104.87797305</v>
      </c>
      <c r="I117" s="597">
        <v>96805680.437772289</v>
      </c>
      <c r="J117" s="627">
        <f t="shared" si="19"/>
        <v>1290575.559799239</v>
      </c>
      <c r="K117" s="598">
        <f t="shared" si="20"/>
        <v>1.3511743105428568E-2</v>
      </c>
      <c r="L117" s="595"/>
      <c r="M117" s="594">
        <f t="shared" si="21"/>
        <v>-781348.86688789725</v>
      </c>
      <c r="N117" s="594">
        <v>463551.83119081572</v>
      </c>
      <c r="O117" s="607">
        <v>15795016.852715939</v>
      </c>
      <c r="P117" s="594">
        <v>16682920.811195232</v>
      </c>
      <c r="Q117" s="594">
        <v>-803769.0156173053</v>
      </c>
      <c r="R117" s="620">
        <f t="shared" si="13"/>
        <v>-340217.18442648958</v>
      </c>
      <c r="S117" s="620"/>
      <c r="T117" s="597">
        <f t="shared" si="22"/>
        <v>2853608.7491452247</v>
      </c>
      <c r="U117" s="597">
        <v>-1712165.2494871344</v>
      </c>
      <c r="V117" s="608">
        <v>4444521.3204152286</v>
      </c>
      <c r="W117" s="597">
        <v>6791663.271100089</v>
      </c>
      <c r="X117" s="597">
        <v>-2039012.3076953078</v>
      </c>
      <c r="Y117" s="605">
        <v>-1799447.4097327224</v>
      </c>
      <c r="Z117" s="605">
        <v>690124.40520304011</v>
      </c>
      <c r="AA117" s="620">
        <f t="shared" si="14"/>
        <v>-4860500.5617121253</v>
      </c>
      <c r="AB117" s="620"/>
      <c r="AC117" s="618">
        <f t="shared" si="15"/>
        <v>-4520283.377285636</v>
      </c>
      <c r="AD117" s="597">
        <v>-4611173.308485277</v>
      </c>
      <c r="AE117" s="594">
        <f t="shared" si="16"/>
        <v>-231.83375105506673</v>
      </c>
      <c r="AF117" s="594"/>
      <c r="AG117" s="599">
        <v>19890</v>
      </c>
      <c r="AH117" s="600">
        <v>14</v>
      </c>
      <c r="AI117" s="600"/>
    </row>
    <row r="118" spans="1:35" s="587" customFormat="1">
      <c r="A118" s="601">
        <v>304</v>
      </c>
      <c r="B118" s="601" t="s">
        <v>149</v>
      </c>
      <c r="C118" s="597">
        <v>4927451.1040357761</v>
      </c>
      <c r="D118" s="597">
        <v>5183552.6384591172</v>
      </c>
      <c r="E118" s="627">
        <f t="shared" si="17"/>
        <v>256101.53442334104</v>
      </c>
      <c r="F118" s="598">
        <f t="shared" si="18"/>
        <v>5.1974444599477372E-2</v>
      </c>
      <c r="G118" s="598"/>
      <c r="H118" s="597">
        <v>4311907.7528549805</v>
      </c>
      <c r="I118" s="597">
        <v>4737002.6450220458</v>
      </c>
      <c r="J118" s="627">
        <f t="shared" si="19"/>
        <v>425094.89216706529</v>
      </c>
      <c r="K118" s="598">
        <f t="shared" si="20"/>
        <v>9.8586267733952196E-2</v>
      </c>
      <c r="L118" s="595"/>
      <c r="M118" s="594">
        <f t="shared" si="21"/>
        <v>615543.35118079558</v>
      </c>
      <c r="N118" s="594">
        <v>-369578.77209693141</v>
      </c>
      <c r="O118" s="607">
        <v>-165729.172056159</v>
      </c>
      <c r="P118" s="594">
        <v>-69380.519803613424</v>
      </c>
      <c r="Q118" s="594">
        <v>-92303.743131439114</v>
      </c>
      <c r="R118" s="620">
        <f t="shared" si="13"/>
        <v>-461882.51522837055</v>
      </c>
      <c r="S118" s="620"/>
      <c r="T118" s="597">
        <f t="shared" si="22"/>
        <v>446549.99343707133</v>
      </c>
      <c r="U118" s="597">
        <v>-267929.99606224272</v>
      </c>
      <c r="V118" s="608">
        <v>-225790.80623264052</v>
      </c>
      <c r="W118" s="597">
        <v>-196786.79160926025</v>
      </c>
      <c r="X118" s="597">
        <v>-14286.912519806761</v>
      </c>
      <c r="Y118" s="616">
        <v>-85946.45747843571</v>
      </c>
      <c r="Z118" s="616">
        <v>32962.201354594676</v>
      </c>
      <c r="AA118" s="620">
        <f t="shared" si="14"/>
        <v>-335201.16470589052</v>
      </c>
      <c r="AB118" s="620"/>
      <c r="AC118" s="618">
        <f t="shared" si="15"/>
        <v>126681.35052248003</v>
      </c>
      <c r="AD118" s="597">
        <v>114964.46187393868</v>
      </c>
      <c r="AE118" s="594">
        <f t="shared" si="16"/>
        <v>121.01522302519861</v>
      </c>
      <c r="AF118" s="594"/>
      <c r="AG118" s="599">
        <v>950</v>
      </c>
      <c r="AH118" s="600">
        <v>2</v>
      </c>
      <c r="AI118" s="600"/>
    </row>
    <row r="119" spans="1:35" s="587" customFormat="1">
      <c r="A119" s="601">
        <v>305</v>
      </c>
      <c r="B119" s="601" t="s">
        <v>150</v>
      </c>
      <c r="C119" s="597">
        <v>66257765.707163744</v>
      </c>
      <c r="D119" s="597">
        <v>69604067.658840746</v>
      </c>
      <c r="E119" s="627">
        <f t="shared" si="17"/>
        <v>3346301.951677002</v>
      </c>
      <c r="F119" s="598">
        <f t="shared" si="18"/>
        <v>5.0504298114525802E-2</v>
      </c>
      <c r="G119" s="598"/>
      <c r="H119" s="597">
        <v>69491924.715203136</v>
      </c>
      <c r="I119" s="597">
        <v>70779711.647046775</v>
      </c>
      <c r="J119" s="627">
        <f t="shared" si="19"/>
        <v>1287786.9318436384</v>
      </c>
      <c r="K119" s="598">
        <f t="shared" si="20"/>
        <v>1.8531461563647007E-2</v>
      </c>
      <c r="L119" s="595"/>
      <c r="M119" s="594">
        <f t="shared" si="21"/>
        <v>-3234159.0080393925</v>
      </c>
      <c r="N119" s="594">
        <v>1936547.7977629702</v>
      </c>
      <c r="O119" s="607">
        <v>3738374.2579028457</v>
      </c>
      <c r="P119" s="594">
        <v>1416626.4370994642</v>
      </c>
      <c r="Q119" s="594">
        <v>2384920.8865310634</v>
      </c>
      <c r="R119" s="620">
        <f t="shared" si="13"/>
        <v>4321468.6842940338</v>
      </c>
      <c r="S119" s="620"/>
      <c r="T119" s="597">
        <f t="shared" si="22"/>
        <v>-1175643.9882060289</v>
      </c>
      <c r="U119" s="597">
        <v>705386.39292361715</v>
      </c>
      <c r="V119" s="608">
        <v>1090691.0646950305</v>
      </c>
      <c r="W119" s="597">
        <v>-403704.97162134945</v>
      </c>
      <c r="X119" s="597">
        <v>1274653.1189066158</v>
      </c>
      <c r="Y119" s="605">
        <v>-1370257.9420719866</v>
      </c>
      <c r="Z119" s="605">
        <v>525521.58075441152</v>
      </c>
      <c r="AA119" s="620">
        <f t="shared" si="14"/>
        <v>1135303.1505126581</v>
      </c>
      <c r="AB119" s="620"/>
      <c r="AC119" s="618">
        <f t="shared" si="15"/>
        <v>-3186165.5337813757</v>
      </c>
      <c r="AD119" s="597">
        <v>-2017203.0704954676</v>
      </c>
      <c r="AE119" s="594">
        <f t="shared" si="16"/>
        <v>-133.18388158559802</v>
      </c>
      <c r="AF119" s="594"/>
      <c r="AG119" s="599">
        <v>15146</v>
      </c>
      <c r="AH119" s="600">
        <v>17</v>
      </c>
      <c r="AI119" s="600"/>
    </row>
    <row r="120" spans="1:35" s="587" customFormat="1">
      <c r="A120" s="601">
        <v>309</v>
      </c>
      <c r="B120" s="601" t="s">
        <v>151</v>
      </c>
      <c r="C120" s="597">
        <v>31655193.733723085</v>
      </c>
      <c r="D120" s="597">
        <v>33429706.834487643</v>
      </c>
      <c r="E120" s="627">
        <f t="shared" si="17"/>
        <v>1774513.1007645577</v>
      </c>
      <c r="F120" s="598">
        <f t="shared" si="18"/>
        <v>5.6057565645985089E-2</v>
      </c>
      <c r="G120" s="598"/>
      <c r="H120" s="597">
        <v>30769804.48092939</v>
      </c>
      <c r="I120" s="597">
        <v>31218554.533369936</v>
      </c>
      <c r="J120" s="627">
        <f t="shared" si="19"/>
        <v>448750.05244054645</v>
      </c>
      <c r="K120" s="598">
        <f t="shared" si="20"/>
        <v>1.4584104774493262E-2</v>
      </c>
      <c r="L120" s="595"/>
      <c r="M120" s="594">
        <f t="shared" si="21"/>
        <v>885389.25279369578</v>
      </c>
      <c r="N120" s="594">
        <v>-532927.13107197662</v>
      </c>
      <c r="O120" s="607">
        <v>531475.71534418315</v>
      </c>
      <c r="P120" s="594">
        <v>1079870.5173830558</v>
      </c>
      <c r="Q120" s="594">
        <v>-521292.66121300391</v>
      </c>
      <c r="R120" s="620">
        <f t="shared" si="13"/>
        <v>-1054219.7922849804</v>
      </c>
      <c r="S120" s="620"/>
      <c r="T120" s="597">
        <f t="shared" si="22"/>
        <v>2211152.301117707</v>
      </c>
      <c r="U120" s="597">
        <v>-1326691.3806706239</v>
      </c>
      <c r="V120" s="608">
        <v>-6765130.2425616533</v>
      </c>
      <c r="W120" s="597">
        <v>-5684737.3238109108</v>
      </c>
      <c r="X120" s="597">
        <v>-980363.09950571635</v>
      </c>
      <c r="Y120" s="605">
        <v>-584164.50098764151</v>
      </c>
      <c r="Z120" s="605">
        <v>224038.87804907138</v>
      </c>
      <c r="AA120" s="620">
        <f t="shared" si="14"/>
        <v>-2667180.1031149104</v>
      </c>
      <c r="AB120" s="620"/>
      <c r="AC120" s="618">
        <f t="shared" si="15"/>
        <v>-1612960.31082993</v>
      </c>
      <c r="AD120" s="597">
        <v>-1491259.9623229345</v>
      </c>
      <c r="AE120" s="594">
        <f t="shared" si="16"/>
        <v>-230.95244886525236</v>
      </c>
      <c r="AF120" s="594"/>
      <c r="AG120" s="599">
        <v>6457</v>
      </c>
      <c r="AH120" s="600">
        <v>12</v>
      </c>
      <c r="AI120" s="600"/>
    </row>
    <row r="121" spans="1:35" s="587" customFormat="1">
      <c r="A121" s="601">
        <v>312</v>
      </c>
      <c r="B121" s="601" t="s">
        <v>152</v>
      </c>
      <c r="C121" s="597">
        <v>6173543.4211384486</v>
      </c>
      <c r="D121" s="597">
        <v>6602477.1302483603</v>
      </c>
      <c r="E121" s="627">
        <f t="shared" si="17"/>
        <v>428933.7091099117</v>
      </c>
      <c r="F121" s="598">
        <f t="shared" si="18"/>
        <v>6.947933785339977E-2</v>
      </c>
      <c r="G121" s="598"/>
      <c r="H121" s="597">
        <v>6276221.9833814148</v>
      </c>
      <c r="I121" s="597">
        <v>6447942.3875618046</v>
      </c>
      <c r="J121" s="627">
        <f t="shared" si="19"/>
        <v>171720.40418038983</v>
      </c>
      <c r="K121" s="598">
        <f t="shared" si="20"/>
        <v>2.7360473328553736E-2</v>
      </c>
      <c r="L121" s="595"/>
      <c r="M121" s="594">
        <f t="shared" si="21"/>
        <v>-102678.56224296615</v>
      </c>
      <c r="N121" s="594">
        <v>61286.43494559903</v>
      </c>
      <c r="O121" s="607">
        <v>1338505.0145625863</v>
      </c>
      <c r="P121" s="594">
        <v>1381098.6192172086</v>
      </c>
      <c r="Q121" s="594">
        <v>-37461.443957193558</v>
      </c>
      <c r="R121" s="620">
        <f t="shared" si="13"/>
        <v>23824.990988405472</v>
      </c>
      <c r="S121" s="620"/>
      <c r="T121" s="597">
        <f t="shared" si="22"/>
        <v>154534.74268655572</v>
      </c>
      <c r="U121" s="597">
        <v>-92720.845611933415</v>
      </c>
      <c r="V121" s="608">
        <v>309647.00612852164</v>
      </c>
      <c r="W121" s="597">
        <v>455446.46184630692</v>
      </c>
      <c r="X121" s="597">
        <v>-127271.39875370733</v>
      </c>
      <c r="Y121" s="605">
        <v>-108202.06646758853</v>
      </c>
      <c r="Z121" s="605">
        <v>41497.676652731825</v>
      </c>
      <c r="AA121" s="620">
        <f t="shared" si="14"/>
        <v>-286696.63418049744</v>
      </c>
      <c r="AB121" s="620"/>
      <c r="AC121" s="618">
        <f t="shared" si="15"/>
        <v>-310521.62516890292</v>
      </c>
      <c r="AD121" s="597">
        <v>-166092.74519664363</v>
      </c>
      <c r="AE121" s="594">
        <f t="shared" si="16"/>
        <v>-138.8735327731134</v>
      </c>
      <c r="AF121" s="594"/>
      <c r="AG121" s="599">
        <v>1196</v>
      </c>
      <c r="AH121" s="600">
        <v>13</v>
      </c>
      <c r="AI121" s="600"/>
    </row>
    <row r="122" spans="1:35" s="587" customFormat="1">
      <c r="A122" s="601">
        <v>316</v>
      </c>
      <c r="B122" s="601" t="s">
        <v>153</v>
      </c>
      <c r="C122" s="597">
        <v>16651389.426078398</v>
      </c>
      <c r="D122" s="597">
        <v>17147134.52252645</v>
      </c>
      <c r="E122" s="627">
        <f t="shared" si="17"/>
        <v>495745.09644805267</v>
      </c>
      <c r="F122" s="598">
        <f t="shared" si="18"/>
        <v>2.977199582346244E-2</v>
      </c>
      <c r="G122" s="598"/>
      <c r="H122" s="597">
        <v>16468583.178993383</v>
      </c>
      <c r="I122" s="597">
        <v>16790756.044507667</v>
      </c>
      <c r="J122" s="627">
        <f t="shared" si="19"/>
        <v>322172.865514284</v>
      </c>
      <c r="K122" s="598">
        <f t="shared" si="20"/>
        <v>1.956287690402134E-2</v>
      </c>
      <c r="L122" s="595"/>
      <c r="M122" s="594">
        <f t="shared" si="21"/>
        <v>182806.24708501436</v>
      </c>
      <c r="N122" s="594">
        <v>-110788.76585552718</v>
      </c>
      <c r="O122" s="607">
        <v>-593625.48290842399</v>
      </c>
      <c r="P122" s="594">
        <v>-423011.84414366446</v>
      </c>
      <c r="Q122" s="594">
        <v>-152930.17921883069</v>
      </c>
      <c r="R122" s="620">
        <f t="shared" si="13"/>
        <v>-263718.94507435785</v>
      </c>
      <c r="S122" s="620"/>
      <c r="T122" s="597">
        <f t="shared" si="22"/>
        <v>356378.47801878303</v>
      </c>
      <c r="U122" s="597">
        <v>-213827.08681126978</v>
      </c>
      <c r="V122" s="608">
        <v>-1001200.695725318</v>
      </c>
      <c r="W122" s="597">
        <v>-760053.6229835581</v>
      </c>
      <c r="X122" s="597">
        <v>-176112.97313038999</v>
      </c>
      <c r="Y122" s="605">
        <v>-379792.87209944538</v>
      </c>
      <c r="Z122" s="605">
        <v>145658.23293325101</v>
      </c>
      <c r="AA122" s="620">
        <f t="shared" si="14"/>
        <v>-624074.69910785416</v>
      </c>
      <c r="AB122" s="620"/>
      <c r="AC122" s="618">
        <f t="shared" si="15"/>
        <v>-360355.75403349631</v>
      </c>
      <c r="AD122" s="597">
        <v>-360403.67774780653</v>
      </c>
      <c r="AE122" s="594">
        <f t="shared" si="16"/>
        <v>-85.851281026156869</v>
      </c>
      <c r="AF122" s="594"/>
      <c r="AG122" s="599">
        <v>4198</v>
      </c>
      <c r="AH122" s="600">
        <v>7</v>
      </c>
      <c r="AI122" s="600"/>
    </row>
    <row r="123" spans="1:35" s="587" customFormat="1">
      <c r="A123" s="601">
        <v>317</v>
      </c>
      <c r="B123" s="601" t="s">
        <v>154</v>
      </c>
      <c r="C123" s="597">
        <v>11301528.56753266</v>
      </c>
      <c r="D123" s="597">
        <v>11901159.31615987</v>
      </c>
      <c r="E123" s="627">
        <f t="shared" si="17"/>
        <v>599630.74862721004</v>
      </c>
      <c r="F123" s="598">
        <f t="shared" si="18"/>
        <v>5.3057490855692356E-2</v>
      </c>
      <c r="G123" s="598"/>
      <c r="H123" s="597">
        <v>12716008.126638688</v>
      </c>
      <c r="I123" s="597">
        <v>12906437.778938502</v>
      </c>
      <c r="J123" s="627">
        <f t="shared" si="19"/>
        <v>190429.65229981393</v>
      </c>
      <c r="K123" s="598">
        <f t="shared" si="20"/>
        <v>1.4975584350318557E-2</v>
      </c>
      <c r="L123" s="595"/>
      <c r="M123" s="594">
        <f t="shared" si="21"/>
        <v>-1414479.5591060277</v>
      </c>
      <c r="N123" s="594">
        <v>848028.36924636201</v>
      </c>
      <c r="O123" s="607">
        <v>733383.34610682353</v>
      </c>
      <c r="P123" s="594">
        <v>306987.87707553431</v>
      </c>
      <c r="Q123" s="594">
        <v>436947.22475092119</v>
      </c>
      <c r="R123" s="620">
        <f t="shared" si="13"/>
        <v>1284975.5939972831</v>
      </c>
      <c r="S123" s="620"/>
      <c r="T123" s="597">
        <f t="shared" si="22"/>
        <v>-1005278.4627786316</v>
      </c>
      <c r="U123" s="597">
        <v>603167.07766717882</v>
      </c>
      <c r="V123" s="608">
        <v>477046.21052690223</v>
      </c>
      <c r="W123" s="597">
        <v>214990.13303794619</v>
      </c>
      <c r="X123" s="597">
        <v>226162.50970394525</v>
      </c>
      <c r="Y123" s="605">
        <v>-223822.66926489468</v>
      </c>
      <c r="Z123" s="605">
        <v>85840.511738176036</v>
      </c>
      <c r="AA123" s="620">
        <f t="shared" si="14"/>
        <v>691347.42984440539</v>
      </c>
      <c r="AB123" s="620"/>
      <c r="AC123" s="618">
        <f t="shared" si="15"/>
        <v>-593628.16415287775</v>
      </c>
      <c r="AD123" s="597">
        <v>-536055.5367587395</v>
      </c>
      <c r="AE123" s="594">
        <f t="shared" si="16"/>
        <v>-216.67564137378315</v>
      </c>
      <c r="AF123" s="594"/>
      <c r="AG123" s="599">
        <v>2474</v>
      </c>
      <c r="AH123" s="600">
        <v>17</v>
      </c>
      <c r="AI123" s="600"/>
    </row>
    <row r="124" spans="1:35" s="587" customFormat="1">
      <c r="A124" s="601">
        <v>320</v>
      </c>
      <c r="B124" s="601" t="s">
        <v>155</v>
      </c>
      <c r="C124" s="597">
        <v>38102015.625662997</v>
      </c>
      <c r="D124" s="597">
        <v>39663022.22292912</v>
      </c>
      <c r="E124" s="627">
        <f t="shared" si="17"/>
        <v>1561006.5972661227</v>
      </c>
      <c r="F124" s="598">
        <f t="shared" si="18"/>
        <v>4.0969134352428639E-2</v>
      </c>
      <c r="G124" s="598"/>
      <c r="H124" s="597">
        <v>40132379.168039232</v>
      </c>
      <c r="I124" s="597">
        <v>40374645.721290208</v>
      </c>
      <c r="J124" s="627">
        <f t="shared" si="19"/>
        <v>242266.55325097591</v>
      </c>
      <c r="K124" s="598">
        <f t="shared" si="20"/>
        <v>6.0366855460169929E-3</v>
      </c>
      <c r="L124" s="595"/>
      <c r="M124" s="594">
        <f t="shared" si="21"/>
        <v>-2030363.5423762351</v>
      </c>
      <c r="N124" s="594">
        <v>1216368.6201065173</v>
      </c>
      <c r="O124" s="607">
        <v>3327422.2536920458</v>
      </c>
      <c r="P124" s="594">
        <v>1971847.8297237493</v>
      </c>
      <c r="Q124" s="594">
        <v>1385171.8279903987</v>
      </c>
      <c r="R124" s="620">
        <f t="shared" si="13"/>
        <v>2601540.4480969161</v>
      </c>
      <c r="S124" s="620"/>
      <c r="T124" s="597">
        <f t="shared" si="22"/>
        <v>-711623.49836108834</v>
      </c>
      <c r="U124" s="597">
        <v>426974.09901665291</v>
      </c>
      <c r="V124" s="608">
        <v>8995377.7288406417</v>
      </c>
      <c r="W124" s="597">
        <v>8169148.4065740407</v>
      </c>
      <c r="X124" s="597">
        <v>724729.16049459495</v>
      </c>
      <c r="Y124" s="605">
        <v>-632927.80686224869</v>
      </c>
      <c r="Z124" s="605">
        <v>242740.5901860467</v>
      </c>
      <c r="AA124" s="620">
        <f t="shared" si="14"/>
        <v>761516.04283504572</v>
      </c>
      <c r="AB124" s="620"/>
      <c r="AC124" s="618">
        <f t="shared" si="15"/>
        <v>-1840024.4052618705</v>
      </c>
      <c r="AD124" s="597">
        <v>-1592867.823913387</v>
      </c>
      <c r="AE124" s="594">
        <f t="shared" si="16"/>
        <v>-227.68265064513824</v>
      </c>
      <c r="AF124" s="594"/>
      <c r="AG124" s="599">
        <v>6996</v>
      </c>
      <c r="AH124" s="600">
        <v>19</v>
      </c>
      <c r="AI124" s="600"/>
    </row>
    <row r="125" spans="1:35" s="587" customFormat="1">
      <c r="A125" s="601">
        <v>322</v>
      </c>
      <c r="B125" s="601" t="s">
        <v>156</v>
      </c>
      <c r="C125" s="597">
        <v>28203421.775330536</v>
      </c>
      <c r="D125" s="597">
        <v>29363029.438919868</v>
      </c>
      <c r="E125" s="627">
        <f t="shared" si="17"/>
        <v>1159607.6635893323</v>
      </c>
      <c r="F125" s="598">
        <f t="shared" si="18"/>
        <v>4.1115850155587795E-2</v>
      </c>
      <c r="G125" s="598"/>
      <c r="H125" s="597">
        <v>30285626.900568552</v>
      </c>
      <c r="I125" s="597">
        <v>31249310.214590583</v>
      </c>
      <c r="J125" s="627">
        <f t="shared" si="19"/>
        <v>963683.31402203068</v>
      </c>
      <c r="K125" s="598">
        <f t="shared" si="20"/>
        <v>3.1819823878367182E-2</v>
      </c>
      <c r="L125" s="595"/>
      <c r="M125" s="594">
        <f t="shared" si="21"/>
        <v>-2082205.1252380162</v>
      </c>
      <c r="N125" s="594">
        <v>1247601.3822249568</v>
      </c>
      <c r="O125" s="607">
        <v>2512752.5782413259</v>
      </c>
      <c r="P125" s="594">
        <v>1307372.4920006394</v>
      </c>
      <c r="Q125" s="594">
        <v>1232932.1242705504</v>
      </c>
      <c r="R125" s="620">
        <f t="shared" si="13"/>
        <v>2480533.5064955074</v>
      </c>
      <c r="S125" s="620"/>
      <c r="T125" s="597">
        <f t="shared" si="22"/>
        <v>-1886280.7756707147</v>
      </c>
      <c r="U125" s="597">
        <v>1131768.4654024285</v>
      </c>
      <c r="V125" s="608">
        <v>1724597.6207973137</v>
      </c>
      <c r="W125" s="597">
        <v>599308.35001406074</v>
      </c>
      <c r="X125" s="597">
        <v>1030274.3251793605</v>
      </c>
      <c r="Y125" s="605">
        <v>-592487.7368697637</v>
      </c>
      <c r="Z125" s="605">
        <v>227231.00702235845</v>
      </c>
      <c r="AA125" s="620">
        <f t="shared" si="14"/>
        <v>1796786.0607343838</v>
      </c>
      <c r="AB125" s="620"/>
      <c r="AC125" s="618">
        <f t="shared" si="15"/>
        <v>-683747.44576112367</v>
      </c>
      <c r="AD125" s="597">
        <v>-669454.69810608402</v>
      </c>
      <c r="AE125" s="594">
        <f t="shared" si="16"/>
        <v>-102.22243061629013</v>
      </c>
      <c r="AF125" s="594"/>
      <c r="AG125" s="599">
        <v>6549</v>
      </c>
      <c r="AH125" s="600">
        <v>2</v>
      </c>
      <c r="AI125" s="600"/>
    </row>
    <row r="126" spans="1:35" s="587" customFormat="1">
      <c r="A126" s="601">
        <v>398</v>
      </c>
      <c r="B126" s="601" t="s">
        <v>157</v>
      </c>
      <c r="C126" s="597">
        <v>440796185.33686817</v>
      </c>
      <c r="D126" s="597">
        <v>460009662.64051372</v>
      </c>
      <c r="E126" s="627">
        <f t="shared" si="17"/>
        <v>19213477.303645551</v>
      </c>
      <c r="F126" s="598">
        <f t="shared" si="18"/>
        <v>4.3588120638934524E-2</v>
      </c>
      <c r="G126" s="598"/>
      <c r="H126" s="597">
        <v>462272353.58544528</v>
      </c>
      <c r="I126" s="597">
        <v>475865605.67920107</v>
      </c>
      <c r="J126" s="627">
        <f t="shared" si="19"/>
        <v>13593252.093755782</v>
      </c>
      <c r="K126" s="598">
        <f t="shared" si="20"/>
        <v>2.9405288869915596E-2</v>
      </c>
      <c r="L126" s="595"/>
      <c r="M126" s="594">
        <f t="shared" si="21"/>
        <v>-21476168.248577118</v>
      </c>
      <c r="N126" s="594">
        <v>12854456.673994904</v>
      </c>
      <c r="O126" s="607">
        <v>1725541.9026632309</v>
      </c>
      <c r="P126" s="594">
        <v>-16540806.319771886</v>
      </c>
      <c r="Q126" s="594">
        <v>18766346.478953186</v>
      </c>
      <c r="R126" s="620">
        <f t="shared" si="13"/>
        <v>31620803.152948089</v>
      </c>
      <c r="S126" s="620"/>
      <c r="T126" s="597">
        <f t="shared" si="22"/>
        <v>-15855943.038687348</v>
      </c>
      <c r="U126" s="597">
        <v>9513565.8232124075</v>
      </c>
      <c r="V126" s="608">
        <v>-19834742.81165576</v>
      </c>
      <c r="W126" s="597">
        <v>-35821768.897051454</v>
      </c>
      <c r="X126" s="597">
        <v>14243489.501497801</v>
      </c>
      <c r="Y126" s="605">
        <v>-10872226.871022118</v>
      </c>
      <c r="Z126" s="605">
        <v>4169718.4713562266</v>
      </c>
      <c r="AA126" s="620">
        <f t="shared" si="14"/>
        <v>17054546.925044317</v>
      </c>
      <c r="AB126" s="620"/>
      <c r="AC126" s="618">
        <f t="shared" si="15"/>
        <v>-14566256.227903772</v>
      </c>
      <c r="AD126" s="597">
        <v>-14996078.507893562</v>
      </c>
      <c r="AE126" s="594">
        <f t="shared" si="16"/>
        <v>-124.78534227496203</v>
      </c>
      <c r="AF126" s="594"/>
      <c r="AG126" s="599">
        <v>120175</v>
      </c>
      <c r="AH126" s="600">
        <v>7</v>
      </c>
      <c r="AI126" s="600"/>
    </row>
    <row r="127" spans="1:35" s="587" customFormat="1">
      <c r="A127" s="601">
        <v>399</v>
      </c>
      <c r="B127" s="601" t="s">
        <v>158</v>
      </c>
      <c r="C127" s="597">
        <v>31697012.310204059</v>
      </c>
      <c r="D127" s="597">
        <v>33144440.575825624</v>
      </c>
      <c r="E127" s="627">
        <f t="shared" si="17"/>
        <v>1447428.2656215653</v>
      </c>
      <c r="F127" s="598">
        <f t="shared" si="18"/>
        <v>4.5664501482229669E-2</v>
      </c>
      <c r="G127" s="598"/>
      <c r="H127" s="597">
        <v>29743482.887400839</v>
      </c>
      <c r="I127" s="597">
        <v>30605945.63301577</v>
      </c>
      <c r="J127" s="627">
        <f t="shared" si="19"/>
        <v>862462.74561493099</v>
      </c>
      <c r="K127" s="598">
        <f t="shared" si="20"/>
        <v>2.8996696482383542E-2</v>
      </c>
      <c r="L127" s="595"/>
      <c r="M127" s="594">
        <f t="shared" si="21"/>
        <v>1953529.4228032194</v>
      </c>
      <c r="N127" s="594">
        <v>-1174178.2707272482</v>
      </c>
      <c r="O127" s="607">
        <v>899213.82749259472</v>
      </c>
      <c r="P127" s="594">
        <v>2465375.2349550352</v>
      </c>
      <c r="Q127" s="594">
        <v>-1533185.608695521</v>
      </c>
      <c r="R127" s="620">
        <f t="shared" si="13"/>
        <v>-2707363.879422769</v>
      </c>
      <c r="S127" s="620"/>
      <c r="T127" s="597">
        <f t="shared" si="22"/>
        <v>2538494.9428098537</v>
      </c>
      <c r="U127" s="597">
        <v>-1523096.9656859119</v>
      </c>
      <c r="V127" s="608">
        <v>-177546.60892065614</v>
      </c>
      <c r="W127" s="597">
        <v>1624659.8773918599</v>
      </c>
      <c r="X127" s="597">
        <v>-1681107.9735297423</v>
      </c>
      <c r="Y127" s="616">
        <v>-707203.64011466526</v>
      </c>
      <c r="Z127" s="616">
        <v>271226.87156722799</v>
      </c>
      <c r="AA127" s="620">
        <f t="shared" si="14"/>
        <v>-3640181.7077630917</v>
      </c>
      <c r="AB127" s="620"/>
      <c r="AC127" s="618">
        <f t="shared" si="15"/>
        <v>-932817.82834032271</v>
      </c>
      <c r="AD127" s="597">
        <v>-1277711.6650291933</v>
      </c>
      <c r="AE127" s="594">
        <f t="shared" si="16"/>
        <v>-163.45294422786148</v>
      </c>
      <c r="AF127" s="594"/>
      <c r="AG127" s="599">
        <v>7817</v>
      </c>
      <c r="AH127" s="600">
        <v>15</v>
      </c>
      <c r="AI127" s="600"/>
    </row>
    <row r="128" spans="1:35" s="587" customFormat="1">
      <c r="A128" s="601">
        <v>400</v>
      </c>
      <c r="B128" s="601" t="s">
        <v>159</v>
      </c>
      <c r="C128" s="597">
        <v>30728678.869706031</v>
      </c>
      <c r="D128" s="597">
        <v>32251066.921657033</v>
      </c>
      <c r="E128" s="627">
        <f t="shared" si="17"/>
        <v>1522388.0519510023</v>
      </c>
      <c r="F128" s="598">
        <f t="shared" si="18"/>
        <v>4.9542906104298991E-2</v>
      </c>
      <c r="G128" s="598"/>
      <c r="H128" s="597">
        <v>34228477.068969145</v>
      </c>
      <c r="I128" s="597">
        <v>34812276.398266174</v>
      </c>
      <c r="J128" s="627">
        <f t="shared" si="19"/>
        <v>583799.32929702848</v>
      </c>
      <c r="K128" s="598">
        <f t="shared" si="20"/>
        <v>1.7055953968407474E-2</v>
      </c>
      <c r="L128" s="595"/>
      <c r="M128" s="594">
        <f t="shared" si="21"/>
        <v>-3499798.1992631145</v>
      </c>
      <c r="N128" s="594">
        <v>2097677.7349020829</v>
      </c>
      <c r="O128" s="607">
        <v>1071925.0502676889</v>
      </c>
      <c r="P128" s="594">
        <v>-515903.68630235642</v>
      </c>
      <c r="Q128" s="594">
        <v>1623054.0213569414</v>
      </c>
      <c r="R128" s="620">
        <f t="shared" si="13"/>
        <v>3720731.7562590241</v>
      </c>
      <c r="S128" s="620"/>
      <c r="T128" s="597">
        <f t="shared" si="22"/>
        <v>-2561209.4766091406</v>
      </c>
      <c r="U128" s="597">
        <v>1536725.685965484</v>
      </c>
      <c r="V128" s="608">
        <v>1261307.423562333</v>
      </c>
      <c r="W128" s="597">
        <v>51114.172834720463</v>
      </c>
      <c r="X128" s="597">
        <v>1088816.6993576081</v>
      </c>
      <c r="Y128" s="605">
        <v>-756871.64554167702</v>
      </c>
      <c r="Z128" s="605">
        <v>290275.55424477794</v>
      </c>
      <c r="AA128" s="620">
        <f t="shared" si="14"/>
        <v>2158946.2940261932</v>
      </c>
      <c r="AB128" s="620"/>
      <c r="AC128" s="618">
        <f t="shared" si="15"/>
        <v>-1561785.4622328309</v>
      </c>
      <c r="AD128" s="597">
        <v>-1329337.8915550262</v>
      </c>
      <c r="AE128" s="594">
        <f t="shared" si="16"/>
        <v>-158.89766812754317</v>
      </c>
      <c r="AF128" s="594"/>
      <c r="AG128" s="599">
        <v>8366</v>
      </c>
      <c r="AH128" s="600">
        <v>2</v>
      </c>
      <c r="AI128" s="600"/>
    </row>
    <row r="129" spans="1:35" s="587" customFormat="1">
      <c r="A129" s="601">
        <v>402</v>
      </c>
      <c r="B129" s="601" t="s">
        <v>160</v>
      </c>
      <c r="C129" s="597">
        <v>43629390.738297753</v>
      </c>
      <c r="D129" s="597">
        <v>45932286.144867577</v>
      </c>
      <c r="E129" s="627">
        <f t="shared" si="17"/>
        <v>2302895.4065698236</v>
      </c>
      <c r="F129" s="598">
        <f t="shared" si="18"/>
        <v>5.2783120910014192E-2</v>
      </c>
      <c r="G129" s="598"/>
      <c r="H129" s="597">
        <v>42327668.552964836</v>
      </c>
      <c r="I129" s="597">
        <v>42814261.038179368</v>
      </c>
      <c r="J129" s="627">
        <f t="shared" si="19"/>
        <v>486592.48521453142</v>
      </c>
      <c r="K129" s="598">
        <f t="shared" si="20"/>
        <v>1.1495848976554323E-2</v>
      </c>
      <c r="L129" s="595"/>
      <c r="M129" s="594">
        <f t="shared" si="21"/>
        <v>1301722.1853329167</v>
      </c>
      <c r="N129" s="594">
        <v>-783440.40137383319</v>
      </c>
      <c r="O129" s="607">
        <v>1767713.7666194886</v>
      </c>
      <c r="P129" s="594">
        <v>2761522.3428614885</v>
      </c>
      <c r="Q129" s="594">
        <v>-955288.21100732288</v>
      </c>
      <c r="R129" s="620">
        <f t="shared" si="13"/>
        <v>-1738728.6123811561</v>
      </c>
      <c r="S129" s="620"/>
      <c r="T129" s="597">
        <f t="shared" si="22"/>
        <v>3118025.1066882089</v>
      </c>
      <c r="U129" s="597">
        <v>-1870815.0640129249</v>
      </c>
      <c r="V129" s="608">
        <v>-2762263.0733009577</v>
      </c>
      <c r="W129" s="597">
        <v>-1039527.5189497769</v>
      </c>
      <c r="X129" s="597">
        <v>-1581776.6995717972</v>
      </c>
      <c r="Y129" s="605">
        <v>-823186.12273293326</v>
      </c>
      <c r="Z129" s="605">
        <v>315708.49486890208</v>
      </c>
      <c r="AA129" s="620">
        <f t="shared" si="14"/>
        <v>-3960069.3914487534</v>
      </c>
      <c r="AB129" s="620"/>
      <c r="AC129" s="618">
        <f t="shared" si="15"/>
        <v>-2221340.7790675974</v>
      </c>
      <c r="AD129" s="597">
        <v>-2361340.427183995</v>
      </c>
      <c r="AE129" s="594">
        <f t="shared" si="16"/>
        <v>-259.51647732541983</v>
      </c>
      <c r="AF129" s="594"/>
      <c r="AG129" s="599">
        <v>9099</v>
      </c>
      <c r="AH129" s="600">
        <v>11</v>
      </c>
      <c r="AI129" s="600"/>
    </row>
    <row r="130" spans="1:35" s="587" customFormat="1">
      <c r="A130" s="601">
        <v>403</v>
      </c>
      <c r="B130" s="601" t="s">
        <v>161</v>
      </c>
      <c r="C130" s="597">
        <v>14338857.114370346</v>
      </c>
      <c r="D130" s="597">
        <v>14717032.984246816</v>
      </c>
      <c r="E130" s="627">
        <f t="shared" si="17"/>
        <v>378175.86987647042</v>
      </c>
      <c r="F130" s="598">
        <f t="shared" si="18"/>
        <v>2.6374198923947993E-2</v>
      </c>
      <c r="G130" s="598"/>
      <c r="H130" s="597">
        <v>15259058.992057793</v>
      </c>
      <c r="I130" s="597">
        <v>15176191.863069538</v>
      </c>
      <c r="J130" s="627">
        <f t="shared" si="19"/>
        <v>-82867.128988254815</v>
      </c>
      <c r="K130" s="598">
        <f t="shared" si="20"/>
        <v>-5.4306840960105362E-3</v>
      </c>
      <c r="L130" s="595"/>
      <c r="M130" s="594">
        <f t="shared" si="21"/>
        <v>-920201.87768744677</v>
      </c>
      <c r="N130" s="594">
        <v>551375.07703542442</v>
      </c>
      <c r="O130" s="607">
        <v>858752.91692307591</v>
      </c>
      <c r="P130" s="594">
        <v>722308.52154781111</v>
      </c>
      <c r="Q130" s="594">
        <v>148383.33414054918</v>
      </c>
      <c r="R130" s="620">
        <f t="shared" si="13"/>
        <v>699758.4111759736</v>
      </c>
      <c r="S130" s="620"/>
      <c r="T130" s="597">
        <f t="shared" si="22"/>
        <v>-459158.87882272154</v>
      </c>
      <c r="U130" s="597">
        <v>275495.32729363284</v>
      </c>
      <c r="V130" s="608">
        <v>273939.60405327007</v>
      </c>
      <c r="W130" s="597">
        <v>322658.14763158187</v>
      </c>
      <c r="X130" s="597">
        <v>-5031.9878603363068</v>
      </c>
      <c r="Y130" s="605">
        <v>-255125.27377809337</v>
      </c>
      <c r="Z130" s="605">
        <v>97845.692442059983</v>
      </c>
      <c r="AA130" s="620">
        <f t="shared" si="14"/>
        <v>113183.75809726314</v>
      </c>
      <c r="AB130" s="620"/>
      <c r="AC130" s="618">
        <f t="shared" si="15"/>
        <v>-586574.65307871043</v>
      </c>
      <c r="AD130" s="597">
        <v>-523540.23109929357</v>
      </c>
      <c r="AE130" s="594">
        <f t="shared" si="16"/>
        <v>-185.65256421960765</v>
      </c>
      <c r="AF130" s="594"/>
      <c r="AG130" s="599">
        <v>2820</v>
      </c>
      <c r="AH130" s="600">
        <v>14</v>
      </c>
      <c r="AI130" s="600"/>
    </row>
    <row r="131" spans="1:35" s="587" customFormat="1">
      <c r="A131" s="601">
        <v>405</v>
      </c>
      <c r="B131" s="601" t="s">
        <v>162</v>
      </c>
      <c r="C131" s="597">
        <v>275949553.66937459</v>
      </c>
      <c r="D131" s="597">
        <v>283517088.21281308</v>
      </c>
      <c r="E131" s="627">
        <f t="shared" si="17"/>
        <v>7567534.5434384942</v>
      </c>
      <c r="F131" s="598">
        <f t="shared" si="18"/>
        <v>2.742361581242287E-2</v>
      </c>
      <c r="G131" s="598"/>
      <c r="H131" s="597">
        <v>275077109.37097818</v>
      </c>
      <c r="I131" s="597">
        <v>280315451.46132177</v>
      </c>
      <c r="J131" s="627">
        <f t="shared" si="19"/>
        <v>5238342.0903435946</v>
      </c>
      <c r="K131" s="598">
        <f t="shared" si="20"/>
        <v>1.9043177028878078E-2</v>
      </c>
      <c r="L131" s="595"/>
      <c r="M131" s="594">
        <f t="shared" si="21"/>
        <v>872444.29839640856</v>
      </c>
      <c r="N131" s="594">
        <v>-542373.96388745692</v>
      </c>
      <c r="O131" s="607">
        <v>13843594.117912173</v>
      </c>
      <c r="P131" s="594">
        <v>10110319.535944402</v>
      </c>
      <c r="Q131" s="594">
        <v>4035847.1145140617</v>
      </c>
      <c r="R131" s="620">
        <f t="shared" si="13"/>
        <v>3493473.1506266049</v>
      </c>
      <c r="S131" s="620"/>
      <c r="T131" s="597">
        <f t="shared" si="22"/>
        <v>3201636.7514913082</v>
      </c>
      <c r="U131" s="597">
        <v>-1920982.0508947845</v>
      </c>
      <c r="V131" s="608">
        <v>14862286.742555618</v>
      </c>
      <c r="W131" s="597">
        <v>12079589.509651542</v>
      </c>
      <c r="X131" s="597">
        <v>1728668.2516668222</v>
      </c>
      <c r="Y131" s="605">
        <v>-6572642.2482193206</v>
      </c>
      <c r="Z131" s="605">
        <v>2520740.9772750558</v>
      </c>
      <c r="AA131" s="620">
        <f t="shared" si="14"/>
        <v>-4244215.070172227</v>
      </c>
      <c r="AB131" s="620"/>
      <c r="AC131" s="618">
        <f t="shared" si="15"/>
        <v>-7737688.2207988314</v>
      </c>
      <c r="AD131" s="597">
        <v>-2993335.4619804546</v>
      </c>
      <c r="AE131" s="594">
        <f t="shared" si="16"/>
        <v>-41.20213987584934</v>
      </c>
      <c r="AF131" s="594"/>
      <c r="AG131" s="599">
        <v>72650</v>
      </c>
      <c r="AH131" s="600">
        <v>9</v>
      </c>
      <c r="AI131" s="600"/>
    </row>
    <row r="132" spans="1:35" s="587" customFormat="1">
      <c r="A132" s="601">
        <v>407</v>
      </c>
      <c r="B132" s="601" t="s">
        <v>163</v>
      </c>
      <c r="C132" s="597">
        <v>11015599.947507635</v>
      </c>
      <c r="D132" s="597">
        <v>11249060.964579321</v>
      </c>
      <c r="E132" s="627">
        <f t="shared" si="17"/>
        <v>233461.01707168669</v>
      </c>
      <c r="F132" s="598">
        <f t="shared" si="18"/>
        <v>2.1193672444913821E-2</v>
      </c>
      <c r="G132" s="598"/>
      <c r="H132" s="597">
        <v>11403014.838416688</v>
      </c>
      <c r="I132" s="597">
        <v>11613774.832446247</v>
      </c>
      <c r="J132" s="627">
        <f t="shared" si="19"/>
        <v>210759.9940295592</v>
      </c>
      <c r="K132" s="598">
        <f t="shared" si="20"/>
        <v>1.848283081413786E-2</v>
      </c>
      <c r="L132" s="595"/>
      <c r="M132" s="594">
        <f t="shared" si="21"/>
        <v>-387414.89090905339</v>
      </c>
      <c r="N132" s="594">
        <v>231777.33373985888</v>
      </c>
      <c r="O132" s="607">
        <v>717611.10493663326</v>
      </c>
      <c r="P132" s="594">
        <v>616226.07036724221</v>
      </c>
      <c r="Q132" s="594">
        <v>112132.57888705807</v>
      </c>
      <c r="R132" s="620">
        <f t="shared" si="13"/>
        <v>343909.91262691695</v>
      </c>
      <c r="S132" s="620"/>
      <c r="T132" s="597">
        <f t="shared" si="22"/>
        <v>-364713.8678669259</v>
      </c>
      <c r="U132" s="597">
        <v>218828.32072015549</v>
      </c>
      <c r="V132" s="608">
        <v>204194.99885834008</v>
      </c>
      <c r="W132" s="597">
        <v>112561.6669460861</v>
      </c>
      <c r="X132" s="597">
        <v>55101.398329936121</v>
      </c>
      <c r="Y132" s="605">
        <v>-227803.34729547487</v>
      </c>
      <c r="Z132" s="605">
        <v>87367.182116704629</v>
      </c>
      <c r="AA132" s="620">
        <f t="shared" si="14"/>
        <v>133493.55387132138</v>
      </c>
      <c r="AB132" s="620"/>
      <c r="AC132" s="618">
        <f t="shared" si="15"/>
        <v>-210416.35875559557</v>
      </c>
      <c r="AD132" s="597">
        <v>-215392.99206404528</v>
      </c>
      <c r="AE132" s="594">
        <f t="shared" si="16"/>
        <v>-85.541299469438158</v>
      </c>
      <c r="AF132" s="594"/>
      <c r="AG132" s="599">
        <v>2518</v>
      </c>
      <c r="AH132" s="600">
        <v>1</v>
      </c>
      <c r="AI132" s="602"/>
    </row>
    <row r="133" spans="1:35" s="587" customFormat="1">
      <c r="A133" s="601">
        <v>408</v>
      </c>
      <c r="B133" s="601" t="s">
        <v>164</v>
      </c>
      <c r="C133" s="597">
        <v>56304409.382609233</v>
      </c>
      <c r="D133" s="597">
        <v>58739116.445991121</v>
      </c>
      <c r="E133" s="627">
        <f t="shared" si="17"/>
        <v>2434707.063381888</v>
      </c>
      <c r="F133" s="598">
        <f t="shared" si="18"/>
        <v>4.3241854236266919E-2</v>
      </c>
      <c r="G133" s="598"/>
      <c r="H133" s="597">
        <v>58189963.569521375</v>
      </c>
      <c r="I133" s="597">
        <v>59702586.674895465</v>
      </c>
      <c r="J133" s="627">
        <f t="shared" si="19"/>
        <v>1512623.1053740904</v>
      </c>
      <c r="K133" s="598">
        <f t="shared" si="20"/>
        <v>2.5994570413623169E-2</v>
      </c>
      <c r="L133" s="595"/>
      <c r="M133" s="594">
        <f t="shared" si="21"/>
        <v>-1885554.1869121417</v>
      </c>
      <c r="N133" s="594">
        <v>1127635.3236815659</v>
      </c>
      <c r="O133" s="607">
        <v>2358822.0356000215</v>
      </c>
      <c r="P133" s="594">
        <v>2343983.0020165518</v>
      </c>
      <c r="Q133" s="594">
        <v>74004.681623711745</v>
      </c>
      <c r="R133" s="620">
        <f t="shared" si="13"/>
        <v>1201640.0053052776</v>
      </c>
      <c r="S133" s="620"/>
      <c r="T133" s="597">
        <f t="shared" si="22"/>
        <v>-963470.22890434414</v>
      </c>
      <c r="U133" s="597">
        <v>578082.13734260632</v>
      </c>
      <c r="V133" s="608">
        <v>1159348.7038639188</v>
      </c>
      <c r="W133" s="597">
        <v>1517038.0394533575</v>
      </c>
      <c r="X133" s="597">
        <v>-139272.04868598023</v>
      </c>
      <c r="Y133" s="605">
        <v>-1275535.8989352265</v>
      </c>
      <c r="Z133" s="605">
        <v>489193.76515624247</v>
      </c>
      <c r="AA133" s="620">
        <f t="shared" si="14"/>
        <v>-347532.04512235796</v>
      </c>
      <c r="AB133" s="620"/>
      <c r="AC133" s="618">
        <f t="shared" si="15"/>
        <v>-1549172.0504276357</v>
      </c>
      <c r="AD133" s="597">
        <v>-2314754.4639020581</v>
      </c>
      <c r="AE133" s="594">
        <f t="shared" si="16"/>
        <v>-164.17862712972962</v>
      </c>
      <c r="AF133" s="594"/>
      <c r="AG133" s="599">
        <v>14099</v>
      </c>
      <c r="AH133" s="600">
        <v>14</v>
      </c>
      <c r="AI133" s="600"/>
    </row>
    <row r="134" spans="1:35" s="587" customFormat="1">
      <c r="A134" s="601">
        <v>410</v>
      </c>
      <c r="B134" s="601" t="s">
        <v>165</v>
      </c>
      <c r="C134" s="597">
        <v>66727994.344625257</v>
      </c>
      <c r="D134" s="597">
        <v>71769713.694717765</v>
      </c>
      <c r="E134" s="627">
        <f t="shared" si="17"/>
        <v>5041719.3500925079</v>
      </c>
      <c r="F134" s="598">
        <f t="shared" si="18"/>
        <v>7.5556284878785712E-2</v>
      </c>
      <c r="G134" s="598"/>
      <c r="H134" s="597">
        <v>63924141.527653478</v>
      </c>
      <c r="I134" s="597">
        <v>65568766.562313192</v>
      </c>
      <c r="J134" s="627">
        <f t="shared" si="19"/>
        <v>1644625.0346597135</v>
      </c>
      <c r="K134" s="598">
        <f t="shared" si="20"/>
        <v>2.5727760989144477E-2</v>
      </c>
      <c r="L134" s="595"/>
      <c r="M134" s="594">
        <f t="shared" si="21"/>
        <v>2803852.8169717789</v>
      </c>
      <c r="N134" s="594">
        <v>-1687202.4017858221</v>
      </c>
      <c r="O134" s="607">
        <v>859264.12069918215</v>
      </c>
      <c r="P134" s="594">
        <v>2613473.6865034327</v>
      </c>
      <c r="Q134" s="594">
        <v>-1675944.1151684648</v>
      </c>
      <c r="R134" s="620">
        <f t="shared" si="13"/>
        <v>-3363146.516954287</v>
      </c>
      <c r="S134" s="620"/>
      <c r="T134" s="597">
        <f t="shared" si="22"/>
        <v>6200947.1324045733</v>
      </c>
      <c r="U134" s="597">
        <v>-3720568.2794427429</v>
      </c>
      <c r="V134" s="608">
        <v>-6050451.0063451827</v>
      </c>
      <c r="W134" s="597">
        <v>-2932517.1864579096</v>
      </c>
      <c r="X134" s="597">
        <v>-2827077.4072613851</v>
      </c>
      <c r="Y134" s="605">
        <v>-1698573.4096396111</v>
      </c>
      <c r="Z134" s="605">
        <v>651437.1899289632</v>
      </c>
      <c r="AA134" s="620">
        <f t="shared" si="14"/>
        <v>-7594781.9064147761</v>
      </c>
      <c r="AB134" s="620"/>
      <c r="AC134" s="618">
        <f t="shared" si="15"/>
        <v>-4231635.3894604892</v>
      </c>
      <c r="AD134" s="597">
        <v>-4773024.3316796534</v>
      </c>
      <c r="AE134" s="594">
        <f t="shared" si="16"/>
        <v>-254.22233457681244</v>
      </c>
      <c r="AF134" s="594"/>
      <c r="AG134" s="599">
        <v>18775</v>
      </c>
      <c r="AH134" s="600">
        <v>13</v>
      </c>
      <c r="AI134" s="600"/>
    </row>
    <row r="135" spans="1:35" s="587" customFormat="1">
      <c r="A135" s="601">
        <v>416</v>
      </c>
      <c r="B135" s="601" t="s">
        <v>166</v>
      </c>
      <c r="C135" s="597">
        <v>11782486.769786857</v>
      </c>
      <c r="D135" s="597">
        <v>11963412.330282224</v>
      </c>
      <c r="E135" s="627">
        <f t="shared" si="17"/>
        <v>180925.56049536727</v>
      </c>
      <c r="F135" s="598">
        <f t="shared" si="18"/>
        <v>1.5355464769907836E-2</v>
      </c>
      <c r="G135" s="598"/>
      <c r="H135" s="597">
        <v>11220321.05536258</v>
      </c>
      <c r="I135" s="597">
        <v>11248713.47782632</v>
      </c>
      <c r="J135" s="627">
        <f t="shared" si="19"/>
        <v>28392.422463739291</v>
      </c>
      <c r="K135" s="598">
        <f t="shared" si="20"/>
        <v>2.530446528548269E-3</v>
      </c>
      <c r="L135" s="595"/>
      <c r="M135" s="594">
        <f t="shared" si="21"/>
        <v>562165.71442427672</v>
      </c>
      <c r="N135" s="594">
        <v>-338058.75406148727</v>
      </c>
      <c r="O135" s="607">
        <v>327125.69169312343</v>
      </c>
      <c r="P135" s="594">
        <v>604496.21093617193</v>
      </c>
      <c r="Q135" s="594">
        <v>-265219.12902032188</v>
      </c>
      <c r="R135" s="620">
        <f t="shared" si="13"/>
        <v>-603277.88308180915</v>
      </c>
      <c r="S135" s="620"/>
      <c r="T135" s="597">
        <f t="shared" si="22"/>
        <v>714698.85245590471</v>
      </c>
      <c r="U135" s="597">
        <v>-428819.31147354271</v>
      </c>
      <c r="V135" s="608">
        <v>19533.094766624272</v>
      </c>
      <c r="W135" s="597">
        <v>358675.5922098048</v>
      </c>
      <c r="X135" s="597">
        <v>-294433.49042116606</v>
      </c>
      <c r="Y135" s="605">
        <v>-261096.29082396365</v>
      </c>
      <c r="Z135" s="605">
        <v>100135.69800985287</v>
      </c>
      <c r="AA135" s="620">
        <f t="shared" si="14"/>
        <v>-884213.39470881957</v>
      </c>
      <c r="AB135" s="620"/>
      <c r="AC135" s="618">
        <f t="shared" si="15"/>
        <v>-280935.51162701042</v>
      </c>
      <c r="AD135" s="597">
        <v>-100400.20219384646</v>
      </c>
      <c r="AE135" s="594">
        <f t="shared" si="16"/>
        <v>-34.788704848872648</v>
      </c>
      <c r="AF135" s="594"/>
      <c r="AG135" s="599">
        <v>2886</v>
      </c>
      <c r="AH135" s="600">
        <v>9</v>
      </c>
      <c r="AI135" s="600"/>
    </row>
    <row r="136" spans="1:35" s="587" customFormat="1">
      <c r="A136" s="601">
        <v>418</v>
      </c>
      <c r="B136" s="601" t="s">
        <v>167</v>
      </c>
      <c r="C136" s="597">
        <v>71413990.337312698</v>
      </c>
      <c r="D136" s="597">
        <v>76023695.0269804</v>
      </c>
      <c r="E136" s="627">
        <f t="shared" si="17"/>
        <v>4609704.6896677017</v>
      </c>
      <c r="F136" s="598">
        <f t="shared" si="18"/>
        <v>6.4549042392036765E-2</v>
      </c>
      <c r="G136" s="598"/>
      <c r="H136" s="597">
        <v>71373295.936547101</v>
      </c>
      <c r="I136" s="597">
        <v>76164824.444022</v>
      </c>
      <c r="J136" s="627">
        <f t="shared" si="19"/>
        <v>4791528.5074748993</v>
      </c>
      <c r="K136" s="598">
        <f t="shared" si="20"/>
        <v>6.7133350710533321E-2</v>
      </c>
      <c r="L136" s="595"/>
      <c r="M136" s="594">
        <f t="shared" si="21"/>
        <v>40694.40076559782</v>
      </c>
      <c r="N136" s="594">
        <v>-30706.780717447447</v>
      </c>
      <c r="O136" s="607">
        <v>2662074.5606613457</v>
      </c>
      <c r="P136" s="594">
        <v>2580128.4355226755</v>
      </c>
      <c r="Q136" s="594">
        <v>182606.45881778075</v>
      </c>
      <c r="R136" s="620">
        <f t="shared" si="13"/>
        <v>151899.67810033329</v>
      </c>
      <c r="S136" s="620"/>
      <c r="T136" s="597">
        <f t="shared" si="22"/>
        <v>-141129.41704159975</v>
      </c>
      <c r="U136" s="597">
        <v>84677.650224959827</v>
      </c>
      <c r="V136" s="608">
        <v>-1329518.522136122</v>
      </c>
      <c r="W136" s="597">
        <v>-1477909.3822568208</v>
      </c>
      <c r="X136" s="597">
        <v>12085.652322042046</v>
      </c>
      <c r="Y136" s="605">
        <v>-2223751.4998104735</v>
      </c>
      <c r="Z136" s="605">
        <v>852853.5887325654</v>
      </c>
      <c r="AA136" s="620">
        <f t="shared" si="14"/>
        <v>-1274134.6085309065</v>
      </c>
      <c r="AB136" s="620"/>
      <c r="AC136" s="618">
        <f t="shared" si="15"/>
        <v>-1426034.2866312398</v>
      </c>
      <c r="AD136" s="597">
        <v>-2681310.2335511968</v>
      </c>
      <c r="AE136" s="594">
        <f t="shared" si="16"/>
        <v>-109.08503798011378</v>
      </c>
      <c r="AF136" s="594"/>
      <c r="AG136" s="599">
        <v>24580</v>
      </c>
      <c r="AH136" s="600">
        <v>6</v>
      </c>
      <c r="AI136" s="600"/>
    </row>
    <row r="137" spans="1:35" s="587" customFormat="1">
      <c r="A137" s="601">
        <v>420</v>
      </c>
      <c r="B137" s="601" t="s">
        <v>168</v>
      </c>
      <c r="C137" s="597">
        <v>46886495.781843521</v>
      </c>
      <c r="D137" s="597">
        <v>44327578.623052925</v>
      </c>
      <c r="E137" s="627">
        <f t="shared" si="17"/>
        <v>-2558917.1587905958</v>
      </c>
      <c r="F137" s="598">
        <f t="shared" si="18"/>
        <v>-5.4576848112021188E-2</v>
      </c>
      <c r="G137" s="598"/>
      <c r="H137" s="597">
        <v>45055301.718434118</v>
      </c>
      <c r="I137" s="597">
        <v>45709344.988399006</v>
      </c>
      <c r="J137" s="627">
        <f t="shared" si="19"/>
        <v>654043.26996488869</v>
      </c>
      <c r="K137" s="598">
        <f t="shared" si="20"/>
        <v>1.4516455223232711E-2</v>
      </c>
      <c r="L137" s="595"/>
      <c r="M137" s="594">
        <f t="shared" si="21"/>
        <v>1831194.063409403</v>
      </c>
      <c r="N137" s="594">
        <v>1187453.1711064253</v>
      </c>
      <c r="O137" s="607">
        <v>1115945.0775925145</v>
      </c>
      <c r="P137" s="594">
        <v>1974677.6979845203</v>
      </c>
      <c r="Q137" s="594">
        <v>705648.73981212056</v>
      </c>
      <c r="R137" s="620">
        <f t="shared" si="13"/>
        <v>1893101.9109185459</v>
      </c>
      <c r="S137" s="620"/>
      <c r="T137" s="597">
        <f t="shared" si="22"/>
        <v>-1381766.3653460816</v>
      </c>
      <c r="U137" s="597">
        <v>829059.81920764875</v>
      </c>
      <c r="V137" s="608">
        <v>636360.76052550972</v>
      </c>
      <c r="W137" s="597">
        <v>212323.78829061612</v>
      </c>
      <c r="X137" s="597">
        <v>290894.17855541327</v>
      </c>
      <c r="Y137" s="605">
        <v>-830242.77924168902</v>
      </c>
      <c r="Z137" s="605">
        <v>318414.86508538458</v>
      </c>
      <c r="AA137" s="620">
        <f t="shared" si="14"/>
        <v>608126.08360675746</v>
      </c>
      <c r="AB137" s="620"/>
      <c r="AC137" s="618">
        <f t="shared" si="15"/>
        <v>-1284975.8273117885</v>
      </c>
      <c r="AD137" s="597">
        <v>2915659.7374376366</v>
      </c>
      <c r="AE137" s="594">
        <f t="shared" si="16"/>
        <v>317.71382123108168</v>
      </c>
      <c r="AF137" s="594"/>
      <c r="AG137" s="599">
        <v>9177</v>
      </c>
      <c r="AH137" s="600">
        <v>11</v>
      </c>
      <c r="AI137" s="600"/>
    </row>
    <row r="138" spans="1:35" s="587" customFormat="1">
      <c r="A138" s="601">
        <v>421</v>
      </c>
      <c r="B138" s="601" t="s">
        <v>169</v>
      </c>
      <c r="C138" s="597">
        <v>3348196.9925903114</v>
      </c>
      <c r="D138" s="597">
        <v>2913792.5277986182</v>
      </c>
      <c r="E138" s="627">
        <f t="shared" si="17"/>
        <v>-434404.46479169326</v>
      </c>
      <c r="F138" s="598">
        <f t="shared" si="18"/>
        <v>-0.12974280359042406</v>
      </c>
      <c r="G138" s="598"/>
      <c r="H138" s="597">
        <v>3447049.8986596279</v>
      </c>
      <c r="I138" s="597">
        <v>3480063.0471841437</v>
      </c>
      <c r="J138" s="627">
        <f t="shared" si="19"/>
        <v>33013.148524515796</v>
      </c>
      <c r="K138" s="598">
        <f t="shared" si="20"/>
        <v>9.5772180545900514E-3</v>
      </c>
      <c r="L138" s="595"/>
      <c r="M138" s="594">
        <f t="shared" si="21"/>
        <v>-98852.906069316436</v>
      </c>
      <c r="N138" s="594">
        <v>59124.580471354551</v>
      </c>
      <c r="O138" s="607">
        <v>-1369547.9221476391</v>
      </c>
      <c r="P138" s="594">
        <v>-1315463.3661348158</v>
      </c>
      <c r="Q138" s="594">
        <v>-51089.407034372649</v>
      </c>
      <c r="R138" s="620">
        <f t="shared" ref="R138:R201" si="23">N138+Q138</f>
        <v>8035.1734369819023</v>
      </c>
      <c r="S138" s="620"/>
      <c r="T138" s="597">
        <f t="shared" si="22"/>
        <v>-566270.51938552549</v>
      </c>
      <c r="U138" s="597">
        <v>339762.31163131521</v>
      </c>
      <c r="V138" s="608">
        <v>-1478511.5366741065</v>
      </c>
      <c r="W138" s="597">
        <v>-1611206.9340577875</v>
      </c>
      <c r="X138" s="597">
        <v>122612.11944892713</v>
      </c>
      <c r="Y138" s="605">
        <v>-62876.618892118757</v>
      </c>
      <c r="Z138" s="605">
        <v>24114.452569940317</v>
      </c>
      <c r="AA138" s="620">
        <f t="shared" ref="AA138:AA201" si="24">U138+X138+Y138+Z138</f>
        <v>423612.26475806389</v>
      </c>
      <c r="AB138" s="620"/>
      <c r="AC138" s="618">
        <f t="shared" ref="AC138:AC201" si="25">AA138-R138</f>
        <v>415577.09132108197</v>
      </c>
      <c r="AD138" s="597">
        <v>570486.85324200615</v>
      </c>
      <c r="AE138" s="594">
        <f t="shared" ref="AE138:AE201" si="26">AD138/AG138</f>
        <v>820.84439315396571</v>
      </c>
      <c r="AF138" s="594"/>
      <c r="AG138" s="599">
        <v>695</v>
      </c>
      <c r="AH138" s="600">
        <v>16</v>
      </c>
      <c r="AI138" s="600"/>
    </row>
    <row r="139" spans="1:35" s="587" customFormat="1">
      <c r="A139" s="601">
        <v>422</v>
      </c>
      <c r="B139" s="601" t="s">
        <v>170</v>
      </c>
      <c r="C139" s="597">
        <v>54837685.609198779</v>
      </c>
      <c r="D139" s="597">
        <v>58405300.272391908</v>
      </c>
      <c r="E139" s="627">
        <f t="shared" ref="E139:E202" si="27">D139-C139</f>
        <v>3567614.663193129</v>
      </c>
      <c r="F139" s="598">
        <f t="shared" ref="F139:F202" si="28">E139/C139</f>
        <v>6.5057717581623778E-2</v>
      </c>
      <c r="G139" s="598"/>
      <c r="H139" s="597">
        <v>57732990.944491632</v>
      </c>
      <c r="I139" s="597">
        <v>57896080.485011868</v>
      </c>
      <c r="J139" s="627">
        <f t="shared" ref="J139:J202" si="29">I139-H139</f>
        <v>163089.5405202359</v>
      </c>
      <c r="K139" s="598">
        <f t="shared" ref="K139:K202" si="30">J139/H139</f>
        <v>2.8248933209963278E-3</v>
      </c>
      <c r="L139" s="595"/>
      <c r="M139" s="594">
        <f t="shared" ref="M139:M202" si="31">C139-H139</f>
        <v>-2895305.3352928534</v>
      </c>
      <c r="N139" s="594">
        <v>1734438.7487365038</v>
      </c>
      <c r="O139" s="607">
        <v>6548894.6254981905</v>
      </c>
      <c r="P139" s="594">
        <v>5108316.7773505338</v>
      </c>
      <c r="Q139" s="594">
        <v>1484496.9798302788</v>
      </c>
      <c r="R139" s="620">
        <f t="shared" si="23"/>
        <v>3218935.7285667825</v>
      </c>
      <c r="S139" s="620"/>
      <c r="T139" s="597">
        <f t="shared" ref="T139:T202" si="32">D139-I139</f>
        <v>509219.78738003969</v>
      </c>
      <c r="U139" s="597">
        <v>-305531.87242802372</v>
      </c>
      <c r="V139" s="608">
        <v>1048265.4619976729</v>
      </c>
      <c r="W139" s="597">
        <v>972241.44823154062</v>
      </c>
      <c r="X139" s="597">
        <v>5099.7715982188811</v>
      </c>
      <c r="Y139" s="605">
        <v>-938354.37575403706</v>
      </c>
      <c r="Z139" s="605">
        <v>359877.84468405892</v>
      </c>
      <c r="AA139" s="620">
        <f t="shared" si="24"/>
        <v>-878908.63189978304</v>
      </c>
      <c r="AB139" s="620"/>
      <c r="AC139" s="618">
        <f t="shared" si="25"/>
        <v>-4097844.3604665655</v>
      </c>
      <c r="AD139" s="597">
        <v>-3010117.7082106378</v>
      </c>
      <c r="AE139" s="594">
        <f t="shared" si="26"/>
        <v>-290.21574510322387</v>
      </c>
      <c r="AF139" s="594"/>
      <c r="AG139" s="599">
        <v>10372</v>
      </c>
      <c r="AH139" s="600">
        <v>12</v>
      </c>
      <c r="AI139" s="600"/>
    </row>
    <row r="140" spans="1:35" s="587" customFormat="1">
      <c r="A140" s="601">
        <v>423</v>
      </c>
      <c r="B140" s="601" t="s">
        <v>171</v>
      </c>
      <c r="C140" s="597">
        <v>63401669.588608228</v>
      </c>
      <c r="D140" s="597">
        <v>64279644.812277168</v>
      </c>
      <c r="E140" s="627">
        <f t="shared" si="27"/>
        <v>877975.22366894037</v>
      </c>
      <c r="F140" s="598">
        <f t="shared" si="28"/>
        <v>1.3847824976310902E-2</v>
      </c>
      <c r="G140" s="598"/>
      <c r="H140" s="597">
        <v>65855663.16260574</v>
      </c>
      <c r="I140" s="597">
        <v>68762761.973470062</v>
      </c>
      <c r="J140" s="627">
        <f t="shared" si="29"/>
        <v>2907098.8108643219</v>
      </c>
      <c r="K140" s="598">
        <f t="shared" si="30"/>
        <v>4.4143490039517744E-2</v>
      </c>
      <c r="L140" s="595"/>
      <c r="M140" s="594">
        <f t="shared" si="31"/>
        <v>-2453993.5739975125</v>
      </c>
      <c r="N140" s="594">
        <v>1467114.1862799476</v>
      </c>
      <c r="O140" s="607">
        <v>1931949.2592746615</v>
      </c>
      <c r="P140" s="594">
        <v>1779636.1028405428</v>
      </c>
      <c r="Q140" s="594">
        <v>236839.6764921734</v>
      </c>
      <c r="R140" s="620">
        <f t="shared" si="23"/>
        <v>1703953.8627721211</v>
      </c>
      <c r="S140" s="620"/>
      <c r="T140" s="597">
        <f t="shared" si="32"/>
        <v>-4483117.161192894</v>
      </c>
      <c r="U140" s="597">
        <v>2689870.2967157359</v>
      </c>
      <c r="V140" s="608">
        <v>6040872.3231285214</v>
      </c>
      <c r="W140" s="597">
        <v>5082187.7912065387</v>
      </c>
      <c r="X140" s="597">
        <v>661307.62857140147</v>
      </c>
      <c r="Y140" s="605">
        <v>-1854362.6725636809</v>
      </c>
      <c r="Z140" s="605">
        <v>711185.51701592328</v>
      </c>
      <c r="AA140" s="620">
        <f t="shared" si="24"/>
        <v>2208000.7697393796</v>
      </c>
      <c r="AB140" s="620"/>
      <c r="AC140" s="618">
        <f t="shared" si="25"/>
        <v>504046.90696725855</v>
      </c>
      <c r="AD140" s="597">
        <v>90912.156314637512</v>
      </c>
      <c r="AE140" s="594">
        <f t="shared" si="26"/>
        <v>4.4353884136526087</v>
      </c>
      <c r="AF140" s="594"/>
      <c r="AG140" s="599">
        <v>20497</v>
      </c>
      <c r="AH140" s="600">
        <v>2</v>
      </c>
      <c r="AI140" s="600"/>
    </row>
    <row r="141" spans="1:35" s="587" customFormat="1">
      <c r="A141" s="601">
        <v>425</v>
      </c>
      <c r="B141" s="601" t="s">
        <v>172</v>
      </c>
      <c r="C141" s="597">
        <v>29775807.375088315</v>
      </c>
      <c r="D141" s="597">
        <v>29980706.746341441</v>
      </c>
      <c r="E141" s="627">
        <f t="shared" si="27"/>
        <v>204899.37125312537</v>
      </c>
      <c r="F141" s="598">
        <f t="shared" si="28"/>
        <v>6.8814043787962147E-3</v>
      </c>
      <c r="G141" s="598"/>
      <c r="H141" s="597">
        <v>27586799.392314304</v>
      </c>
      <c r="I141" s="597">
        <v>28885580.627713747</v>
      </c>
      <c r="J141" s="627">
        <f t="shared" si="29"/>
        <v>1298781.2353994437</v>
      </c>
      <c r="K141" s="598">
        <f t="shared" si="30"/>
        <v>4.7079808604447416E-2</v>
      </c>
      <c r="L141" s="595"/>
      <c r="M141" s="594">
        <f t="shared" si="31"/>
        <v>2189007.9827740118</v>
      </c>
      <c r="N141" s="594">
        <v>-1316064.6412269443</v>
      </c>
      <c r="O141" s="607">
        <v>1499988.2519809008</v>
      </c>
      <c r="P141" s="594">
        <v>3543917.0589901656</v>
      </c>
      <c r="Q141" s="594">
        <v>-2001363.5326534815</v>
      </c>
      <c r="R141" s="620">
        <f t="shared" si="23"/>
        <v>-3317428.1738804257</v>
      </c>
      <c r="S141" s="620"/>
      <c r="T141" s="597">
        <f t="shared" si="32"/>
        <v>1095126.1186276935</v>
      </c>
      <c r="U141" s="597">
        <v>-657075.67117661599</v>
      </c>
      <c r="V141" s="608">
        <v>-207289.59783491492</v>
      </c>
      <c r="W141" s="597">
        <v>1401742.7871688455</v>
      </c>
      <c r="X141" s="597">
        <v>-1450118.6656580232</v>
      </c>
      <c r="Y141" s="616">
        <v>-928040.80085662473</v>
      </c>
      <c r="Z141" s="616">
        <v>355922.38052150758</v>
      </c>
      <c r="AA141" s="620">
        <f t="shared" si="24"/>
        <v>-2679312.7571697566</v>
      </c>
      <c r="AB141" s="620"/>
      <c r="AC141" s="618">
        <f t="shared" si="25"/>
        <v>638115.41671066917</v>
      </c>
      <c r="AD141" s="597">
        <v>314839.49767863378</v>
      </c>
      <c r="AE141" s="594">
        <f t="shared" si="26"/>
        <v>30.692093749135676</v>
      </c>
      <c r="AF141" s="594"/>
      <c r="AG141" s="599">
        <v>10258</v>
      </c>
      <c r="AH141" s="600">
        <v>17</v>
      </c>
      <c r="AI141" s="600"/>
    </row>
    <row r="142" spans="1:35" s="587" customFormat="1">
      <c r="A142" s="601">
        <v>426</v>
      </c>
      <c r="B142" s="601" t="s">
        <v>173</v>
      </c>
      <c r="C142" s="597">
        <v>45196937.701965511</v>
      </c>
      <c r="D142" s="597">
        <v>48453087.992278501</v>
      </c>
      <c r="E142" s="627">
        <f t="shared" si="27"/>
        <v>3256150.2903129905</v>
      </c>
      <c r="F142" s="598">
        <f t="shared" si="28"/>
        <v>7.2043604188064006E-2</v>
      </c>
      <c r="G142" s="598"/>
      <c r="H142" s="597">
        <v>44683954.965304859</v>
      </c>
      <c r="I142" s="597">
        <v>45634209.718442649</v>
      </c>
      <c r="J142" s="627">
        <f t="shared" si="29"/>
        <v>950254.75313778967</v>
      </c>
      <c r="K142" s="598">
        <f t="shared" si="30"/>
        <v>2.126612905853166E-2</v>
      </c>
      <c r="L142" s="595"/>
      <c r="M142" s="594">
        <f t="shared" si="31"/>
        <v>512982.73666065186</v>
      </c>
      <c r="N142" s="594">
        <v>-310907.9001552905</v>
      </c>
      <c r="O142" s="607">
        <v>153545.31801582873</v>
      </c>
      <c r="P142" s="594">
        <v>530540.0015607588</v>
      </c>
      <c r="Q142" s="594">
        <v>-327093.58533511113</v>
      </c>
      <c r="R142" s="620">
        <f t="shared" si="23"/>
        <v>-638001.48549040162</v>
      </c>
      <c r="S142" s="620"/>
      <c r="T142" s="597">
        <f t="shared" si="32"/>
        <v>2818878.2738358527</v>
      </c>
      <c r="U142" s="597">
        <v>-1691326.9643015112</v>
      </c>
      <c r="V142" s="608">
        <v>-4019193.1002906859</v>
      </c>
      <c r="W142" s="597">
        <v>-2716724.0778554119</v>
      </c>
      <c r="X142" s="597">
        <v>-1117157.4694216459</v>
      </c>
      <c r="Y142" s="605">
        <v>-1082201.6045863663</v>
      </c>
      <c r="Z142" s="605">
        <v>415046.16063543316</v>
      </c>
      <c r="AA142" s="620">
        <f t="shared" si="24"/>
        <v>-3475639.8776740907</v>
      </c>
      <c r="AB142" s="620"/>
      <c r="AC142" s="618">
        <f t="shared" si="25"/>
        <v>-2837638.3921836889</v>
      </c>
      <c r="AD142" s="597">
        <v>-3139809.6109915115</v>
      </c>
      <c r="AE142" s="594">
        <f t="shared" si="26"/>
        <v>-262.48199389663193</v>
      </c>
      <c r="AF142" s="594"/>
      <c r="AG142" s="599">
        <v>11962</v>
      </c>
      <c r="AH142" s="600">
        <v>12</v>
      </c>
      <c r="AI142" s="600"/>
    </row>
    <row r="143" spans="1:35" s="587" customFormat="1">
      <c r="A143" s="601">
        <v>430</v>
      </c>
      <c r="B143" s="601" t="s">
        <v>174</v>
      </c>
      <c r="C143" s="597">
        <v>70593963.64526844</v>
      </c>
      <c r="D143" s="597">
        <v>70291162.298875734</v>
      </c>
      <c r="E143" s="627">
        <f t="shared" si="27"/>
        <v>-302801.34639270604</v>
      </c>
      <c r="F143" s="598">
        <f t="shared" si="28"/>
        <v>-4.2893376537726296E-3</v>
      </c>
      <c r="G143" s="598"/>
      <c r="H143" s="597">
        <v>71478020.461549029</v>
      </c>
      <c r="I143" s="597">
        <v>72389860.896902427</v>
      </c>
      <c r="J143" s="627">
        <f t="shared" si="29"/>
        <v>911840.43535339832</v>
      </c>
      <c r="K143" s="598">
        <f t="shared" si="30"/>
        <v>1.2756934641802439E-2</v>
      </c>
      <c r="L143" s="595"/>
      <c r="M143" s="594">
        <f t="shared" si="31"/>
        <v>-884056.81628058851</v>
      </c>
      <c r="N143" s="594">
        <v>526365.95899723028</v>
      </c>
      <c r="O143" s="607">
        <v>3506818.9229021221</v>
      </c>
      <c r="P143" s="594">
        <v>3327247.651471056</v>
      </c>
      <c r="Q143" s="594">
        <v>244673.06313513551</v>
      </c>
      <c r="R143" s="620">
        <f t="shared" si="23"/>
        <v>771039.02213236573</v>
      </c>
      <c r="S143" s="620"/>
      <c r="T143" s="597">
        <f t="shared" si="32"/>
        <v>-2098698.5980266929</v>
      </c>
      <c r="U143" s="597">
        <v>1259219.1588160153</v>
      </c>
      <c r="V143" s="608">
        <v>712727.51705496013</v>
      </c>
      <c r="W143" s="597">
        <v>51366.047054231167</v>
      </c>
      <c r="X143" s="597">
        <v>438049.50745146291</v>
      </c>
      <c r="Y143" s="605">
        <v>-1392513.5510611394</v>
      </c>
      <c r="Z143" s="605">
        <v>534057.05605254869</v>
      </c>
      <c r="AA143" s="620">
        <f t="shared" si="24"/>
        <v>838812.17125888763</v>
      </c>
      <c r="AB143" s="620"/>
      <c r="AC143" s="618">
        <f t="shared" si="25"/>
        <v>67773.149126521894</v>
      </c>
      <c r="AD143" s="597">
        <v>-510194.24709680118</v>
      </c>
      <c r="AE143" s="594">
        <f t="shared" si="26"/>
        <v>-33.146715637785938</v>
      </c>
      <c r="AF143" s="594"/>
      <c r="AG143" s="599">
        <v>15392</v>
      </c>
      <c r="AH143" s="600">
        <v>2</v>
      </c>
      <c r="AI143" s="600"/>
    </row>
    <row r="144" spans="1:35" s="587" customFormat="1">
      <c r="A144" s="601">
        <v>433</v>
      </c>
      <c r="B144" s="601" t="s">
        <v>175</v>
      </c>
      <c r="C144" s="597">
        <v>28683321.247026645</v>
      </c>
      <c r="D144" s="597">
        <v>30429683.216021258</v>
      </c>
      <c r="E144" s="627">
        <f t="shared" si="27"/>
        <v>1746361.9689946137</v>
      </c>
      <c r="F144" s="598">
        <f t="shared" si="28"/>
        <v>6.0884231430334945E-2</v>
      </c>
      <c r="G144" s="598"/>
      <c r="H144" s="597">
        <v>29645718.616487823</v>
      </c>
      <c r="I144" s="597">
        <v>30520083.636145458</v>
      </c>
      <c r="J144" s="627">
        <f t="shared" si="29"/>
        <v>874365.0196576342</v>
      </c>
      <c r="K144" s="598">
        <f t="shared" si="30"/>
        <v>2.9493804180255073E-2</v>
      </c>
      <c r="L144" s="595"/>
      <c r="M144" s="594">
        <f t="shared" si="31"/>
        <v>-962397.36946117878</v>
      </c>
      <c r="N144" s="594">
        <v>575408.2609469922</v>
      </c>
      <c r="O144" s="607">
        <v>1404704.2810848281</v>
      </c>
      <c r="P144" s="594">
        <v>920845.18311990052</v>
      </c>
      <c r="Q144" s="594">
        <v>516347.5080941855</v>
      </c>
      <c r="R144" s="620">
        <f t="shared" si="23"/>
        <v>1091755.7690411778</v>
      </c>
      <c r="S144" s="620"/>
      <c r="T144" s="597">
        <f t="shared" si="32"/>
        <v>-90400.420124199241</v>
      </c>
      <c r="U144" s="597">
        <v>54240.252074519536</v>
      </c>
      <c r="V144" s="608">
        <v>-422062.566192545</v>
      </c>
      <c r="W144" s="597">
        <v>-555094.01256791875</v>
      </c>
      <c r="X144" s="597">
        <v>20606.524481259865</v>
      </c>
      <c r="Y144" s="605">
        <v>-701051.68315831409</v>
      </c>
      <c r="Z144" s="605">
        <v>268867.47189132014</v>
      </c>
      <c r="AA144" s="620">
        <f t="shared" si="24"/>
        <v>-357337.43471121456</v>
      </c>
      <c r="AB144" s="620"/>
      <c r="AC144" s="618">
        <f t="shared" si="25"/>
        <v>-1449093.2037523924</v>
      </c>
      <c r="AD144" s="597">
        <v>-1337601.021645138</v>
      </c>
      <c r="AE144" s="594">
        <f t="shared" si="26"/>
        <v>-172.6159532385002</v>
      </c>
      <c r="AF144" s="594"/>
      <c r="AG144" s="599">
        <v>7749</v>
      </c>
      <c r="AH144" s="600">
        <v>5</v>
      </c>
      <c r="AI144" s="600"/>
    </row>
    <row r="145" spans="1:35" s="587" customFormat="1">
      <c r="A145" s="601">
        <v>434</v>
      </c>
      <c r="B145" s="601" t="s">
        <v>176</v>
      </c>
      <c r="C145" s="597">
        <v>58046431.946679987</v>
      </c>
      <c r="D145" s="597">
        <v>59447489.459151141</v>
      </c>
      <c r="E145" s="627">
        <f t="shared" si="27"/>
        <v>1401057.5124711543</v>
      </c>
      <c r="F145" s="598">
        <f t="shared" si="28"/>
        <v>2.4136841240442325E-2</v>
      </c>
      <c r="G145" s="598"/>
      <c r="H145" s="597">
        <v>61790270.333636887</v>
      </c>
      <c r="I145" s="597">
        <v>63200204.990778156</v>
      </c>
      <c r="J145" s="627">
        <f t="shared" si="29"/>
        <v>1409934.6571412683</v>
      </c>
      <c r="K145" s="598">
        <f t="shared" si="30"/>
        <v>2.2818069083179581E-2</v>
      </c>
      <c r="L145" s="595"/>
      <c r="M145" s="594">
        <f t="shared" si="31"/>
        <v>-3743838.3869569004</v>
      </c>
      <c r="N145" s="594">
        <v>2242491.3071369282</v>
      </c>
      <c r="O145" s="607">
        <v>4849693.8091469407</v>
      </c>
      <c r="P145" s="594">
        <v>3480481.4341464415</v>
      </c>
      <c r="Q145" s="594">
        <v>1430210.937575537</v>
      </c>
      <c r="R145" s="620">
        <f t="shared" si="23"/>
        <v>3672702.2447124654</v>
      </c>
      <c r="S145" s="620"/>
      <c r="T145" s="597">
        <f t="shared" si="32"/>
        <v>-3752715.5316270143</v>
      </c>
      <c r="U145" s="597">
        <v>2251629.3189762081</v>
      </c>
      <c r="V145" s="608">
        <v>3114179.7988670766</v>
      </c>
      <c r="W145" s="597">
        <v>1745226.6176486909</v>
      </c>
      <c r="X145" s="597">
        <v>1157596.0690550767</v>
      </c>
      <c r="Y145" s="605">
        <v>-1317966.3079430016</v>
      </c>
      <c r="Z145" s="605">
        <v>505466.68350919499</v>
      </c>
      <c r="AA145" s="620">
        <f t="shared" si="24"/>
        <v>2596725.7635974782</v>
      </c>
      <c r="AB145" s="620"/>
      <c r="AC145" s="618">
        <f t="shared" si="25"/>
        <v>-1075976.4811149873</v>
      </c>
      <c r="AD145" s="597">
        <v>-2573046.1888040509</v>
      </c>
      <c r="AE145" s="594">
        <f t="shared" si="26"/>
        <v>-176.62315958292496</v>
      </c>
      <c r="AF145" s="594"/>
      <c r="AG145" s="599">
        <v>14568</v>
      </c>
      <c r="AH145" s="600">
        <v>1</v>
      </c>
      <c r="AI145" s="602"/>
    </row>
    <row r="146" spans="1:35" s="587" customFormat="1">
      <c r="A146" s="601">
        <v>435</v>
      </c>
      <c r="B146" s="601" t="s">
        <v>177</v>
      </c>
      <c r="C146" s="597">
        <v>3188326.9564380711</v>
      </c>
      <c r="D146" s="597">
        <v>3175924.0186757492</v>
      </c>
      <c r="E146" s="627">
        <f t="shared" si="27"/>
        <v>-12402.937762321904</v>
      </c>
      <c r="F146" s="598">
        <f t="shared" si="28"/>
        <v>-3.8901084900584333E-3</v>
      </c>
      <c r="G146" s="598"/>
      <c r="H146" s="597">
        <v>3658624.1331454706</v>
      </c>
      <c r="I146" s="597">
        <v>3819945.7350266776</v>
      </c>
      <c r="J146" s="627">
        <f t="shared" si="29"/>
        <v>161321.60188120697</v>
      </c>
      <c r="K146" s="598">
        <f t="shared" si="30"/>
        <v>4.4093516035087238E-2</v>
      </c>
      <c r="L146" s="595"/>
      <c r="M146" s="594">
        <f t="shared" si="31"/>
        <v>-470297.17670739954</v>
      </c>
      <c r="N146" s="594">
        <v>281995.3078204405</v>
      </c>
      <c r="O146" s="607">
        <v>169565.22160874307</v>
      </c>
      <c r="P146" s="594">
        <v>-169811.58241942478</v>
      </c>
      <c r="Q146" s="594">
        <v>342305.30156898953</v>
      </c>
      <c r="R146" s="620">
        <f t="shared" si="23"/>
        <v>624300.60938943003</v>
      </c>
      <c r="S146" s="620"/>
      <c r="T146" s="597">
        <f t="shared" si="32"/>
        <v>-644021.71635092841</v>
      </c>
      <c r="U146" s="597">
        <v>386413.02981055697</v>
      </c>
      <c r="V146" s="608">
        <v>-17996.106340077706</v>
      </c>
      <c r="W146" s="597">
        <v>-426679.7786898131</v>
      </c>
      <c r="X146" s="597">
        <v>398643.91935570643</v>
      </c>
      <c r="Y146" s="605">
        <v>-62605.209026397381</v>
      </c>
      <c r="Z146" s="605">
        <v>24010.361407767912</v>
      </c>
      <c r="AA146" s="620">
        <f t="shared" si="24"/>
        <v>746462.10154763388</v>
      </c>
      <c r="AB146" s="620"/>
      <c r="AC146" s="618">
        <f t="shared" si="25"/>
        <v>122161.49215820385</v>
      </c>
      <c r="AD146" s="597">
        <v>139822.97708857013</v>
      </c>
      <c r="AE146" s="594">
        <f t="shared" si="26"/>
        <v>202.05632527250017</v>
      </c>
      <c r="AF146" s="594"/>
      <c r="AG146" s="599">
        <v>692</v>
      </c>
      <c r="AH146" s="600">
        <v>13</v>
      </c>
      <c r="AI146" s="600"/>
    </row>
    <row r="147" spans="1:35" s="587" customFormat="1">
      <c r="A147" s="601">
        <v>436</v>
      </c>
      <c r="B147" s="601" t="s">
        <v>178</v>
      </c>
      <c r="C147" s="597">
        <v>6256664.9370956225</v>
      </c>
      <c r="D147" s="597">
        <v>7226843.9291110868</v>
      </c>
      <c r="E147" s="627">
        <f t="shared" si="27"/>
        <v>970178.99201546423</v>
      </c>
      <c r="F147" s="598">
        <f t="shared" si="28"/>
        <v>0.15506328080049409</v>
      </c>
      <c r="G147" s="598"/>
      <c r="H147" s="597">
        <v>6838415.6732005971</v>
      </c>
      <c r="I147" s="597">
        <v>7069995.2813656721</v>
      </c>
      <c r="J147" s="627">
        <f t="shared" si="29"/>
        <v>231579.60816507507</v>
      </c>
      <c r="K147" s="598">
        <f t="shared" si="30"/>
        <v>3.3864511786351886E-2</v>
      </c>
      <c r="L147" s="595"/>
      <c r="M147" s="594">
        <f t="shared" si="31"/>
        <v>-581750.73610497452</v>
      </c>
      <c r="N147" s="594">
        <v>348525.13529645506</v>
      </c>
      <c r="O147" s="607">
        <v>611655.07514677756</v>
      </c>
      <c r="P147" s="594">
        <v>544530.60841850843</v>
      </c>
      <c r="Q147" s="594">
        <v>75530.87929921945</v>
      </c>
      <c r="R147" s="620">
        <f t="shared" si="23"/>
        <v>424056.01459567453</v>
      </c>
      <c r="S147" s="620"/>
      <c r="T147" s="597">
        <f t="shared" si="32"/>
        <v>156848.64774541464</v>
      </c>
      <c r="U147" s="597">
        <v>-94109.188647248768</v>
      </c>
      <c r="V147" s="608">
        <v>-842407.70111937821</v>
      </c>
      <c r="W147" s="597">
        <v>-613567.69211010076</v>
      </c>
      <c r="X147" s="597">
        <v>-198042.53639674731</v>
      </c>
      <c r="Y147" s="605">
        <v>-179854.27101803178</v>
      </c>
      <c r="Z147" s="605">
        <v>68977.743466246538</v>
      </c>
      <c r="AA147" s="620">
        <f t="shared" si="24"/>
        <v>-403028.25259578135</v>
      </c>
      <c r="AB147" s="620"/>
      <c r="AC147" s="618">
        <f t="shared" si="25"/>
        <v>-827084.26719145593</v>
      </c>
      <c r="AD147" s="597">
        <v>-1115064.3707190473</v>
      </c>
      <c r="AE147" s="594">
        <f t="shared" si="26"/>
        <v>-560.89757078422906</v>
      </c>
      <c r="AF147" s="594"/>
      <c r="AG147" s="599">
        <v>1988</v>
      </c>
      <c r="AH147" s="600">
        <v>17</v>
      </c>
      <c r="AI147" s="600"/>
    </row>
    <row r="148" spans="1:35" s="587" customFormat="1">
      <c r="A148" s="601">
        <v>440</v>
      </c>
      <c r="B148" s="601" t="s">
        <v>179</v>
      </c>
      <c r="C148" s="597">
        <v>18099536.06056748</v>
      </c>
      <c r="D148" s="597">
        <v>18408107.177554324</v>
      </c>
      <c r="E148" s="627">
        <f t="shared" si="27"/>
        <v>308571.11698684469</v>
      </c>
      <c r="F148" s="598">
        <f t="shared" si="28"/>
        <v>1.7048564999359989E-2</v>
      </c>
      <c r="G148" s="598"/>
      <c r="H148" s="597">
        <v>15891158.674335105</v>
      </c>
      <c r="I148" s="597">
        <v>16592218.514897637</v>
      </c>
      <c r="J148" s="627">
        <f t="shared" si="29"/>
        <v>701059.84056253172</v>
      </c>
      <c r="K148" s="598">
        <f t="shared" si="30"/>
        <v>4.4116345128110329E-2</v>
      </c>
      <c r="L148" s="595"/>
      <c r="M148" s="594">
        <f t="shared" si="31"/>
        <v>2208377.3862323742</v>
      </c>
      <c r="N148" s="594">
        <v>-1326489.8967506385</v>
      </c>
      <c r="O148" s="607">
        <v>114722.15439318866</v>
      </c>
      <c r="P148" s="594">
        <v>1520417.735481862</v>
      </c>
      <c r="Q148" s="594">
        <v>-1382275.9321918038</v>
      </c>
      <c r="R148" s="620">
        <f t="shared" si="23"/>
        <v>-2708765.8289424423</v>
      </c>
      <c r="S148" s="620"/>
      <c r="T148" s="597">
        <f t="shared" si="32"/>
        <v>1815888.6626566872</v>
      </c>
      <c r="U148" s="597">
        <v>-1089533.1975940121</v>
      </c>
      <c r="V148" s="608">
        <v>1441555.189375557</v>
      </c>
      <c r="W148" s="597">
        <v>2691717.1626414731</v>
      </c>
      <c r="X148" s="597">
        <v>-1161363.6266788817</v>
      </c>
      <c r="Y148" s="605">
        <v>-518573.78343830898</v>
      </c>
      <c r="Z148" s="605">
        <v>198883.51385740703</v>
      </c>
      <c r="AA148" s="620">
        <f t="shared" si="24"/>
        <v>-2570587.0938537959</v>
      </c>
      <c r="AB148" s="620"/>
      <c r="AC148" s="618">
        <f t="shared" si="25"/>
        <v>138178.73508864641</v>
      </c>
      <c r="AD148" s="597">
        <v>558414.04088914767</v>
      </c>
      <c r="AE148" s="594">
        <f t="shared" si="26"/>
        <v>97.420453748979014</v>
      </c>
      <c r="AF148" s="594"/>
      <c r="AG148" s="599">
        <v>5732</v>
      </c>
      <c r="AH148" s="600">
        <v>15</v>
      </c>
      <c r="AI148" s="600"/>
    </row>
    <row r="149" spans="1:35" s="587" customFormat="1">
      <c r="A149" s="601">
        <v>441</v>
      </c>
      <c r="B149" s="601" t="s">
        <v>180</v>
      </c>
      <c r="C149" s="597">
        <v>22591449.394380596</v>
      </c>
      <c r="D149" s="597">
        <v>22811807.697157089</v>
      </c>
      <c r="E149" s="627">
        <f t="shared" si="27"/>
        <v>220358.30277649313</v>
      </c>
      <c r="F149" s="598">
        <f t="shared" si="28"/>
        <v>9.7540577822025493E-3</v>
      </c>
      <c r="G149" s="598"/>
      <c r="H149" s="597">
        <v>21462436.30634883</v>
      </c>
      <c r="I149" s="597">
        <v>21525586.351939816</v>
      </c>
      <c r="J149" s="627">
        <f t="shared" si="29"/>
        <v>63150.045590985566</v>
      </c>
      <c r="K149" s="598">
        <f t="shared" si="30"/>
        <v>2.9423521491036444E-3</v>
      </c>
      <c r="L149" s="595"/>
      <c r="M149" s="594">
        <f t="shared" si="31"/>
        <v>1129013.0880317651</v>
      </c>
      <c r="N149" s="594">
        <v>-678572.22119244223</v>
      </c>
      <c r="O149" s="607">
        <v>-1957487.2678868175</v>
      </c>
      <c r="P149" s="594">
        <v>-1744867.4402716924</v>
      </c>
      <c r="Q149" s="594">
        <v>-193986.58508298401</v>
      </c>
      <c r="R149" s="620">
        <f t="shared" si="23"/>
        <v>-872558.80627542618</v>
      </c>
      <c r="S149" s="620"/>
      <c r="T149" s="597">
        <f t="shared" si="32"/>
        <v>1286221.3452172726</v>
      </c>
      <c r="U149" s="597">
        <v>-771732.80713036342</v>
      </c>
      <c r="V149" s="608">
        <v>-2021788.2534189299</v>
      </c>
      <c r="W149" s="597">
        <v>-1745121.2489533518</v>
      </c>
      <c r="X149" s="597">
        <v>-208178.25878147365</v>
      </c>
      <c r="Y149" s="605">
        <v>-399967.67211806768</v>
      </c>
      <c r="Z149" s="605">
        <v>153395.67598806639</v>
      </c>
      <c r="AA149" s="620">
        <f t="shared" si="24"/>
        <v>-1226483.0620418382</v>
      </c>
      <c r="AB149" s="620"/>
      <c r="AC149" s="618">
        <f t="shared" si="25"/>
        <v>-353924.25576641201</v>
      </c>
      <c r="AD149" s="597">
        <v>66249.12625189987</v>
      </c>
      <c r="AE149" s="594">
        <f t="shared" si="26"/>
        <v>14.985099808165543</v>
      </c>
      <c r="AF149" s="594"/>
      <c r="AG149" s="599">
        <v>4421</v>
      </c>
      <c r="AH149" s="600">
        <v>9</v>
      </c>
      <c r="AI149" s="600"/>
    </row>
    <row r="150" spans="1:35" s="587" customFormat="1">
      <c r="A150" s="601">
        <v>444</v>
      </c>
      <c r="B150" s="601" t="s">
        <v>181</v>
      </c>
      <c r="C150" s="597">
        <v>173383793.79848853</v>
      </c>
      <c r="D150" s="597">
        <v>176148554.10934788</v>
      </c>
      <c r="E150" s="627">
        <f t="shared" si="27"/>
        <v>2764760.3108593524</v>
      </c>
      <c r="F150" s="598">
        <f t="shared" si="28"/>
        <v>1.5945898115902538E-2</v>
      </c>
      <c r="G150" s="598"/>
      <c r="H150" s="597">
        <v>176306187.51597098</v>
      </c>
      <c r="I150" s="597">
        <v>180269037.44040224</v>
      </c>
      <c r="J150" s="627">
        <f t="shared" si="29"/>
        <v>3962849.9244312644</v>
      </c>
      <c r="K150" s="598">
        <f t="shared" si="30"/>
        <v>2.2477089319807811E-2</v>
      </c>
      <c r="L150" s="595"/>
      <c r="M150" s="594">
        <f t="shared" si="31"/>
        <v>-2922393.7174824476</v>
      </c>
      <c r="N150" s="594">
        <v>1741465.0762853224</v>
      </c>
      <c r="O150" s="607">
        <v>8949548.757476151</v>
      </c>
      <c r="P150" s="594">
        <v>5182428.4122827798</v>
      </c>
      <c r="Q150" s="594">
        <v>3958693.2397983586</v>
      </c>
      <c r="R150" s="620">
        <f t="shared" si="23"/>
        <v>5700158.3160836808</v>
      </c>
      <c r="S150" s="620"/>
      <c r="T150" s="597">
        <f t="shared" si="32"/>
        <v>-4120483.3310543597</v>
      </c>
      <c r="U150" s="597">
        <v>2472289.9986326154</v>
      </c>
      <c r="V150" s="608">
        <v>10526868.926301122</v>
      </c>
      <c r="W150" s="597">
        <v>6292477.3292618543</v>
      </c>
      <c r="X150" s="597">
        <v>3569751.2438464253</v>
      </c>
      <c r="Y150" s="605">
        <v>-4144519.1195206512</v>
      </c>
      <c r="Z150" s="605">
        <v>1589506.7434266701</v>
      </c>
      <c r="AA150" s="620">
        <f t="shared" si="24"/>
        <v>3487028.8663850604</v>
      </c>
      <c r="AB150" s="620"/>
      <c r="AC150" s="618">
        <f t="shared" si="25"/>
        <v>-2213129.4496986205</v>
      </c>
      <c r="AD150" s="597">
        <v>-4290203.66815117</v>
      </c>
      <c r="AE150" s="594">
        <f t="shared" si="26"/>
        <v>-93.650076797083017</v>
      </c>
      <c r="AF150" s="594"/>
      <c r="AG150" s="599">
        <v>45811</v>
      </c>
      <c r="AH150" s="600">
        <v>1</v>
      </c>
      <c r="AI150" s="602"/>
    </row>
    <row r="151" spans="1:35" s="587" customFormat="1">
      <c r="A151" s="601">
        <v>445</v>
      </c>
      <c r="B151" s="601" t="s">
        <v>182</v>
      </c>
      <c r="C151" s="597">
        <v>64023125.694605701</v>
      </c>
      <c r="D151" s="597">
        <v>67216922.062886566</v>
      </c>
      <c r="E151" s="627">
        <f t="shared" si="27"/>
        <v>3193796.3682808653</v>
      </c>
      <c r="F151" s="598">
        <f t="shared" si="28"/>
        <v>4.9885042843979113E-2</v>
      </c>
      <c r="G151" s="598"/>
      <c r="H151" s="597">
        <v>58364020.813146494</v>
      </c>
      <c r="I151" s="597">
        <v>59713948.413936496</v>
      </c>
      <c r="J151" s="627">
        <f t="shared" si="29"/>
        <v>1349927.6007900015</v>
      </c>
      <c r="K151" s="598">
        <f t="shared" si="30"/>
        <v>2.3129448279648517E-2</v>
      </c>
      <c r="L151" s="595"/>
      <c r="M151" s="594">
        <f t="shared" si="31"/>
        <v>5659104.8814592063</v>
      </c>
      <c r="N151" s="594">
        <v>-3399389.9714153982</v>
      </c>
      <c r="O151" s="607">
        <v>3054515.766576916</v>
      </c>
      <c r="P151" s="594">
        <v>3339835.8129688352</v>
      </c>
      <c r="Q151" s="594">
        <v>-222476.07213752993</v>
      </c>
      <c r="R151" s="620">
        <f t="shared" si="23"/>
        <v>-3621866.0435529281</v>
      </c>
      <c r="S151" s="620"/>
      <c r="T151" s="597">
        <f t="shared" si="32"/>
        <v>7502973.6489500701</v>
      </c>
      <c r="U151" s="597">
        <v>-4501784.1893700408</v>
      </c>
      <c r="V151" s="608">
        <v>-26352.358509764075</v>
      </c>
      <c r="W151" s="597">
        <v>1000440.1092664003</v>
      </c>
      <c r="X151" s="597">
        <v>-794556.59658177535</v>
      </c>
      <c r="Y151" s="605">
        <v>-1356235.0990097155</v>
      </c>
      <c r="Z151" s="605">
        <v>520143.53737550398</v>
      </c>
      <c r="AA151" s="620">
        <f t="shared" si="24"/>
        <v>-6132432.3475860283</v>
      </c>
      <c r="AB151" s="620"/>
      <c r="AC151" s="618">
        <f t="shared" si="25"/>
        <v>-2510566.3040331001</v>
      </c>
      <c r="AD151" s="597">
        <v>-2795405.2343072835</v>
      </c>
      <c r="AE151" s="594">
        <f t="shared" si="26"/>
        <v>-186.47223229319482</v>
      </c>
      <c r="AF151" s="594"/>
      <c r="AG151" s="599">
        <v>14991</v>
      </c>
      <c r="AH151" s="600">
        <v>2</v>
      </c>
      <c r="AI151" s="600"/>
    </row>
    <row r="152" spans="1:35" s="587" customFormat="1">
      <c r="A152" s="601">
        <v>475</v>
      </c>
      <c r="B152" s="601" t="s">
        <v>183</v>
      </c>
      <c r="C152" s="597">
        <v>25146517.746468872</v>
      </c>
      <c r="D152" s="597">
        <v>26055683.998364106</v>
      </c>
      <c r="E152" s="627">
        <f t="shared" si="27"/>
        <v>909166.25189523399</v>
      </c>
      <c r="F152" s="598">
        <f t="shared" si="28"/>
        <v>3.6154757531901255E-2</v>
      </c>
      <c r="G152" s="598"/>
      <c r="H152" s="597">
        <v>23114173.00311562</v>
      </c>
      <c r="I152" s="597">
        <v>23772963.41717964</v>
      </c>
      <c r="J152" s="627">
        <f t="shared" si="29"/>
        <v>658790.41406401992</v>
      </c>
      <c r="K152" s="598">
        <f t="shared" si="30"/>
        <v>2.8501578402792944E-2</v>
      </c>
      <c r="L152" s="595"/>
      <c r="M152" s="594">
        <f t="shared" si="31"/>
        <v>2032344.7433532514</v>
      </c>
      <c r="N152" s="594">
        <v>-1220835.1691205476</v>
      </c>
      <c r="O152" s="607">
        <v>983251.71753782034</v>
      </c>
      <c r="P152" s="594">
        <v>1948861.721462626</v>
      </c>
      <c r="Q152" s="594">
        <v>-942752.72653293004</v>
      </c>
      <c r="R152" s="620">
        <f t="shared" si="23"/>
        <v>-2163587.8956534779</v>
      </c>
      <c r="S152" s="620"/>
      <c r="T152" s="597">
        <f t="shared" si="32"/>
        <v>2282720.5811844654</v>
      </c>
      <c r="U152" s="597">
        <v>-1369632.348710679</v>
      </c>
      <c r="V152" s="608">
        <v>144351.12676627934</v>
      </c>
      <c r="W152" s="597">
        <v>1211539.0400435179</v>
      </c>
      <c r="X152" s="597">
        <v>-982308.96335567965</v>
      </c>
      <c r="Y152" s="605">
        <v>-495684.88476247294</v>
      </c>
      <c r="Z152" s="605">
        <v>190105.1591808676</v>
      </c>
      <c r="AA152" s="620">
        <f t="shared" si="24"/>
        <v>-2657521.037647964</v>
      </c>
      <c r="AB152" s="620"/>
      <c r="AC152" s="618">
        <f t="shared" si="25"/>
        <v>-493933.1419944861</v>
      </c>
      <c r="AD152" s="597">
        <v>-90027.298629594035</v>
      </c>
      <c r="AE152" s="594">
        <f t="shared" si="26"/>
        <v>-16.431337585251693</v>
      </c>
      <c r="AF152" s="594"/>
      <c r="AG152" s="599">
        <v>5479</v>
      </c>
      <c r="AH152" s="600">
        <v>15</v>
      </c>
      <c r="AI152" s="600"/>
    </row>
    <row r="153" spans="1:35" s="587" customFormat="1">
      <c r="A153" s="601">
        <v>480</v>
      </c>
      <c r="B153" s="601" t="s">
        <v>184</v>
      </c>
      <c r="C153" s="597">
        <v>7580324.1747299535</v>
      </c>
      <c r="D153" s="597">
        <v>7810835.2317926697</v>
      </c>
      <c r="E153" s="627">
        <f t="shared" si="27"/>
        <v>230511.05706271622</v>
      </c>
      <c r="F153" s="598">
        <f t="shared" si="28"/>
        <v>3.0409129180933494E-2</v>
      </c>
      <c r="G153" s="598"/>
      <c r="H153" s="597">
        <v>8017366.3268589377</v>
      </c>
      <c r="I153" s="597">
        <v>7996787.5835007736</v>
      </c>
      <c r="J153" s="627">
        <f t="shared" si="29"/>
        <v>-20578.743358164094</v>
      </c>
      <c r="K153" s="598">
        <f t="shared" si="30"/>
        <v>-2.5667709967577947E-3</v>
      </c>
      <c r="L153" s="595"/>
      <c r="M153" s="594">
        <f t="shared" si="31"/>
        <v>-437042.15212898422</v>
      </c>
      <c r="N153" s="594">
        <v>261707.27360177401</v>
      </c>
      <c r="O153" s="607">
        <v>51682.228910099715</v>
      </c>
      <c r="P153" s="594">
        <v>-14969.249535670504</v>
      </c>
      <c r="Q153" s="594">
        <v>74941.251000869946</v>
      </c>
      <c r="R153" s="620">
        <f t="shared" si="23"/>
        <v>336648.52460264397</v>
      </c>
      <c r="S153" s="620"/>
      <c r="T153" s="597">
        <f t="shared" si="32"/>
        <v>-185952.3517081039</v>
      </c>
      <c r="U153" s="597">
        <v>111571.41102486232</v>
      </c>
      <c r="V153" s="608">
        <v>-300479.62017257512</v>
      </c>
      <c r="W153" s="597">
        <v>-266177.50046922918</v>
      </c>
      <c r="X153" s="597">
        <v>-3659.5639550630558</v>
      </c>
      <c r="Y153" s="605">
        <v>-178949.5714656272</v>
      </c>
      <c r="Z153" s="605">
        <v>68630.772925671859</v>
      </c>
      <c r="AA153" s="620">
        <f t="shared" si="24"/>
        <v>-2406.9514701560838</v>
      </c>
      <c r="AB153" s="620"/>
      <c r="AC153" s="618">
        <f t="shared" si="25"/>
        <v>-339055.47607280005</v>
      </c>
      <c r="AD153" s="597">
        <v>-55547.631258991081</v>
      </c>
      <c r="AE153" s="594">
        <f t="shared" si="26"/>
        <v>-28.082725611218947</v>
      </c>
      <c r="AF153" s="594"/>
      <c r="AG153" s="599">
        <v>1978</v>
      </c>
      <c r="AH153" s="600">
        <v>2</v>
      </c>
      <c r="AI153" s="600"/>
    </row>
    <row r="154" spans="1:35" s="587" customFormat="1">
      <c r="A154" s="601">
        <v>481</v>
      </c>
      <c r="B154" s="601" t="s">
        <v>185</v>
      </c>
      <c r="C154" s="597">
        <v>29536038.085162587</v>
      </c>
      <c r="D154" s="597">
        <v>30235870.795499548</v>
      </c>
      <c r="E154" s="627">
        <f t="shared" si="27"/>
        <v>699832.71033696085</v>
      </c>
      <c r="F154" s="598">
        <f t="shared" si="28"/>
        <v>2.3694197181053929E-2</v>
      </c>
      <c r="G154" s="598"/>
      <c r="H154" s="597">
        <v>29841138.956435651</v>
      </c>
      <c r="I154" s="597">
        <v>30781500.742691346</v>
      </c>
      <c r="J154" s="627">
        <f t="shared" si="29"/>
        <v>940361.78625569493</v>
      </c>
      <c r="K154" s="598">
        <f t="shared" si="30"/>
        <v>3.151226190221848E-2</v>
      </c>
      <c r="L154" s="595"/>
      <c r="M154" s="594">
        <f t="shared" si="31"/>
        <v>-305100.87127306312</v>
      </c>
      <c r="N154" s="594">
        <v>180558.41929749332</v>
      </c>
      <c r="O154" s="607">
        <v>1826560.3692727014</v>
      </c>
      <c r="P154" s="594">
        <v>1835104.6663338505</v>
      </c>
      <c r="Q154" s="594">
        <v>31496.55409443851</v>
      </c>
      <c r="R154" s="620">
        <f t="shared" si="23"/>
        <v>212054.97339193182</v>
      </c>
      <c r="S154" s="620"/>
      <c r="T154" s="597">
        <f t="shared" si="32"/>
        <v>-545629.9471917972</v>
      </c>
      <c r="U154" s="597">
        <v>327377.96831507824</v>
      </c>
      <c r="V154" s="608">
        <v>974805.67796013504</v>
      </c>
      <c r="W154" s="597">
        <v>889638.46759475023</v>
      </c>
      <c r="X154" s="597">
        <v>4740.8405081012779</v>
      </c>
      <c r="Y154" s="605">
        <v>-872311.30842850229</v>
      </c>
      <c r="Z154" s="605">
        <v>334548.99522210722</v>
      </c>
      <c r="AA154" s="620">
        <f t="shared" si="24"/>
        <v>-205643.50438321551</v>
      </c>
      <c r="AB154" s="620"/>
      <c r="AC154" s="618">
        <f t="shared" si="25"/>
        <v>-417698.4777751473</v>
      </c>
      <c r="AD154" s="597">
        <v>-864541.38881825842</v>
      </c>
      <c r="AE154" s="594">
        <f t="shared" si="26"/>
        <v>-89.664114169078871</v>
      </c>
      <c r="AF154" s="594"/>
      <c r="AG154" s="599">
        <v>9642</v>
      </c>
      <c r="AH154" s="600">
        <v>2</v>
      </c>
      <c r="AI154" s="600"/>
    </row>
    <row r="155" spans="1:35" s="587" customFormat="1">
      <c r="A155" s="601">
        <v>483</v>
      </c>
      <c r="B155" s="601" t="s">
        <v>186</v>
      </c>
      <c r="C155" s="597">
        <v>4283503.2356674178</v>
      </c>
      <c r="D155" s="597">
        <v>4536833.8142324686</v>
      </c>
      <c r="E155" s="627">
        <f t="shared" si="27"/>
        <v>253330.57856505085</v>
      </c>
      <c r="F155" s="598">
        <f t="shared" si="28"/>
        <v>5.9140979853976719E-2</v>
      </c>
      <c r="G155" s="598"/>
      <c r="H155" s="597">
        <v>4149245.9786909972</v>
      </c>
      <c r="I155" s="597">
        <v>4183223.1553202723</v>
      </c>
      <c r="J155" s="627">
        <f t="shared" si="29"/>
        <v>33977.176629275084</v>
      </c>
      <c r="K155" s="598">
        <f t="shared" si="30"/>
        <v>8.1887593080211141E-3</v>
      </c>
      <c r="L155" s="595"/>
      <c r="M155" s="594">
        <f t="shared" si="31"/>
        <v>134257.25697642053</v>
      </c>
      <c r="N155" s="594">
        <v>-80834.448165230875</v>
      </c>
      <c r="O155" s="607">
        <v>-336556.53670614958</v>
      </c>
      <c r="P155" s="594">
        <v>-132513.09968778538</v>
      </c>
      <c r="Q155" s="594">
        <v>-199561.12783781782</v>
      </c>
      <c r="R155" s="620">
        <f t="shared" si="23"/>
        <v>-280395.57600304869</v>
      </c>
      <c r="S155" s="620"/>
      <c r="T155" s="597">
        <f t="shared" si="32"/>
        <v>353610.65891219629</v>
      </c>
      <c r="U155" s="597">
        <v>-212166.39534731774</v>
      </c>
      <c r="V155" s="608">
        <v>-707917.1377186114</v>
      </c>
      <c r="W155" s="597">
        <v>-415852.47165516671</v>
      </c>
      <c r="X155" s="597">
        <v>-275535.03664816794</v>
      </c>
      <c r="Y155" s="605">
        <v>-96531.44224156937</v>
      </c>
      <c r="Z155" s="605">
        <v>37021.756679318438</v>
      </c>
      <c r="AA155" s="620">
        <f t="shared" si="24"/>
        <v>-547211.11755773658</v>
      </c>
      <c r="AB155" s="620"/>
      <c r="AC155" s="618">
        <f t="shared" si="25"/>
        <v>-266815.54155468789</v>
      </c>
      <c r="AD155" s="597">
        <v>-371316.06747075333</v>
      </c>
      <c r="AE155" s="594">
        <f t="shared" si="26"/>
        <v>-348.00006323407058</v>
      </c>
      <c r="AF155" s="594"/>
      <c r="AG155" s="599">
        <v>1067</v>
      </c>
      <c r="AH155" s="600">
        <v>17</v>
      </c>
      <c r="AI155" s="600"/>
    </row>
    <row r="156" spans="1:35" s="587" customFormat="1">
      <c r="A156" s="601">
        <v>484</v>
      </c>
      <c r="B156" s="601" t="s">
        <v>187</v>
      </c>
      <c r="C156" s="597">
        <v>15449517.801499097</v>
      </c>
      <c r="D156" s="597">
        <v>15797023.455748035</v>
      </c>
      <c r="E156" s="627">
        <f t="shared" si="27"/>
        <v>347505.65424893796</v>
      </c>
      <c r="F156" s="598">
        <f t="shared" si="28"/>
        <v>2.2492977367566697E-2</v>
      </c>
      <c r="G156" s="598"/>
      <c r="H156" s="597">
        <v>14861773.658478929</v>
      </c>
      <c r="I156" s="597">
        <v>15178113.345963132</v>
      </c>
      <c r="J156" s="627">
        <f t="shared" si="29"/>
        <v>316339.68748420291</v>
      </c>
      <c r="K156" s="598">
        <f t="shared" si="30"/>
        <v>2.1285459915729842E-2</v>
      </c>
      <c r="L156" s="595"/>
      <c r="M156" s="594">
        <f t="shared" si="31"/>
        <v>587744.14302016795</v>
      </c>
      <c r="N156" s="594">
        <v>-353441.73405280849</v>
      </c>
      <c r="O156" s="607">
        <v>-785003.80920432508</v>
      </c>
      <c r="P156" s="594">
        <v>-909630.75265983958</v>
      </c>
      <c r="Q156" s="594">
        <v>137353.20232779079</v>
      </c>
      <c r="R156" s="620">
        <f t="shared" si="23"/>
        <v>-216088.5317250177</v>
      </c>
      <c r="S156" s="620"/>
      <c r="T156" s="597">
        <f t="shared" si="32"/>
        <v>618910.109784903</v>
      </c>
      <c r="U156" s="597">
        <v>-371346.06587094173</v>
      </c>
      <c r="V156" s="608">
        <v>-1515757.1167113781</v>
      </c>
      <c r="W156" s="597">
        <v>-1627122.7057501404</v>
      </c>
      <c r="X156" s="597">
        <v>68319.422661186181</v>
      </c>
      <c r="Y156" s="605">
        <v>-268424.35719844082</v>
      </c>
      <c r="Z156" s="605">
        <v>102946.15938850779</v>
      </c>
      <c r="AA156" s="620">
        <f t="shared" si="24"/>
        <v>-468504.84101968858</v>
      </c>
      <c r="AB156" s="620"/>
      <c r="AC156" s="618">
        <f t="shared" si="25"/>
        <v>-252416.30929467088</v>
      </c>
      <c r="AD156" s="597">
        <v>781639.49370199302</v>
      </c>
      <c r="AE156" s="594">
        <f t="shared" si="26"/>
        <v>263.44438614829556</v>
      </c>
      <c r="AF156" s="594"/>
      <c r="AG156" s="599">
        <v>2967</v>
      </c>
      <c r="AH156" s="600">
        <v>4</v>
      </c>
      <c r="AI156" s="600"/>
    </row>
    <row r="157" spans="1:35" s="587" customFormat="1">
      <c r="A157" s="601">
        <v>489</v>
      </c>
      <c r="B157" s="601" t="s">
        <v>188</v>
      </c>
      <c r="C157" s="597">
        <v>9110014.7477279101</v>
      </c>
      <c r="D157" s="597">
        <v>9558265.5395760015</v>
      </c>
      <c r="E157" s="627">
        <f t="shared" si="27"/>
        <v>448250.79184809141</v>
      </c>
      <c r="F157" s="598">
        <f t="shared" si="28"/>
        <v>4.920417850694344E-2</v>
      </c>
      <c r="G157" s="598"/>
      <c r="H157" s="597">
        <v>10346473.016561367</v>
      </c>
      <c r="I157" s="597">
        <v>10613663.890406594</v>
      </c>
      <c r="J157" s="627">
        <f t="shared" si="29"/>
        <v>267190.87384522706</v>
      </c>
      <c r="K157" s="598">
        <f t="shared" si="30"/>
        <v>2.582434356302294E-2</v>
      </c>
      <c r="L157" s="595"/>
      <c r="M157" s="594">
        <f t="shared" si="31"/>
        <v>-1236458.2688334566</v>
      </c>
      <c r="N157" s="594">
        <v>741397.29173486971</v>
      </c>
      <c r="O157" s="607">
        <v>273110.87599693798</v>
      </c>
      <c r="P157" s="594">
        <v>-155757.18016763404</v>
      </c>
      <c r="Q157" s="594">
        <v>436512.14291764138</v>
      </c>
      <c r="R157" s="620">
        <f t="shared" si="23"/>
        <v>1177909.434652511</v>
      </c>
      <c r="S157" s="620"/>
      <c r="T157" s="597">
        <f t="shared" si="32"/>
        <v>-1055398.3508305922</v>
      </c>
      <c r="U157" s="597">
        <v>633239.01049835514</v>
      </c>
      <c r="V157" s="608">
        <v>-1300058.3417602926</v>
      </c>
      <c r="W157" s="597">
        <v>-1656024.9366062284</v>
      </c>
      <c r="X157" s="597">
        <v>329982.20523277845</v>
      </c>
      <c r="Y157" s="605">
        <v>-162031.68983566144</v>
      </c>
      <c r="Z157" s="605">
        <v>62142.423816925329</v>
      </c>
      <c r="AA157" s="620">
        <f t="shared" si="24"/>
        <v>863331.94971239753</v>
      </c>
      <c r="AB157" s="620"/>
      <c r="AC157" s="618">
        <f t="shared" si="25"/>
        <v>-314577.4849401135</v>
      </c>
      <c r="AD157" s="597">
        <v>-157688.16075125895</v>
      </c>
      <c r="AE157" s="594">
        <f t="shared" si="26"/>
        <v>-88.04475753839138</v>
      </c>
      <c r="AF157" s="594"/>
      <c r="AG157" s="599">
        <v>1791</v>
      </c>
      <c r="AH157" s="600">
        <v>8</v>
      </c>
      <c r="AI157" s="600"/>
    </row>
    <row r="158" spans="1:35" s="587" customFormat="1">
      <c r="A158" s="601">
        <v>491</v>
      </c>
      <c r="B158" s="601" t="s">
        <v>189</v>
      </c>
      <c r="C158" s="597">
        <v>239710909.38145477</v>
      </c>
      <c r="D158" s="597">
        <v>249473251.19333294</v>
      </c>
      <c r="E158" s="627">
        <f t="shared" si="27"/>
        <v>9762341.8118781745</v>
      </c>
      <c r="F158" s="598">
        <f t="shared" si="28"/>
        <v>4.0725479858504256E-2</v>
      </c>
      <c r="G158" s="598"/>
      <c r="H158" s="597">
        <v>223344243.30868703</v>
      </c>
      <c r="I158" s="597">
        <v>229256497.34500384</v>
      </c>
      <c r="J158" s="627">
        <f t="shared" si="29"/>
        <v>5912254.036316812</v>
      </c>
      <c r="K158" s="598">
        <f t="shared" si="30"/>
        <v>2.6471486118159793E-2</v>
      </c>
      <c r="L158" s="595"/>
      <c r="M158" s="594">
        <f t="shared" si="31"/>
        <v>16366666.072767735</v>
      </c>
      <c r="N158" s="594">
        <v>-9833567.5417955555</v>
      </c>
      <c r="O158" s="607">
        <v>-1943835.9032463431</v>
      </c>
      <c r="P158" s="594">
        <v>2341092.8804287612</v>
      </c>
      <c r="Q158" s="594">
        <v>-4067803.3941691201</v>
      </c>
      <c r="R158" s="620">
        <f t="shared" si="23"/>
        <v>-13901370.935964676</v>
      </c>
      <c r="S158" s="620"/>
      <c r="T158" s="597">
        <f t="shared" si="32"/>
        <v>20216753.848329097</v>
      </c>
      <c r="U158" s="597">
        <v>-12130052.308997456</v>
      </c>
      <c r="V158" s="608">
        <v>5745622.5445305109</v>
      </c>
      <c r="W158" s="597">
        <v>11584149.17830804</v>
      </c>
      <c r="X158" s="597">
        <v>-5033268.7734156651</v>
      </c>
      <c r="Y158" s="605">
        <v>-4702628.2733990401</v>
      </c>
      <c r="Z158" s="605">
        <v>1803552.8699071908</v>
      </c>
      <c r="AA158" s="620">
        <f t="shared" si="24"/>
        <v>-20062396.485904973</v>
      </c>
      <c r="AB158" s="620"/>
      <c r="AC158" s="618">
        <f t="shared" si="25"/>
        <v>-6161025.5499402974</v>
      </c>
      <c r="AD158" s="597">
        <v>-4964078.2524217609</v>
      </c>
      <c r="AE158" s="594">
        <f t="shared" si="26"/>
        <v>-95.499773998110058</v>
      </c>
      <c r="AF158" s="594"/>
      <c r="AG158" s="599">
        <v>51980</v>
      </c>
      <c r="AH158" s="600">
        <v>10</v>
      </c>
      <c r="AI158" s="600"/>
    </row>
    <row r="159" spans="1:35" s="587" customFormat="1">
      <c r="A159" s="601">
        <v>494</v>
      </c>
      <c r="B159" s="601" t="s">
        <v>190</v>
      </c>
      <c r="C159" s="597">
        <v>35195119.638095193</v>
      </c>
      <c r="D159" s="597">
        <v>36163219.945422262</v>
      </c>
      <c r="E159" s="627">
        <f t="shared" si="27"/>
        <v>968100.30732706934</v>
      </c>
      <c r="F159" s="598">
        <f t="shared" si="28"/>
        <v>2.7506663346562338E-2</v>
      </c>
      <c r="G159" s="598"/>
      <c r="H159" s="597">
        <v>32610294.635330819</v>
      </c>
      <c r="I159" s="597">
        <v>33356097.343102317</v>
      </c>
      <c r="J159" s="627">
        <f t="shared" si="29"/>
        <v>745802.70777149871</v>
      </c>
      <c r="K159" s="598">
        <f t="shared" si="30"/>
        <v>2.2870161588895217E-2</v>
      </c>
      <c r="L159" s="595"/>
      <c r="M159" s="594">
        <f t="shared" si="31"/>
        <v>2584825.002764374</v>
      </c>
      <c r="N159" s="594">
        <v>-1332285.5570207154</v>
      </c>
      <c r="O159" s="607">
        <v>2336721.2500145063</v>
      </c>
      <c r="P159" s="594">
        <v>4323672.3634657934</v>
      </c>
      <c r="Q159" s="594">
        <v>-1802553.0599030182</v>
      </c>
      <c r="R159" s="620">
        <f t="shared" si="23"/>
        <v>-3134838.6169237336</v>
      </c>
      <c r="S159" s="620"/>
      <c r="T159" s="597">
        <f t="shared" si="32"/>
        <v>2807122.6023199446</v>
      </c>
      <c r="U159" s="597">
        <v>-1684273.5613919664</v>
      </c>
      <c r="V159" s="608">
        <v>-52997.350142158568</v>
      </c>
      <c r="W159" s="597">
        <v>2025189.8261376955</v>
      </c>
      <c r="X159" s="597">
        <v>-1940590.0174546521</v>
      </c>
      <c r="Y159" s="605">
        <v>-803554.14244575368</v>
      </c>
      <c r="Z159" s="605">
        <v>308179.23413843149</v>
      </c>
      <c r="AA159" s="620">
        <f t="shared" si="24"/>
        <v>-4120238.4871539404</v>
      </c>
      <c r="AB159" s="620"/>
      <c r="AC159" s="618">
        <f t="shared" si="25"/>
        <v>-985399.87023020675</v>
      </c>
      <c r="AD159" s="597">
        <v>-1099179.221711047</v>
      </c>
      <c r="AE159" s="594">
        <f t="shared" si="26"/>
        <v>-123.75357146037457</v>
      </c>
      <c r="AF159" s="594"/>
      <c r="AG159" s="599">
        <v>8882</v>
      </c>
      <c r="AH159" s="600">
        <v>17</v>
      </c>
      <c r="AI159" s="600"/>
    </row>
    <row r="160" spans="1:35" s="587" customFormat="1">
      <c r="A160" s="601">
        <v>495</v>
      </c>
      <c r="B160" s="601" t="s">
        <v>191</v>
      </c>
      <c r="C160" s="597">
        <v>7564862.9855306745</v>
      </c>
      <c r="D160" s="597">
        <v>8061748.0725702187</v>
      </c>
      <c r="E160" s="627">
        <f t="shared" si="27"/>
        <v>496885.08703954425</v>
      </c>
      <c r="F160" s="598">
        <f t="shared" si="28"/>
        <v>6.5683289702660463E-2</v>
      </c>
      <c r="G160" s="598"/>
      <c r="H160" s="597">
        <v>7923190.8602454579</v>
      </c>
      <c r="I160" s="597">
        <v>8048074.6677042106</v>
      </c>
      <c r="J160" s="627">
        <f t="shared" si="29"/>
        <v>124883.80745875277</v>
      </c>
      <c r="K160" s="598">
        <f t="shared" si="30"/>
        <v>1.5761807289706498E-2</v>
      </c>
      <c r="L160" s="595"/>
      <c r="M160" s="594">
        <f t="shared" si="31"/>
        <v>-358327.87471478339</v>
      </c>
      <c r="N160" s="594">
        <v>214609.38296891158</v>
      </c>
      <c r="O160" s="607">
        <v>196633.60062773526</v>
      </c>
      <c r="P160" s="594">
        <v>24119.98661617469</v>
      </c>
      <c r="Q160" s="594">
        <v>178712.19771105226</v>
      </c>
      <c r="R160" s="620">
        <f t="shared" si="23"/>
        <v>393321.58067996381</v>
      </c>
      <c r="S160" s="620"/>
      <c r="T160" s="597">
        <f t="shared" si="32"/>
        <v>13673.404866008088</v>
      </c>
      <c r="U160" s="597">
        <v>-8204.0429196048517</v>
      </c>
      <c r="V160" s="608">
        <v>-508928.79974351637</v>
      </c>
      <c r="W160" s="597">
        <v>-532254.75144613301</v>
      </c>
      <c r="X160" s="597">
        <v>1897.1725520682137</v>
      </c>
      <c r="Y160" s="605">
        <v>-133624.12389015741</v>
      </c>
      <c r="Z160" s="605">
        <v>51247.548842880351</v>
      </c>
      <c r="AA160" s="620">
        <f t="shared" si="24"/>
        <v>-88683.445414813701</v>
      </c>
      <c r="AB160" s="620"/>
      <c r="AC160" s="618">
        <f t="shared" si="25"/>
        <v>-482005.02609477751</v>
      </c>
      <c r="AD160" s="597">
        <v>-109741.92081893724</v>
      </c>
      <c r="AE160" s="594">
        <f t="shared" si="26"/>
        <v>-74.300555733877616</v>
      </c>
      <c r="AF160" s="594"/>
      <c r="AG160" s="599">
        <v>1477</v>
      </c>
      <c r="AH160" s="600">
        <v>13</v>
      </c>
      <c r="AI160" s="600"/>
    </row>
    <row r="161" spans="1:35" s="587" customFormat="1">
      <c r="A161" s="601">
        <v>498</v>
      </c>
      <c r="B161" s="601" t="s">
        <v>192</v>
      </c>
      <c r="C161" s="597">
        <v>11587008.872257523</v>
      </c>
      <c r="D161" s="597">
        <v>11616716.801692856</v>
      </c>
      <c r="E161" s="627">
        <f t="shared" si="27"/>
        <v>29707.929435333237</v>
      </c>
      <c r="F161" s="598">
        <f t="shared" si="28"/>
        <v>2.563899774553739E-3</v>
      </c>
      <c r="G161" s="598"/>
      <c r="H161" s="597">
        <v>11383539.055511357</v>
      </c>
      <c r="I161" s="597">
        <v>11738974.437799251</v>
      </c>
      <c r="J161" s="627">
        <f t="shared" si="29"/>
        <v>355435.38228789344</v>
      </c>
      <c r="K161" s="598">
        <f t="shared" si="30"/>
        <v>3.122362742857274E-2</v>
      </c>
      <c r="L161" s="595"/>
      <c r="M161" s="594">
        <f t="shared" si="31"/>
        <v>203469.81674616598</v>
      </c>
      <c r="N161" s="594">
        <v>-122686.07046232563</v>
      </c>
      <c r="O161" s="607">
        <v>292985.64911904931</v>
      </c>
      <c r="P161" s="594">
        <v>-191732.8385112267</v>
      </c>
      <c r="Q161" s="594">
        <v>494387.11180132453</v>
      </c>
      <c r="R161" s="620">
        <f t="shared" si="23"/>
        <v>371701.04133899888</v>
      </c>
      <c r="S161" s="620"/>
      <c r="T161" s="597">
        <f t="shared" si="32"/>
        <v>-122257.63610639423</v>
      </c>
      <c r="U161" s="597">
        <v>73354.581663836521</v>
      </c>
      <c r="V161" s="608">
        <v>1725098.9632084332</v>
      </c>
      <c r="W161" s="597">
        <v>1110693.3638067357</v>
      </c>
      <c r="X161" s="597">
        <v>581312.13613669772</v>
      </c>
      <c r="Y161" s="605">
        <v>-206361.96790348616</v>
      </c>
      <c r="Z161" s="605">
        <v>79143.980305084697</v>
      </c>
      <c r="AA161" s="620">
        <f t="shared" si="24"/>
        <v>527448.73020213272</v>
      </c>
      <c r="AB161" s="620"/>
      <c r="AC161" s="618">
        <f t="shared" si="25"/>
        <v>155747.68886313384</v>
      </c>
      <c r="AD161" s="597">
        <v>-18494.062739410903</v>
      </c>
      <c r="AE161" s="594">
        <f t="shared" si="26"/>
        <v>-8.1078749405571688</v>
      </c>
      <c r="AF161" s="594"/>
      <c r="AG161" s="599">
        <v>2281</v>
      </c>
      <c r="AH161" s="600">
        <v>19</v>
      </c>
      <c r="AI161" s="600"/>
    </row>
    <row r="162" spans="1:35" s="587" customFormat="1">
      <c r="A162" s="601">
        <v>499</v>
      </c>
      <c r="B162" s="601" t="s">
        <v>193</v>
      </c>
      <c r="C162" s="597">
        <v>66359715.431194574</v>
      </c>
      <c r="D162" s="597">
        <v>70417557.1467219</v>
      </c>
      <c r="E162" s="627">
        <f t="shared" si="27"/>
        <v>4057841.7155273259</v>
      </c>
      <c r="F162" s="598">
        <f t="shared" si="28"/>
        <v>6.1149172945666422E-2</v>
      </c>
      <c r="G162" s="598"/>
      <c r="H162" s="597">
        <v>70130017.232512295</v>
      </c>
      <c r="I162" s="597">
        <v>72552735.968648419</v>
      </c>
      <c r="J162" s="627">
        <f t="shared" si="29"/>
        <v>2422718.7361361235</v>
      </c>
      <c r="K162" s="598">
        <f t="shared" si="30"/>
        <v>3.4546102107799716E-2</v>
      </c>
      <c r="L162" s="595"/>
      <c r="M162" s="594">
        <f t="shared" si="31"/>
        <v>-3770301.8013177216</v>
      </c>
      <c r="N162" s="594">
        <v>2257095.6570163397</v>
      </c>
      <c r="O162" s="607">
        <v>3855167.1238681674</v>
      </c>
      <c r="P162" s="594">
        <v>3168603.2831056565</v>
      </c>
      <c r="Q162" s="594">
        <v>767945.24610744999</v>
      </c>
      <c r="R162" s="620">
        <f t="shared" si="23"/>
        <v>3025040.9031237895</v>
      </c>
      <c r="S162" s="620"/>
      <c r="T162" s="597">
        <f t="shared" si="32"/>
        <v>-2135178.8219265193</v>
      </c>
      <c r="U162" s="597">
        <v>1281107.2931559114</v>
      </c>
      <c r="V162" s="608">
        <v>1575199.8209444433</v>
      </c>
      <c r="W162" s="597">
        <v>1547766.8920121789</v>
      </c>
      <c r="X162" s="597">
        <v>9667.5384847839996</v>
      </c>
      <c r="Y162" s="605">
        <v>-1778820.2599378978</v>
      </c>
      <c r="Z162" s="605">
        <v>682213.47687793733</v>
      </c>
      <c r="AA162" s="620">
        <f t="shared" si="24"/>
        <v>194168.04858073499</v>
      </c>
      <c r="AB162" s="620"/>
      <c r="AC162" s="618">
        <f t="shared" si="25"/>
        <v>-2830872.8545430545</v>
      </c>
      <c r="AD162" s="597">
        <v>-3133153.6447900496</v>
      </c>
      <c r="AE162" s="594">
        <f t="shared" si="26"/>
        <v>-159.35070922541195</v>
      </c>
      <c r="AF162" s="594"/>
      <c r="AG162" s="599">
        <v>19662</v>
      </c>
      <c r="AH162" s="600">
        <v>15</v>
      </c>
      <c r="AI162" s="600"/>
    </row>
    <row r="163" spans="1:35" s="587" customFormat="1">
      <c r="A163" s="601">
        <v>500</v>
      </c>
      <c r="B163" s="601" t="s">
        <v>194</v>
      </c>
      <c r="C163" s="597">
        <v>28672707.108713675</v>
      </c>
      <c r="D163" s="597">
        <v>29484867.765685633</v>
      </c>
      <c r="E163" s="627">
        <f t="shared" si="27"/>
        <v>812160.65697195753</v>
      </c>
      <c r="F163" s="598">
        <f t="shared" si="28"/>
        <v>2.8325217214147904E-2</v>
      </c>
      <c r="G163" s="598"/>
      <c r="H163" s="597">
        <v>32651517.414041921</v>
      </c>
      <c r="I163" s="597">
        <v>33992252.62315847</v>
      </c>
      <c r="J163" s="627">
        <f t="shared" si="29"/>
        <v>1340735.2091165483</v>
      </c>
      <c r="K163" s="598">
        <f t="shared" si="30"/>
        <v>4.1061957155472339E-2</v>
      </c>
      <c r="L163" s="595"/>
      <c r="M163" s="594">
        <f t="shared" si="31"/>
        <v>-3978810.3053282462</v>
      </c>
      <c r="N163" s="594">
        <v>2384572.1870733406</v>
      </c>
      <c r="O163" s="607">
        <v>1595576.1454877779</v>
      </c>
      <c r="P163" s="594">
        <v>366969.63990151137</v>
      </c>
      <c r="Q163" s="594">
        <v>1272038.2486312264</v>
      </c>
      <c r="R163" s="620">
        <f t="shared" si="23"/>
        <v>3656610.435704567</v>
      </c>
      <c r="S163" s="620"/>
      <c r="T163" s="597">
        <f t="shared" si="32"/>
        <v>-4507384.857472837</v>
      </c>
      <c r="U163" s="597">
        <v>2704430.9144837018</v>
      </c>
      <c r="V163" s="608">
        <v>1447377.8841771558</v>
      </c>
      <c r="W163" s="597">
        <v>10053.267812471837</v>
      </c>
      <c r="X163" s="597">
        <v>1285190.440215284</v>
      </c>
      <c r="Y163" s="605">
        <v>-948667.95065144938</v>
      </c>
      <c r="Z163" s="605">
        <v>363833.30884661031</v>
      </c>
      <c r="AA163" s="620">
        <f t="shared" si="24"/>
        <v>3404786.7128941468</v>
      </c>
      <c r="AB163" s="620"/>
      <c r="AC163" s="618">
        <f t="shared" si="25"/>
        <v>-251823.72281042021</v>
      </c>
      <c r="AD163" s="597">
        <v>-514138.22348119877</v>
      </c>
      <c r="AE163" s="594">
        <f t="shared" si="26"/>
        <v>-49.030919652984814</v>
      </c>
      <c r="AF163" s="594"/>
      <c r="AG163" s="599">
        <v>10486</v>
      </c>
      <c r="AH163" s="600">
        <v>13</v>
      </c>
      <c r="AI163" s="600"/>
    </row>
    <row r="164" spans="1:35" s="587" customFormat="1">
      <c r="A164" s="601">
        <v>503</v>
      </c>
      <c r="B164" s="601" t="s">
        <v>195</v>
      </c>
      <c r="C164" s="597">
        <v>32226543.085044913</v>
      </c>
      <c r="D164" s="597">
        <v>32386414.351569127</v>
      </c>
      <c r="E164" s="627">
        <f t="shared" si="27"/>
        <v>159871.2665242143</v>
      </c>
      <c r="F164" s="598">
        <f t="shared" si="28"/>
        <v>4.960856834762533E-3</v>
      </c>
      <c r="G164" s="598"/>
      <c r="H164" s="597">
        <v>30774202.277916923</v>
      </c>
      <c r="I164" s="597">
        <v>31339126.748451918</v>
      </c>
      <c r="J164" s="627">
        <f t="shared" si="29"/>
        <v>564924.4705349952</v>
      </c>
      <c r="K164" s="598">
        <f t="shared" si="30"/>
        <v>1.8357079265069236E-2</v>
      </c>
      <c r="L164" s="595"/>
      <c r="M164" s="594">
        <f t="shared" si="31"/>
        <v>1452340.8071279898</v>
      </c>
      <c r="N164" s="594">
        <v>-873381.28137660876</v>
      </c>
      <c r="O164" s="607">
        <v>588621.07632770389</v>
      </c>
      <c r="P164" s="594">
        <v>1624593.5516850948</v>
      </c>
      <c r="Q164" s="594">
        <v>-1004338.0367727539</v>
      </c>
      <c r="R164" s="620">
        <f t="shared" si="23"/>
        <v>-1877719.3181493627</v>
      </c>
      <c r="S164" s="620"/>
      <c r="T164" s="597">
        <f t="shared" si="32"/>
        <v>1047287.6031172089</v>
      </c>
      <c r="U164" s="597">
        <v>-628372.56187032524</v>
      </c>
      <c r="V164" s="608">
        <v>894839.06856878102</v>
      </c>
      <c r="W164" s="597">
        <v>1770766.0091908686</v>
      </c>
      <c r="X164" s="597">
        <v>-759135.11666541337</v>
      </c>
      <c r="Y164" s="605">
        <v>-682052.99255781772</v>
      </c>
      <c r="Z164" s="605">
        <v>261581.09053925186</v>
      </c>
      <c r="AA164" s="620">
        <f t="shared" si="24"/>
        <v>-1807979.5805543042</v>
      </c>
      <c r="AB164" s="620"/>
      <c r="AC164" s="618">
        <f t="shared" si="25"/>
        <v>69739.737595058512</v>
      </c>
      <c r="AD164" s="597">
        <v>-125564.54544994421</v>
      </c>
      <c r="AE164" s="594">
        <f t="shared" si="26"/>
        <v>-16.65533166864892</v>
      </c>
      <c r="AF164" s="594"/>
      <c r="AG164" s="599">
        <v>7539</v>
      </c>
      <c r="AH164" s="600">
        <v>2</v>
      </c>
      <c r="AI164" s="600"/>
    </row>
    <row r="165" spans="1:35" s="587" customFormat="1">
      <c r="A165" s="601">
        <v>504</v>
      </c>
      <c r="B165" s="601" t="s">
        <v>196</v>
      </c>
      <c r="C165" s="597">
        <v>7921481.2599362684</v>
      </c>
      <c r="D165" s="597">
        <v>8589746.0356071517</v>
      </c>
      <c r="E165" s="627">
        <f t="shared" si="27"/>
        <v>668264.77567088325</v>
      </c>
      <c r="F165" s="598">
        <f t="shared" si="28"/>
        <v>8.4361087748916763E-2</v>
      </c>
      <c r="G165" s="598"/>
      <c r="H165" s="597">
        <v>7668036.1733634835</v>
      </c>
      <c r="I165" s="597">
        <v>7788193.6160457265</v>
      </c>
      <c r="J165" s="627">
        <f t="shared" si="29"/>
        <v>120157.44268224295</v>
      </c>
      <c r="K165" s="598">
        <f t="shared" si="30"/>
        <v>1.5669910778412181E-2</v>
      </c>
      <c r="L165" s="595"/>
      <c r="M165" s="594">
        <f t="shared" si="31"/>
        <v>253445.08657278493</v>
      </c>
      <c r="N165" s="594">
        <v>-152539.77561146973</v>
      </c>
      <c r="O165" s="607">
        <v>215022.5246815607</v>
      </c>
      <c r="P165" s="594">
        <v>197412.29192863312</v>
      </c>
      <c r="Q165" s="594">
        <v>25175.170923812559</v>
      </c>
      <c r="R165" s="620">
        <f t="shared" si="23"/>
        <v>-127364.60468765716</v>
      </c>
      <c r="S165" s="620"/>
      <c r="T165" s="597">
        <f t="shared" si="32"/>
        <v>801552.41956142522</v>
      </c>
      <c r="U165" s="597">
        <v>-480931.45173685503</v>
      </c>
      <c r="V165" s="608">
        <v>-1234455.2700753435</v>
      </c>
      <c r="W165" s="597">
        <v>-1032350.1199267525</v>
      </c>
      <c r="X165" s="597">
        <v>-174777.81529521823</v>
      </c>
      <c r="Y165" s="605">
        <v>-159589.00104416904</v>
      </c>
      <c r="Z165" s="605">
        <v>61205.603357373693</v>
      </c>
      <c r="AA165" s="620">
        <f t="shared" si="24"/>
        <v>-754092.66471886856</v>
      </c>
      <c r="AB165" s="620"/>
      <c r="AC165" s="618">
        <f t="shared" si="25"/>
        <v>-626728.06003121135</v>
      </c>
      <c r="AD165" s="597">
        <v>-624451.67505601514</v>
      </c>
      <c r="AE165" s="594">
        <f t="shared" si="26"/>
        <v>-353.99754821769568</v>
      </c>
      <c r="AF165" s="594"/>
      <c r="AG165" s="599">
        <v>1764</v>
      </c>
      <c r="AH165" s="600">
        <v>1</v>
      </c>
      <c r="AI165" s="602"/>
    </row>
    <row r="166" spans="1:35" s="587" customFormat="1">
      <c r="A166" s="601">
        <v>505</v>
      </c>
      <c r="B166" s="601" t="s">
        <v>197</v>
      </c>
      <c r="C166" s="597">
        <v>71693164.738589838</v>
      </c>
      <c r="D166" s="597">
        <v>73366155.349487975</v>
      </c>
      <c r="E166" s="627">
        <f t="shared" si="27"/>
        <v>1672990.6108981371</v>
      </c>
      <c r="F166" s="598">
        <f t="shared" si="28"/>
        <v>2.3335426982450207E-2</v>
      </c>
      <c r="G166" s="598"/>
      <c r="H166" s="597">
        <v>69922665.866255298</v>
      </c>
      <c r="I166" s="597">
        <v>72217066.250322104</v>
      </c>
      <c r="J166" s="627">
        <f t="shared" si="29"/>
        <v>2294400.3840668052</v>
      </c>
      <c r="K166" s="598">
        <f t="shared" si="30"/>
        <v>3.2813399712983249E-2</v>
      </c>
      <c r="L166" s="595"/>
      <c r="M166" s="594">
        <f t="shared" si="31"/>
        <v>1770498.8723345399</v>
      </c>
      <c r="N166" s="594">
        <v>-1067723.4109920911</v>
      </c>
      <c r="O166" s="607">
        <v>428179.97267979383</v>
      </c>
      <c r="P166" s="594">
        <v>1002444.2048704699</v>
      </c>
      <c r="Q166" s="594">
        <v>-487463.23182353366</v>
      </c>
      <c r="R166" s="620">
        <f t="shared" si="23"/>
        <v>-1555186.6428156248</v>
      </c>
      <c r="S166" s="620"/>
      <c r="T166" s="597">
        <f t="shared" si="32"/>
        <v>1149089.0991658717</v>
      </c>
      <c r="U166" s="597">
        <v>-689453.45949952293</v>
      </c>
      <c r="V166" s="608">
        <v>2487915.4881077558</v>
      </c>
      <c r="W166" s="597">
        <v>2819035.8931343853</v>
      </c>
      <c r="X166" s="597">
        <v>-7158.2585109192814</v>
      </c>
      <c r="Y166" s="605">
        <v>-1891907.7039884713</v>
      </c>
      <c r="Z166" s="605">
        <v>725584.79444977245</v>
      </c>
      <c r="AA166" s="620">
        <f t="shared" si="24"/>
        <v>-1862934.6275491409</v>
      </c>
      <c r="AB166" s="620"/>
      <c r="AC166" s="618">
        <f t="shared" si="25"/>
        <v>-307747.98473351612</v>
      </c>
      <c r="AD166" s="597">
        <v>-422547.82053643093</v>
      </c>
      <c r="AE166" s="594">
        <f t="shared" si="26"/>
        <v>-20.205997539041263</v>
      </c>
      <c r="AF166" s="594"/>
      <c r="AG166" s="599">
        <v>20912</v>
      </c>
      <c r="AH166" s="600">
        <v>1</v>
      </c>
      <c r="AI166" s="602"/>
    </row>
    <row r="167" spans="1:35" s="587" customFormat="1">
      <c r="A167" s="601">
        <v>507</v>
      </c>
      <c r="B167" s="601" t="s">
        <v>198</v>
      </c>
      <c r="C167" s="597">
        <v>29302412.684784282</v>
      </c>
      <c r="D167" s="597">
        <v>31398619.964400113</v>
      </c>
      <c r="E167" s="627">
        <f t="shared" si="27"/>
        <v>2096207.2796158306</v>
      </c>
      <c r="F167" s="598">
        <f t="shared" si="28"/>
        <v>7.1537019909091573E-2</v>
      </c>
      <c r="G167" s="598"/>
      <c r="H167" s="597">
        <v>29514870.121935222</v>
      </c>
      <c r="I167" s="597">
        <v>30100499.029675066</v>
      </c>
      <c r="J167" s="627">
        <f t="shared" si="29"/>
        <v>585628.90773984417</v>
      </c>
      <c r="K167" s="598">
        <f t="shared" si="30"/>
        <v>1.9841825673649477E-2</v>
      </c>
      <c r="L167" s="595"/>
      <c r="M167" s="594">
        <f t="shared" si="31"/>
        <v>-212457.4371509403</v>
      </c>
      <c r="N167" s="594">
        <v>126007.61324428333</v>
      </c>
      <c r="O167" s="607">
        <v>849052.61886327714</v>
      </c>
      <c r="P167" s="594">
        <v>405728.77574919723</v>
      </c>
      <c r="Q167" s="594">
        <v>466797.64630402316</v>
      </c>
      <c r="R167" s="620">
        <f t="shared" si="23"/>
        <v>592805.25954830647</v>
      </c>
      <c r="S167" s="620"/>
      <c r="T167" s="597">
        <f t="shared" si="32"/>
        <v>1298120.9347250462</v>
      </c>
      <c r="U167" s="597">
        <v>-778872.56083502749</v>
      </c>
      <c r="V167" s="608">
        <v>900157.60190889984</v>
      </c>
      <c r="W167" s="597">
        <v>1062531.4674630482</v>
      </c>
      <c r="X167" s="597">
        <v>-76178.122286481695</v>
      </c>
      <c r="Y167" s="605">
        <v>-503374.83095791191</v>
      </c>
      <c r="Z167" s="605">
        <v>193054.40877575238</v>
      </c>
      <c r="AA167" s="620">
        <f t="shared" si="24"/>
        <v>-1165371.1053036686</v>
      </c>
      <c r="AB167" s="620"/>
      <c r="AC167" s="618">
        <f t="shared" si="25"/>
        <v>-1758176.3648519751</v>
      </c>
      <c r="AD167" s="597">
        <v>-1070554.7432511181</v>
      </c>
      <c r="AE167" s="594">
        <f t="shared" si="26"/>
        <v>-192.40739454549211</v>
      </c>
      <c r="AF167" s="594"/>
      <c r="AG167" s="599">
        <v>5564</v>
      </c>
      <c r="AH167" s="600">
        <v>10</v>
      </c>
      <c r="AI167" s="600"/>
    </row>
    <row r="168" spans="1:35" s="587" customFormat="1">
      <c r="A168" s="601">
        <v>508</v>
      </c>
      <c r="B168" s="601" t="s">
        <v>199</v>
      </c>
      <c r="C168" s="597">
        <v>47684245.53977675</v>
      </c>
      <c r="D168" s="597">
        <v>48732496.306999363</v>
      </c>
      <c r="E168" s="627">
        <f t="shared" si="27"/>
        <v>1048250.7672226131</v>
      </c>
      <c r="F168" s="598">
        <f t="shared" si="28"/>
        <v>2.1983167718323111E-2</v>
      </c>
      <c r="G168" s="598"/>
      <c r="H168" s="597">
        <v>47351402.802659869</v>
      </c>
      <c r="I168" s="597">
        <v>47335021.028370515</v>
      </c>
      <c r="J168" s="627">
        <f t="shared" si="29"/>
        <v>-16381.774289354682</v>
      </c>
      <c r="K168" s="598">
        <f t="shared" si="30"/>
        <v>-3.4596175233977375E-4</v>
      </c>
      <c r="L168" s="595"/>
      <c r="M168" s="594">
        <f t="shared" si="31"/>
        <v>332842.73711688071</v>
      </c>
      <c r="N168" s="594">
        <v>-202194.99052737484</v>
      </c>
      <c r="O168" s="607">
        <v>-1250307.2922356427</v>
      </c>
      <c r="P168" s="594">
        <v>-1041124.3893339969</v>
      </c>
      <c r="Q168" s="594">
        <v>-169346.17177379702</v>
      </c>
      <c r="R168" s="620">
        <f t="shared" si="23"/>
        <v>-371541.16230117186</v>
      </c>
      <c r="S168" s="620"/>
      <c r="T168" s="597">
        <f t="shared" si="32"/>
        <v>1397475.2786288485</v>
      </c>
      <c r="U168" s="597">
        <v>-838485.16717730893</v>
      </c>
      <c r="V168" s="608">
        <v>-1089602.3707459271</v>
      </c>
      <c r="W168" s="597">
        <v>-452077.87742778286</v>
      </c>
      <c r="X168" s="597">
        <v>-492522.30838188279</v>
      </c>
      <c r="Y168" s="605">
        <v>-846798.78105069289</v>
      </c>
      <c r="Z168" s="605">
        <v>324764.42597790121</v>
      </c>
      <c r="AA168" s="620">
        <f t="shared" si="24"/>
        <v>-1853041.8306319835</v>
      </c>
      <c r="AB168" s="620"/>
      <c r="AC168" s="618">
        <f t="shared" si="25"/>
        <v>-1481500.6683308117</v>
      </c>
      <c r="AD168" s="597">
        <v>-130018.95694885706</v>
      </c>
      <c r="AE168" s="594">
        <f t="shared" si="26"/>
        <v>-13.89091420393772</v>
      </c>
      <c r="AF168" s="594"/>
      <c r="AG168" s="599">
        <v>9360</v>
      </c>
      <c r="AH168" s="600">
        <v>6</v>
      </c>
      <c r="AI168" s="600"/>
    </row>
    <row r="169" spans="1:35" s="587" customFormat="1">
      <c r="A169" s="601">
        <v>529</v>
      </c>
      <c r="B169" s="601" t="s">
        <v>200</v>
      </c>
      <c r="C169" s="597">
        <v>69438969.330808952</v>
      </c>
      <c r="D169" s="597">
        <v>71162512.175855815</v>
      </c>
      <c r="E169" s="627">
        <f t="shared" si="27"/>
        <v>1723542.845046863</v>
      </c>
      <c r="F169" s="598">
        <f t="shared" si="28"/>
        <v>2.4820973894872526E-2</v>
      </c>
      <c r="G169" s="598"/>
      <c r="H169" s="597">
        <v>74862745.357472599</v>
      </c>
      <c r="I169" s="597">
        <v>78372981.600047961</v>
      </c>
      <c r="J169" s="627">
        <f t="shared" si="29"/>
        <v>3510236.2425753623</v>
      </c>
      <c r="K169" s="598">
        <f t="shared" si="30"/>
        <v>4.6888959599515674E-2</v>
      </c>
      <c r="L169" s="595"/>
      <c r="M169" s="594">
        <f t="shared" si="31"/>
        <v>-5423776.0266636461</v>
      </c>
      <c r="N169" s="594">
        <v>3249168.9988771346</v>
      </c>
      <c r="O169" s="607">
        <v>1995494.1756165326</v>
      </c>
      <c r="P169" s="594">
        <v>1464158.4009354115</v>
      </c>
      <c r="Q169" s="594">
        <v>612896.30576468771</v>
      </c>
      <c r="R169" s="620">
        <f t="shared" si="23"/>
        <v>3862065.3046418224</v>
      </c>
      <c r="S169" s="620"/>
      <c r="T169" s="597">
        <f t="shared" si="32"/>
        <v>-7210469.4241921455</v>
      </c>
      <c r="U169" s="597">
        <v>4326281.654515286</v>
      </c>
      <c r="V169" s="608">
        <v>8455345.2580228895</v>
      </c>
      <c r="W169" s="597">
        <v>7214426.1187744513</v>
      </c>
      <c r="X169" s="597">
        <v>952929.11478100612</v>
      </c>
      <c r="Y169" s="605">
        <v>-1795828.6115231041</v>
      </c>
      <c r="Z169" s="605">
        <v>688736.52304074133</v>
      </c>
      <c r="AA169" s="620">
        <f t="shared" si="24"/>
        <v>4172118.6808139295</v>
      </c>
      <c r="AB169" s="620"/>
      <c r="AC169" s="618">
        <f t="shared" si="25"/>
        <v>310053.37617210718</v>
      </c>
      <c r="AD169" s="597">
        <v>673660.99742935784</v>
      </c>
      <c r="AE169" s="594">
        <f t="shared" si="26"/>
        <v>33.937581734476467</v>
      </c>
      <c r="AF169" s="594"/>
      <c r="AG169" s="599">
        <v>19850</v>
      </c>
      <c r="AH169" s="600">
        <v>2</v>
      </c>
      <c r="AI169" s="600"/>
    </row>
    <row r="170" spans="1:35" s="587" customFormat="1">
      <c r="A170" s="601">
        <v>531</v>
      </c>
      <c r="B170" s="601" t="s">
        <v>201</v>
      </c>
      <c r="C170" s="597">
        <v>22647827.12545472</v>
      </c>
      <c r="D170" s="597">
        <v>23329831.793822087</v>
      </c>
      <c r="E170" s="627">
        <f t="shared" si="27"/>
        <v>682004.66836736724</v>
      </c>
      <c r="F170" s="598">
        <f t="shared" si="28"/>
        <v>3.0113470249904781E-2</v>
      </c>
      <c r="G170" s="598"/>
      <c r="H170" s="597">
        <v>21148081.633475605</v>
      </c>
      <c r="I170" s="597">
        <v>21456459.90482394</v>
      </c>
      <c r="J170" s="627">
        <f t="shared" si="29"/>
        <v>308378.27134833485</v>
      </c>
      <c r="K170" s="598">
        <f t="shared" si="30"/>
        <v>1.4581855540986679E-2</v>
      </c>
      <c r="L170" s="595"/>
      <c r="M170" s="594">
        <f t="shared" si="31"/>
        <v>1499745.4919791147</v>
      </c>
      <c r="N170" s="594">
        <v>-901192.83959212282</v>
      </c>
      <c r="O170" s="607">
        <v>396501.55843242258</v>
      </c>
      <c r="P170" s="594">
        <v>1324521.5996126104</v>
      </c>
      <c r="Q170" s="594">
        <v>-906487.4611111877</v>
      </c>
      <c r="R170" s="620">
        <f t="shared" si="23"/>
        <v>-1807680.3007033104</v>
      </c>
      <c r="S170" s="620"/>
      <c r="T170" s="597">
        <f t="shared" si="32"/>
        <v>1873371.8889981471</v>
      </c>
      <c r="U170" s="597">
        <v>-1124023.1333988879</v>
      </c>
      <c r="V170" s="608">
        <v>734169.82908732444</v>
      </c>
      <c r="W170" s="597">
        <v>1812985.2492634263</v>
      </c>
      <c r="X170" s="597">
        <v>-1000241.5866294442</v>
      </c>
      <c r="Y170" s="605">
        <v>-458863.61297960626</v>
      </c>
      <c r="Z170" s="605">
        <v>175983.4581794781</v>
      </c>
      <c r="AA170" s="620">
        <f t="shared" si="24"/>
        <v>-2407144.8748284602</v>
      </c>
      <c r="AB170" s="620"/>
      <c r="AC170" s="618">
        <f t="shared" si="25"/>
        <v>-599464.57412514975</v>
      </c>
      <c r="AD170" s="597">
        <v>-1202903.7785444439</v>
      </c>
      <c r="AE170" s="594">
        <f t="shared" si="26"/>
        <v>-237.16557147958278</v>
      </c>
      <c r="AF170" s="594"/>
      <c r="AG170" s="599">
        <v>5072</v>
      </c>
      <c r="AH170" s="600">
        <v>4</v>
      </c>
      <c r="AI170" s="600"/>
    </row>
    <row r="171" spans="1:35" s="587" customFormat="1">
      <c r="A171" s="601">
        <v>535</v>
      </c>
      <c r="B171" s="601" t="s">
        <v>202</v>
      </c>
      <c r="C171" s="597">
        <v>45795606.212770835</v>
      </c>
      <c r="D171" s="597">
        <v>46953867.10751567</v>
      </c>
      <c r="E171" s="627">
        <f t="shared" si="27"/>
        <v>1158260.8947448358</v>
      </c>
      <c r="F171" s="598">
        <f t="shared" si="28"/>
        <v>2.5291965551530057E-2</v>
      </c>
      <c r="G171" s="598"/>
      <c r="H171" s="597">
        <v>46880699.521524869</v>
      </c>
      <c r="I171" s="597">
        <v>47670354.083300591</v>
      </c>
      <c r="J171" s="627">
        <f t="shared" si="29"/>
        <v>789654.56177572161</v>
      </c>
      <c r="K171" s="598">
        <f t="shared" si="30"/>
        <v>1.6843915936304632E-2</v>
      </c>
      <c r="L171" s="595"/>
      <c r="M171" s="594">
        <f t="shared" si="31"/>
        <v>-1085093.3087540343</v>
      </c>
      <c r="N171" s="594">
        <v>648349.79844050645</v>
      </c>
      <c r="O171" s="607">
        <v>669763.01969192922</v>
      </c>
      <c r="P171" s="594">
        <v>1041942.9390717298</v>
      </c>
      <c r="Q171" s="594">
        <v>-328873.14778039505</v>
      </c>
      <c r="R171" s="620">
        <f t="shared" si="23"/>
        <v>319476.65066011139</v>
      </c>
      <c r="S171" s="620"/>
      <c r="T171" s="597">
        <f t="shared" si="32"/>
        <v>-716486.97578492016</v>
      </c>
      <c r="U171" s="597">
        <v>429892.18547095201</v>
      </c>
      <c r="V171" s="608">
        <v>-1315417.4758405387</v>
      </c>
      <c r="W171" s="597">
        <v>-793091.13451693952</v>
      </c>
      <c r="X171" s="597">
        <v>-360918.46046346228</v>
      </c>
      <c r="Y171" s="605">
        <v>-942606.46365033858</v>
      </c>
      <c r="Z171" s="605">
        <v>361508.60622475995</v>
      </c>
      <c r="AA171" s="620">
        <f t="shared" si="24"/>
        <v>-512124.13241808885</v>
      </c>
      <c r="AB171" s="620"/>
      <c r="AC171" s="618">
        <f t="shared" si="25"/>
        <v>-831600.78307820018</v>
      </c>
      <c r="AD171" s="597">
        <v>-1040804.6954343133</v>
      </c>
      <c r="AE171" s="594">
        <f t="shared" si="26"/>
        <v>-99.894874309848674</v>
      </c>
      <c r="AF171" s="594"/>
      <c r="AG171" s="599">
        <v>10419</v>
      </c>
      <c r="AH171" s="600">
        <v>17</v>
      </c>
      <c r="AI171" s="600"/>
    </row>
    <row r="172" spans="1:35" s="587" customFormat="1">
      <c r="A172" s="601">
        <v>536</v>
      </c>
      <c r="B172" s="601" t="s">
        <v>203</v>
      </c>
      <c r="C172" s="597">
        <v>117912817.61396797</v>
      </c>
      <c r="D172" s="597">
        <v>123588601.7114875</v>
      </c>
      <c r="E172" s="627">
        <f t="shared" si="27"/>
        <v>5675784.0975195318</v>
      </c>
      <c r="F172" s="598">
        <f t="shared" si="28"/>
        <v>4.8135429314405405E-2</v>
      </c>
      <c r="G172" s="598"/>
      <c r="H172" s="597">
        <v>114806171.93109062</v>
      </c>
      <c r="I172" s="597">
        <v>121134128.931767</v>
      </c>
      <c r="J172" s="627">
        <f t="shared" si="29"/>
        <v>6327957.0006763786</v>
      </c>
      <c r="K172" s="598">
        <f t="shared" si="30"/>
        <v>5.5118613348370919E-2</v>
      </c>
      <c r="L172" s="595"/>
      <c r="M172" s="594">
        <f t="shared" si="31"/>
        <v>3106645.6828773469</v>
      </c>
      <c r="N172" s="594">
        <v>-1873068.0773626922</v>
      </c>
      <c r="O172" s="607">
        <v>2783698.5650539994</v>
      </c>
      <c r="P172" s="594">
        <v>4447822.9186491668</v>
      </c>
      <c r="Q172" s="594">
        <v>-1518807.5567046653</v>
      </c>
      <c r="R172" s="620">
        <f t="shared" si="23"/>
        <v>-3391875.6340673575</v>
      </c>
      <c r="S172" s="620"/>
      <c r="T172" s="597">
        <f t="shared" si="32"/>
        <v>2454472.7797205001</v>
      </c>
      <c r="U172" s="597">
        <v>-1472683.6678322998</v>
      </c>
      <c r="V172" s="608">
        <v>10541222.4073596</v>
      </c>
      <c r="W172" s="597">
        <v>11953552.222744897</v>
      </c>
      <c r="X172" s="597">
        <v>-864760.66701380664</v>
      </c>
      <c r="Y172" s="605">
        <v>-3197751.0379292513</v>
      </c>
      <c r="Z172" s="605">
        <v>1226402.0727152668</v>
      </c>
      <c r="AA172" s="620">
        <f t="shared" si="24"/>
        <v>-4308793.3000600906</v>
      </c>
      <c r="AB172" s="620"/>
      <c r="AC172" s="618">
        <f t="shared" si="25"/>
        <v>-916917.66599273309</v>
      </c>
      <c r="AD172" s="597">
        <v>-213946.13136867806</v>
      </c>
      <c r="AE172" s="594">
        <f t="shared" si="26"/>
        <v>-6.0529092788060339</v>
      </c>
      <c r="AF172" s="594"/>
      <c r="AG172" s="599">
        <v>35346</v>
      </c>
      <c r="AH172" s="600">
        <v>6</v>
      </c>
      <c r="AI172" s="600"/>
    </row>
    <row r="173" spans="1:35" s="587" customFormat="1">
      <c r="A173" s="601">
        <v>538</v>
      </c>
      <c r="B173" s="601" t="s">
        <v>204</v>
      </c>
      <c r="C173" s="597">
        <v>16426179.895778237</v>
      </c>
      <c r="D173" s="597">
        <v>16466490.529735412</v>
      </c>
      <c r="E173" s="627">
        <f t="shared" si="27"/>
        <v>40310.633957175538</v>
      </c>
      <c r="F173" s="598">
        <f t="shared" si="28"/>
        <v>2.4540480022099322E-3</v>
      </c>
      <c r="G173" s="598"/>
      <c r="H173" s="597">
        <v>16216019.979192086</v>
      </c>
      <c r="I173" s="597">
        <v>16472988.335914405</v>
      </c>
      <c r="J173" s="627">
        <f t="shared" si="29"/>
        <v>256968.3567223195</v>
      </c>
      <c r="K173" s="598">
        <f t="shared" si="30"/>
        <v>1.5846573761752494E-2</v>
      </c>
      <c r="L173" s="595"/>
      <c r="M173" s="594">
        <f t="shared" si="31"/>
        <v>210159.91658615135</v>
      </c>
      <c r="N173" s="594">
        <v>-127316.54536926148</v>
      </c>
      <c r="O173" s="607">
        <v>137705.17537078634</v>
      </c>
      <c r="P173" s="594">
        <v>501507.38327908143</v>
      </c>
      <c r="Q173" s="594">
        <v>-344269.17096816306</v>
      </c>
      <c r="R173" s="620">
        <f t="shared" si="23"/>
        <v>-471585.71633742453</v>
      </c>
      <c r="S173" s="620"/>
      <c r="T173" s="597">
        <f t="shared" si="32"/>
        <v>-6497.8061789926142</v>
      </c>
      <c r="U173" s="597">
        <v>3898.6837073955676</v>
      </c>
      <c r="V173" s="608">
        <v>-311995.06338405609</v>
      </c>
      <c r="W173" s="597">
        <v>-33636.32657933794</v>
      </c>
      <c r="X173" s="597">
        <v>-206415.34504788092</v>
      </c>
      <c r="Y173" s="605">
        <v>-420142.47213668993</v>
      </c>
      <c r="Z173" s="605">
        <v>161133.11904288176</v>
      </c>
      <c r="AA173" s="620">
        <f t="shared" si="24"/>
        <v>-461526.01443429349</v>
      </c>
      <c r="AB173" s="620"/>
      <c r="AC173" s="618">
        <f t="shared" si="25"/>
        <v>10059.701903131034</v>
      </c>
      <c r="AD173" s="597">
        <v>-233027.71039004251</v>
      </c>
      <c r="AE173" s="594">
        <f t="shared" si="26"/>
        <v>-50.178232211464795</v>
      </c>
      <c r="AF173" s="594"/>
      <c r="AG173" s="599">
        <v>4644</v>
      </c>
      <c r="AH173" s="600">
        <v>2</v>
      </c>
      <c r="AI173" s="600"/>
    </row>
    <row r="174" spans="1:35" s="587" customFormat="1">
      <c r="A174" s="601">
        <v>541</v>
      </c>
      <c r="B174" s="601" t="s">
        <v>205</v>
      </c>
      <c r="C174" s="597">
        <v>47037631.080680154</v>
      </c>
      <c r="D174" s="597">
        <v>50048430.25240656</v>
      </c>
      <c r="E174" s="627">
        <f t="shared" si="27"/>
        <v>3010799.1717264056</v>
      </c>
      <c r="F174" s="598">
        <f t="shared" si="28"/>
        <v>6.4008307870823802E-2</v>
      </c>
      <c r="G174" s="598"/>
      <c r="H174" s="597">
        <v>53486139.30282566</v>
      </c>
      <c r="I174" s="597">
        <v>54128055.627917707</v>
      </c>
      <c r="J174" s="627">
        <f t="shared" si="29"/>
        <v>641916.32509204745</v>
      </c>
      <c r="K174" s="598">
        <f t="shared" si="30"/>
        <v>1.2001545324811565E-2</v>
      </c>
      <c r="L174" s="595"/>
      <c r="M174" s="594">
        <f t="shared" si="31"/>
        <v>-6448508.2221455052</v>
      </c>
      <c r="N174" s="594">
        <v>3866652.0284846225</v>
      </c>
      <c r="O174" s="607">
        <v>868944.12371374667</v>
      </c>
      <c r="P174" s="594">
        <v>-1877911.7943920195</v>
      </c>
      <c r="Q174" s="594">
        <v>2786109.4491543616</v>
      </c>
      <c r="R174" s="620">
        <f t="shared" si="23"/>
        <v>6652761.4776389841</v>
      </c>
      <c r="S174" s="620"/>
      <c r="T174" s="597">
        <f t="shared" si="32"/>
        <v>-4079625.3755111471</v>
      </c>
      <c r="U174" s="597">
        <v>2447775.2253066879</v>
      </c>
      <c r="V174" s="608">
        <v>-1258871.2243410647</v>
      </c>
      <c r="W174" s="597">
        <v>-3055721.8035350665</v>
      </c>
      <c r="X174" s="597">
        <v>1662750.2368185597</v>
      </c>
      <c r="Y174" s="605">
        <v>-836213.79628755921</v>
      </c>
      <c r="Z174" s="605">
        <v>320704.87065317744</v>
      </c>
      <c r="AA174" s="620">
        <f t="shared" si="24"/>
        <v>3595016.536490866</v>
      </c>
      <c r="AB174" s="620"/>
      <c r="AC174" s="618">
        <f t="shared" si="25"/>
        <v>-3057744.9411481181</v>
      </c>
      <c r="AD174" s="597">
        <v>-2588804.651415484</v>
      </c>
      <c r="AE174" s="594">
        <f t="shared" si="26"/>
        <v>-280.08272762257752</v>
      </c>
      <c r="AF174" s="594"/>
      <c r="AG174" s="599">
        <v>9243</v>
      </c>
      <c r="AH174" s="600">
        <v>12</v>
      </c>
      <c r="AI174" s="600"/>
    </row>
    <row r="175" spans="1:35" s="587" customFormat="1">
      <c r="A175" s="601">
        <v>543</v>
      </c>
      <c r="B175" s="601" t="s">
        <v>206</v>
      </c>
      <c r="C175" s="597">
        <v>138193844.71294087</v>
      </c>
      <c r="D175" s="597">
        <v>141886714.59778017</v>
      </c>
      <c r="E175" s="627">
        <f t="shared" si="27"/>
        <v>3692869.8848392963</v>
      </c>
      <c r="F175" s="598">
        <f t="shared" si="28"/>
        <v>2.6722390512473274E-2</v>
      </c>
      <c r="G175" s="598"/>
      <c r="H175" s="597">
        <v>142980842.38598073</v>
      </c>
      <c r="I175" s="597">
        <v>150601158.75804821</v>
      </c>
      <c r="J175" s="627">
        <f t="shared" si="29"/>
        <v>7620316.3720674813</v>
      </c>
      <c r="K175" s="598">
        <f t="shared" si="30"/>
        <v>5.329606571694568E-2</v>
      </c>
      <c r="L175" s="595"/>
      <c r="M175" s="594">
        <f t="shared" si="31"/>
        <v>-4786997.6730398536</v>
      </c>
      <c r="N175" s="594">
        <v>2860711.8872551038</v>
      </c>
      <c r="O175" s="607">
        <v>8022953.0759734213</v>
      </c>
      <c r="P175" s="594">
        <v>5946710.487429142</v>
      </c>
      <c r="Q175" s="594">
        <v>2260063.0878100507</v>
      </c>
      <c r="R175" s="620">
        <f t="shared" si="23"/>
        <v>5120774.975065155</v>
      </c>
      <c r="S175" s="620"/>
      <c r="T175" s="597">
        <f t="shared" si="32"/>
        <v>-8714444.1602680385</v>
      </c>
      <c r="U175" s="597">
        <v>5228666.496160822</v>
      </c>
      <c r="V175" s="608">
        <v>9939840.9515861273</v>
      </c>
      <c r="W175" s="597">
        <v>6304097.9111291319</v>
      </c>
      <c r="X175" s="597">
        <v>2990732.435531389</v>
      </c>
      <c r="Y175" s="605">
        <v>-4022113.2700803103</v>
      </c>
      <c r="Z175" s="605">
        <v>1542561.629286916</v>
      </c>
      <c r="AA175" s="620">
        <f t="shared" si="24"/>
        <v>5739847.2908988167</v>
      </c>
      <c r="AB175" s="620"/>
      <c r="AC175" s="618">
        <f t="shared" si="25"/>
        <v>619072.31583366171</v>
      </c>
      <c r="AD175" s="597">
        <v>359462.74758737534</v>
      </c>
      <c r="AE175" s="594">
        <f t="shared" si="26"/>
        <v>8.0854457597592191</v>
      </c>
      <c r="AF175" s="594"/>
      <c r="AG175" s="599">
        <v>44458</v>
      </c>
      <c r="AH175" s="600">
        <v>1</v>
      </c>
      <c r="AI175" s="602"/>
    </row>
    <row r="176" spans="1:35" s="587" customFormat="1">
      <c r="A176" s="601">
        <v>545</v>
      </c>
      <c r="B176" s="601" t="s">
        <v>207</v>
      </c>
      <c r="C176" s="597">
        <v>40352940.357635066</v>
      </c>
      <c r="D176" s="597">
        <v>40037594.242403023</v>
      </c>
      <c r="E176" s="627">
        <f t="shared" si="27"/>
        <v>-315346.11523204297</v>
      </c>
      <c r="F176" s="598">
        <f t="shared" si="28"/>
        <v>-7.814699807182135E-3</v>
      </c>
      <c r="G176" s="598"/>
      <c r="H176" s="597">
        <v>42189004.513327554</v>
      </c>
      <c r="I176" s="597">
        <v>43109334.34151917</v>
      </c>
      <c r="J176" s="627">
        <f t="shared" si="29"/>
        <v>920329.82819161564</v>
      </c>
      <c r="K176" s="598">
        <f t="shared" si="30"/>
        <v>2.1814447598565222E-2</v>
      </c>
      <c r="L176" s="595"/>
      <c r="M176" s="594">
        <f t="shared" si="31"/>
        <v>-1836064.155692488</v>
      </c>
      <c r="N176" s="594">
        <v>1099149.4054686362</v>
      </c>
      <c r="O176" s="607">
        <v>3394624.0087045431</v>
      </c>
      <c r="P176" s="594">
        <v>2322354.5502698794</v>
      </c>
      <c r="Q176" s="594">
        <v>1112102.0238476603</v>
      </c>
      <c r="R176" s="620">
        <f t="shared" si="23"/>
        <v>2211251.4293162962</v>
      </c>
      <c r="S176" s="620"/>
      <c r="T176" s="597">
        <f t="shared" si="32"/>
        <v>-3071740.0991161466</v>
      </c>
      <c r="U176" s="597">
        <v>1843044.0594696875</v>
      </c>
      <c r="V176" s="608">
        <v>6109964.4896077365</v>
      </c>
      <c r="W176" s="597">
        <v>4545912.7476210371</v>
      </c>
      <c r="X176" s="597">
        <v>1425004.0646821237</v>
      </c>
      <c r="Y176" s="605">
        <v>-867064.05102455569</v>
      </c>
      <c r="Z176" s="605">
        <v>332536.56608677405</v>
      </c>
      <c r="AA176" s="620">
        <f t="shared" si="24"/>
        <v>2733520.6392140295</v>
      </c>
      <c r="AB176" s="620"/>
      <c r="AC176" s="618">
        <f t="shared" si="25"/>
        <v>522269.20989773329</v>
      </c>
      <c r="AD176" s="597">
        <v>827297.59805119783</v>
      </c>
      <c r="AE176" s="594">
        <f t="shared" si="26"/>
        <v>86.320700965275236</v>
      </c>
      <c r="AF176" s="594"/>
      <c r="AG176" s="599">
        <v>9584</v>
      </c>
      <c r="AH176" s="600">
        <v>15</v>
      </c>
      <c r="AI176" s="600"/>
    </row>
    <row r="177" spans="1:35" s="587" customFormat="1">
      <c r="A177" s="601">
        <v>560</v>
      </c>
      <c r="B177" s="601" t="s">
        <v>208</v>
      </c>
      <c r="C177" s="597">
        <v>58874058.765461579</v>
      </c>
      <c r="D177" s="597">
        <v>61438697.519856252</v>
      </c>
      <c r="E177" s="627">
        <f t="shared" si="27"/>
        <v>2564638.7543946728</v>
      </c>
      <c r="F177" s="598">
        <f t="shared" si="28"/>
        <v>4.3561439591102494E-2</v>
      </c>
      <c r="G177" s="598"/>
      <c r="H177" s="597">
        <v>60444789.004923388</v>
      </c>
      <c r="I177" s="597">
        <v>61673475.133468382</v>
      </c>
      <c r="J177" s="627">
        <f t="shared" si="29"/>
        <v>1228686.1285449937</v>
      </c>
      <c r="K177" s="598">
        <f t="shared" si="30"/>
        <v>2.0327411986580248E-2</v>
      </c>
      <c r="L177" s="595"/>
      <c r="M177" s="594">
        <f t="shared" si="31"/>
        <v>-1570730.2394618094</v>
      </c>
      <c r="N177" s="594">
        <v>938323.15703580657</v>
      </c>
      <c r="O177" s="607">
        <v>1892609.7262370437</v>
      </c>
      <c r="P177" s="594">
        <v>1384237.2882092595</v>
      </c>
      <c r="Q177" s="594">
        <v>574224.05840517965</v>
      </c>
      <c r="R177" s="620">
        <f t="shared" si="23"/>
        <v>1512547.2154409862</v>
      </c>
      <c r="S177" s="620"/>
      <c r="T177" s="597">
        <f t="shared" si="32"/>
        <v>-234777.61361213028</v>
      </c>
      <c r="U177" s="597">
        <v>140866.56816727814</v>
      </c>
      <c r="V177" s="608">
        <v>-2575139.8598339856</v>
      </c>
      <c r="W177" s="597">
        <v>-2545018.6736836582</v>
      </c>
      <c r="X177" s="597">
        <v>7736.6858945212198</v>
      </c>
      <c r="Y177" s="605">
        <v>-1423544.7457086167</v>
      </c>
      <c r="Z177" s="605">
        <v>545958.14559426019</v>
      </c>
      <c r="AA177" s="620">
        <f t="shared" si="24"/>
        <v>-728983.34605255723</v>
      </c>
      <c r="AB177" s="620"/>
      <c r="AC177" s="618">
        <f t="shared" si="25"/>
        <v>-2241530.5614935434</v>
      </c>
      <c r="AD177" s="597">
        <v>-2578510.5475878343</v>
      </c>
      <c r="AE177" s="594">
        <f t="shared" si="26"/>
        <v>-163.87102304339589</v>
      </c>
      <c r="AF177" s="594"/>
      <c r="AG177" s="599">
        <v>15735</v>
      </c>
      <c r="AH177" s="600">
        <v>7</v>
      </c>
      <c r="AI177" s="600"/>
    </row>
    <row r="178" spans="1:35" s="587" customFormat="1">
      <c r="A178" s="601">
        <v>561</v>
      </c>
      <c r="B178" s="601" t="s">
        <v>209</v>
      </c>
      <c r="C178" s="597">
        <v>5100572.9596272614</v>
      </c>
      <c r="D178" s="597">
        <v>5208567.1820471138</v>
      </c>
      <c r="E178" s="627">
        <f t="shared" si="27"/>
        <v>107994.22241985239</v>
      </c>
      <c r="F178" s="598">
        <f t="shared" si="28"/>
        <v>2.1172959052769703E-2</v>
      </c>
      <c r="G178" s="598"/>
      <c r="H178" s="597">
        <v>5734003.549229186</v>
      </c>
      <c r="I178" s="597">
        <v>5871565.9619901991</v>
      </c>
      <c r="J178" s="627">
        <f t="shared" si="29"/>
        <v>137562.41276101302</v>
      </c>
      <c r="K178" s="598">
        <f t="shared" si="30"/>
        <v>2.3990639625520522E-2</v>
      </c>
      <c r="L178" s="595"/>
      <c r="M178" s="594">
        <f t="shared" si="31"/>
        <v>-633430.58960192464</v>
      </c>
      <c r="N178" s="594">
        <v>379710.31877004961</v>
      </c>
      <c r="O178" s="607">
        <v>398801.27504181862</v>
      </c>
      <c r="P178" s="594">
        <v>75174.025748429354</v>
      </c>
      <c r="Q178" s="594">
        <v>329196.81005025771</v>
      </c>
      <c r="R178" s="620">
        <f t="shared" si="23"/>
        <v>708907.12882030732</v>
      </c>
      <c r="S178" s="620"/>
      <c r="T178" s="597">
        <f t="shared" si="32"/>
        <v>-662998.77994308528</v>
      </c>
      <c r="U178" s="597">
        <v>397799.26796585106</v>
      </c>
      <c r="V178" s="608">
        <v>70009.851486537606</v>
      </c>
      <c r="W178" s="597">
        <v>-265096.85168565344</v>
      </c>
      <c r="X178" s="597">
        <v>315999.25419367111</v>
      </c>
      <c r="Y178" s="605">
        <v>-119148.93105168403</v>
      </c>
      <c r="Z178" s="605">
        <v>45696.020193685457</v>
      </c>
      <c r="AA178" s="620">
        <f t="shared" si="24"/>
        <v>640345.61130152352</v>
      </c>
      <c r="AB178" s="620"/>
      <c r="AC178" s="618">
        <f t="shared" si="25"/>
        <v>-68561.517518783803</v>
      </c>
      <c r="AD178" s="597">
        <v>-35789.926442359108</v>
      </c>
      <c r="AE178" s="594">
        <f t="shared" si="26"/>
        <v>-27.175342780834555</v>
      </c>
      <c r="AF178" s="594"/>
      <c r="AG178" s="599">
        <v>1317</v>
      </c>
      <c r="AH178" s="600">
        <v>2</v>
      </c>
      <c r="AI178" s="600"/>
    </row>
    <row r="179" spans="1:35" s="587" customFormat="1">
      <c r="A179" s="601">
        <v>562</v>
      </c>
      <c r="B179" s="601" t="s">
        <v>210</v>
      </c>
      <c r="C179" s="597">
        <v>39891076.517604642</v>
      </c>
      <c r="D179" s="597">
        <v>40200821.806087203</v>
      </c>
      <c r="E179" s="627">
        <f t="shared" si="27"/>
        <v>309745.28848256171</v>
      </c>
      <c r="F179" s="598">
        <f t="shared" si="28"/>
        <v>7.7647763741313328E-3</v>
      </c>
      <c r="G179" s="598"/>
      <c r="H179" s="597">
        <v>39392731.216608316</v>
      </c>
      <c r="I179" s="597">
        <v>40174154.740636058</v>
      </c>
      <c r="J179" s="627">
        <f t="shared" si="29"/>
        <v>781423.52402774245</v>
      </c>
      <c r="K179" s="598">
        <f t="shared" si="30"/>
        <v>1.9836743985354524E-2</v>
      </c>
      <c r="L179" s="595"/>
      <c r="M179" s="594">
        <f t="shared" si="31"/>
        <v>498345.30099632591</v>
      </c>
      <c r="N179" s="594">
        <v>-301344.2472770341</v>
      </c>
      <c r="O179" s="607">
        <v>-113348.63954401761</v>
      </c>
      <c r="P179" s="594">
        <v>216141.90507042035</v>
      </c>
      <c r="Q179" s="594">
        <v>-292090.75667489751</v>
      </c>
      <c r="R179" s="620">
        <f t="shared" si="23"/>
        <v>-593435.00395193161</v>
      </c>
      <c r="S179" s="620"/>
      <c r="T179" s="597">
        <f t="shared" si="32"/>
        <v>26667.065451145172</v>
      </c>
      <c r="U179" s="597">
        <v>-16000.2392706871</v>
      </c>
      <c r="V179" s="608">
        <v>779798.29330898821</v>
      </c>
      <c r="W179" s="597">
        <v>922953.43159479275</v>
      </c>
      <c r="X179" s="597">
        <v>-4736.9200800910085</v>
      </c>
      <c r="Y179" s="605">
        <v>-808349.05007349805</v>
      </c>
      <c r="Z179" s="605">
        <v>310018.17800347728</v>
      </c>
      <c r="AA179" s="620">
        <f t="shared" si="24"/>
        <v>-519068.03142079886</v>
      </c>
      <c r="AB179" s="620"/>
      <c r="AC179" s="618">
        <f t="shared" si="25"/>
        <v>74366.972531132749</v>
      </c>
      <c r="AD179" s="597">
        <v>40344.126035095192</v>
      </c>
      <c r="AE179" s="594">
        <f t="shared" si="26"/>
        <v>4.515291106334101</v>
      </c>
      <c r="AF179" s="594"/>
      <c r="AG179" s="599">
        <v>8935</v>
      </c>
      <c r="AH179" s="600">
        <v>6</v>
      </c>
      <c r="AI179" s="600"/>
    </row>
    <row r="180" spans="1:35" s="587" customFormat="1">
      <c r="A180" s="601">
        <v>563</v>
      </c>
      <c r="B180" s="601" t="s">
        <v>211</v>
      </c>
      <c r="C180" s="597">
        <v>35571087.750827625</v>
      </c>
      <c r="D180" s="597">
        <v>37694733.895378016</v>
      </c>
      <c r="E180" s="627">
        <f t="shared" si="27"/>
        <v>2123646.1445503905</v>
      </c>
      <c r="F180" s="598">
        <f t="shared" si="28"/>
        <v>5.9701467647724105E-2</v>
      </c>
      <c r="G180" s="598"/>
      <c r="H180" s="597">
        <v>36173198.529388592</v>
      </c>
      <c r="I180" s="597">
        <v>36566616.620833963</v>
      </c>
      <c r="J180" s="627">
        <f t="shared" si="29"/>
        <v>393418.09144537151</v>
      </c>
      <c r="K180" s="598">
        <f t="shared" si="30"/>
        <v>1.0875955332668261E-2</v>
      </c>
      <c r="L180" s="595"/>
      <c r="M180" s="594">
        <f t="shared" si="31"/>
        <v>-602110.77856096625</v>
      </c>
      <c r="N180" s="594">
        <v>359417.74274852534</v>
      </c>
      <c r="O180" s="607">
        <v>430015.98957489431</v>
      </c>
      <c r="P180" s="594">
        <v>853434.83961252868</v>
      </c>
      <c r="Q180" s="594">
        <v>-393833.94316008739</v>
      </c>
      <c r="R180" s="620">
        <f t="shared" si="23"/>
        <v>-34416.200411562051</v>
      </c>
      <c r="S180" s="620"/>
      <c r="T180" s="597">
        <f t="shared" si="32"/>
        <v>1128117.2745440528</v>
      </c>
      <c r="U180" s="597">
        <v>-676870.36472643155</v>
      </c>
      <c r="V180" s="608">
        <v>-4847871.4696184918</v>
      </c>
      <c r="W180" s="597">
        <v>-3730513.7303777821</v>
      </c>
      <c r="X180" s="597">
        <v>-1008528.6421063918</v>
      </c>
      <c r="Y180" s="605">
        <v>-635551.43556422193</v>
      </c>
      <c r="Z180" s="605">
        <v>243746.80475371325</v>
      </c>
      <c r="AA180" s="620">
        <f t="shared" si="24"/>
        <v>-2077203.6376433321</v>
      </c>
      <c r="AB180" s="620"/>
      <c r="AC180" s="618">
        <f t="shared" si="25"/>
        <v>-2042787.43723177</v>
      </c>
      <c r="AD180" s="597">
        <v>-2024091.6494395053</v>
      </c>
      <c r="AE180" s="594">
        <f t="shared" si="26"/>
        <v>-288.12692518711822</v>
      </c>
      <c r="AF180" s="594"/>
      <c r="AG180" s="599">
        <v>7025</v>
      </c>
      <c r="AH180" s="600">
        <v>17</v>
      </c>
      <c r="AI180" s="600"/>
    </row>
    <row r="181" spans="1:35" s="587" customFormat="1">
      <c r="A181" s="601">
        <v>564</v>
      </c>
      <c r="B181" s="601" t="s">
        <v>212</v>
      </c>
      <c r="C181" s="597">
        <v>731475056.97190535</v>
      </c>
      <c r="D181" s="597">
        <v>750427314.21446824</v>
      </c>
      <c r="E181" s="627">
        <f t="shared" si="27"/>
        <v>18952257.24256289</v>
      </c>
      <c r="F181" s="598">
        <f t="shared" si="28"/>
        <v>2.5909642525638182E-2</v>
      </c>
      <c r="G181" s="598"/>
      <c r="H181" s="597">
        <v>692965476.861552</v>
      </c>
      <c r="I181" s="597">
        <v>724808439.46750224</v>
      </c>
      <c r="J181" s="627">
        <f t="shared" si="29"/>
        <v>31842962.605950236</v>
      </c>
      <c r="K181" s="598">
        <f t="shared" si="30"/>
        <v>4.595173016434722E-2</v>
      </c>
      <c r="L181" s="595"/>
      <c r="M181" s="594">
        <f t="shared" si="31"/>
        <v>38509580.110353351</v>
      </c>
      <c r="N181" s="594">
        <v>-23160296.368695986</v>
      </c>
      <c r="O181" s="607">
        <v>-17910279.351450682</v>
      </c>
      <c r="P181" s="594">
        <v>-4011544.5130190849</v>
      </c>
      <c r="Q181" s="594">
        <v>-13025805.125520186</v>
      </c>
      <c r="R181" s="620">
        <f t="shared" si="23"/>
        <v>-36186101.494216174</v>
      </c>
      <c r="S181" s="620"/>
      <c r="T181" s="597">
        <f t="shared" si="32"/>
        <v>25618874.746966004</v>
      </c>
      <c r="U181" s="597">
        <v>-15371324.848179599</v>
      </c>
      <c r="V181" s="608">
        <v>46223973.223551989</v>
      </c>
      <c r="W181" s="597">
        <v>55020945.06621635</v>
      </c>
      <c r="X181" s="597">
        <v>-5515089.056940225</v>
      </c>
      <c r="Y181" s="605">
        <v>-19165879.077780683</v>
      </c>
      <c r="Z181" s="605">
        <v>7350501.5079664979</v>
      </c>
      <c r="AA181" s="620">
        <f t="shared" si="24"/>
        <v>-32701791.474934012</v>
      </c>
      <c r="AB181" s="620"/>
      <c r="AC181" s="618">
        <f t="shared" si="25"/>
        <v>3484310.0192821622</v>
      </c>
      <c r="AD181" s="597">
        <v>-3333050.0119157732</v>
      </c>
      <c r="AE181" s="594">
        <f t="shared" si="26"/>
        <v>-15.733214436368401</v>
      </c>
      <c r="AF181" s="594"/>
      <c r="AG181" s="599">
        <v>211848</v>
      </c>
      <c r="AH181" s="600">
        <v>17</v>
      </c>
      <c r="AI181" s="600"/>
    </row>
    <row r="182" spans="1:35" s="587" customFormat="1">
      <c r="A182" s="601">
        <v>576</v>
      </c>
      <c r="B182" s="601" t="s">
        <v>213</v>
      </c>
      <c r="C182" s="597">
        <v>14439990.685029522</v>
      </c>
      <c r="D182" s="597">
        <v>14925765.159250835</v>
      </c>
      <c r="E182" s="627">
        <f t="shared" si="27"/>
        <v>485774.47422131337</v>
      </c>
      <c r="F182" s="598">
        <f t="shared" si="28"/>
        <v>3.3640913267688873E-2</v>
      </c>
      <c r="G182" s="598"/>
      <c r="H182" s="597">
        <v>15493053.596129796</v>
      </c>
      <c r="I182" s="597">
        <v>15526690.527675951</v>
      </c>
      <c r="J182" s="627">
        <f t="shared" si="29"/>
        <v>33636.931546155363</v>
      </c>
      <c r="K182" s="598">
        <f t="shared" si="30"/>
        <v>2.1710976043197807E-3</v>
      </c>
      <c r="L182" s="595"/>
      <c r="M182" s="594">
        <f t="shared" si="31"/>
        <v>-1053062.911100274</v>
      </c>
      <c r="N182" s="594">
        <v>631105.49353377777</v>
      </c>
      <c r="O182" s="607">
        <v>871653.40096927434</v>
      </c>
      <c r="P182" s="594">
        <v>284274.81155086029</v>
      </c>
      <c r="Q182" s="594">
        <v>599096.74529655254</v>
      </c>
      <c r="R182" s="620">
        <f t="shared" si="23"/>
        <v>1230202.2388303303</v>
      </c>
      <c r="S182" s="620"/>
      <c r="T182" s="597">
        <f t="shared" si="32"/>
        <v>-600925.36842511594</v>
      </c>
      <c r="U182" s="597">
        <v>360555.22105506947</v>
      </c>
      <c r="V182" s="608">
        <v>548123.04871309921</v>
      </c>
      <c r="W182" s="597">
        <v>142331.51530591492</v>
      </c>
      <c r="X182" s="597">
        <v>365893.67107542342</v>
      </c>
      <c r="Y182" s="605">
        <v>-248792.37691126126</v>
      </c>
      <c r="Z182" s="605">
        <v>95416.898658037215</v>
      </c>
      <c r="AA182" s="620">
        <f t="shared" si="24"/>
        <v>573073.4138772689</v>
      </c>
      <c r="AB182" s="620"/>
      <c r="AC182" s="618">
        <f t="shared" si="25"/>
        <v>-657128.82495306141</v>
      </c>
      <c r="AD182" s="597">
        <v>-407015.6373819001</v>
      </c>
      <c r="AE182" s="594">
        <f t="shared" si="26"/>
        <v>-148.00568632069096</v>
      </c>
      <c r="AF182" s="594"/>
      <c r="AG182" s="599">
        <v>2750</v>
      </c>
      <c r="AH182" s="600">
        <v>7</v>
      </c>
      <c r="AI182" s="600"/>
    </row>
    <row r="183" spans="1:35" s="587" customFormat="1">
      <c r="A183" s="601">
        <v>577</v>
      </c>
      <c r="B183" s="601" t="s">
        <v>214</v>
      </c>
      <c r="C183" s="597">
        <v>37369777.425980896</v>
      </c>
      <c r="D183" s="597">
        <v>38572260.057656541</v>
      </c>
      <c r="E183" s="627">
        <f t="shared" si="27"/>
        <v>1202482.6316756457</v>
      </c>
      <c r="F183" s="598">
        <f t="shared" si="28"/>
        <v>3.2177944705649594E-2</v>
      </c>
      <c r="G183" s="598"/>
      <c r="H183" s="597">
        <v>37627975.680673845</v>
      </c>
      <c r="I183" s="597">
        <v>39103373.832207702</v>
      </c>
      <c r="J183" s="627">
        <f t="shared" si="29"/>
        <v>1475398.151533857</v>
      </c>
      <c r="K183" s="598">
        <f t="shared" si="30"/>
        <v>3.9210138861964831E-2</v>
      </c>
      <c r="L183" s="595"/>
      <c r="M183" s="594">
        <f t="shared" si="31"/>
        <v>-258198.25469294935</v>
      </c>
      <c r="N183" s="594">
        <v>152044.8658024623</v>
      </c>
      <c r="O183" s="607">
        <v>1842746.3230571747</v>
      </c>
      <c r="P183" s="594">
        <v>2195946.8529168889</v>
      </c>
      <c r="Q183" s="594">
        <v>-307206.87218089239</v>
      </c>
      <c r="R183" s="620">
        <f t="shared" si="23"/>
        <v>-155162.00637843009</v>
      </c>
      <c r="S183" s="620"/>
      <c r="T183" s="597">
        <f t="shared" si="32"/>
        <v>-531113.77455116063</v>
      </c>
      <c r="U183" s="597">
        <v>318668.26473069633</v>
      </c>
      <c r="V183" s="608">
        <v>1449524.1247791201</v>
      </c>
      <c r="W183" s="597">
        <v>1696430.5145142116</v>
      </c>
      <c r="X183" s="597">
        <v>-74359.986335513808</v>
      </c>
      <c r="Y183" s="605">
        <v>-1007654.3614682284</v>
      </c>
      <c r="Z183" s="605">
        <v>386455.78809207946</v>
      </c>
      <c r="AA183" s="620">
        <f t="shared" si="24"/>
        <v>-376890.29498096637</v>
      </c>
      <c r="AB183" s="620"/>
      <c r="AC183" s="618">
        <f t="shared" si="25"/>
        <v>-221728.28860253628</v>
      </c>
      <c r="AD183" s="597">
        <v>-818978.87831585854</v>
      </c>
      <c r="AE183" s="594">
        <f t="shared" si="26"/>
        <v>-73.530156070736084</v>
      </c>
      <c r="AF183" s="594"/>
      <c r="AG183" s="599">
        <v>11138</v>
      </c>
      <c r="AH183" s="600">
        <v>2</v>
      </c>
      <c r="AI183" s="600"/>
    </row>
    <row r="184" spans="1:35" s="587" customFormat="1">
      <c r="A184" s="601">
        <v>578</v>
      </c>
      <c r="B184" s="601" t="s">
        <v>215</v>
      </c>
      <c r="C184" s="597">
        <v>17376887.732689824</v>
      </c>
      <c r="D184" s="597">
        <v>17457104.538622014</v>
      </c>
      <c r="E184" s="627">
        <f t="shared" si="27"/>
        <v>80216.805932190269</v>
      </c>
      <c r="F184" s="598">
        <f t="shared" si="28"/>
        <v>4.6162930420091544E-3</v>
      </c>
      <c r="G184" s="598"/>
      <c r="H184" s="597">
        <v>16643119.114485973</v>
      </c>
      <c r="I184" s="597">
        <v>16890525.074805334</v>
      </c>
      <c r="J184" s="627">
        <f t="shared" si="29"/>
        <v>247405.96031936072</v>
      </c>
      <c r="K184" s="598">
        <f t="shared" si="30"/>
        <v>1.4865360189846957E-2</v>
      </c>
      <c r="L184" s="595"/>
      <c r="M184" s="594">
        <f t="shared" si="31"/>
        <v>733768.61820385046</v>
      </c>
      <c r="N184" s="594">
        <v>-441089.73889290687</v>
      </c>
      <c r="O184" s="607">
        <v>-342674.50978014991</v>
      </c>
      <c r="P184" s="594">
        <v>24493.936257688329</v>
      </c>
      <c r="Q184" s="594">
        <v>-353908.97566453047</v>
      </c>
      <c r="R184" s="620">
        <f t="shared" si="23"/>
        <v>-794998.71455743734</v>
      </c>
      <c r="S184" s="620"/>
      <c r="T184" s="597">
        <f t="shared" si="32"/>
        <v>566579.46381668001</v>
      </c>
      <c r="U184" s="597">
        <v>-339947.67829000793</v>
      </c>
      <c r="V184" s="608">
        <v>-536816.87649289519</v>
      </c>
      <c r="W184" s="597">
        <v>-235695.8505696319</v>
      </c>
      <c r="X184" s="597">
        <v>-253096.79800633944</v>
      </c>
      <c r="Y184" s="605">
        <v>-280456.86124542181</v>
      </c>
      <c r="Z184" s="605">
        <v>107560.86757815105</v>
      </c>
      <c r="AA184" s="620">
        <f t="shared" si="24"/>
        <v>-765940.46996361809</v>
      </c>
      <c r="AB184" s="620"/>
      <c r="AC184" s="618">
        <f t="shared" si="25"/>
        <v>29058.244593819254</v>
      </c>
      <c r="AD184" s="597">
        <v>-25130.25382103771</v>
      </c>
      <c r="AE184" s="594">
        <f t="shared" si="26"/>
        <v>-8.1065334906573252</v>
      </c>
      <c r="AF184" s="594"/>
      <c r="AG184" s="599">
        <v>3100</v>
      </c>
      <c r="AH184" s="600">
        <v>18</v>
      </c>
      <c r="AI184" s="600"/>
    </row>
    <row r="185" spans="1:35" s="587" customFormat="1">
      <c r="A185" s="601">
        <v>580</v>
      </c>
      <c r="B185" s="601" t="s">
        <v>216</v>
      </c>
      <c r="C185" s="597">
        <v>25154517.288707092</v>
      </c>
      <c r="D185" s="597">
        <v>25651841.747487556</v>
      </c>
      <c r="E185" s="627">
        <f t="shared" si="27"/>
        <v>497324.45878046378</v>
      </c>
      <c r="F185" s="598">
        <f t="shared" si="28"/>
        <v>1.9770781250639757E-2</v>
      </c>
      <c r="G185" s="598"/>
      <c r="H185" s="597">
        <v>25041217.982098121</v>
      </c>
      <c r="I185" s="597">
        <v>25079928.090107046</v>
      </c>
      <c r="J185" s="627">
        <f t="shared" si="29"/>
        <v>38710.108008924872</v>
      </c>
      <c r="K185" s="598">
        <f t="shared" si="30"/>
        <v>1.5458556383558736E-3</v>
      </c>
      <c r="L185" s="595"/>
      <c r="M185" s="594">
        <f t="shared" si="31"/>
        <v>113299.30660897121</v>
      </c>
      <c r="N185" s="594">
        <v>-69168.421515403068</v>
      </c>
      <c r="O185" s="607">
        <v>-265932.61999786645</v>
      </c>
      <c r="P185" s="594">
        <v>-443823.42233346216</v>
      </c>
      <c r="Q185" s="594">
        <v>196915.62206380701</v>
      </c>
      <c r="R185" s="620">
        <f t="shared" si="23"/>
        <v>127747.20054840394</v>
      </c>
      <c r="S185" s="620"/>
      <c r="T185" s="597">
        <f t="shared" si="32"/>
        <v>571913.65738051012</v>
      </c>
      <c r="U185" s="597">
        <v>-343148.19442830601</v>
      </c>
      <c r="V185" s="608">
        <v>-1131674.0734086186</v>
      </c>
      <c r="W185" s="597">
        <v>-1124930.6169302575</v>
      </c>
      <c r="X185" s="597">
        <v>2182.1043533451016</v>
      </c>
      <c r="Y185" s="605">
        <v>-401505.66135715548</v>
      </c>
      <c r="Z185" s="605">
        <v>153985.52590704334</v>
      </c>
      <c r="AA185" s="620">
        <f t="shared" si="24"/>
        <v>-588486.22552507301</v>
      </c>
      <c r="AB185" s="620"/>
      <c r="AC185" s="618">
        <f t="shared" si="25"/>
        <v>-716233.42607347691</v>
      </c>
      <c r="AD185" s="597">
        <v>-579477.34271474089</v>
      </c>
      <c r="AE185" s="594">
        <f t="shared" si="26"/>
        <v>-130.57173112094208</v>
      </c>
      <c r="AF185" s="594"/>
      <c r="AG185" s="599">
        <v>4438</v>
      </c>
      <c r="AH185" s="600">
        <v>9</v>
      </c>
      <c r="AI185" s="600"/>
    </row>
    <row r="186" spans="1:35" s="587" customFormat="1">
      <c r="A186" s="601">
        <v>581</v>
      </c>
      <c r="B186" s="601" t="s">
        <v>217</v>
      </c>
      <c r="C186" s="597">
        <v>29071289.706129231</v>
      </c>
      <c r="D186" s="597">
        <v>31710585.195559312</v>
      </c>
      <c r="E186" s="627">
        <f t="shared" si="27"/>
        <v>2639295.4894300811</v>
      </c>
      <c r="F186" s="598">
        <f t="shared" si="28"/>
        <v>9.0787010693702611E-2</v>
      </c>
      <c r="G186" s="598"/>
      <c r="H186" s="597">
        <v>30390856.066634003</v>
      </c>
      <c r="I186" s="597">
        <v>30639215.336509388</v>
      </c>
      <c r="J186" s="627">
        <f t="shared" si="29"/>
        <v>248359.26987538487</v>
      </c>
      <c r="K186" s="598">
        <f t="shared" si="30"/>
        <v>8.1721709099223921E-3</v>
      </c>
      <c r="L186" s="595"/>
      <c r="M186" s="594">
        <f t="shared" si="31"/>
        <v>-1319566.3605047725</v>
      </c>
      <c r="N186" s="594">
        <v>790103.50519285083</v>
      </c>
      <c r="O186" s="607">
        <v>238909.53018320352</v>
      </c>
      <c r="P186" s="594">
        <v>-180497.84394248575</v>
      </c>
      <c r="Q186" s="594">
        <v>445593.05768416007</v>
      </c>
      <c r="R186" s="620">
        <f t="shared" si="23"/>
        <v>1235696.562877011</v>
      </c>
      <c r="S186" s="620"/>
      <c r="T186" s="597">
        <f t="shared" si="32"/>
        <v>1071369.8590499237</v>
      </c>
      <c r="U186" s="597">
        <v>-642821.91542995407</v>
      </c>
      <c r="V186" s="608">
        <v>-2022578.9993892759</v>
      </c>
      <c r="W186" s="597">
        <v>-1483976.1573965941</v>
      </c>
      <c r="X186" s="597">
        <v>-441934.71870183945</v>
      </c>
      <c r="Y186" s="605">
        <v>-564532.52070046193</v>
      </c>
      <c r="Z186" s="605">
        <v>216509.61731860082</v>
      </c>
      <c r="AA186" s="620">
        <f t="shared" si="24"/>
        <v>-1432779.5375136544</v>
      </c>
      <c r="AB186" s="620"/>
      <c r="AC186" s="618">
        <f t="shared" si="25"/>
        <v>-2668476.1003906652</v>
      </c>
      <c r="AD186" s="597">
        <v>-2510943.8498833124</v>
      </c>
      <c r="AE186" s="594">
        <f t="shared" si="26"/>
        <v>-402.39484773771034</v>
      </c>
      <c r="AF186" s="594"/>
      <c r="AG186" s="599">
        <v>6240</v>
      </c>
      <c r="AH186" s="600">
        <v>6</v>
      </c>
      <c r="AI186" s="600"/>
    </row>
    <row r="187" spans="1:35" s="587" customFormat="1">
      <c r="A187" s="601">
        <v>583</v>
      </c>
      <c r="B187" s="601" t="s">
        <v>218</v>
      </c>
      <c r="C187" s="597">
        <v>6750301.4563502539</v>
      </c>
      <c r="D187" s="597">
        <v>6494983.5618141312</v>
      </c>
      <c r="E187" s="627">
        <f t="shared" si="27"/>
        <v>-255317.89453612268</v>
      </c>
      <c r="F187" s="598">
        <f t="shared" si="28"/>
        <v>-3.7823184073643976E-2</v>
      </c>
      <c r="G187" s="598"/>
      <c r="H187" s="597">
        <v>5471978.4694267362</v>
      </c>
      <c r="I187" s="597">
        <v>5650851.8522956371</v>
      </c>
      <c r="J187" s="627">
        <f t="shared" si="29"/>
        <v>178873.3828689009</v>
      </c>
      <c r="K187" s="598">
        <f t="shared" si="30"/>
        <v>3.2688977829190967E-2</v>
      </c>
      <c r="L187" s="595"/>
      <c r="M187" s="594">
        <f t="shared" si="31"/>
        <v>1278322.9869235177</v>
      </c>
      <c r="N187" s="594">
        <v>-767234.31895424612</v>
      </c>
      <c r="O187" s="607">
        <v>136491.87894701771</v>
      </c>
      <c r="P187" s="594">
        <v>-35130.498874262441</v>
      </c>
      <c r="Q187" s="594">
        <v>175471.4983443516</v>
      </c>
      <c r="R187" s="620">
        <f t="shared" si="23"/>
        <v>-591762.82060989458</v>
      </c>
      <c r="S187" s="620"/>
      <c r="T187" s="597">
        <f t="shared" si="32"/>
        <v>844131.70951849408</v>
      </c>
      <c r="U187" s="597">
        <v>-506479.02571109636</v>
      </c>
      <c r="V187" s="608">
        <v>1898247.6855233964</v>
      </c>
      <c r="W187" s="597">
        <v>1553189.3071565358</v>
      </c>
      <c r="X187" s="597">
        <v>331319.00541115989</v>
      </c>
      <c r="Y187" s="605">
        <v>-85675.047612714334</v>
      </c>
      <c r="Z187" s="605">
        <v>32858.110192422275</v>
      </c>
      <c r="AA187" s="620">
        <f t="shared" si="24"/>
        <v>-227976.95772022853</v>
      </c>
      <c r="AB187" s="620"/>
      <c r="AC187" s="618">
        <f t="shared" si="25"/>
        <v>363785.86288966605</v>
      </c>
      <c r="AD187" s="597">
        <v>474567.26638057199</v>
      </c>
      <c r="AE187" s="594">
        <f t="shared" si="26"/>
        <v>501.12699723397253</v>
      </c>
      <c r="AF187" s="594"/>
      <c r="AG187" s="599">
        <v>947</v>
      </c>
      <c r="AH187" s="600">
        <v>19</v>
      </c>
      <c r="AI187" s="600"/>
    </row>
    <row r="188" spans="1:35" s="587" customFormat="1">
      <c r="A188" s="601">
        <v>584</v>
      </c>
      <c r="B188" s="601" t="s">
        <v>219</v>
      </c>
      <c r="C188" s="597">
        <v>12160635.19792751</v>
      </c>
      <c r="D188" s="597">
        <v>12499998.882881578</v>
      </c>
      <c r="E188" s="627">
        <f t="shared" si="27"/>
        <v>339363.68495406769</v>
      </c>
      <c r="F188" s="598">
        <f t="shared" si="28"/>
        <v>2.7906740020612091E-2</v>
      </c>
      <c r="G188" s="598"/>
      <c r="H188" s="597">
        <v>11606422.059671445</v>
      </c>
      <c r="I188" s="597">
        <v>11805717.923863141</v>
      </c>
      <c r="J188" s="627">
        <f t="shared" si="29"/>
        <v>199295.86419169605</v>
      </c>
      <c r="K188" s="598">
        <f t="shared" si="30"/>
        <v>1.7171171543397909E-2</v>
      </c>
      <c r="L188" s="595"/>
      <c r="M188" s="594">
        <f t="shared" si="31"/>
        <v>554213.13825606555</v>
      </c>
      <c r="N188" s="594">
        <v>-333224.47355662909</v>
      </c>
      <c r="O188" s="607">
        <v>31916.904363125563</v>
      </c>
      <c r="P188" s="594">
        <v>427412.52608369477</v>
      </c>
      <c r="Q188" s="594">
        <v>-384348.16877712862</v>
      </c>
      <c r="R188" s="620">
        <f t="shared" si="23"/>
        <v>-717572.64233375771</v>
      </c>
      <c r="S188" s="620"/>
      <c r="T188" s="597">
        <f t="shared" si="32"/>
        <v>694280.95901843719</v>
      </c>
      <c r="U188" s="597">
        <v>-416568.57541106222</v>
      </c>
      <c r="V188" s="608">
        <v>-1086344.0437267534</v>
      </c>
      <c r="W188" s="597">
        <v>-634125.33032944053</v>
      </c>
      <c r="X188" s="597">
        <v>-411119.26931228035</v>
      </c>
      <c r="Y188" s="605">
        <v>-240016.79125293679</v>
      </c>
      <c r="Z188" s="605">
        <v>92051.284414462818</v>
      </c>
      <c r="AA188" s="620">
        <f t="shared" si="24"/>
        <v>-975653.35156181653</v>
      </c>
      <c r="AB188" s="620"/>
      <c r="AC188" s="618">
        <f t="shared" si="25"/>
        <v>-258080.70922805881</v>
      </c>
      <c r="AD188" s="597">
        <v>-259370.55062845629</v>
      </c>
      <c r="AE188" s="594">
        <f t="shared" si="26"/>
        <v>-97.765002121544015</v>
      </c>
      <c r="AF188" s="594"/>
      <c r="AG188" s="599">
        <v>2653</v>
      </c>
      <c r="AH188" s="600">
        <v>16</v>
      </c>
      <c r="AI188" s="600"/>
    </row>
    <row r="189" spans="1:35" s="587" customFormat="1">
      <c r="A189" s="601">
        <v>588</v>
      </c>
      <c r="B189" s="601" t="s">
        <v>220</v>
      </c>
      <c r="C189" s="597">
        <v>9469527.4037598446</v>
      </c>
      <c r="D189" s="597">
        <v>9958152.8821698651</v>
      </c>
      <c r="E189" s="627">
        <f t="shared" si="27"/>
        <v>488625.47841002047</v>
      </c>
      <c r="F189" s="598">
        <f t="shared" si="28"/>
        <v>5.1599774474068612E-2</v>
      </c>
      <c r="G189" s="598"/>
      <c r="H189" s="597">
        <v>8717554.9665930159</v>
      </c>
      <c r="I189" s="597">
        <v>8903445.1230310705</v>
      </c>
      <c r="J189" s="627">
        <f t="shared" si="29"/>
        <v>185890.15643805452</v>
      </c>
      <c r="K189" s="598">
        <f t="shared" si="30"/>
        <v>2.1323657510668257E-2</v>
      </c>
      <c r="L189" s="595"/>
      <c r="M189" s="594">
        <f t="shared" si="31"/>
        <v>751972.43716682866</v>
      </c>
      <c r="N189" s="594">
        <v>-451611.41258085769</v>
      </c>
      <c r="O189" s="607">
        <v>-1020761.5020106677</v>
      </c>
      <c r="P189" s="594">
        <v>-768032.35217812145</v>
      </c>
      <c r="Q189" s="594">
        <v>-245880.71461617234</v>
      </c>
      <c r="R189" s="620">
        <f t="shared" si="23"/>
        <v>-697492.12719703</v>
      </c>
      <c r="S189" s="620"/>
      <c r="T189" s="597">
        <f t="shared" si="32"/>
        <v>1054707.7591387946</v>
      </c>
      <c r="U189" s="597">
        <v>-632824.65548327658</v>
      </c>
      <c r="V189" s="608">
        <v>-1058266.2683949862</v>
      </c>
      <c r="W189" s="597">
        <v>-684015.1366873174</v>
      </c>
      <c r="X189" s="597">
        <v>-349464.43342796603</v>
      </c>
      <c r="Y189" s="605">
        <v>-144751.92838473382</v>
      </c>
      <c r="Z189" s="605">
        <v>55515.286491948929</v>
      </c>
      <c r="AA189" s="620">
        <f t="shared" si="24"/>
        <v>-1071525.7308040275</v>
      </c>
      <c r="AB189" s="620"/>
      <c r="AC189" s="618">
        <f t="shared" si="25"/>
        <v>-374033.60360699752</v>
      </c>
      <c r="AD189" s="597">
        <v>-164777.53458089387</v>
      </c>
      <c r="AE189" s="594">
        <f t="shared" si="26"/>
        <v>-102.98595911305867</v>
      </c>
      <c r="AF189" s="594"/>
      <c r="AG189" s="599">
        <v>1600</v>
      </c>
      <c r="AH189" s="600">
        <v>10</v>
      </c>
      <c r="AI189" s="600"/>
    </row>
    <row r="190" spans="1:35" s="587" customFormat="1">
      <c r="A190" s="601">
        <v>592</v>
      </c>
      <c r="B190" s="601" t="s">
        <v>221</v>
      </c>
      <c r="C190" s="597">
        <v>13850450.392628605</v>
      </c>
      <c r="D190" s="597">
        <v>15184003.302186495</v>
      </c>
      <c r="E190" s="627">
        <f t="shared" si="27"/>
        <v>1333552.9095578901</v>
      </c>
      <c r="F190" s="598">
        <f t="shared" si="28"/>
        <v>9.6282277597819127E-2</v>
      </c>
      <c r="G190" s="598"/>
      <c r="H190" s="597">
        <v>14260476.688065505</v>
      </c>
      <c r="I190" s="597">
        <v>14477116.780509952</v>
      </c>
      <c r="J190" s="627">
        <f t="shared" si="29"/>
        <v>216640.0924444478</v>
      </c>
      <c r="K190" s="598">
        <f t="shared" si="30"/>
        <v>1.5191644513941978E-2</v>
      </c>
      <c r="L190" s="595"/>
      <c r="M190" s="594">
        <f t="shared" si="31"/>
        <v>-410026.29543690011</v>
      </c>
      <c r="N190" s="594">
        <v>245058.35564861374</v>
      </c>
      <c r="O190" s="607">
        <v>-561274.83669944853</v>
      </c>
      <c r="P190" s="594">
        <v>-646769.85475542583</v>
      </c>
      <c r="Q190" s="594">
        <v>100816.51728093039</v>
      </c>
      <c r="R190" s="620">
        <f t="shared" si="23"/>
        <v>345874.87292954413</v>
      </c>
      <c r="S190" s="620"/>
      <c r="T190" s="597">
        <f t="shared" si="32"/>
        <v>706886.52167654224</v>
      </c>
      <c r="U190" s="597">
        <v>-424131.91300592525</v>
      </c>
      <c r="V190" s="608">
        <v>-1919304.2259441242</v>
      </c>
      <c r="W190" s="597">
        <v>-1557077.4623925984</v>
      </c>
      <c r="X190" s="597">
        <v>-305666.61641452974</v>
      </c>
      <c r="Y190" s="605">
        <v>-330305.80658291449</v>
      </c>
      <c r="Z190" s="605">
        <v>126678.94436381596</v>
      </c>
      <c r="AA190" s="620">
        <f t="shared" si="24"/>
        <v>-933425.39163955348</v>
      </c>
      <c r="AB190" s="620"/>
      <c r="AC190" s="618">
        <f t="shared" si="25"/>
        <v>-1279300.2645690977</v>
      </c>
      <c r="AD190" s="597">
        <v>-1153781.51827585</v>
      </c>
      <c r="AE190" s="594">
        <f t="shared" si="26"/>
        <v>-316.01794529604217</v>
      </c>
      <c r="AF190" s="594"/>
      <c r="AG190" s="599">
        <v>3651</v>
      </c>
      <c r="AH190" s="600">
        <v>13</v>
      </c>
      <c r="AI190" s="600"/>
    </row>
    <row r="191" spans="1:35" s="587" customFormat="1">
      <c r="A191" s="601">
        <v>593</v>
      </c>
      <c r="B191" s="601" t="s">
        <v>222</v>
      </c>
      <c r="C191" s="597">
        <v>86220078.167261109</v>
      </c>
      <c r="D191" s="597">
        <v>89681332.147497639</v>
      </c>
      <c r="E191" s="627">
        <f t="shared" si="27"/>
        <v>3461253.9802365303</v>
      </c>
      <c r="F191" s="598">
        <f t="shared" si="28"/>
        <v>4.0144407820205549E-2</v>
      </c>
      <c r="G191" s="598"/>
      <c r="H191" s="597">
        <v>86503788.448724836</v>
      </c>
      <c r="I191" s="597">
        <v>87130605.753248647</v>
      </c>
      <c r="J191" s="627">
        <f t="shared" si="29"/>
        <v>626817.30452381074</v>
      </c>
      <c r="K191" s="598">
        <f t="shared" si="30"/>
        <v>7.2461254676187623E-3</v>
      </c>
      <c r="L191" s="595"/>
      <c r="M191" s="594">
        <f t="shared" si="31"/>
        <v>-283710.28146372736</v>
      </c>
      <c r="N191" s="594">
        <v>165735.03372375845</v>
      </c>
      <c r="O191" s="607">
        <v>1074026.4380050898</v>
      </c>
      <c r="P191" s="594">
        <v>1645267.5292990804</v>
      </c>
      <c r="Q191" s="594">
        <v>-499370.01295573113</v>
      </c>
      <c r="R191" s="620">
        <f t="shared" si="23"/>
        <v>-333634.97923197271</v>
      </c>
      <c r="S191" s="620"/>
      <c r="T191" s="597">
        <f t="shared" si="32"/>
        <v>2550726.3942489922</v>
      </c>
      <c r="U191" s="597">
        <v>-1530435.836549395</v>
      </c>
      <c r="V191" s="608">
        <v>-2559188.2718525827</v>
      </c>
      <c r="W191" s="597">
        <v>-849682.72960460931</v>
      </c>
      <c r="X191" s="597">
        <v>-1444954.01317142</v>
      </c>
      <c r="Y191" s="605">
        <v>-1544955.4256413123</v>
      </c>
      <c r="Z191" s="605">
        <v>592521.59213938238</v>
      </c>
      <c r="AA191" s="620">
        <f t="shared" si="24"/>
        <v>-3927823.6832227451</v>
      </c>
      <c r="AB191" s="620"/>
      <c r="AC191" s="618">
        <f t="shared" si="25"/>
        <v>-3594188.7039907724</v>
      </c>
      <c r="AD191" s="597">
        <v>-3024870.1468501976</v>
      </c>
      <c r="AE191" s="594">
        <f t="shared" si="26"/>
        <v>-177.13123773790466</v>
      </c>
      <c r="AF191" s="594"/>
      <c r="AG191" s="599">
        <v>17077</v>
      </c>
      <c r="AH191" s="600">
        <v>10</v>
      </c>
      <c r="AI191" s="600"/>
    </row>
    <row r="192" spans="1:35" s="587" customFormat="1">
      <c r="A192" s="601">
        <v>595</v>
      </c>
      <c r="B192" s="601" t="s">
        <v>223</v>
      </c>
      <c r="C192" s="597">
        <v>24040972.649205178</v>
      </c>
      <c r="D192" s="597">
        <v>24155396.33688562</v>
      </c>
      <c r="E192" s="627">
        <f t="shared" si="27"/>
        <v>114423.68768044189</v>
      </c>
      <c r="F192" s="598">
        <f t="shared" si="28"/>
        <v>4.7595282166848964E-3</v>
      </c>
      <c r="G192" s="598"/>
      <c r="H192" s="597">
        <v>25567598.111663383</v>
      </c>
      <c r="I192" s="597">
        <v>25780139.724428371</v>
      </c>
      <c r="J192" s="627">
        <f t="shared" si="29"/>
        <v>212541.61276498809</v>
      </c>
      <c r="K192" s="598">
        <f t="shared" si="30"/>
        <v>8.312928411841362E-3</v>
      </c>
      <c r="L192" s="595"/>
      <c r="M192" s="594">
        <f t="shared" si="31"/>
        <v>-1526625.4624582045</v>
      </c>
      <c r="N192" s="594">
        <v>914864.01242104999</v>
      </c>
      <c r="O192" s="607">
        <v>803053.57637675852</v>
      </c>
      <c r="P192" s="594">
        <v>490711.90614757314</v>
      </c>
      <c r="Q192" s="594">
        <v>330125.10693155747</v>
      </c>
      <c r="R192" s="620">
        <f t="shared" si="23"/>
        <v>1244989.1193526075</v>
      </c>
      <c r="S192" s="620"/>
      <c r="T192" s="597">
        <f t="shared" si="32"/>
        <v>-1624743.3875427507</v>
      </c>
      <c r="U192" s="597">
        <v>974846.03252565023</v>
      </c>
      <c r="V192" s="608">
        <v>965872.29974517971</v>
      </c>
      <c r="W192" s="597">
        <v>615394.28506033495</v>
      </c>
      <c r="X192" s="597">
        <v>290413.5964835753</v>
      </c>
      <c r="Y192" s="605">
        <v>-374545.61469549878</v>
      </c>
      <c r="Z192" s="605">
        <v>143645.80379791785</v>
      </c>
      <c r="AA192" s="620">
        <f t="shared" si="24"/>
        <v>1034359.8181116446</v>
      </c>
      <c r="AB192" s="620"/>
      <c r="AC192" s="618">
        <f t="shared" si="25"/>
        <v>-210629.30124096293</v>
      </c>
      <c r="AD192" s="597">
        <v>157427.6767649157</v>
      </c>
      <c r="AE192" s="594">
        <f t="shared" si="26"/>
        <v>38.026008880414423</v>
      </c>
      <c r="AF192" s="594"/>
      <c r="AG192" s="599">
        <v>4140</v>
      </c>
      <c r="AH192" s="600">
        <v>11</v>
      </c>
      <c r="AI192" s="600"/>
    </row>
    <row r="193" spans="1:35" s="587" customFormat="1">
      <c r="A193" s="601">
        <v>598</v>
      </c>
      <c r="B193" s="601" t="s">
        <v>224</v>
      </c>
      <c r="C193" s="597">
        <v>87643880.047520772</v>
      </c>
      <c r="D193" s="597">
        <v>92497562.434888095</v>
      </c>
      <c r="E193" s="627">
        <f t="shared" si="27"/>
        <v>4853682.387367323</v>
      </c>
      <c r="F193" s="598">
        <f t="shared" si="28"/>
        <v>5.5379592787718229E-2</v>
      </c>
      <c r="G193" s="598"/>
      <c r="H193" s="597">
        <v>79611403.679786116</v>
      </c>
      <c r="I193" s="597">
        <v>80675346.500005946</v>
      </c>
      <c r="J193" s="627">
        <f t="shared" si="29"/>
        <v>1063942.8202198297</v>
      </c>
      <c r="K193" s="598">
        <f t="shared" si="30"/>
        <v>1.3364201245580753E-2</v>
      </c>
      <c r="L193" s="595"/>
      <c r="M193" s="594">
        <f t="shared" si="31"/>
        <v>8032476.3677346557</v>
      </c>
      <c r="N193" s="594">
        <v>-4824456.9681539834</v>
      </c>
      <c r="O193" s="607">
        <v>4107313.4562042356</v>
      </c>
      <c r="P193" s="594">
        <v>6529745.4806460813</v>
      </c>
      <c r="Q193" s="594">
        <v>-2342879.3679168504</v>
      </c>
      <c r="R193" s="620">
        <f t="shared" si="23"/>
        <v>-7167336.3360708337</v>
      </c>
      <c r="S193" s="620"/>
      <c r="T193" s="597">
        <f t="shared" si="32"/>
        <v>11822215.934882149</v>
      </c>
      <c r="U193" s="597">
        <v>-7093329.5609292882</v>
      </c>
      <c r="V193" s="608">
        <v>-1647295.4457676411</v>
      </c>
      <c r="W193" s="597">
        <v>2302591.9524565935</v>
      </c>
      <c r="X193" s="597">
        <v>-3652338.5770628252</v>
      </c>
      <c r="Y193" s="605">
        <v>-1737656.4303034891</v>
      </c>
      <c r="Z193" s="605">
        <v>666426.31728178938</v>
      </c>
      <c r="AA193" s="620">
        <f t="shared" si="24"/>
        <v>-11816898.251013814</v>
      </c>
      <c r="AB193" s="620"/>
      <c r="AC193" s="618">
        <f t="shared" si="25"/>
        <v>-4649561.9149429798</v>
      </c>
      <c r="AD193" s="597">
        <v>-3589562.8070060844</v>
      </c>
      <c r="AE193" s="594">
        <f t="shared" si="26"/>
        <v>-186.8882598534953</v>
      </c>
      <c r="AF193" s="594"/>
      <c r="AG193" s="599">
        <v>19207</v>
      </c>
      <c r="AH193" s="600">
        <v>15</v>
      </c>
      <c r="AI193" s="600"/>
    </row>
    <row r="194" spans="1:35" s="587" customFormat="1">
      <c r="A194" s="601">
        <v>599</v>
      </c>
      <c r="B194" s="601" t="s">
        <v>376</v>
      </c>
      <c r="C194" s="597">
        <v>39030983.968892351</v>
      </c>
      <c r="D194" s="597">
        <v>39930354.313380189</v>
      </c>
      <c r="E194" s="627">
        <f t="shared" si="27"/>
        <v>899370.34448783845</v>
      </c>
      <c r="F194" s="598">
        <f t="shared" si="28"/>
        <v>2.3042471724633834E-2</v>
      </c>
      <c r="G194" s="598"/>
      <c r="H194" s="597">
        <v>35181634.11789985</v>
      </c>
      <c r="I194" s="597">
        <v>36632409.602739133</v>
      </c>
      <c r="J194" s="627">
        <f t="shared" si="29"/>
        <v>1450775.4848392829</v>
      </c>
      <c r="K194" s="598">
        <f t="shared" si="30"/>
        <v>4.1236728230913858E-2</v>
      </c>
      <c r="L194" s="595"/>
      <c r="M194" s="594">
        <f t="shared" si="31"/>
        <v>3849349.8509925008</v>
      </c>
      <c r="N194" s="594">
        <v>-2312518.0982698658</v>
      </c>
      <c r="O194" s="607">
        <v>1809755.7699192762</v>
      </c>
      <c r="P194" s="594">
        <v>3980390.4918845817</v>
      </c>
      <c r="Q194" s="594">
        <v>-2124095.3556408966</v>
      </c>
      <c r="R194" s="620">
        <f t="shared" si="23"/>
        <v>-4436613.4539107624</v>
      </c>
      <c r="S194" s="620"/>
      <c r="T194" s="597">
        <f t="shared" si="32"/>
        <v>3297944.7106410563</v>
      </c>
      <c r="U194" s="597">
        <v>-1978766.8263846333</v>
      </c>
      <c r="V194" s="608">
        <v>2974714.054644689</v>
      </c>
      <c r="W194" s="597">
        <v>4921865.1330154985</v>
      </c>
      <c r="X194" s="597">
        <v>-1773551.2402943368</v>
      </c>
      <c r="Y194" s="605">
        <v>-1013806.3184245796</v>
      </c>
      <c r="Z194" s="605">
        <v>388815.18776798731</v>
      </c>
      <c r="AA194" s="620">
        <f t="shared" si="24"/>
        <v>-4377309.1973355627</v>
      </c>
      <c r="AB194" s="620"/>
      <c r="AC194" s="618">
        <f t="shared" si="25"/>
        <v>59304.256575199775</v>
      </c>
      <c r="AD194" s="597">
        <v>248608.68305248395</v>
      </c>
      <c r="AE194" s="594">
        <f t="shared" si="26"/>
        <v>22.185318851729782</v>
      </c>
      <c r="AF194" s="594"/>
      <c r="AG194" s="599">
        <v>11206</v>
      </c>
      <c r="AH194" s="600">
        <v>15</v>
      </c>
      <c r="AI194" s="600"/>
    </row>
    <row r="195" spans="1:35" s="587" customFormat="1">
      <c r="A195" s="601">
        <v>601</v>
      </c>
      <c r="B195" s="601" t="s">
        <v>226</v>
      </c>
      <c r="C195" s="597">
        <v>19379636.224080268</v>
      </c>
      <c r="D195" s="597">
        <v>20574890.698816944</v>
      </c>
      <c r="E195" s="627">
        <f t="shared" si="27"/>
        <v>1195254.4747366756</v>
      </c>
      <c r="F195" s="598">
        <f t="shared" si="28"/>
        <v>6.1675795196377628E-2</v>
      </c>
      <c r="G195" s="598"/>
      <c r="H195" s="597">
        <v>21403869.194499083</v>
      </c>
      <c r="I195" s="597">
        <v>21866389.43758877</v>
      </c>
      <c r="J195" s="627">
        <f t="shared" si="29"/>
        <v>462520.24308968708</v>
      </c>
      <c r="K195" s="598">
        <f t="shared" si="30"/>
        <v>2.1609188454980721E-2</v>
      </c>
      <c r="L195" s="595"/>
      <c r="M195" s="594">
        <f t="shared" si="31"/>
        <v>-2024232.9704188146</v>
      </c>
      <c r="N195" s="594">
        <v>1213531.6001117597</v>
      </c>
      <c r="O195" s="607">
        <v>680881.57712079212</v>
      </c>
      <c r="P195" s="594">
        <v>-53775.288331197575</v>
      </c>
      <c r="Q195" s="594">
        <v>750790.6790730455</v>
      </c>
      <c r="R195" s="620">
        <f t="shared" si="23"/>
        <v>1964322.2791848052</v>
      </c>
      <c r="S195" s="620"/>
      <c r="T195" s="597">
        <f t="shared" si="32"/>
        <v>-1291498.738771826</v>
      </c>
      <c r="U195" s="597">
        <v>774899.2432630955</v>
      </c>
      <c r="V195" s="608">
        <v>453874.15114951506</v>
      </c>
      <c r="W195" s="597">
        <v>13318.69748483412</v>
      </c>
      <c r="X195" s="597">
        <v>385626.97846902756</v>
      </c>
      <c r="Y195" s="605">
        <v>-342519.25054037641</v>
      </c>
      <c r="Z195" s="605">
        <v>131363.04666157416</v>
      </c>
      <c r="AA195" s="620">
        <f t="shared" si="24"/>
        <v>949370.01785332081</v>
      </c>
      <c r="AB195" s="620"/>
      <c r="AC195" s="618">
        <f t="shared" si="25"/>
        <v>-1014952.2613314844</v>
      </c>
      <c r="AD195" s="597">
        <v>-884855.21931656823</v>
      </c>
      <c r="AE195" s="594">
        <f t="shared" si="26"/>
        <v>-233.71770187970634</v>
      </c>
      <c r="AF195" s="594"/>
      <c r="AG195" s="599">
        <v>3786</v>
      </c>
      <c r="AH195" s="600">
        <v>13</v>
      </c>
      <c r="AI195" s="600"/>
    </row>
    <row r="196" spans="1:35" s="587" customFormat="1">
      <c r="A196" s="601">
        <v>604</v>
      </c>
      <c r="B196" s="601" t="s">
        <v>227</v>
      </c>
      <c r="C196" s="597">
        <v>61320470.750745051</v>
      </c>
      <c r="D196" s="597">
        <v>65162821.625547707</v>
      </c>
      <c r="E196" s="627">
        <f t="shared" si="27"/>
        <v>3842350.8748026565</v>
      </c>
      <c r="F196" s="598">
        <f t="shared" si="28"/>
        <v>6.266016597330136E-2</v>
      </c>
      <c r="G196" s="598"/>
      <c r="H196" s="597">
        <v>66703700.783112772</v>
      </c>
      <c r="I196" s="597">
        <v>71758348.227339223</v>
      </c>
      <c r="J196" s="627">
        <f t="shared" si="29"/>
        <v>5054647.4442264512</v>
      </c>
      <c r="K196" s="598">
        <f t="shared" si="30"/>
        <v>7.5777616307401721E-2</v>
      </c>
      <c r="L196" s="595"/>
      <c r="M196" s="594">
        <f t="shared" si="31"/>
        <v>-5383230.0323677212</v>
      </c>
      <c r="N196" s="594">
        <v>3224678.1876852023</v>
      </c>
      <c r="O196" s="607">
        <v>53207.391895264387</v>
      </c>
      <c r="P196" s="594">
        <v>-1589394.0143192858</v>
      </c>
      <c r="Q196" s="594">
        <v>1726773.8405102009</v>
      </c>
      <c r="R196" s="620">
        <f t="shared" si="23"/>
        <v>4951452.0281954035</v>
      </c>
      <c r="S196" s="620"/>
      <c r="T196" s="597">
        <f t="shared" si="32"/>
        <v>-6595526.6017915159</v>
      </c>
      <c r="U196" s="597">
        <v>3957315.9610749087</v>
      </c>
      <c r="V196" s="608">
        <v>4101295.0599118769</v>
      </c>
      <c r="W196" s="597">
        <v>1979031.2564614043</v>
      </c>
      <c r="X196" s="597">
        <v>1826221.6649488076</v>
      </c>
      <c r="Y196" s="605">
        <v>-1846039.4366815586</v>
      </c>
      <c r="Z196" s="605">
        <v>707993.38804263622</v>
      </c>
      <c r="AA196" s="620">
        <f t="shared" si="24"/>
        <v>4645491.5773847941</v>
      </c>
      <c r="AB196" s="620"/>
      <c r="AC196" s="618">
        <f t="shared" si="25"/>
        <v>-305960.45081060939</v>
      </c>
      <c r="AD196" s="597">
        <v>-431358.46365981922</v>
      </c>
      <c r="AE196" s="594">
        <f t="shared" si="26"/>
        <v>-21.139841394747329</v>
      </c>
      <c r="AF196" s="594"/>
      <c r="AG196" s="599">
        <v>20405</v>
      </c>
      <c r="AH196" s="600">
        <v>6</v>
      </c>
      <c r="AI196" s="600"/>
    </row>
    <row r="197" spans="1:35" s="587" customFormat="1">
      <c r="A197" s="601">
        <v>607</v>
      </c>
      <c r="B197" s="601" t="s">
        <v>228</v>
      </c>
      <c r="C197" s="597">
        <v>19856969.393525008</v>
      </c>
      <c r="D197" s="597">
        <v>21103996.148806397</v>
      </c>
      <c r="E197" s="627">
        <f t="shared" si="27"/>
        <v>1247026.7552813888</v>
      </c>
      <c r="F197" s="598">
        <f t="shared" si="28"/>
        <v>6.2800457137634574E-2</v>
      </c>
      <c r="G197" s="598"/>
      <c r="H197" s="597">
        <v>19868030.670469172</v>
      </c>
      <c r="I197" s="597">
        <v>20180750.570739891</v>
      </c>
      <c r="J197" s="627">
        <f t="shared" si="29"/>
        <v>312719.90027071908</v>
      </c>
      <c r="K197" s="598">
        <f t="shared" si="30"/>
        <v>1.5739853911919413E-2</v>
      </c>
      <c r="L197" s="595"/>
      <c r="M197" s="594">
        <f t="shared" si="31"/>
        <v>-11061.276944164187</v>
      </c>
      <c r="N197" s="594">
        <v>5553.6146347195299</v>
      </c>
      <c r="O197" s="607">
        <v>-712377.2266420573</v>
      </c>
      <c r="P197" s="594">
        <v>-895222.11932033673</v>
      </c>
      <c r="Q197" s="594">
        <v>200178.43217665635</v>
      </c>
      <c r="R197" s="620">
        <f t="shared" si="23"/>
        <v>205732.04681137588</v>
      </c>
      <c r="S197" s="620"/>
      <c r="T197" s="597">
        <f t="shared" si="32"/>
        <v>923245.57806650549</v>
      </c>
      <c r="U197" s="597">
        <v>-553947.34683990316</v>
      </c>
      <c r="V197" s="608">
        <v>-2967731.0668664165</v>
      </c>
      <c r="W197" s="597">
        <v>-2775770.4833107404</v>
      </c>
      <c r="X197" s="597">
        <v>-128692.53619673556</v>
      </c>
      <c r="Y197" s="605">
        <v>-369479.29720203311</v>
      </c>
      <c r="Z197" s="605">
        <v>141702.76877069965</v>
      </c>
      <c r="AA197" s="620">
        <f t="shared" si="24"/>
        <v>-910416.41146797221</v>
      </c>
      <c r="AB197" s="620"/>
      <c r="AC197" s="618">
        <f t="shared" si="25"/>
        <v>-1116148.458279348</v>
      </c>
      <c r="AD197" s="597">
        <v>-937993.53746112203</v>
      </c>
      <c r="AE197" s="594">
        <f t="shared" si="26"/>
        <v>-229.67520505904065</v>
      </c>
      <c r="AF197" s="594"/>
      <c r="AG197" s="599">
        <v>4084</v>
      </c>
      <c r="AH197" s="600">
        <v>12</v>
      </c>
      <c r="AI197" s="600"/>
    </row>
    <row r="198" spans="1:35" s="587" customFormat="1">
      <c r="A198" s="601">
        <v>608</v>
      </c>
      <c r="B198" s="601" t="s">
        <v>229</v>
      </c>
      <c r="C198" s="597">
        <v>9421955.6172595844</v>
      </c>
      <c r="D198" s="597">
        <v>9941632.5169314444</v>
      </c>
      <c r="E198" s="627">
        <f t="shared" si="27"/>
        <v>519676.89967186004</v>
      </c>
      <c r="F198" s="598">
        <f t="shared" si="28"/>
        <v>5.5155948593080963E-2</v>
      </c>
      <c r="G198" s="598"/>
      <c r="H198" s="597">
        <v>9495537.2344436087</v>
      </c>
      <c r="I198" s="597">
        <v>9614289.3700999171</v>
      </c>
      <c r="J198" s="627">
        <f t="shared" si="29"/>
        <v>118752.13565630838</v>
      </c>
      <c r="K198" s="598">
        <f t="shared" si="30"/>
        <v>1.2506099731308848E-2</v>
      </c>
      <c r="L198" s="595"/>
      <c r="M198" s="594">
        <f t="shared" si="31"/>
        <v>-73581.617184024304</v>
      </c>
      <c r="N198" s="594">
        <v>43624.965495833691</v>
      </c>
      <c r="O198" s="607">
        <v>-434697.25724474341</v>
      </c>
      <c r="P198" s="594">
        <v>-426977.6575053893</v>
      </c>
      <c r="Q198" s="594">
        <v>665.98425733721444</v>
      </c>
      <c r="R198" s="620">
        <f t="shared" si="23"/>
        <v>44290.949753170906</v>
      </c>
      <c r="S198" s="620"/>
      <c r="T198" s="597">
        <f t="shared" si="32"/>
        <v>327343.14683152735</v>
      </c>
      <c r="U198" s="597">
        <v>-196405.88809891636</v>
      </c>
      <c r="V198" s="608">
        <v>-199572.13062609918</v>
      </c>
      <c r="W198" s="597">
        <v>-30958.885943912901</v>
      </c>
      <c r="X198" s="597">
        <v>-137939.70556105376</v>
      </c>
      <c r="Y198" s="605">
        <v>-179130.51137610813</v>
      </c>
      <c r="Z198" s="605">
        <v>68700.167033786798</v>
      </c>
      <c r="AA198" s="620">
        <f t="shared" si="24"/>
        <v>-444775.93800229148</v>
      </c>
      <c r="AB198" s="620"/>
      <c r="AC198" s="618">
        <f t="shared" si="25"/>
        <v>-489066.88775546238</v>
      </c>
      <c r="AD198" s="597">
        <v>-517208.4102428162</v>
      </c>
      <c r="AE198" s="594">
        <f t="shared" si="26"/>
        <v>-261.21636880950314</v>
      </c>
      <c r="AF198" s="594"/>
      <c r="AG198" s="599">
        <v>1980</v>
      </c>
      <c r="AH198" s="600">
        <v>4</v>
      </c>
      <c r="AI198" s="600"/>
    </row>
    <row r="199" spans="1:35" s="587" customFormat="1">
      <c r="A199" s="601">
        <v>609</v>
      </c>
      <c r="B199" s="601" t="s">
        <v>230</v>
      </c>
      <c r="C199" s="597">
        <v>351329480.8891468</v>
      </c>
      <c r="D199" s="597">
        <v>363180352.29204553</v>
      </c>
      <c r="E199" s="627">
        <f t="shared" si="27"/>
        <v>11850871.402898729</v>
      </c>
      <c r="F199" s="598">
        <f t="shared" si="28"/>
        <v>3.3731502898380381E-2</v>
      </c>
      <c r="G199" s="598"/>
      <c r="H199" s="597">
        <v>329490881.78608906</v>
      </c>
      <c r="I199" s="597">
        <v>336841383.92257005</v>
      </c>
      <c r="J199" s="627">
        <f t="shared" si="29"/>
        <v>7350502.1364809871</v>
      </c>
      <c r="K199" s="598">
        <f t="shared" si="30"/>
        <v>2.2308666317670832E-2</v>
      </c>
      <c r="L199" s="595"/>
      <c r="M199" s="594">
        <f t="shared" si="31"/>
        <v>21838599.103057742</v>
      </c>
      <c r="N199" s="594">
        <v>-13124890.693792341</v>
      </c>
      <c r="O199" s="607">
        <v>-454290.01734483242</v>
      </c>
      <c r="P199" s="594">
        <v>3241289.9401575625</v>
      </c>
      <c r="Q199" s="594">
        <v>-3347817.7502436833</v>
      </c>
      <c r="R199" s="620">
        <f t="shared" si="23"/>
        <v>-16472708.444036026</v>
      </c>
      <c r="S199" s="620"/>
      <c r="T199" s="597">
        <f t="shared" si="32"/>
        <v>26338968.369475484</v>
      </c>
      <c r="U199" s="597">
        <v>-15803381.021685287</v>
      </c>
      <c r="V199" s="608">
        <v>-6918270.6245554686</v>
      </c>
      <c r="W199" s="597">
        <v>-1400820.1290753782</v>
      </c>
      <c r="X199" s="597">
        <v>-4228464.7265034141</v>
      </c>
      <c r="Y199" s="605">
        <v>-7527552.6257823613</v>
      </c>
      <c r="Z199" s="605">
        <v>2886968.3828516314</v>
      </c>
      <c r="AA199" s="620">
        <f t="shared" si="24"/>
        <v>-24672429.991119429</v>
      </c>
      <c r="AB199" s="620"/>
      <c r="AC199" s="618">
        <f t="shared" si="25"/>
        <v>-8199721.5470834039</v>
      </c>
      <c r="AD199" s="597">
        <v>-11051588.510804549</v>
      </c>
      <c r="AE199" s="594">
        <f t="shared" si="26"/>
        <v>-132.82361048980889</v>
      </c>
      <c r="AF199" s="594"/>
      <c r="AG199" s="599">
        <v>83205</v>
      </c>
      <c r="AH199" s="600">
        <v>4</v>
      </c>
      <c r="AI199" s="600"/>
    </row>
    <row r="200" spans="1:35" s="587" customFormat="1">
      <c r="A200" s="601">
        <v>611</v>
      </c>
      <c r="B200" s="601" t="s">
        <v>231</v>
      </c>
      <c r="C200" s="597">
        <v>14670966.89097039</v>
      </c>
      <c r="D200" s="597">
        <v>15307323.940993764</v>
      </c>
      <c r="E200" s="627">
        <f t="shared" si="27"/>
        <v>636357.05002337322</v>
      </c>
      <c r="F200" s="598">
        <f t="shared" si="28"/>
        <v>4.3375263181531336E-2</v>
      </c>
      <c r="G200" s="598"/>
      <c r="H200" s="597">
        <v>15423579.935280895</v>
      </c>
      <c r="I200" s="597">
        <v>16166486.898368934</v>
      </c>
      <c r="J200" s="627">
        <f t="shared" si="29"/>
        <v>742906.96308803931</v>
      </c>
      <c r="K200" s="598">
        <f t="shared" si="30"/>
        <v>4.8166960342888088E-2</v>
      </c>
      <c r="L200" s="595"/>
      <c r="M200" s="594">
        <f t="shared" si="31"/>
        <v>-752613.04431050457</v>
      </c>
      <c r="N200" s="594">
        <v>450249.09415179363</v>
      </c>
      <c r="O200" s="607">
        <v>-31687.042121626437</v>
      </c>
      <c r="P200" s="594">
        <v>-213560.29006916843</v>
      </c>
      <c r="Q200" s="594">
        <v>202976.75938680599</v>
      </c>
      <c r="R200" s="620">
        <f t="shared" si="23"/>
        <v>653225.85353859956</v>
      </c>
      <c r="S200" s="620"/>
      <c r="T200" s="597">
        <f t="shared" si="32"/>
        <v>-859162.95737517066</v>
      </c>
      <c r="U200" s="597">
        <v>515497.77442510228</v>
      </c>
      <c r="V200" s="608">
        <v>-730833.65465818346</v>
      </c>
      <c r="W200" s="597">
        <v>-954009.19476180151</v>
      </c>
      <c r="X200" s="597">
        <v>150474.38077836184</v>
      </c>
      <c r="Y200" s="616">
        <v>-453344.9457099383</v>
      </c>
      <c r="Z200" s="616">
        <v>173866.93788197255</v>
      </c>
      <c r="AA200" s="620">
        <f t="shared" si="24"/>
        <v>386494.14737549832</v>
      </c>
      <c r="AB200" s="620"/>
      <c r="AC200" s="618">
        <f t="shared" si="25"/>
        <v>-266731.70616310125</v>
      </c>
      <c r="AD200" s="597">
        <v>-808553.63781586848</v>
      </c>
      <c r="AE200" s="594">
        <f t="shared" si="26"/>
        <v>-161.35574492434014</v>
      </c>
      <c r="AF200" s="594"/>
      <c r="AG200" s="599">
        <v>5011</v>
      </c>
      <c r="AH200" s="600">
        <v>1</v>
      </c>
      <c r="AI200" s="602"/>
    </row>
    <row r="201" spans="1:35" s="587" customFormat="1">
      <c r="A201" s="601">
        <v>614</v>
      </c>
      <c r="B201" s="601" t="s">
        <v>232</v>
      </c>
      <c r="C201" s="597">
        <v>20253929.621004049</v>
      </c>
      <c r="D201" s="597">
        <v>20720377.796800889</v>
      </c>
      <c r="E201" s="627">
        <f t="shared" si="27"/>
        <v>466448.17579684034</v>
      </c>
      <c r="F201" s="598">
        <f t="shared" si="28"/>
        <v>2.303000872053574E-2</v>
      </c>
      <c r="G201" s="598"/>
      <c r="H201" s="597">
        <v>19372514.60398395</v>
      </c>
      <c r="I201" s="597">
        <v>19582287.675694406</v>
      </c>
      <c r="J201" s="627">
        <f t="shared" si="29"/>
        <v>209773.07171045616</v>
      </c>
      <c r="K201" s="598">
        <f t="shared" si="30"/>
        <v>1.0828386298767657E-2</v>
      </c>
      <c r="L201" s="595"/>
      <c r="M201" s="594">
        <f t="shared" si="31"/>
        <v>881415.01702009887</v>
      </c>
      <c r="N201" s="594">
        <v>-529647.12186705426</v>
      </c>
      <c r="O201" s="607">
        <v>-279102.91397056356</v>
      </c>
      <c r="P201" s="594">
        <v>75117.448558906093</v>
      </c>
      <c r="Q201" s="594">
        <v>-341448.28079382353</v>
      </c>
      <c r="R201" s="620">
        <f t="shared" si="23"/>
        <v>-871095.40266087779</v>
      </c>
      <c r="S201" s="620"/>
      <c r="T201" s="597">
        <f t="shared" si="32"/>
        <v>1138090.121106483</v>
      </c>
      <c r="U201" s="597">
        <v>-682854.07266388962</v>
      </c>
      <c r="V201" s="608">
        <v>-108520.66813925654</v>
      </c>
      <c r="W201" s="597">
        <v>349167.69292284548</v>
      </c>
      <c r="X201" s="597">
        <v>-411228.793474084</v>
      </c>
      <c r="Y201" s="605">
        <v>-271319.39576613548</v>
      </c>
      <c r="Z201" s="605">
        <v>104056.46511834676</v>
      </c>
      <c r="AA201" s="620">
        <f t="shared" si="24"/>
        <v>-1261345.7967857623</v>
      </c>
      <c r="AB201" s="620"/>
      <c r="AC201" s="618">
        <f t="shared" si="25"/>
        <v>-390250.39412488451</v>
      </c>
      <c r="AD201" s="597">
        <v>-321778.68787576398</v>
      </c>
      <c r="AE201" s="594">
        <f t="shared" si="26"/>
        <v>-107.29532773449949</v>
      </c>
      <c r="AF201" s="594"/>
      <c r="AG201" s="599">
        <v>2999</v>
      </c>
      <c r="AH201" s="600">
        <v>19</v>
      </c>
      <c r="AI201" s="600"/>
    </row>
    <row r="202" spans="1:35" s="587" customFormat="1">
      <c r="A202" s="601">
        <v>615</v>
      </c>
      <c r="B202" s="601" t="s">
        <v>233</v>
      </c>
      <c r="C202" s="597">
        <v>37635492.775002725</v>
      </c>
      <c r="D202" s="597">
        <v>38155415.722939357</v>
      </c>
      <c r="E202" s="627">
        <f t="shared" si="27"/>
        <v>519922.94793663174</v>
      </c>
      <c r="F202" s="598">
        <f t="shared" si="28"/>
        <v>1.3814697499642186E-2</v>
      </c>
      <c r="G202" s="598"/>
      <c r="H202" s="597">
        <v>41020324.566809565</v>
      </c>
      <c r="I202" s="597">
        <v>41563754.497304529</v>
      </c>
      <c r="J202" s="627">
        <f t="shared" si="29"/>
        <v>543429.93049496412</v>
      </c>
      <c r="K202" s="598">
        <f t="shared" si="30"/>
        <v>1.3247821323546159E-2</v>
      </c>
      <c r="L202" s="595"/>
      <c r="M202" s="594">
        <f t="shared" si="31"/>
        <v>-3384831.7918068394</v>
      </c>
      <c r="N202" s="594">
        <v>2028894.164462195</v>
      </c>
      <c r="O202" s="607">
        <v>2674432.4770696685</v>
      </c>
      <c r="P202" s="594">
        <v>2222862.0771521255</v>
      </c>
      <c r="Q202" s="594">
        <v>483654.7357061751</v>
      </c>
      <c r="R202" s="620">
        <f t="shared" ref="R202:R265" si="33">N202+Q202</f>
        <v>2512548.90016837</v>
      </c>
      <c r="S202" s="620"/>
      <c r="T202" s="597">
        <f t="shared" si="32"/>
        <v>-3408338.7743651718</v>
      </c>
      <c r="U202" s="597">
        <v>2045003.2646191027</v>
      </c>
      <c r="V202" s="608">
        <v>-736951.48031305522</v>
      </c>
      <c r="W202" s="597">
        <v>-1195920.7519486696</v>
      </c>
      <c r="X202" s="597">
        <v>348662.56352347316</v>
      </c>
      <c r="Y202" s="605">
        <v>-687843.06969320704</v>
      </c>
      <c r="Z202" s="605">
        <v>263801.70199892978</v>
      </c>
      <c r="AA202" s="620">
        <f t="shared" ref="AA202:AA265" si="34">U202+X202+Y202+Z202</f>
        <v>1969624.4604482986</v>
      </c>
      <c r="AB202" s="620"/>
      <c r="AC202" s="618">
        <f t="shared" ref="AC202:AC265" si="35">AA202-R202</f>
        <v>-542924.43972007139</v>
      </c>
      <c r="AD202" s="597">
        <v>11834.529196223244</v>
      </c>
      <c r="AE202" s="594">
        <f t="shared" ref="AE202:AE265" si="36">AD202/AG202</f>
        <v>1.556560462478396</v>
      </c>
      <c r="AF202" s="594"/>
      <c r="AG202" s="599">
        <v>7603</v>
      </c>
      <c r="AH202" s="600">
        <v>17</v>
      </c>
      <c r="AI202" s="600"/>
    </row>
    <row r="203" spans="1:35" s="587" customFormat="1">
      <c r="A203" s="601">
        <v>616</v>
      </c>
      <c r="B203" s="601" t="s">
        <v>234</v>
      </c>
      <c r="C203" s="597">
        <v>6891009.1317232111</v>
      </c>
      <c r="D203" s="597">
        <v>7417690.788971086</v>
      </c>
      <c r="E203" s="627">
        <f t="shared" ref="E203:E266" si="37">D203-C203</f>
        <v>526681.65724787489</v>
      </c>
      <c r="F203" s="598">
        <f t="shared" ref="F203:F266" si="38">E203/C203</f>
        <v>7.6430265463335617E-2</v>
      </c>
      <c r="G203" s="598"/>
      <c r="H203" s="597">
        <v>6864176.6130120344</v>
      </c>
      <c r="I203" s="597">
        <v>7064414.7044752771</v>
      </c>
      <c r="J203" s="627">
        <f t="shared" ref="J203:J266" si="39">I203-H203</f>
        <v>200238.09146324266</v>
      </c>
      <c r="K203" s="598">
        <f t="shared" ref="K203:K266" si="40">J203/H203</f>
        <v>2.9171465530718213E-2</v>
      </c>
      <c r="L203" s="595"/>
      <c r="M203" s="594">
        <f t="shared" ref="M203:M266" si="41">C203-H203</f>
        <v>26832.518711176701</v>
      </c>
      <c r="N203" s="594">
        <v>-16580.564826977003</v>
      </c>
      <c r="O203" s="607">
        <v>-436377.92793619446</v>
      </c>
      <c r="P203" s="594">
        <v>-389344.14333538618</v>
      </c>
      <c r="Q203" s="594">
        <v>-39335.543554665368</v>
      </c>
      <c r="R203" s="620">
        <f t="shared" si="33"/>
        <v>-55916.108381642371</v>
      </c>
      <c r="S203" s="620"/>
      <c r="T203" s="597">
        <f t="shared" ref="T203:T266" si="42">D203-I203</f>
        <v>353276.08449580893</v>
      </c>
      <c r="U203" s="597">
        <v>-211965.65069748531</v>
      </c>
      <c r="V203" s="608">
        <v>-898600.14818259887</v>
      </c>
      <c r="W203" s="597">
        <v>-720508.15678091906</v>
      </c>
      <c r="X203" s="597">
        <v>-150098.51403204093</v>
      </c>
      <c r="Y203" s="605">
        <v>-163479.20911950877</v>
      </c>
      <c r="Z203" s="605">
        <v>62697.576681844817</v>
      </c>
      <c r="AA203" s="620">
        <f t="shared" si="34"/>
        <v>-462845.79716719018</v>
      </c>
      <c r="AB203" s="620"/>
      <c r="AC203" s="618">
        <f t="shared" si="35"/>
        <v>-406929.6887855478</v>
      </c>
      <c r="AD203" s="597">
        <v>-543877.96518178214</v>
      </c>
      <c r="AE203" s="594">
        <f t="shared" si="36"/>
        <v>-300.98393203197685</v>
      </c>
      <c r="AF203" s="594"/>
      <c r="AG203" s="599">
        <v>1807</v>
      </c>
      <c r="AH203" s="600">
        <v>1</v>
      </c>
      <c r="AI203" s="602"/>
    </row>
    <row r="204" spans="1:35" s="587" customFormat="1">
      <c r="A204" s="601">
        <v>619</v>
      </c>
      <c r="B204" s="601" t="s">
        <v>235</v>
      </c>
      <c r="C204" s="597">
        <v>13162284.072103057</v>
      </c>
      <c r="D204" s="597">
        <v>13290471.182761438</v>
      </c>
      <c r="E204" s="627">
        <f t="shared" si="37"/>
        <v>128187.11065838113</v>
      </c>
      <c r="F204" s="598">
        <f t="shared" si="38"/>
        <v>9.7389715915696326E-3</v>
      </c>
      <c r="G204" s="598"/>
      <c r="H204" s="597">
        <v>14394458.449185075</v>
      </c>
      <c r="I204" s="597">
        <v>14579525.909880929</v>
      </c>
      <c r="J204" s="627">
        <f t="shared" si="39"/>
        <v>185067.46069585346</v>
      </c>
      <c r="K204" s="598">
        <f t="shared" si="40"/>
        <v>1.2856854695101838E-2</v>
      </c>
      <c r="L204" s="595"/>
      <c r="M204" s="594">
        <f t="shared" si="41"/>
        <v>-1232174.3770820182</v>
      </c>
      <c r="N204" s="594">
        <v>738596.321678682</v>
      </c>
      <c r="O204" s="607">
        <v>-73779.013892132789</v>
      </c>
      <c r="P204" s="594">
        <v>-476133.33847134095</v>
      </c>
      <c r="Q204" s="594">
        <v>413689.23469098029</v>
      </c>
      <c r="R204" s="620">
        <f t="shared" si="33"/>
        <v>1152285.5563696623</v>
      </c>
      <c r="S204" s="620"/>
      <c r="T204" s="597">
        <f t="shared" si="42"/>
        <v>-1289054.7271194905</v>
      </c>
      <c r="U204" s="597">
        <v>773432.83627169416</v>
      </c>
      <c r="V204" s="608">
        <v>991274.70909853652</v>
      </c>
      <c r="W204" s="597">
        <v>566876.27830243483</v>
      </c>
      <c r="X204" s="597">
        <v>385588.69198247936</v>
      </c>
      <c r="Y204" s="605">
        <v>-242007.13026822687</v>
      </c>
      <c r="Z204" s="605">
        <v>92814.619603727115</v>
      </c>
      <c r="AA204" s="620">
        <f t="shared" si="34"/>
        <v>1009829.0175896737</v>
      </c>
      <c r="AB204" s="620"/>
      <c r="AC204" s="618">
        <f t="shared" si="35"/>
        <v>-142456.53877998854</v>
      </c>
      <c r="AD204" s="597">
        <v>-422886.01635655714</v>
      </c>
      <c r="AE204" s="594">
        <f t="shared" si="36"/>
        <v>-158.08823041366622</v>
      </c>
      <c r="AF204" s="594"/>
      <c r="AG204" s="599">
        <v>2675</v>
      </c>
      <c r="AH204" s="600">
        <v>6</v>
      </c>
      <c r="AI204" s="600"/>
    </row>
    <row r="205" spans="1:35" s="587" customFormat="1">
      <c r="A205" s="601">
        <v>620</v>
      </c>
      <c r="B205" s="601" t="s">
        <v>236</v>
      </c>
      <c r="C205" s="597">
        <v>15842217.243819408</v>
      </c>
      <c r="D205" s="597">
        <v>16174132.74785861</v>
      </c>
      <c r="E205" s="627">
        <f t="shared" si="37"/>
        <v>331915.50403920189</v>
      </c>
      <c r="F205" s="598">
        <f t="shared" si="38"/>
        <v>2.0951328903704658E-2</v>
      </c>
      <c r="G205" s="598"/>
      <c r="H205" s="597">
        <v>16551769.094683086</v>
      </c>
      <c r="I205" s="597">
        <v>16640456.343818683</v>
      </c>
      <c r="J205" s="627">
        <f t="shared" si="39"/>
        <v>88687.249135596678</v>
      </c>
      <c r="K205" s="598">
        <f t="shared" si="40"/>
        <v>5.3581734150753482E-3</v>
      </c>
      <c r="L205" s="595"/>
      <c r="M205" s="594">
        <f t="shared" si="41"/>
        <v>-709551.85086367838</v>
      </c>
      <c r="N205" s="594">
        <v>425094.39130486135</v>
      </c>
      <c r="O205" s="607">
        <v>579621.13475042582</v>
      </c>
      <c r="P205" s="594">
        <v>112363.99385713041</v>
      </c>
      <c r="Q205" s="594">
        <v>477446.47942081996</v>
      </c>
      <c r="R205" s="620">
        <f t="shared" si="33"/>
        <v>902540.87072568131</v>
      </c>
      <c r="S205" s="620"/>
      <c r="T205" s="597">
        <f t="shared" si="42"/>
        <v>-466323.59596007317</v>
      </c>
      <c r="U205" s="597">
        <v>279794.15757604386</v>
      </c>
      <c r="V205" s="608">
        <v>697961.28134929761</v>
      </c>
      <c r="W205" s="597">
        <v>328631.99937631749</v>
      </c>
      <c r="X205" s="597">
        <v>334799.49566403922</v>
      </c>
      <c r="Y205" s="605">
        <v>-215318.49347229156</v>
      </c>
      <c r="Z205" s="605">
        <v>82578.988656774032</v>
      </c>
      <c r="AA205" s="620">
        <f t="shared" si="34"/>
        <v>481854.1484245655</v>
      </c>
      <c r="AB205" s="620"/>
      <c r="AC205" s="618">
        <f t="shared" si="35"/>
        <v>-420686.72230111581</v>
      </c>
      <c r="AD205" s="597">
        <v>-203761.43217888242</v>
      </c>
      <c r="AE205" s="594">
        <f t="shared" si="36"/>
        <v>-85.614047133984215</v>
      </c>
      <c r="AF205" s="594"/>
      <c r="AG205" s="599">
        <v>2380</v>
      </c>
      <c r="AH205" s="600">
        <v>18</v>
      </c>
      <c r="AI205" s="600"/>
    </row>
    <row r="206" spans="1:35" s="587" customFormat="1">
      <c r="A206" s="601">
        <v>623</v>
      </c>
      <c r="B206" s="601" t="s">
        <v>237</v>
      </c>
      <c r="C206" s="597">
        <v>11402132.58810533</v>
      </c>
      <c r="D206" s="597">
        <v>11962841.758675005</v>
      </c>
      <c r="E206" s="627">
        <f t="shared" si="37"/>
        <v>560709.17056967504</v>
      </c>
      <c r="F206" s="598">
        <f t="shared" si="38"/>
        <v>4.9175815685094305E-2</v>
      </c>
      <c r="G206" s="598"/>
      <c r="H206" s="597">
        <v>12217348.715953542</v>
      </c>
      <c r="I206" s="597">
        <v>12808314.604152413</v>
      </c>
      <c r="J206" s="627">
        <f t="shared" si="39"/>
        <v>590965.88819887117</v>
      </c>
      <c r="K206" s="598">
        <f t="shared" si="40"/>
        <v>4.8371042027079224E-2</v>
      </c>
      <c r="L206" s="595"/>
      <c r="M206" s="594">
        <f t="shared" si="41"/>
        <v>-815216.12784821168</v>
      </c>
      <c r="N206" s="594">
        <v>488578.59961381136</v>
      </c>
      <c r="O206" s="607">
        <v>451030.28623748198</v>
      </c>
      <c r="P206" s="594">
        <v>329529.06478496641</v>
      </c>
      <c r="Q206" s="594">
        <v>130320.03979379506</v>
      </c>
      <c r="R206" s="620">
        <f t="shared" si="33"/>
        <v>618898.63940760645</v>
      </c>
      <c r="S206" s="620"/>
      <c r="T206" s="597">
        <f t="shared" si="42"/>
        <v>-845472.8454774078</v>
      </c>
      <c r="U206" s="597">
        <v>507283.70728644455</v>
      </c>
      <c r="V206" s="608">
        <v>342641.97213512659</v>
      </c>
      <c r="W206" s="597">
        <v>209589.04301258922</v>
      </c>
      <c r="X206" s="597">
        <v>102483.9124196209</v>
      </c>
      <c r="Y206" s="605">
        <v>-190620.19569164637</v>
      </c>
      <c r="Z206" s="605">
        <v>73106.692899085247</v>
      </c>
      <c r="AA206" s="620">
        <f t="shared" si="34"/>
        <v>492254.11691350426</v>
      </c>
      <c r="AB206" s="620"/>
      <c r="AC206" s="618">
        <f t="shared" si="35"/>
        <v>-126644.52249410219</v>
      </c>
      <c r="AD206" s="597">
        <v>-3438.7706744167954</v>
      </c>
      <c r="AE206" s="594">
        <f t="shared" si="36"/>
        <v>-1.6320696129173211</v>
      </c>
      <c r="AF206" s="594"/>
      <c r="AG206" s="599">
        <v>2107</v>
      </c>
      <c r="AH206" s="600">
        <v>10</v>
      </c>
      <c r="AI206" s="600"/>
    </row>
    <row r="207" spans="1:35" s="587" customFormat="1">
      <c r="A207" s="601">
        <v>624</v>
      </c>
      <c r="B207" s="601" t="s">
        <v>238</v>
      </c>
      <c r="C207" s="597">
        <v>17728771.585867606</v>
      </c>
      <c r="D207" s="597">
        <v>19109359.860162135</v>
      </c>
      <c r="E207" s="627">
        <f t="shared" si="37"/>
        <v>1380588.2742945291</v>
      </c>
      <c r="F207" s="598">
        <f t="shared" si="38"/>
        <v>7.7872754330878605E-2</v>
      </c>
      <c r="G207" s="598"/>
      <c r="H207" s="597">
        <v>19782280.307789259</v>
      </c>
      <c r="I207" s="597">
        <v>20318067.416981194</v>
      </c>
      <c r="J207" s="627">
        <f t="shared" si="39"/>
        <v>535787.10919193551</v>
      </c>
      <c r="K207" s="598">
        <f t="shared" si="40"/>
        <v>2.7084193574032502E-2</v>
      </c>
      <c r="L207" s="595"/>
      <c r="M207" s="594">
        <f t="shared" si="41"/>
        <v>-2053508.7219216526</v>
      </c>
      <c r="N207" s="594">
        <v>1230772.7042678252</v>
      </c>
      <c r="O207" s="607">
        <v>1093221.7477568686</v>
      </c>
      <c r="P207" s="594">
        <v>-127589.77699125186</v>
      </c>
      <c r="Q207" s="594">
        <v>1242135.8190745302</v>
      </c>
      <c r="R207" s="620">
        <f t="shared" si="33"/>
        <v>2472908.5233423552</v>
      </c>
      <c r="S207" s="620"/>
      <c r="T207" s="597">
        <f t="shared" si="42"/>
        <v>-1208707.556819059</v>
      </c>
      <c r="U207" s="597">
        <v>725224.53409143526</v>
      </c>
      <c r="V207" s="608">
        <v>1178084.1943549439</v>
      </c>
      <c r="W207" s="597">
        <v>296524.72674888186</v>
      </c>
      <c r="X207" s="597">
        <v>807320.4270418348</v>
      </c>
      <c r="Y207" s="605">
        <v>-462934.76096542692</v>
      </c>
      <c r="Z207" s="605">
        <v>177544.82561206416</v>
      </c>
      <c r="AA207" s="620">
        <f t="shared" si="34"/>
        <v>1247155.0257799074</v>
      </c>
      <c r="AB207" s="620"/>
      <c r="AC207" s="618">
        <f t="shared" si="35"/>
        <v>-1225753.4975624478</v>
      </c>
      <c r="AD207" s="597">
        <v>-1443603.7276750468</v>
      </c>
      <c r="AE207" s="594">
        <f t="shared" si="36"/>
        <v>-282.11915725523681</v>
      </c>
      <c r="AF207" s="594"/>
      <c r="AG207" s="599">
        <v>5117</v>
      </c>
      <c r="AH207" s="600">
        <v>8</v>
      </c>
      <c r="AI207" s="600"/>
    </row>
    <row r="208" spans="1:35" s="587" customFormat="1">
      <c r="A208" s="601">
        <v>625</v>
      </c>
      <c r="B208" s="601" t="s">
        <v>239</v>
      </c>
      <c r="C208" s="597">
        <v>12695822.734436048</v>
      </c>
      <c r="D208" s="597">
        <v>13279421.462096952</v>
      </c>
      <c r="E208" s="627">
        <f t="shared" si="37"/>
        <v>583598.72766090371</v>
      </c>
      <c r="F208" s="598">
        <f t="shared" si="38"/>
        <v>4.5967775375277978E-2</v>
      </c>
      <c r="G208" s="598"/>
      <c r="H208" s="597">
        <v>14241106.339909766</v>
      </c>
      <c r="I208" s="597">
        <v>14722523.409622563</v>
      </c>
      <c r="J208" s="627">
        <f t="shared" si="39"/>
        <v>481417.06971279718</v>
      </c>
      <c r="K208" s="598">
        <f t="shared" si="40"/>
        <v>3.3804752118426179E-2</v>
      </c>
      <c r="L208" s="595"/>
      <c r="M208" s="594">
        <f t="shared" si="41"/>
        <v>-1545283.6054737177</v>
      </c>
      <c r="N208" s="594">
        <v>926376.7372162512</v>
      </c>
      <c r="O208" s="607">
        <v>1840651.9983146526</v>
      </c>
      <c r="P208" s="594">
        <v>1228965.7358290758</v>
      </c>
      <c r="Q208" s="594">
        <v>624383.3613538905</v>
      </c>
      <c r="R208" s="620">
        <f t="shared" si="33"/>
        <v>1550760.0985701417</v>
      </c>
      <c r="S208" s="620"/>
      <c r="T208" s="597">
        <f t="shared" si="42"/>
        <v>-1443101.9475256111</v>
      </c>
      <c r="U208" s="597">
        <v>865861.1685153665</v>
      </c>
      <c r="V208" s="608">
        <v>404589.56383154541</v>
      </c>
      <c r="W208" s="597">
        <v>-165431.13542553596</v>
      </c>
      <c r="X208" s="597">
        <v>526626.33335370081</v>
      </c>
      <c r="Y208" s="605">
        <v>-270595.63612421183</v>
      </c>
      <c r="Z208" s="605">
        <v>103778.88868588702</v>
      </c>
      <c r="AA208" s="620">
        <f t="shared" si="34"/>
        <v>1225670.7544307425</v>
      </c>
      <c r="AB208" s="620"/>
      <c r="AC208" s="618">
        <f t="shared" si="35"/>
        <v>-325089.34413939924</v>
      </c>
      <c r="AD208" s="597">
        <v>-423460.92006177455</v>
      </c>
      <c r="AE208" s="594">
        <f t="shared" si="36"/>
        <v>-141.5783751460296</v>
      </c>
      <c r="AF208" s="594"/>
      <c r="AG208" s="599">
        <v>2991</v>
      </c>
      <c r="AH208" s="600">
        <v>17</v>
      </c>
      <c r="AI208" s="600"/>
    </row>
    <row r="209" spans="1:35" s="587" customFormat="1">
      <c r="A209" s="601">
        <v>626</v>
      </c>
      <c r="B209" s="601" t="s">
        <v>240</v>
      </c>
      <c r="C209" s="597">
        <v>28472399.797523323</v>
      </c>
      <c r="D209" s="597">
        <v>29497800.765260763</v>
      </c>
      <c r="E209" s="627">
        <f t="shared" si="37"/>
        <v>1025400.96773744</v>
      </c>
      <c r="F209" s="598">
        <f t="shared" si="38"/>
        <v>3.6013858158406256E-2</v>
      </c>
      <c r="G209" s="598"/>
      <c r="H209" s="597">
        <v>27989594.351751622</v>
      </c>
      <c r="I209" s="597">
        <v>28145940.124160681</v>
      </c>
      <c r="J209" s="627">
        <f t="shared" si="39"/>
        <v>156345.77240905911</v>
      </c>
      <c r="K209" s="598">
        <f t="shared" si="40"/>
        <v>5.5858534584040803E-3</v>
      </c>
      <c r="L209" s="595"/>
      <c r="M209" s="594">
        <f t="shared" si="41"/>
        <v>482805.44577170163</v>
      </c>
      <c r="N209" s="594">
        <v>-290975.44823777484</v>
      </c>
      <c r="O209" s="607">
        <v>-2258695.8674827144</v>
      </c>
      <c r="P209" s="594">
        <v>-1897897.9262048248</v>
      </c>
      <c r="Q209" s="594">
        <v>-340119.33275351027</v>
      </c>
      <c r="R209" s="620">
        <f t="shared" si="33"/>
        <v>-631094.78099128511</v>
      </c>
      <c r="S209" s="620"/>
      <c r="T209" s="597">
        <f t="shared" si="42"/>
        <v>1351860.6411000825</v>
      </c>
      <c r="U209" s="597">
        <v>-811116.38466004934</v>
      </c>
      <c r="V209" s="608">
        <v>-2907762.1031891853</v>
      </c>
      <c r="W209" s="597">
        <v>-2198050.5130064357</v>
      </c>
      <c r="X209" s="597">
        <v>-634809.28631877387</v>
      </c>
      <c r="Y209" s="605">
        <v>-437422.23358761758</v>
      </c>
      <c r="Z209" s="605">
        <v>167760.25636785818</v>
      </c>
      <c r="AA209" s="620">
        <f t="shared" si="34"/>
        <v>-1715587.6481985825</v>
      </c>
      <c r="AB209" s="620"/>
      <c r="AC209" s="618">
        <f t="shared" si="35"/>
        <v>-1084492.8672072974</v>
      </c>
      <c r="AD209" s="597">
        <v>541066.46696830355</v>
      </c>
      <c r="AE209" s="594">
        <f t="shared" si="36"/>
        <v>111.90619792519205</v>
      </c>
      <c r="AF209" s="594"/>
      <c r="AG209" s="599">
        <v>4835</v>
      </c>
      <c r="AH209" s="600">
        <v>17</v>
      </c>
      <c r="AI209" s="600"/>
    </row>
    <row r="210" spans="1:35" s="587" customFormat="1">
      <c r="A210" s="601">
        <v>630</v>
      </c>
      <c r="B210" s="601" t="s">
        <v>241</v>
      </c>
      <c r="C210" s="597">
        <v>7388843.9175018864</v>
      </c>
      <c r="D210" s="597">
        <v>7522910.5736363428</v>
      </c>
      <c r="E210" s="627">
        <f t="shared" si="37"/>
        <v>134066.6561344564</v>
      </c>
      <c r="F210" s="598">
        <f t="shared" si="38"/>
        <v>1.8144469910494922E-2</v>
      </c>
      <c r="G210" s="598"/>
      <c r="H210" s="597">
        <v>6800697.6055786991</v>
      </c>
      <c r="I210" s="597">
        <v>7167739.2969055446</v>
      </c>
      <c r="J210" s="627">
        <f t="shared" si="39"/>
        <v>367041.69132684544</v>
      </c>
      <c r="K210" s="598">
        <f t="shared" si="40"/>
        <v>5.3971182460128275E-2</v>
      </c>
      <c r="L210" s="595"/>
      <c r="M210" s="594">
        <f t="shared" si="41"/>
        <v>588146.31192318723</v>
      </c>
      <c r="N210" s="594">
        <v>-353312.35339960601</v>
      </c>
      <c r="O210" s="607">
        <v>787450.29321555607</v>
      </c>
      <c r="P210" s="594">
        <v>1262029.6563445553</v>
      </c>
      <c r="Q210" s="594">
        <v>-467785.08220569883</v>
      </c>
      <c r="R210" s="620">
        <f t="shared" si="33"/>
        <v>-821097.43560530478</v>
      </c>
      <c r="S210" s="620"/>
      <c r="T210" s="597">
        <f t="shared" si="42"/>
        <v>355171.27673079818</v>
      </c>
      <c r="U210" s="597">
        <v>-213102.76603847888</v>
      </c>
      <c r="V210" s="608">
        <v>1127871.3489964083</v>
      </c>
      <c r="W210" s="597">
        <v>1509684.9884527531</v>
      </c>
      <c r="X210" s="597">
        <v>-356484.73215177376</v>
      </c>
      <c r="Y210" s="605">
        <v>-147918.37681814987</v>
      </c>
      <c r="Z210" s="605">
        <v>56729.683383960313</v>
      </c>
      <c r="AA210" s="620">
        <f t="shared" si="34"/>
        <v>-660776.19162444212</v>
      </c>
      <c r="AB210" s="620"/>
      <c r="AC210" s="618">
        <f t="shared" si="35"/>
        <v>160321.24398086267</v>
      </c>
      <c r="AD210" s="597">
        <v>281817.74203835288</v>
      </c>
      <c r="AE210" s="594">
        <f t="shared" si="36"/>
        <v>172.3655914607663</v>
      </c>
      <c r="AF210" s="594"/>
      <c r="AG210" s="599">
        <v>1635</v>
      </c>
      <c r="AH210" s="600">
        <v>17</v>
      </c>
      <c r="AI210" s="600"/>
    </row>
    <row r="211" spans="1:35" s="587" customFormat="1">
      <c r="A211" s="601">
        <v>631</v>
      </c>
      <c r="B211" s="601" t="s">
        <v>242</v>
      </c>
      <c r="C211" s="597">
        <v>6919344.7635190282</v>
      </c>
      <c r="D211" s="597">
        <v>7730471.7157170847</v>
      </c>
      <c r="E211" s="627">
        <f t="shared" si="37"/>
        <v>811126.9521980565</v>
      </c>
      <c r="F211" s="598">
        <f t="shared" si="38"/>
        <v>0.11722597730273163</v>
      </c>
      <c r="G211" s="598"/>
      <c r="H211" s="597">
        <v>7856989.4350042567</v>
      </c>
      <c r="I211" s="597">
        <v>7967047.9027028549</v>
      </c>
      <c r="J211" s="627">
        <f t="shared" si="39"/>
        <v>110058.46769859828</v>
      </c>
      <c r="K211" s="598">
        <f t="shared" si="40"/>
        <v>1.4007714864457961E-2</v>
      </c>
      <c r="L211" s="595"/>
      <c r="M211" s="594">
        <f t="shared" si="41"/>
        <v>-937644.67148522846</v>
      </c>
      <c r="N211" s="594">
        <v>562070.08676746942</v>
      </c>
      <c r="O211" s="607">
        <v>286040.56719387136</v>
      </c>
      <c r="P211" s="594">
        <v>-258542.88747366704</v>
      </c>
      <c r="Q211" s="594">
        <v>552852.39864837914</v>
      </c>
      <c r="R211" s="620">
        <f t="shared" si="33"/>
        <v>1114922.4854158484</v>
      </c>
      <c r="S211" s="620"/>
      <c r="T211" s="597">
        <f t="shared" si="42"/>
        <v>-236576.18698577024</v>
      </c>
      <c r="U211" s="597">
        <v>141945.71219146211</v>
      </c>
      <c r="V211" s="608">
        <v>-434772.5831919834</v>
      </c>
      <c r="W211" s="597">
        <v>-698412.23339897394</v>
      </c>
      <c r="X211" s="597">
        <v>235159.83065890017</v>
      </c>
      <c r="Y211" s="605">
        <v>-177592.52213702031</v>
      </c>
      <c r="Z211" s="605">
        <v>68110.317114809834</v>
      </c>
      <c r="AA211" s="620">
        <f t="shared" si="34"/>
        <v>267623.33782815177</v>
      </c>
      <c r="AB211" s="620"/>
      <c r="AC211" s="618">
        <f t="shared" si="35"/>
        <v>-847299.14758769667</v>
      </c>
      <c r="AD211" s="597">
        <v>-1001290.4023695802</v>
      </c>
      <c r="AE211" s="594">
        <f t="shared" si="36"/>
        <v>-510.08171287293948</v>
      </c>
      <c r="AF211" s="594"/>
      <c r="AG211" s="599">
        <v>1963</v>
      </c>
      <c r="AH211" s="600">
        <v>2</v>
      </c>
      <c r="AI211" s="600"/>
    </row>
    <row r="212" spans="1:35" s="587" customFormat="1">
      <c r="A212" s="601">
        <v>635</v>
      </c>
      <c r="B212" s="601" t="s">
        <v>243</v>
      </c>
      <c r="C212" s="597">
        <v>27638592.77019095</v>
      </c>
      <c r="D212" s="597">
        <v>28337161.30420734</v>
      </c>
      <c r="E212" s="627">
        <f t="shared" si="37"/>
        <v>698568.5340163894</v>
      </c>
      <c r="F212" s="598">
        <f t="shared" si="38"/>
        <v>2.5275112225316206E-2</v>
      </c>
      <c r="G212" s="598"/>
      <c r="H212" s="597">
        <v>27574718.594526194</v>
      </c>
      <c r="I212" s="597">
        <v>28144928.672268666</v>
      </c>
      <c r="J212" s="627">
        <f t="shared" si="39"/>
        <v>570210.07774247229</v>
      </c>
      <c r="K212" s="598">
        <f t="shared" si="40"/>
        <v>2.0678726993633351E-2</v>
      </c>
      <c r="L212" s="595"/>
      <c r="M212" s="594">
        <f t="shared" si="41"/>
        <v>63874.175664756447</v>
      </c>
      <c r="N212" s="594">
        <v>-40000.643998499349</v>
      </c>
      <c r="O212" s="607">
        <v>525117.94271592796</v>
      </c>
      <c r="P212" s="594">
        <v>640539.20552839711</v>
      </c>
      <c r="Q212" s="594">
        <v>-88598.224881671558</v>
      </c>
      <c r="R212" s="620">
        <f t="shared" si="33"/>
        <v>-128598.86888017091</v>
      </c>
      <c r="S212" s="620"/>
      <c r="T212" s="597">
        <f t="shared" si="42"/>
        <v>192232.63193867356</v>
      </c>
      <c r="U212" s="597">
        <v>-115339.57916320411</v>
      </c>
      <c r="V212" s="608">
        <v>301698.81297280639</v>
      </c>
      <c r="W212" s="597">
        <v>470138.74685027078</v>
      </c>
      <c r="X212" s="597">
        <v>-70114.200139166569</v>
      </c>
      <c r="Y212" s="605">
        <v>-574212.80591119104</v>
      </c>
      <c r="Z212" s="605">
        <v>220222.2021027499</v>
      </c>
      <c r="AA212" s="620">
        <f t="shared" si="34"/>
        <v>-539444.38311081193</v>
      </c>
      <c r="AB212" s="620"/>
      <c r="AC212" s="618">
        <f t="shared" si="35"/>
        <v>-410845.51423064101</v>
      </c>
      <c r="AD212" s="597">
        <v>-548869.42460438702</v>
      </c>
      <c r="AE212" s="594">
        <f t="shared" si="36"/>
        <v>-86.476985127522767</v>
      </c>
      <c r="AF212" s="594"/>
      <c r="AG212" s="599">
        <v>6347</v>
      </c>
      <c r="AH212" s="600">
        <v>6</v>
      </c>
      <c r="AI212" s="600"/>
    </row>
    <row r="213" spans="1:35" s="587" customFormat="1">
      <c r="A213" s="601">
        <v>636</v>
      </c>
      <c r="B213" s="601" t="s">
        <v>244</v>
      </c>
      <c r="C213" s="597">
        <v>30573828.320258491</v>
      </c>
      <c r="D213" s="597">
        <v>30974361.973986223</v>
      </c>
      <c r="E213" s="627">
        <f t="shared" si="37"/>
        <v>400533.6537277326</v>
      </c>
      <c r="F213" s="598">
        <f t="shared" si="38"/>
        <v>1.3100539766632216E-2</v>
      </c>
      <c r="G213" s="598"/>
      <c r="H213" s="597">
        <v>31490077.178788964</v>
      </c>
      <c r="I213" s="597">
        <v>32199770.279174689</v>
      </c>
      <c r="J213" s="627">
        <f t="shared" si="39"/>
        <v>709693.1003857255</v>
      </c>
      <c r="K213" s="598">
        <f t="shared" si="40"/>
        <v>2.2537039091913038E-2</v>
      </c>
      <c r="L213" s="595"/>
      <c r="M213" s="594">
        <f t="shared" si="41"/>
        <v>-916248.85853047296</v>
      </c>
      <c r="N213" s="594">
        <v>547609.04309370148</v>
      </c>
      <c r="O213" s="607">
        <v>-17064.770558536053</v>
      </c>
      <c r="P213" s="594">
        <v>-210469.54868590832</v>
      </c>
      <c r="Q213" s="594">
        <v>227655.28563894515</v>
      </c>
      <c r="R213" s="620">
        <f t="shared" si="33"/>
        <v>775264.32873264665</v>
      </c>
      <c r="S213" s="620"/>
      <c r="T213" s="597">
        <f t="shared" si="42"/>
        <v>-1225408.3051884659</v>
      </c>
      <c r="U213" s="597">
        <v>735244.98311307933</v>
      </c>
      <c r="V213" s="608">
        <v>-302655.03139510751</v>
      </c>
      <c r="W213" s="597">
        <v>-617584.72236026451</v>
      </c>
      <c r="X213" s="597">
        <v>196628.90207309095</v>
      </c>
      <c r="Y213" s="605">
        <v>-737692.01503069978</v>
      </c>
      <c r="Z213" s="605">
        <v>282919.77878459473</v>
      </c>
      <c r="AA213" s="620">
        <f t="shared" si="34"/>
        <v>477101.64894006518</v>
      </c>
      <c r="AB213" s="620"/>
      <c r="AC213" s="618">
        <f t="shared" si="35"/>
        <v>-298162.67979258148</v>
      </c>
      <c r="AD213" s="597">
        <v>1173089.6874698345</v>
      </c>
      <c r="AE213" s="594">
        <f t="shared" si="36"/>
        <v>143.86677550525317</v>
      </c>
      <c r="AF213" s="594"/>
      <c r="AG213" s="599">
        <v>8154</v>
      </c>
      <c r="AH213" s="600">
        <v>2</v>
      </c>
      <c r="AI213" s="600"/>
    </row>
    <row r="214" spans="1:35" s="587" customFormat="1">
      <c r="A214" s="601">
        <v>638</v>
      </c>
      <c r="B214" s="601" t="s">
        <v>245</v>
      </c>
      <c r="C214" s="597">
        <v>173129250.53718251</v>
      </c>
      <c r="D214" s="597">
        <v>181877020.31069538</v>
      </c>
      <c r="E214" s="627">
        <f t="shared" si="37"/>
        <v>8747769.7735128701</v>
      </c>
      <c r="F214" s="598">
        <f t="shared" si="38"/>
        <v>5.0527393530385177E-2</v>
      </c>
      <c r="G214" s="598"/>
      <c r="H214" s="597">
        <v>195877619.95588183</v>
      </c>
      <c r="I214" s="597">
        <v>206070871.50129372</v>
      </c>
      <c r="J214" s="627">
        <f t="shared" si="39"/>
        <v>10193251.545411885</v>
      </c>
      <c r="K214" s="598">
        <f t="shared" si="40"/>
        <v>5.2038877885629532E-2</v>
      </c>
      <c r="L214" s="595"/>
      <c r="M214" s="594">
        <f t="shared" si="41"/>
        <v>-22748369.418699324</v>
      </c>
      <c r="N214" s="594">
        <v>13635707.035093911</v>
      </c>
      <c r="O214" s="607">
        <v>30497224.546505332</v>
      </c>
      <c r="P214" s="594">
        <v>24918998.861357123</v>
      </c>
      <c r="Q214" s="594">
        <v>5791297.8341033831</v>
      </c>
      <c r="R214" s="620">
        <f t="shared" si="33"/>
        <v>19427004.869197294</v>
      </c>
      <c r="S214" s="620"/>
      <c r="T214" s="597">
        <f t="shared" si="42"/>
        <v>-24193851.190598339</v>
      </c>
      <c r="U214" s="597">
        <v>14516310.714359</v>
      </c>
      <c r="V214" s="608">
        <v>32929898.173927844</v>
      </c>
      <c r="W214" s="597">
        <v>26786787.272204041</v>
      </c>
      <c r="X214" s="597">
        <v>5399820.9806399001</v>
      </c>
      <c r="Y214" s="605">
        <v>-4634956.7468791772</v>
      </c>
      <c r="Z214" s="605">
        <v>1777599.4734722048</v>
      </c>
      <c r="AA214" s="620">
        <f t="shared" si="34"/>
        <v>17058774.42159193</v>
      </c>
      <c r="AB214" s="620"/>
      <c r="AC214" s="618">
        <f t="shared" si="35"/>
        <v>-2368230.447605364</v>
      </c>
      <c r="AD214" s="597">
        <v>-518150.2606465593</v>
      </c>
      <c r="AE214" s="594">
        <f t="shared" si="36"/>
        <v>-10.113801152532778</v>
      </c>
      <c r="AF214" s="594"/>
      <c r="AG214" s="599">
        <v>51232</v>
      </c>
      <c r="AH214" s="600">
        <v>1</v>
      </c>
      <c r="AI214" s="602"/>
    </row>
    <row r="215" spans="1:35" s="587" customFormat="1">
      <c r="A215" s="601">
        <v>678</v>
      </c>
      <c r="B215" s="601" t="s">
        <v>246</v>
      </c>
      <c r="C215" s="597">
        <v>100805579.58072552</v>
      </c>
      <c r="D215" s="597">
        <v>104171363.03518948</v>
      </c>
      <c r="E215" s="627">
        <f t="shared" si="37"/>
        <v>3365783.4544639587</v>
      </c>
      <c r="F215" s="598">
        <f t="shared" si="38"/>
        <v>3.3388860700598676E-2</v>
      </c>
      <c r="G215" s="598"/>
      <c r="H215" s="597">
        <v>104176417.5339165</v>
      </c>
      <c r="I215" s="597">
        <v>106688303.1153696</v>
      </c>
      <c r="J215" s="627">
        <f t="shared" si="39"/>
        <v>2511885.5814530998</v>
      </c>
      <c r="K215" s="598">
        <f t="shared" si="40"/>
        <v>2.4111844512557847E-2</v>
      </c>
      <c r="L215" s="595"/>
      <c r="M215" s="594">
        <f t="shared" si="41"/>
        <v>-3370837.9531909823</v>
      </c>
      <c r="N215" s="594">
        <v>2016187.6418590839</v>
      </c>
      <c r="O215" s="607">
        <v>-110603.31541621685</v>
      </c>
      <c r="P215" s="594">
        <v>-1347597.1775208712</v>
      </c>
      <c r="Q215" s="594">
        <v>1338054.1044095384</v>
      </c>
      <c r="R215" s="620">
        <f t="shared" si="33"/>
        <v>3354241.7462686226</v>
      </c>
      <c r="S215" s="620"/>
      <c r="T215" s="597">
        <f t="shared" si="42"/>
        <v>-2516940.0801801234</v>
      </c>
      <c r="U215" s="597">
        <v>1510164.0481080736</v>
      </c>
      <c r="V215" s="608">
        <v>-7314122.2963607311</v>
      </c>
      <c r="W215" s="597">
        <v>-8203245.6161189377</v>
      </c>
      <c r="X215" s="597">
        <v>539864.68706276116</v>
      </c>
      <c r="Y215" s="605">
        <v>-2177883.2325035608</v>
      </c>
      <c r="Z215" s="605">
        <v>835262.18232542905</v>
      </c>
      <c r="AA215" s="620">
        <f t="shared" si="34"/>
        <v>707407.68499270291</v>
      </c>
      <c r="AB215" s="620"/>
      <c r="AC215" s="618">
        <f t="shared" si="35"/>
        <v>-2646834.0612759199</v>
      </c>
      <c r="AD215" s="597">
        <v>-1897265.8969407827</v>
      </c>
      <c r="AE215" s="594">
        <f t="shared" si="36"/>
        <v>-78.813022761632652</v>
      </c>
      <c r="AF215" s="594"/>
      <c r="AG215" s="599">
        <v>24073</v>
      </c>
      <c r="AH215" s="600">
        <v>17</v>
      </c>
      <c r="AI215" s="600"/>
    </row>
    <row r="216" spans="1:35" s="587" customFormat="1">
      <c r="A216" s="601">
        <v>680</v>
      </c>
      <c r="B216" s="601" t="s">
        <v>247</v>
      </c>
      <c r="C216" s="597">
        <v>90256462.784860387</v>
      </c>
      <c r="D216" s="597">
        <v>93019448.075597987</v>
      </c>
      <c r="E216" s="627">
        <f t="shared" si="37"/>
        <v>2762985.2907375991</v>
      </c>
      <c r="F216" s="598">
        <f t="shared" si="38"/>
        <v>3.0612603302697366E-2</v>
      </c>
      <c r="G216" s="598"/>
      <c r="H216" s="597">
        <v>90473364.84795858</v>
      </c>
      <c r="I216" s="597">
        <v>94326025.826819643</v>
      </c>
      <c r="J216" s="627">
        <f t="shared" si="39"/>
        <v>3852660.9788610637</v>
      </c>
      <c r="K216" s="598">
        <f t="shared" si="40"/>
        <v>4.2583372303390064E-2</v>
      </c>
      <c r="L216" s="595"/>
      <c r="M216" s="594">
        <f t="shared" si="41"/>
        <v>-216902.06309819221</v>
      </c>
      <c r="N216" s="594">
        <v>123682.93708904352</v>
      </c>
      <c r="O216" s="607">
        <v>749458.91616383195</v>
      </c>
      <c r="P216" s="594">
        <v>102378.61240512878</v>
      </c>
      <c r="Q216" s="594">
        <v>750431.68923208234</v>
      </c>
      <c r="R216" s="620">
        <f t="shared" si="33"/>
        <v>874114.62632112589</v>
      </c>
      <c r="S216" s="620"/>
      <c r="T216" s="597">
        <f t="shared" si="42"/>
        <v>-1306577.7512216568</v>
      </c>
      <c r="U216" s="597">
        <v>783946.65073299396</v>
      </c>
      <c r="V216" s="608">
        <v>4979627.292885989</v>
      </c>
      <c r="W216" s="597">
        <v>3903132.208393991</v>
      </c>
      <c r="X216" s="597">
        <v>714628.72729971213</v>
      </c>
      <c r="Y216" s="605">
        <v>-2256501.6236075195</v>
      </c>
      <c r="Z216" s="605">
        <v>865413.92230136879</v>
      </c>
      <c r="AA216" s="620">
        <f t="shared" si="34"/>
        <v>107487.67672655545</v>
      </c>
      <c r="AB216" s="620"/>
      <c r="AC216" s="618">
        <f t="shared" si="35"/>
        <v>-766626.94959457044</v>
      </c>
      <c r="AD216" s="597">
        <v>-973660.69168035872</v>
      </c>
      <c r="AE216" s="594">
        <f t="shared" si="36"/>
        <v>-39.036993492116061</v>
      </c>
      <c r="AF216" s="594"/>
      <c r="AG216" s="599">
        <v>24942</v>
      </c>
      <c r="AH216" s="600">
        <v>2</v>
      </c>
      <c r="AI216" s="600"/>
    </row>
    <row r="217" spans="1:35" s="587" customFormat="1">
      <c r="A217" s="601">
        <v>681</v>
      </c>
      <c r="B217" s="601" t="s">
        <v>248</v>
      </c>
      <c r="C217" s="597">
        <v>15854951.987009918</v>
      </c>
      <c r="D217" s="597">
        <v>16140587.149675969</v>
      </c>
      <c r="E217" s="627">
        <f t="shared" si="37"/>
        <v>285635.16266605072</v>
      </c>
      <c r="F217" s="598">
        <f t="shared" si="38"/>
        <v>1.8015517353825717E-2</v>
      </c>
      <c r="G217" s="598"/>
      <c r="H217" s="597">
        <v>16475099.785179598</v>
      </c>
      <c r="I217" s="597">
        <v>16699596.828615351</v>
      </c>
      <c r="J217" s="627">
        <f t="shared" si="39"/>
        <v>224497.04343575239</v>
      </c>
      <c r="K217" s="598">
        <f t="shared" si="40"/>
        <v>1.3626445142244406E-2</v>
      </c>
      <c r="L217" s="595"/>
      <c r="M217" s="594">
        <f t="shared" si="41"/>
        <v>-620147.79816967994</v>
      </c>
      <c r="N217" s="594">
        <v>371221.84530391701</v>
      </c>
      <c r="O217" s="607">
        <v>711419.25193156675</v>
      </c>
      <c r="P217" s="594">
        <v>351618.34964185394</v>
      </c>
      <c r="Q217" s="594">
        <v>373672.73274623655</v>
      </c>
      <c r="R217" s="620">
        <f t="shared" si="33"/>
        <v>744894.57805015356</v>
      </c>
      <c r="S217" s="620"/>
      <c r="T217" s="597">
        <f t="shared" si="42"/>
        <v>-559009.67893938161</v>
      </c>
      <c r="U217" s="597">
        <v>335405.80736362888</v>
      </c>
      <c r="V217" s="608">
        <v>891825.80258113518</v>
      </c>
      <c r="W217" s="597">
        <v>557346.69718481228</v>
      </c>
      <c r="X217" s="597">
        <v>286485.60408960812</v>
      </c>
      <c r="Y217" s="605">
        <v>-299274.61193543719</v>
      </c>
      <c r="Z217" s="605">
        <v>114777.8548221044</v>
      </c>
      <c r="AA217" s="620">
        <f t="shared" si="34"/>
        <v>437394.65433990426</v>
      </c>
      <c r="AB217" s="620"/>
      <c r="AC217" s="618">
        <f t="shared" si="35"/>
        <v>-307499.92371024931</v>
      </c>
      <c r="AD217" s="597">
        <v>-173513.24760610051</v>
      </c>
      <c r="AE217" s="594">
        <f t="shared" si="36"/>
        <v>-52.452614149365331</v>
      </c>
      <c r="AF217" s="594"/>
      <c r="AG217" s="599">
        <v>3308</v>
      </c>
      <c r="AH217" s="600">
        <v>10</v>
      </c>
      <c r="AI217" s="600"/>
    </row>
    <row r="218" spans="1:35" s="587" customFormat="1">
      <c r="A218" s="601">
        <v>683</v>
      </c>
      <c r="B218" s="601" t="s">
        <v>249</v>
      </c>
      <c r="C218" s="597">
        <v>19461290.28990446</v>
      </c>
      <c r="D218" s="597">
        <v>19065216.639206525</v>
      </c>
      <c r="E218" s="627">
        <f t="shared" si="37"/>
        <v>-396073.65069793537</v>
      </c>
      <c r="F218" s="598">
        <f t="shared" si="38"/>
        <v>-2.0351870035225695E-2</v>
      </c>
      <c r="G218" s="598"/>
      <c r="H218" s="597">
        <v>18815463.352840774</v>
      </c>
      <c r="I218" s="597">
        <v>18849068.140367541</v>
      </c>
      <c r="J218" s="627">
        <f t="shared" si="39"/>
        <v>33604.787526767701</v>
      </c>
      <c r="K218" s="598">
        <f t="shared" si="40"/>
        <v>1.7860196635388213E-3</v>
      </c>
      <c r="L218" s="595"/>
      <c r="M218" s="594">
        <f t="shared" si="41"/>
        <v>645826.93706368655</v>
      </c>
      <c r="N218" s="594">
        <v>-388451.5013686202</v>
      </c>
      <c r="O218" s="607">
        <v>-45801.54580552876</v>
      </c>
      <c r="P218" s="594">
        <v>-70081.900221645832</v>
      </c>
      <c r="Q218" s="594">
        <v>39568.52792225578</v>
      </c>
      <c r="R218" s="620">
        <f t="shared" si="33"/>
        <v>-348882.9734463644</v>
      </c>
      <c r="S218" s="620"/>
      <c r="T218" s="597">
        <f t="shared" si="42"/>
        <v>216148.49883898348</v>
      </c>
      <c r="U218" s="597">
        <v>-129689.09930339006</v>
      </c>
      <c r="V218" s="608">
        <v>636677.54619579762</v>
      </c>
      <c r="W218" s="597">
        <v>441480.50839205272</v>
      </c>
      <c r="X218" s="597">
        <v>142705.95928872193</v>
      </c>
      <c r="Y218" s="605">
        <v>-327320.2980599794</v>
      </c>
      <c r="Z218" s="605">
        <v>125533.94157991951</v>
      </c>
      <c r="AA218" s="620">
        <f t="shared" si="34"/>
        <v>-188769.496494728</v>
      </c>
      <c r="AB218" s="620"/>
      <c r="AC218" s="618">
        <f t="shared" si="35"/>
        <v>160113.4769516364</v>
      </c>
      <c r="AD218" s="597">
        <v>134164.36588553526</v>
      </c>
      <c r="AE218" s="594">
        <f t="shared" si="36"/>
        <v>37.082467077262372</v>
      </c>
      <c r="AF218" s="594"/>
      <c r="AG218" s="599">
        <v>3618</v>
      </c>
      <c r="AH218" s="600">
        <v>19</v>
      </c>
      <c r="AI218" s="600"/>
    </row>
    <row r="219" spans="1:35" s="587" customFormat="1">
      <c r="A219" s="601">
        <v>684</v>
      </c>
      <c r="B219" s="601" t="s">
        <v>250</v>
      </c>
      <c r="C219" s="597">
        <v>151206262.7896682</v>
      </c>
      <c r="D219" s="597">
        <v>159337070.8331961</v>
      </c>
      <c r="E219" s="627">
        <f t="shared" si="37"/>
        <v>8130808.0435279012</v>
      </c>
      <c r="F219" s="598">
        <f t="shared" si="38"/>
        <v>5.3772958166673719E-2</v>
      </c>
      <c r="G219" s="598"/>
      <c r="H219" s="597">
        <v>158264601.15749767</v>
      </c>
      <c r="I219" s="597">
        <v>158787685.39733028</v>
      </c>
      <c r="J219" s="627">
        <f t="shared" si="39"/>
        <v>523084.23983260989</v>
      </c>
      <c r="K219" s="598">
        <f t="shared" si="40"/>
        <v>3.3051246836433147E-3</v>
      </c>
      <c r="L219" s="595"/>
      <c r="M219" s="594">
        <f t="shared" si="41"/>
        <v>-7058338.3678294718</v>
      </c>
      <c r="N219" s="594">
        <v>4224861.5882231388</v>
      </c>
      <c r="O219" s="607">
        <v>7948210.285667032</v>
      </c>
      <c r="P219" s="594">
        <v>3526259.4259887785</v>
      </c>
      <c r="Q219" s="594">
        <v>4584242.9445898756</v>
      </c>
      <c r="R219" s="620">
        <f t="shared" si="33"/>
        <v>8809104.5328130145</v>
      </c>
      <c r="S219" s="620"/>
      <c r="T219" s="597">
        <f t="shared" si="42"/>
        <v>549385.43586581945</v>
      </c>
      <c r="U219" s="597">
        <v>-329631.26151949161</v>
      </c>
      <c r="V219" s="608">
        <v>-2089002.1512511373</v>
      </c>
      <c r="W219" s="597">
        <v>-3457726.1917264163</v>
      </c>
      <c r="X219" s="597">
        <v>807731.07946357725</v>
      </c>
      <c r="Y219" s="605">
        <v>-3498201.7592828143</v>
      </c>
      <c r="Z219" s="605">
        <v>1341630.9892401183</v>
      </c>
      <c r="AA219" s="620">
        <f t="shared" si="34"/>
        <v>-1678470.9520986103</v>
      </c>
      <c r="AB219" s="620"/>
      <c r="AC219" s="618">
        <f t="shared" si="35"/>
        <v>-10487575.484911624</v>
      </c>
      <c r="AD219" s="597">
        <v>-10563693.239735827</v>
      </c>
      <c r="AE219" s="594">
        <f t="shared" si="36"/>
        <v>-273.19660795344419</v>
      </c>
      <c r="AF219" s="594"/>
      <c r="AG219" s="599">
        <v>38667</v>
      </c>
      <c r="AH219" s="600">
        <v>4</v>
      </c>
      <c r="AI219" s="600"/>
    </row>
    <row r="220" spans="1:35" s="587" customFormat="1">
      <c r="A220" s="601">
        <v>686</v>
      </c>
      <c r="B220" s="601" t="s">
        <v>251</v>
      </c>
      <c r="C220" s="597">
        <v>16722474.471102752</v>
      </c>
      <c r="D220" s="597">
        <v>16484009.617391137</v>
      </c>
      <c r="E220" s="627">
        <f t="shared" si="37"/>
        <v>-238464.85371161439</v>
      </c>
      <c r="F220" s="598">
        <f t="shared" si="38"/>
        <v>-1.4260141591108017E-2</v>
      </c>
      <c r="G220" s="598"/>
      <c r="H220" s="597">
        <v>15994718.297925454</v>
      </c>
      <c r="I220" s="597">
        <v>16181795.352028346</v>
      </c>
      <c r="J220" s="627">
        <f t="shared" si="39"/>
        <v>187077.05410289206</v>
      </c>
      <c r="K220" s="598">
        <f t="shared" si="40"/>
        <v>1.1696176864031191E-2</v>
      </c>
      <c r="L220" s="595"/>
      <c r="M220" s="594">
        <f t="shared" si="41"/>
        <v>727756.17317729816</v>
      </c>
      <c r="N220" s="594">
        <v>-437443.22531851195</v>
      </c>
      <c r="O220" s="607">
        <v>-1146886.8541256413</v>
      </c>
      <c r="P220" s="594">
        <v>-707400.04474192858</v>
      </c>
      <c r="Q220" s="594">
        <v>-426852.19623817643</v>
      </c>
      <c r="R220" s="620">
        <f t="shared" si="33"/>
        <v>-864295.42155668838</v>
      </c>
      <c r="S220" s="620"/>
      <c r="T220" s="597">
        <f t="shared" si="42"/>
        <v>302214.26536279172</v>
      </c>
      <c r="U220" s="597">
        <v>-181328.55921767498</v>
      </c>
      <c r="V220" s="608">
        <v>674242.26128535718</v>
      </c>
      <c r="W220" s="597">
        <v>944301.53442063369</v>
      </c>
      <c r="X220" s="597">
        <v>-224141.91457212699</v>
      </c>
      <c r="Y220" s="605">
        <v>-268152.9473327194</v>
      </c>
      <c r="Z220" s="605">
        <v>102842.06822633538</v>
      </c>
      <c r="AA220" s="620">
        <f t="shared" si="34"/>
        <v>-570781.35289618606</v>
      </c>
      <c r="AB220" s="620"/>
      <c r="AC220" s="618">
        <f t="shared" si="35"/>
        <v>293514.06866050232</v>
      </c>
      <c r="AD220" s="597">
        <v>234834.67693915963</v>
      </c>
      <c r="AE220" s="594">
        <f t="shared" si="36"/>
        <v>79.228973326302167</v>
      </c>
      <c r="AF220" s="594"/>
      <c r="AG220" s="599">
        <v>2964</v>
      </c>
      <c r="AH220" s="600">
        <v>11</v>
      </c>
      <c r="AI220" s="600"/>
    </row>
    <row r="221" spans="1:35" s="587" customFormat="1">
      <c r="A221" s="601">
        <v>687</v>
      </c>
      <c r="B221" s="601" t="s">
        <v>252</v>
      </c>
      <c r="C221" s="597">
        <v>10051915.732239412</v>
      </c>
      <c r="D221" s="597">
        <v>9760128.1183792707</v>
      </c>
      <c r="E221" s="627">
        <f t="shared" si="37"/>
        <v>-291787.61386014149</v>
      </c>
      <c r="F221" s="598">
        <f t="shared" si="38"/>
        <v>-2.9028060086525982E-2</v>
      </c>
      <c r="G221" s="598"/>
      <c r="H221" s="597">
        <v>9745820.0697287787</v>
      </c>
      <c r="I221" s="597">
        <v>9895045.4253178071</v>
      </c>
      <c r="J221" s="627">
        <f t="shared" si="39"/>
        <v>149225.35558902845</v>
      </c>
      <c r="K221" s="598">
        <f t="shared" si="40"/>
        <v>1.5311728979332707E-2</v>
      </c>
      <c r="L221" s="595"/>
      <c r="M221" s="594">
        <f t="shared" si="41"/>
        <v>306095.66251063347</v>
      </c>
      <c r="N221" s="594">
        <v>-184051.24712608245</v>
      </c>
      <c r="O221" s="607">
        <v>-417828.69061508402</v>
      </c>
      <c r="P221" s="594">
        <v>-131246.14610713255</v>
      </c>
      <c r="Q221" s="594">
        <v>-280279.81793716457</v>
      </c>
      <c r="R221" s="620">
        <f t="shared" si="33"/>
        <v>-464331.06506324699</v>
      </c>
      <c r="S221" s="620"/>
      <c r="T221" s="597">
        <f t="shared" si="42"/>
        <v>-134917.30693853647</v>
      </c>
      <c r="U221" s="597">
        <v>80950.384163121867</v>
      </c>
      <c r="V221" s="608">
        <v>788725.49553043023</v>
      </c>
      <c r="W221" s="597">
        <v>899296.59117404744</v>
      </c>
      <c r="X221" s="597">
        <v>-87689.874794166622</v>
      </c>
      <c r="Y221" s="605">
        <v>-133624.12389015741</v>
      </c>
      <c r="Z221" s="605">
        <v>51247.548842880351</v>
      </c>
      <c r="AA221" s="620">
        <f t="shared" si="34"/>
        <v>-89116.065678321815</v>
      </c>
      <c r="AB221" s="620"/>
      <c r="AC221" s="618">
        <f t="shared" si="35"/>
        <v>375214.99938492518</v>
      </c>
      <c r="AD221" s="597">
        <v>581144.88467528624</v>
      </c>
      <c r="AE221" s="594">
        <f t="shared" si="36"/>
        <v>393.46302279978755</v>
      </c>
      <c r="AF221" s="594"/>
      <c r="AG221" s="599">
        <v>1477</v>
      </c>
      <c r="AH221" s="600">
        <v>11</v>
      </c>
      <c r="AI221" s="600"/>
    </row>
    <row r="222" spans="1:35" s="587" customFormat="1">
      <c r="A222" s="601">
        <v>689</v>
      </c>
      <c r="B222" s="601" t="s">
        <v>253</v>
      </c>
      <c r="C222" s="597">
        <v>16177747.180489806</v>
      </c>
      <c r="D222" s="597">
        <v>16287082.806769932</v>
      </c>
      <c r="E222" s="627">
        <f t="shared" si="37"/>
        <v>109335.62628012523</v>
      </c>
      <c r="F222" s="598">
        <f t="shared" si="38"/>
        <v>6.7583962748523387E-3</v>
      </c>
      <c r="G222" s="598"/>
      <c r="H222" s="597">
        <v>18643556.575550929</v>
      </c>
      <c r="I222" s="597">
        <v>18653510.179095194</v>
      </c>
      <c r="J222" s="627">
        <f t="shared" si="39"/>
        <v>9953.6035442650318</v>
      </c>
      <c r="K222" s="598">
        <f t="shared" si="40"/>
        <v>5.3388973846965127E-4</v>
      </c>
      <c r="L222" s="595"/>
      <c r="M222" s="594">
        <f t="shared" si="41"/>
        <v>-2465809.3950611223</v>
      </c>
      <c r="N222" s="594">
        <v>1478680.7573115446</v>
      </c>
      <c r="O222" s="607">
        <v>1321144.0312630683</v>
      </c>
      <c r="P222" s="594">
        <v>311564.70367928594</v>
      </c>
      <c r="Q222" s="594">
        <v>1022459.7179055756</v>
      </c>
      <c r="R222" s="620">
        <f t="shared" si="33"/>
        <v>2501140.4752171203</v>
      </c>
      <c r="S222" s="620"/>
      <c r="T222" s="597">
        <f t="shared" si="42"/>
        <v>-2366427.3723252621</v>
      </c>
      <c r="U222" s="597">
        <v>1419856.4233951569</v>
      </c>
      <c r="V222" s="608">
        <v>732891.4309871383</v>
      </c>
      <c r="W222" s="597">
        <v>-236130.39355518296</v>
      </c>
      <c r="X222" s="597">
        <v>924147.61065427028</v>
      </c>
      <c r="Y222" s="605">
        <v>-279823.57155873859</v>
      </c>
      <c r="Z222" s="605">
        <v>107317.98819974877</v>
      </c>
      <c r="AA222" s="620">
        <f t="shared" si="34"/>
        <v>2171498.4506904371</v>
      </c>
      <c r="AB222" s="620"/>
      <c r="AC222" s="618">
        <f t="shared" si="35"/>
        <v>-329642.02452668315</v>
      </c>
      <c r="AD222" s="597">
        <v>-725161.77715427009</v>
      </c>
      <c r="AE222" s="594">
        <f t="shared" si="36"/>
        <v>-234.45256293380862</v>
      </c>
      <c r="AF222" s="594"/>
      <c r="AG222" s="599">
        <v>3093</v>
      </c>
      <c r="AH222" s="600">
        <v>9</v>
      </c>
      <c r="AI222" s="600"/>
    </row>
    <row r="223" spans="1:35" s="587" customFormat="1">
      <c r="A223" s="601">
        <v>691</v>
      </c>
      <c r="B223" s="601" t="s">
        <v>254</v>
      </c>
      <c r="C223" s="597">
        <v>12490744.187425293</v>
      </c>
      <c r="D223" s="597">
        <v>12729878.469562942</v>
      </c>
      <c r="E223" s="627">
        <f t="shared" si="37"/>
        <v>239134.28213764913</v>
      </c>
      <c r="F223" s="598">
        <f t="shared" si="38"/>
        <v>1.914491871336144E-2</v>
      </c>
      <c r="G223" s="598"/>
      <c r="H223" s="597">
        <v>13388631.290161714</v>
      </c>
      <c r="I223" s="597">
        <v>13629803.35809646</v>
      </c>
      <c r="J223" s="627">
        <f t="shared" si="39"/>
        <v>241172.06793474592</v>
      </c>
      <c r="K223" s="598">
        <f t="shared" si="40"/>
        <v>1.8013198116223046E-2</v>
      </c>
      <c r="L223" s="595"/>
      <c r="M223" s="594">
        <f t="shared" si="41"/>
        <v>-897887.10273642093</v>
      </c>
      <c r="N223" s="594">
        <v>538032.02669340617</v>
      </c>
      <c r="O223" s="607">
        <v>1362020.6095396355</v>
      </c>
      <c r="P223" s="594">
        <v>1318098.6981208771</v>
      </c>
      <c r="Q223" s="594">
        <v>55127.68437012424</v>
      </c>
      <c r="R223" s="620">
        <f t="shared" si="33"/>
        <v>593159.71106353041</v>
      </c>
      <c r="S223" s="620"/>
      <c r="T223" s="597">
        <f t="shared" si="42"/>
        <v>-899924.88853351772</v>
      </c>
      <c r="U223" s="597">
        <v>539954.93312011054</v>
      </c>
      <c r="V223" s="608">
        <v>690849.54836782813</v>
      </c>
      <c r="W223" s="597">
        <v>646812.32948244736</v>
      </c>
      <c r="X223" s="597">
        <v>5793.3043011915915</v>
      </c>
      <c r="Y223" s="605">
        <v>-238478.802013849</v>
      </c>
      <c r="Z223" s="605">
        <v>91461.434495485853</v>
      </c>
      <c r="AA223" s="620">
        <f t="shared" si="34"/>
        <v>398730.86990293895</v>
      </c>
      <c r="AB223" s="620"/>
      <c r="AC223" s="618">
        <f t="shared" si="35"/>
        <v>-194428.84116059146</v>
      </c>
      <c r="AD223" s="597">
        <v>-243865.68848273437</v>
      </c>
      <c r="AE223" s="594">
        <f t="shared" si="36"/>
        <v>-92.513538878123811</v>
      </c>
      <c r="AF223" s="594"/>
      <c r="AG223" s="599">
        <v>2636</v>
      </c>
      <c r="AH223" s="600">
        <v>17</v>
      </c>
      <c r="AI223" s="600"/>
    </row>
    <row r="224" spans="1:35" s="587" customFormat="1">
      <c r="A224" s="601">
        <v>694</v>
      </c>
      <c r="B224" s="601" t="s">
        <v>255</v>
      </c>
      <c r="C224" s="597">
        <v>107666191.30539626</v>
      </c>
      <c r="D224" s="597">
        <v>112716116.29123962</v>
      </c>
      <c r="E224" s="627">
        <f t="shared" si="37"/>
        <v>5049924.9858433604</v>
      </c>
      <c r="F224" s="598">
        <f t="shared" si="38"/>
        <v>4.6903535126632243E-2</v>
      </c>
      <c r="G224" s="598"/>
      <c r="H224" s="597">
        <v>107982458.74122477</v>
      </c>
      <c r="I224" s="597">
        <v>110253924.3996342</v>
      </c>
      <c r="J224" s="627">
        <f t="shared" si="39"/>
        <v>2271465.6584094316</v>
      </c>
      <c r="K224" s="598">
        <f t="shared" si="40"/>
        <v>2.1035505996885102E-2</v>
      </c>
      <c r="L224" s="595"/>
      <c r="M224" s="594">
        <f t="shared" si="41"/>
        <v>-316267.43582850695</v>
      </c>
      <c r="N224" s="594">
        <v>182336.14887084407</v>
      </c>
      <c r="O224" s="607">
        <v>14777988.479960978</v>
      </c>
      <c r="P224" s="594">
        <v>13193156.534382179</v>
      </c>
      <c r="Q224" s="594">
        <v>1703642.2988672403</v>
      </c>
      <c r="R224" s="620">
        <f t="shared" si="33"/>
        <v>1885978.4477380845</v>
      </c>
      <c r="S224" s="620"/>
      <c r="T224" s="597">
        <f t="shared" si="42"/>
        <v>2462191.8916054219</v>
      </c>
      <c r="U224" s="597">
        <v>-1477315.1349632528</v>
      </c>
      <c r="V224" s="608">
        <v>6549525.0995854735</v>
      </c>
      <c r="W224" s="597">
        <v>6083497.4567837268</v>
      </c>
      <c r="X224" s="597">
        <v>54731.46125881037</v>
      </c>
      <c r="Y224" s="605">
        <v>-2564732.7611117624</v>
      </c>
      <c r="Z224" s="605">
        <v>983626.78547516256</v>
      </c>
      <c r="AA224" s="620">
        <f t="shared" si="34"/>
        <v>-3003689.6493410422</v>
      </c>
      <c r="AB224" s="620"/>
      <c r="AC224" s="618">
        <f t="shared" si="35"/>
        <v>-4889668.0970791262</v>
      </c>
      <c r="AD224" s="597">
        <v>-6271332.8444730956</v>
      </c>
      <c r="AE224" s="594">
        <f t="shared" si="36"/>
        <v>-221.21883821203906</v>
      </c>
      <c r="AF224" s="594"/>
      <c r="AG224" s="599">
        <v>28349</v>
      </c>
      <c r="AH224" s="600">
        <v>5</v>
      </c>
      <c r="AI224" s="600"/>
    </row>
    <row r="225" spans="1:35" s="587" customFormat="1">
      <c r="A225" s="601">
        <v>697</v>
      </c>
      <c r="B225" s="601" t="s">
        <v>256</v>
      </c>
      <c r="C225" s="597">
        <v>7927012.100168298</v>
      </c>
      <c r="D225" s="597">
        <v>7936392.6302313255</v>
      </c>
      <c r="E225" s="627">
        <f t="shared" si="37"/>
        <v>9380.530063027516</v>
      </c>
      <c r="F225" s="598">
        <f t="shared" si="38"/>
        <v>1.1833626522190319E-3</v>
      </c>
      <c r="G225" s="598"/>
      <c r="H225" s="597">
        <v>7709600.376320458</v>
      </c>
      <c r="I225" s="597">
        <v>7720108.4281447064</v>
      </c>
      <c r="J225" s="627">
        <f t="shared" si="39"/>
        <v>10508.051824248396</v>
      </c>
      <c r="K225" s="598">
        <f t="shared" si="40"/>
        <v>1.3629826853961461E-3</v>
      </c>
      <c r="L225" s="595"/>
      <c r="M225" s="594">
        <f t="shared" si="41"/>
        <v>217411.72384783998</v>
      </c>
      <c r="N225" s="594">
        <v>-130762.00988030998</v>
      </c>
      <c r="O225" s="607">
        <v>-162048.25001731142</v>
      </c>
      <c r="P225" s="594">
        <v>-81480.508015783969</v>
      </c>
      <c r="Q225" s="594">
        <v>-75527.227030838651</v>
      </c>
      <c r="R225" s="620">
        <f t="shared" si="33"/>
        <v>-206289.23691114865</v>
      </c>
      <c r="S225" s="620"/>
      <c r="T225" s="597">
        <f t="shared" si="42"/>
        <v>216284.2020866191</v>
      </c>
      <c r="U225" s="597">
        <v>-129770.52125197143</v>
      </c>
      <c r="V225" s="608">
        <v>-18650.086580850184</v>
      </c>
      <c r="W225" s="597">
        <v>61781.524004612584</v>
      </c>
      <c r="X225" s="597">
        <v>-62244.370722730819</v>
      </c>
      <c r="Y225" s="605">
        <v>-106211.72745229845</v>
      </c>
      <c r="Z225" s="605">
        <v>40734.341463467528</v>
      </c>
      <c r="AA225" s="620">
        <f t="shared" si="34"/>
        <v>-257492.27796353318</v>
      </c>
      <c r="AB225" s="620"/>
      <c r="AC225" s="618">
        <f t="shared" si="35"/>
        <v>-51203.041052384535</v>
      </c>
      <c r="AD225" s="597">
        <v>163644.31178508967</v>
      </c>
      <c r="AE225" s="594">
        <f t="shared" si="36"/>
        <v>139.39038482545968</v>
      </c>
      <c r="AF225" s="594"/>
      <c r="AG225" s="599">
        <v>1174</v>
      </c>
      <c r="AH225" s="600">
        <v>18</v>
      </c>
      <c r="AI225" s="600"/>
    </row>
    <row r="226" spans="1:35" s="587" customFormat="1">
      <c r="A226" s="601">
        <v>698</v>
      </c>
      <c r="B226" s="601" t="s">
        <v>257</v>
      </c>
      <c r="C226" s="597">
        <v>252778135.56028387</v>
      </c>
      <c r="D226" s="597">
        <v>260872909.6306476</v>
      </c>
      <c r="E226" s="627">
        <f t="shared" si="37"/>
        <v>8094774.0703637302</v>
      </c>
      <c r="F226" s="598">
        <f t="shared" si="38"/>
        <v>3.2023236710808187E-2</v>
      </c>
      <c r="G226" s="598"/>
      <c r="H226" s="597">
        <v>222289780.30515894</v>
      </c>
      <c r="I226" s="597">
        <v>230573639.43570653</v>
      </c>
      <c r="J226" s="627">
        <f t="shared" si="39"/>
        <v>8283859.1305475831</v>
      </c>
      <c r="K226" s="598">
        <f t="shared" si="40"/>
        <v>3.7266036788445776E-2</v>
      </c>
      <c r="L226" s="595"/>
      <c r="M226" s="594">
        <f t="shared" si="41"/>
        <v>30488355.255124927</v>
      </c>
      <c r="N226" s="594">
        <v>-18309719.873889558</v>
      </c>
      <c r="O226" s="607">
        <v>-1226038.1033856869</v>
      </c>
      <c r="P226" s="594">
        <v>10907159.904098898</v>
      </c>
      <c r="Q226" s="594">
        <v>-11865842.428295489</v>
      </c>
      <c r="R226" s="620">
        <f t="shared" si="33"/>
        <v>-30175562.302185047</v>
      </c>
      <c r="S226" s="620"/>
      <c r="T226" s="597">
        <f t="shared" si="42"/>
        <v>30299270.194941074</v>
      </c>
      <c r="U226" s="597">
        <v>-18179562.116964642</v>
      </c>
      <c r="V226" s="608">
        <v>1001686.8483233452</v>
      </c>
      <c r="W226" s="597">
        <v>13075949.017186075</v>
      </c>
      <c r="X226" s="597">
        <v>-11074506.185437359</v>
      </c>
      <c r="Y226" s="605">
        <v>-5838478.5614429982</v>
      </c>
      <c r="Z226" s="605">
        <v>2239174.3835987025</v>
      </c>
      <c r="AA226" s="620">
        <f t="shared" si="34"/>
        <v>-32853372.480246294</v>
      </c>
      <c r="AB226" s="620"/>
      <c r="AC226" s="618">
        <f t="shared" si="35"/>
        <v>-2677810.1780612469</v>
      </c>
      <c r="AD226" s="597">
        <v>-4874062.3496814594</v>
      </c>
      <c r="AE226" s="594">
        <f t="shared" si="36"/>
        <v>-75.525875101595403</v>
      </c>
      <c r="AF226" s="594"/>
      <c r="AG226" s="599">
        <v>64535</v>
      </c>
      <c r="AH226" s="600">
        <v>19</v>
      </c>
      <c r="AI226" s="600"/>
    </row>
    <row r="227" spans="1:35" s="587" customFormat="1">
      <c r="A227" s="601">
        <v>700</v>
      </c>
      <c r="B227" s="601" t="s">
        <v>258</v>
      </c>
      <c r="C227" s="597">
        <v>23024392.419153027</v>
      </c>
      <c r="D227" s="597">
        <v>23151553.363716248</v>
      </c>
      <c r="E227" s="627">
        <f t="shared" si="37"/>
        <v>127160.94456322119</v>
      </c>
      <c r="F227" s="598">
        <f t="shared" si="38"/>
        <v>5.5228794857336309E-3</v>
      </c>
      <c r="G227" s="598"/>
      <c r="H227" s="597">
        <v>23431252.775797218</v>
      </c>
      <c r="I227" s="597">
        <v>23680845.599314</v>
      </c>
      <c r="J227" s="627">
        <f t="shared" si="39"/>
        <v>249592.82351678237</v>
      </c>
      <c r="K227" s="598">
        <f t="shared" si="40"/>
        <v>1.0652133110637329E-2</v>
      </c>
      <c r="L227" s="595"/>
      <c r="M227" s="594">
        <f t="shared" si="41"/>
        <v>-406860.35664419085</v>
      </c>
      <c r="N227" s="594">
        <v>242837.30904163822</v>
      </c>
      <c r="O227" s="607">
        <v>-727654.3702756837</v>
      </c>
      <c r="P227" s="594">
        <v>-1215909.0938632917</v>
      </c>
      <c r="Q227" s="594">
        <v>508720.88065454521</v>
      </c>
      <c r="R227" s="620">
        <f t="shared" si="33"/>
        <v>751558.18969618343</v>
      </c>
      <c r="S227" s="620"/>
      <c r="T227" s="597">
        <f t="shared" si="42"/>
        <v>-529292.23559775203</v>
      </c>
      <c r="U227" s="597">
        <v>317575.34135865117</v>
      </c>
      <c r="V227" s="608">
        <v>-711438.61143898964</v>
      </c>
      <c r="W227" s="597">
        <v>-1247387.8207597937</v>
      </c>
      <c r="X227" s="597">
        <v>465699.95498975378</v>
      </c>
      <c r="Y227" s="605">
        <v>-438055.52327430074</v>
      </c>
      <c r="Z227" s="605">
        <v>168003.13574626044</v>
      </c>
      <c r="AA227" s="620">
        <f t="shared" si="34"/>
        <v>513222.90882036462</v>
      </c>
      <c r="AB227" s="620"/>
      <c r="AC227" s="618">
        <f t="shared" si="35"/>
        <v>-238335.2808758188</v>
      </c>
      <c r="AD227" s="597">
        <v>144998.63739047665</v>
      </c>
      <c r="AE227" s="594">
        <f t="shared" si="36"/>
        <v>29.946021765897697</v>
      </c>
      <c r="AF227" s="594"/>
      <c r="AG227" s="599">
        <v>4842</v>
      </c>
      <c r="AH227" s="600">
        <v>9</v>
      </c>
      <c r="AI227" s="600"/>
    </row>
    <row r="228" spans="1:35" s="587" customFormat="1">
      <c r="A228" s="601">
        <v>702</v>
      </c>
      <c r="B228" s="601" t="s">
        <v>259</v>
      </c>
      <c r="C228" s="597">
        <v>21032281.763295606</v>
      </c>
      <c r="D228" s="597">
        <v>21116266.732218169</v>
      </c>
      <c r="E228" s="627">
        <f t="shared" si="37"/>
        <v>83984.968922562897</v>
      </c>
      <c r="F228" s="598">
        <f t="shared" si="38"/>
        <v>3.9931458634758733E-3</v>
      </c>
      <c r="G228" s="598"/>
      <c r="H228" s="597">
        <v>22026586.148875583</v>
      </c>
      <c r="I228" s="597">
        <v>22167894.420959394</v>
      </c>
      <c r="J228" s="627">
        <f t="shared" si="39"/>
        <v>141308.27208381146</v>
      </c>
      <c r="K228" s="598">
        <f t="shared" si="40"/>
        <v>6.4153505735624399E-3</v>
      </c>
      <c r="L228" s="595"/>
      <c r="M228" s="594">
        <f t="shared" si="41"/>
        <v>-994304.38557997718</v>
      </c>
      <c r="N228" s="594">
        <v>595501.04167854588</v>
      </c>
      <c r="O228" s="607">
        <v>-1709969.2933956943</v>
      </c>
      <c r="P228" s="594">
        <v>-1911729.3391965982</v>
      </c>
      <c r="Q228" s="594">
        <v>219068.59101016991</v>
      </c>
      <c r="R228" s="620">
        <f t="shared" si="33"/>
        <v>814569.63268871582</v>
      </c>
      <c r="S228" s="620"/>
      <c r="T228" s="597">
        <f t="shared" si="42"/>
        <v>-1051627.6887412257</v>
      </c>
      <c r="U228" s="597">
        <v>630976.61324473529</v>
      </c>
      <c r="V228" s="608">
        <v>-657513.83578744158</v>
      </c>
      <c r="W228" s="597">
        <v>-881121.90528843552</v>
      </c>
      <c r="X228" s="597">
        <v>163920.86745267914</v>
      </c>
      <c r="Y228" s="605">
        <v>-372193.39585924684</v>
      </c>
      <c r="Z228" s="605">
        <v>142743.68039242367</v>
      </c>
      <c r="AA228" s="620">
        <f t="shared" si="34"/>
        <v>565447.76523059118</v>
      </c>
      <c r="AB228" s="620"/>
      <c r="AC228" s="618">
        <f t="shared" si="35"/>
        <v>-249121.86745812465</v>
      </c>
      <c r="AD228" s="597">
        <v>1488.9726144610904</v>
      </c>
      <c r="AE228" s="594">
        <f t="shared" si="36"/>
        <v>0.36192819991762043</v>
      </c>
      <c r="AF228" s="594"/>
      <c r="AG228" s="599">
        <v>4114</v>
      </c>
      <c r="AH228" s="600">
        <v>6</v>
      </c>
      <c r="AI228" s="600"/>
    </row>
    <row r="229" spans="1:35" s="587" customFormat="1">
      <c r="A229" s="601">
        <v>704</v>
      </c>
      <c r="B229" s="601" t="s">
        <v>260</v>
      </c>
      <c r="C229" s="597">
        <v>19315804.471712433</v>
      </c>
      <c r="D229" s="597">
        <v>19164228.303684626</v>
      </c>
      <c r="E229" s="627">
        <f t="shared" si="37"/>
        <v>-151576.16802780703</v>
      </c>
      <c r="F229" s="598">
        <f t="shared" si="38"/>
        <v>-7.8472614614517842E-3</v>
      </c>
      <c r="G229" s="598"/>
      <c r="H229" s="597">
        <v>20076857.615023993</v>
      </c>
      <c r="I229" s="597">
        <v>20694789.70040267</v>
      </c>
      <c r="J229" s="627">
        <f t="shared" si="39"/>
        <v>617932.08537867665</v>
      </c>
      <c r="K229" s="598">
        <f t="shared" si="40"/>
        <v>3.0778326829207739E-2</v>
      </c>
      <c r="L229" s="595"/>
      <c r="M229" s="594">
        <f t="shared" si="41"/>
        <v>-761053.14331156015</v>
      </c>
      <c r="N229" s="594">
        <v>454971.36601067602</v>
      </c>
      <c r="O229" s="607">
        <v>-425816.75830504298</v>
      </c>
      <c r="P229" s="594">
        <v>-393734.21837689355</v>
      </c>
      <c r="Q229" s="594">
        <v>-5509.4448884603189</v>
      </c>
      <c r="R229" s="620">
        <f t="shared" si="33"/>
        <v>449461.92112221569</v>
      </c>
      <c r="S229" s="620"/>
      <c r="T229" s="597">
        <f t="shared" si="42"/>
        <v>-1530561.3967180438</v>
      </c>
      <c r="U229" s="597">
        <v>918336.83803082607</v>
      </c>
      <c r="V229" s="608">
        <v>348525.30419188738</v>
      </c>
      <c r="W229" s="597">
        <v>74463.840000983328</v>
      </c>
      <c r="X229" s="597">
        <v>180802.0245296084</v>
      </c>
      <c r="Y229" s="605">
        <v>-581540.87228566816</v>
      </c>
      <c r="Z229" s="605">
        <v>223032.66348140483</v>
      </c>
      <c r="AA229" s="620">
        <f t="shared" si="34"/>
        <v>740630.65375617123</v>
      </c>
      <c r="AB229" s="620"/>
      <c r="AC229" s="618">
        <f t="shared" si="35"/>
        <v>291168.73263395554</v>
      </c>
      <c r="AD229" s="597">
        <v>456931.51715149079</v>
      </c>
      <c r="AE229" s="594">
        <f t="shared" si="36"/>
        <v>71.084554628421088</v>
      </c>
      <c r="AF229" s="594"/>
      <c r="AG229" s="599">
        <v>6428</v>
      </c>
      <c r="AH229" s="600">
        <v>2</v>
      </c>
      <c r="AI229" s="600"/>
    </row>
    <row r="230" spans="1:35" s="587" customFormat="1">
      <c r="A230" s="601">
        <v>707</v>
      </c>
      <c r="B230" s="601" t="s">
        <v>261</v>
      </c>
      <c r="C230" s="597">
        <v>11455106.937109882</v>
      </c>
      <c r="D230" s="597">
        <v>12173467.147173462</v>
      </c>
      <c r="E230" s="627">
        <f t="shared" si="37"/>
        <v>718360.21006358042</v>
      </c>
      <c r="F230" s="598">
        <f t="shared" si="38"/>
        <v>6.2710912609325875E-2</v>
      </c>
      <c r="G230" s="598"/>
      <c r="H230" s="597">
        <v>11657057.642788917</v>
      </c>
      <c r="I230" s="597">
        <v>11818524.067133974</v>
      </c>
      <c r="J230" s="627">
        <f t="shared" si="39"/>
        <v>161466.42434505746</v>
      </c>
      <c r="K230" s="598">
        <f t="shared" si="40"/>
        <v>1.3851387656553363E-2</v>
      </c>
      <c r="L230" s="595"/>
      <c r="M230" s="594">
        <f t="shared" si="41"/>
        <v>-201950.70567903481</v>
      </c>
      <c r="N230" s="594">
        <v>120641.47269543461</v>
      </c>
      <c r="O230" s="607">
        <v>1025118.8306720369</v>
      </c>
      <c r="P230" s="594">
        <v>783582.47758604679</v>
      </c>
      <c r="Q230" s="594">
        <v>250001.08566486579</v>
      </c>
      <c r="R230" s="620">
        <f t="shared" si="33"/>
        <v>370642.55836030038</v>
      </c>
      <c r="S230" s="620"/>
      <c r="T230" s="597">
        <f t="shared" si="42"/>
        <v>354943.08003948815</v>
      </c>
      <c r="U230" s="597">
        <v>-212965.84802369284</v>
      </c>
      <c r="V230" s="608">
        <v>1533972.6870792154</v>
      </c>
      <c r="W230" s="597">
        <v>1515722.6567768883</v>
      </c>
      <c r="X230" s="597">
        <v>963.70539264452441</v>
      </c>
      <c r="Y230" s="605">
        <v>-177321.11227129895</v>
      </c>
      <c r="Z230" s="605">
        <v>68006.22595263744</v>
      </c>
      <c r="AA230" s="620">
        <f t="shared" si="34"/>
        <v>-321317.02894970978</v>
      </c>
      <c r="AB230" s="620"/>
      <c r="AC230" s="618">
        <f t="shared" si="35"/>
        <v>-691959.5873100101</v>
      </c>
      <c r="AD230" s="597">
        <v>-686544.66529237502</v>
      </c>
      <c r="AE230" s="594">
        <f t="shared" si="36"/>
        <v>-350.2778904552934</v>
      </c>
      <c r="AF230" s="594"/>
      <c r="AG230" s="599">
        <v>1960</v>
      </c>
      <c r="AH230" s="600">
        <v>12</v>
      </c>
      <c r="AI230" s="600"/>
    </row>
    <row r="231" spans="1:35" s="587" customFormat="1">
      <c r="A231" s="601">
        <v>710</v>
      </c>
      <c r="B231" s="601" t="s">
        <v>262</v>
      </c>
      <c r="C231" s="597">
        <v>113289649.97516491</v>
      </c>
      <c r="D231" s="597">
        <v>116502054.48360869</v>
      </c>
      <c r="E231" s="627">
        <f t="shared" si="37"/>
        <v>3212404.5084437877</v>
      </c>
      <c r="F231" s="598">
        <f t="shared" si="38"/>
        <v>2.8355675113728426E-2</v>
      </c>
      <c r="G231" s="598"/>
      <c r="H231" s="597">
        <v>110174182.70672625</v>
      </c>
      <c r="I231" s="597">
        <v>112575152.6425069</v>
      </c>
      <c r="J231" s="627">
        <f t="shared" si="39"/>
        <v>2400969.9357806444</v>
      </c>
      <c r="K231" s="598">
        <f t="shared" si="40"/>
        <v>2.1792491460288933E-2</v>
      </c>
      <c r="L231" s="595"/>
      <c r="M231" s="594">
        <f t="shared" si="41"/>
        <v>3115467.2684386522</v>
      </c>
      <c r="N231" s="594">
        <v>-1876434.7318152732</v>
      </c>
      <c r="O231" s="607">
        <v>5098148.3664382994</v>
      </c>
      <c r="P231" s="594">
        <v>4799715.7538565695</v>
      </c>
      <c r="Q231" s="594">
        <v>412923.11956884601</v>
      </c>
      <c r="R231" s="620">
        <f t="shared" si="33"/>
        <v>-1463511.6122464272</v>
      </c>
      <c r="S231" s="620"/>
      <c r="T231" s="597">
        <f t="shared" si="42"/>
        <v>3926901.8411017954</v>
      </c>
      <c r="U231" s="597">
        <v>-2356141.1046610768</v>
      </c>
      <c r="V231" s="608">
        <v>4059881.8997222185</v>
      </c>
      <c r="W231" s="597">
        <v>4093174.2228214443</v>
      </c>
      <c r="X231" s="597">
        <v>13425.989516097645</v>
      </c>
      <c r="Y231" s="605">
        <v>-2470372.5977959638</v>
      </c>
      <c r="Z231" s="605">
        <v>947437.75809322344</v>
      </c>
      <c r="AA231" s="620">
        <f t="shared" si="34"/>
        <v>-3865649.9548477191</v>
      </c>
      <c r="AB231" s="620"/>
      <c r="AC231" s="618">
        <f t="shared" si="35"/>
        <v>-2402138.3426012918</v>
      </c>
      <c r="AD231" s="597">
        <v>-2969475.1290443242</v>
      </c>
      <c r="AE231" s="594">
        <f t="shared" si="36"/>
        <v>-108.74808207149799</v>
      </c>
      <c r="AF231" s="594"/>
      <c r="AG231" s="599">
        <v>27306</v>
      </c>
      <c r="AH231" s="600">
        <v>1</v>
      </c>
      <c r="AI231" s="602"/>
    </row>
    <row r="232" spans="1:35" s="587" customFormat="1">
      <c r="A232" s="601">
        <v>729</v>
      </c>
      <c r="B232" s="601" t="s">
        <v>263</v>
      </c>
      <c r="C232" s="597">
        <v>43456462.455307066</v>
      </c>
      <c r="D232" s="597">
        <v>44911880.893769398</v>
      </c>
      <c r="E232" s="627">
        <f t="shared" si="37"/>
        <v>1455418.4384623319</v>
      </c>
      <c r="F232" s="598">
        <f t="shared" si="38"/>
        <v>3.3491415458843696E-2</v>
      </c>
      <c r="G232" s="598"/>
      <c r="H232" s="597">
        <v>43456692.053329498</v>
      </c>
      <c r="I232" s="597">
        <v>44065392.053192556</v>
      </c>
      <c r="J232" s="627">
        <f t="shared" si="39"/>
        <v>608699.99986305833</v>
      </c>
      <c r="K232" s="598">
        <f t="shared" si="40"/>
        <v>1.4007048652393271E-2</v>
      </c>
      <c r="L232" s="595"/>
      <c r="M232" s="594">
        <f t="shared" si="41"/>
        <v>-229.59802243113518</v>
      </c>
      <c r="N232" s="594">
        <v>-2235.4910099561166</v>
      </c>
      <c r="O232" s="607">
        <v>1592855.2725420594</v>
      </c>
      <c r="P232" s="594">
        <v>1431796.0306712724</v>
      </c>
      <c r="Q232" s="594">
        <v>199038.06417472914</v>
      </c>
      <c r="R232" s="620">
        <f t="shared" si="33"/>
        <v>196802.57316477303</v>
      </c>
      <c r="S232" s="620"/>
      <c r="T232" s="597">
        <f t="shared" si="42"/>
        <v>846488.84057684243</v>
      </c>
      <c r="U232" s="597">
        <v>-507893.30434610532</v>
      </c>
      <c r="V232" s="608">
        <v>1001886.0133955926</v>
      </c>
      <c r="W232" s="597">
        <v>1181886.4406233542</v>
      </c>
      <c r="X232" s="597">
        <v>-40962.541565051659</v>
      </c>
      <c r="Y232" s="605">
        <v>-811967.84828311636</v>
      </c>
      <c r="Z232" s="605">
        <v>311406.060165776</v>
      </c>
      <c r="AA232" s="620">
        <f t="shared" si="34"/>
        <v>-1049417.6340284974</v>
      </c>
      <c r="AB232" s="620"/>
      <c r="AC232" s="618">
        <f t="shared" si="35"/>
        <v>-1246220.2071932703</v>
      </c>
      <c r="AD232" s="597">
        <v>-1447775.4823291339</v>
      </c>
      <c r="AE232" s="594">
        <f t="shared" si="36"/>
        <v>-161.31203145728512</v>
      </c>
      <c r="AF232" s="594"/>
      <c r="AG232" s="599">
        <v>8975</v>
      </c>
      <c r="AH232" s="600">
        <v>13</v>
      </c>
      <c r="AI232" s="600"/>
    </row>
    <row r="233" spans="1:35" s="587" customFormat="1">
      <c r="A233" s="601">
        <v>732</v>
      </c>
      <c r="B233" s="601" t="s">
        <v>264</v>
      </c>
      <c r="C233" s="597">
        <v>23118694.214338869</v>
      </c>
      <c r="D233" s="597">
        <v>23800869.330592077</v>
      </c>
      <c r="E233" s="627">
        <f t="shared" si="37"/>
        <v>682175.11625320837</v>
      </c>
      <c r="F233" s="598">
        <f t="shared" si="38"/>
        <v>2.9507510672038911E-2</v>
      </c>
      <c r="G233" s="598"/>
      <c r="H233" s="597">
        <v>22112102.172813077</v>
      </c>
      <c r="I233" s="597">
        <v>22615986.810511071</v>
      </c>
      <c r="J233" s="627">
        <f t="shared" si="39"/>
        <v>503884.63769799471</v>
      </c>
      <c r="K233" s="598">
        <f t="shared" si="40"/>
        <v>2.2787731069618653E-2</v>
      </c>
      <c r="L233" s="595"/>
      <c r="M233" s="594">
        <f t="shared" si="41"/>
        <v>1006592.0415257923</v>
      </c>
      <c r="N233" s="594">
        <v>-604844.44520688534</v>
      </c>
      <c r="O233" s="607">
        <v>151721.69741072506</v>
      </c>
      <c r="P233" s="594">
        <v>-413482.43907993101</v>
      </c>
      <c r="Q233" s="594">
        <v>579434.21842443536</v>
      </c>
      <c r="R233" s="620">
        <f t="shared" si="33"/>
        <v>-25410.226782449987</v>
      </c>
      <c r="S233" s="620"/>
      <c r="T233" s="597">
        <f t="shared" si="42"/>
        <v>1184882.520081006</v>
      </c>
      <c r="U233" s="597">
        <v>-710929.51204860338</v>
      </c>
      <c r="V233" s="608">
        <v>2930106.1384434514</v>
      </c>
      <c r="W233" s="597">
        <v>2437107.2079262957</v>
      </c>
      <c r="X233" s="597">
        <v>444599.19643033406</v>
      </c>
      <c r="Y233" s="605">
        <v>-301807.77068217006</v>
      </c>
      <c r="Z233" s="605">
        <v>115749.37233571352</v>
      </c>
      <c r="AA233" s="620">
        <f t="shared" si="34"/>
        <v>-452388.7139647259</v>
      </c>
      <c r="AB233" s="620"/>
      <c r="AC233" s="618">
        <f t="shared" si="35"/>
        <v>-426978.48718227592</v>
      </c>
      <c r="AD233" s="597">
        <v>-278442.26905324962</v>
      </c>
      <c r="AE233" s="594">
        <f t="shared" si="36"/>
        <v>-83.465907989583215</v>
      </c>
      <c r="AF233" s="594"/>
      <c r="AG233" s="599">
        <v>3336</v>
      </c>
      <c r="AH233" s="600">
        <v>19</v>
      </c>
      <c r="AI233" s="600"/>
    </row>
    <row r="234" spans="1:35" s="587" customFormat="1">
      <c r="A234" s="601">
        <v>734</v>
      </c>
      <c r="B234" s="601" t="s">
        <v>265</v>
      </c>
      <c r="C234" s="597">
        <v>214282885.85141394</v>
      </c>
      <c r="D234" s="597">
        <v>216972242.21065307</v>
      </c>
      <c r="E234" s="627">
        <f t="shared" si="37"/>
        <v>2689356.3592391312</v>
      </c>
      <c r="F234" s="598">
        <f t="shared" si="38"/>
        <v>1.255049533495624E-2</v>
      </c>
      <c r="G234" s="598"/>
      <c r="H234" s="597">
        <v>208977765.39493379</v>
      </c>
      <c r="I234" s="597">
        <v>214479924.14031807</v>
      </c>
      <c r="J234" s="627">
        <f t="shared" si="39"/>
        <v>5502158.7453842759</v>
      </c>
      <c r="K234" s="598">
        <f t="shared" si="40"/>
        <v>2.6328919418705125E-2</v>
      </c>
      <c r="L234" s="595"/>
      <c r="M234" s="594">
        <f t="shared" si="41"/>
        <v>5305120.4564801455</v>
      </c>
      <c r="N234" s="594">
        <v>-3196452.2279215986</v>
      </c>
      <c r="O234" s="607">
        <v>-2715494.2061333656</v>
      </c>
      <c r="P234" s="594">
        <v>-2336520.9683373421</v>
      </c>
      <c r="Q234" s="594">
        <v>-164855.49441304526</v>
      </c>
      <c r="R234" s="620">
        <f t="shared" si="33"/>
        <v>-3361307.7223346438</v>
      </c>
      <c r="S234" s="620"/>
      <c r="T234" s="597">
        <f t="shared" si="42"/>
        <v>2492318.0703350008</v>
      </c>
      <c r="U234" s="597">
        <v>-1495390.8422010001</v>
      </c>
      <c r="V234" s="608">
        <v>3973880.7323963046</v>
      </c>
      <c r="W234" s="597">
        <v>3241106.7323357463</v>
      </c>
      <c r="X234" s="597">
        <v>25043.064675287533</v>
      </c>
      <c r="Y234" s="605">
        <v>-4607906.2302622804</v>
      </c>
      <c r="Z234" s="605">
        <v>1767225.0543090217</v>
      </c>
      <c r="AA234" s="620">
        <f t="shared" si="34"/>
        <v>-4311028.9534789715</v>
      </c>
      <c r="AB234" s="620"/>
      <c r="AC234" s="618">
        <f t="shared" si="35"/>
        <v>-949721.23114432767</v>
      </c>
      <c r="AD234" s="597">
        <v>-3088332.1428149268</v>
      </c>
      <c r="AE234" s="594">
        <f t="shared" si="36"/>
        <v>-60.635190207035258</v>
      </c>
      <c r="AF234" s="594"/>
      <c r="AG234" s="599">
        <v>50933</v>
      </c>
      <c r="AH234" s="600">
        <v>2</v>
      </c>
      <c r="AI234" s="600"/>
    </row>
    <row r="235" spans="1:35" s="587" customFormat="1">
      <c r="A235" s="601">
        <v>738</v>
      </c>
      <c r="B235" s="601" t="s">
        <v>266</v>
      </c>
      <c r="C235" s="597">
        <v>10514388.856360639</v>
      </c>
      <c r="D235" s="597">
        <v>10599593.802859878</v>
      </c>
      <c r="E235" s="627">
        <f t="shared" si="37"/>
        <v>85204.946499239653</v>
      </c>
      <c r="F235" s="598">
        <f t="shared" si="38"/>
        <v>8.1036518301960316E-3</v>
      </c>
      <c r="G235" s="598"/>
      <c r="H235" s="597">
        <v>10596501.728034444</v>
      </c>
      <c r="I235" s="597">
        <v>10761087.76297917</v>
      </c>
      <c r="J235" s="627">
        <f t="shared" si="39"/>
        <v>164586.03494472615</v>
      </c>
      <c r="K235" s="598">
        <f t="shared" si="40"/>
        <v>1.5532110423696914E-2</v>
      </c>
      <c r="L235" s="595"/>
      <c r="M235" s="594">
        <f t="shared" si="41"/>
        <v>-82112.871673805639</v>
      </c>
      <c r="N235" s="594">
        <v>48497.464560992346</v>
      </c>
      <c r="O235" s="607">
        <v>364387.34209890664</v>
      </c>
      <c r="P235" s="594">
        <v>382499.58568981383</v>
      </c>
      <c r="Q235" s="594">
        <v>-5785.8933444046088</v>
      </c>
      <c r="R235" s="620">
        <f t="shared" si="33"/>
        <v>42711.571216587734</v>
      </c>
      <c r="S235" s="620"/>
      <c r="T235" s="597">
        <f t="shared" si="42"/>
        <v>-161493.96011929214</v>
      </c>
      <c r="U235" s="597">
        <v>96896.376071575258</v>
      </c>
      <c r="V235" s="608">
        <v>438579.64845360816</v>
      </c>
      <c r="W235" s="597">
        <v>425709.24905696511</v>
      </c>
      <c r="X235" s="597">
        <v>1434.249301195958</v>
      </c>
      <c r="Y235" s="605">
        <v>-263900.85943641787</v>
      </c>
      <c r="Z235" s="605">
        <v>101211.30668563439</v>
      </c>
      <c r="AA235" s="620">
        <f t="shared" si="34"/>
        <v>-64358.927378012246</v>
      </c>
      <c r="AB235" s="620"/>
      <c r="AC235" s="618">
        <f t="shared" si="35"/>
        <v>-107070.49859459998</v>
      </c>
      <c r="AD235" s="597">
        <v>-182149.76620808197</v>
      </c>
      <c r="AE235" s="594">
        <f t="shared" si="36"/>
        <v>-62.444211932835778</v>
      </c>
      <c r="AF235" s="594"/>
      <c r="AG235" s="599">
        <v>2917</v>
      </c>
      <c r="AH235" s="600">
        <v>2</v>
      </c>
      <c r="AI235" s="600"/>
    </row>
    <row r="236" spans="1:35" s="587" customFormat="1">
      <c r="A236" s="601">
        <v>739</v>
      </c>
      <c r="B236" s="601" t="s">
        <v>267</v>
      </c>
      <c r="C236" s="597">
        <v>16018404.968830433</v>
      </c>
      <c r="D236" s="597">
        <v>16423335.982626151</v>
      </c>
      <c r="E236" s="627">
        <f t="shared" si="37"/>
        <v>404931.01379571855</v>
      </c>
      <c r="F236" s="598">
        <f t="shared" si="38"/>
        <v>2.5279109535790701E-2</v>
      </c>
      <c r="G236" s="598"/>
      <c r="H236" s="597">
        <v>18498371.332115397</v>
      </c>
      <c r="I236" s="597">
        <v>18444562.69539763</v>
      </c>
      <c r="J236" s="627">
        <f t="shared" si="39"/>
        <v>-53808.636717766523</v>
      </c>
      <c r="K236" s="598">
        <f t="shared" si="40"/>
        <v>-2.9088310398628589E-3</v>
      </c>
      <c r="L236" s="595"/>
      <c r="M236" s="594">
        <f t="shared" si="41"/>
        <v>-2479966.3632849641</v>
      </c>
      <c r="N236" s="594">
        <v>1487130.9457899807</v>
      </c>
      <c r="O236" s="607">
        <v>869352.19955609739</v>
      </c>
      <c r="P236" s="594">
        <v>-353776.42405352369</v>
      </c>
      <c r="Q236" s="594">
        <v>1236713.0197413699</v>
      </c>
      <c r="R236" s="620">
        <f t="shared" si="33"/>
        <v>2723843.9655313506</v>
      </c>
      <c r="S236" s="620"/>
      <c r="T236" s="597">
        <f t="shared" si="42"/>
        <v>-2021226.712771479</v>
      </c>
      <c r="U236" s="597">
        <v>1212736.0276628872</v>
      </c>
      <c r="V236" s="608">
        <v>462804.53944652528</v>
      </c>
      <c r="W236" s="597">
        <v>-575979.62728635222</v>
      </c>
      <c r="X236" s="597">
        <v>991545.09773207386</v>
      </c>
      <c r="Y236" s="605">
        <v>-294570.17426293337</v>
      </c>
      <c r="Z236" s="605">
        <v>112973.60801111607</v>
      </c>
      <c r="AA236" s="620">
        <f t="shared" si="34"/>
        <v>2022684.5591431435</v>
      </c>
      <c r="AB236" s="620"/>
      <c r="AC236" s="618">
        <f t="shared" si="35"/>
        <v>-701159.40638820711</v>
      </c>
      <c r="AD236" s="597">
        <v>-515995.40964607894</v>
      </c>
      <c r="AE236" s="594">
        <f t="shared" si="36"/>
        <v>-158.47524866280065</v>
      </c>
      <c r="AF236" s="594"/>
      <c r="AG236" s="599">
        <v>3256</v>
      </c>
      <c r="AH236" s="600">
        <v>9</v>
      </c>
      <c r="AI236" s="600"/>
    </row>
    <row r="237" spans="1:35" s="587" customFormat="1">
      <c r="A237" s="601">
        <v>740</v>
      </c>
      <c r="B237" s="601" t="s">
        <v>268</v>
      </c>
      <c r="C237" s="597">
        <v>156287133.21070465</v>
      </c>
      <c r="D237" s="597">
        <v>164737181.10129565</v>
      </c>
      <c r="E237" s="627">
        <f t="shared" si="37"/>
        <v>8450047.8905909956</v>
      </c>
      <c r="F237" s="598">
        <f t="shared" si="38"/>
        <v>5.4067457230780033E-2</v>
      </c>
      <c r="G237" s="598"/>
      <c r="H237" s="597">
        <v>152933245.84625196</v>
      </c>
      <c r="I237" s="597">
        <v>155588882.81307033</v>
      </c>
      <c r="J237" s="627">
        <f t="shared" si="39"/>
        <v>2655636.9668183625</v>
      </c>
      <c r="K237" s="598">
        <f t="shared" si="40"/>
        <v>1.7364680597233569E-2</v>
      </c>
      <c r="L237" s="595"/>
      <c r="M237" s="594">
        <f t="shared" si="41"/>
        <v>3353887.3644526899</v>
      </c>
      <c r="N237" s="594">
        <v>-2020804.7409270357</v>
      </c>
      <c r="O237" s="607">
        <v>7476099.452282995</v>
      </c>
      <c r="P237" s="594">
        <v>7383584.9773334265</v>
      </c>
      <c r="Q237" s="594">
        <v>228095.99623139377</v>
      </c>
      <c r="R237" s="620">
        <f t="shared" si="33"/>
        <v>-1792708.744695642</v>
      </c>
      <c r="S237" s="620"/>
      <c r="T237" s="597">
        <f t="shared" si="42"/>
        <v>9148298.288225323</v>
      </c>
      <c r="U237" s="597">
        <v>-5488978.9729351923</v>
      </c>
      <c r="V237" s="608">
        <v>2840853.0682368279</v>
      </c>
      <c r="W237" s="597">
        <v>5074572.6176544428</v>
      </c>
      <c r="X237" s="597">
        <v>-1736668.790477443</v>
      </c>
      <c r="Y237" s="605">
        <v>-2902728.5138901155</v>
      </c>
      <c r="Z237" s="605">
        <v>1113254.9794338634</v>
      </c>
      <c r="AA237" s="620">
        <f t="shared" si="34"/>
        <v>-9015121.2978688888</v>
      </c>
      <c r="AB237" s="620"/>
      <c r="AC237" s="618">
        <f t="shared" si="35"/>
        <v>-7222412.5531732468</v>
      </c>
      <c r="AD237" s="597">
        <v>-6314474.9953789711</v>
      </c>
      <c r="AE237" s="594">
        <f t="shared" si="36"/>
        <v>-196.80458143615306</v>
      </c>
      <c r="AF237" s="594"/>
      <c r="AG237" s="599">
        <v>32085</v>
      </c>
      <c r="AH237" s="600">
        <v>10</v>
      </c>
      <c r="AI237" s="600"/>
    </row>
    <row r="238" spans="1:35" s="587" customFormat="1">
      <c r="A238" s="601">
        <v>742</v>
      </c>
      <c r="B238" s="601" t="s">
        <v>269</v>
      </c>
      <c r="C238" s="597">
        <v>5719961.5912291016</v>
      </c>
      <c r="D238" s="597">
        <v>5677054.5763818063</v>
      </c>
      <c r="E238" s="627">
        <f t="shared" si="37"/>
        <v>-42907.014847295359</v>
      </c>
      <c r="F238" s="598">
        <f t="shared" si="38"/>
        <v>-7.5012767416285271E-3</v>
      </c>
      <c r="G238" s="598"/>
      <c r="H238" s="597">
        <v>5451387.3729565926</v>
      </c>
      <c r="I238" s="597">
        <v>5671682.2417572448</v>
      </c>
      <c r="J238" s="627">
        <f t="shared" si="39"/>
        <v>220294.86880065221</v>
      </c>
      <c r="K238" s="598">
        <f t="shared" si="40"/>
        <v>4.0410789718136282E-2</v>
      </c>
      <c r="L238" s="595"/>
      <c r="M238" s="594">
        <f t="shared" si="41"/>
        <v>268574.21827250905</v>
      </c>
      <c r="N238" s="594">
        <v>-161407.18414677025</v>
      </c>
      <c r="O238" s="607">
        <v>-35177.319557789713</v>
      </c>
      <c r="P238" s="594">
        <v>-154499.52473769803</v>
      </c>
      <c r="Q238" s="594">
        <v>123525.4114653835</v>
      </c>
      <c r="R238" s="620">
        <f t="shared" si="33"/>
        <v>-37881.772681386748</v>
      </c>
      <c r="S238" s="620"/>
      <c r="T238" s="597">
        <f t="shared" si="42"/>
        <v>5372.3346245614812</v>
      </c>
      <c r="U238" s="597">
        <v>-3223.4007747368878</v>
      </c>
      <c r="V238" s="608">
        <v>1037751.8526420128</v>
      </c>
      <c r="W238" s="597">
        <v>813411.47881126869</v>
      </c>
      <c r="X238" s="597">
        <v>210006.1600184603</v>
      </c>
      <c r="Y238" s="605">
        <v>-89384.315777573138</v>
      </c>
      <c r="Z238" s="605">
        <v>34280.68940877846</v>
      </c>
      <c r="AA238" s="620">
        <f t="shared" si="34"/>
        <v>151679.13287492873</v>
      </c>
      <c r="AB238" s="620"/>
      <c r="AC238" s="618">
        <f t="shared" si="35"/>
        <v>189560.9055563155</v>
      </c>
      <c r="AD238" s="597">
        <v>203428.08426924935</v>
      </c>
      <c r="AE238" s="594">
        <f t="shared" si="36"/>
        <v>205.8988707178637</v>
      </c>
      <c r="AF238" s="594"/>
      <c r="AG238" s="599">
        <v>988</v>
      </c>
      <c r="AH238" s="600">
        <v>19</v>
      </c>
      <c r="AI238" s="600"/>
    </row>
    <row r="239" spans="1:35" s="587" customFormat="1">
      <c r="A239" s="601">
        <v>743</v>
      </c>
      <c r="B239" s="601" t="s">
        <v>270</v>
      </c>
      <c r="C239" s="597">
        <v>240638585.29064229</v>
      </c>
      <c r="D239" s="597">
        <v>253394053.15832952</v>
      </c>
      <c r="E239" s="627">
        <f t="shared" si="37"/>
        <v>12755467.867687225</v>
      </c>
      <c r="F239" s="598">
        <f t="shared" si="38"/>
        <v>5.3006743919647069E-2</v>
      </c>
      <c r="G239" s="598"/>
      <c r="H239" s="597">
        <v>231503528.93701261</v>
      </c>
      <c r="I239" s="597">
        <v>239160534.73644346</v>
      </c>
      <c r="J239" s="627">
        <f t="shared" si="39"/>
        <v>7657005.7994308472</v>
      </c>
      <c r="K239" s="598">
        <f t="shared" si="40"/>
        <v>3.3075114813969693E-2</v>
      </c>
      <c r="L239" s="595"/>
      <c r="M239" s="594">
        <f t="shared" si="41"/>
        <v>9135056.3536296785</v>
      </c>
      <c r="N239" s="594">
        <v>-5497885.2655691179</v>
      </c>
      <c r="O239" s="607">
        <v>11860885.300071657</v>
      </c>
      <c r="P239" s="594">
        <v>14819863.933790177</v>
      </c>
      <c r="Q239" s="594">
        <v>-2689306.917071817</v>
      </c>
      <c r="R239" s="620">
        <f t="shared" si="33"/>
        <v>-8187192.1826409344</v>
      </c>
      <c r="S239" s="620"/>
      <c r="T239" s="597">
        <f t="shared" si="42"/>
        <v>14233518.421886057</v>
      </c>
      <c r="U239" s="597">
        <v>-8540111.0531316325</v>
      </c>
      <c r="V239" s="608">
        <v>648802.80453294516</v>
      </c>
      <c r="W239" s="597">
        <v>5664009.3221367896</v>
      </c>
      <c r="X239" s="597">
        <v>-4003243.0852757152</v>
      </c>
      <c r="Y239" s="605">
        <v>-5909768.8861724799</v>
      </c>
      <c r="Z239" s="605">
        <v>2266515.6621959875</v>
      </c>
      <c r="AA239" s="620">
        <f t="shared" si="34"/>
        <v>-16186607.362383839</v>
      </c>
      <c r="AB239" s="620"/>
      <c r="AC239" s="618">
        <f t="shared" si="35"/>
        <v>-7999415.1797429044</v>
      </c>
      <c r="AD239" s="597">
        <v>-6733270.6219080128</v>
      </c>
      <c r="AE239" s="594">
        <f t="shared" si="36"/>
        <v>-103.07656754754088</v>
      </c>
      <c r="AF239" s="594"/>
      <c r="AG239" s="599">
        <v>65323</v>
      </c>
      <c r="AH239" s="600">
        <v>14</v>
      </c>
      <c r="AI239" s="600"/>
    </row>
    <row r="240" spans="1:35" s="587" customFormat="1">
      <c r="A240" s="601">
        <v>746</v>
      </c>
      <c r="B240" s="601" t="s">
        <v>271</v>
      </c>
      <c r="C240" s="597">
        <v>21308933.876163457</v>
      </c>
      <c r="D240" s="597">
        <v>21844549.237234306</v>
      </c>
      <c r="E240" s="627">
        <f t="shared" si="37"/>
        <v>535615.361070849</v>
      </c>
      <c r="F240" s="598">
        <f t="shared" si="38"/>
        <v>2.5135718388520491E-2</v>
      </c>
      <c r="G240" s="598"/>
      <c r="H240" s="597">
        <v>21137815.235026769</v>
      </c>
      <c r="I240" s="597">
        <v>21595577.366429169</v>
      </c>
      <c r="J240" s="627">
        <f t="shared" si="39"/>
        <v>457762.13140239939</v>
      </c>
      <c r="K240" s="598">
        <f t="shared" si="40"/>
        <v>2.1656075914783142E-2</v>
      </c>
      <c r="L240" s="595"/>
      <c r="M240" s="594">
        <f t="shared" si="41"/>
        <v>171118.64113668725</v>
      </c>
      <c r="N240" s="594">
        <v>-103915.72865544069</v>
      </c>
      <c r="O240" s="607">
        <v>1951030.1547562703</v>
      </c>
      <c r="P240" s="594">
        <v>2577604.7156397738</v>
      </c>
      <c r="Q240" s="594">
        <v>-606658.27817700489</v>
      </c>
      <c r="R240" s="620">
        <f t="shared" si="33"/>
        <v>-710574.00683244562</v>
      </c>
      <c r="S240" s="620"/>
      <c r="T240" s="597">
        <f t="shared" si="42"/>
        <v>248971.87080513686</v>
      </c>
      <c r="U240" s="597">
        <v>-149383.12248308209</v>
      </c>
      <c r="V240" s="608">
        <v>2738314.6625949442</v>
      </c>
      <c r="W240" s="597">
        <v>3397273.8990075365</v>
      </c>
      <c r="X240" s="597">
        <v>-585606.1011910981</v>
      </c>
      <c r="Y240" s="605">
        <v>-428375.23806357168</v>
      </c>
      <c r="Z240" s="605">
        <v>164290.55096211136</v>
      </c>
      <c r="AA240" s="620">
        <f t="shared" si="34"/>
        <v>-999073.91077564063</v>
      </c>
      <c r="AB240" s="620"/>
      <c r="AC240" s="618">
        <f t="shared" si="35"/>
        <v>-288499.90394319501</v>
      </c>
      <c r="AD240" s="597">
        <v>-285752.27990054805</v>
      </c>
      <c r="AE240" s="594">
        <f t="shared" si="36"/>
        <v>-60.348950348584594</v>
      </c>
      <c r="AF240" s="594"/>
      <c r="AG240" s="599">
        <v>4735</v>
      </c>
      <c r="AH240" s="600">
        <v>17</v>
      </c>
      <c r="AI240" s="600"/>
    </row>
    <row r="241" spans="1:35" s="587" customFormat="1">
      <c r="A241" s="601">
        <v>747</v>
      </c>
      <c r="B241" s="601" t="s">
        <v>272</v>
      </c>
      <c r="C241" s="597">
        <v>6215855.2088731322</v>
      </c>
      <c r="D241" s="597">
        <v>6455514.2793812864</v>
      </c>
      <c r="E241" s="627">
        <f t="shared" si="37"/>
        <v>239659.07050815411</v>
      </c>
      <c r="F241" s="598">
        <f t="shared" si="38"/>
        <v>3.8556089621592349E-2</v>
      </c>
      <c r="G241" s="598"/>
      <c r="H241" s="597">
        <v>6962373.3791401554</v>
      </c>
      <c r="I241" s="597">
        <v>7061139.6744115334</v>
      </c>
      <c r="J241" s="627">
        <f t="shared" si="39"/>
        <v>98766.295271378011</v>
      </c>
      <c r="K241" s="598">
        <f t="shared" si="40"/>
        <v>1.4185722295114188E-2</v>
      </c>
      <c r="L241" s="595"/>
      <c r="M241" s="594">
        <f t="shared" si="41"/>
        <v>-746518.17026702315</v>
      </c>
      <c r="N241" s="594">
        <v>447558.96251326235</v>
      </c>
      <c r="O241" s="607">
        <v>-150416.4448271431</v>
      </c>
      <c r="P241" s="594">
        <v>-509960.69309568778</v>
      </c>
      <c r="Q241" s="594">
        <v>365176.29474819027</v>
      </c>
      <c r="R241" s="620">
        <f t="shared" si="33"/>
        <v>812735.25726145261</v>
      </c>
      <c r="S241" s="620"/>
      <c r="T241" s="597">
        <f t="shared" si="42"/>
        <v>-605625.39503024705</v>
      </c>
      <c r="U241" s="597">
        <v>363375.23701814812</v>
      </c>
      <c r="V241" s="608">
        <v>197006.6080360394</v>
      </c>
      <c r="W241" s="597">
        <v>-105828.71415769588</v>
      </c>
      <c r="X241" s="597">
        <v>283858.44803739246</v>
      </c>
      <c r="Y241" s="605">
        <v>-118334.70145451991</v>
      </c>
      <c r="Z241" s="605">
        <v>45383.746707168248</v>
      </c>
      <c r="AA241" s="620">
        <f t="shared" si="34"/>
        <v>574282.73030818906</v>
      </c>
      <c r="AB241" s="620"/>
      <c r="AC241" s="618">
        <f t="shared" si="35"/>
        <v>-238452.52695326356</v>
      </c>
      <c r="AD241" s="597">
        <v>-203064.42323340662</v>
      </c>
      <c r="AE241" s="594">
        <f t="shared" si="36"/>
        <v>-155.24802999495918</v>
      </c>
      <c r="AF241" s="594"/>
      <c r="AG241" s="599">
        <v>1308</v>
      </c>
      <c r="AH241" s="600">
        <v>4</v>
      </c>
      <c r="AI241" s="600"/>
    </row>
    <row r="242" spans="1:35" s="587" customFormat="1">
      <c r="A242" s="601">
        <v>748</v>
      </c>
      <c r="B242" s="601" t="s">
        <v>273</v>
      </c>
      <c r="C242" s="597">
        <v>22681745.447559733</v>
      </c>
      <c r="D242" s="597">
        <v>23488606.248410378</v>
      </c>
      <c r="E242" s="627">
        <f t="shared" si="37"/>
        <v>806860.80085064471</v>
      </c>
      <c r="F242" s="598">
        <f t="shared" si="38"/>
        <v>3.557313535310188E-2</v>
      </c>
      <c r="G242" s="598"/>
      <c r="H242" s="597">
        <v>21575248.61100414</v>
      </c>
      <c r="I242" s="597">
        <v>21985940.556131385</v>
      </c>
      <c r="J242" s="627">
        <f t="shared" si="39"/>
        <v>410691.94512724504</v>
      </c>
      <c r="K242" s="598">
        <f t="shared" si="40"/>
        <v>1.9035328516111633E-2</v>
      </c>
      <c r="L242" s="595"/>
      <c r="M242" s="594">
        <f t="shared" si="41"/>
        <v>1106496.8365555927</v>
      </c>
      <c r="N242" s="594">
        <v>-665206.94257305388</v>
      </c>
      <c r="O242" s="607">
        <v>616513.86800750345</v>
      </c>
      <c r="P242" s="594">
        <v>1472603.9751624037</v>
      </c>
      <c r="Q242" s="594">
        <v>-835144.89288000506</v>
      </c>
      <c r="R242" s="620">
        <f t="shared" si="33"/>
        <v>-1500351.8354530591</v>
      </c>
      <c r="S242" s="620"/>
      <c r="T242" s="597">
        <f t="shared" si="42"/>
        <v>1502665.6922789924</v>
      </c>
      <c r="U242" s="597">
        <v>-901599.41536739527</v>
      </c>
      <c r="V242" s="608">
        <v>1877166.6793458611</v>
      </c>
      <c r="W242" s="597">
        <v>2893032.1174293328</v>
      </c>
      <c r="X242" s="597">
        <v>-940002.64966115193</v>
      </c>
      <c r="Y242" s="605">
        <v>-443031.37081252597</v>
      </c>
      <c r="Z242" s="605">
        <v>169911.47371942119</v>
      </c>
      <c r="AA242" s="620">
        <f t="shared" si="34"/>
        <v>-2114721.962121652</v>
      </c>
      <c r="AB242" s="620"/>
      <c r="AC242" s="618">
        <f t="shared" si="35"/>
        <v>-614370.12666859291</v>
      </c>
      <c r="AD242" s="597">
        <v>-1039264.7544645304</v>
      </c>
      <c r="AE242" s="594">
        <f t="shared" si="36"/>
        <v>-212.22478138953039</v>
      </c>
      <c r="AF242" s="594"/>
      <c r="AG242" s="599">
        <v>4897</v>
      </c>
      <c r="AH242" s="600">
        <v>17</v>
      </c>
      <c r="AI242" s="600"/>
    </row>
    <row r="243" spans="1:35" s="587" customFormat="1">
      <c r="A243" s="601">
        <v>749</v>
      </c>
      <c r="B243" s="601" t="s">
        <v>274</v>
      </c>
      <c r="C243" s="597">
        <v>83501315.001526102</v>
      </c>
      <c r="D243" s="597">
        <v>84320183.488921791</v>
      </c>
      <c r="E243" s="627">
        <f t="shared" si="37"/>
        <v>818868.48739568889</v>
      </c>
      <c r="F243" s="598">
        <f t="shared" si="38"/>
        <v>9.8066537919878627E-3</v>
      </c>
      <c r="G243" s="598"/>
      <c r="H243" s="597">
        <v>79515292.394314289</v>
      </c>
      <c r="I243" s="597">
        <v>80992790.060575664</v>
      </c>
      <c r="J243" s="627">
        <f t="shared" si="39"/>
        <v>1477497.666261375</v>
      </c>
      <c r="K243" s="598">
        <f t="shared" si="40"/>
        <v>1.8581302058659384E-2</v>
      </c>
      <c r="L243" s="595"/>
      <c r="M243" s="594">
        <f t="shared" si="41"/>
        <v>3986022.6072118133</v>
      </c>
      <c r="N243" s="594">
        <v>-2397156.3534561843</v>
      </c>
      <c r="O243" s="607">
        <v>-2906322.9397456348</v>
      </c>
      <c r="P243" s="594">
        <v>-166043.20271021128</v>
      </c>
      <c r="Q243" s="594">
        <v>-2651579.1706958557</v>
      </c>
      <c r="R243" s="620">
        <f t="shared" si="33"/>
        <v>-5048735.5241520405</v>
      </c>
      <c r="S243" s="620"/>
      <c r="T243" s="597">
        <f t="shared" si="42"/>
        <v>3327393.4283461273</v>
      </c>
      <c r="U243" s="597">
        <v>-1996436.057007676</v>
      </c>
      <c r="V243" s="608">
        <v>-2542494.9687756002</v>
      </c>
      <c r="W243" s="597">
        <v>-60128.040757939219</v>
      </c>
      <c r="X243" s="597">
        <v>-2153447.441846001</v>
      </c>
      <c r="Y243" s="605">
        <v>-1920858.089665418</v>
      </c>
      <c r="Z243" s="605">
        <v>736687.8517481623</v>
      </c>
      <c r="AA243" s="620">
        <f t="shared" si="34"/>
        <v>-5334053.7367709326</v>
      </c>
      <c r="AB243" s="620"/>
      <c r="AC243" s="618">
        <f t="shared" si="35"/>
        <v>-285318.21261889208</v>
      </c>
      <c r="AD243" s="597">
        <v>237916.90461753868</v>
      </c>
      <c r="AE243" s="594">
        <f t="shared" si="36"/>
        <v>11.205581415671565</v>
      </c>
      <c r="AF243" s="594"/>
      <c r="AG243" s="599">
        <v>21232</v>
      </c>
      <c r="AH243" s="600">
        <v>11</v>
      </c>
      <c r="AI243" s="600"/>
    </row>
    <row r="244" spans="1:35" s="587" customFormat="1">
      <c r="A244" s="601">
        <v>751</v>
      </c>
      <c r="B244" s="601" t="s">
        <v>275</v>
      </c>
      <c r="C244" s="597">
        <v>13402196.494208146</v>
      </c>
      <c r="D244" s="597">
        <v>13183207.718792586</v>
      </c>
      <c r="E244" s="627">
        <f t="shared" si="37"/>
        <v>-218988.77541556023</v>
      </c>
      <c r="F244" s="598">
        <f t="shared" si="38"/>
        <v>-1.6339767553042353E-2</v>
      </c>
      <c r="G244" s="598"/>
      <c r="H244" s="597">
        <v>13493463.064764367</v>
      </c>
      <c r="I244" s="597">
        <v>13646623.659836464</v>
      </c>
      <c r="J244" s="627">
        <f t="shared" si="39"/>
        <v>153160.59507209621</v>
      </c>
      <c r="K244" s="598">
        <f t="shared" si="40"/>
        <v>1.1350725483663731E-2</v>
      </c>
      <c r="L244" s="595"/>
      <c r="M244" s="594">
        <f t="shared" si="41"/>
        <v>-91266.57055622153</v>
      </c>
      <c r="N244" s="594">
        <v>54004.000961878512</v>
      </c>
      <c r="O244" s="607">
        <v>1294441.5015730299</v>
      </c>
      <c r="P244" s="594">
        <v>1556361.4950815737</v>
      </c>
      <c r="Q244" s="594">
        <v>-249822.7575788908</v>
      </c>
      <c r="R244" s="620">
        <f t="shared" si="33"/>
        <v>-195818.75661701229</v>
      </c>
      <c r="S244" s="620"/>
      <c r="T244" s="597">
        <f t="shared" si="42"/>
        <v>-463415.94104387797</v>
      </c>
      <c r="U244" s="597">
        <v>278049.56462632673</v>
      </c>
      <c r="V244" s="608">
        <v>1703901.3276428282</v>
      </c>
      <c r="W244" s="597">
        <v>1817717.0834915526</v>
      </c>
      <c r="X244" s="597">
        <v>-69246.174004534332</v>
      </c>
      <c r="Y244" s="605">
        <v>-260282.06122679953</v>
      </c>
      <c r="Z244" s="605">
        <v>99823.424523335663</v>
      </c>
      <c r="AA244" s="620">
        <f t="shared" si="34"/>
        <v>48344.753918328541</v>
      </c>
      <c r="AB244" s="620"/>
      <c r="AC244" s="618">
        <f t="shared" si="35"/>
        <v>244163.51053534081</v>
      </c>
      <c r="AD244" s="597">
        <v>72050.488060766831</v>
      </c>
      <c r="AE244" s="594">
        <f t="shared" si="36"/>
        <v>25.043617678403486</v>
      </c>
      <c r="AF244" s="594"/>
      <c r="AG244" s="599">
        <v>2877</v>
      </c>
      <c r="AH244" s="600">
        <v>19</v>
      </c>
      <c r="AI244" s="600"/>
    </row>
    <row r="245" spans="1:35" s="587" customFormat="1">
      <c r="A245" s="601">
        <v>753</v>
      </c>
      <c r="B245" s="601" t="s">
        <v>276</v>
      </c>
      <c r="C245" s="597">
        <v>64596240.786502823</v>
      </c>
      <c r="D245" s="597">
        <v>67011298.566812597</v>
      </c>
      <c r="E245" s="627">
        <f t="shared" si="37"/>
        <v>2415057.780309774</v>
      </c>
      <c r="F245" s="598">
        <f t="shared" si="38"/>
        <v>3.7386970989407679E-2</v>
      </c>
      <c r="G245" s="598"/>
      <c r="H245" s="597">
        <v>73659256.235013708</v>
      </c>
      <c r="I245" s="597">
        <v>78041068.268165469</v>
      </c>
      <c r="J245" s="627">
        <f t="shared" si="39"/>
        <v>4381812.0331517607</v>
      </c>
      <c r="K245" s="598">
        <f t="shared" si="40"/>
        <v>5.9487595410566738E-2</v>
      </c>
      <c r="L245" s="595"/>
      <c r="M245" s="594">
        <f t="shared" si="41"/>
        <v>-9063015.4485108852</v>
      </c>
      <c r="N245" s="594">
        <v>5432032.9815578219</v>
      </c>
      <c r="O245" s="607">
        <v>-1703499.285454914</v>
      </c>
      <c r="P245" s="594">
        <v>-4853648.0405787379</v>
      </c>
      <c r="Q245" s="594">
        <v>3242585.9676854638</v>
      </c>
      <c r="R245" s="620">
        <f t="shared" si="33"/>
        <v>8674618.9492432848</v>
      </c>
      <c r="S245" s="620"/>
      <c r="T245" s="597">
        <f t="shared" si="42"/>
        <v>-11029769.701352872</v>
      </c>
      <c r="U245" s="597">
        <v>6617861.8208117215</v>
      </c>
      <c r="V245" s="608">
        <v>11880126.514565125</v>
      </c>
      <c r="W245" s="597">
        <v>7949048.5461575687</v>
      </c>
      <c r="X245" s="597">
        <v>3607252.4094094052</v>
      </c>
      <c r="Y245" s="605">
        <v>-2019289.4009670371</v>
      </c>
      <c r="Z245" s="605">
        <v>774438.24656268756</v>
      </c>
      <c r="AA245" s="620">
        <f t="shared" si="34"/>
        <v>8980263.0758167766</v>
      </c>
      <c r="AB245" s="620"/>
      <c r="AC245" s="618">
        <f t="shared" si="35"/>
        <v>305644.12657349184</v>
      </c>
      <c r="AD245" s="597">
        <v>313071.01721053571</v>
      </c>
      <c r="AE245" s="594">
        <f t="shared" si="36"/>
        <v>14.026479265705005</v>
      </c>
      <c r="AF245" s="594"/>
      <c r="AG245" s="599">
        <v>22320</v>
      </c>
      <c r="AH245" s="600">
        <v>1</v>
      </c>
      <c r="AI245" s="602"/>
    </row>
    <row r="246" spans="1:35" s="587" customFormat="1">
      <c r="A246" s="601">
        <v>755</v>
      </c>
      <c r="B246" s="601" t="s">
        <v>277</v>
      </c>
      <c r="C246" s="597">
        <v>19710039.656888518</v>
      </c>
      <c r="D246" s="597">
        <v>19955467.077114303</v>
      </c>
      <c r="E246" s="627">
        <f t="shared" si="37"/>
        <v>245427.42022578418</v>
      </c>
      <c r="F246" s="598">
        <f t="shared" si="38"/>
        <v>1.2451898854501242E-2</v>
      </c>
      <c r="G246" s="598"/>
      <c r="H246" s="597">
        <v>20486662.096462112</v>
      </c>
      <c r="I246" s="597">
        <v>21530689.265439682</v>
      </c>
      <c r="J246" s="627">
        <f t="shared" si="39"/>
        <v>1044027.1689775698</v>
      </c>
      <c r="K246" s="598">
        <f t="shared" si="40"/>
        <v>5.0961311513888115E-2</v>
      </c>
      <c r="L246" s="595"/>
      <c r="M246" s="594">
        <f t="shared" si="41"/>
        <v>-776622.43957359344</v>
      </c>
      <c r="N246" s="594">
        <v>464360.05994844204</v>
      </c>
      <c r="O246" s="607">
        <v>2006744.6196058095</v>
      </c>
      <c r="P246" s="594">
        <v>1195646.2438363507</v>
      </c>
      <c r="Q246" s="594">
        <v>836917.47642097028</v>
      </c>
      <c r="R246" s="620">
        <f t="shared" si="33"/>
        <v>1301277.5363694122</v>
      </c>
      <c r="S246" s="620"/>
      <c r="T246" s="597">
        <f t="shared" si="42"/>
        <v>-1575222.188325379</v>
      </c>
      <c r="U246" s="597">
        <v>945133.31299522717</v>
      </c>
      <c r="V246" s="608">
        <v>485225.60553237796</v>
      </c>
      <c r="W246" s="597">
        <v>-643700.39263277873</v>
      </c>
      <c r="X246" s="597">
        <v>1038727.8126682282</v>
      </c>
      <c r="Y246" s="605">
        <v>-562451.71172993141</v>
      </c>
      <c r="Z246" s="605">
        <v>215711.58507527906</v>
      </c>
      <c r="AA246" s="620">
        <f t="shared" si="34"/>
        <v>1637120.9990088029</v>
      </c>
      <c r="AB246" s="620"/>
      <c r="AC246" s="618">
        <f t="shared" si="35"/>
        <v>335843.46263939072</v>
      </c>
      <c r="AD246" s="597">
        <v>45795.209802112542</v>
      </c>
      <c r="AE246" s="594">
        <f t="shared" si="36"/>
        <v>7.3661267174059102</v>
      </c>
      <c r="AF246" s="594"/>
      <c r="AG246" s="599">
        <v>6217</v>
      </c>
      <c r="AH246" s="600">
        <v>1</v>
      </c>
      <c r="AI246" s="602"/>
    </row>
    <row r="247" spans="1:35" s="587" customFormat="1">
      <c r="A247" s="601">
        <v>758</v>
      </c>
      <c r="B247" s="601" t="s">
        <v>278</v>
      </c>
      <c r="C247" s="597">
        <v>44014835.413453117</v>
      </c>
      <c r="D247" s="597">
        <v>42478092.580364332</v>
      </c>
      <c r="E247" s="627">
        <f t="shared" si="37"/>
        <v>-1536742.8330887854</v>
      </c>
      <c r="F247" s="598">
        <f t="shared" si="38"/>
        <v>-3.4914201510772444E-2</v>
      </c>
      <c r="G247" s="598"/>
      <c r="H247" s="597">
        <v>37867630.368808955</v>
      </c>
      <c r="I247" s="597">
        <v>38611679.29142873</v>
      </c>
      <c r="J247" s="627">
        <f t="shared" si="39"/>
        <v>744048.92261977494</v>
      </c>
      <c r="K247" s="598">
        <f t="shared" si="40"/>
        <v>1.9648679237997364E-2</v>
      </c>
      <c r="L247" s="595"/>
      <c r="M247" s="594">
        <f t="shared" si="41"/>
        <v>6147205.0446441621</v>
      </c>
      <c r="N247" s="594">
        <v>-3690454.1879474381</v>
      </c>
      <c r="O247" s="607">
        <v>1008882.0215726793</v>
      </c>
      <c r="P247" s="594">
        <v>2919859.2234102599</v>
      </c>
      <c r="Q247" s="594">
        <v>-1876872.494345821</v>
      </c>
      <c r="R247" s="620">
        <f t="shared" si="33"/>
        <v>-5567326.6822932586</v>
      </c>
      <c r="S247" s="620"/>
      <c r="T247" s="597">
        <f t="shared" si="42"/>
        <v>3866413.2889356017</v>
      </c>
      <c r="U247" s="597">
        <v>-2319847.9733613604</v>
      </c>
      <c r="V247" s="608">
        <v>6535636.482507132</v>
      </c>
      <c r="W247" s="597">
        <v>7536427.327658549</v>
      </c>
      <c r="X247" s="597">
        <v>-874781.46777197486</v>
      </c>
      <c r="Y247" s="605">
        <v>-735882.61592589063</v>
      </c>
      <c r="Z247" s="605">
        <v>282225.83770344534</v>
      </c>
      <c r="AA247" s="620">
        <f t="shared" si="34"/>
        <v>-3648286.2193557802</v>
      </c>
      <c r="AB247" s="620"/>
      <c r="AC247" s="618">
        <f t="shared" si="35"/>
        <v>1919040.4629374784</v>
      </c>
      <c r="AD247" s="597">
        <v>3153175.8501758357</v>
      </c>
      <c r="AE247" s="594">
        <f t="shared" si="36"/>
        <v>387.65378044945118</v>
      </c>
      <c r="AF247" s="594"/>
      <c r="AG247" s="599">
        <v>8134</v>
      </c>
      <c r="AH247" s="600">
        <v>19</v>
      </c>
      <c r="AI247" s="600"/>
    </row>
    <row r="248" spans="1:35" s="587" customFormat="1">
      <c r="A248" s="601">
        <v>759</v>
      </c>
      <c r="B248" s="601" t="s">
        <v>279</v>
      </c>
      <c r="C248" s="597">
        <v>9576623.7085551936</v>
      </c>
      <c r="D248" s="597">
        <v>10084195.292347189</v>
      </c>
      <c r="E248" s="627">
        <f t="shared" si="37"/>
        <v>507571.58379199542</v>
      </c>
      <c r="F248" s="598">
        <f t="shared" si="38"/>
        <v>5.3001099264092494E-2</v>
      </c>
      <c r="G248" s="598"/>
      <c r="H248" s="597">
        <v>10071964.347256454</v>
      </c>
      <c r="I248" s="597">
        <v>10222010.815204699</v>
      </c>
      <c r="J248" s="627">
        <f t="shared" si="39"/>
        <v>150046.46794824488</v>
      </c>
      <c r="K248" s="598">
        <f t="shared" si="40"/>
        <v>1.4897438352143959E-2</v>
      </c>
      <c r="L248" s="595"/>
      <c r="M248" s="594">
        <f t="shared" si="41"/>
        <v>-495340.63870126009</v>
      </c>
      <c r="N248" s="594">
        <v>296684.54337241122</v>
      </c>
      <c r="O248" s="607">
        <v>338256.94125003181</v>
      </c>
      <c r="P248" s="594">
        <v>355988.27834429406</v>
      </c>
      <c r="Q248" s="594">
        <v>-9412.404535199852</v>
      </c>
      <c r="R248" s="620">
        <f t="shared" si="33"/>
        <v>287272.13883721136</v>
      </c>
      <c r="S248" s="620"/>
      <c r="T248" s="597">
        <f t="shared" si="42"/>
        <v>-137815.52285750955</v>
      </c>
      <c r="U248" s="597">
        <v>82689.313714505712</v>
      </c>
      <c r="V248" s="608">
        <v>532163.58972523175</v>
      </c>
      <c r="W248" s="597">
        <v>693424.54638204537</v>
      </c>
      <c r="X248" s="597">
        <v>-131176.10161982421</v>
      </c>
      <c r="Y248" s="605">
        <v>-175692.65307697069</v>
      </c>
      <c r="Z248" s="605">
        <v>67381.678979603006</v>
      </c>
      <c r="AA248" s="620">
        <f t="shared" si="34"/>
        <v>-156797.76200268621</v>
      </c>
      <c r="AB248" s="620"/>
      <c r="AC248" s="618">
        <f t="shared" si="35"/>
        <v>-444069.90083989757</v>
      </c>
      <c r="AD248" s="597">
        <v>-369407.49582306203</v>
      </c>
      <c r="AE248" s="594">
        <f t="shared" si="36"/>
        <v>-190.22013173175182</v>
      </c>
      <c r="AF248" s="594"/>
      <c r="AG248" s="599">
        <v>1942</v>
      </c>
      <c r="AH248" s="600">
        <v>14</v>
      </c>
      <c r="AI248" s="600"/>
    </row>
    <row r="249" spans="1:35" s="587" customFormat="1">
      <c r="A249" s="601">
        <v>761</v>
      </c>
      <c r="B249" s="601" t="s">
        <v>280</v>
      </c>
      <c r="C249" s="597">
        <v>36610913.075980909</v>
      </c>
      <c r="D249" s="597">
        <v>39107780.280984573</v>
      </c>
      <c r="E249" s="627">
        <f t="shared" si="37"/>
        <v>2496867.2050036639</v>
      </c>
      <c r="F249" s="598">
        <f t="shared" si="38"/>
        <v>6.8200080118782064E-2</v>
      </c>
      <c r="G249" s="598"/>
      <c r="H249" s="597">
        <v>40299042.237173826</v>
      </c>
      <c r="I249" s="597">
        <v>41079428.448768444</v>
      </c>
      <c r="J249" s="627">
        <f t="shared" si="39"/>
        <v>780386.21159461886</v>
      </c>
      <c r="K249" s="598">
        <f t="shared" si="40"/>
        <v>1.9364882346378745E-2</v>
      </c>
      <c r="L249" s="595"/>
      <c r="M249" s="594">
        <f t="shared" si="41"/>
        <v>-3688129.1611929163</v>
      </c>
      <c r="N249" s="594">
        <v>2210648.4588482603</v>
      </c>
      <c r="O249" s="607">
        <v>1291209.2769961581</v>
      </c>
      <c r="P249" s="594">
        <v>-206350.41781065241</v>
      </c>
      <c r="Q249" s="594">
        <v>1533230.7110828501</v>
      </c>
      <c r="R249" s="620">
        <f t="shared" si="33"/>
        <v>3743879.1699311105</v>
      </c>
      <c r="S249" s="620"/>
      <c r="T249" s="597">
        <f t="shared" si="42"/>
        <v>-1971648.1677838713</v>
      </c>
      <c r="U249" s="597">
        <v>1182988.9006703226</v>
      </c>
      <c r="V249" s="608">
        <v>-635114.57662846148</v>
      </c>
      <c r="W249" s="597">
        <v>-1443853.7865171805</v>
      </c>
      <c r="X249" s="597">
        <v>686492.1597042036</v>
      </c>
      <c r="Y249" s="605">
        <v>-762299.8428561046</v>
      </c>
      <c r="Z249" s="605">
        <v>292357.37748822605</v>
      </c>
      <c r="AA249" s="620">
        <f t="shared" si="34"/>
        <v>1399538.595006648</v>
      </c>
      <c r="AB249" s="620"/>
      <c r="AC249" s="618">
        <f t="shared" si="35"/>
        <v>-2344340.5749244625</v>
      </c>
      <c r="AD249" s="597">
        <v>-2771258.9053755412</v>
      </c>
      <c r="AE249" s="594">
        <f t="shared" si="36"/>
        <v>-328.89376992351544</v>
      </c>
      <c r="AF249" s="594"/>
      <c r="AG249" s="599">
        <v>8426</v>
      </c>
      <c r="AH249" s="600">
        <v>2</v>
      </c>
      <c r="AI249" s="600"/>
    </row>
    <row r="250" spans="1:35" s="587" customFormat="1">
      <c r="A250" s="601">
        <v>762</v>
      </c>
      <c r="B250" s="601" t="s">
        <v>281</v>
      </c>
      <c r="C250" s="597">
        <v>18446134.197727494</v>
      </c>
      <c r="D250" s="597">
        <v>19118978.910582259</v>
      </c>
      <c r="E250" s="627">
        <f t="shared" si="37"/>
        <v>672844.71285476536</v>
      </c>
      <c r="F250" s="598">
        <f t="shared" si="38"/>
        <v>3.6476190926641838E-2</v>
      </c>
      <c r="G250" s="598"/>
      <c r="H250" s="597">
        <v>20650557.041029539</v>
      </c>
      <c r="I250" s="597">
        <v>21006914.226410385</v>
      </c>
      <c r="J250" s="627">
        <f t="shared" si="39"/>
        <v>356357.18538084626</v>
      </c>
      <c r="K250" s="598">
        <f t="shared" si="40"/>
        <v>1.7256541054694957E-2</v>
      </c>
      <c r="L250" s="595"/>
      <c r="M250" s="594">
        <f t="shared" si="41"/>
        <v>-2204422.843302045</v>
      </c>
      <c r="N250" s="594">
        <v>1321670.5136391146</v>
      </c>
      <c r="O250" s="607">
        <v>718043.61560273916</v>
      </c>
      <c r="P250" s="594">
        <v>-57255.092037187889</v>
      </c>
      <c r="Q250" s="594">
        <v>791032.61263520934</v>
      </c>
      <c r="R250" s="620">
        <f t="shared" si="33"/>
        <v>2112703.126274324</v>
      </c>
      <c r="S250" s="620"/>
      <c r="T250" s="597">
        <f t="shared" si="42"/>
        <v>-1887935.3158281259</v>
      </c>
      <c r="U250" s="597">
        <v>1132761.1894968753</v>
      </c>
      <c r="V250" s="608">
        <v>518861.64964989945</v>
      </c>
      <c r="W250" s="597">
        <v>-128859.24693555571</v>
      </c>
      <c r="X250" s="597">
        <v>594446.36913737422</v>
      </c>
      <c r="Y250" s="605">
        <v>-332205.67564296414</v>
      </c>
      <c r="Z250" s="605">
        <v>127407.58249902278</v>
      </c>
      <c r="AA250" s="620">
        <f t="shared" si="34"/>
        <v>1522409.4654903081</v>
      </c>
      <c r="AB250" s="620"/>
      <c r="AC250" s="618">
        <f t="shared" si="35"/>
        <v>-590293.6607840159</v>
      </c>
      <c r="AD250" s="597">
        <v>226166.54965239484</v>
      </c>
      <c r="AE250" s="594">
        <f t="shared" si="36"/>
        <v>61.592197617754586</v>
      </c>
      <c r="AF250" s="594"/>
      <c r="AG250" s="599">
        <v>3672</v>
      </c>
      <c r="AH250" s="600">
        <v>11</v>
      </c>
      <c r="AI250" s="600"/>
    </row>
    <row r="251" spans="1:35" s="587" customFormat="1">
      <c r="A251" s="601">
        <v>765</v>
      </c>
      <c r="B251" s="601" t="s">
        <v>282</v>
      </c>
      <c r="C251" s="597">
        <v>46850583.076561481</v>
      </c>
      <c r="D251" s="597">
        <v>46764602.762699597</v>
      </c>
      <c r="E251" s="627">
        <f t="shared" si="37"/>
        <v>-85980.313861884177</v>
      </c>
      <c r="F251" s="598">
        <f t="shared" si="38"/>
        <v>-1.8352026424383735E-3</v>
      </c>
      <c r="G251" s="598"/>
      <c r="H251" s="597">
        <v>43214387.425544567</v>
      </c>
      <c r="I251" s="597">
        <v>45022410.510640338</v>
      </c>
      <c r="J251" s="627">
        <f t="shared" si="39"/>
        <v>1808023.0850957707</v>
      </c>
      <c r="K251" s="598">
        <f t="shared" si="40"/>
        <v>4.1838452256459047E-2</v>
      </c>
      <c r="L251" s="595"/>
      <c r="M251" s="594">
        <f t="shared" si="41"/>
        <v>3636195.6510169134</v>
      </c>
      <c r="N251" s="594">
        <v>-2184411.0825233534</v>
      </c>
      <c r="O251" s="607">
        <v>-3054059.4724129438</v>
      </c>
      <c r="P251" s="594">
        <v>-2245684.712107148</v>
      </c>
      <c r="Q251" s="594">
        <v>-765267.9430192773</v>
      </c>
      <c r="R251" s="620">
        <f t="shared" si="33"/>
        <v>-2949679.0255426308</v>
      </c>
      <c r="S251" s="620"/>
      <c r="T251" s="597">
        <f t="shared" si="42"/>
        <v>1742192.2520592585</v>
      </c>
      <c r="U251" s="597">
        <v>-1045315.3512355549</v>
      </c>
      <c r="V251" s="608">
        <v>-3241295.2079889923</v>
      </c>
      <c r="W251" s="597">
        <v>-3187829.3015796132</v>
      </c>
      <c r="X251" s="597">
        <v>5090.9212425721453</v>
      </c>
      <c r="Y251" s="605">
        <v>-936725.91655970877</v>
      </c>
      <c r="Z251" s="605">
        <v>359253.29771102447</v>
      </c>
      <c r="AA251" s="620">
        <f t="shared" si="34"/>
        <v>-1617697.0488416669</v>
      </c>
      <c r="AB251" s="620"/>
      <c r="AC251" s="618">
        <f t="shared" si="35"/>
        <v>1331981.9767009639</v>
      </c>
      <c r="AD251" s="597">
        <v>1878533.8889374845</v>
      </c>
      <c r="AE251" s="594">
        <f t="shared" si="36"/>
        <v>181.43074067389264</v>
      </c>
      <c r="AF251" s="594"/>
      <c r="AG251" s="599">
        <v>10354</v>
      </c>
      <c r="AH251" s="600">
        <v>18</v>
      </c>
      <c r="AI251" s="600"/>
    </row>
    <row r="252" spans="1:35" s="587" customFormat="1">
      <c r="A252" s="601">
        <v>768</v>
      </c>
      <c r="B252" s="601" t="s">
        <v>283</v>
      </c>
      <c r="C252" s="597">
        <v>13059131.874582067</v>
      </c>
      <c r="D252" s="597">
        <v>12891652.977698764</v>
      </c>
      <c r="E252" s="627">
        <f t="shared" si="37"/>
        <v>-167478.8968833033</v>
      </c>
      <c r="F252" s="598">
        <f t="shared" si="38"/>
        <v>-1.2824657756100893E-2</v>
      </c>
      <c r="G252" s="598"/>
      <c r="H252" s="597">
        <v>13302562.376978215</v>
      </c>
      <c r="I252" s="597">
        <v>13484597.521368988</v>
      </c>
      <c r="J252" s="627">
        <f t="shared" si="39"/>
        <v>182035.14439077303</v>
      </c>
      <c r="K252" s="598">
        <f t="shared" si="40"/>
        <v>1.3684216561600803E-2</v>
      </c>
      <c r="L252" s="595"/>
      <c r="M252" s="594">
        <f t="shared" si="41"/>
        <v>-243430.5023961477</v>
      </c>
      <c r="N252" s="594">
        <v>145425.74719057904</v>
      </c>
      <c r="O252" s="607">
        <v>-60875.737270798534</v>
      </c>
      <c r="P252" s="594">
        <v>-536997.58426547516</v>
      </c>
      <c r="Q252" s="594">
        <v>486244.53408457228</v>
      </c>
      <c r="R252" s="620">
        <f t="shared" si="33"/>
        <v>631670.2812751513</v>
      </c>
      <c r="S252" s="620"/>
      <c r="T252" s="597">
        <f t="shared" si="42"/>
        <v>-592944.54367022403</v>
      </c>
      <c r="U252" s="597">
        <v>355766.72620213433</v>
      </c>
      <c r="V252" s="608">
        <v>377615.7131565772</v>
      </c>
      <c r="W252" s="597">
        <v>-237679.30459447298</v>
      </c>
      <c r="X252" s="597">
        <v>580837.77300998324</v>
      </c>
      <c r="Y252" s="605">
        <v>-214866.14369608928</v>
      </c>
      <c r="Z252" s="605">
        <v>82405.503386486685</v>
      </c>
      <c r="AA252" s="620">
        <f t="shared" si="34"/>
        <v>804143.85890251503</v>
      </c>
      <c r="AB252" s="620"/>
      <c r="AC252" s="618">
        <f t="shared" si="35"/>
        <v>172473.57762736373</v>
      </c>
      <c r="AD252" s="597">
        <v>519680.75567828119</v>
      </c>
      <c r="AE252" s="594">
        <f t="shared" si="36"/>
        <v>218.81294975927628</v>
      </c>
      <c r="AF252" s="594"/>
      <c r="AG252" s="599">
        <v>2375</v>
      </c>
      <c r="AH252" s="600">
        <v>10</v>
      </c>
      <c r="AI252" s="600"/>
    </row>
    <row r="253" spans="1:35" s="587" customFormat="1">
      <c r="A253" s="601">
        <v>777</v>
      </c>
      <c r="B253" s="601" t="s">
        <v>284</v>
      </c>
      <c r="C253" s="597">
        <v>41899719.689984664</v>
      </c>
      <c r="D253" s="597">
        <v>41758238.239363611</v>
      </c>
      <c r="E253" s="627">
        <f t="shared" si="37"/>
        <v>-141481.45062105358</v>
      </c>
      <c r="F253" s="598">
        <f t="shared" si="38"/>
        <v>-3.3766681893786523E-3</v>
      </c>
      <c r="G253" s="598"/>
      <c r="H253" s="597">
        <v>41782971.105322294</v>
      </c>
      <c r="I253" s="597">
        <v>42255190.618987672</v>
      </c>
      <c r="J253" s="627">
        <f t="shared" si="39"/>
        <v>472219.51366537809</v>
      </c>
      <c r="K253" s="598">
        <f t="shared" si="40"/>
        <v>1.1301721758250624E-2</v>
      </c>
      <c r="L253" s="595"/>
      <c r="M253" s="594">
        <f t="shared" si="41"/>
        <v>116748.58466237038</v>
      </c>
      <c r="N253" s="594">
        <v>-72003.561203717982</v>
      </c>
      <c r="O253" s="607">
        <v>602043.99036593735</v>
      </c>
      <c r="P253" s="594">
        <v>177467.56118011102</v>
      </c>
      <c r="Q253" s="594">
        <v>455852.61629320763</v>
      </c>
      <c r="R253" s="620">
        <f t="shared" si="33"/>
        <v>383849.05508948967</v>
      </c>
      <c r="S253" s="620"/>
      <c r="T253" s="597">
        <f t="shared" si="42"/>
        <v>-496952.37962406129</v>
      </c>
      <c r="U253" s="597">
        <v>298171.42777443671</v>
      </c>
      <c r="V253" s="608">
        <v>3854217.4547226056</v>
      </c>
      <c r="W253" s="597">
        <v>3186114.5398141108</v>
      </c>
      <c r="X253" s="597">
        <v>561220.16880010057</v>
      </c>
      <c r="Y253" s="605">
        <v>-666492.1602564588</v>
      </c>
      <c r="Z253" s="605">
        <v>255613.19724136734</v>
      </c>
      <c r="AA253" s="620">
        <f t="shared" si="34"/>
        <v>448512.63355944573</v>
      </c>
      <c r="AB253" s="620"/>
      <c r="AC253" s="618">
        <f t="shared" si="35"/>
        <v>64663.578469956061</v>
      </c>
      <c r="AD253" s="597">
        <v>710516.22871079203</v>
      </c>
      <c r="AE253" s="594">
        <f t="shared" si="36"/>
        <v>96.445802729848239</v>
      </c>
      <c r="AF253" s="594"/>
      <c r="AG253" s="599">
        <v>7367</v>
      </c>
      <c r="AH253" s="600">
        <v>18</v>
      </c>
      <c r="AI253" s="600"/>
    </row>
    <row r="254" spans="1:35" s="587" customFormat="1">
      <c r="A254" s="601">
        <v>778</v>
      </c>
      <c r="B254" s="601" t="s">
        <v>285</v>
      </c>
      <c r="C254" s="597">
        <v>36095334.01317434</v>
      </c>
      <c r="D254" s="597">
        <v>35533652.639380604</v>
      </c>
      <c r="E254" s="627">
        <f t="shared" si="37"/>
        <v>-561681.3737937361</v>
      </c>
      <c r="F254" s="598">
        <f t="shared" si="38"/>
        <v>-1.5561052117947697E-2</v>
      </c>
      <c r="G254" s="598"/>
      <c r="H254" s="597">
        <v>36439266.627426565</v>
      </c>
      <c r="I254" s="597">
        <v>36757110.950131372</v>
      </c>
      <c r="J254" s="627">
        <f t="shared" si="39"/>
        <v>317844.32270480692</v>
      </c>
      <c r="K254" s="598">
        <f t="shared" si="40"/>
        <v>8.7225773766142871E-3</v>
      </c>
      <c r="L254" s="595"/>
      <c r="M254" s="594">
        <f t="shared" si="41"/>
        <v>-343932.61425222456</v>
      </c>
      <c r="N254" s="594">
        <v>204565.76965551908</v>
      </c>
      <c r="O254" s="607">
        <v>-43575.136563420296</v>
      </c>
      <c r="P254" s="594">
        <v>-15016.841475248337</v>
      </c>
      <c r="Q254" s="594">
        <v>147.64595564326964</v>
      </c>
      <c r="R254" s="620">
        <f t="shared" si="33"/>
        <v>204713.41561116235</v>
      </c>
      <c r="S254" s="620"/>
      <c r="T254" s="597">
        <f t="shared" si="42"/>
        <v>-1223458.3107507676</v>
      </c>
      <c r="U254" s="597">
        <v>734074.98645046039</v>
      </c>
      <c r="V254" s="608">
        <v>795231.39709912241</v>
      </c>
      <c r="W254" s="597">
        <v>473772.50178798661</v>
      </c>
      <c r="X254" s="597">
        <v>223339.17060215434</v>
      </c>
      <c r="Y254" s="605">
        <v>-611848.3072912218</v>
      </c>
      <c r="Z254" s="605">
        <v>234656.17659065663</v>
      </c>
      <c r="AA254" s="620">
        <f t="shared" si="34"/>
        <v>580222.02635204955</v>
      </c>
      <c r="AB254" s="620"/>
      <c r="AC254" s="618">
        <f t="shared" si="35"/>
        <v>375508.61074088723</v>
      </c>
      <c r="AD254" s="597">
        <v>719841.49216143508</v>
      </c>
      <c r="AE254" s="594">
        <f t="shared" si="36"/>
        <v>106.4381919505301</v>
      </c>
      <c r="AF254" s="594"/>
      <c r="AG254" s="599">
        <v>6763</v>
      </c>
      <c r="AH254" s="600">
        <v>11</v>
      </c>
      <c r="AI254" s="600"/>
    </row>
    <row r="255" spans="1:35" s="587" customFormat="1">
      <c r="A255" s="601">
        <v>781</v>
      </c>
      <c r="B255" s="601" t="s">
        <v>286</v>
      </c>
      <c r="C255" s="597">
        <v>18325838.744703207</v>
      </c>
      <c r="D255" s="597">
        <v>18517118.422612026</v>
      </c>
      <c r="E255" s="627">
        <f t="shared" si="37"/>
        <v>191279.67790881917</v>
      </c>
      <c r="F255" s="598">
        <f t="shared" si="38"/>
        <v>1.0437703865756515E-2</v>
      </c>
      <c r="G255" s="598"/>
      <c r="H255" s="597">
        <v>21115557.761125963</v>
      </c>
      <c r="I255" s="597">
        <v>21489601.774564125</v>
      </c>
      <c r="J255" s="627">
        <f t="shared" si="39"/>
        <v>374044.01343816146</v>
      </c>
      <c r="K255" s="598">
        <f t="shared" si="40"/>
        <v>1.771414317678038E-2</v>
      </c>
      <c r="L255" s="595"/>
      <c r="M255" s="594">
        <f t="shared" si="41"/>
        <v>-2789719.016422756</v>
      </c>
      <c r="N255" s="594">
        <v>1672898.4574167642</v>
      </c>
      <c r="O255" s="607">
        <v>4224915.6529179588</v>
      </c>
      <c r="P255" s="594">
        <v>2651053.0000827722</v>
      </c>
      <c r="Q255" s="594">
        <v>1588792.5748640695</v>
      </c>
      <c r="R255" s="620">
        <f t="shared" si="33"/>
        <v>3261691.0322808335</v>
      </c>
      <c r="S255" s="620"/>
      <c r="T255" s="597">
        <f t="shared" si="42"/>
        <v>-2972483.3519520983</v>
      </c>
      <c r="U255" s="597">
        <v>1783490.0111712585</v>
      </c>
      <c r="V255" s="608">
        <v>531453.83481705561</v>
      </c>
      <c r="W255" s="597">
        <v>-1114581.7649767082</v>
      </c>
      <c r="X255" s="597">
        <v>1595198.4690263134</v>
      </c>
      <c r="Y255" s="605">
        <v>-317006.72316256707</v>
      </c>
      <c r="Z255" s="605">
        <v>121578.47741736815</v>
      </c>
      <c r="AA255" s="620">
        <f t="shared" si="34"/>
        <v>3183260.2344523729</v>
      </c>
      <c r="AB255" s="620"/>
      <c r="AC255" s="618">
        <f t="shared" si="35"/>
        <v>-78430.797828460578</v>
      </c>
      <c r="AD255" s="597">
        <v>57101.88482996868</v>
      </c>
      <c r="AE255" s="594">
        <f t="shared" si="36"/>
        <v>16.296200008552706</v>
      </c>
      <c r="AF255" s="594"/>
      <c r="AG255" s="599">
        <v>3504</v>
      </c>
      <c r="AH255" s="600">
        <v>7</v>
      </c>
      <c r="AI255" s="600"/>
    </row>
    <row r="256" spans="1:35" s="587" customFormat="1">
      <c r="A256" s="601">
        <v>783</v>
      </c>
      <c r="B256" s="601" t="s">
        <v>287</v>
      </c>
      <c r="C256" s="597">
        <v>28116083.004946232</v>
      </c>
      <c r="D256" s="597">
        <v>29184132.526602257</v>
      </c>
      <c r="E256" s="627">
        <f t="shared" si="37"/>
        <v>1068049.5216560252</v>
      </c>
      <c r="F256" s="598">
        <f t="shared" si="38"/>
        <v>3.7987137876500508E-2</v>
      </c>
      <c r="G256" s="598"/>
      <c r="H256" s="597">
        <v>28923285.072051316</v>
      </c>
      <c r="I256" s="597">
        <v>28990199.482880265</v>
      </c>
      <c r="J256" s="627">
        <f t="shared" si="39"/>
        <v>66914.410828948021</v>
      </c>
      <c r="K256" s="598">
        <f t="shared" si="40"/>
        <v>2.3135135121151117E-3</v>
      </c>
      <c r="L256" s="595"/>
      <c r="M256" s="594">
        <f t="shared" si="41"/>
        <v>-807202.06710508466</v>
      </c>
      <c r="N256" s="594">
        <v>482606.31541533151</v>
      </c>
      <c r="O256" s="607">
        <v>2762475.7074705884</v>
      </c>
      <c r="P256" s="594">
        <v>2485026.7188399211</v>
      </c>
      <c r="Q256" s="594">
        <v>304892.71807438449</v>
      </c>
      <c r="R256" s="620">
        <f t="shared" si="33"/>
        <v>787499.03348971601</v>
      </c>
      <c r="S256" s="620"/>
      <c r="T256" s="597">
        <f t="shared" si="42"/>
        <v>193933.04372199252</v>
      </c>
      <c r="U256" s="597">
        <v>-116359.82623319549</v>
      </c>
      <c r="V256" s="608">
        <v>1020149.3743131682</v>
      </c>
      <c r="W256" s="597">
        <v>1144868.7743850816</v>
      </c>
      <c r="X256" s="597">
        <v>-25278.264911026919</v>
      </c>
      <c r="Y256" s="605">
        <v>-580726.64268850407</v>
      </c>
      <c r="Z256" s="605">
        <v>222720.38999488761</v>
      </c>
      <c r="AA256" s="620">
        <f t="shared" si="34"/>
        <v>-499644.34383783885</v>
      </c>
      <c r="AB256" s="620"/>
      <c r="AC256" s="618">
        <f t="shared" si="35"/>
        <v>-1287143.3773275549</v>
      </c>
      <c r="AD256" s="597">
        <v>-1370501.7177350232</v>
      </c>
      <c r="AE256" s="594">
        <f t="shared" si="36"/>
        <v>-213.50704435815911</v>
      </c>
      <c r="AF256" s="594"/>
      <c r="AG256" s="599">
        <v>6419</v>
      </c>
      <c r="AH256" s="600">
        <v>4</v>
      </c>
      <c r="AI256" s="600"/>
    </row>
    <row r="257" spans="1:35" s="587" customFormat="1">
      <c r="A257" s="601">
        <v>785</v>
      </c>
      <c r="B257" s="601" t="s">
        <v>288</v>
      </c>
      <c r="C257" s="597">
        <v>14946563.797309561</v>
      </c>
      <c r="D257" s="597">
        <v>14596447.914515834</v>
      </c>
      <c r="E257" s="627">
        <f t="shared" si="37"/>
        <v>-350115.8827937264</v>
      </c>
      <c r="F257" s="598">
        <f t="shared" si="38"/>
        <v>-2.3424506631868697E-2</v>
      </c>
      <c r="G257" s="598"/>
      <c r="H257" s="597">
        <v>16818207.613025468</v>
      </c>
      <c r="I257" s="597">
        <v>16912015.795820739</v>
      </c>
      <c r="J257" s="627">
        <f t="shared" si="39"/>
        <v>93808.182795271277</v>
      </c>
      <c r="K257" s="598">
        <f t="shared" si="40"/>
        <v>5.5777752869823147E-3</v>
      </c>
      <c r="L257" s="595"/>
      <c r="M257" s="594">
        <f t="shared" si="41"/>
        <v>-1871643.8157159071</v>
      </c>
      <c r="N257" s="594">
        <v>1122290.4797577236</v>
      </c>
      <c r="O257" s="607">
        <v>1294508.9494752735</v>
      </c>
      <c r="P257" s="594">
        <v>435213.82861178927</v>
      </c>
      <c r="Q257" s="594">
        <v>870430.07666236942</v>
      </c>
      <c r="R257" s="620">
        <f t="shared" si="33"/>
        <v>1992720.5564200929</v>
      </c>
      <c r="S257" s="620"/>
      <c r="T257" s="597">
        <f t="shared" si="42"/>
        <v>-2315567.8813049048</v>
      </c>
      <c r="U257" s="597">
        <v>1389340.7287829425</v>
      </c>
      <c r="V257" s="608">
        <v>1269003.8069049381</v>
      </c>
      <c r="W257" s="597">
        <v>232834.67958431691</v>
      </c>
      <c r="X257" s="597">
        <v>998070.29587218177</v>
      </c>
      <c r="Y257" s="616">
        <v>-237574.10246144442</v>
      </c>
      <c r="Z257" s="616">
        <v>91114.463954911174</v>
      </c>
      <c r="AA257" s="620">
        <f t="shared" si="34"/>
        <v>2240951.3861485911</v>
      </c>
      <c r="AB257" s="620"/>
      <c r="AC257" s="618">
        <f t="shared" si="35"/>
        <v>248230.82972849812</v>
      </c>
      <c r="AD257" s="597">
        <v>232420.9300927259</v>
      </c>
      <c r="AE257" s="594">
        <f t="shared" si="36"/>
        <v>88.507589525028905</v>
      </c>
      <c r="AF257" s="594"/>
      <c r="AG257" s="599">
        <v>2626</v>
      </c>
      <c r="AH257" s="600">
        <v>17</v>
      </c>
      <c r="AI257" s="600"/>
    </row>
    <row r="258" spans="1:35" s="587" customFormat="1">
      <c r="A258" s="601">
        <v>790</v>
      </c>
      <c r="B258" s="601" t="s">
        <v>289</v>
      </c>
      <c r="C258" s="597">
        <v>105021165.62469263</v>
      </c>
      <c r="D258" s="597">
        <v>106759217.92531705</v>
      </c>
      <c r="E258" s="627">
        <f t="shared" si="37"/>
        <v>1738052.3006244153</v>
      </c>
      <c r="F258" s="598">
        <f t="shared" si="38"/>
        <v>1.6549543040072327E-2</v>
      </c>
      <c r="G258" s="598"/>
      <c r="H258" s="597">
        <v>108621059.01048312</v>
      </c>
      <c r="I258" s="597">
        <v>110677285.56979457</v>
      </c>
      <c r="J258" s="627">
        <f t="shared" si="39"/>
        <v>2056226.5593114495</v>
      </c>
      <c r="K258" s="598">
        <f t="shared" si="40"/>
        <v>1.893027538161823E-2</v>
      </c>
      <c r="L258" s="595"/>
      <c r="M258" s="594">
        <f t="shared" si="41"/>
        <v>-3599893.3857904822</v>
      </c>
      <c r="N258" s="594">
        <v>2153689.1027409001</v>
      </c>
      <c r="O258" s="607">
        <v>6091875.3364121318</v>
      </c>
      <c r="P258" s="594">
        <v>5019284.5945843682</v>
      </c>
      <c r="Q258" s="594">
        <v>1172559.5668414736</v>
      </c>
      <c r="R258" s="620">
        <f t="shared" si="33"/>
        <v>3326248.6695823735</v>
      </c>
      <c r="S258" s="620"/>
      <c r="T258" s="597">
        <f t="shared" si="42"/>
        <v>-3918067.6444775164</v>
      </c>
      <c r="U258" s="597">
        <v>2350840.5866865092</v>
      </c>
      <c r="V258" s="608">
        <v>5514754.2093346119</v>
      </c>
      <c r="W258" s="597">
        <v>4321137.910134308</v>
      </c>
      <c r="X258" s="597">
        <v>849275.9848068452</v>
      </c>
      <c r="Y258" s="605">
        <v>-2147213.9176770453</v>
      </c>
      <c r="Z258" s="605">
        <v>823499.88099994743</v>
      </c>
      <c r="AA258" s="620">
        <f t="shared" si="34"/>
        <v>1876402.5348162567</v>
      </c>
      <c r="AB258" s="620"/>
      <c r="AC258" s="618">
        <f t="shared" si="35"/>
        <v>-1449846.1347661167</v>
      </c>
      <c r="AD258" s="597">
        <v>-2391024.2125804387</v>
      </c>
      <c r="AE258" s="594">
        <f t="shared" si="36"/>
        <v>-100.7425723679295</v>
      </c>
      <c r="AF258" s="594"/>
      <c r="AG258" s="599">
        <v>23734</v>
      </c>
      <c r="AH258" s="600">
        <v>6</v>
      </c>
      <c r="AI258" s="600"/>
    </row>
    <row r="259" spans="1:35" s="587" customFormat="1">
      <c r="A259" s="601">
        <v>791</v>
      </c>
      <c r="B259" s="601" t="s">
        <v>290</v>
      </c>
      <c r="C259" s="597">
        <v>25499394.060455244</v>
      </c>
      <c r="D259" s="597">
        <v>26732908.065742936</v>
      </c>
      <c r="E259" s="627">
        <f t="shared" si="37"/>
        <v>1233514.005287692</v>
      </c>
      <c r="F259" s="598">
        <f t="shared" si="38"/>
        <v>4.8374247731660408E-2</v>
      </c>
      <c r="G259" s="598"/>
      <c r="H259" s="597">
        <v>27402453.574701112</v>
      </c>
      <c r="I259" s="597">
        <v>27656102.903192982</v>
      </c>
      <c r="J259" s="627">
        <f t="shared" si="39"/>
        <v>253649.32849187031</v>
      </c>
      <c r="K259" s="598">
        <f t="shared" si="40"/>
        <v>9.2564458799429591E-3</v>
      </c>
      <c r="L259" s="595"/>
      <c r="M259" s="594">
        <f t="shared" si="41"/>
        <v>-1903059.5142458677</v>
      </c>
      <c r="N259" s="594">
        <v>1140500.0559376774</v>
      </c>
      <c r="O259" s="607">
        <v>1765247.2122734413</v>
      </c>
      <c r="P259" s="594">
        <v>1474577.6367660947</v>
      </c>
      <c r="Q259" s="594">
        <v>312043.85841197806</v>
      </c>
      <c r="R259" s="620">
        <f t="shared" si="33"/>
        <v>1452543.9143496554</v>
      </c>
      <c r="S259" s="620"/>
      <c r="T259" s="597">
        <f t="shared" si="42"/>
        <v>-923194.83745004609</v>
      </c>
      <c r="U259" s="597">
        <v>553916.90247002756</v>
      </c>
      <c r="V259" s="608">
        <v>840474.39367726445</v>
      </c>
      <c r="W259" s="597">
        <v>943085.71447710879</v>
      </c>
      <c r="X259" s="597">
        <v>-24703.629769455609</v>
      </c>
      <c r="Y259" s="605">
        <v>-454973.40490426653</v>
      </c>
      <c r="Z259" s="605">
        <v>174491.48485500697</v>
      </c>
      <c r="AA259" s="620">
        <f t="shared" si="34"/>
        <v>248731.35265131237</v>
      </c>
      <c r="AB259" s="620"/>
      <c r="AC259" s="618">
        <f t="shared" si="35"/>
        <v>-1203812.5616983431</v>
      </c>
      <c r="AD259" s="597">
        <v>-1218404.9326363513</v>
      </c>
      <c r="AE259" s="594">
        <f t="shared" si="36"/>
        <v>-242.27578696288552</v>
      </c>
      <c r="AF259" s="594"/>
      <c r="AG259" s="599">
        <v>5029</v>
      </c>
      <c r="AH259" s="600">
        <v>17</v>
      </c>
      <c r="AI259" s="600"/>
    </row>
    <row r="260" spans="1:35" s="587" customFormat="1">
      <c r="A260" s="601">
        <v>831</v>
      </c>
      <c r="B260" s="601" t="s">
        <v>291</v>
      </c>
      <c r="C260" s="597">
        <v>15964239.994663078</v>
      </c>
      <c r="D260" s="597">
        <v>16249222.225717612</v>
      </c>
      <c r="E260" s="627">
        <f t="shared" si="37"/>
        <v>284982.23105453327</v>
      </c>
      <c r="F260" s="598">
        <f t="shared" si="38"/>
        <v>1.7851287073471972E-2</v>
      </c>
      <c r="G260" s="598"/>
      <c r="H260" s="597">
        <v>16428707.334859675</v>
      </c>
      <c r="I260" s="597">
        <v>16492938.617814777</v>
      </c>
      <c r="J260" s="627">
        <f t="shared" si="39"/>
        <v>64231.282955102623</v>
      </c>
      <c r="K260" s="598">
        <f t="shared" si="40"/>
        <v>3.909697923634675E-3</v>
      </c>
      <c r="L260" s="595"/>
      <c r="M260" s="594">
        <f t="shared" si="41"/>
        <v>-464467.34019659646</v>
      </c>
      <c r="N260" s="594">
        <v>277484.27787702432</v>
      </c>
      <c r="O260" s="607">
        <v>-246249.15999959409</v>
      </c>
      <c r="P260" s="594">
        <v>-622589.75909462385</v>
      </c>
      <c r="Q260" s="594">
        <v>395482.0588390918</v>
      </c>
      <c r="R260" s="620">
        <f t="shared" si="33"/>
        <v>672966.33671611617</v>
      </c>
      <c r="S260" s="620"/>
      <c r="T260" s="597">
        <f t="shared" si="42"/>
        <v>-243716.39209716581</v>
      </c>
      <c r="U260" s="597">
        <v>146229.83525829946</v>
      </c>
      <c r="V260" s="608">
        <v>-435445.31637746468</v>
      </c>
      <c r="W260" s="597">
        <v>-722290.1165954005</v>
      </c>
      <c r="X260" s="597">
        <v>220701.3986286635</v>
      </c>
      <c r="Y260" s="605">
        <v>-412452.52594125096</v>
      </c>
      <c r="Z260" s="605">
        <v>158183.86944799699</v>
      </c>
      <c r="AA260" s="620">
        <f t="shared" si="34"/>
        <v>112662.57739370901</v>
      </c>
      <c r="AB260" s="620"/>
      <c r="AC260" s="618">
        <f t="shared" si="35"/>
        <v>-560303.75932240719</v>
      </c>
      <c r="AD260" s="597">
        <v>-691337.27781336242</v>
      </c>
      <c r="AE260" s="594">
        <f t="shared" si="36"/>
        <v>-151.64230704394876</v>
      </c>
      <c r="AF260" s="594"/>
      <c r="AG260" s="599">
        <v>4559</v>
      </c>
      <c r="AH260" s="600">
        <v>9</v>
      </c>
      <c r="AI260" s="600"/>
    </row>
    <row r="261" spans="1:35" s="587" customFormat="1">
      <c r="A261" s="601">
        <v>832</v>
      </c>
      <c r="B261" s="601" t="s">
        <v>292</v>
      </c>
      <c r="C261" s="597">
        <v>18602444.903935138</v>
      </c>
      <c r="D261" s="597">
        <v>19191949.157041021</v>
      </c>
      <c r="E261" s="627">
        <f t="shared" si="37"/>
        <v>589504.25310588256</v>
      </c>
      <c r="F261" s="598">
        <f t="shared" si="38"/>
        <v>3.1689611561821075E-2</v>
      </c>
      <c r="G261" s="598"/>
      <c r="H261" s="597">
        <v>21565120.095283631</v>
      </c>
      <c r="I261" s="597">
        <v>21880867.943533018</v>
      </c>
      <c r="J261" s="627">
        <f t="shared" si="39"/>
        <v>315747.848249387</v>
      </c>
      <c r="K261" s="598">
        <f t="shared" si="40"/>
        <v>1.4641599344417385E-2</v>
      </c>
      <c r="L261" s="595"/>
      <c r="M261" s="594">
        <f t="shared" si="41"/>
        <v>-2962675.1913484931</v>
      </c>
      <c r="N261" s="594">
        <v>1776586.5202539766</v>
      </c>
      <c r="O261" s="607">
        <v>-86608.59563614428</v>
      </c>
      <c r="P261" s="594">
        <v>-1244660.3256014474</v>
      </c>
      <c r="Q261" s="594">
        <v>1174352.1721804312</v>
      </c>
      <c r="R261" s="620">
        <f t="shared" si="33"/>
        <v>2950938.6924344078</v>
      </c>
      <c r="S261" s="620"/>
      <c r="T261" s="597">
        <f t="shared" si="42"/>
        <v>-2688918.7864919975</v>
      </c>
      <c r="U261" s="597">
        <v>1613351.2718951982</v>
      </c>
      <c r="V261" s="608">
        <v>1356664.4912767485</v>
      </c>
      <c r="W261" s="597">
        <v>309133.40439012088</v>
      </c>
      <c r="X261" s="597">
        <v>992036.78746154194</v>
      </c>
      <c r="Y261" s="605">
        <v>-346047.57879475434</v>
      </c>
      <c r="Z261" s="605">
        <v>132716.23176981541</v>
      </c>
      <c r="AA261" s="620">
        <f t="shared" si="34"/>
        <v>2392056.7123318012</v>
      </c>
      <c r="AB261" s="620"/>
      <c r="AC261" s="618">
        <f t="shared" si="35"/>
        <v>-558881.98010260658</v>
      </c>
      <c r="AD261" s="597">
        <v>-20457.696049731225</v>
      </c>
      <c r="AE261" s="594">
        <f t="shared" si="36"/>
        <v>-5.3484172679035877</v>
      </c>
      <c r="AF261" s="594"/>
      <c r="AG261" s="599">
        <v>3825</v>
      </c>
      <c r="AH261" s="600">
        <v>17</v>
      </c>
      <c r="AI261" s="600"/>
    </row>
    <row r="262" spans="1:35" s="587" customFormat="1">
      <c r="A262" s="601">
        <v>833</v>
      </c>
      <c r="B262" s="601" t="s">
        <v>293</v>
      </c>
      <c r="C262" s="597">
        <v>7045367.4202723131</v>
      </c>
      <c r="D262" s="597">
        <v>7241900.7058635009</v>
      </c>
      <c r="E262" s="627">
        <f t="shared" si="37"/>
        <v>196533.28559118789</v>
      </c>
      <c r="F262" s="598">
        <f t="shared" si="38"/>
        <v>2.7895391945874076E-2</v>
      </c>
      <c r="G262" s="598"/>
      <c r="H262" s="597">
        <v>7813547.610695404</v>
      </c>
      <c r="I262" s="597">
        <v>7984961.5682749087</v>
      </c>
      <c r="J262" s="627">
        <f t="shared" si="39"/>
        <v>171413.9575795047</v>
      </c>
      <c r="K262" s="598">
        <f t="shared" si="40"/>
        <v>2.1938044806288561E-2</v>
      </c>
      <c r="L262" s="595"/>
      <c r="M262" s="594">
        <f t="shared" si="41"/>
        <v>-768180.19042309094</v>
      </c>
      <c r="N262" s="594">
        <v>460471.57373023202</v>
      </c>
      <c r="O262" s="607">
        <v>-363130.15204716288</v>
      </c>
      <c r="P262" s="594">
        <v>-965808.22906234954</v>
      </c>
      <c r="Q262" s="594">
        <v>609663.98082167027</v>
      </c>
      <c r="R262" s="620">
        <f t="shared" si="33"/>
        <v>1070135.5545519022</v>
      </c>
      <c r="S262" s="620"/>
      <c r="T262" s="597">
        <f t="shared" si="42"/>
        <v>-743060.86241140775</v>
      </c>
      <c r="U262" s="597">
        <v>445836.51744684455</v>
      </c>
      <c r="V262" s="608">
        <v>-269015.92937737703</v>
      </c>
      <c r="W262" s="597">
        <v>-861209.93478851067</v>
      </c>
      <c r="X262" s="597">
        <v>567660.44715549506</v>
      </c>
      <c r="Y262" s="605">
        <v>-152984.69431161557</v>
      </c>
      <c r="Z262" s="605">
        <v>58672.718411178525</v>
      </c>
      <c r="AA262" s="620">
        <f t="shared" si="34"/>
        <v>919184.98870190256</v>
      </c>
      <c r="AB262" s="620"/>
      <c r="AC262" s="618">
        <f t="shared" si="35"/>
        <v>-150950.56584999966</v>
      </c>
      <c r="AD262" s="597">
        <v>-180155.00724444631</v>
      </c>
      <c r="AE262" s="594">
        <f t="shared" si="36"/>
        <v>-106.5375560286495</v>
      </c>
      <c r="AF262" s="594"/>
      <c r="AG262" s="599">
        <v>1691</v>
      </c>
      <c r="AH262" s="600">
        <v>2</v>
      </c>
      <c r="AI262" s="600"/>
    </row>
    <row r="263" spans="1:35" s="587" customFormat="1">
      <c r="A263" s="601">
        <v>834</v>
      </c>
      <c r="B263" s="601" t="s">
        <v>294</v>
      </c>
      <c r="C263" s="597">
        <v>22563534.059340678</v>
      </c>
      <c r="D263" s="597">
        <v>22622881.489055436</v>
      </c>
      <c r="E263" s="627">
        <f t="shared" si="37"/>
        <v>59347.429714757949</v>
      </c>
      <c r="F263" s="598">
        <f t="shared" si="38"/>
        <v>2.6302364496039467E-3</v>
      </c>
      <c r="G263" s="598"/>
      <c r="H263" s="597">
        <v>24522259.676548902</v>
      </c>
      <c r="I263" s="597">
        <v>25330112.889520798</v>
      </c>
      <c r="J263" s="627">
        <f t="shared" si="39"/>
        <v>807853.21297189593</v>
      </c>
      <c r="K263" s="598">
        <f t="shared" si="40"/>
        <v>3.2943669287723153E-2</v>
      </c>
      <c r="L263" s="595"/>
      <c r="M263" s="594">
        <f t="shared" si="41"/>
        <v>-1958725.6172082238</v>
      </c>
      <c r="N263" s="594">
        <v>1173682.0982292539</v>
      </c>
      <c r="O263" s="607">
        <v>218874.89113819599</v>
      </c>
      <c r="P263" s="594">
        <v>-505803.14477975294</v>
      </c>
      <c r="Q263" s="594">
        <v>749534.85643869278</v>
      </c>
      <c r="R263" s="620">
        <f t="shared" si="33"/>
        <v>1923216.9546679468</v>
      </c>
      <c r="S263" s="620"/>
      <c r="T263" s="597">
        <f t="shared" si="42"/>
        <v>-2707231.4004653618</v>
      </c>
      <c r="U263" s="597">
        <v>1624338.8402792166</v>
      </c>
      <c r="V263" s="608">
        <v>2153361.3513902351</v>
      </c>
      <c r="W263" s="597">
        <v>1130833.4511924777</v>
      </c>
      <c r="X263" s="597">
        <v>937233.52468924189</v>
      </c>
      <c r="Y263" s="605">
        <v>-531872.8668586564</v>
      </c>
      <c r="Z263" s="605">
        <v>203983.98080385485</v>
      </c>
      <c r="AA263" s="620">
        <f t="shared" si="34"/>
        <v>2233683.4789136569</v>
      </c>
      <c r="AB263" s="620"/>
      <c r="AC263" s="618">
        <f t="shared" si="35"/>
        <v>310466.52424571011</v>
      </c>
      <c r="AD263" s="597">
        <v>294195.0768852625</v>
      </c>
      <c r="AE263" s="594">
        <f t="shared" si="36"/>
        <v>50.041686831988862</v>
      </c>
      <c r="AF263" s="594"/>
      <c r="AG263" s="599">
        <v>5879</v>
      </c>
      <c r="AH263" s="600">
        <v>5</v>
      </c>
      <c r="AI263" s="600"/>
    </row>
    <row r="264" spans="1:35" s="587" customFormat="1">
      <c r="A264" s="601">
        <v>837</v>
      </c>
      <c r="B264" s="601" t="s">
        <v>295</v>
      </c>
      <c r="C264" s="597">
        <v>913098400.4049325</v>
      </c>
      <c r="D264" s="597">
        <v>929748996.73674405</v>
      </c>
      <c r="E264" s="627">
        <f t="shared" si="37"/>
        <v>16650596.331811547</v>
      </c>
      <c r="F264" s="598">
        <f t="shared" si="38"/>
        <v>1.8235270508006031E-2</v>
      </c>
      <c r="G264" s="598"/>
      <c r="H264" s="597">
        <v>823462369.22556555</v>
      </c>
      <c r="I264" s="597">
        <v>871465245.90917051</v>
      </c>
      <c r="J264" s="627">
        <f t="shared" si="39"/>
        <v>48002876.683604956</v>
      </c>
      <c r="K264" s="598">
        <f t="shared" si="40"/>
        <v>5.8293953042140592E-2</v>
      </c>
      <c r="L264" s="595"/>
      <c r="M264" s="594">
        <f t="shared" si="41"/>
        <v>89636031.179366946</v>
      </c>
      <c r="N264" s="594">
        <v>-53845192.491937794</v>
      </c>
      <c r="O264" s="607">
        <v>-10010043.221953869</v>
      </c>
      <c r="P264" s="594">
        <v>8886555.9419789314</v>
      </c>
      <c r="Q264" s="594">
        <v>-17879235.785679471</v>
      </c>
      <c r="R264" s="620">
        <f t="shared" si="33"/>
        <v>-71724428.277617261</v>
      </c>
      <c r="S264" s="620"/>
      <c r="T264" s="597">
        <f t="shared" si="42"/>
        <v>58283750.827573538</v>
      </c>
      <c r="U264" s="597">
        <v>-34970250.496544115</v>
      </c>
      <c r="V264" s="608">
        <v>20418311.643644333</v>
      </c>
      <c r="W264" s="597">
        <v>26837554.012799382</v>
      </c>
      <c r="X264" s="597">
        <v>-2561673.0241984576</v>
      </c>
      <c r="Y264" s="605">
        <v>-22527833.084471367</v>
      </c>
      <c r="Z264" s="605">
        <v>8639878.7337960694</v>
      </c>
      <c r="AA264" s="620">
        <f t="shared" si="34"/>
        <v>-51419877.871417873</v>
      </c>
      <c r="AB264" s="620"/>
      <c r="AC264" s="618">
        <f t="shared" si="35"/>
        <v>20304550.406199388</v>
      </c>
      <c r="AD264" s="597">
        <v>20429694.661949202</v>
      </c>
      <c r="AE264" s="594">
        <f t="shared" si="36"/>
        <v>82.044001068030482</v>
      </c>
      <c r="AF264" s="594"/>
      <c r="AG264" s="599">
        <v>249009</v>
      </c>
      <c r="AH264" s="600">
        <v>6</v>
      </c>
      <c r="AI264" s="600"/>
    </row>
    <row r="265" spans="1:35" s="587" customFormat="1">
      <c r="A265" s="601">
        <v>844</v>
      </c>
      <c r="B265" s="601" t="s">
        <v>296</v>
      </c>
      <c r="C265" s="597">
        <v>8817192.2408458553</v>
      </c>
      <c r="D265" s="597">
        <v>8714663.8447690289</v>
      </c>
      <c r="E265" s="627">
        <f t="shared" si="37"/>
        <v>-102528.39607682638</v>
      </c>
      <c r="F265" s="598">
        <f t="shared" si="38"/>
        <v>-1.1628236435841913E-2</v>
      </c>
      <c r="G265" s="598"/>
      <c r="H265" s="597">
        <v>8869890.8943357598</v>
      </c>
      <c r="I265" s="597">
        <v>8973865.1936117206</v>
      </c>
      <c r="J265" s="627">
        <f t="shared" si="39"/>
        <v>103974.29927596077</v>
      </c>
      <c r="K265" s="598">
        <f t="shared" si="40"/>
        <v>1.1722162145462005E-2</v>
      </c>
      <c r="L265" s="595"/>
      <c r="M265" s="594">
        <f t="shared" si="41"/>
        <v>-52698.653489904478</v>
      </c>
      <c r="N265" s="594">
        <v>31234.193027492045</v>
      </c>
      <c r="O265" s="607">
        <v>-631101.54794262536</v>
      </c>
      <c r="P265" s="594">
        <v>-504079.76409443142</v>
      </c>
      <c r="Q265" s="594">
        <v>-120860.69158236854</v>
      </c>
      <c r="R265" s="620">
        <f t="shared" si="33"/>
        <v>-89626.498554876496</v>
      </c>
      <c r="S265" s="620"/>
      <c r="T265" s="597">
        <f t="shared" si="42"/>
        <v>-259201.34884269163</v>
      </c>
      <c r="U265" s="597">
        <v>155520.80930561494</v>
      </c>
      <c r="V265" s="608">
        <v>-184606.45651299134</v>
      </c>
      <c r="W265" s="597">
        <v>-139800.8507335959</v>
      </c>
      <c r="X265" s="597">
        <v>-22482.085641238325</v>
      </c>
      <c r="Y265" s="605">
        <v>-130367.20550150091</v>
      </c>
      <c r="Z265" s="605">
        <v>49998.454896811505</v>
      </c>
      <c r="AA265" s="620">
        <f t="shared" si="34"/>
        <v>52669.973059687218</v>
      </c>
      <c r="AB265" s="620"/>
      <c r="AC265" s="618">
        <f t="shared" si="35"/>
        <v>142296.47161456372</v>
      </c>
      <c r="AD265" s="597">
        <v>192103.96908571874</v>
      </c>
      <c r="AE265" s="594">
        <f t="shared" si="36"/>
        <v>133.31295564588393</v>
      </c>
      <c r="AF265" s="594"/>
      <c r="AG265" s="599">
        <v>1441</v>
      </c>
      <c r="AH265" s="600">
        <v>11</v>
      </c>
      <c r="AI265" s="600"/>
    </row>
    <row r="266" spans="1:35" s="587" customFormat="1">
      <c r="A266" s="601">
        <v>845</v>
      </c>
      <c r="B266" s="601" t="s">
        <v>297</v>
      </c>
      <c r="C266" s="597">
        <v>13915133.335463492</v>
      </c>
      <c r="D266" s="597">
        <v>13890276.160964981</v>
      </c>
      <c r="E266" s="627">
        <f t="shared" si="37"/>
        <v>-24857.174498511478</v>
      </c>
      <c r="F266" s="598">
        <f t="shared" si="38"/>
        <v>-1.7863410934885967E-3</v>
      </c>
      <c r="G266" s="598"/>
      <c r="H266" s="597">
        <v>14136930.146154318</v>
      </c>
      <c r="I266" s="597">
        <v>14242541.656497337</v>
      </c>
      <c r="J266" s="627">
        <f t="shared" si="39"/>
        <v>105611.51034301892</v>
      </c>
      <c r="K266" s="598">
        <f t="shared" si="40"/>
        <v>7.4706113173904675E-3</v>
      </c>
      <c r="L266" s="595"/>
      <c r="M266" s="594">
        <f t="shared" si="41"/>
        <v>-221796.81069082581</v>
      </c>
      <c r="N266" s="594">
        <v>132327.87187121573</v>
      </c>
      <c r="O266" s="607">
        <v>815202.24625359476</v>
      </c>
      <c r="P266" s="594">
        <v>817402.19398412295</v>
      </c>
      <c r="Q266" s="594">
        <v>9805.6424723850105</v>
      </c>
      <c r="R266" s="620">
        <f t="shared" ref="R266:R303" si="43">N266+Q266</f>
        <v>142133.51434360075</v>
      </c>
      <c r="S266" s="620"/>
      <c r="T266" s="597">
        <f t="shared" si="42"/>
        <v>-352265.4955323562</v>
      </c>
      <c r="U266" s="597">
        <v>211359.29731941369</v>
      </c>
      <c r="V266" s="608">
        <v>1481136.6959558502</v>
      </c>
      <c r="W266" s="597">
        <v>1431899.021814663</v>
      </c>
      <c r="X266" s="597">
        <v>7700.3723754299472</v>
      </c>
      <c r="Y266" s="605">
        <v>-259015.4818534331</v>
      </c>
      <c r="Z266" s="605">
        <v>99337.665766531107</v>
      </c>
      <c r="AA266" s="620">
        <f t="shared" ref="AA266:AA303" si="44">U266+X266+Y266+Z266</f>
        <v>59381.853607941652</v>
      </c>
      <c r="AB266" s="620"/>
      <c r="AC266" s="618">
        <f t="shared" ref="AC266:AC303" si="45">AA266-R266</f>
        <v>-82751.660735659098</v>
      </c>
      <c r="AD266" s="597">
        <v>65582.323709080927</v>
      </c>
      <c r="AE266" s="594">
        <f t="shared" ref="AE266:AE303" si="46">AD266/AG266</f>
        <v>22.906854246972031</v>
      </c>
      <c r="AF266" s="594"/>
      <c r="AG266" s="599">
        <v>2863</v>
      </c>
      <c r="AH266" s="600">
        <v>19</v>
      </c>
      <c r="AI266" s="600"/>
    </row>
    <row r="267" spans="1:35" s="587" customFormat="1">
      <c r="A267" s="601">
        <v>846</v>
      </c>
      <c r="B267" s="601" t="s">
        <v>298</v>
      </c>
      <c r="C267" s="597">
        <v>23088418.161060225</v>
      </c>
      <c r="D267" s="597">
        <v>24104307.125675462</v>
      </c>
      <c r="E267" s="627">
        <f t="shared" ref="E267:E303" si="47">D267-C267</f>
        <v>1015888.964615237</v>
      </c>
      <c r="F267" s="598">
        <f t="shared" ref="F267:F303" si="48">E267/C267</f>
        <v>4.3999937870520062E-2</v>
      </c>
      <c r="G267" s="598"/>
      <c r="H267" s="597">
        <v>26015071.337633234</v>
      </c>
      <c r="I267" s="597">
        <v>26289623.78220246</v>
      </c>
      <c r="J267" s="627">
        <f t="shared" ref="J267:J303" si="49">I267-H267</f>
        <v>274552.44456922635</v>
      </c>
      <c r="K267" s="598">
        <f t="shared" ref="K267:K303" si="50">J267/H267</f>
        <v>1.0553591839360462E-2</v>
      </c>
      <c r="L267" s="595"/>
      <c r="M267" s="594">
        <f t="shared" ref="M267:M303" si="51">C267-H267</f>
        <v>-2926653.1765730083</v>
      </c>
      <c r="N267" s="594">
        <v>1754702.8488937281</v>
      </c>
      <c r="O267" s="607">
        <v>4108637.4271973819</v>
      </c>
      <c r="P267" s="594">
        <v>3402618.2342377752</v>
      </c>
      <c r="Q267" s="594">
        <v>726647.81290576479</v>
      </c>
      <c r="R267" s="620">
        <f t="shared" si="43"/>
        <v>2481350.6617994928</v>
      </c>
      <c r="S267" s="620"/>
      <c r="T267" s="597">
        <f t="shared" ref="T267:T303" si="52">D267-I267</f>
        <v>-2185316.6565269977</v>
      </c>
      <c r="U267" s="597">
        <v>1311189.9939161984</v>
      </c>
      <c r="V267" s="608">
        <v>2353715.7205393463</v>
      </c>
      <c r="W267" s="597">
        <v>1945519.5792667102</v>
      </c>
      <c r="X267" s="597">
        <v>337656.72067008395</v>
      </c>
      <c r="Y267" s="605">
        <v>-439864.92237910995</v>
      </c>
      <c r="Z267" s="605">
        <v>168697.07682740979</v>
      </c>
      <c r="AA267" s="620">
        <f t="shared" si="44"/>
        <v>1377678.8690345823</v>
      </c>
      <c r="AB267" s="620"/>
      <c r="AC267" s="618">
        <f t="shared" si="45"/>
        <v>-1103671.7927649105</v>
      </c>
      <c r="AD267" s="597">
        <v>-977774.25951012224</v>
      </c>
      <c r="AE267" s="594">
        <f t="shared" si="46"/>
        <v>-201.10535983342703</v>
      </c>
      <c r="AF267" s="594"/>
      <c r="AG267" s="599">
        <v>4862</v>
      </c>
      <c r="AH267" s="600">
        <v>14</v>
      </c>
      <c r="AI267" s="600"/>
    </row>
    <row r="268" spans="1:35" s="587" customFormat="1">
      <c r="A268" s="601">
        <v>848</v>
      </c>
      <c r="B268" s="601" t="s">
        <v>299</v>
      </c>
      <c r="C268" s="597">
        <v>20034750.868133631</v>
      </c>
      <c r="D268" s="597">
        <v>21220662.025624</v>
      </c>
      <c r="E268" s="627">
        <f t="shared" si="47"/>
        <v>1185911.1574903689</v>
      </c>
      <c r="F268" s="598">
        <f t="shared" si="48"/>
        <v>5.9192707975052772E-2</v>
      </c>
      <c r="G268" s="598"/>
      <c r="H268" s="597">
        <v>21019088.503206655</v>
      </c>
      <c r="I268" s="597">
        <v>21283414.629449047</v>
      </c>
      <c r="J268" s="627">
        <f t="shared" si="49"/>
        <v>264326.12624239177</v>
      </c>
      <c r="K268" s="598">
        <f t="shared" si="50"/>
        <v>1.2575527535462178E-2</v>
      </c>
      <c r="L268" s="595"/>
      <c r="M268" s="594">
        <f t="shared" si="51"/>
        <v>-984337.63507302478</v>
      </c>
      <c r="N268" s="594">
        <v>589498.60468085529</v>
      </c>
      <c r="O268" s="607">
        <v>784470.76026660204</v>
      </c>
      <c r="P268" s="594">
        <v>211513.26182875223</v>
      </c>
      <c r="Q268" s="594">
        <v>590624.29512437142</v>
      </c>
      <c r="R268" s="620">
        <f t="shared" si="43"/>
        <v>1180122.8998052268</v>
      </c>
      <c r="S268" s="620"/>
      <c r="T268" s="597">
        <f t="shared" si="52"/>
        <v>-62752.603825047612</v>
      </c>
      <c r="U268" s="597">
        <v>37651.562295028561</v>
      </c>
      <c r="V268" s="608">
        <v>-422814.39452243596</v>
      </c>
      <c r="W268" s="597">
        <v>-626034.35657968</v>
      </c>
      <c r="X268" s="597">
        <v>142865.37758447084</v>
      </c>
      <c r="Y268" s="605">
        <v>-376355.01380030799</v>
      </c>
      <c r="Z268" s="605">
        <v>144339.74487906721</v>
      </c>
      <c r="AA268" s="620">
        <f t="shared" si="44"/>
        <v>-51498.329041741381</v>
      </c>
      <c r="AB268" s="620"/>
      <c r="AC268" s="618">
        <f t="shared" si="45"/>
        <v>-1231621.2288469682</v>
      </c>
      <c r="AD268" s="597">
        <v>-1212276.2756589614</v>
      </c>
      <c r="AE268" s="594">
        <f t="shared" si="46"/>
        <v>-291.41256626417339</v>
      </c>
      <c r="AF268" s="594"/>
      <c r="AG268" s="599">
        <v>4160</v>
      </c>
      <c r="AH268" s="600">
        <v>12</v>
      </c>
      <c r="AI268" s="600"/>
    </row>
    <row r="269" spans="1:35" s="587" customFormat="1">
      <c r="A269" s="601">
        <v>849</v>
      </c>
      <c r="B269" s="601" t="s">
        <v>300</v>
      </c>
      <c r="C269" s="597">
        <v>11866364.812529648</v>
      </c>
      <c r="D269" s="597">
        <v>11978094.700510105</v>
      </c>
      <c r="E269" s="627">
        <f t="shared" si="47"/>
        <v>111729.8879804574</v>
      </c>
      <c r="F269" s="598">
        <f t="shared" si="48"/>
        <v>9.4156795063710039E-3</v>
      </c>
      <c r="G269" s="598"/>
      <c r="H269" s="597">
        <v>13041547.222402791</v>
      </c>
      <c r="I269" s="597">
        <v>13143188.534628803</v>
      </c>
      <c r="J269" s="627">
        <f t="shared" si="49"/>
        <v>101641.31222601235</v>
      </c>
      <c r="K269" s="598">
        <f t="shared" si="50"/>
        <v>7.7936544255587051E-3</v>
      </c>
      <c r="L269" s="595"/>
      <c r="M269" s="594">
        <f t="shared" si="51"/>
        <v>-1175182.4098731428</v>
      </c>
      <c r="N269" s="594">
        <v>704344.65399877948</v>
      </c>
      <c r="O269" s="607">
        <v>2019240.7917927168</v>
      </c>
      <c r="P269" s="594">
        <v>1841192.1889279708</v>
      </c>
      <c r="Q269" s="594">
        <v>190287.47309936062</v>
      </c>
      <c r="R269" s="620">
        <f t="shared" si="43"/>
        <v>894632.12709814007</v>
      </c>
      <c r="S269" s="620"/>
      <c r="T269" s="597">
        <f t="shared" si="52"/>
        <v>-1165093.8341186978</v>
      </c>
      <c r="U269" s="597">
        <v>699056.30047121854</v>
      </c>
      <c r="V269" s="608">
        <v>837451.5015444085</v>
      </c>
      <c r="W269" s="597">
        <v>664202.60659068823</v>
      </c>
      <c r="X269" s="597">
        <v>131131.26064495582</v>
      </c>
      <c r="Y269" s="605">
        <v>-262634.28006305144</v>
      </c>
      <c r="Z269" s="605">
        <v>100725.54792882984</v>
      </c>
      <c r="AA269" s="620">
        <f t="shared" si="44"/>
        <v>668278.82898195263</v>
      </c>
      <c r="AB269" s="620"/>
      <c r="AC269" s="618">
        <f t="shared" si="45"/>
        <v>-226353.29811618745</v>
      </c>
      <c r="AD269" s="597">
        <v>-36466.67130460497</v>
      </c>
      <c r="AE269" s="594">
        <f t="shared" si="46"/>
        <v>-12.56171936086978</v>
      </c>
      <c r="AF269" s="594"/>
      <c r="AG269" s="599">
        <v>2903</v>
      </c>
      <c r="AH269" s="600">
        <v>16</v>
      </c>
      <c r="AI269" s="600"/>
    </row>
    <row r="270" spans="1:35" s="587" customFormat="1">
      <c r="A270" s="601">
        <v>850</v>
      </c>
      <c r="B270" s="601" t="s">
        <v>301</v>
      </c>
      <c r="C270" s="597">
        <v>9132621.1123538204</v>
      </c>
      <c r="D270" s="597">
        <v>9461427.3944789935</v>
      </c>
      <c r="E270" s="627">
        <f t="shared" si="47"/>
        <v>328806.28212517314</v>
      </c>
      <c r="F270" s="598">
        <f t="shared" si="48"/>
        <v>3.6003495390867842E-2</v>
      </c>
      <c r="G270" s="598"/>
      <c r="H270" s="597">
        <v>9608033.7193120457</v>
      </c>
      <c r="I270" s="597">
        <v>9884556.3512878679</v>
      </c>
      <c r="J270" s="627">
        <f t="shared" si="49"/>
        <v>276522.63197582215</v>
      </c>
      <c r="K270" s="598">
        <f t="shared" si="50"/>
        <v>2.8780356111783267E-2</v>
      </c>
      <c r="L270" s="595"/>
      <c r="M270" s="594">
        <f t="shared" si="51"/>
        <v>-475412.60695822537</v>
      </c>
      <c r="N270" s="594">
        <v>284626.20327458519</v>
      </c>
      <c r="O270" s="607">
        <v>383614.90487442166</v>
      </c>
      <c r="P270" s="594">
        <v>99748.301795600913</v>
      </c>
      <c r="Q270" s="594">
        <v>293810.16443008865</v>
      </c>
      <c r="R270" s="620">
        <f t="shared" si="43"/>
        <v>578436.3677046739</v>
      </c>
      <c r="S270" s="620"/>
      <c r="T270" s="597">
        <f t="shared" si="52"/>
        <v>-423128.95680887438</v>
      </c>
      <c r="U270" s="597">
        <v>253877.37408532458</v>
      </c>
      <c r="V270" s="608">
        <v>-41517.964113201946</v>
      </c>
      <c r="W270" s="597">
        <v>-303850.26393169351</v>
      </c>
      <c r="X270" s="597">
        <v>227410.78904301883</v>
      </c>
      <c r="Y270" s="605">
        <v>-217761.18226378397</v>
      </c>
      <c r="Z270" s="605">
        <v>83515.809116325661</v>
      </c>
      <c r="AA270" s="620">
        <f t="shared" si="44"/>
        <v>347042.78998088511</v>
      </c>
      <c r="AB270" s="620"/>
      <c r="AC270" s="618">
        <f t="shared" si="45"/>
        <v>-231393.5777237888</v>
      </c>
      <c r="AD270" s="597">
        <v>-226701.19812497962</v>
      </c>
      <c r="AE270" s="594">
        <f t="shared" si="46"/>
        <v>-94.184128842949576</v>
      </c>
      <c r="AF270" s="594"/>
      <c r="AG270" s="599">
        <v>2407</v>
      </c>
      <c r="AH270" s="600">
        <v>13</v>
      </c>
      <c r="AI270" s="600"/>
    </row>
    <row r="271" spans="1:35" s="587" customFormat="1">
      <c r="A271" s="601">
        <v>851</v>
      </c>
      <c r="B271" s="601" t="s">
        <v>302</v>
      </c>
      <c r="C271" s="597">
        <v>82083686.528162003</v>
      </c>
      <c r="D271" s="597">
        <v>87689583.212782964</v>
      </c>
      <c r="E271" s="627">
        <f t="shared" si="47"/>
        <v>5605896.6846209615</v>
      </c>
      <c r="F271" s="598">
        <f t="shared" si="48"/>
        <v>6.8294894171177858E-2</v>
      </c>
      <c r="G271" s="598"/>
      <c r="H271" s="597">
        <v>80443333.255282596</v>
      </c>
      <c r="I271" s="597">
        <v>81956496.943498567</v>
      </c>
      <c r="J271" s="627">
        <f t="shared" si="49"/>
        <v>1513163.688215971</v>
      </c>
      <c r="K271" s="598">
        <f t="shared" si="50"/>
        <v>1.881030567709107E-2</v>
      </c>
      <c r="L271" s="595"/>
      <c r="M271" s="594">
        <f t="shared" si="51"/>
        <v>1640353.2728794068</v>
      </c>
      <c r="N271" s="594">
        <v>-989765.16527233063</v>
      </c>
      <c r="O271" s="607">
        <v>2227556.3176639974</v>
      </c>
      <c r="P271" s="594">
        <v>3268292.3270786852</v>
      </c>
      <c r="Q271" s="594">
        <v>-951868.8144810478</v>
      </c>
      <c r="R271" s="620">
        <f t="shared" si="43"/>
        <v>-1941633.9797533783</v>
      </c>
      <c r="S271" s="620"/>
      <c r="T271" s="597">
        <f t="shared" si="52"/>
        <v>5733086.2692843974</v>
      </c>
      <c r="U271" s="597">
        <v>-3439851.7615706376</v>
      </c>
      <c r="V271" s="608">
        <v>536699.88367778063</v>
      </c>
      <c r="W271" s="597">
        <v>3220079.2131408602</v>
      </c>
      <c r="X271" s="597">
        <v>-2354537.301723551</v>
      </c>
      <c r="Y271" s="605">
        <v>-1920405.7398892157</v>
      </c>
      <c r="Z271" s="605">
        <v>736514.36647787492</v>
      </c>
      <c r="AA271" s="620">
        <f t="shared" si="44"/>
        <v>-6978280.4367055297</v>
      </c>
      <c r="AB271" s="620"/>
      <c r="AC271" s="618">
        <f t="shared" si="45"/>
        <v>-5036646.4569521509</v>
      </c>
      <c r="AD271" s="597">
        <v>-5296165.1447479762</v>
      </c>
      <c r="AE271" s="594">
        <f t="shared" si="46"/>
        <v>-249.50134944871985</v>
      </c>
      <c r="AF271" s="594"/>
      <c r="AG271" s="599">
        <v>21227</v>
      </c>
      <c r="AH271" s="600">
        <v>19</v>
      </c>
      <c r="AI271" s="600"/>
    </row>
    <row r="272" spans="1:35" s="587" customFormat="1">
      <c r="A272" s="601">
        <v>853</v>
      </c>
      <c r="B272" s="601" t="s">
        <v>303</v>
      </c>
      <c r="C272" s="597">
        <v>723353173.79914498</v>
      </c>
      <c r="D272" s="597">
        <v>759412555.94193423</v>
      </c>
      <c r="E272" s="627">
        <f t="shared" si="47"/>
        <v>36059382.142789245</v>
      </c>
      <c r="F272" s="598">
        <f t="shared" si="48"/>
        <v>4.9850313026762127E-2</v>
      </c>
      <c r="G272" s="598"/>
      <c r="H272" s="597">
        <v>695062131.83201694</v>
      </c>
      <c r="I272" s="597">
        <v>724108836.84603083</v>
      </c>
      <c r="J272" s="627">
        <f t="shared" si="49"/>
        <v>29046705.014013886</v>
      </c>
      <c r="K272" s="598">
        <f t="shared" si="50"/>
        <v>4.1790084200751587E-2</v>
      </c>
      <c r="L272" s="595"/>
      <c r="M272" s="594">
        <f t="shared" si="51"/>
        <v>28291041.967128038</v>
      </c>
      <c r="N272" s="594">
        <v>-17025421.368802838</v>
      </c>
      <c r="O272" s="607">
        <v>13571507.275307655</v>
      </c>
      <c r="P272" s="594">
        <v>12521881.943505645</v>
      </c>
      <c r="Q272" s="594">
        <v>1862510.4308394468</v>
      </c>
      <c r="R272" s="620">
        <f t="shared" si="43"/>
        <v>-15162910.937963391</v>
      </c>
      <c r="S272" s="620"/>
      <c r="T272" s="597">
        <f t="shared" si="52"/>
        <v>35303719.095903397</v>
      </c>
      <c r="U272" s="597">
        <v>-21182231.457542032</v>
      </c>
      <c r="V272" s="608">
        <v>10416157.935328722</v>
      </c>
      <c r="W272" s="597">
        <v>12222387.449108005</v>
      </c>
      <c r="X272" s="597">
        <v>97304.743471607842</v>
      </c>
      <c r="Y272" s="605">
        <v>-17904004.142086767</v>
      </c>
      <c r="Z272" s="605">
        <v>6866546.9979729326</v>
      </c>
      <c r="AA272" s="620">
        <f t="shared" si="44"/>
        <v>-32122383.858184259</v>
      </c>
      <c r="AB272" s="620"/>
      <c r="AC272" s="618">
        <f t="shared" si="45"/>
        <v>-16959472.920220867</v>
      </c>
      <c r="AD272" s="597">
        <v>-10946623.719806492</v>
      </c>
      <c r="AE272" s="594">
        <f t="shared" si="46"/>
        <v>-55.313914703418355</v>
      </c>
      <c r="AF272" s="594"/>
      <c r="AG272" s="599">
        <v>197900</v>
      </c>
      <c r="AH272" s="600">
        <v>2</v>
      </c>
      <c r="AI272" s="600"/>
    </row>
    <row r="273" spans="1:35" s="587" customFormat="1">
      <c r="A273" s="601">
        <v>854</v>
      </c>
      <c r="B273" s="601" t="s">
        <v>304</v>
      </c>
      <c r="C273" s="597">
        <v>19829570.75596565</v>
      </c>
      <c r="D273" s="597">
        <v>21372329.74354773</v>
      </c>
      <c r="E273" s="627">
        <f t="shared" si="47"/>
        <v>1542758.9875820801</v>
      </c>
      <c r="F273" s="598">
        <f t="shared" si="48"/>
        <v>7.7800927038117904E-2</v>
      </c>
      <c r="G273" s="598"/>
      <c r="H273" s="597">
        <v>20690311.834742807</v>
      </c>
      <c r="I273" s="597">
        <v>20940760.041225277</v>
      </c>
      <c r="J273" s="627">
        <f t="shared" si="49"/>
        <v>250448.20648247004</v>
      </c>
      <c r="K273" s="598">
        <f t="shared" si="50"/>
        <v>1.2104612462240507E-2</v>
      </c>
      <c r="L273" s="595"/>
      <c r="M273" s="594">
        <f t="shared" si="51"/>
        <v>-860741.07877715677</v>
      </c>
      <c r="N273" s="594">
        <v>515586.66422165488</v>
      </c>
      <c r="O273" s="607">
        <v>1118643.108860366</v>
      </c>
      <c r="P273" s="594">
        <v>938090.94714914635</v>
      </c>
      <c r="Q273" s="594">
        <v>194282.35786278188</v>
      </c>
      <c r="R273" s="620">
        <f t="shared" si="43"/>
        <v>709869.02208443673</v>
      </c>
      <c r="S273" s="620"/>
      <c r="T273" s="597">
        <f t="shared" si="52"/>
        <v>431569.70232245326</v>
      </c>
      <c r="U273" s="597">
        <v>-258941.82139347191</v>
      </c>
      <c r="V273" s="608">
        <v>366198.2346721217</v>
      </c>
      <c r="W273" s="597">
        <v>703428.2022054065</v>
      </c>
      <c r="X273" s="597">
        <v>-286696.08641553944</v>
      </c>
      <c r="Y273" s="605">
        <v>-295112.9939943761</v>
      </c>
      <c r="Z273" s="605">
        <v>113181.79033546087</v>
      </c>
      <c r="AA273" s="620">
        <f t="shared" si="44"/>
        <v>-727569.11146792665</v>
      </c>
      <c r="AB273" s="620"/>
      <c r="AC273" s="618">
        <f t="shared" si="45"/>
        <v>-1437438.1335523634</v>
      </c>
      <c r="AD273" s="597">
        <v>-1306802.2229899685</v>
      </c>
      <c r="AE273" s="594">
        <f t="shared" si="46"/>
        <v>-400.61380226547163</v>
      </c>
      <c r="AF273" s="594"/>
      <c r="AG273" s="599">
        <v>3262</v>
      </c>
      <c r="AH273" s="600">
        <v>19</v>
      </c>
      <c r="AI273" s="600"/>
    </row>
    <row r="274" spans="1:35" s="587" customFormat="1">
      <c r="A274" s="601">
        <v>857</v>
      </c>
      <c r="B274" s="601" t="s">
        <v>305</v>
      </c>
      <c r="C274" s="597">
        <v>15311584.696738198</v>
      </c>
      <c r="D274" s="597">
        <v>15338833.868190303</v>
      </c>
      <c r="E274" s="627">
        <f t="shared" si="47"/>
        <v>27249.171452105045</v>
      </c>
      <c r="F274" s="598">
        <f t="shared" si="48"/>
        <v>1.7796441055451231E-3</v>
      </c>
      <c r="G274" s="598"/>
      <c r="H274" s="597">
        <v>13462945.109398602</v>
      </c>
      <c r="I274" s="597">
        <v>13634398.082497193</v>
      </c>
      <c r="J274" s="627">
        <f t="shared" si="49"/>
        <v>171452.97309859097</v>
      </c>
      <c r="K274" s="598">
        <f t="shared" si="50"/>
        <v>1.2735175825599862E-2</v>
      </c>
      <c r="L274" s="595"/>
      <c r="M274" s="594">
        <f t="shared" si="51"/>
        <v>1848639.5873395968</v>
      </c>
      <c r="N274" s="594">
        <v>-1109813.7035469699</v>
      </c>
      <c r="O274" s="607">
        <v>-1125246.3986329138</v>
      </c>
      <c r="P274" s="594">
        <v>-364671.47093763761</v>
      </c>
      <c r="Q274" s="594">
        <v>-750493.89775389875</v>
      </c>
      <c r="R274" s="620">
        <f t="shared" si="43"/>
        <v>-1860307.6013008687</v>
      </c>
      <c r="S274" s="620"/>
      <c r="T274" s="597">
        <f t="shared" si="52"/>
        <v>1704435.7856931109</v>
      </c>
      <c r="U274" s="597">
        <v>-1022661.4714158663</v>
      </c>
      <c r="V274" s="608">
        <v>-279908.11687383428</v>
      </c>
      <c r="W274" s="597">
        <v>423615.04512815736</v>
      </c>
      <c r="X274" s="597">
        <v>-666436.06470098614</v>
      </c>
      <c r="Y274" s="605">
        <v>-216585.072845658</v>
      </c>
      <c r="Z274" s="605">
        <v>83064.747413578589</v>
      </c>
      <c r="AA274" s="620">
        <f t="shared" si="44"/>
        <v>-1822617.8615489318</v>
      </c>
      <c r="AB274" s="620"/>
      <c r="AC274" s="618">
        <f t="shared" si="45"/>
        <v>37689.739751936868</v>
      </c>
      <c r="AD274" s="597">
        <v>218657.92089872458</v>
      </c>
      <c r="AE274" s="594">
        <f t="shared" si="46"/>
        <v>91.335806557529068</v>
      </c>
      <c r="AF274" s="594"/>
      <c r="AG274" s="599">
        <v>2394</v>
      </c>
      <c r="AH274" s="600">
        <v>11</v>
      </c>
      <c r="AI274" s="600"/>
    </row>
    <row r="275" spans="1:35" s="587" customFormat="1">
      <c r="A275" s="601">
        <v>858</v>
      </c>
      <c r="B275" s="601" t="s">
        <v>306</v>
      </c>
      <c r="C275" s="597">
        <v>129363433.41571175</v>
      </c>
      <c r="D275" s="597">
        <v>133664695.47420506</v>
      </c>
      <c r="E275" s="627">
        <f t="shared" si="47"/>
        <v>4301262.0584933162</v>
      </c>
      <c r="F275" s="598">
        <f t="shared" si="48"/>
        <v>3.3249442635548583E-2</v>
      </c>
      <c r="G275" s="598"/>
      <c r="H275" s="597">
        <v>136358982.42999884</v>
      </c>
      <c r="I275" s="597">
        <v>144627013.21220151</v>
      </c>
      <c r="J275" s="627">
        <f t="shared" si="49"/>
        <v>8268030.782202661</v>
      </c>
      <c r="K275" s="598">
        <f t="shared" si="50"/>
        <v>6.0634295114714069E-2</v>
      </c>
      <c r="L275" s="595"/>
      <c r="M275" s="594">
        <f t="shared" si="51"/>
        <v>-6995549.0142870992</v>
      </c>
      <c r="N275" s="594">
        <v>4186990.4005118897</v>
      </c>
      <c r="O275" s="607">
        <v>3419758.5194430351</v>
      </c>
      <c r="P275" s="594">
        <v>1620284.0180889815</v>
      </c>
      <c r="Q275" s="594">
        <v>1964928.3638382002</v>
      </c>
      <c r="R275" s="620">
        <f t="shared" si="43"/>
        <v>6151918.7643500902</v>
      </c>
      <c r="S275" s="620"/>
      <c r="T275" s="597">
        <f t="shared" si="52"/>
        <v>-10962317.737996444</v>
      </c>
      <c r="U275" s="597">
        <v>6577390.642797865</v>
      </c>
      <c r="V275" s="608">
        <v>7440932.7402636111</v>
      </c>
      <c r="W275" s="597">
        <v>4065082.9274062514</v>
      </c>
      <c r="X275" s="597">
        <v>2789946.0774370567</v>
      </c>
      <c r="Y275" s="605">
        <v>-3653538.672430682</v>
      </c>
      <c r="Z275" s="605">
        <v>1401205.8310567909</v>
      </c>
      <c r="AA275" s="620">
        <f t="shared" si="44"/>
        <v>7115003.8788610306</v>
      </c>
      <c r="AB275" s="620"/>
      <c r="AC275" s="618">
        <f t="shared" si="45"/>
        <v>963085.11451094039</v>
      </c>
      <c r="AD275" s="597">
        <v>1402566.7841411419</v>
      </c>
      <c r="AE275" s="594">
        <f t="shared" si="46"/>
        <v>34.730754361656643</v>
      </c>
      <c r="AF275" s="594"/>
      <c r="AG275" s="599">
        <v>40384</v>
      </c>
      <c r="AH275" s="600">
        <v>1</v>
      </c>
      <c r="AI275" s="602"/>
    </row>
    <row r="276" spans="1:35" s="587" customFormat="1">
      <c r="A276" s="601">
        <v>859</v>
      </c>
      <c r="B276" s="601" t="s">
        <v>307</v>
      </c>
      <c r="C276" s="597">
        <v>22390854.907572355</v>
      </c>
      <c r="D276" s="597">
        <v>23391603.906923968</v>
      </c>
      <c r="E276" s="627">
        <f t="shared" si="47"/>
        <v>1000748.9993516132</v>
      </c>
      <c r="F276" s="598">
        <f t="shared" si="48"/>
        <v>4.4694541744056869E-2</v>
      </c>
      <c r="G276" s="598"/>
      <c r="H276" s="597">
        <v>20277104.583932716</v>
      </c>
      <c r="I276" s="597">
        <v>20745743.743042391</v>
      </c>
      <c r="J276" s="627">
        <f t="shared" si="49"/>
        <v>468639.15910967439</v>
      </c>
      <c r="K276" s="598">
        <f t="shared" si="50"/>
        <v>2.3111739507474714E-2</v>
      </c>
      <c r="L276" s="595"/>
      <c r="M276" s="594">
        <f t="shared" si="51"/>
        <v>2113750.3236396387</v>
      </c>
      <c r="N276" s="594">
        <v>-1269966.4205834512</v>
      </c>
      <c r="O276" s="607">
        <v>902735.05876114219</v>
      </c>
      <c r="P276" s="594">
        <v>2532738.77570251</v>
      </c>
      <c r="Q276" s="594">
        <v>-1602539.1589233917</v>
      </c>
      <c r="R276" s="620">
        <f t="shared" si="43"/>
        <v>-2872505.5795068429</v>
      </c>
      <c r="S276" s="620"/>
      <c r="T276" s="597">
        <f t="shared" si="52"/>
        <v>2645860.1638815776</v>
      </c>
      <c r="U276" s="597">
        <v>-1587516.0983289462</v>
      </c>
      <c r="V276" s="608">
        <v>-287554.66912748665</v>
      </c>
      <c r="W276" s="597">
        <v>1557006.8772822171</v>
      </c>
      <c r="X276" s="597">
        <v>-1742905.1000900699</v>
      </c>
      <c r="Y276" s="605">
        <v>-593663.84628788964</v>
      </c>
      <c r="Z276" s="605">
        <v>227682.06872510555</v>
      </c>
      <c r="AA276" s="620">
        <f t="shared" si="44"/>
        <v>-3696402.9759817999</v>
      </c>
      <c r="AB276" s="620"/>
      <c r="AC276" s="618">
        <f t="shared" si="45"/>
        <v>-823897.396474957</v>
      </c>
      <c r="AD276" s="597">
        <v>-1098679.2299244478</v>
      </c>
      <c r="AE276" s="594">
        <f t="shared" si="46"/>
        <v>-167.43054402993718</v>
      </c>
      <c r="AF276" s="594"/>
      <c r="AG276" s="599">
        <v>6562</v>
      </c>
      <c r="AH276" s="600">
        <v>17</v>
      </c>
      <c r="AI276" s="600"/>
    </row>
    <row r="277" spans="1:35" s="587" customFormat="1">
      <c r="A277" s="601">
        <v>886</v>
      </c>
      <c r="B277" s="601" t="s">
        <v>308</v>
      </c>
      <c r="C277" s="597">
        <v>47987250.964812636</v>
      </c>
      <c r="D277" s="597">
        <v>49667215.104134321</v>
      </c>
      <c r="E277" s="627">
        <f t="shared" si="47"/>
        <v>1679964.1393216848</v>
      </c>
      <c r="F277" s="598">
        <f t="shared" si="48"/>
        <v>3.5008551345305096E-2</v>
      </c>
      <c r="G277" s="598"/>
      <c r="H277" s="597">
        <v>47757659.438168585</v>
      </c>
      <c r="I277" s="597">
        <v>48719959.992504507</v>
      </c>
      <c r="J277" s="627">
        <f t="shared" si="49"/>
        <v>962300.554335922</v>
      </c>
      <c r="K277" s="598">
        <f t="shared" si="50"/>
        <v>2.0149659042269522E-2</v>
      </c>
      <c r="L277" s="595"/>
      <c r="M277" s="594">
        <f t="shared" si="51"/>
        <v>229591.52664405107</v>
      </c>
      <c r="N277" s="594">
        <v>-141052.78831426238</v>
      </c>
      <c r="O277" s="607">
        <v>2315590.9609702975</v>
      </c>
      <c r="P277" s="594">
        <v>2933419.2648841068</v>
      </c>
      <c r="Q277" s="594">
        <v>-565052.86245624186</v>
      </c>
      <c r="R277" s="620">
        <f t="shared" si="43"/>
        <v>-706105.65077050426</v>
      </c>
      <c r="S277" s="620"/>
      <c r="T277" s="597">
        <f t="shared" si="52"/>
        <v>947255.11162981391</v>
      </c>
      <c r="U277" s="597">
        <v>-568353.06697788823</v>
      </c>
      <c r="V277" s="608">
        <v>556082.43211881816</v>
      </c>
      <c r="W277" s="597">
        <v>1464271.9739580378</v>
      </c>
      <c r="X277" s="597">
        <v>-713009.78457298933</v>
      </c>
      <c r="Y277" s="605">
        <v>-1139830.9660745384</v>
      </c>
      <c r="Z277" s="605">
        <v>437148.18407004036</v>
      </c>
      <c r="AA277" s="620">
        <f t="shared" si="44"/>
        <v>-1984045.6335553755</v>
      </c>
      <c r="AB277" s="620"/>
      <c r="AC277" s="618">
        <f t="shared" si="45"/>
        <v>-1277939.9827848712</v>
      </c>
      <c r="AD277" s="597">
        <v>-1697492.2539817542</v>
      </c>
      <c r="AE277" s="594">
        <f t="shared" si="46"/>
        <v>-134.73230049859148</v>
      </c>
      <c r="AF277" s="594"/>
      <c r="AG277" s="599">
        <v>12599</v>
      </c>
      <c r="AH277" s="600">
        <v>4</v>
      </c>
      <c r="AI277" s="600"/>
    </row>
    <row r="278" spans="1:35" s="587" customFormat="1">
      <c r="A278" s="601">
        <v>887</v>
      </c>
      <c r="B278" s="601" t="s">
        <v>309</v>
      </c>
      <c r="C278" s="597">
        <v>21866477.093915261</v>
      </c>
      <c r="D278" s="597">
        <v>22394517.605097614</v>
      </c>
      <c r="E278" s="627">
        <f t="shared" si="47"/>
        <v>528040.5111823529</v>
      </c>
      <c r="F278" s="598">
        <f t="shared" si="48"/>
        <v>2.4148403463184732E-2</v>
      </c>
      <c r="G278" s="598"/>
      <c r="H278" s="597">
        <v>21180120.028628215</v>
      </c>
      <c r="I278" s="597">
        <v>21419149.820738032</v>
      </c>
      <c r="J278" s="627">
        <f t="shared" si="49"/>
        <v>239029.79210981727</v>
      </c>
      <c r="K278" s="598">
        <f t="shared" si="50"/>
        <v>1.1285573065059663E-2</v>
      </c>
      <c r="L278" s="595"/>
      <c r="M278" s="594">
        <f t="shared" si="51"/>
        <v>686357.06528704613</v>
      </c>
      <c r="N278" s="594">
        <v>-413029.62838200323</v>
      </c>
      <c r="O278" s="607">
        <v>-297938.99340221286</v>
      </c>
      <c r="P278" s="594">
        <v>-83752.401828683913</v>
      </c>
      <c r="Q278" s="594">
        <v>-194736.86893043312</v>
      </c>
      <c r="R278" s="620">
        <f t="shared" si="43"/>
        <v>-607766.49731243635</v>
      </c>
      <c r="S278" s="620"/>
      <c r="T278" s="597">
        <f t="shared" si="52"/>
        <v>975367.78435958177</v>
      </c>
      <c r="U278" s="597">
        <v>-585220.67061574897</v>
      </c>
      <c r="V278" s="608">
        <v>-1134222.8277102225</v>
      </c>
      <c r="W278" s="597">
        <v>-803217.01023280248</v>
      </c>
      <c r="X278" s="597">
        <v>-260224.30220244415</v>
      </c>
      <c r="Y278" s="605">
        <v>-413357.22549365554</v>
      </c>
      <c r="Z278" s="605">
        <v>158530.83998857165</v>
      </c>
      <c r="AA278" s="620">
        <f t="shared" si="44"/>
        <v>-1100271.358323277</v>
      </c>
      <c r="AB278" s="620"/>
      <c r="AC278" s="618">
        <f t="shared" si="45"/>
        <v>-492504.86101084063</v>
      </c>
      <c r="AD278" s="597">
        <v>-462387.37405664939</v>
      </c>
      <c r="AE278" s="594">
        <f t="shared" si="46"/>
        <v>-101.20100110673</v>
      </c>
      <c r="AF278" s="594"/>
      <c r="AG278" s="599">
        <v>4569</v>
      </c>
      <c r="AH278" s="600">
        <v>6</v>
      </c>
      <c r="AI278" s="600"/>
    </row>
    <row r="279" spans="1:35" s="587" customFormat="1">
      <c r="A279" s="601">
        <v>889</v>
      </c>
      <c r="B279" s="601" t="s">
        <v>310</v>
      </c>
      <c r="C279" s="597">
        <v>11836195.205405431</v>
      </c>
      <c r="D279" s="597">
        <v>12052956.446180886</v>
      </c>
      <c r="E279" s="627">
        <f t="shared" si="47"/>
        <v>216761.24077545479</v>
      </c>
      <c r="F279" s="598">
        <f t="shared" si="48"/>
        <v>1.8313422262287701E-2</v>
      </c>
      <c r="G279" s="598"/>
      <c r="H279" s="597">
        <v>13652785.054324633</v>
      </c>
      <c r="I279" s="597">
        <v>13813802.382255664</v>
      </c>
      <c r="J279" s="627">
        <f t="shared" si="49"/>
        <v>161017.32793103158</v>
      </c>
      <c r="K279" s="598">
        <f t="shared" si="50"/>
        <v>1.1793734925902757E-2</v>
      </c>
      <c r="L279" s="595"/>
      <c r="M279" s="594">
        <f t="shared" si="51"/>
        <v>-1816589.8489192016</v>
      </c>
      <c r="N279" s="594">
        <v>1089285.4322706249</v>
      </c>
      <c r="O279" s="607">
        <v>-50760.298623874784</v>
      </c>
      <c r="P279" s="594">
        <v>-468503.80426803231</v>
      </c>
      <c r="Q279" s="594">
        <v>428441.06138360279</v>
      </c>
      <c r="R279" s="620">
        <f t="shared" si="43"/>
        <v>1517726.4936542278</v>
      </c>
      <c r="S279" s="620"/>
      <c r="T279" s="597">
        <f t="shared" si="52"/>
        <v>-1760845.9360747784</v>
      </c>
      <c r="U279" s="597">
        <v>1056507.5616448668</v>
      </c>
      <c r="V279" s="608">
        <v>647394.25291823596</v>
      </c>
      <c r="W279" s="597">
        <v>252616.46400971338</v>
      </c>
      <c r="X279" s="597">
        <v>358173.31375832885</v>
      </c>
      <c r="Y279" s="605">
        <v>-228255.69707167716</v>
      </c>
      <c r="Z279" s="605">
        <v>87540.667386991961</v>
      </c>
      <c r="AA279" s="620">
        <f t="shared" si="44"/>
        <v>1273965.8457185104</v>
      </c>
      <c r="AB279" s="620"/>
      <c r="AC279" s="618">
        <f t="shared" si="45"/>
        <v>-243760.64793571737</v>
      </c>
      <c r="AD279" s="597">
        <v>-238476.16437667981</v>
      </c>
      <c r="AE279" s="594">
        <f t="shared" si="46"/>
        <v>-94.520873712516774</v>
      </c>
      <c r="AF279" s="594"/>
      <c r="AG279" s="599">
        <v>2523</v>
      </c>
      <c r="AH279" s="600">
        <v>17</v>
      </c>
      <c r="AI279" s="600"/>
    </row>
    <row r="280" spans="1:35" s="587" customFormat="1">
      <c r="A280" s="601">
        <v>890</v>
      </c>
      <c r="B280" s="601" t="s">
        <v>311</v>
      </c>
      <c r="C280" s="597">
        <v>6954597.0071470533</v>
      </c>
      <c r="D280" s="597">
        <v>7300401.8190888762</v>
      </c>
      <c r="E280" s="627">
        <f t="shared" si="47"/>
        <v>345804.81194182299</v>
      </c>
      <c r="F280" s="598">
        <f t="shared" si="48"/>
        <v>4.9723199142444725E-2</v>
      </c>
      <c r="G280" s="598"/>
      <c r="H280" s="597">
        <v>7154063.8250147598</v>
      </c>
      <c r="I280" s="597">
        <v>7231970.9095310317</v>
      </c>
      <c r="J280" s="627">
        <f t="shared" si="49"/>
        <v>77907.084516271949</v>
      </c>
      <c r="K280" s="598">
        <f t="shared" si="50"/>
        <v>1.0889906271714204E-2</v>
      </c>
      <c r="L280" s="595"/>
      <c r="M280" s="594">
        <f t="shared" si="51"/>
        <v>-199466.81786770653</v>
      </c>
      <c r="N280" s="594">
        <v>119373.96570226965</v>
      </c>
      <c r="O280" s="607">
        <v>457814.78560885787</v>
      </c>
      <c r="P280" s="594">
        <v>-114431.19289236888</v>
      </c>
      <c r="Q280" s="594">
        <v>577144.85916695406</v>
      </c>
      <c r="R280" s="620">
        <f t="shared" si="43"/>
        <v>696518.82486922375</v>
      </c>
      <c r="S280" s="620"/>
      <c r="T280" s="597">
        <f t="shared" si="52"/>
        <v>68430.909557844512</v>
      </c>
      <c r="U280" s="597">
        <v>-41058.545734706699</v>
      </c>
      <c r="V280" s="608">
        <v>151507.27377980202</v>
      </c>
      <c r="W280" s="597">
        <v>-313273.59396589082</v>
      </c>
      <c r="X280" s="597">
        <v>447661.05772697419</v>
      </c>
      <c r="Y280" s="605">
        <v>-106754.5471837412</v>
      </c>
      <c r="Z280" s="605">
        <v>40942.523787812337</v>
      </c>
      <c r="AA280" s="620">
        <f t="shared" si="44"/>
        <v>340790.48859633866</v>
      </c>
      <c r="AB280" s="620"/>
      <c r="AC280" s="618">
        <f t="shared" si="45"/>
        <v>-355728.33627288509</v>
      </c>
      <c r="AD280" s="597">
        <v>-370327.45591889415</v>
      </c>
      <c r="AE280" s="594">
        <f t="shared" si="46"/>
        <v>-313.83682704991031</v>
      </c>
      <c r="AF280" s="594"/>
      <c r="AG280" s="599">
        <v>1180</v>
      </c>
      <c r="AH280" s="600">
        <v>19</v>
      </c>
      <c r="AI280" s="600"/>
    </row>
    <row r="281" spans="1:35" s="587" customFormat="1">
      <c r="A281" s="601">
        <v>892</v>
      </c>
      <c r="B281" s="601" t="s">
        <v>312</v>
      </c>
      <c r="C281" s="597">
        <v>11080153.712775251</v>
      </c>
      <c r="D281" s="597">
        <v>11164168.786225824</v>
      </c>
      <c r="E281" s="627">
        <f t="shared" si="47"/>
        <v>84015.073450572789</v>
      </c>
      <c r="F281" s="598">
        <f t="shared" si="48"/>
        <v>7.582482664812192E-3</v>
      </c>
      <c r="G281" s="598"/>
      <c r="H281" s="597">
        <v>11710903.169051671</v>
      </c>
      <c r="I281" s="597">
        <v>12010705.137868116</v>
      </c>
      <c r="J281" s="627">
        <f t="shared" si="49"/>
        <v>299801.96881644428</v>
      </c>
      <c r="K281" s="598">
        <f t="shared" si="50"/>
        <v>2.5600243165593669E-2</v>
      </c>
      <c r="L281" s="595"/>
      <c r="M281" s="594">
        <f t="shared" si="51"/>
        <v>-630749.4562764205</v>
      </c>
      <c r="N281" s="594">
        <v>377503.70580947527</v>
      </c>
      <c r="O281" s="607">
        <v>-283701.31089477241</v>
      </c>
      <c r="P281" s="594">
        <v>-399069.35673093051</v>
      </c>
      <c r="Q281" s="594">
        <v>130506.25360763166</v>
      </c>
      <c r="R281" s="620">
        <f t="shared" si="43"/>
        <v>508009.95941710693</v>
      </c>
      <c r="S281" s="620"/>
      <c r="T281" s="597">
        <f t="shared" si="52"/>
        <v>-846536.35164229199</v>
      </c>
      <c r="U281" s="597">
        <v>507921.81098537508</v>
      </c>
      <c r="V281" s="608">
        <v>-840556.15690301359</v>
      </c>
      <c r="W281" s="597">
        <v>-1041294.0159579739</v>
      </c>
      <c r="X281" s="597">
        <v>148623.99669289205</v>
      </c>
      <c r="Y281" s="605">
        <v>-324968.07922372746</v>
      </c>
      <c r="Z281" s="605">
        <v>124631.81817442534</v>
      </c>
      <c r="AA281" s="620">
        <f t="shared" si="44"/>
        <v>456209.54662896501</v>
      </c>
      <c r="AB281" s="620"/>
      <c r="AC281" s="618">
        <f t="shared" si="45"/>
        <v>-51800.412788141926</v>
      </c>
      <c r="AD281" s="597">
        <v>26055.02094937861</v>
      </c>
      <c r="AE281" s="594">
        <f t="shared" si="46"/>
        <v>7.2536249859071855</v>
      </c>
      <c r="AF281" s="594"/>
      <c r="AG281" s="599">
        <v>3592</v>
      </c>
      <c r="AH281" s="600">
        <v>13</v>
      </c>
      <c r="AI281" s="600"/>
    </row>
    <row r="282" spans="1:35" s="587" customFormat="1">
      <c r="A282" s="601">
        <v>893</v>
      </c>
      <c r="B282" s="601" t="s">
        <v>313</v>
      </c>
      <c r="C282" s="597">
        <v>30464803.078375433</v>
      </c>
      <c r="D282" s="597">
        <v>31018975.544961326</v>
      </c>
      <c r="E282" s="627">
        <f t="shared" si="47"/>
        <v>554172.46658589318</v>
      </c>
      <c r="F282" s="598">
        <f t="shared" si="48"/>
        <v>1.8190580952064536E-2</v>
      </c>
      <c r="G282" s="598"/>
      <c r="H282" s="597">
        <v>29413270.031975284</v>
      </c>
      <c r="I282" s="597">
        <v>30207957.020035211</v>
      </c>
      <c r="J282" s="627">
        <f t="shared" si="49"/>
        <v>794686.98805992678</v>
      </c>
      <c r="K282" s="598">
        <f t="shared" si="50"/>
        <v>2.7017974784715175E-2</v>
      </c>
      <c r="L282" s="595"/>
      <c r="M282" s="594">
        <f t="shared" si="51"/>
        <v>1051533.0464001484</v>
      </c>
      <c r="N282" s="594">
        <v>-632871.37483209744</v>
      </c>
      <c r="O282" s="607">
        <v>1413258.8271176741</v>
      </c>
      <c r="P282" s="594">
        <v>1639547.1761113256</v>
      </c>
      <c r="Q282" s="594">
        <v>-195057.98474964002</v>
      </c>
      <c r="R282" s="620">
        <f t="shared" si="43"/>
        <v>-827929.35958173743</v>
      </c>
      <c r="S282" s="620"/>
      <c r="T282" s="597">
        <f t="shared" si="52"/>
        <v>811018.52492611483</v>
      </c>
      <c r="U282" s="597">
        <v>-486611.1149556688</v>
      </c>
      <c r="V282" s="608">
        <v>2410308.682404466</v>
      </c>
      <c r="W282" s="597">
        <v>2542341.6667930707</v>
      </c>
      <c r="X282" s="597">
        <v>-16867.787506536832</v>
      </c>
      <c r="Y282" s="605">
        <v>-672553.6472575696</v>
      </c>
      <c r="Z282" s="605">
        <v>257937.8998632177</v>
      </c>
      <c r="AA282" s="620">
        <f t="shared" si="44"/>
        <v>-918094.64985655737</v>
      </c>
      <c r="AB282" s="620"/>
      <c r="AC282" s="618">
        <f t="shared" si="45"/>
        <v>-90165.290274819941</v>
      </c>
      <c r="AD282" s="597">
        <v>25260.03160165064</v>
      </c>
      <c r="AE282" s="594">
        <f t="shared" si="46"/>
        <v>3.3979057844566372</v>
      </c>
      <c r="AF282" s="594"/>
      <c r="AG282" s="599">
        <v>7434</v>
      </c>
      <c r="AH282" s="600">
        <v>15</v>
      </c>
      <c r="AI282" s="600"/>
    </row>
    <row r="283" spans="1:35" s="587" customFormat="1">
      <c r="A283" s="601">
        <v>895</v>
      </c>
      <c r="B283" s="601" t="s">
        <v>314</v>
      </c>
      <c r="C283" s="597">
        <v>63434021.44709982</v>
      </c>
      <c r="D283" s="597">
        <v>65169592.008118033</v>
      </c>
      <c r="E283" s="627">
        <f t="shared" si="47"/>
        <v>1735570.5610182136</v>
      </c>
      <c r="F283" s="598">
        <f t="shared" si="48"/>
        <v>2.7360248040802136E-2</v>
      </c>
      <c r="G283" s="598"/>
      <c r="H283" s="597">
        <v>65252714.297599308</v>
      </c>
      <c r="I283" s="597">
        <v>66297264.313152052</v>
      </c>
      <c r="J283" s="627">
        <f t="shared" si="49"/>
        <v>1044550.0155527443</v>
      </c>
      <c r="K283" s="598">
        <f t="shared" si="50"/>
        <v>1.6007763459292206E-2</v>
      </c>
      <c r="L283" s="595"/>
      <c r="M283" s="594">
        <f t="shared" si="51"/>
        <v>-1818692.8504994884</v>
      </c>
      <c r="N283" s="594">
        <v>1087190.5307428802</v>
      </c>
      <c r="O283" s="607">
        <v>-1622051.6529995501</v>
      </c>
      <c r="P283" s="594">
        <v>-3264125.1634804383</v>
      </c>
      <c r="Q283" s="594">
        <v>1706487.9592344095</v>
      </c>
      <c r="R283" s="620">
        <f t="shared" si="43"/>
        <v>2793678.4899772899</v>
      </c>
      <c r="S283" s="620"/>
      <c r="T283" s="597">
        <f t="shared" si="52"/>
        <v>-1127672.3050340191</v>
      </c>
      <c r="U283" s="597">
        <v>676603.38302041125</v>
      </c>
      <c r="V283" s="608">
        <v>-3333691.1373555362</v>
      </c>
      <c r="W283" s="597">
        <v>-4695332.5420324355</v>
      </c>
      <c r="X283" s="597">
        <v>1142681.9362001948</v>
      </c>
      <c r="Y283" s="605">
        <v>-1365372.5644890019</v>
      </c>
      <c r="Z283" s="605">
        <v>523647.93983530824</v>
      </c>
      <c r="AA283" s="620">
        <f t="shared" si="44"/>
        <v>977560.69456691237</v>
      </c>
      <c r="AB283" s="620"/>
      <c r="AC283" s="618">
        <f t="shared" si="45"/>
        <v>-1816117.7954103774</v>
      </c>
      <c r="AD283" s="597">
        <v>-1585939.9047133829</v>
      </c>
      <c r="AE283" s="594">
        <f t="shared" si="46"/>
        <v>-105.08480683232062</v>
      </c>
      <c r="AF283" s="594"/>
      <c r="AG283" s="599">
        <v>15092</v>
      </c>
      <c r="AH283" s="600">
        <v>2</v>
      </c>
      <c r="AI283" s="600"/>
    </row>
    <row r="284" spans="1:35" s="587" customFormat="1">
      <c r="A284" s="601">
        <v>905</v>
      </c>
      <c r="B284" s="601" t="s">
        <v>315</v>
      </c>
      <c r="C284" s="597">
        <v>257591456.07163519</v>
      </c>
      <c r="D284" s="597">
        <v>273567754.76178247</v>
      </c>
      <c r="E284" s="627">
        <f t="shared" si="47"/>
        <v>15976298.690147281</v>
      </c>
      <c r="F284" s="598">
        <f t="shared" si="48"/>
        <v>6.2021850156801527E-2</v>
      </c>
      <c r="G284" s="598"/>
      <c r="H284" s="597">
        <v>240983250.28434977</v>
      </c>
      <c r="I284" s="597">
        <v>249118013.80864075</v>
      </c>
      <c r="J284" s="627">
        <f t="shared" si="49"/>
        <v>8134763.5242909789</v>
      </c>
      <c r="K284" s="598">
        <f t="shared" si="50"/>
        <v>3.3756551605525743E-2</v>
      </c>
      <c r="L284" s="595"/>
      <c r="M284" s="594">
        <f t="shared" si="51"/>
        <v>16608205.787285417</v>
      </c>
      <c r="N284" s="594">
        <v>-9982524.3593746722</v>
      </c>
      <c r="O284" s="607">
        <v>16681570.353377461</v>
      </c>
      <c r="P284" s="594">
        <v>21136703.112809628</v>
      </c>
      <c r="Q284" s="594">
        <v>-4173467.9497271087</v>
      </c>
      <c r="R284" s="620">
        <f t="shared" si="43"/>
        <v>-14155992.309101781</v>
      </c>
      <c r="S284" s="620"/>
      <c r="T284" s="597">
        <f t="shared" si="52"/>
        <v>24449740.953141719</v>
      </c>
      <c r="U284" s="597">
        <v>-14669844.571885029</v>
      </c>
      <c r="V284" s="608">
        <v>6448957.9917337298</v>
      </c>
      <c r="W284" s="597">
        <v>14058299.078346759</v>
      </c>
      <c r="X284" s="597">
        <v>-6556092.3099627569</v>
      </c>
      <c r="Y284" s="605">
        <v>-6150871.3168883026</v>
      </c>
      <c r="Z284" s="605">
        <v>2358983.3112591398</v>
      </c>
      <c r="AA284" s="620">
        <f t="shared" si="44"/>
        <v>-25017824.887476947</v>
      </c>
      <c r="AB284" s="620"/>
      <c r="AC284" s="618">
        <f t="shared" si="45"/>
        <v>-10861832.578375166</v>
      </c>
      <c r="AD284" s="597">
        <v>-9579583.7337483764</v>
      </c>
      <c r="AE284" s="594">
        <f t="shared" si="46"/>
        <v>-140.90109627799578</v>
      </c>
      <c r="AF284" s="594"/>
      <c r="AG284" s="599">
        <v>67988</v>
      </c>
      <c r="AH284" s="600">
        <v>15</v>
      </c>
      <c r="AI284" s="600"/>
    </row>
    <row r="285" spans="1:35" s="587" customFormat="1">
      <c r="A285" s="601">
        <v>908</v>
      </c>
      <c r="B285" s="601" t="s">
        <v>316</v>
      </c>
      <c r="C285" s="597">
        <v>85026523.24177812</v>
      </c>
      <c r="D285" s="597">
        <v>89994281.500233307</v>
      </c>
      <c r="E285" s="627">
        <f t="shared" si="47"/>
        <v>4967758.2584551871</v>
      </c>
      <c r="F285" s="598">
        <f t="shared" si="48"/>
        <v>5.8425983670166812E-2</v>
      </c>
      <c r="G285" s="598"/>
      <c r="H285" s="597">
        <v>84708547.841502771</v>
      </c>
      <c r="I285" s="597">
        <v>86044752.064794928</v>
      </c>
      <c r="J285" s="627">
        <f t="shared" si="49"/>
        <v>1336204.2232921571</v>
      </c>
      <c r="K285" s="598">
        <f t="shared" si="50"/>
        <v>1.5774136817837014E-2</v>
      </c>
      <c r="L285" s="595"/>
      <c r="M285" s="594">
        <f t="shared" si="51"/>
        <v>317975.40027534962</v>
      </c>
      <c r="N285" s="594">
        <v>-196172.36368123142</v>
      </c>
      <c r="O285" s="607">
        <v>2878996.9631519914</v>
      </c>
      <c r="P285" s="594">
        <v>2703857.0407458842</v>
      </c>
      <c r="Q285" s="594">
        <v>261349.39126429276</v>
      </c>
      <c r="R285" s="620">
        <f t="shared" si="43"/>
        <v>65177.027583061339</v>
      </c>
      <c r="S285" s="620"/>
      <c r="T285" s="597">
        <f t="shared" si="52"/>
        <v>3949529.4354383796</v>
      </c>
      <c r="U285" s="597">
        <v>-2369717.6612630272</v>
      </c>
      <c r="V285" s="608">
        <v>-6770537.2180024087</v>
      </c>
      <c r="W285" s="597">
        <v>-5487671.3734987825</v>
      </c>
      <c r="X285" s="597">
        <v>-962141.46045069606</v>
      </c>
      <c r="Y285" s="605">
        <v>-1872999.4833432154</v>
      </c>
      <c r="Z285" s="605">
        <v>718333.11015176168</v>
      </c>
      <c r="AA285" s="620">
        <f t="shared" si="44"/>
        <v>-4486525.4949051775</v>
      </c>
      <c r="AB285" s="620"/>
      <c r="AC285" s="618">
        <f t="shared" si="45"/>
        <v>-4551702.5224882392</v>
      </c>
      <c r="AD285" s="597">
        <v>-4252885.2870753231</v>
      </c>
      <c r="AE285" s="594">
        <f t="shared" si="46"/>
        <v>-205.42362397117921</v>
      </c>
      <c r="AF285" s="594"/>
      <c r="AG285" s="599">
        <v>20703</v>
      </c>
      <c r="AH285" s="600">
        <v>6</v>
      </c>
      <c r="AI285" s="600"/>
    </row>
    <row r="286" spans="1:35" s="587" customFormat="1">
      <c r="A286" s="601">
        <v>915</v>
      </c>
      <c r="B286" s="601" t="s">
        <v>317</v>
      </c>
      <c r="C286" s="597">
        <v>98183839.519379079</v>
      </c>
      <c r="D286" s="597">
        <v>100477175.17180339</v>
      </c>
      <c r="E286" s="627">
        <f t="shared" si="47"/>
        <v>2293335.6524243057</v>
      </c>
      <c r="F286" s="598">
        <f t="shared" si="48"/>
        <v>2.3357567433199201E-2</v>
      </c>
      <c r="G286" s="598"/>
      <c r="H286" s="597">
        <v>99481894.705941856</v>
      </c>
      <c r="I286" s="597">
        <v>100000067.0024409</v>
      </c>
      <c r="J286" s="627">
        <f t="shared" si="49"/>
        <v>518172.2964990437</v>
      </c>
      <c r="K286" s="598">
        <f t="shared" si="50"/>
        <v>5.2087095649988088E-3</v>
      </c>
      <c r="L286" s="595"/>
      <c r="M286" s="594">
        <f t="shared" si="51"/>
        <v>-1298055.1865627766</v>
      </c>
      <c r="N286" s="594">
        <v>773633.93252304895</v>
      </c>
      <c r="O286" s="607">
        <v>-1429910.7563574612</v>
      </c>
      <c r="P286" s="594">
        <v>-2380121.9298177809</v>
      </c>
      <c r="Q286" s="594">
        <v>1033412.9961954993</v>
      </c>
      <c r="R286" s="620">
        <f t="shared" si="43"/>
        <v>1807046.9287185483</v>
      </c>
      <c r="S286" s="620"/>
      <c r="T286" s="597">
        <f t="shared" si="52"/>
        <v>477108.16936248541</v>
      </c>
      <c r="U286" s="597">
        <v>-286264.90161749121</v>
      </c>
      <c r="V286" s="608">
        <v>-2935116.6711457074</v>
      </c>
      <c r="W286" s="597">
        <v>-3170064.9019733667</v>
      </c>
      <c r="X286" s="597">
        <v>9715.2320679914064</v>
      </c>
      <c r="Y286" s="605">
        <v>-1787595.8455962224</v>
      </c>
      <c r="Z286" s="605">
        <v>685579.09112151177</v>
      </c>
      <c r="AA286" s="620">
        <f t="shared" si="44"/>
        <v>-1378566.4240242105</v>
      </c>
      <c r="AB286" s="620"/>
      <c r="AC286" s="618">
        <f t="shared" si="45"/>
        <v>-3185613.3527427586</v>
      </c>
      <c r="AD286" s="597">
        <v>-3617879.6625040993</v>
      </c>
      <c r="AE286" s="594">
        <f t="shared" si="46"/>
        <v>-183.10034224930914</v>
      </c>
      <c r="AF286" s="594"/>
      <c r="AG286" s="599">
        <v>19759</v>
      </c>
      <c r="AH286" s="600">
        <v>11</v>
      </c>
      <c r="AI286" s="600"/>
    </row>
    <row r="287" spans="1:35" s="587" customFormat="1">
      <c r="A287" s="601">
        <v>918</v>
      </c>
      <c r="B287" s="601" t="s">
        <v>318</v>
      </c>
      <c r="C287" s="597">
        <v>9990924.9265393093</v>
      </c>
      <c r="D287" s="597">
        <v>10041904.234215643</v>
      </c>
      <c r="E287" s="627">
        <f t="shared" si="47"/>
        <v>50979.307676333934</v>
      </c>
      <c r="F287" s="598">
        <f t="shared" si="48"/>
        <v>5.1025613795691203E-3</v>
      </c>
      <c r="G287" s="598"/>
      <c r="H287" s="597">
        <v>9891431.4024844915</v>
      </c>
      <c r="I287" s="597">
        <v>10011754.038021475</v>
      </c>
      <c r="J287" s="627">
        <f t="shared" si="49"/>
        <v>120322.63553698361</v>
      </c>
      <c r="K287" s="598">
        <f t="shared" si="50"/>
        <v>1.2164329978243739E-2</v>
      </c>
      <c r="L287" s="595"/>
      <c r="M287" s="594">
        <f t="shared" si="51"/>
        <v>99493.524054817855</v>
      </c>
      <c r="N287" s="594">
        <v>-60287.279328028912</v>
      </c>
      <c r="O287" s="607">
        <v>114106.07200995646</v>
      </c>
      <c r="P287" s="594">
        <v>143659.39281580318</v>
      </c>
      <c r="Q287" s="594">
        <v>-20092.982377388667</v>
      </c>
      <c r="R287" s="620">
        <f t="shared" si="43"/>
        <v>-80380.261705417579</v>
      </c>
      <c r="S287" s="620"/>
      <c r="T287" s="597">
        <f t="shared" si="52"/>
        <v>30150.19619416818</v>
      </c>
      <c r="U287" s="597">
        <v>-18090.117716500903</v>
      </c>
      <c r="V287" s="608">
        <v>77351.241004055366</v>
      </c>
      <c r="W287" s="597">
        <v>79758.107428137213</v>
      </c>
      <c r="X287" s="597">
        <v>1095.4773544959185</v>
      </c>
      <c r="Y287" s="605">
        <v>-201567.06027574185</v>
      </c>
      <c r="Z287" s="605">
        <v>77305.036440038879</v>
      </c>
      <c r="AA287" s="620">
        <f t="shared" si="44"/>
        <v>-141256.66419770796</v>
      </c>
      <c r="AB287" s="620"/>
      <c r="AC287" s="618">
        <f t="shared" si="45"/>
        <v>-60876.402492290377</v>
      </c>
      <c r="AD287" s="597">
        <v>69390.033073474187</v>
      </c>
      <c r="AE287" s="594">
        <f t="shared" si="46"/>
        <v>31.144539081451612</v>
      </c>
      <c r="AF287" s="594"/>
      <c r="AG287" s="599">
        <v>2228</v>
      </c>
      <c r="AH287" s="600">
        <v>2</v>
      </c>
      <c r="AI287" s="600"/>
    </row>
    <row r="288" spans="1:35" s="587" customFormat="1">
      <c r="A288" s="601">
        <v>921</v>
      </c>
      <c r="B288" s="601" t="s">
        <v>319</v>
      </c>
      <c r="C288" s="597">
        <v>11913747.943520846</v>
      </c>
      <c r="D288" s="597">
        <v>12020252.257222278</v>
      </c>
      <c r="E288" s="627">
        <f t="shared" si="47"/>
        <v>106504.3137014322</v>
      </c>
      <c r="F288" s="598">
        <f t="shared" si="48"/>
        <v>8.9396144862501758E-3</v>
      </c>
      <c r="G288" s="598"/>
      <c r="H288" s="597">
        <v>13164647.507253978</v>
      </c>
      <c r="I288" s="597">
        <v>13213799.115686493</v>
      </c>
      <c r="J288" s="627">
        <f t="shared" si="49"/>
        <v>49151.608432514593</v>
      </c>
      <c r="K288" s="598">
        <f t="shared" si="50"/>
        <v>3.7336061148185774E-3</v>
      </c>
      <c r="L288" s="595"/>
      <c r="M288" s="594">
        <f t="shared" si="51"/>
        <v>-1250899.5637331326</v>
      </c>
      <c r="N288" s="594">
        <v>750034.47577336105</v>
      </c>
      <c r="O288" s="607">
        <v>596521.682855241</v>
      </c>
      <c r="P288" s="594">
        <v>489766.2772883391</v>
      </c>
      <c r="Q288" s="594">
        <v>114841.058094263</v>
      </c>
      <c r="R288" s="620">
        <f t="shared" si="43"/>
        <v>864875.53386762401</v>
      </c>
      <c r="S288" s="620"/>
      <c r="T288" s="597">
        <f t="shared" si="52"/>
        <v>-1193546.858464215</v>
      </c>
      <c r="U288" s="597">
        <v>716128.11507852876</v>
      </c>
      <c r="V288" s="608">
        <v>-18014.6536430493</v>
      </c>
      <c r="W288" s="597">
        <v>-101323.84534088522</v>
      </c>
      <c r="X288" s="597">
        <v>55830.445786434037</v>
      </c>
      <c r="Y288" s="605">
        <v>-171350.09522542867</v>
      </c>
      <c r="Z288" s="605">
        <v>65716.22038484455</v>
      </c>
      <c r="AA288" s="620">
        <f t="shared" si="44"/>
        <v>666324.68602437864</v>
      </c>
      <c r="AB288" s="620"/>
      <c r="AC288" s="618">
        <f t="shared" si="45"/>
        <v>-198550.84784324537</v>
      </c>
      <c r="AD288" s="597">
        <v>-150342.81477301195</v>
      </c>
      <c r="AE288" s="594">
        <f t="shared" si="46"/>
        <v>-79.378466089235459</v>
      </c>
      <c r="AF288" s="594"/>
      <c r="AG288" s="599">
        <v>1894</v>
      </c>
      <c r="AH288" s="600">
        <v>11</v>
      </c>
      <c r="AI288" s="600"/>
    </row>
    <row r="289" spans="1:35" s="587" customFormat="1">
      <c r="A289" s="601">
        <v>922</v>
      </c>
      <c r="B289" s="601" t="s">
        <v>320</v>
      </c>
      <c r="C289" s="597">
        <v>14850354.696197735</v>
      </c>
      <c r="D289" s="597">
        <v>15432110.398298845</v>
      </c>
      <c r="E289" s="627">
        <f t="shared" si="47"/>
        <v>581755.70210110955</v>
      </c>
      <c r="F289" s="598">
        <f t="shared" si="48"/>
        <v>3.9174532460834854E-2</v>
      </c>
      <c r="G289" s="598"/>
      <c r="H289" s="597">
        <v>14322535.790029241</v>
      </c>
      <c r="I289" s="597">
        <v>15214917.257878397</v>
      </c>
      <c r="J289" s="627">
        <f t="shared" si="49"/>
        <v>892381.46784915589</v>
      </c>
      <c r="K289" s="598">
        <f t="shared" si="50"/>
        <v>6.2306108424626534E-2</v>
      </c>
      <c r="L289" s="595"/>
      <c r="M289" s="594">
        <f t="shared" si="51"/>
        <v>527818.90616849437</v>
      </c>
      <c r="N289" s="594">
        <v>-317848.16307317681</v>
      </c>
      <c r="O289" s="607">
        <v>-1180171.2946842499</v>
      </c>
      <c r="P289" s="594">
        <v>-825436.79198246449</v>
      </c>
      <c r="Q289" s="594">
        <v>-336222.06590034679</v>
      </c>
      <c r="R289" s="620">
        <f t="shared" si="43"/>
        <v>-654070.2289735236</v>
      </c>
      <c r="S289" s="620"/>
      <c r="T289" s="597">
        <f t="shared" si="52"/>
        <v>217193.14042044804</v>
      </c>
      <c r="U289" s="597">
        <v>-130315.88425226879</v>
      </c>
      <c r="V289" s="608">
        <v>1126524.4408554584</v>
      </c>
      <c r="W289" s="597">
        <v>1358164.4536355715</v>
      </c>
      <c r="X289" s="597">
        <v>-161911.93218202316</v>
      </c>
      <c r="Y289" s="605">
        <v>-407205.26853730436</v>
      </c>
      <c r="Z289" s="605">
        <v>156171.44031266382</v>
      </c>
      <c r="AA289" s="620">
        <f t="shared" si="44"/>
        <v>-543261.64465893246</v>
      </c>
      <c r="AB289" s="620"/>
      <c r="AC289" s="618">
        <f t="shared" si="45"/>
        <v>110808.58431459113</v>
      </c>
      <c r="AD289" s="597">
        <v>93749.078986596782</v>
      </c>
      <c r="AE289" s="594">
        <f t="shared" si="46"/>
        <v>20.828500108108592</v>
      </c>
      <c r="AF289" s="594"/>
      <c r="AG289" s="599">
        <v>4501</v>
      </c>
      <c r="AH289" s="600">
        <v>6</v>
      </c>
      <c r="AI289" s="600"/>
    </row>
    <row r="290" spans="1:35" s="587" customFormat="1">
      <c r="A290" s="601">
        <v>924</v>
      </c>
      <c r="B290" s="601" t="s">
        <v>321</v>
      </c>
      <c r="C290" s="597">
        <v>14537202.398474354</v>
      </c>
      <c r="D290" s="597">
        <v>14183489.405430673</v>
      </c>
      <c r="E290" s="627">
        <f t="shared" si="47"/>
        <v>-353712.99304368161</v>
      </c>
      <c r="F290" s="598">
        <f t="shared" si="48"/>
        <v>-2.4331572426948046E-2</v>
      </c>
      <c r="G290" s="598"/>
      <c r="H290" s="597">
        <v>14351427.760129295</v>
      </c>
      <c r="I290" s="597">
        <v>14419868.78439231</v>
      </c>
      <c r="J290" s="627">
        <f t="shared" si="49"/>
        <v>68441.024263015017</v>
      </c>
      <c r="K290" s="598">
        <f t="shared" si="50"/>
        <v>4.768934868846695E-3</v>
      </c>
      <c r="L290" s="595"/>
      <c r="M290" s="594">
        <f t="shared" si="51"/>
        <v>185774.63834505901</v>
      </c>
      <c r="N290" s="594">
        <v>-112246.7554178655</v>
      </c>
      <c r="O290" s="607">
        <v>15561.566414643079</v>
      </c>
      <c r="P290" s="594">
        <v>334959.99593269825</v>
      </c>
      <c r="Q290" s="594">
        <v>-306884.62210322125</v>
      </c>
      <c r="R290" s="620">
        <f t="shared" si="43"/>
        <v>-419131.37752108672</v>
      </c>
      <c r="S290" s="620"/>
      <c r="T290" s="597">
        <f t="shared" si="52"/>
        <v>-236379.37896163762</v>
      </c>
      <c r="U290" s="597">
        <v>141827.62737698253</v>
      </c>
      <c r="V290" s="608">
        <v>1329699.6875164546</v>
      </c>
      <c r="W290" s="597">
        <v>1481018.0000371486</v>
      </c>
      <c r="X290" s="597">
        <v>-105679.80431318947</v>
      </c>
      <c r="Y290" s="605">
        <v>-266524.48813839117</v>
      </c>
      <c r="Z290" s="605">
        <v>102217.52125330096</v>
      </c>
      <c r="AA290" s="620">
        <f t="shared" si="44"/>
        <v>-128159.14382129714</v>
      </c>
      <c r="AB290" s="620"/>
      <c r="AC290" s="618">
        <f t="shared" si="45"/>
        <v>290972.23369978956</v>
      </c>
      <c r="AD290" s="597">
        <v>103572.12284224248</v>
      </c>
      <c r="AE290" s="594">
        <f t="shared" si="46"/>
        <v>35.15686450856839</v>
      </c>
      <c r="AF290" s="594"/>
      <c r="AG290" s="599">
        <v>2946</v>
      </c>
      <c r="AH290" s="600">
        <v>16</v>
      </c>
      <c r="AI290" s="600"/>
    </row>
    <row r="291" spans="1:35" s="587" customFormat="1">
      <c r="A291" s="601">
        <v>925</v>
      </c>
      <c r="B291" s="601" t="s">
        <v>322</v>
      </c>
      <c r="C291" s="597">
        <v>14211928.931173429</v>
      </c>
      <c r="D291" s="597">
        <v>14660541.534059307</v>
      </c>
      <c r="E291" s="627">
        <f t="shared" si="47"/>
        <v>448612.60288587771</v>
      </c>
      <c r="F291" s="598">
        <f t="shared" si="48"/>
        <v>3.1565919380715436E-2</v>
      </c>
      <c r="G291" s="598"/>
      <c r="H291" s="597">
        <v>16178529.373031897</v>
      </c>
      <c r="I291" s="597">
        <v>16739733.039146861</v>
      </c>
      <c r="J291" s="627">
        <f t="shared" si="49"/>
        <v>561203.66611496359</v>
      </c>
      <c r="K291" s="598">
        <f t="shared" si="50"/>
        <v>3.4688175493282958E-2</v>
      </c>
      <c r="L291" s="595"/>
      <c r="M291" s="594">
        <f t="shared" si="51"/>
        <v>-1966600.4418584686</v>
      </c>
      <c r="N291" s="594">
        <v>1179051.7818548291</v>
      </c>
      <c r="O291" s="607">
        <v>376211.67709465325</v>
      </c>
      <c r="P291" s="594">
        <v>-508493.5067454353</v>
      </c>
      <c r="Q291" s="594">
        <v>899243.5286729018</v>
      </c>
      <c r="R291" s="620">
        <f t="shared" si="43"/>
        <v>2078295.3105277307</v>
      </c>
      <c r="S291" s="620"/>
      <c r="T291" s="597">
        <f t="shared" si="52"/>
        <v>-2079191.5050875545</v>
      </c>
      <c r="U291" s="597">
        <v>1247514.9030525323</v>
      </c>
      <c r="V291" s="608">
        <v>2566962.6596117318</v>
      </c>
      <c r="W291" s="597">
        <v>1638129.1693755109</v>
      </c>
      <c r="X291" s="597">
        <v>879113.49961405934</v>
      </c>
      <c r="Y291" s="605">
        <v>-310040.53660905181</v>
      </c>
      <c r="Z291" s="605">
        <v>118906.80425494311</v>
      </c>
      <c r="AA291" s="620">
        <f t="shared" si="44"/>
        <v>1935494.6703124829</v>
      </c>
      <c r="AB291" s="620"/>
      <c r="AC291" s="618">
        <f t="shared" si="45"/>
        <v>-142800.64021524787</v>
      </c>
      <c r="AD291" s="597">
        <v>-97526.732326969504</v>
      </c>
      <c r="AE291" s="594">
        <f t="shared" si="46"/>
        <v>-28.45834033468617</v>
      </c>
      <c r="AF291" s="594"/>
      <c r="AG291" s="599">
        <v>3427</v>
      </c>
      <c r="AH291" s="600">
        <v>11</v>
      </c>
      <c r="AI291" s="600"/>
    </row>
    <row r="292" spans="1:35" s="587" customFormat="1">
      <c r="A292" s="601">
        <v>927</v>
      </c>
      <c r="B292" s="601" t="s">
        <v>323</v>
      </c>
      <c r="C292" s="597">
        <v>96381926.239392012</v>
      </c>
      <c r="D292" s="597">
        <v>97331111.703326046</v>
      </c>
      <c r="E292" s="627">
        <f t="shared" si="47"/>
        <v>949185.46393403411</v>
      </c>
      <c r="F292" s="598">
        <f t="shared" si="48"/>
        <v>9.8481686449849656E-3</v>
      </c>
      <c r="G292" s="598"/>
      <c r="H292" s="597">
        <v>96385349.757409438</v>
      </c>
      <c r="I292" s="597">
        <v>99621318.432599172</v>
      </c>
      <c r="J292" s="627">
        <f t="shared" si="49"/>
        <v>3235968.6751897335</v>
      </c>
      <c r="K292" s="598">
        <f t="shared" si="50"/>
        <v>3.3573242026244496E-2</v>
      </c>
      <c r="L292" s="595"/>
      <c r="M292" s="594">
        <f t="shared" si="51"/>
        <v>-3423.5180174261332</v>
      </c>
      <c r="N292" s="594">
        <v>-5557.1046756499763</v>
      </c>
      <c r="O292" s="607">
        <v>1719241.7686099708</v>
      </c>
      <c r="P292" s="594">
        <v>952200.89487621188</v>
      </c>
      <c r="Q292" s="594">
        <v>888842.21028579981</v>
      </c>
      <c r="R292" s="620">
        <f t="shared" si="43"/>
        <v>883285.1056101498</v>
      </c>
      <c r="S292" s="620"/>
      <c r="T292" s="597">
        <f t="shared" si="52"/>
        <v>-2290206.7292731255</v>
      </c>
      <c r="U292" s="597">
        <v>1374124.0375638751</v>
      </c>
      <c r="V292" s="608">
        <v>9179448.5276803076</v>
      </c>
      <c r="W292" s="597">
        <v>7505300.123080954</v>
      </c>
      <c r="X292" s="597">
        <v>1254669.5342000159</v>
      </c>
      <c r="Y292" s="605">
        <v>-2615757.8158673807</v>
      </c>
      <c r="Z292" s="605">
        <v>1003195.9239635746</v>
      </c>
      <c r="AA292" s="620">
        <f t="shared" si="44"/>
        <v>1016231.6798600847</v>
      </c>
      <c r="AB292" s="620"/>
      <c r="AC292" s="618">
        <f t="shared" si="45"/>
        <v>132946.57424993487</v>
      </c>
      <c r="AD292" s="597">
        <v>-2042013.0486450307</v>
      </c>
      <c r="AE292" s="594">
        <f t="shared" si="46"/>
        <v>-70.626121420988156</v>
      </c>
      <c r="AF292" s="594"/>
      <c r="AG292" s="599">
        <v>28913</v>
      </c>
      <c r="AH292" s="600">
        <v>1</v>
      </c>
      <c r="AI292" s="602"/>
    </row>
    <row r="293" spans="1:35" s="587" customFormat="1">
      <c r="A293" s="601">
        <v>931</v>
      </c>
      <c r="B293" s="601" t="s">
        <v>324</v>
      </c>
      <c r="C293" s="597">
        <v>28945217.250300225</v>
      </c>
      <c r="D293" s="597">
        <v>31153301.278606892</v>
      </c>
      <c r="E293" s="627">
        <f t="shared" si="47"/>
        <v>2208084.0283066668</v>
      </c>
      <c r="F293" s="598">
        <f t="shared" si="48"/>
        <v>7.6284935407895896E-2</v>
      </c>
      <c r="G293" s="598"/>
      <c r="H293" s="597">
        <v>34757064.798894353</v>
      </c>
      <c r="I293" s="597">
        <v>35190811.535638034</v>
      </c>
      <c r="J293" s="627">
        <f t="shared" si="49"/>
        <v>433746.73674368113</v>
      </c>
      <c r="K293" s="598">
        <f t="shared" si="50"/>
        <v>1.2479383378698852E-2</v>
      </c>
      <c r="L293" s="595"/>
      <c r="M293" s="594">
        <f t="shared" si="51"/>
        <v>-5811847.5485941283</v>
      </c>
      <c r="N293" s="594">
        <v>3485528.4450906515</v>
      </c>
      <c r="O293" s="607">
        <v>445558.11653394997</v>
      </c>
      <c r="P293" s="594">
        <v>-1944814.0112779625</v>
      </c>
      <c r="Q293" s="594">
        <v>2415658.0169623923</v>
      </c>
      <c r="R293" s="620">
        <f t="shared" si="43"/>
        <v>5901186.4620530438</v>
      </c>
      <c r="S293" s="620"/>
      <c r="T293" s="597">
        <f t="shared" si="52"/>
        <v>-4037510.2570311427</v>
      </c>
      <c r="U293" s="597">
        <v>2422506.1542186849</v>
      </c>
      <c r="V293" s="608">
        <v>-878578.5220104903</v>
      </c>
      <c r="W293" s="597">
        <v>-2557636.0956821553</v>
      </c>
      <c r="X293" s="597">
        <v>1592718.5995857345</v>
      </c>
      <c r="Y293" s="605">
        <v>-538386.70363596943</v>
      </c>
      <c r="Z293" s="605">
        <v>206482.16869599253</v>
      </c>
      <c r="AA293" s="620">
        <f t="shared" si="44"/>
        <v>3683320.2188644423</v>
      </c>
      <c r="AB293" s="620"/>
      <c r="AC293" s="618">
        <f t="shared" si="45"/>
        <v>-2217866.2431886015</v>
      </c>
      <c r="AD293" s="597">
        <v>-1826382.5448247734</v>
      </c>
      <c r="AE293" s="594">
        <f t="shared" si="46"/>
        <v>-306.90346913540134</v>
      </c>
      <c r="AF293" s="594"/>
      <c r="AG293" s="599">
        <v>5951</v>
      </c>
      <c r="AH293" s="600">
        <v>13</v>
      </c>
      <c r="AI293" s="600"/>
    </row>
    <row r="294" spans="1:35" s="587" customFormat="1">
      <c r="A294" s="601">
        <v>934</v>
      </c>
      <c r="B294" s="601" t="s">
        <v>325</v>
      </c>
      <c r="C294" s="597">
        <v>12596947.991641257</v>
      </c>
      <c r="D294" s="597">
        <v>12594922.321960734</v>
      </c>
      <c r="E294" s="627">
        <f t="shared" si="47"/>
        <v>-2025.6696805227548</v>
      </c>
      <c r="F294" s="598">
        <f t="shared" si="48"/>
        <v>-1.6080638594895321E-4</v>
      </c>
      <c r="G294" s="598"/>
      <c r="H294" s="597">
        <v>13158659.958323436</v>
      </c>
      <c r="I294" s="597">
        <v>13240628.99645482</v>
      </c>
      <c r="J294" s="627">
        <f t="shared" si="49"/>
        <v>81969.038131384179</v>
      </c>
      <c r="K294" s="598">
        <f t="shared" si="50"/>
        <v>6.2292846225223053E-3</v>
      </c>
      <c r="L294" s="595"/>
      <c r="M294" s="594">
        <f t="shared" si="51"/>
        <v>-561711.9666821789</v>
      </c>
      <c r="N294" s="594">
        <v>336309.764575137</v>
      </c>
      <c r="O294" s="607">
        <v>937643.69119129702</v>
      </c>
      <c r="P294" s="594">
        <v>907182.41582582053</v>
      </c>
      <c r="Q294" s="594">
        <v>41941.985497061847</v>
      </c>
      <c r="R294" s="620">
        <f t="shared" si="43"/>
        <v>378251.75007219886</v>
      </c>
      <c r="S294" s="620"/>
      <c r="T294" s="597">
        <f t="shared" si="52"/>
        <v>-645706.67449408583</v>
      </c>
      <c r="U294" s="597">
        <v>387424.00469645142</v>
      </c>
      <c r="V294" s="608">
        <v>850692.67902668938</v>
      </c>
      <c r="W294" s="597">
        <v>787350.58608419169</v>
      </c>
      <c r="X294" s="597">
        <v>24590.387383175264</v>
      </c>
      <c r="Y294" s="605">
        <v>-241645.25044726505</v>
      </c>
      <c r="Z294" s="605">
        <v>92675.831387497237</v>
      </c>
      <c r="AA294" s="620">
        <f t="shared" si="44"/>
        <v>263044.97301985888</v>
      </c>
      <c r="AB294" s="620"/>
      <c r="AC294" s="618">
        <f t="shared" si="45"/>
        <v>-115206.77705233998</v>
      </c>
      <c r="AD294" s="597">
        <v>-346488.45405416284</v>
      </c>
      <c r="AE294" s="594">
        <f t="shared" si="46"/>
        <v>-129.72237141675882</v>
      </c>
      <c r="AF294" s="594"/>
      <c r="AG294" s="599">
        <v>2671</v>
      </c>
      <c r="AH294" s="600">
        <v>14</v>
      </c>
      <c r="AI294" s="600"/>
    </row>
    <row r="295" spans="1:35" s="587" customFormat="1">
      <c r="A295" s="601">
        <v>935</v>
      </c>
      <c r="B295" s="601" t="s">
        <v>326</v>
      </c>
      <c r="C295" s="597">
        <v>14077421.512699133</v>
      </c>
      <c r="D295" s="597">
        <v>14395360.171038371</v>
      </c>
      <c r="E295" s="627">
        <f t="shared" si="47"/>
        <v>317938.65833923779</v>
      </c>
      <c r="F295" s="598">
        <f t="shared" si="48"/>
        <v>2.2585006640060312E-2</v>
      </c>
      <c r="G295" s="598"/>
      <c r="H295" s="597">
        <v>14359754.570920423</v>
      </c>
      <c r="I295" s="597">
        <v>14479858.052152187</v>
      </c>
      <c r="J295" s="627">
        <f t="shared" si="49"/>
        <v>120103.48123176396</v>
      </c>
      <c r="K295" s="598">
        <f t="shared" si="50"/>
        <v>8.363895123596506E-3</v>
      </c>
      <c r="L295" s="595"/>
      <c r="M295" s="594">
        <f t="shared" si="51"/>
        <v>-282333.05822128989</v>
      </c>
      <c r="N295" s="594">
        <v>168608.49134791258</v>
      </c>
      <c r="O295" s="607">
        <v>6238.3801389969885</v>
      </c>
      <c r="P295" s="594">
        <v>-235679.646994818</v>
      </c>
      <c r="Q295" s="594">
        <v>254581.80028331411</v>
      </c>
      <c r="R295" s="620">
        <f t="shared" si="43"/>
        <v>423190.29163122666</v>
      </c>
      <c r="S295" s="620"/>
      <c r="T295" s="597">
        <f t="shared" si="52"/>
        <v>-84497.881113816053</v>
      </c>
      <c r="U295" s="597">
        <v>50698.728668289623</v>
      </c>
      <c r="V295" s="608">
        <v>-3079624.6651472896</v>
      </c>
      <c r="W295" s="597">
        <v>-3241617.5530016236</v>
      </c>
      <c r="X295" s="597">
        <v>118685.57183240456</v>
      </c>
      <c r="Y295" s="605">
        <v>-270052.81639276905</v>
      </c>
      <c r="Z295" s="605">
        <v>103570.70636154222</v>
      </c>
      <c r="AA295" s="620">
        <f t="shared" si="44"/>
        <v>2902.1904694673722</v>
      </c>
      <c r="AB295" s="620"/>
      <c r="AC295" s="618">
        <f t="shared" si="45"/>
        <v>-420288.10116175929</v>
      </c>
      <c r="AD295" s="597">
        <v>-384383.35630969563</v>
      </c>
      <c r="AE295" s="594">
        <f t="shared" si="46"/>
        <v>-128.77164365483941</v>
      </c>
      <c r="AF295" s="594"/>
      <c r="AG295" s="599">
        <v>2985</v>
      </c>
      <c r="AH295" s="600">
        <v>8</v>
      </c>
      <c r="AI295" s="600"/>
    </row>
    <row r="296" spans="1:35" s="587" customFormat="1">
      <c r="A296" s="601">
        <v>936</v>
      </c>
      <c r="B296" s="601" t="s">
        <v>327</v>
      </c>
      <c r="C296" s="597">
        <v>32661724.686960667</v>
      </c>
      <c r="D296" s="597">
        <v>33338533.432129666</v>
      </c>
      <c r="E296" s="627">
        <f t="shared" si="47"/>
        <v>676808.74516899884</v>
      </c>
      <c r="F296" s="598">
        <f t="shared" si="48"/>
        <v>2.0721769951088861E-2</v>
      </c>
      <c r="G296" s="598"/>
      <c r="H296" s="597">
        <v>36254211.383562326</v>
      </c>
      <c r="I296" s="597">
        <v>36647880.110690042</v>
      </c>
      <c r="J296" s="627">
        <f t="shared" si="49"/>
        <v>393668.72712771595</v>
      </c>
      <c r="K296" s="598">
        <f t="shared" si="50"/>
        <v>1.0858565449480594E-2</v>
      </c>
      <c r="L296" s="595"/>
      <c r="M296" s="594">
        <f t="shared" si="51"/>
        <v>-3592486.6966016591</v>
      </c>
      <c r="N296" s="594">
        <v>2153809.1112912162</v>
      </c>
      <c r="O296" s="607">
        <v>1179340.9880248979</v>
      </c>
      <c r="P296" s="594">
        <v>89148.858079347759</v>
      </c>
      <c r="Q296" s="594">
        <v>1117123.4764624948</v>
      </c>
      <c r="R296" s="620">
        <f t="shared" si="43"/>
        <v>3270932.5877537113</v>
      </c>
      <c r="S296" s="620"/>
      <c r="T296" s="597">
        <f t="shared" si="52"/>
        <v>-3309346.6785603762</v>
      </c>
      <c r="U296" s="597">
        <v>1985608.0071362252</v>
      </c>
      <c r="V296" s="608">
        <v>5407298.6955361515</v>
      </c>
      <c r="W296" s="597">
        <v>4432044.9178025313</v>
      </c>
      <c r="X296" s="597">
        <v>882473.11242030957</v>
      </c>
      <c r="Y296" s="605">
        <v>-578555.36376273306</v>
      </c>
      <c r="Z296" s="605">
        <v>221887.66069750837</v>
      </c>
      <c r="AA296" s="620">
        <f t="shared" si="44"/>
        <v>2511413.4164913101</v>
      </c>
      <c r="AB296" s="620"/>
      <c r="AC296" s="618">
        <f t="shared" si="45"/>
        <v>-759519.17126240116</v>
      </c>
      <c r="AD296" s="597">
        <v>-254586.35369963199</v>
      </c>
      <c r="AE296" s="594">
        <f t="shared" si="46"/>
        <v>-39.810219499551522</v>
      </c>
      <c r="AF296" s="594"/>
      <c r="AG296" s="599">
        <v>6395</v>
      </c>
      <c r="AH296" s="600">
        <v>6</v>
      </c>
      <c r="AI296" s="600"/>
    </row>
    <row r="297" spans="1:35" s="587" customFormat="1">
      <c r="A297" s="601">
        <v>946</v>
      </c>
      <c r="B297" s="601" t="s">
        <v>328</v>
      </c>
      <c r="C297" s="597">
        <v>26574278.162797157</v>
      </c>
      <c r="D297" s="597">
        <v>27224465.495885186</v>
      </c>
      <c r="E297" s="627">
        <f t="shared" si="47"/>
        <v>650187.33308802918</v>
      </c>
      <c r="F297" s="598">
        <f t="shared" si="48"/>
        <v>2.4466791876900852E-2</v>
      </c>
      <c r="G297" s="598"/>
      <c r="H297" s="597">
        <v>26361844.871597454</v>
      </c>
      <c r="I297" s="597">
        <v>26984052.11304934</v>
      </c>
      <c r="J297" s="627">
        <f t="shared" si="49"/>
        <v>622207.24145188555</v>
      </c>
      <c r="K297" s="598">
        <f t="shared" si="50"/>
        <v>2.3602568199703602E-2</v>
      </c>
      <c r="L297" s="595"/>
      <c r="M297" s="594">
        <f t="shared" si="51"/>
        <v>212433.29119970277</v>
      </c>
      <c r="N297" s="594">
        <v>-129119.71376491245</v>
      </c>
      <c r="O297" s="607">
        <v>291047.85432942212</v>
      </c>
      <c r="P297" s="594">
        <v>108980.27158127725</v>
      </c>
      <c r="Q297" s="594">
        <v>208628.18064327849</v>
      </c>
      <c r="R297" s="620">
        <f t="shared" si="43"/>
        <v>79508.466878366045</v>
      </c>
      <c r="S297" s="620"/>
      <c r="T297" s="597">
        <f t="shared" si="52"/>
        <v>240413.38283584639</v>
      </c>
      <c r="U297" s="597">
        <v>-144248.0297015078</v>
      </c>
      <c r="V297" s="608">
        <v>-225473.29448991269</v>
      </c>
      <c r="W297" s="597">
        <v>-394690.06636636332</v>
      </c>
      <c r="X297" s="597">
        <v>78003.004429259308</v>
      </c>
      <c r="Y297" s="605">
        <v>-568784.60859676346</v>
      </c>
      <c r="Z297" s="605">
        <v>218140.37885930183</v>
      </c>
      <c r="AA297" s="620">
        <f t="shared" si="44"/>
        <v>-416889.25500971009</v>
      </c>
      <c r="AB297" s="620"/>
      <c r="AC297" s="618">
        <f t="shared" si="45"/>
        <v>-496397.72188807616</v>
      </c>
      <c r="AD297" s="597">
        <v>-213158.58663265035</v>
      </c>
      <c r="AE297" s="594">
        <f t="shared" si="46"/>
        <v>-33.9046582841817</v>
      </c>
      <c r="AF297" s="594"/>
      <c r="AG297" s="599">
        <v>6287</v>
      </c>
      <c r="AH297" s="600">
        <v>15</v>
      </c>
      <c r="AI297" s="600"/>
    </row>
    <row r="298" spans="1:35" s="587" customFormat="1">
      <c r="A298" s="601">
        <v>976</v>
      </c>
      <c r="B298" s="601" t="s">
        <v>329</v>
      </c>
      <c r="C298" s="597">
        <v>23001952.291483738</v>
      </c>
      <c r="D298" s="597">
        <v>24702632.014017399</v>
      </c>
      <c r="E298" s="627">
        <f t="shared" si="47"/>
        <v>1700679.7225336619</v>
      </c>
      <c r="F298" s="598">
        <f t="shared" si="48"/>
        <v>7.3936320751492174E-2</v>
      </c>
      <c r="G298" s="598"/>
      <c r="H298" s="597">
        <v>24195262.934603527</v>
      </c>
      <c r="I298" s="597">
        <v>24488306.642173488</v>
      </c>
      <c r="J298" s="627">
        <f t="shared" si="49"/>
        <v>293043.7075699605</v>
      </c>
      <c r="K298" s="598">
        <f t="shared" si="50"/>
        <v>1.2111614920739543E-2</v>
      </c>
      <c r="L298" s="595"/>
      <c r="M298" s="594">
        <f t="shared" si="51"/>
        <v>-1193310.6431197897</v>
      </c>
      <c r="N298" s="594">
        <v>714989.39707910444</v>
      </c>
      <c r="O298" s="607">
        <v>585453.77540900558</v>
      </c>
      <c r="P298" s="594">
        <v>215853.81982453912</v>
      </c>
      <c r="Q298" s="594">
        <v>385554.64346689451</v>
      </c>
      <c r="R298" s="620">
        <f t="shared" si="43"/>
        <v>1100544.0405459991</v>
      </c>
      <c r="S298" s="620"/>
      <c r="T298" s="597">
        <f t="shared" si="52"/>
        <v>214325.37184391171</v>
      </c>
      <c r="U298" s="597">
        <v>-128595.223106347</v>
      </c>
      <c r="V298" s="608">
        <v>-1827930.0257861987</v>
      </c>
      <c r="W298" s="597">
        <v>-1633478.8877648115</v>
      </c>
      <c r="X298" s="597">
        <v>-135768.62984419087</v>
      </c>
      <c r="Y298" s="605">
        <v>-342700.19045085734</v>
      </c>
      <c r="Z298" s="605">
        <v>131432.4407696891</v>
      </c>
      <c r="AA298" s="620">
        <f t="shared" si="44"/>
        <v>-475631.6026317061</v>
      </c>
      <c r="AB298" s="620"/>
      <c r="AC298" s="618">
        <f t="shared" si="45"/>
        <v>-1576175.6431777051</v>
      </c>
      <c r="AD298" s="597">
        <v>-1560283.2804818237</v>
      </c>
      <c r="AE298" s="594">
        <f t="shared" si="46"/>
        <v>-411.9016051958352</v>
      </c>
      <c r="AF298" s="594"/>
      <c r="AG298" s="599">
        <v>3788</v>
      </c>
      <c r="AH298" s="600">
        <v>19</v>
      </c>
      <c r="AI298" s="600"/>
    </row>
    <row r="299" spans="1:35" s="587" customFormat="1">
      <c r="A299" s="601">
        <v>977</v>
      </c>
      <c r="B299" s="601" t="s">
        <v>330</v>
      </c>
      <c r="C299" s="597">
        <v>60367969.666707225</v>
      </c>
      <c r="D299" s="597">
        <v>62794705.293197595</v>
      </c>
      <c r="E299" s="627">
        <f t="shared" si="47"/>
        <v>2426735.6264903694</v>
      </c>
      <c r="F299" s="598">
        <f t="shared" si="48"/>
        <v>4.0199059863838815E-2</v>
      </c>
      <c r="G299" s="598"/>
      <c r="H299" s="597">
        <v>60408007.40911781</v>
      </c>
      <c r="I299" s="597">
        <v>61830386.920454025</v>
      </c>
      <c r="J299" s="627">
        <f t="shared" si="49"/>
        <v>1422379.5113362148</v>
      </c>
      <c r="K299" s="598">
        <f t="shared" si="50"/>
        <v>2.3546208066474394E-2</v>
      </c>
      <c r="L299" s="595"/>
      <c r="M299" s="594">
        <f t="shared" si="51"/>
        <v>-40037.742410585284</v>
      </c>
      <c r="N299" s="594">
        <v>20025.058790852534</v>
      </c>
      <c r="O299" s="607">
        <v>2397528.7268471867</v>
      </c>
      <c r="P299" s="594">
        <v>2816101.7180927694</v>
      </c>
      <c r="Q299" s="594">
        <v>-354600.10826635326</v>
      </c>
      <c r="R299" s="620">
        <f t="shared" si="43"/>
        <v>-334575.04947550071</v>
      </c>
      <c r="S299" s="620"/>
      <c r="T299" s="597">
        <f t="shared" si="52"/>
        <v>964318.37274356931</v>
      </c>
      <c r="U299" s="597">
        <v>-578591.0236461414</v>
      </c>
      <c r="V299" s="608">
        <v>498501.16943947971</v>
      </c>
      <c r="W299" s="597">
        <v>1322811.4728665352</v>
      </c>
      <c r="X299" s="597">
        <v>-587395.94293237117</v>
      </c>
      <c r="Y299" s="605">
        <v>-1383557.025492334</v>
      </c>
      <c r="Z299" s="605">
        <v>530622.04770085937</v>
      </c>
      <c r="AA299" s="620">
        <f t="shared" si="44"/>
        <v>-2018921.9443699869</v>
      </c>
      <c r="AB299" s="620"/>
      <c r="AC299" s="618">
        <f t="shared" si="45"/>
        <v>-1684346.8948944863</v>
      </c>
      <c r="AD299" s="597">
        <v>-1716334.9969008937</v>
      </c>
      <c r="AE299" s="594">
        <f t="shared" si="46"/>
        <v>-112.2301050742754</v>
      </c>
      <c r="AF299" s="594"/>
      <c r="AG299" s="599">
        <v>15293</v>
      </c>
      <c r="AH299" s="600">
        <v>17</v>
      </c>
      <c r="AI299" s="600"/>
    </row>
    <row r="300" spans="1:35" s="587" customFormat="1">
      <c r="A300" s="601">
        <v>980</v>
      </c>
      <c r="B300" s="601" t="s">
        <v>331</v>
      </c>
      <c r="C300" s="597">
        <v>106659897.60802521</v>
      </c>
      <c r="D300" s="597">
        <v>110730129.93445626</v>
      </c>
      <c r="E300" s="627">
        <f t="shared" si="47"/>
        <v>4070232.3264310509</v>
      </c>
      <c r="F300" s="598">
        <f t="shared" si="48"/>
        <v>3.8160849744944832E-2</v>
      </c>
      <c r="G300" s="598"/>
      <c r="H300" s="597">
        <v>105949938.48228171</v>
      </c>
      <c r="I300" s="597">
        <v>111279814.80674636</v>
      </c>
      <c r="J300" s="627">
        <f t="shared" si="49"/>
        <v>5329876.324464649</v>
      </c>
      <c r="K300" s="598">
        <f t="shared" si="50"/>
        <v>5.0305610374242721E-2</v>
      </c>
      <c r="L300" s="595"/>
      <c r="M300" s="594">
        <f t="shared" si="51"/>
        <v>709959.12574349344</v>
      </c>
      <c r="N300" s="594">
        <v>-434704.46374581836</v>
      </c>
      <c r="O300" s="607">
        <v>-2285293.9527642131</v>
      </c>
      <c r="P300" s="594">
        <v>-950033.40180197358</v>
      </c>
      <c r="Q300" s="594">
        <v>-1195571.6348365312</v>
      </c>
      <c r="R300" s="620">
        <f t="shared" si="43"/>
        <v>-1630276.0985823497</v>
      </c>
      <c r="S300" s="620"/>
      <c r="T300" s="597">
        <f t="shared" si="52"/>
        <v>-549684.87229010463</v>
      </c>
      <c r="U300" s="597">
        <v>329810.9233740627</v>
      </c>
      <c r="V300" s="608">
        <v>-3819743.4775964916</v>
      </c>
      <c r="W300" s="597">
        <v>-2979618.5136217922</v>
      </c>
      <c r="X300" s="597">
        <v>-319495.85829596844</v>
      </c>
      <c r="Y300" s="605">
        <v>-3040423.7857660935</v>
      </c>
      <c r="Z300" s="605">
        <v>1166063.8957093298</v>
      </c>
      <c r="AA300" s="620">
        <f t="shared" si="44"/>
        <v>-1864044.8249786696</v>
      </c>
      <c r="AB300" s="620"/>
      <c r="AC300" s="618">
        <f t="shared" si="45"/>
        <v>-233768.72639631992</v>
      </c>
      <c r="AD300" s="597">
        <v>-1268911.7616451979</v>
      </c>
      <c r="AE300" s="594">
        <f t="shared" si="46"/>
        <v>-37.757364883661076</v>
      </c>
      <c r="AF300" s="594"/>
      <c r="AG300" s="599">
        <v>33607</v>
      </c>
      <c r="AH300" s="600">
        <v>6</v>
      </c>
      <c r="AI300" s="600"/>
    </row>
    <row r="301" spans="1:35" s="587" customFormat="1">
      <c r="A301" s="601">
        <v>981</v>
      </c>
      <c r="B301" s="601" t="s">
        <v>332</v>
      </c>
      <c r="C301" s="597">
        <v>8487364.4000124689</v>
      </c>
      <c r="D301" s="597">
        <v>8463351.7297831532</v>
      </c>
      <c r="E301" s="627">
        <f t="shared" si="47"/>
        <v>-24012.670229315758</v>
      </c>
      <c r="F301" s="598">
        <f t="shared" si="48"/>
        <v>-2.8292257876049815E-3</v>
      </c>
      <c r="G301" s="598"/>
      <c r="H301" s="597">
        <v>9247752.0042363722</v>
      </c>
      <c r="I301" s="597">
        <v>9563968.0143656936</v>
      </c>
      <c r="J301" s="627">
        <f t="shared" si="49"/>
        <v>316216.01012932137</v>
      </c>
      <c r="K301" s="598">
        <f t="shared" si="50"/>
        <v>3.4193824616454205E-2</v>
      </c>
      <c r="L301" s="595"/>
      <c r="M301" s="594">
        <f t="shared" si="51"/>
        <v>-760387.60422390327</v>
      </c>
      <c r="N301" s="594">
        <v>455638.53422491642</v>
      </c>
      <c r="O301" s="607">
        <v>261346.22646757588</v>
      </c>
      <c r="P301" s="594">
        <v>38985.921485953033</v>
      </c>
      <c r="Q301" s="594">
        <v>231866.46627345079</v>
      </c>
      <c r="R301" s="620">
        <f t="shared" si="43"/>
        <v>687505.00049836724</v>
      </c>
      <c r="S301" s="620"/>
      <c r="T301" s="597">
        <f t="shared" si="52"/>
        <v>-1100616.2845825404</v>
      </c>
      <c r="U301" s="597">
        <v>660369.77074952412</v>
      </c>
      <c r="V301" s="608">
        <v>933835.16471899673</v>
      </c>
      <c r="W301" s="597">
        <v>575977.157051594</v>
      </c>
      <c r="X301" s="597">
        <v>325402.91019971267</v>
      </c>
      <c r="Y301" s="605">
        <v>-202381.289872906</v>
      </c>
      <c r="Z301" s="605">
        <v>77617.309926556089</v>
      </c>
      <c r="AA301" s="620">
        <f t="shared" si="44"/>
        <v>861008.70100288687</v>
      </c>
      <c r="AB301" s="620"/>
      <c r="AC301" s="618">
        <f t="shared" si="45"/>
        <v>173503.70050451963</v>
      </c>
      <c r="AD301" s="597">
        <v>-43960.928470901679</v>
      </c>
      <c r="AE301" s="594">
        <f t="shared" si="46"/>
        <v>-19.651733782253768</v>
      </c>
      <c r="AF301" s="594"/>
      <c r="AG301" s="599">
        <v>2237</v>
      </c>
      <c r="AH301" s="600">
        <v>5</v>
      </c>
      <c r="AI301" s="600"/>
    </row>
    <row r="302" spans="1:35" s="587" customFormat="1">
      <c r="A302" s="601">
        <v>989</v>
      </c>
      <c r="B302" s="601" t="s">
        <v>333</v>
      </c>
      <c r="C302" s="597">
        <v>28603695.335299779</v>
      </c>
      <c r="D302" s="597">
        <v>28992455.570968185</v>
      </c>
      <c r="E302" s="627">
        <f t="shared" si="47"/>
        <v>388760.23566840589</v>
      </c>
      <c r="F302" s="598">
        <f t="shared" si="48"/>
        <v>1.3591259140165622E-2</v>
      </c>
      <c r="G302" s="598"/>
      <c r="H302" s="597">
        <v>27178807.958570044</v>
      </c>
      <c r="I302" s="597">
        <v>27397798.384058043</v>
      </c>
      <c r="J302" s="627">
        <f t="shared" si="49"/>
        <v>218990.42548799887</v>
      </c>
      <c r="K302" s="598">
        <f t="shared" si="50"/>
        <v>8.0573962560027083E-3</v>
      </c>
      <c r="L302" s="595"/>
      <c r="M302" s="594">
        <f t="shared" si="51"/>
        <v>1424887.3767297342</v>
      </c>
      <c r="N302" s="594">
        <v>-856359.96821526811</v>
      </c>
      <c r="O302" s="607">
        <v>1391283.5272515938</v>
      </c>
      <c r="P302" s="594">
        <v>1927831.9076887425</v>
      </c>
      <c r="Q302" s="594">
        <v>-513703.6001898286</v>
      </c>
      <c r="R302" s="620">
        <f t="shared" si="43"/>
        <v>-1370063.5684050967</v>
      </c>
      <c r="S302" s="620"/>
      <c r="T302" s="597">
        <f t="shared" si="52"/>
        <v>1594657.1869101413</v>
      </c>
      <c r="U302" s="597">
        <v>-956794.3121460845</v>
      </c>
      <c r="V302" s="608">
        <v>708396.11192698032</v>
      </c>
      <c r="W302" s="597">
        <v>1314279.3829801064</v>
      </c>
      <c r="X302" s="597">
        <v>-522135.21424058086</v>
      </c>
      <c r="Y302" s="605">
        <v>-489080.57802991942</v>
      </c>
      <c r="Z302" s="605">
        <v>187572.27423467243</v>
      </c>
      <c r="AA302" s="620">
        <f t="shared" si="44"/>
        <v>-1780437.8301819125</v>
      </c>
      <c r="AB302" s="620"/>
      <c r="AC302" s="618">
        <f t="shared" si="45"/>
        <v>-410374.26177681587</v>
      </c>
      <c r="AD302" s="597">
        <v>-223516.07289743423</v>
      </c>
      <c r="AE302" s="594">
        <f t="shared" si="46"/>
        <v>-41.345925434227567</v>
      </c>
      <c r="AF302" s="594"/>
      <c r="AG302" s="599">
        <v>5406</v>
      </c>
      <c r="AH302" s="600">
        <v>14</v>
      </c>
      <c r="AI302" s="600"/>
    </row>
    <row r="303" spans="1:35" s="587" customFormat="1">
      <c r="A303" s="603">
        <v>992</v>
      </c>
      <c r="B303" s="603" t="s">
        <v>334</v>
      </c>
      <c r="C303" s="597">
        <v>75924505.698614493</v>
      </c>
      <c r="D303" s="597">
        <v>82894356.523769751</v>
      </c>
      <c r="E303" s="628">
        <f t="shared" si="47"/>
        <v>6969850.8251552582</v>
      </c>
      <c r="F303" s="629">
        <f t="shared" si="48"/>
        <v>9.1799752412249788E-2</v>
      </c>
      <c r="G303" s="629"/>
      <c r="H303" s="597">
        <v>81706265.291113615</v>
      </c>
      <c r="I303" s="597">
        <v>82527673.58024314</v>
      </c>
      <c r="J303" s="628">
        <f t="shared" si="49"/>
        <v>821408.28912952542</v>
      </c>
      <c r="K303" s="629">
        <f t="shared" si="50"/>
        <v>1.0053186083134581E-2</v>
      </c>
      <c r="L303" s="617"/>
      <c r="M303" s="594">
        <f t="shared" si="51"/>
        <v>-5781759.592499122</v>
      </c>
      <c r="N303" s="594">
        <v>3464287.3897799039</v>
      </c>
      <c r="O303" s="607">
        <v>283347.2692053318</v>
      </c>
      <c r="P303" s="594">
        <v>-3065916.0518688783</v>
      </c>
      <c r="Q303" s="594">
        <v>3425570.8857296463</v>
      </c>
      <c r="R303" s="620">
        <f t="shared" si="43"/>
        <v>6889858.2755095502</v>
      </c>
      <c r="S303" s="620"/>
      <c r="T303" s="597">
        <f t="shared" si="52"/>
        <v>366682.94352661073</v>
      </c>
      <c r="U303" s="597">
        <v>-220009.7661159664</v>
      </c>
      <c r="V303" s="594">
        <v>-9325786.4236864448</v>
      </c>
      <c r="W303" s="597">
        <v>-10210906.664374955</v>
      </c>
      <c r="X303" s="616">
        <v>622229.59870614985</v>
      </c>
      <c r="Y303" s="605">
        <v>-1639315.5889571107</v>
      </c>
      <c r="Z303" s="605">
        <v>628710.61952132161</v>
      </c>
      <c r="AA303" s="620">
        <f t="shared" si="44"/>
        <v>-608385.13684560556</v>
      </c>
      <c r="AB303" s="620"/>
      <c r="AC303" s="618">
        <f t="shared" si="45"/>
        <v>-7498243.4123551557</v>
      </c>
      <c r="AD303" s="597">
        <v>-5500931.1304468084</v>
      </c>
      <c r="AE303" s="594">
        <f t="shared" si="46"/>
        <v>-303.58339572002257</v>
      </c>
      <c r="AF303" s="594"/>
      <c r="AG303" s="599">
        <v>18120</v>
      </c>
      <c r="AH303" s="600">
        <v>13</v>
      </c>
      <c r="AI303" s="600"/>
    </row>
    <row r="304" spans="1:35">
      <c r="Y304" s="604"/>
      <c r="Z304" s="604"/>
    </row>
    <row r="305" spans="25:26">
      <c r="Y305" s="604"/>
      <c r="Z305" s="604"/>
    </row>
    <row r="306" spans="25:26">
      <c r="Y306" s="604"/>
      <c r="Z306" s="604"/>
    </row>
    <row r="307" spans="25:26">
      <c r="Y307" s="604"/>
      <c r="Z307" s="604"/>
    </row>
    <row r="308" spans="25:26">
      <c r="Y308" s="604"/>
      <c r="Z308" s="604"/>
    </row>
    <row r="309" spans="25:26">
      <c r="Y309" s="604"/>
      <c r="Z309" s="604"/>
    </row>
    <row r="310" spans="25:26">
      <c r="Y310" s="604"/>
      <c r="Z310" s="604"/>
    </row>
    <row r="311" spans="25:26">
      <c r="Y311" s="604"/>
      <c r="Z311" s="604"/>
    </row>
    <row r="312" spans="25:26">
      <c r="Y312" s="604"/>
      <c r="Z312" s="604"/>
    </row>
  </sheetData>
  <autoFilter ref="A10:AI10" xr:uid="{2010AA24-22A0-4C0B-A4DD-3B9E54A13606}">
    <sortState xmlns:xlrd2="http://schemas.microsoft.com/office/spreadsheetml/2017/richdata2" ref="A11:AI303">
      <sortCondition ref="A10"/>
    </sortState>
  </autoFilter>
  <phoneticPr fontId="43" type="noConversion"/>
  <conditionalFormatting sqref="E10:E303">
    <cfRule type="cellIs" dxfId="27" priority="3" operator="lessThan">
      <formula>0</formula>
    </cfRule>
    <cfRule type="cellIs" dxfId="26" priority="4" operator="greaterThan">
      <formula>0</formula>
    </cfRule>
    <cfRule type="cellIs" dxfId="25" priority="5" operator="lessThan">
      <formula>0</formula>
    </cfRule>
    <cfRule type="cellIs" dxfId="24" priority="6" operator="greaterThan">
      <formula>0</formula>
    </cfRule>
  </conditionalFormatting>
  <conditionalFormatting sqref="J10:J303">
    <cfRule type="cellIs" dxfId="23" priority="1" operator="greaterThan">
      <formula>0</formula>
    </cfRule>
    <cfRule type="cellIs" dxfId="22" priority="2" operator="lessThan">
      <formula>0</formula>
    </cfRule>
  </conditionalFormatting>
  <conditionalFormatting sqref="R10:S303 AA10:AE303">
    <cfRule type="cellIs" dxfId="21" priority="8" operator="lessThan">
      <formula>0</formula>
    </cfRule>
    <cfRule type="cellIs" dxfId="20" priority="9" operator="greaterThan">
      <formula>0</formula>
    </cfRule>
  </conditionalFormatting>
  <conditionalFormatting sqref="R10:S303 AA10:AF303">
    <cfRule type="cellIs" dxfId="19" priority="19" operator="greaterThan">
      <formula>0</formula>
    </cfRule>
    <cfRule type="cellIs" dxfId="18" priority="20" operator="lessThan">
      <formula>0</formula>
    </cfRule>
  </conditionalFormatting>
  <conditionalFormatting sqref="AG11:AG303">
    <cfRule type="cellIs" dxfId="17" priority="16" operator="lessThan">
      <formula>0</formula>
    </cfRule>
  </conditionalFormatting>
  <hyperlinks>
    <hyperlink ref="A3" r:id="rId1" xr:uid="{BDACC097-F939-4675-B5FA-5BFBADEA926F}"/>
    <hyperlink ref="A4" r:id="rId2" xr:uid="{55E52BAF-406C-4DB6-A69A-36FDE1A93E89}"/>
    <hyperlink ref="J7" r:id="rId3" display="https://soteuudistus.fi/kuntien-tasauselementit" xr:uid="{6A6C3749-C4EC-4F4B-A470-983A8A410186}"/>
  </hyperlinks>
  <pageMargins left="0.7" right="0.7" top="0.75" bottom="0.75" header="0.3" footer="0.3"/>
  <legacyDrawing r:id="rId4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A7DE4B-9394-4838-A3F5-47957724A23F}">
  <dimension ref="A1:AK332"/>
  <sheetViews>
    <sheetView workbookViewId="0">
      <pane xSplit="2" ySplit="10" topLeftCell="C11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6.5"/>
  <cols>
    <col min="1" max="1" width="6.28515625" style="1" customWidth="1"/>
    <col min="2" max="2" width="13.85546875" style="1" customWidth="1"/>
    <col min="3" max="3" width="9.85546875" style="1" bestFit="1" customWidth="1"/>
    <col min="4" max="4" width="9.85546875" style="7" bestFit="1" customWidth="1"/>
    <col min="5" max="5" width="15.7109375" style="1" bestFit="1" customWidth="1"/>
    <col min="6" max="6" width="15.7109375" style="14" bestFit="1" customWidth="1"/>
    <col min="7" max="7" width="19.42578125" style="410" customWidth="1"/>
    <col min="8" max="8" width="12.85546875" style="1" bestFit="1" customWidth="1"/>
    <col min="9" max="9" width="16.28515625" customWidth="1"/>
    <col min="10" max="10" width="15.28515625" style="412" customWidth="1"/>
    <col min="11" max="11" width="12.85546875" style="404" customWidth="1"/>
    <col min="12" max="12" width="12.7109375" style="404" customWidth="1"/>
    <col min="13" max="13" width="11.42578125" style="404" bestFit="1" customWidth="1"/>
    <col min="14" max="14" width="11.7109375" style="404" customWidth="1"/>
    <col min="15" max="15" width="13.42578125" style="404" customWidth="1"/>
    <col min="16" max="16" width="14.28515625" style="404" customWidth="1"/>
    <col min="17" max="17" width="14.7109375" style="1" customWidth="1"/>
    <col min="18" max="18" width="16.140625" style="41" customWidth="1"/>
    <col min="19" max="19" width="13.7109375" style="1" customWidth="1"/>
    <col min="20" max="20" width="15.7109375" bestFit="1" customWidth="1"/>
    <col min="21" max="21" width="17.5703125" style="407" customWidth="1"/>
    <col min="22" max="22" width="20.28515625" style="1" bestFit="1" customWidth="1"/>
    <col min="23" max="23" width="18.7109375" customWidth="1"/>
    <col min="24" max="24" width="15.7109375" style="246" customWidth="1"/>
    <col min="25" max="25" width="16" style="246" customWidth="1"/>
    <col min="26" max="26" width="12.85546875" style="1" bestFit="1" customWidth="1"/>
    <col min="27" max="27" width="15" bestFit="1" customWidth="1"/>
    <col min="28" max="28" width="15" style="407" customWidth="1"/>
    <col min="29" max="29" width="12.42578125" style="1" customWidth="1"/>
    <col min="30" max="30" width="14.85546875" customWidth="1"/>
    <col min="31" max="31" width="11.140625" style="408" customWidth="1"/>
    <col min="32" max="32" width="9.140625" style="9"/>
    <col min="33" max="33" width="6.42578125" customWidth="1"/>
    <col min="34" max="34" width="12.85546875" bestFit="1" customWidth="1"/>
    <col min="35" max="35" width="11.42578125" customWidth="1"/>
    <col min="36" max="36" width="11.28515625" bestFit="1" customWidth="1"/>
    <col min="37" max="37" width="10.28515625" bestFit="1" customWidth="1"/>
  </cols>
  <sheetData>
    <row r="1" spans="1:37" ht="33.75">
      <c r="A1" s="655" t="s">
        <v>377</v>
      </c>
      <c r="B1" s="404"/>
      <c r="C1" s="404"/>
      <c r="D1" s="21"/>
      <c r="E1" s="404"/>
      <c r="F1" s="26"/>
      <c r="G1" s="409"/>
      <c r="H1" s="404"/>
      <c r="I1" s="404"/>
      <c r="J1" s="411"/>
      <c r="K1" s="484"/>
      <c r="L1" s="484"/>
      <c r="M1" s="484"/>
      <c r="N1" s="484"/>
      <c r="O1" s="484"/>
      <c r="P1" s="484"/>
      <c r="Q1" s="404"/>
      <c r="R1" s="21"/>
      <c r="S1" s="404"/>
      <c r="T1" s="404"/>
      <c r="U1" s="405"/>
      <c r="V1" s="404"/>
      <c r="W1" s="404"/>
      <c r="X1" s="245"/>
      <c r="Y1" s="32"/>
      <c r="Z1" s="404"/>
      <c r="AA1" s="404"/>
      <c r="AB1" s="405"/>
      <c r="AC1" s="404"/>
      <c r="AD1" s="404"/>
      <c r="AE1" s="406"/>
    </row>
    <row r="2" spans="1:37" ht="18.75">
      <c r="A2" s="302" t="s">
        <v>599</v>
      </c>
      <c r="B2" s="404"/>
      <c r="C2" s="404"/>
      <c r="D2" s="21"/>
      <c r="E2" s="404"/>
      <c r="F2" s="26"/>
      <c r="G2" s="409"/>
      <c r="H2" s="404"/>
      <c r="I2" s="404"/>
      <c r="J2" s="411"/>
      <c r="K2" s="484"/>
      <c r="L2" s="484"/>
      <c r="M2" s="484"/>
      <c r="N2" s="484"/>
      <c r="O2" s="484"/>
      <c r="P2" s="484"/>
      <c r="Q2" s="404"/>
      <c r="R2" s="21"/>
      <c r="S2" s="404"/>
      <c r="T2" s="404"/>
      <c r="U2" s="405"/>
      <c r="V2" s="404"/>
      <c r="W2" s="404"/>
      <c r="X2" s="245"/>
      <c r="Y2" s="32"/>
      <c r="Z2" s="404"/>
      <c r="AA2" s="404"/>
      <c r="AB2" s="405"/>
      <c r="AC2" s="404"/>
      <c r="AD2" s="404"/>
      <c r="AE2" s="406"/>
    </row>
    <row r="3" spans="1:37" ht="18.75">
      <c r="A3" s="302" t="s">
        <v>528</v>
      </c>
      <c r="B3" s="404"/>
      <c r="C3" s="404"/>
      <c r="D3" s="21"/>
      <c r="E3" s="404"/>
      <c r="F3" s="26"/>
      <c r="G3" s="409"/>
      <c r="H3" s="404"/>
      <c r="I3" s="404"/>
      <c r="J3" s="411"/>
      <c r="K3" s="484"/>
      <c r="L3" s="484"/>
      <c r="M3" s="484"/>
      <c r="N3" s="484"/>
      <c r="O3" s="484"/>
      <c r="P3" s="484"/>
      <c r="Q3" s="404"/>
      <c r="R3" s="21"/>
      <c r="S3" s="404"/>
      <c r="T3" s="404"/>
      <c r="U3" s="405"/>
      <c r="V3" s="404"/>
      <c r="W3" s="404"/>
      <c r="X3" s="245"/>
      <c r="Y3" s="32"/>
      <c r="Z3" s="404"/>
      <c r="AA3" s="404"/>
      <c r="AB3" s="405"/>
      <c r="AC3" s="404"/>
      <c r="AD3" s="404"/>
      <c r="AE3" s="406"/>
    </row>
    <row r="4" spans="1:37" ht="18.75">
      <c r="A4" s="302" t="s">
        <v>529</v>
      </c>
      <c r="B4" s="404"/>
      <c r="C4" s="404"/>
      <c r="D4" s="21"/>
      <c r="E4" s="404"/>
      <c r="F4" s="26"/>
      <c r="G4" s="409"/>
      <c r="H4" s="404"/>
      <c r="I4" s="404"/>
      <c r="J4" s="411"/>
      <c r="K4" s="484"/>
      <c r="L4" s="484"/>
      <c r="M4" s="484"/>
      <c r="N4" s="484"/>
      <c r="O4" s="484"/>
      <c r="P4" s="484"/>
      <c r="Q4" s="404"/>
      <c r="R4" s="21"/>
      <c r="S4" s="404"/>
      <c r="T4" s="404"/>
      <c r="U4" s="405"/>
      <c r="V4" s="404"/>
      <c r="W4" s="404"/>
      <c r="Y4" s="32"/>
      <c r="Z4" s="404"/>
      <c r="AA4" s="404"/>
      <c r="AB4" s="405"/>
      <c r="AC4" s="404"/>
      <c r="AD4" s="404"/>
      <c r="AE4" s="406"/>
    </row>
    <row r="5" spans="1:37" ht="18.75">
      <c r="A5" s="42" t="s">
        <v>530</v>
      </c>
      <c r="B5" s="404"/>
      <c r="C5" s="404"/>
      <c r="D5" s="21"/>
      <c r="E5" s="404"/>
      <c r="F5" s="26"/>
      <c r="G5" s="409"/>
      <c r="H5" s="404"/>
      <c r="I5" s="404"/>
      <c r="J5" s="411"/>
      <c r="K5" s="484"/>
      <c r="L5" s="484"/>
      <c r="M5" s="484"/>
      <c r="N5" s="484"/>
      <c r="O5" s="484"/>
      <c r="P5" s="484"/>
      <c r="Q5" s="404"/>
      <c r="R5" s="21"/>
      <c r="S5" s="404"/>
      <c r="T5" s="404"/>
      <c r="U5" s="405"/>
      <c r="V5" s="404"/>
      <c r="W5" s="404"/>
      <c r="Y5" s="32"/>
      <c r="Z5" s="404"/>
      <c r="AA5" s="404"/>
      <c r="AB5" s="405"/>
      <c r="AC5" s="404"/>
      <c r="AD5" s="404"/>
      <c r="AE5" s="406"/>
    </row>
    <row r="6" spans="1:37" ht="18.75">
      <c r="A6" s="42"/>
      <c r="B6" s="404"/>
      <c r="C6" s="404"/>
      <c r="D6" s="21"/>
      <c r="E6" s="404"/>
      <c r="F6" s="26"/>
      <c r="G6" s="409"/>
      <c r="H6" s="404"/>
      <c r="I6" s="404"/>
      <c r="J6" s="411"/>
      <c r="K6" s="484"/>
      <c r="L6" s="484"/>
      <c r="M6" s="484"/>
      <c r="N6" s="484"/>
      <c r="O6" s="484"/>
      <c r="P6" s="484"/>
      <c r="Q6" s="404"/>
      <c r="R6" s="21"/>
      <c r="S6" s="404"/>
      <c r="T6" s="404"/>
      <c r="U6" s="405"/>
      <c r="V6" s="404"/>
      <c r="W6" s="404"/>
      <c r="X6" s="247"/>
      <c r="Y6" s="32"/>
      <c r="Z6" s="404"/>
      <c r="AA6" s="404"/>
      <c r="AB6" s="405"/>
      <c r="AC6" s="404"/>
      <c r="AD6" s="404"/>
      <c r="AE6" s="406"/>
    </row>
    <row r="7" spans="1:37" ht="16.5" customHeight="1">
      <c r="A7" s="403"/>
      <c r="B7" s="404"/>
      <c r="C7" s="404"/>
      <c r="D7" s="21"/>
      <c r="E7" s="404"/>
      <c r="F7" s="26"/>
      <c r="G7" s="409"/>
      <c r="H7" s="404"/>
      <c r="I7" s="404"/>
      <c r="J7" s="411"/>
      <c r="K7" s="484"/>
      <c r="L7" s="484"/>
      <c r="M7" s="484"/>
      <c r="N7" s="484"/>
      <c r="O7" s="484"/>
      <c r="P7" s="484"/>
      <c r="Q7" s="404"/>
      <c r="R7" s="21"/>
      <c r="S7" s="404"/>
      <c r="T7" s="404"/>
      <c r="U7" s="405"/>
      <c r="V7" s="404"/>
      <c r="W7" s="404"/>
      <c r="X7" s="247"/>
      <c r="Y7" s="32"/>
      <c r="Z7" s="404"/>
      <c r="AA7" s="404"/>
      <c r="AB7" s="405"/>
      <c r="AC7" s="404"/>
      <c r="AD7" s="404"/>
      <c r="AE7" s="406"/>
    </row>
    <row r="8" spans="1:37" ht="16.5" customHeight="1">
      <c r="A8" s="403"/>
      <c r="B8" s="404"/>
      <c r="C8" s="404"/>
      <c r="D8" s="21"/>
      <c r="E8" s="404"/>
      <c r="F8" s="26"/>
      <c r="G8" s="409"/>
      <c r="H8" s="404"/>
      <c r="I8" s="404"/>
      <c r="J8" s="411"/>
      <c r="K8" s="484"/>
      <c r="L8" s="484"/>
      <c r="M8" s="484"/>
      <c r="N8" s="484"/>
      <c r="O8" s="484"/>
      <c r="P8" s="484"/>
      <c r="Q8" s="404"/>
      <c r="R8" s="21"/>
      <c r="S8" s="404"/>
      <c r="T8" s="404"/>
      <c r="U8" s="405"/>
      <c r="V8" s="404"/>
      <c r="W8" s="404"/>
      <c r="Y8" s="32"/>
      <c r="Z8" s="404"/>
      <c r="AA8" s="404"/>
      <c r="AB8" s="405"/>
      <c r="AC8" s="404"/>
      <c r="AD8" s="404"/>
      <c r="AE8" s="406"/>
    </row>
    <row r="9" spans="1:37" ht="115.5">
      <c r="A9" s="443" t="s">
        <v>14</v>
      </c>
      <c r="B9" s="443" t="s">
        <v>15</v>
      </c>
      <c r="C9" s="444" t="s">
        <v>35</v>
      </c>
      <c r="D9" s="444" t="s">
        <v>16</v>
      </c>
      <c r="E9" s="444" t="s">
        <v>527</v>
      </c>
      <c r="F9" s="444" t="s">
        <v>378</v>
      </c>
      <c r="G9" s="445" t="s">
        <v>379</v>
      </c>
      <c r="H9" s="444" t="s">
        <v>380</v>
      </c>
      <c r="I9" s="444" t="s">
        <v>381</v>
      </c>
      <c r="J9" s="445" t="s">
        <v>382</v>
      </c>
      <c r="K9" s="446" t="s">
        <v>383</v>
      </c>
      <c r="L9" s="444" t="s">
        <v>384</v>
      </c>
      <c r="M9" s="446" t="s">
        <v>355</v>
      </c>
      <c r="N9" s="446" t="s">
        <v>385</v>
      </c>
      <c r="O9" s="446" t="s">
        <v>386</v>
      </c>
      <c r="P9" s="446" t="s">
        <v>539</v>
      </c>
      <c r="Q9" s="444" t="s">
        <v>387</v>
      </c>
      <c r="R9" s="444" t="s">
        <v>388</v>
      </c>
      <c r="S9" s="444" t="s">
        <v>389</v>
      </c>
      <c r="T9" s="444" t="s">
        <v>390</v>
      </c>
      <c r="U9" s="445" t="s">
        <v>391</v>
      </c>
      <c r="V9" s="444" t="s">
        <v>392</v>
      </c>
      <c r="W9" s="444" t="s">
        <v>393</v>
      </c>
      <c r="X9" s="751" t="s">
        <v>394</v>
      </c>
      <c r="Y9" s="751" t="s">
        <v>602</v>
      </c>
      <c r="Z9" s="443" t="s">
        <v>395</v>
      </c>
      <c r="AA9" s="443" t="s">
        <v>396</v>
      </c>
      <c r="AB9" s="447" t="s">
        <v>397</v>
      </c>
      <c r="AC9" s="443" t="s">
        <v>398</v>
      </c>
      <c r="AD9" s="443" t="s">
        <v>399</v>
      </c>
      <c r="AE9" s="448" t="s">
        <v>400</v>
      </c>
      <c r="AF9" s="443" t="s">
        <v>30</v>
      </c>
      <c r="AG9" s="443" t="s">
        <v>31</v>
      </c>
    </row>
    <row r="10" spans="1:37" ht="35.25" customHeight="1" thickBot="1">
      <c r="A10" s="460"/>
      <c r="B10" s="461" t="s">
        <v>41</v>
      </c>
      <c r="C10" s="432">
        <v>5517897</v>
      </c>
      <c r="D10" s="462">
        <v>5533611</v>
      </c>
      <c r="E10" s="432">
        <v>1922989257.0812926</v>
      </c>
      <c r="F10" s="432">
        <v>1958310963.8574786</v>
      </c>
      <c r="G10" s="463">
        <f t="shared" ref="G10" si="0">F10-E10</f>
        <v>35321706.776185989</v>
      </c>
      <c r="H10" s="432">
        <v>591608.2690092423</v>
      </c>
      <c r="I10" s="462">
        <f t="shared" ref="I10:I73" si="1">SUM(L10,N10:P10)</f>
        <v>-308625539.32009983</v>
      </c>
      <c r="J10" s="464">
        <f t="shared" ref="J10:J73" si="2">I10-H10</f>
        <v>-309217147.58910906</v>
      </c>
      <c r="K10" s="462">
        <v>-1081400.9573035128</v>
      </c>
      <c r="L10" s="462">
        <v>0.1680094916082453</v>
      </c>
      <c r="M10" s="462">
        <v>1673009.2263127551</v>
      </c>
      <c r="N10" s="462">
        <f t="shared" ref="N10" si="3">SUM(N11:N303)</f>
        <v>-1.5250407159328461E-8</v>
      </c>
      <c r="O10" s="462">
        <v>-500625539.48810929</v>
      </c>
      <c r="P10" s="462">
        <v>192000000</v>
      </c>
      <c r="Q10" s="432">
        <f>SUM(Q11:Q303)</f>
        <v>819002393</v>
      </c>
      <c r="R10" s="432">
        <v>808485152.80636096</v>
      </c>
      <c r="S10" s="432">
        <f t="shared" ref="S10" si="4">SUM(S11:S303)</f>
        <v>851000000.00000167</v>
      </c>
      <c r="T10" s="432">
        <v>848000000.00000095</v>
      </c>
      <c r="U10" s="463">
        <f t="shared" ref="U10" si="5">(R10+T10)-(Q10+S10)</f>
        <v>-13517240.193639755</v>
      </c>
      <c r="V10" s="432">
        <f t="shared" ref="V10:Z10" si="6">SUM(V11:V303)</f>
        <v>3593583258.3503027</v>
      </c>
      <c r="W10" s="432">
        <v>3306170577.4557471</v>
      </c>
      <c r="X10" s="465">
        <v>22807528</v>
      </c>
      <c r="Y10" s="465">
        <f t="shared" si="6"/>
        <v>32945950</v>
      </c>
      <c r="Z10" s="432">
        <f t="shared" si="6"/>
        <v>3616390786.3503027</v>
      </c>
      <c r="AA10" s="432">
        <f>SUM(AA11:AA303)</f>
        <v>3339116527.4557438</v>
      </c>
      <c r="AB10" s="463">
        <f t="shared" ref="AB10" si="7">AA10-Z10</f>
        <v>-277274258.89455891</v>
      </c>
      <c r="AC10" s="466">
        <f t="shared" ref="AC10" si="8">Z10/C10</f>
        <v>655.39294886263781</v>
      </c>
      <c r="AD10" s="457">
        <f t="shared" ref="AD10" si="9">AA10/D10</f>
        <v>603.42451384019296</v>
      </c>
      <c r="AE10" s="464">
        <f t="shared" ref="AE10" si="10">AD10-AC10</f>
        <v>-51.968435022444851</v>
      </c>
      <c r="AF10" s="467">
        <v>0</v>
      </c>
      <c r="AG10" s="433">
        <v>0</v>
      </c>
      <c r="AH10" s="517"/>
      <c r="AJ10" s="517"/>
      <c r="AK10" s="517"/>
    </row>
    <row r="11" spans="1:37">
      <c r="A11" s="449">
        <v>5</v>
      </c>
      <c r="B11" s="450" t="s">
        <v>42</v>
      </c>
      <c r="C11" s="451">
        <v>9311</v>
      </c>
      <c r="D11" s="451">
        <v>9183</v>
      </c>
      <c r="E11" s="456">
        <v>4441198.4460091246</v>
      </c>
      <c r="F11" s="452">
        <v>4305690.2935721893</v>
      </c>
      <c r="G11" s="453">
        <f t="shared" ref="G11:G74" si="11">F11-E11</f>
        <v>-135508.15243693534</v>
      </c>
      <c r="H11" s="454">
        <v>1514201.0174458048</v>
      </c>
      <c r="I11" s="452">
        <f t="shared" si="1"/>
        <v>600143.04167389055</v>
      </c>
      <c r="J11" s="455">
        <f t="shared" si="2"/>
        <v>-914057.97577191424</v>
      </c>
      <c r="K11" s="452">
        <v>1357610.106746292</v>
      </c>
      <c r="L11" s="456">
        <v>1107790.4367981835</v>
      </c>
      <c r="M11" s="456">
        <v>156590.91069951275</v>
      </c>
      <c r="N11" s="456">
        <v>4515.1564391095244</v>
      </c>
      <c r="O11" s="456">
        <v>-830785.59897313174</v>
      </c>
      <c r="P11" s="452">
        <v>318623.04740972939</v>
      </c>
      <c r="Q11" s="456">
        <v>5450163</v>
      </c>
      <c r="R11" s="456">
        <v>5328311.2382792467</v>
      </c>
      <c r="S11" s="456">
        <v>1995400.0337450588</v>
      </c>
      <c r="T11" s="456">
        <v>1998836.7833538039</v>
      </c>
      <c r="U11" s="453">
        <f t="shared" ref="U11:U74" si="12">(R11+T11)-(Q11+S11)</f>
        <v>-118415.01211200841</v>
      </c>
      <c r="V11" s="457">
        <v>13400962.497199986</v>
      </c>
      <c r="W11" s="457">
        <v>12232981.357065005</v>
      </c>
      <c r="X11" s="458">
        <v>1471336</v>
      </c>
      <c r="Y11" s="458">
        <v>1317165</v>
      </c>
      <c r="Z11" s="457">
        <f t="shared" ref="Z11:Z74" si="13">SUM(V11,X11)</f>
        <v>14872298.497199986</v>
      </c>
      <c r="AA11" s="457">
        <f t="shared" ref="AA11:AA74" si="14">SUM(W11,Y11)</f>
        <v>13550146.357065005</v>
      </c>
      <c r="AB11" s="453">
        <f t="shared" ref="AB11:AB74" si="15">AA11-Z11</f>
        <v>-1322152.1401349809</v>
      </c>
      <c r="AC11" s="459">
        <f t="shared" ref="AC11:AC74" si="16">Z11/C11</f>
        <v>1597.2826224036071</v>
      </c>
      <c r="AD11" s="457">
        <f t="shared" ref="AD11:AD74" si="17">AA11/D11</f>
        <v>1475.5685894658614</v>
      </c>
      <c r="AE11" s="455">
        <f t="shared" ref="AE11:AE74" si="18">AD11-AC11</f>
        <v>-121.71403293774574</v>
      </c>
      <c r="AF11" s="431">
        <v>14</v>
      </c>
      <c r="AG11" s="431">
        <v>14</v>
      </c>
      <c r="AH11" s="517"/>
      <c r="AI11" s="517"/>
      <c r="AJ11" s="517"/>
      <c r="AK11" s="517"/>
    </row>
    <row r="12" spans="1:37">
      <c r="A12" s="434">
        <v>9</v>
      </c>
      <c r="B12" s="435" t="s">
        <v>43</v>
      </c>
      <c r="C12" s="436">
        <v>2491</v>
      </c>
      <c r="D12" s="436">
        <v>2447</v>
      </c>
      <c r="E12" s="440">
        <v>1512438.7742192852</v>
      </c>
      <c r="F12" s="200">
        <v>1475445.4908334273</v>
      </c>
      <c r="G12" s="437">
        <f t="shared" si="11"/>
        <v>-36993.28338585794</v>
      </c>
      <c r="H12" s="438">
        <v>444162.01069931342</v>
      </c>
      <c r="I12" s="200">
        <f t="shared" si="1"/>
        <v>416935.07358298328</v>
      </c>
      <c r="J12" s="439">
        <f t="shared" si="2"/>
        <v>-27226.93711633014</v>
      </c>
      <c r="K12" s="200">
        <v>413751.29628251819</v>
      </c>
      <c r="L12" s="440">
        <v>507476.23550086532</v>
      </c>
      <c r="M12" s="440">
        <v>30410.714416795221</v>
      </c>
      <c r="N12" s="440">
        <v>45935.127276895844</v>
      </c>
      <c r="O12" s="440">
        <v>-221379.98047340231</v>
      </c>
      <c r="P12" s="200">
        <v>84903.691278624392</v>
      </c>
      <c r="Q12" s="440">
        <v>1700195</v>
      </c>
      <c r="R12" s="440">
        <v>1701923.5138172619</v>
      </c>
      <c r="S12" s="440">
        <v>527121.88997430366</v>
      </c>
      <c r="T12" s="440">
        <v>524718.77367367654</v>
      </c>
      <c r="U12" s="437">
        <f t="shared" si="12"/>
        <v>-674.60248336521909</v>
      </c>
      <c r="V12" s="428">
        <v>4183917.6748929024</v>
      </c>
      <c r="W12" s="428">
        <v>4119022.8519568788</v>
      </c>
      <c r="X12" s="441">
        <v>-491924</v>
      </c>
      <c r="Y12" s="441">
        <v>-473784</v>
      </c>
      <c r="Z12" s="457">
        <f t="shared" si="13"/>
        <v>3691993.6748929024</v>
      </c>
      <c r="AA12" s="457">
        <f t="shared" si="14"/>
        <v>3645238.8519568788</v>
      </c>
      <c r="AB12" s="437">
        <f t="shared" si="15"/>
        <v>-46754.822936023585</v>
      </c>
      <c r="AC12" s="442">
        <f t="shared" si="16"/>
        <v>1482.1331492946215</v>
      </c>
      <c r="AD12" s="457">
        <f t="shared" si="17"/>
        <v>1489.6766865373431</v>
      </c>
      <c r="AE12" s="439">
        <f t="shared" si="18"/>
        <v>7.5435372427216407</v>
      </c>
      <c r="AF12" s="429">
        <v>17</v>
      </c>
      <c r="AG12" s="429">
        <v>17</v>
      </c>
      <c r="AH12" s="517"/>
      <c r="AI12" s="517"/>
      <c r="AJ12" s="517"/>
      <c r="AK12" s="517"/>
    </row>
    <row r="13" spans="1:37">
      <c r="A13" s="434">
        <v>10</v>
      </c>
      <c r="B13" s="435" t="s">
        <v>44</v>
      </c>
      <c r="C13" s="436">
        <v>11197</v>
      </c>
      <c r="D13" s="436">
        <v>11102</v>
      </c>
      <c r="E13" s="440">
        <v>4324791.5556119001</v>
      </c>
      <c r="F13" s="200">
        <v>4074288.5815929552</v>
      </c>
      <c r="G13" s="437">
        <f t="shared" si="11"/>
        <v>-250502.97401894489</v>
      </c>
      <c r="H13" s="438">
        <v>-154751.83105251251</v>
      </c>
      <c r="I13" s="200">
        <f t="shared" si="1"/>
        <v>-1969910.2070159051</v>
      </c>
      <c r="J13" s="439">
        <f t="shared" si="2"/>
        <v>-1815158.3759633927</v>
      </c>
      <c r="K13" s="200">
        <v>449394.50858596608</v>
      </c>
      <c r="L13" s="440">
        <v>-340479.36563642614</v>
      </c>
      <c r="M13" s="440">
        <v>-604146.33963847859</v>
      </c>
      <c r="N13" s="440">
        <v>-1010240.0924459173</v>
      </c>
      <c r="O13" s="440">
        <v>-1004397.4430795719</v>
      </c>
      <c r="P13" s="200">
        <v>385206.69414601062</v>
      </c>
      <c r="Q13" s="440">
        <v>6401533</v>
      </c>
      <c r="R13" s="440">
        <v>6432598.827244279</v>
      </c>
      <c r="S13" s="440">
        <v>2441205.4908443792</v>
      </c>
      <c r="T13" s="440">
        <v>2446371.1142968205</v>
      </c>
      <c r="U13" s="437">
        <f t="shared" si="12"/>
        <v>36231.45069671981</v>
      </c>
      <c r="V13" s="428">
        <v>13012778.215403765</v>
      </c>
      <c r="W13" s="428">
        <v>10983348.316342864</v>
      </c>
      <c r="X13" s="441">
        <v>-634182</v>
      </c>
      <c r="Y13" s="441">
        <v>-307675</v>
      </c>
      <c r="Z13" s="457">
        <f t="shared" si="13"/>
        <v>12378596.215403765</v>
      </c>
      <c r="AA13" s="457">
        <f t="shared" si="14"/>
        <v>10675673.316342864</v>
      </c>
      <c r="AB13" s="437">
        <f t="shared" si="15"/>
        <v>-1702922.8990609013</v>
      </c>
      <c r="AC13" s="442">
        <f t="shared" si="16"/>
        <v>1105.5279284990413</v>
      </c>
      <c r="AD13" s="457">
        <f t="shared" si="17"/>
        <v>961.59910974084528</v>
      </c>
      <c r="AE13" s="439">
        <f t="shared" si="18"/>
        <v>-143.92881875819603</v>
      </c>
      <c r="AF13" s="429">
        <v>14</v>
      </c>
      <c r="AG13" s="429">
        <v>14</v>
      </c>
      <c r="AH13" s="517"/>
      <c r="AI13" s="517"/>
      <c r="AJ13" s="517"/>
      <c r="AK13" s="517"/>
    </row>
    <row r="14" spans="1:37">
      <c r="A14" s="434">
        <v>16</v>
      </c>
      <c r="B14" s="435" t="s">
        <v>45</v>
      </c>
      <c r="C14" s="436">
        <v>8033</v>
      </c>
      <c r="D14" s="436">
        <v>8014</v>
      </c>
      <c r="E14" s="440">
        <v>941621.23760878295</v>
      </c>
      <c r="F14" s="200">
        <v>795086.21641397011</v>
      </c>
      <c r="G14" s="437">
        <f t="shared" si="11"/>
        <v>-146535.02119481284</v>
      </c>
      <c r="H14" s="438">
        <v>6199276.0171599928</v>
      </c>
      <c r="I14" s="200">
        <f t="shared" si="1"/>
        <v>3744592.7891747779</v>
      </c>
      <c r="J14" s="439">
        <f t="shared" si="2"/>
        <v>-2454683.2279852149</v>
      </c>
      <c r="K14" s="200">
        <v>3305207.0963274743</v>
      </c>
      <c r="L14" s="440">
        <v>2192505.7709422582</v>
      </c>
      <c r="M14" s="440">
        <v>2894068.920832519</v>
      </c>
      <c r="N14" s="440">
        <v>1999051.0483130058</v>
      </c>
      <c r="O14" s="440">
        <v>-725026.22129703558</v>
      </c>
      <c r="P14" s="200">
        <v>278062.1912165492</v>
      </c>
      <c r="Q14" s="440">
        <v>2324528</v>
      </c>
      <c r="R14" s="440">
        <v>2368648.8969992241</v>
      </c>
      <c r="S14" s="440">
        <v>1409657.9092009973</v>
      </c>
      <c r="T14" s="440">
        <v>1380381.6988638802</v>
      </c>
      <c r="U14" s="437">
        <f t="shared" si="12"/>
        <v>14844.68666210724</v>
      </c>
      <c r="V14" s="428">
        <v>10875083.163969774</v>
      </c>
      <c r="W14" s="428">
        <v>8288709.6016140599</v>
      </c>
      <c r="X14" s="441">
        <v>-609522</v>
      </c>
      <c r="Y14" s="441">
        <v>-448670</v>
      </c>
      <c r="Z14" s="457">
        <f t="shared" si="13"/>
        <v>10265561.163969774</v>
      </c>
      <c r="AA14" s="457">
        <f t="shared" si="14"/>
        <v>7840039.6016140599</v>
      </c>
      <c r="AB14" s="437">
        <f t="shared" si="15"/>
        <v>-2425521.5623557139</v>
      </c>
      <c r="AC14" s="442">
        <f t="shared" si="16"/>
        <v>1277.923710191681</v>
      </c>
      <c r="AD14" s="457">
        <f t="shared" si="17"/>
        <v>978.29293756102572</v>
      </c>
      <c r="AE14" s="439">
        <f t="shared" si="18"/>
        <v>-299.63077263065531</v>
      </c>
      <c r="AF14" s="429">
        <v>7</v>
      </c>
      <c r="AG14" s="429">
        <v>7</v>
      </c>
      <c r="AH14" s="517"/>
      <c r="AI14" s="517"/>
      <c r="AJ14" s="517"/>
      <c r="AK14" s="517"/>
    </row>
    <row r="15" spans="1:37">
      <c r="A15" s="434">
        <v>18</v>
      </c>
      <c r="B15" s="435" t="s">
        <v>46</v>
      </c>
      <c r="C15" s="436">
        <v>4847</v>
      </c>
      <c r="D15" s="436">
        <v>4763</v>
      </c>
      <c r="E15" s="440">
        <v>2382109.9356041653</v>
      </c>
      <c r="F15" s="200">
        <v>2330607.3362869676</v>
      </c>
      <c r="G15" s="437">
        <f t="shared" si="11"/>
        <v>-51502.599317197688</v>
      </c>
      <c r="H15" s="438">
        <v>-783507.2979821451</v>
      </c>
      <c r="I15" s="200">
        <f t="shared" si="1"/>
        <v>-999401.76095076115</v>
      </c>
      <c r="J15" s="439">
        <f t="shared" si="2"/>
        <v>-215894.46296861605</v>
      </c>
      <c r="K15" s="200">
        <v>-455199.6460995652</v>
      </c>
      <c r="L15" s="440">
        <v>-456244.78367395129</v>
      </c>
      <c r="M15" s="440">
        <v>-328307.6518825799</v>
      </c>
      <c r="N15" s="440">
        <v>-277510.64894222573</v>
      </c>
      <c r="O15" s="440">
        <v>-430908.39681030455</v>
      </c>
      <c r="P15" s="200">
        <v>165262.06847572047</v>
      </c>
      <c r="Q15" s="440">
        <v>1264212</v>
      </c>
      <c r="R15" s="440">
        <v>1202177.5160080274</v>
      </c>
      <c r="S15" s="440">
        <v>844062.01572521508</v>
      </c>
      <c r="T15" s="440">
        <v>810544.9492311714</v>
      </c>
      <c r="U15" s="437">
        <f t="shared" si="12"/>
        <v>-95551.550486016087</v>
      </c>
      <c r="V15" s="428">
        <v>3706876.6533472352</v>
      </c>
      <c r="W15" s="428">
        <v>3343928.0406718133</v>
      </c>
      <c r="X15" s="441">
        <v>-94384</v>
      </c>
      <c r="Y15" s="441">
        <v>-127457</v>
      </c>
      <c r="Z15" s="457">
        <f t="shared" si="13"/>
        <v>3612492.6533472352</v>
      </c>
      <c r="AA15" s="457">
        <f t="shared" si="14"/>
        <v>3216471.0406718133</v>
      </c>
      <c r="AB15" s="437">
        <f t="shared" si="15"/>
        <v>-396021.61267542187</v>
      </c>
      <c r="AC15" s="442">
        <f t="shared" si="16"/>
        <v>745.30485936604816</v>
      </c>
      <c r="AD15" s="457">
        <f t="shared" si="17"/>
        <v>675.30359871337669</v>
      </c>
      <c r="AE15" s="439">
        <f t="shared" si="18"/>
        <v>-70.001260652671476</v>
      </c>
      <c r="AF15" s="429">
        <v>1</v>
      </c>
      <c r="AG15" s="430">
        <v>32</v>
      </c>
      <c r="AH15" s="517"/>
      <c r="AI15" s="517"/>
      <c r="AJ15" s="517"/>
      <c r="AK15" s="517"/>
    </row>
    <row r="16" spans="1:37">
      <c r="A16" s="434">
        <v>19</v>
      </c>
      <c r="B16" s="435" t="s">
        <v>47</v>
      </c>
      <c r="C16" s="436">
        <v>3955</v>
      </c>
      <c r="D16" s="436">
        <v>3965</v>
      </c>
      <c r="E16" s="440">
        <v>1985861.9911967348</v>
      </c>
      <c r="F16" s="200">
        <v>1902525.3462708944</v>
      </c>
      <c r="G16" s="437">
        <f t="shared" si="11"/>
        <v>-83336.644925840432</v>
      </c>
      <c r="H16" s="438">
        <v>-455333.2662077843</v>
      </c>
      <c r="I16" s="200">
        <f t="shared" si="1"/>
        <v>-1088904.1720589299</v>
      </c>
      <c r="J16" s="439">
        <f t="shared" si="2"/>
        <v>-633570.90585114562</v>
      </c>
      <c r="K16" s="200">
        <v>-90275.155369053187</v>
      </c>
      <c r="L16" s="440">
        <v>-363674.33570069849</v>
      </c>
      <c r="M16" s="440">
        <v>-365058.11083873111</v>
      </c>
      <c r="N16" s="440">
        <v>-504090.2831676738</v>
      </c>
      <c r="O16" s="440">
        <v>-358713.37252841855</v>
      </c>
      <c r="P16" s="200">
        <v>137573.81933786094</v>
      </c>
      <c r="Q16" s="440">
        <v>1672275</v>
      </c>
      <c r="R16" s="440">
        <v>1578060.6176425968</v>
      </c>
      <c r="S16" s="440">
        <v>661630.39903514727</v>
      </c>
      <c r="T16" s="440">
        <v>635350.01221102325</v>
      </c>
      <c r="U16" s="437">
        <f t="shared" si="12"/>
        <v>-120494.7691815272</v>
      </c>
      <c r="V16" s="428">
        <v>3864434.1240240978</v>
      </c>
      <c r="W16" s="428">
        <v>3027031.8041458414</v>
      </c>
      <c r="X16" s="441">
        <v>-771464</v>
      </c>
      <c r="Y16" s="441">
        <v>-973121</v>
      </c>
      <c r="Z16" s="457">
        <f t="shared" si="13"/>
        <v>3092970.1240240978</v>
      </c>
      <c r="AA16" s="457">
        <f t="shared" si="14"/>
        <v>2053910.8041458414</v>
      </c>
      <c r="AB16" s="437">
        <f t="shared" si="15"/>
        <v>-1039059.3198782564</v>
      </c>
      <c r="AC16" s="442">
        <f t="shared" si="16"/>
        <v>782.04048647891227</v>
      </c>
      <c r="AD16" s="457">
        <f t="shared" si="17"/>
        <v>518.01029108344051</v>
      </c>
      <c r="AE16" s="439">
        <f t="shared" si="18"/>
        <v>-264.03019539547176</v>
      </c>
      <c r="AF16" s="429">
        <v>2</v>
      </c>
      <c r="AG16" s="429">
        <v>2</v>
      </c>
      <c r="AH16" s="517"/>
      <c r="AI16" s="517"/>
      <c r="AJ16" s="517"/>
      <c r="AK16" s="517"/>
    </row>
    <row r="17" spans="1:37">
      <c r="A17" s="434">
        <v>20</v>
      </c>
      <c r="B17" s="435" t="s">
        <v>48</v>
      </c>
      <c r="C17" s="436">
        <v>16467</v>
      </c>
      <c r="D17" s="436">
        <v>16473</v>
      </c>
      <c r="E17" s="440">
        <v>4598099.4968460873</v>
      </c>
      <c r="F17" s="200">
        <v>4379257.6859463146</v>
      </c>
      <c r="G17" s="437">
        <f t="shared" si="11"/>
        <v>-218841.81089977268</v>
      </c>
      <c r="H17" s="438">
        <v>-3266898.8035180289</v>
      </c>
      <c r="I17" s="200">
        <f t="shared" si="1"/>
        <v>-6052395.4615366543</v>
      </c>
      <c r="J17" s="439">
        <f t="shared" si="2"/>
        <v>-2785496.6580186253</v>
      </c>
      <c r="K17" s="200">
        <v>-1559634.2949535965</v>
      </c>
      <c r="L17" s="440">
        <v>-2787357.7918868861</v>
      </c>
      <c r="M17" s="440">
        <v>-1707264.5085644324</v>
      </c>
      <c r="N17" s="440">
        <v>-2346290.6684623654</v>
      </c>
      <c r="O17" s="440">
        <v>-1490311.5726760752</v>
      </c>
      <c r="P17" s="200">
        <v>571564.5714886717</v>
      </c>
      <c r="Q17" s="440">
        <v>7582111</v>
      </c>
      <c r="R17" s="440">
        <v>7090798.5108171748</v>
      </c>
      <c r="S17" s="440">
        <v>2774244.0656870781</v>
      </c>
      <c r="T17" s="440">
        <v>2687797.7412677575</v>
      </c>
      <c r="U17" s="437">
        <f t="shared" si="12"/>
        <v>-577758.81360214576</v>
      </c>
      <c r="V17" s="428">
        <v>11687555.759015135</v>
      </c>
      <c r="W17" s="428">
        <v>8105458.476828021</v>
      </c>
      <c r="X17" s="441">
        <v>-2472509</v>
      </c>
      <c r="Y17" s="441">
        <v>-2441149</v>
      </c>
      <c r="Z17" s="457">
        <f t="shared" si="13"/>
        <v>9215046.7590151355</v>
      </c>
      <c r="AA17" s="457">
        <f t="shared" si="14"/>
        <v>5664309.476828021</v>
      </c>
      <c r="AB17" s="437">
        <f t="shared" si="15"/>
        <v>-3550737.2821871145</v>
      </c>
      <c r="AC17" s="442">
        <f t="shared" si="16"/>
        <v>559.60689615686738</v>
      </c>
      <c r="AD17" s="457">
        <f t="shared" si="17"/>
        <v>343.8541538777406</v>
      </c>
      <c r="AE17" s="439">
        <f t="shared" si="18"/>
        <v>-215.75274227912678</v>
      </c>
      <c r="AF17" s="429">
        <v>6</v>
      </c>
      <c r="AG17" s="429">
        <v>6</v>
      </c>
      <c r="AH17" s="517"/>
      <c r="AI17" s="517"/>
      <c r="AJ17" s="517"/>
      <c r="AK17" s="517"/>
    </row>
    <row r="18" spans="1:37">
      <c r="A18" s="434">
        <v>46</v>
      </c>
      <c r="B18" s="435" t="s">
        <v>49</v>
      </c>
      <c r="C18" s="436">
        <v>1362</v>
      </c>
      <c r="D18" s="436">
        <v>1341</v>
      </c>
      <c r="E18" s="440">
        <v>764487.99198161787</v>
      </c>
      <c r="F18" s="200">
        <v>825529.70492772479</v>
      </c>
      <c r="G18" s="437">
        <f t="shared" si="11"/>
        <v>61041.712946106913</v>
      </c>
      <c r="H18" s="438">
        <v>764515.19304622221</v>
      </c>
      <c r="I18" s="200">
        <f t="shared" si="1"/>
        <v>602522.22603756469</v>
      </c>
      <c r="J18" s="439">
        <f t="shared" si="2"/>
        <v>-161992.96700865752</v>
      </c>
      <c r="K18" s="200">
        <v>423169.38777901919</v>
      </c>
      <c r="L18" s="440">
        <v>386280.54900593992</v>
      </c>
      <c r="M18" s="440">
        <v>341345.80526720308</v>
      </c>
      <c r="N18" s="440">
        <v>291033.13751801522</v>
      </c>
      <c r="O18" s="440">
        <v>-121320.20997745504</v>
      </c>
      <c r="P18" s="200">
        <v>46528.749491064693</v>
      </c>
      <c r="Q18" s="440">
        <v>395478</v>
      </c>
      <c r="R18" s="440">
        <v>557740.1019090804</v>
      </c>
      <c r="S18" s="440">
        <v>299258.74607450695</v>
      </c>
      <c r="T18" s="440">
        <v>298198.75810749142</v>
      </c>
      <c r="U18" s="437">
        <f t="shared" si="12"/>
        <v>161202.11394206481</v>
      </c>
      <c r="V18" s="428">
        <v>2223739.9311023471</v>
      </c>
      <c r="W18" s="428">
        <v>2283990.7910090047</v>
      </c>
      <c r="X18" s="441">
        <v>-346006</v>
      </c>
      <c r="Y18" s="441">
        <v>-378389</v>
      </c>
      <c r="Z18" s="457">
        <f t="shared" si="13"/>
        <v>1877733.9311023471</v>
      </c>
      <c r="AA18" s="457">
        <f t="shared" si="14"/>
        <v>1905601.7910090047</v>
      </c>
      <c r="AB18" s="437">
        <f t="shared" si="15"/>
        <v>27867.859906657599</v>
      </c>
      <c r="AC18" s="442">
        <f t="shared" si="16"/>
        <v>1378.6592739371124</v>
      </c>
      <c r="AD18" s="457">
        <f t="shared" si="17"/>
        <v>1421.0304183512339</v>
      </c>
      <c r="AE18" s="439">
        <f t="shared" si="18"/>
        <v>42.371144414121545</v>
      </c>
      <c r="AF18" s="429">
        <v>10</v>
      </c>
      <c r="AG18" s="429">
        <v>10</v>
      </c>
      <c r="AH18" s="517"/>
      <c r="AI18" s="517"/>
      <c r="AJ18" s="517"/>
      <c r="AK18" s="517"/>
    </row>
    <row r="19" spans="1:37">
      <c r="A19" s="434">
        <v>47</v>
      </c>
      <c r="B19" s="435" t="s">
        <v>50</v>
      </c>
      <c r="C19" s="436">
        <v>1789</v>
      </c>
      <c r="D19" s="436">
        <v>1811</v>
      </c>
      <c r="E19" s="440">
        <v>2127926.4776526862</v>
      </c>
      <c r="F19" s="200">
        <v>2239201.8396675973</v>
      </c>
      <c r="G19" s="437">
        <f t="shared" si="11"/>
        <v>111275.36201491114</v>
      </c>
      <c r="H19" s="438">
        <v>628850.70859517145</v>
      </c>
      <c r="I19" s="200">
        <f t="shared" si="1"/>
        <v>346642.22963828297</v>
      </c>
      <c r="J19" s="439">
        <f t="shared" si="2"/>
        <v>-282208.47895688849</v>
      </c>
      <c r="K19" s="200">
        <v>-40129.627860742439</v>
      </c>
      <c r="L19" s="440">
        <v>-128150.09766327289</v>
      </c>
      <c r="M19" s="440">
        <v>668980.33645591384</v>
      </c>
      <c r="N19" s="440">
        <v>575797.05134395172</v>
      </c>
      <c r="O19" s="440">
        <v>-163841.0889404706</v>
      </c>
      <c r="P19" s="200">
        <v>62836.364898074695</v>
      </c>
      <c r="Q19" s="440">
        <v>637622</v>
      </c>
      <c r="R19" s="440">
        <v>492549.8208036701</v>
      </c>
      <c r="S19" s="440">
        <v>388613.91736976692</v>
      </c>
      <c r="T19" s="440">
        <v>388828.50457805779</v>
      </c>
      <c r="U19" s="437">
        <f t="shared" si="12"/>
        <v>-144857.59198803897</v>
      </c>
      <c r="V19" s="428">
        <v>3783013.1036176248</v>
      </c>
      <c r="W19" s="428">
        <v>3467222.3947242647</v>
      </c>
      <c r="X19" s="441">
        <v>-82924</v>
      </c>
      <c r="Y19" s="441">
        <v>-18014</v>
      </c>
      <c r="Z19" s="457">
        <f t="shared" si="13"/>
        <v>3700089.1036176248</v>
      </c>
      <c r="AA19" s="457">
        <f t="shared" si="14"/>
        <v>3449208.3947242647</v>
      </c>
      <c r="AB19" s="437">
        <f t="shared" si="15"/>
        <v>-250880.7088933601</v>
      </c>
      <c r="AC19" s="442">
        <f t="shared" si="16"/>
        <v>2068.2443284615006</v>
      </c>
      <c r="AD19" s="457">
        <f t="shared" si="17"/>
        <v>1904.5877386660766</v>
      </c>
      <c r="AE19" s="439">
        <f t="shared" si="18"/>
        <v>-163.656589795424</v>
      </c>
      <c r="AF19" s="429">
        <v>19</v>
      </c>
      <c r="AG19" s="429">
        <v>19</v>
      </c>
      <c r="AH19" s="517"/>
      <c r="AI19" s="517"/>
      <c r="AJ19" s="517"/>
      <c r="AK19" s="517"/>
    </row>
    <row r="20" spans="1:37">
      <c r="A20" s="434">
        <v>49</v>
      </c>
      <c r="B20" s="435" t="s">
        <v>51</v>
      </c>
      <c r="C20" s="436">
        <v>297132</v>
      </c>
      <c r="D20" s="436">
        <v>305274</v>
      </c>
      <c r="E20" s="440">
        <v>232689545.18163919</v>
      </c>
      <c r="F20" s="200">
        <v>246876678.20078072</v>
      </c>
      <c r="G20" s="437">
        <f t="shared" si="11"/>
        <v>14187133.019141525</v>
      </c>
      <c r="H20" s="438">
        <v>116316489.77033712</v>
      </c>
      <c r="I20" s="200">
        <f t="shared" si="1"/>
        <v>144664543.81795746</v>
      </c>
      <c r="J20" s="439">
        <f t="shared" si="2"/>
        <v>28348054.047620341</v>
      </c>
      <c r="K20" s="200">
        <v>85654835.328998104</v>
      </c>
      <c r="L20" s="440">
        <v>116356663.42498244</v>
      </c>
      <c r="M20" s="440">
        <v>30661654.44133902</v>
      </c>
      <c r="N20" s="440">
        <v>45333897.028711274</v>
      </c>
      <c r="O20" s="440">
        <v>-27618125.116075773</v>
      </c>
      <c r="P20" s="200">
        <v>10592108.48033951</v>
      </c>
      <c r="Q20" s="440">
        <v>-23588333</v>
      </c>
      <c r="R20" s="440">
        <v>-24543140.663064256</v>
      </c>
      <c r="S20" s="440">
        <v>30593192.01680956</v>
      </c>
      <c r="T20" s="440">
        <v>30849901.272778347</v>
      </c>
      <c r="U20" s="437">
        <f t="shared" si="12"/>
        <v>-698098.40709546953</v>
      </c>
      <c r="V20" s="428">
        <v>356010893.96878588</v>
      </c>
      <c r="W20" s="428">
        <v>397847982.63463128</v>
      </c>
      <c r="X20" s="441">
        <v>2844425</v>
      </c>
      <c r="Y20" s="441">
        <v>-5611271</v>
      </c>
      <c r="Z20" s="457">
        <f t="shared" si="13"/>
        <v>358855318.96878588</v>
      </c>
      <c r="AA20" s="457">
        <f t="shared" si="14"/>
        <v>392236711.63463128</v>
      </c>
      <c r="AB20" s="437">
        <f t="shared" si="15"/>
        <v>33381392.665845394</v>
      </c>
      <c r="AC20" s="442">
        <f t="shared" si="16"/>
        <v>1207.7302982135411</v>
      </c>
      <c r="AD20" s="457">
        <f t="shared" si="17"/>
        <v>1284.8677307423209</v>
      </c>
      <c r="AE20" s="439">
        <f t="shared" si="18"/>
        <v>77.137432528779755</v>
      </c>
      <c r="AF20" s="429">
        <v>1</v>
      </c>
      <c r="AG20" s="430">
        <v>34</v>
      </c>
      <c r="AH20" s="517"/>
      <c r="AI20" s="517"/>
      <c r="AJ20" s="517"/>
      <c r="AK20" s="517"/>
    </row>
    <row r="21" spans="1:37">
      <c r="A21" s="434">
        <v>50</v>
      </c>
      <c r="B21" s="435" t="s">
        <v>52</v>
      </c>
      <c r="C21" s="436">
        <v>11417</v>
      </c>
      <c r="D21" s="436">
        <v>11276</v>
      </c>
      <c r="E21" s="440">
        <v>2496553.9007633636</v>
      </c>
      <c r="F21" s="200">
        <v>2298130.7753830813</v>
      </c>
      <c r="G21" s="437">
        <f t="shared" si="11"/>
        <v>-198423.12538028229</v>
      </c>
      <c r="H21" s="438">
        <v>152661.94450109103</v>
      </c>
      <c r="I21" s="200">
        <f t="shared" si="1"/>
        <v>-2013631.9863231643</v>
      </c>
      <c r="J21" s="439">
        <f t="shared" si="2"/>
        <v>-2166293.9308242556</v>
      </c>
      <c r="K21" s="200">
        <v>92375.646514763721</v>
      </c>
      <c r="L21" s="440">
        <v>-903367.06826047425</v>
      </c>
      <c r="M21" s="440">
        <v>60286.297986327292</v>
      </c>
      <c r="N21" s="440">
        <v>-481369.68432328844</v>
      </c>
      <c r="O21" s="440">
        <v>-1020139.2152914117</v>
      </c>
      <c r="P21" s="200">
        <v>391243.98155201005</v>
      </c>
      <c r="Q21" s="440">
        <v>3558724</v>
      </c>
      <c r="R21" s="440">
        <v>3606541.4339591502</v>
      </c>
      <c r="S21" s="440">
        <v>2090451.7902924221</v>
      </c>
      <c r="T21" s="440">
        <v>2048835.1354750555</v>
      </c>
      <c r="U21" s="437">
        <f t="shared" si="12"/>
        <v>6200.7791417837143</v>
      </c>
      <c r="V21" s="428">
        <v>8298391.6355568767</v>
      </c>
      <c r="W21" s="428">
        <v>5939875.3587223608</v>
      </c>
      <c r="X21" s="441">
        <v>-1198673</v>
      </c>
      <c r="Y21" s="441">
        <v>-890316</v>
      </c>
      <c r="Z21" s="457">
        <f t="shared" si="13"/>
        <v>7099718.6355568767</v>
      </c>
      <c r="AA21" s="457">
        <f t="shared" si="14"/>
        <v>5049559.3587223608</v>
      </c>
      <c r="AB21" s="437">
        <f t="shared" si="15"/>
        <v>-2050159.2768345159</v>
      </c>
      <c r="AC21" s="442">
        <f t="shared" si="16"/>
        <v>621.85500880764448</v>
      </c>
      <c r="AD21" s="457">
        <f t="shared" si="17"/>
        <v>447.8147710821533</v>
      </c>
      <c r="AE21" s="439">
        <f t="shared" si="18"/>
        <v>-174.04023772549118</v>
      </c>
      <c r="AF21" s="429">
        <v>4</v>
      </c>
      <c r="AG21" s="429">
        <v>4</v>
      </c>
      <c r="AH21" s="517"/>
      <c r="AI21" s="517"/>
      <c r="AJ21" s="517"/>
      <c r="AK21" s="517"/>
    </row>
    <row r="22" spans="1:37">
      <c r="A22" s="434">
        <v>51</v>
      </c>
      <c r="B22" s="435" t="s">
        <v>53</v>
      </c>
      <c r="C22" s="436">
        <v>9334</v>
      </c>
      <c r="D22" s="436">
        <v>9211</v>
      </c>
      <c r="E22" s="440">
        <v>3697766.5957735535</v>
      </c>
      <c r="F22" s="200">
        <v>3480607.4980658963</v>
      </c>
      <c r="G22" s="437">
        <f t="shared" si="11"/>
        <v>-217159.09770765714</v>
      </c>
      <c r="H22" s="438">
        <v>-8438161.2367145177</v>
      </c>
      <c r="I22" s="200">
        <f t="shared" si="1"/>
        <v>-9068810.7821310386</v>
      </c>
      <c r="J22" s="439">
        <f t="shared" si="2"/>
        <v>-630649.54541652091</v>
      </c>
      <c r="K22" s="200">
        <v>-3965481.1848943904</v>
      </c>
      <c r="L22" s="440">
        <v>-4095494.1903122608</v>
      </c>
      <c r="M22" s="200">
        <v>-4472680.0518201273</v>
      </c>
      <c r="N22" s="200">
        <v>-4459592.3990222514</v>
      </c>
      <c r="O22" s="200">
        <v>-833318.7577198646</v>
      </c>
      <c r="P22" s="200">
        <v>319594.56492333848</v>
      </c>
      <c r="Q22" s="440">
        <v>-161278</v>
      </c>
      <c r="R22" s="440">
        <v>-172948.8332569873</v>
      </c>
      <c r="S22" s="440">
        <v>1803744.0505200343</v>
      </c>
      <c r="T22" s="440">
        <v>1783372.0840898198</v>
      </c>
      <c r="U22" s="437">
        <f t="shared" si="12"/>
        <v>-32042.799687201856</v>
      </c>
      <c r="V22" s="428">
        <v>-3097928.5904209297</v>
      </c>
      <c r="W22" s="428">
        <v>-3977780.0330458698</v>
      </c>
      <c r="X22" s="441">
        <v>-857575</v>
      </c>
      <c r="Y22" s="441">
        <v>-754153</v>
      </c>
      <c r="Z22" s="457">
        <f t="shared" si="13"/>
        <v>-3955503.5904209297</v>
      </c>
      <c r="AA22" s="457">
        <f t="shared" si="14"/>
        <v>-4731933.0330458693</v>
      </c>
      <c r="AB22" s="437">
        <f t="shared" si="15"/>
        <v>-776429.44262493961</v>
      </c>
      <c r="AC22" s="442">
        <f t="shared" si="16"/>
        <v>-423.77368656748763</v>
      </c>
      <c r="AD22" s="457">
        <f t="shared" si="17"/>
        <v>-513.72630909194106</v>
      </c>
      <c r="AE22" s="439">
        <f t="shared" si="18"/>
        <v>-89.952622524453432</v>
      </c>
      <c r="AF22" s="429">
        <v>4</v>
      </c>
      <c r="AG22" s="429">
        <v>4</v>
      </c>
      <c r="AH22" s="517"/>
      <c r="AI22" s="517"/>
      <c r="AJ22" s="517"/>
      <c r="AK22" s="517"/>
    </row>
    <row r="23" spans="1:37">
      <c r="A23" s="434">
        <v>52</v>
      </c>
      <c r="B23" s="435" t="s">
        <v>54</v>
      </c>
      <c r="C23" s="436">
        <v>2404</v>
      </c>
      <c r="D23" s="436">
        <v>2346</v>
      </c>
      <c r="E23" s="440">
        <v>1098692.1452730829</v>
      </c>
      <c r="F23" s="200">
        <v>1065952.9587854734</v>
      </c>
      <c r="G23" s="437">
        <f t="shared" si="11"/>
        <v>-32739.186487609521</v>
      </c>
      <c r="H23" s="438">
        <v>880187.12514081213</v>
      </c>
      <c r="I23" s="200">
        <f t="shared" si="1"/>
        <v>452294.18173984531</v>
      </c>
      <c r="J23" s="439">
        <f t="shared" si="2"/>
        <v>-427892.94340096682</v>
      </c>
      <c r="K23" s="200">
        <v>586767.76662889076</v>
      </c>
      <c r="L23" s="440">
        <v>435594.01962318301</v>
      </c>
      <c r="M23" s="440">
        <v>293419.35851192137</v>
      </c>
      <c r="N23" s="440">
        <v>147543.38829195814</v>
      </c>
      <c r="O23" s="440">
        <v>-212242.51499411598</v>
      </c>
      <c r="P23" s="200">
        <v>81399.288818820118</v>
      </c>
      <c r="Q23" s="440">
        <v>1161901</v>
      </c>
      <c r="R23" s="440">
        <v>1220596.9903446012</v>
      </c>
      <c r="S23" s="440">
        <v>548990.38673231227</v>
      </c>
      <c r="T23" s="440">
        <v>546078.89423253492</v>
      </c>
      <c r="U23" s="437">
        <f t="shared" si="12"/>
        <v>55784.497844823636</v>
      </c>
      <c r="V23" s="428">
        <v>3689770.6571462075</v>
      </c>
      <c r="W23" s="428">
        <v>3284923.0251499414</v>
      </c>
      <c r="X23" s="441">
        <v>142786</v>
      </c>
      <c r="Y23" s="441">
        <v>249479</v>
      </c>
      <c r="Z23" s="457">
        <f t="shared" si="13"/>
        <v>3832556.6571462075</v>
      </c>
      <c r="AA23" s="457">
        <f t="shared" si="14"/>
        <v>3534402.0251499414</v>
      </c>
      <c r="AB23" s="437">
        <f t="shared" si="15"/>
        <v>-298154.63199626608</v>
      </c>
      <c r="AC23" s="442">
        <f t="shared" si="16"/>
        <v>1594.2415379143958</v>
      </c>
      <c r="AD23" s="457">
        <f t="shared" si="17"/>
        <v>1506.5652281116545</v>
      </c>
      <c r="AE23" s="439">
        <f t="shared" si="18"/>
        <v>-87.676309802741343</v>
      </c>
      <c r="AF23" s="429">
        <v>14</v>
      </c>
      <c r="AG23" s="429">
        <v>14</v>
      </c>
      <c r="AH23" s="517"/>
      <c r="AI23" s="517"/>
      <c r="AJ23" s="517"/>
      <c r="AK23" s="517"/>
    </row>
    <row r="24" spans="1:37">
      <c r="A24" s="434">
        <v>61</v>
      </c>
      <c r="B24" s="435" t="s">
        <v>55</v>
      </c>
      <c r="C24" s="436">
        <v>16573</v>
      </c>
      <c r="D24" s="436">
        <v>16459</v>
      </c>
      <c r="E24" s="440">
        <v>-749511.7907794239</v>
      </c>
      <c r="F24" s="200">
        <v>-980303.39550229872</v>
      </c>
      <c r="G24" s="437">
        <f t="shared" si="11"/>
        <v>-230791.60472287482</v>
      </c>
      <c r="H24" s="438">
        <v>3329597.5642400011</v>
      </c>
      <c r="I24" s="200">
        <f t="shared" si="1"/>
        <v>998339.21365801326</v>
      </c>
      <c r="J24" s="439">
        <f t="shared" si="2"/>
        <v>-2331258.3505819878</v>
      </c>
      <c r="K24" s="200">
        <v>1336798.4277311836</v>
      </c>
      <c r="L24" s="440">
        <v>677835.01947430358</v>
      </c>
      <c r="M24" s="440">
        <v>1992799.1365088173</v>
      </c>
      <c r="N24" s="440">
        <v>1238470.3747545516</v>
      </c>
      <c r="O24" s="440">
        <v>-1489044.993302709</v>
      </c>
      <c r="P24" s="200">
        <v>571078.81273186707</v>
      </c>
      <c r="Q24" s="440">
        <v>5988693</v>
      </c>
      <c r="R24" s="440">
        <v>5522321.8735863203</v>
      </c>
      <c r="S24" s="440">
        <v>3033193.7414299296</v>
      </c>
      <c r="T24" s="440">
        <v>3027628.6186531498</v>
      </c>
      <c r="U24" s="437">
        <f t="shared" si="12"/>
        <v>-471936.24919045903</v>
      </c>
      <c r="V24" s="428">
        <v>11601972.514890507</v>
      </c>
      <c r="W24" s="428">
        <v>8567986.310728332</v>
      </c>
      <c r="X24" s="441">
        <v>1266532</v>
      </c>
      <c r="Y24" s="441">
        <v>1276797</v>
      </c>
      <c r="Z24" s="457">
        <f t="shared" si="13"/>
        <v>12868504.514890507</v>
      </c>
      <c r="AA24" s="457">
        <f t="shared" si="14"/>
        <v>9844783.310728332</v>
      </c>
      <c r="AB24" s="437">
        <f t="shared" si="15"/>
        <v>-3023721.2041621748</v>
      </c>
      <c r="AC24" s="442">
        <f t="shared" si="16"/>
        <v>776.47405508299687</v>
      </c>
      <c r="AD24" s="457">
        <f t="shared" si="17"/>
        <v>598.13982081100505</v>
      </c>
      <c r="AE24" s="439">
        <f t="shared" si="18"/>
        <v>-178.33423427199182</v>
      </c>
      <c r="AF24" s="429">
        <v>5</v>
      </c>
      <c r="AG24" s="429">
        <v>5</v>
      </c>
      <c r="AH24" s="517"/>
      <c r="AI24" s="517"/>
      <c r="AJ24" s="517"/>
      <c r="AK24" s="517"/>
    </row>
    <row r="25" spans="1:37">
      <c r="A25" s="434">
        <v>69</v>
      </c>
      <c r="B25" s="435" t="s">
        <v>56</v>
      </c>
      <c r="C25" s="436">
        <v>6802</v>
      </c>
      <c r="D25" s="436">
        <v>6687</v>
      </c>
      <c r="E25" s="440">
        <v>3757882.1625927128</v>
      </c>
      <c r="F25" s="200">
        <v>3560303.8310273918</v>
      </c>
      <c r="G25" s="437">
        <f t="shared" si="11"/>
        <v>-197578.33156532096</v>
      </c>
      <c r="H25" s="438">
        <v>-2964939.5075709298</v>
      </c>
      <c r="I25" s="200">
        <f t="shared" si="1"/>
        <v>-4055998.3184896768</v>
      </c>
      <c r="J25" s="439">
        <f t="shared" si="2"/>
        <v>-1091058.810918747</v>
      </c>
      <c r="K25" s="200">
        <v>-1346132.7263176125</v>
      </c>
      <c r="L25" s="440">
        <v>-1820380.5707937258</v>
      </c>
      <c r="M25" s="440">
        <v>-1618806.7812533176</v>
      </c>
      <c r="N25" s="440">
        <v>-1862664.3574852932</v>
      </c>
      <c r="O25" s="440">
        <v>-604972.59069294692</v>
      </c>
      <c r="P25" s="200">
        <v>232019.20048228904</v>
      </c>
      <c r="Q25" s="440">
        <v>3717894</v>
      </c>
      <c r="R25" s="440">
        <v>3728067.2994639766</v>
      </c>
      <c r="S25" s="440">
        <v>1358836.9357966033</v>
      </c>
      <c r="T25" s="440">
        <v>1360710.0577640531</v>
      </c>
      <c r="U25" s="437">
        <f t="shared" si="12"/>
        <v>12046.421431425959</v>
      </c>
      <c r="V25" s="428">
        <v>5869673.5908183865</v>
      </c>
      <c r="W25" s="428">
        <v>4593082.8699010955</v>
      </c>
      <c r="X25" s="441">
        <v>578192</v>
      </c>
      <c r="Y25" s="441">
        <v>499610</v>
      </c>
      <c r="Z25" s="457">
        <f t="shared" si="13"/>
        <v>6447865.5908183865</v>
      </c>
      <c r="AA25" s="457">
        <f t="shared" si="14"/>
        <v>5092692.8699010955</v>
      </c>
      <c r="AB25" s="437">
        <f t="shared" si="15"/>
        <v>-1355172.720917291</v>
      </c>
      <c r="AC25" s="442">
        <f t="shared" si="16"/>
        <v>947.936723142956</v>
      </c>
      <c r="AD25" s="457">
        <f t="shared" si="17"/>
        <v>761.58110810544269</v>
      </c>
      <c r="AE25" s="439">
        <f t="shared" si="18"/>
        <v>-186.3556150375133</v>
      </c>
      <c r="AF25" s="429">
        <v>17</v>
      </c>
      <c r="AG25" s="429">
        <v>17</v>
      </c>
      <c r="AH25" s="517"/>
      <c r="AI25" s="517"/>
      <c r="AJ25" s="517"/>
      <c r="AK25" s="517"/>
    </row>
    <row r="26" spans="1:37">
      <c r="A26" s="434">
        <v>71</v>
      </c>
      <c r="B26" s="435" t="s">
        <v>57</v>
      </c>
      <c r="C26" s="436">
        <v>6613</v>
      </c>
      <c r="D26" s="436">
        <v>6591</v>
      </c>
      <c r="E26" s="440">
        <v>4904191.3643422229</v>
      </c>
      <c r="F26" s="200">
        <v>4822178.1889839536</v>
      </c>
      <c r="G26" s="437">
        <f t="shared" si="11"/>
        <v>-82013.175358269364</v>
      </c>
      <c r="H26" s="438">
        <v>-454579.84814726538</v>
      </c>
      <c r="I26" s="200">
        <f t="shared" si="1"/>
        <v>-1456851.7576165444</v>
      </c>
      <c r="J26" s="439">
        <f t="shared" si="2"/>
        <v>-1002271.909469279</v>
      </c>
      <c r="K26" s="200">
        <v>116196.85905073934</v>
      </c>
      <c r="L26" s="440">
        <v>-307620.71373409772</v>
      </c>
      <c r="M26" s="440">
        <v>-570776.7071980047</v>
      </c>
      <c r="N26" s="440">
        <v>-781631.85218535585</v>
      </c>
      <c r="O26" s="440">
        <v>-596287.47498986288</v>
      </c>
      <c r="P26" s="200">
        <v>228688.2832927721</v>
      </c>
      <c r="Q26" s="440">
        <v>3923936</v>
      </c>
      <c r="R26" s="440">
        <v>3898124.8037349805</v>
      </c>
      <c r="S26" s="440">
        <v>1381039.5184965217</v>
      </c>
      <c r="T26" s="440">
        <v>1382873.4984998675</v>
      </c>
      <c r="U26" s="437">
        <f t="shared" si="12"/>
        <v>-23977.216261673719</v>
      </c>
      <c r="V26" s="428">
        <v>9754587.0346914791</v>
      </c>
      <c r="W26" s="428">
        <v>8646324.7337356657</v>
      </c>
      <c r="X26" s="441">
        <v>690293</v>
      </c>
      <c r="Y26" s="441">
        <v>563748</v>
      </c>
      <c r="Z26" s="457">
        <f t="shared" si="13"/>
        <v>10444880.034691479</v>
      </c>
      <c r="AA26" s="457">
        <f t="shared" si="14"/>
        <v>9210072.7337356657</v>
      </c>
      <c r="AB26" s="437">
        <f t="shared" si="15"/>
        <v>-1234807.3009558134</v>
      </c>
      <c r="AC26" s="442">
        <f t="shared" si="16"/>
        <v>1579.4465499306637</v>
      </c>
      <c r="AD26" s="457">
        <f t="shared" si="17"/>
        <v>1397.3710717244221</v>
      </c>
      <c r="AE26" s="439">
        <f t="shared" si="18"/>
        <v>-182.07547820624154</v>
      </c>
      <c r="AF26" s="429">
        <v>17</v>
      </c>
      <c r="AG26" s="429">
        <v>17</v>
      </c>
      <c r="AH26" s="517"/>
      <c r="AI26" s="517"/>
      <c r="AJ26" s="517"/>
      <c r="AK26" s="517"/>
    </row>
    <row r="27" spans="1:37">
      <c r="A27" s="434">
        <v>72</v>
      </c>
      <c r="B27" s="435" t="s">
        <v>58</v>
      </c>
      <c r="C27" s="436">
        <v>950</v>
      </c>
      <c r="D27" s="436">
        <v>960</v>
      </c>
      <c r="E27" s="440">
        <v>1260901.5847557499</v>
      </c>
      <c r="F27" s="200">
        <v>1294519.9807062638</v>
      </c>
      <c r="G27" s="437">
        <f t="shared" si="11"/>
        <v>33618.395950513892</v>
      </c>
      <c r="H27" s="438">
        <v>1610.2960934272669</v>
      </c>
      <c r="I27" s="200">
        <f t="shared" si="1"/>
        <v>-296812.16942401126</v>
      </c>
      <c r="J27" s="439">
        <f t="shared" si="2"/>
        <v>-298422.46551743854</v>
      </c>
      <c r="K27" s="200">
        <v>-18543.602143970566</v>
      </c>
      <c r="L27" s="440">
        <v>-171773.41309773843</v>
      </c>
      <c r="M27" s="440">
        <v>20153.898237397832</v>
      </c>
      <c r="N27" s="440">
        <v>-71496.771190601896</v>
      </c>
      <c r="O27" s="440">
        <v>-86851.157030840302</v>
      </c>
      <c r="P27" s="200">
        <v>33309.171895169355</v>
      </c>
      <c r="Q27" s="440">
        <v>286639</v>
      </c>
      <c r="R27" s="440">
        <v>296991.75196522468</v>
      </c>
      <c r="S27" s="440">
        <v>170460.73771434132</v>
      </c>
      <c r="T27" s="440">
        <v>170637.816848054</v>
      </c>
      <c r="U27" s="437">
        <f t="shared" si="12"/>
        <v>10529.831098937371</v>
      </c>
      <c r="V27" s="428">
        <v>1719611.6185635186</v>
      </c>
      <c r="W27" s="428">
        <v>1465337.3801149626</v>
      </c>
      <c r="X27" s="441">
        <v>-217356</v>
      </c>
      <c r="Y27" s="441">
        <v>-253303</v>
      </c>
      <c r="Z27" s="457">
        <f t="shared" si="13"/>
        <v>1502255.6185635186</v>
      </c>
      <c r="AA27" s="457">
        <f t="shared" si="14"/>
        <v>1212034.3801149626</v>
      </c>
      <c r="AB27" s="437">
        <f t="shared" si="15"/>
        <v>-290221.23844855605</v>
      </c>
      <c r="AC27" s="442">
        <f t="shared" si="16"/>
        <v>1581.3217037510722</v>
      </c>
      <c r="AD27" s="457">
        <f t="shared" si="17"/>
        <v>1262.5358126197527</v>
      </c>
      <c r="AE27" s="439">
        <f t="shared" si="18"/>
        <v>-318.78589113131943</v>
      </c>
      <c r="AF27" s="429">
        <v>17</v>
      </c>
      <c r="AG27" s="429">
        <v>17</v>
      </c>
      <c r="AH27" s="517"/>
      <c r="AI27" s="517"/>
      <c r="AJ27" s="517"/>
      <c r="AK27" s="517"/>
    </row>
    <row r="28" spans="1:37">
      <c r="A28" s="434">
        <v>74</v>
      </c>
      <c r="B28" s="435" t="s">
        <v>59</v>
      </c>
      <c r="C28" s="436">
        <v>1083</v>
      </c>
      <c r="D28" s="436">
        <v>1052</v>
      </c>
      <c r="E28" s="440">
        <v>534662.94408808695</v>
      </c>
      <c r="F28" s="200">
        <v>518465.49789947097</v>
      </c>
      <c r="G28" s="437">
        <f t="shared" si="11"/>
        <v>-16197.446188615984</v>
      </c>
      <c r="H28" s="438">
        <v>153031.37315005303</v>
      </c>
      <c r="I28" s="200">
        <f t="shared" si="1"/>
        <v>202862.25383293978</v>
      </c>
      <c r="J28" s="439">
        <f t="shared" si="2"/>
        <v>49830.880682886753</v>
      </c>
      <c r="K28" s="200">
        <v>124876.83825200844</v>
      </c>
      <c r="L28" s="440">
        <v>202125.60451120505</v>
      </c>
      <c r="M28" s="440">
        <v>28154.534898044585</v>
      </c>
      <c r="N28" s="440">
        <v>59409.741366240771</v>
      </c>
      <c r="O28" s="440">
        <v>-95174.392912962488</v>
      </c>
      <c r="P28" s="200">
        <v>36501.300868456419</v>
      </c>
      <c r="Q28" s="440">
        <v>462783</v>
      </c>
      <c r="R28" s="440">
        <v>517380.09010282316</v>
      </c>
      <c r="S28" s="440">
        <v>286522.37275305967</v>
      </c>
      <c r="T28" s="440">
        <v>287820.22960673127</v>
      </c>
      <c r="U28" s="437">
        <f t="shared" si="12"/>
        <v>55894.946956494707</v>
      </c>
      <c r="V28" s="428">
        <v>1436999.6899911996</v>
      </c>
      <c r="W28" s="428">
        <v>1526528.0714632589</v>
      </c>
      <c r="X28" s="441">
        <v>-304602</v>
      </c>
      <c r="Y28" s="441">
        <v>-300800</v>
      </c>
      <c r="Z28" s="457">
        <f t="shared" si="13"/>
        <v>1132397.6899911996</v>
      </c>
      <c r="AA28" s="457">
        <f t="shared" si="14"/>
        <v>1225728.0714632589</v>
      </c>
      <c r="AB28" s="437">
        <f t="shared" si="15"/>
        <v>93330.381472059293</v>
      </c>
      <c r="AC28" s="442">
        <f t="shared" si="16"/>
        <v>1045.6119021156044</v>
      </c>
      <c r="AD28" s="457">
        <f t="shared" si="17"/>
        <v>1165.140752341501</v>
      </c>
      <c r="AE28" s="439">
        <f t="shared" si="18"/>
        <v>119.52885022589658</v>
      </c>
      <c r="AF28" s="429">
        <v>16</v>
      </c>
      <c r="AG28" s="429">
        <v>16</v>
      </c>
      <c r="AH28" s="517"/>
      <c r="AI28" s="517"/>
      <c r="AJ28" s="517"/>
      <c r="AK28" s="517"/>
    </row>
    <row r="29" spans="1:37">
      <c r="A29" s="434">
        <v>75</v>
      </c>
      <c r="B29" s="435" t="s">
        <v>60</v>
      </c>
      <c r="C29" s="436">
        <v>19702</v>
      </c>
      <c r="D29" s="436">
        <v>19549</v>
      </c>
      <c r="E29" s="440">
        <v>1218657.9711728659</v>
      </c>
      <c r="F29" s="200">
        <v>1729906.4423021339</v>
      </c>
      <c r="G29" s="437">
        <f t="shared" si="11"/>
        <v>511248.47112926794</v>
      </c>
      <c r="H29" s="438">
        <v>-27787.989562006667</v>
      </c>
      <c r="I29" s="200">
        <f t="shared" si="1"/>
        <v>-5945781.3382729804</v>
      </c>
      <c r="J29" s="439">
        <f t="shared" si="2"/>
        <v>-5917993.3487109737</v>
      </c>
      <c r="K29" s="200">
        <v>-1014078.494076492</v>
      </c>
      <c r="L29" s="440">
        <v>-4038028.9148179553</v>
      </c>
      <c r="M29" s="440">
        <v>986290.50451448536</v>
      </c>
      <c r="N29" s="440">
        <v>-817447.97822874249</v>
      </c>
      <c r="O29" s="440">
        <v>-1768597.154995726</v>
      </c>
      <c r="P29" s="200">
        <v>678292.70976944349</v>
      </c>
      <c r="Q29" s="440">
        <v>-171272</v>
      </c>
      <c r="R29" s="440">
        <v>-475828.35206105874</v>
      </c>
      <c r="S29" s="440">
        <v>3237145.3558460623</v>
      </c>
      <c r="T29" s="440">
        <v>3174876.1896728883</v>
      </c>
      <c r="U29" s="437">
        <f t="shared" si="12"/>
        <v>-366825.51823423291</v>
      </c>
      <c r="V29" s="428">
        <v>4256743.3374569211</v>
      </c>
      <c r="W29" s="428">
        <v>-1516827.0579633238</v>
      </c>
      <c r="X29" s="441">
        <v>-1742937</v>
      </c>
      <c r="Y29" s="441">
        <v>-1880091</v>
      </c>
      <c r="Z29" s="457">
        <f t="shared" si="13"/>
        <v>2513806.3374569211</v>
      </c>
      <c r="AA29" s="457">
        <f t="shared" si="14"/>
        <v>-3396918.0579633238</v>
      </c>
      <c r="AB29" s="437">
        <f t="shared" si="15"/>
        <v>-5910724.3954202449</v>
      </c>
      <c r="AC29" s="442">
        <f t="shared" si="16"/>
        <v>127.59142916744092</v>
      </c>
      <c r="AD29" s="457">
        <f t="shared" si="17"/>
        <v>-173.76428758316661</v>
      </c>
      <c r="AE29" s="439">
        <f t="shared" si="18"/>
        <v>-301.35571675060754</v>
      </c>
      <c r="AF29" s="429">
        <v>8</v>
      </c>
      <c r="AG29" s="429">
        <v>8</v>
      </c>
      <c r="AH29" s="517"/>
      <c r="AI29" s="517"/>
      <c r="AJ29" s="517"/>
      <c r="AK29" s="517"/>
    </row>
    <row r="30" spans="1:37">
      <c r="A30" s="434">
        <v>77</v>
      </c>
      <c r="B30" s="435" t="s">
        <v>61</v>
      </c>
      <c r="C30" s="436">
        <v>4683</v>
      </c>
      <c r="D30" s="436">
        <v>4601</v>
      </c>
      <c r="E30" s="440">
        <v>986540.08678948309</v>
      </c>
      <c r="F30" s="200">
        <v>892801.02508965973</v>
      </c>
      <c r="G30" s="437">
        <f t="shared" si="11"/>
        <v>-93739.06169982336</v>
      </c>
      <c r="H30" s="438">
        <v>106734.97638430251</v>
      </c>
      <c r="I30" s="200">
        <f t="shared" si="1"/>
        <v>-892056.37330749771</v>
      </c>
      <c r="J30" s="439">
        <f t="shared" si="2"/>
        <v>-998791.34969180019</v>
      </c>
      <c r="K30" s="200">
        <v>62638.926461373107</v>
      </c>
      <c r="L30" s="440">
        <v>-412512.11014063272</v>
      </c>
      <c r="M30" s="440">
        <v>44096.0499229294</v>
      </c>
      <c r="N30" s="440">
        <v>-222933.14482392531</v>
      </c>
      <c r="O30" s="440">
        <v>-416252.2640613502</v>
      </c>
      <c r="P30" s="200">
        <v>159641.14571841064</v>
      </c>
      <c r="Q30" s="440">
        <v>2693102</v>
      </c>
      <c r="R30" s="440">
        <v>2664698.4176582657</v>
      </c>
      <c r="S30" s="440">
        <v>1062975.310328146</v>
      </c>
      <c r="T30" s="440">
        <v>1047105.7362009127</v>
      </c>
      <c r="U30" s="437">
        <f t="shared" si="12"/>
        <v>-44273.156468967441</v>
      </c>
      <c r="V30" s="428">
        <v>4849352.3735019322</v>
      </c>
      <c r="W30" s="428">
        <v>3712548.8057344696</v>
      </c>
      <c r="X30" s="441">
        <v>163643</v>
      </c>
      <c r="Y30" s="441">
        <v>114509</v>
      </c>
      <c r="Z30" s="457">
        <f t="shared" si="13"/>
        <v>5012995.3735019322</v>
      </c>
      <c r="AA30" s="457">
        <f t="shared" si="14"/>
        <v>3827057.8057344696</v>
      </c>
      <c r="AB30" s="437">
        <f t="shared" si="15"/>
        <v>-1185937.5677674627</v>
      </c>
      <c r="AC30" s="442">
        <f t="shared" si="16"/>
        <v>1070.4666610083136</v>
      </c>
      <c r="AD30" s="457">
        <f t="shared" si="17"/>
        <v>831.78826466734836</v>
      </c>
      <c r="AE30" s="439">
        <f t="shared" si="18"/>
        <v>-238.67839634096526</v>
      </c>
      <c r="AF30" s="429">
        <v>13</v>
      </c>
      <c r="AG30" s="429">
        <v>13</v>
      </c>
      <c r="AH30" s="517"/>
      <c r="AI30" s="517"/>
      <c r="AJ30" s="517"/>
      <c r="AK30" s="517"/>
    </row>
    <row r="31" spans="1:37">
      <c r="A31" s="434">
        <v>78</v>
      </c>
      <c r="B31" s="435" t="s">
        <v>62</v>
      </c>
      <c r="C31" s="436">
        <v>7979</v>
      </c>
      <c r="D31" s="436">
        <v>7832</v>
      </c>
      <c r="E31" s="440">
        <v>1156190.8035636796</v>
      </c>
      <c r="F31" s="200">
        <v>1165666.0323911682</v>
      </c>
      <c r="G31" s="437">
        <f t="shared" si="11"/>
        <v>9475.2288274886087</v>
      </c>
      <c r="H31" s="438">
        <v>-1890660.7065290976</v>
      </c>
      <c r="I31" s="200">
        <f t="shared" si="1"/>
        <v>-3455937.1263530524</v>
      </c>
      <c r="J31" s="439">
        <f t="shared" si="2"/>
        <v>-1565276.4198239548</v>
      </c>
      <c r="K31" s="200">
        <v>-1543134.5041248978</v>
      </c>
      <c r="L31" s="440">
        <v>-2270991.3414259353</v>
      </c>
      <c r="M31" s="440">
        <v>-347526.20240419992</v>
      </c>
      <c r="N31" s="440">
        <v>-748132.42286193522</v>
      </c>
      <c r="O31" s="440">
        <v>-708560.68944327207</v>
      </c>
      <c r="P31" s="200">
        <v>271747.32737809001</v>
      </c>
      <c r="Q31" s="440">
        <v>-53171</v>
      </c>
      <c r="R31" s="440">
        <v>-107199.07430915257</v>
      </c>
      <c r="S31" s="440">
        <v>1250756.2643230706</v>
      </c>
      <c r="T31" s="440">
        <v>1242815.293543437</v>
      </c>
      <c r="U31" s="437">
        <f t="shared" si="12"/>
        <v>-61969.045088786166</v>
      </c>
      <c r="V31" s="428">
        <v>463115.36135765258</v>
      </c>
      <c r="W31" s="428">
        <v>-1154654.8745690724</v>
      </c>
      <c r="X31" s="441">
        <v>-392926</v>
      </c>
      <c r="Y31" s="441">
        <v>-540207</v>
      </c>
      <c r="Z31" s="457">
        <f t="shared" si="13"/>
        <v>70189.361357652582</v>
      </c>
      <c r="AA31" s="457">
        <f t="shared" si="14"/>
        <v>-1694861.8745690724</v>
      </c>
      <c r="AB31" s="437">
        <f t="shared" si="15"/>
        <v>-1765051.235926725</v>
      </c>
      <c r="AC31" s="442">
        <f t="shared" si="16"/>
        <v>8.7967616690879282</v>
      </c>
      <c r="AD31" s="457">
        <f t="shared" si="17"/>
        <v>-216.40218010330341</v>
      </c>
      <c r="AE31" s="439">
        <f t="shared" si="18"/>
        <v>-225.19894177239132</v>
      </c>
      <c r="AF31" s="429">
        <v>1</v>
      </c>
      <c r="AG31" s="430">
        <v>34</v>
      </c>
      <c r="AH31" s="517"/>
      <c r="AI31" s="517"/>
      <c r="AJ31" s="517"/>
      <c r="AK31" s="517"/>
    </row>
    <row r="32" spans="1:37">
      <c r="A32" s="434">
        <v>79</v>
      </c>
      <c r="B32" s="435" t="s">
        <v>63</v>
      </c>
      <c r="C32" s="436">
        <v>6785</v>
      </c>
      <c r="D32" s="436">
        <v>6753</v>
      </c>
      <c r="E32" s="440">
        <v>324899.93340876861</v>
      </c>
      <c r="F32" s="200">
        <v>371227.48136465158</v>
      </c>
      <c r="G32" s="437">
        <f t="shared" si="11"/>
        <v>46327.547955882968</v>
      </c>
      <c r="H32" s="438">
        <v>-1703487.1500767183</v>
      </c>
      <c r="I32" s="200">
        <f t="shared" si="1"/>
        <v>-2314413.3596278541</v>
      </c>
      <c r="J32" s="439">
        <f t="shared" si="2"/>
        <v>-610926.20955113578</v>
      </c>
      <c r="K32" s="200">
        <v>-870011.97962409223</v>
      </c>
      <c r="L32" s="440">
        <v>-1054631.7544401279</v>
      </c>
      <c r="M32" s="440">
        <v>-833475.17045262607</v>
      </c>
      <c r="N32" s="440">
        <v>-883147.20349899121</v>
      </c>
      <c r="O32" s="440">
        <v>-610943.60773881723</v>
      </c>
      <c r="P32" s="200">
        <v>234309.20605008194</v>
      </c>
      <c r="Q32" s="440">
        <v>-482306</v>
      </c>
      <c r="R32" s="440">
        <v>-435753.11137453606</v>
      </c>
      <c r="S32" s="440">
        <v>1086400.6993279201</v>
      </c>
      <c r="T32" s="440">
        <v>1064230.3536242272</v>
      </c>
      <c r="U32" s="437">
        <f t="shared" si="12"/>
        <v>24382.542921771063</v>
      </c>
      <c r="V32" s="428">
        <v>-774492.51734002959</v>
      </c>
      <c r="W32" s="428">
        <v>-1314708.6358768258</v>
      </c>
      <c r="X32" s="441">
        <v>-399761</v>
      </c>
      <c r="Y32" s="441">
        <v>-318524</v>
      </c>
      <c r="Z32" s="457">
        <f t="shared" si="13"/>
        <v>-1174253.5173400296</v>
      </c>
      <c r="AA32" s="457">
        <f t="shared" si="14"/>
        <v>-1633232.6358768258</v>
      </c>
      <c r="AB32" s="437">
        <f t="shared" si="15"/>
        <v>-458979.11853679619</v>
      </c>
      <c r="AC32" s="442">
        <f t="shared" si="16"/>
        <v>-173.06610425055706</v>
      </c>
      <c r="AD32" s="457">
        <f t="shared" si="17"/>
        <v>-241.85290032234946</v>
      </c>
      <c r="AE32" s="439">
        <f t="shared" si="18"/>
        <v>-68.786796071792395</v>
      </c>
      <c r="AF32" s="429">
        <v>4</v>
      </c>
      <c r="AG32" s="429">
        <v>4</v>
      </c>
      <c r="AH32" s="517"/>
      <c r="AI32" s="517"/>
      <c r="AJ32" s="517"/>
      <c r="AK32" s="517"/>
    </row>
    <row r="33" spans="1:37">
      <c r="A33" s="434">
        <v>81</v>
      </c>
      <c r="B33" s="435" t="s">
        <v>64</v>
      </c>
      <c r="C33" s="436">
        <v>2621</v>
      </c>
      <c r="D33" s="436">
        <v>2574</v>
      </c>
      <c r="E33" s="440">
        <v>-210568.11159533483</v>
      </c>
      <c r="F33" s="200">
        <v>-298078.72762952291</v>
      </c>
      <c r="G33" s="437">
        <f t="shared" si="11"/>
        <v>-87510.616034188075</v>
      </c>
      <c r="H33" s="438">
        <v>702770.11882665777</v>
      </c>
      <c r="I33" s="200">
        <f t="shared" si="1"/>
        <v>-208908.09013789517</v>
      </c>
      <c r="J33" s="439">
        <f t="shared" si="2"/>
        <v>-911678.20896455296</v>
      </c>
      <c r="K33" s="200">
        <v>290115.99736029241</v>
      </c>
      <c r="L33" s="440">
        <v>-141115.39347638856</v>
      </c>
      <c r="M33" s="440">
        <v>412654.12146636535</v>
      </c>
      <c r="N33" s="440">
        <v>75766.750983511112</v>
      </c>
      <c r="O33" s="440">
        <v>-232869.66478894054</v>
      </c>
      <c r="P33" s="200">
        <v>89310.21714392284</v>
      </c>
      <c r="Q33" s="440">
        <v>266278</v>
      </c>
      <c r="R33" s="440">
        <v>578984.87792434893</v>
      </c>
      <c r="S33" s="440">
        <v>628569.95055504888</v>
      </c>
      <c r="T33" s="440">
        <v>620103.63561888481</v>
      </c>
      <c r="U33" s="437">
        <f t="shared" si="12"/>
        <v>304240.56298818486</v>
      </c>
      <c r="V33" s="428">
        <v>1387049.9577863719</v>
      </c>
      <c r="W33" s="428">
        <v>692101.69582791603</v>
      </c>
      <c r="X33" s="441">
        <v>-688790</v>
      </c>
      <c r="Y33" s="441">
        <v>-753085</v>
      </c>
      <c r="Z33" s="457">
        <f t="shared" si="13"/>
        <v>698259.95778637193</v>
      </c>
      <c r="AA33" s="457">
        <f t="shared" si="14"/>
        <v>-60983.304172083968</v>
      </c>
      <c r="AB33" s="437">
        <f t="shared" si="15"/>
        <v>-759243.2619584559</v>
      </c>
      <c r="AC33" s="442">
        <f t="shared" si="16"/>
        <v>266.4097511584784</v>
      </c>
      <c r="AD33" s="457">
        <f t="shared" si="17"/>
        <v>-23.692037362891984</v>
      </c>
      <c r="AE33" s="439">
        <f t="shared" si="18"/>
        <v>-290.10178852137039</v>
      </c>
      <c r="AF33" s="429">
        <v>7</v>
      </c>
      <c r="AG33" s="429">
        <v>7</v>
      </c>
      <c r="AH33" s="517"/>
      <c r="AI33" s="517"/>
      <c r="AJ33" s="517"/>
      <c r="AK33" s="517"/>
    </row>
    <row r="34" spans="1:37">
      <c r="A34" s="434">
        <v>82</v>
      </c>
      <c r="B34" s="435" t="s">
        <v>65</v>
      </c>
      <c r="C34" s="436">
        <v>9405</v>
      </c>
      <c r="D34" s="436">
        <v>9359</v>
      </c>
      <c r="E34" s="440">
        <v>3446443.4015075401</v>
      </c>
      <c r="F34" s="200">
        <v>3012609.5728198416</v>
      </c>
      <c r="G34" s="437">
        <f t="shared" si="11"/>
        <v>-433833.82868769858</v>
      </c>
      <c r="H34" s="438">
        <v>446467.92417396838</v>
      </c>
      <c r="I34" s="200">
        <f t="shared" si="1"/>
        <v>327589.1222884673</v>
      </c>
      <c r="J34" s="439">
        <f t="shared" si="2"/>
        <v>-118878.80188550107</v>
      </c>
      <c r="K34" s="200">
        <v>348473.04083571001</v>
      </c>
      <c r="L34" s="440">
        <v>697757.29964813124</v>
      </c>
      <c r="M34" s="440">
        <v>97994.88333825834</v>
      </c>
      <c r="N34" s="440">
        <v>151810.40481194484</v>
      </c>
      <c r="O34" s="440">
        <v>-846708.31109545252</v>
      </c>
      <c r="P34" s="200">
        <v>324729.72892384377</v>
      </c>
      <c r="Q34" s="440">
        <v>2303150</v>
      </c>
      <c r="R34" s="440">
        <v>1941876.0120621289</v>
      </c>
      <c r="S34" s="440">
        <v>1420815.5510925855</v>
      </c>
      <c r="T34" s="440">
        <v>1389353.3398513854</v>
      </c>
      <c r="U34" s="437">
        <f t="shared" si="12"/>
        <v>-392736.199179071</v>
      </c>
      <c r="V34" s="428">
        <v>7616876.8767740941</v>
      </c>
      <c r="W34" s="428">
        <v>6671428.0472112596</v>
      </c>
      <c r="X34" s="441">
        <v>-2084230</v>
      </c>
      <c r="Y34" s="441">
        <v>-2103870</v>
      </c>
      <c r="Z34" s="457">
        <f t="shared" si="13"/>
        <v>5532646.8767740941</v>
      </c>
      <c r="AA34" s="457">
        <f t="shared" si="14"/>
        <v>4567558.0472112596</v>
      </c>
      <c r="AB34" s="437">
        <f t="shared" si="15"/>
        <v>-965088.82956283446</v>
      </c>
      <c r="AC34" s="442">
        <f t="shared" si="16"/>
        <v>588.26654723807485</v>
      </c>
      <c r="AD34" s="457">
        <f t="shared" si="17"/>
        <v>488.03911178665027</v>
      </c>
      <c r="AE34" s="439">
        <f t="shared" si="18"/>
        <v>-100.22743545142458</v>
      </c>
      <c r="AF34" s="429">
        <v>5</v>
      </c>
      <c r="AG34" s="429">
        <v>5</v>
      </c>
      <c r="AH34" s="517"/>
      <c r="AI34" s="517"/>
      <c r="AJ34" s="517"/>
      <c r="AK34" s="517"/>
    </row>
    <row r="35" spans="1:37">
      <c r="A35" s="434">
        <v>86</v>
      </c>
      <c r="B35" s="435" t="s">
        <v>66</v>
      </c>
      <c r="C35" s="436">
        <v>8143</v>
      </c>
      <c r="D35" s="436">
        <v>8031</v>
      </c>
      <c r="E35" s="440">
        <v>3034301.2929535024</v>
      </c>
      <c r="F35" s="200">
        <v>2636919.4189737285</v>
      </c>
      <c r="G35" s="437">
        <f t="shared" si="11"/>
        <v>-397381.87397977384</v>
      </c>
      <c r="H35" s="438">
        <v>200834.91589276851</v>
      </c>
      <c r="I35" s="200">
        <f t="shared" si="1"/>
        <v>-1242837.2522317097</v>
      </c>
      <c r="J35" s="439">
        <f t="shared" si="2"/>
        <v>-1443672.1681244781</v>
      </c>
      <c r="K35" s="200">
        <v>246262.38394632383</v>
      </c>
      <c r="L35" s="440">
        <v>-403370.21433241805</v>
      </c>
      <c r="M35" s="440">
        <v>-45427.468053555327</v>
      </c>
      <c r="N35" s="440">
        <v>-391554.86849869444</v>
      </c>
      <c r="O35" s="440">
        <v>-726564.21053612337</v>
      </c>
      <c r="P35" s="200">
        <v>278652.04113552615</v>
      </c>
      <c r="Q35" s="440">
        <v>2869047</v>
      </c>
      <c r="R35" s="440">
        <v>2709083.5633251849</v>
      </c>
      <c r="S35" s="440">
        <v>1438485.8113037464</v>
      </c>
      <c r="T35" s="440">
        <v>1391697.930258194</v>
      </c>
      <c r="U35" s="437">
        <f t="shared" si="12"/>
        <v>-206751.31772036711</v>
      </c>
      <c r="V35" s="428">
        <v>7542669.020150017</v>
      </c>
      <c r="W35" s="428">
        <v>5494863.6604879536</v>
      </c>
      <c r="X35" s="441">
        <v>-1264839</v>
      </c>
      <c r="Y35" s="441">
        <v>-1266902</v>
      </c>
      <c r="Z35" s="457">
        <f t="shared" si="13"/>
        <v>6277830.020150017</v>
      </c>
      <c r="AA35" s="457">
        <f t="shared" si="14"/>
        <v>4227961.6604879536</v>
      </c>
      <c r="AB35" s="437">
        <f t="shared" si="15"/>
        <v>-2049868.3596620634</v>
      </c>
      <c r="AC35" s="442">
        <f t="shared" si="16"/>
        <v>770.94805601744042</v>
      </c>
      <c r="AD35" s="457">
        <f t="shared" si="17"/>
        <v>526.45519368546297</v>
      </c>
      <c r="AE35" s="439">
        <f t="shared" si="18"/>
        <v>-244.49286233197745</v>
      </c>
      <c r="AF35" s="429">
        <v>5</v>
      </c>
      <c r="AG35" s="429">
        <v>5</v>
      </c>
      <c r="AH35" s="517"/>
      <c r="AI35" s="517"/>
      <c r="AJ35" s="517"/>
      <c r="AK35" s="517"/>
    </row>
    <row r="36" spans="1:37">
      <c r="A36" s="434">
        <v>90</v>
      </c>
      <c r="B36" s="435" t="s">
        <v>67</v>
      </c>
      <c r="C36" s="436">
        <v>3136</v>
      </c>
      <c r="D36" s="436">
        <v>3061</v>
      </c>
      <c r="E36" s="440">
        <v>957588.56968268019</v>
      </c>
      <c r="F36" s="200">
        <v>972354.55732732033</v>
      </c>
      <c r="G36" s="437">
        <f t="shared" si="11"/>
        <v>14765.987644640147</v>
      </c>
      <c r="H36" s="438">
        <v>-581141.88176752254</v>
      </c>
      <c r="I36" s="200">
        <f t="shared" si="1"/>
        <v>-1685821.2072282215</v>
      </c>
      <c r="J36" s="439">
        <f t="shared" si="2"/>
        <v>-1104679.3254606989</v>
      </c>
      <c r="K36" s="200">
        <v>94114.218245721509</v>
      </c>
      <c r="L36" s="440">
        <v>-486058.51405762945</v>
      </c>
      <c r="M36" s="440">
        <v>-675256.10001324408</v>
      </c>
      <c r="N36" s="440">
        <v>-1029041.8426494577</v>
      </c>
      <c r="O36" s="440">
        <v>-276928.53299104393</v>
      </c>
      <c r="P36" s="200">
        <v>106207.68246990979</v>
      </c>
      <c r="Q36" s="440">
        <v>-11569</v>
      </c>
      <c r="R36" s="440">
        <v>538376.61967507505</v>
      </c>
      <c r="S36" s="440">
        <v>713124.3294630067</v>
      </c>
      <c r="T36" s="440">
        <v>704029.19670250802</v>
      </c>
      <c r="U36" s="437">
        <f t="shared" si="12"/>
        <v>540850.48691457626</v>
      </c>
      <c r="V36" s="428">
        <v>1078002.0173781645</v>
      </c>
      <c r="W36" s="428">
        <v>528939.16653863981</v>
      </c>
      <c r="X36" s="441">
        <v>-424223</v>
      </c>
      <c r="Y36" s="441">
        <v>-428605</v>
      </c>
      <c r="Z36" s="457">
        <f t="shared" si="13"/>
        <v>653779.01737816446</v>
      </c>
      <c r="AA36" s="457">
        <f t="shared" si="14"/>
        <v>100334.16653863981</v>
      </c>
      <c r="AB36" s="437">
        <f t="shared" si="15"/>
        <v>-553444.85083952465</v>
      </c>
      <c r="AC36" s="442">
        <f t="shared" si="16"/>
        <v>208.47545197007796</v>
      </c>
      <c r="AD36" s="457">
        <f t="shared" si="17"/>
        <v>32.778231472930351</v>
      </c>
      <c r="AE36" s="439">
        <f t="shared" si="18"/>
        <v>-175.69722049714761</v>
      </c>
      <c r="AF36" s="429">
        <v>12</v>
      </c>
      <c r="AG36" s="429">
        <v>12</v>
      </c>
      <c r="AH36" s="517"/>
      <c r="AI36" s="517"/>
      <c r="AJ36" s="517"/>
      <c r="AK36" s="517"/>
    </row>
    <row r="37" spans="1:37">
      <c r="A37" s="434">
        <v>91</v>
      </c>
      <c r="B37" s="435" t="s">
        <v>68</v>
      </c>
      <c r="C37" s="436">
        <v>658457</v>
      </c>
      <c r="D37" s="436">
        <v>664028</v>
      </c>
      <c r="E37" s="440">
        <v>219568156.38826618</v>
      </c>
      <c r="F37" s="200">
        <v>236879787.76760089</v>
      </c>
      <c r="G37" s="437">
        <f t="shared" si="11"/>
        <v>17311631.379334718</v>
      </c>
      <c r="H37" s="438">
        <v>-83668593.104550749</v>
      </c>
      <c r="I37" s="200">
        <f t="shared" si="1"/>
        <v>-10161298.460751016</v>
      </c>
      <c r="J37" s="439">
        <f t="shared" si="2"/>
        <v>73507294.643799737</v>
      </c>
      <c r="K37" s="200">
        <v>-6980980.3654889707</v>
      </c>
      <c r="L37" s="440">
        <v>54989247.878936276</v>
      </c>
      <c r="M37" s="440">
        <v>-76687612.739061773</v>
      </c>
      <c r="N37" s="440">
        <v>-28115778.312948432</v>
      </c>
      <c r="O37" s="440">
        <v>-60074583.438411273</v>
      </c>
      <c r="P37" s="200">
        <v>23039815.411672413</v>
      </c>
      <c r="Q37" s="440">
        <v>-60743727</v>
      </c>
      <c r="R37" s="440">
        <v>-58174880.507060565</v>
      </c>
      <c r="S37" s="440">
        <v>88279488.98038578</v>
      </c>
      <c r="T37" s="440">
        <v>89144112.888305768</v>
      </c>
      <c r="U37" s="437">
        <f t="shared" si="12"/>
        <v>3433470.400859423</v>
      </c>
      <c r="V37" s="428">
        <v>163435325.26410121</v>
      </c>
      <c r="W37" s="428">
        <v>257687721.7015357</v>
      </c>
      <c r="X37" s="441">
        <v>36775102</v>
      </c>
      <c r="Y37" s="441">
        <v>37156987</v>
      </c>
      <c r="Z37" s="457">
        <f t="shared" si="13"/>
        <v>200210427.26410121</v>
      </c>
      <c r="AA37" s="457">
        <f t="shared" si="14"/>
        <v>294844708.7015357</v>
      </c>
      <c r="AB37" s="437">
        <f t="shared" si="15"/>
        <v>94634281.437434494</v>
      </c>
      <c r="AC37" s="442">
        <f t="shared" si="16"/>
        <v>304.05998761361974</v>
      </c>
      <c r="AD37" s="457">
        <f t="shared" si="17"/>
        <v>444.02451207108089</v>
      </c>
      <c r="AE37" s="439">
        <f t="shared" si="18"/>
        <v>139.96452445746115</v>
      </c>
      <c r="AF37" s="429">
        <v>1</v>
      </c>
      <c r="AG37" s="430">
        <v>31</v>
      </c>
      <c r="AH37" s="517"/>
      <c r="AI37" s="517"/>
      <c r="AJ37" s="517"/>
      <c r="AK37" s="517"/>
    </row>
    <row r="38" spans="1:37">
      <c r="A38" s="434">
        <v>92</v>
      </c>
      <c r="B38" s="435" t="s">
        <v>69</v>
      </c>
      <c r="C38" s="436">
        <v>239206</v>
      </c>
      <c r="D38" s="436">
        <v>242819</v>
      </c>
      <c r="E38" s="440">
        <v>162930014.26004726</v>
      </c>
      <c r="F38" s="200">
        <v>170750707.79163212</v>
      </c>
      <c r="G38" s="437">
        <f t="shared" si="11"/>
        <v>7820693.5315848589</v>
      </c>
      <c r="H38" s="438">
        <v>-30788467.588612199</v>
      </c>
      <c r="I38" s="200">
        <f t="shared" si="1"/>
        <v>-39919306.845911011</v>
      </c>
      <c r="J38" s="439">
        <f t="shared" si="2"/>
        <v>-9130839.2572988123</v>
      </c>
      <c r="K38" s="200">
        <v>-27694606.953011636</v>
      </c>
      <c r="L38" s="440">
        <v>-26495977.559546463</v>
      </c>
      <c r="M38" s="440">
        <v>-3093860.6356005617</v>
      </c>
      <c r="N38" s="440">
        <v>119390.80598803611</v>
      </c>
      <c r="O38" s="440">
        <v>-21967824.06153293</v>
      </c>
      <c r="P38" s="200">
        <v>8425103.9691803418</v>
      </c>
      <c r="Q38" s="440">
        <v>-3797595</v>
      </c>
      <c r="R38" s="440">
        <v>-4333789.5023266869</v>
      </c>
      <c r="S38" s="440">
        <v>30036233.761776581</v>
      </c>
      <c r="T38" s="440">
        <v>30298277.497694023</v>
      </c>
      <c r="U38" s="437">
        <f t="shared" si="12"/>
        <v>-274150.76640924439</v>
      </c>
      <c r="V38" s="428">
        <v>158380185.43321162</v>
      </c>
      <c r="W38" s="428">
        <v>156795888.94600335</v>
      </c>
      <c r="X38" s="441">
        <v>21276282</v>
      </c>
      <c r="Y38" s="441">
        <v>19881856</v>
      </c>
      <c r="Z38" s="457">
        <f t="shared" si="13"/>
        <v>179656467.43321162</v>
      </c>
      <c r="AA38" s="457">
        <f t="shared" si="14"/>
        <v>176677744.94600335</v>
      </c>
      <c r="AB38" s="437">
        <f t="shared" si="15"/>
        <v>-2978722.487208277</v>
      </c>
      <c r="AC38" s="442">
        <f t="shared" si="16"/>
        <v>751.05334913510376</v>
      </c>
      <c r="AD38" s="457">
        <f t="shared" si="17"/>
        <v>727.61087454442747</v>
      </c>
      <c r="AE38" s="439">
        <f t="shared" si="18"/>
        <v>-23.442474590676284</v>
      </c>
      <c r="AF38" s="429">
        <v>1</v>
      </c>
      <c r="AG38" s="430">
        <v>35</v>
      </c>
      <c r="AH38" s="517"/>
      <c r="AI38" s="517"/>
      <c r="AJ38" s="517"/>
      <c r="AK38" s="517"/>
    </row>
    <row r="39" spans="1:37">
      <c r="A39" s="434">
        <v>97</v>
      </c>
      <c r="B39" s="435" t="s">
        <v>70</v>
      </c>
      <c r="C39" s="436">
        <v>2131</v>
      </c>
      <c r="D39" s="436">
        <v>2091</v>
      </c>
      <c r="E39" s="440">
        <v>331508.24100814387</v>
      </c>
      <c r="F39" s="200">
        <v>262626.29268553108</v>
      </c>
      <c r="G39" s="437">
        <f t="shared" si="11"/>
        <v>-68881.948322612792</v>
      </c>
      <c r="H39" s="438">
        <v>-45886.873579761363</v>
      </c>
      <c r="I39" s="200">
        <f t="shared" si="1"/>
        <v>-350231.49972301302</v>
      </c>
      <c r="J39" s="439">
        <f t="shared" si="2"/>
        <v>-304344.62614325166</v>
      </c>
      <c r="K39" s="200">
        <v>-317202.09788532177</v>
      </c>
      <c r="L39" s="440">
        <v>-405753.15877572622</v>
      </c>
      <c r="M39" s="440">
        <v>271315.2243055604</v>
      </c>
      <c r="N39" s="440">
        <v>172142.79542634648</v>
      </c>
      <c r="O39" s="440">
        <v>-189172.67640779904</v>
      </c>
      <c r="P39" s="200">
        <v>72551.540034165751</v>
      </c>
      <c r="Q39" s="440">
        <v>148005</v>
      </c>
      <c r="R39" s="440">
        <v>295078.15947681328</v>
      </c>
      <c r="S39" s="440">
        <v>454103.40579262201</v>
      </c>
      <c r="T39" s="440">
        <v>448682.95524441573</v>
      </c>
      <c r="U39" s="437">
        <f t="shared" si="12"/>
        <v>141652.70892860705</v>
      </c>
      <c r="V39" s="428">
        <v>887729.77322100452</v>
      </c>
      <c r="W39" s="428">
        <v>656155.90772607108</v>
      </c>
      <c r="X39" s="441">
        <v>-519064</v>
      </c>
      <c r="Y39" s="441">
        <v>-603206</v>
      </c>
      <c r="Z39" s="457">
        <f t="shared" si="13"/>
        <v>368665.77322100452</v>
      </c>
      <c r="AA39" s="457">
        <f t="shared" si="14"/>
        <v>52949.907726071076</v>
      </c>
      <c r="AB39" s="437">
        <f t="shared" si="15"/>
        <v>-315715.86549493345</v>
      </c>
      <c r="AC39" s="442">
        <f t="shared" si="16"/>
        <v>173.00130137072009</v>
      </c>
      <c r="AD39" s="457">
        <f t="shared" si="17"/>
        <v>25.322767922559098</v>
      </c>
      <c r="AE39" s="439">
        <f t="shared" si="18"/>
        <v>-147.67853344816098</v>
      </c>
      <c r="AF39" s="429">
        <v>10</v>
      </c>
      <c r="AG39" s="429">
        <v>10</v>
      </c>
      <c r="AH39" s="517"/>
      <c r="AI39" s="517"/>
      <c r="AJ39" s="517"/>
      <c r="AK39" s="517"/>
    </row>
    <row r="40" spans="1:37">
      <c r="A40" s="434">
        <v>98</v>
      </c>
      <c r="B40" s="435" t="s">
        <v>71</v>
      </c>
      <c r="C40" s="436">
        <v>23090</v>
      </c>
      <c r="D40" s="436">
        <v>22943</v>
      </c>
      <c r="E40" s="440">
        <v>8244816.0932469834</v>
      </c>
      <c r="F40" s="200">
        <v>7552560.2724531814</v>
      </c>
      <c r="G40" s="437">
        <f t="shared" si="11"/>
        <v>-692255.82079380192</v>
      </c>
      <c r="H40" s="438">
        <v>7364463.4730483182</v>
      </c>
      <c r="I40" s="200">
        <f t="shared" si="1"/>
        <v>5907218.89465045</v>
      </c>
      <c r="J40" s="439">
        <f t="shared" si="2"/>
        <v>-1457244.5783978682</v>
      </c>
      <c r="K40" s="200">
        <v>4335426.4234630624</v>
      </c>
      <c r="L40" s="440">
        <v>4492276.8836538065</v>
      </c>
      <c r="M40" s="200">
        <v>3029037.0495852563</v>
      </c>
      <c r="N40" s="200">
        <v>2694539.6828379971</v>
      </c>
      <c r="O40" s="200">
        <v>-2075652.1830818427</v>
      </c>
      <c r="P40" s="200">
        <v>796054.51124049013</v>
      </c>
      <c r="Q40" s="440">
        <v>6678970</v>
      </c>
      <c r="R40" s="440">
        <v>5853940.8935225541</v>
      </c>
      <c r="S40" s="440">
        <v>3487316.6869670544</v>
      </c>
      <c r="T40" s="440">
        <v>3417359.4084765422</v>
      </c>
      <c r="U40" s="437">
        <f t="shared" si="12"/>
        <v>-894986.38496795855</v>
      </c>
      <c r="V40" s="428">
        <v>25775566.253262356</v>
      </c>
      <c r="W40" s="428">
        <v>22731079.46956712</v>
      </c>
      <c r="X40" s="441">
        <v>-5017296</v>
      </c>
      <c r="Y40" s="441">
        <v>-5461771</v>
      </c>
      <c r="Z40" s="457">
        <f t="shared" si="13"/>
        <v>20758270.253262356</v>
      </c>
      <c r="AA40" s="457">
        <f t="shared" si="14"/>
        <v>17269308.46956712</v>
      </c>
      <c r="AB40" s="437">
        <f t="shared" si="15"/>
        <v>-3488961.7836952358</v>
      </c>
      <c r="AC40" s="442">
        <f t="shared" si="16"/>
        <v>899.01560213349308</v>
      </c>
      <c r="AD40" s="457">
        <f t="shared" si="17"/>
        <v>752.70489777130808</v>
      </c>
      <c r="AE40" s="439">
        <f t="shared" si="18"/>
        <v>-146.31070436218499</v>
      </c>
      <c r="AF40" s="429">
        <v>7</v>
      </c>
      <c r="AG40" s="429">
        <v>7</v>
      </c>
      <c r="AH40" s="517"/>
      <c r="AI40" s="517"/>
      <c r="AJ40" s="517"/>
      <c r="AK40" s="517"/>
    </row>
    <row r="41" spans="1:37">
      <c r="A41" s="434">
        <v>102</v>
      </c>
      <c r="B41" s="435" t="s">
        <v>72</v>
      </c>
      <c r="C41" s="436">
        <v>9870</v>
      </c>
      <c r="D41" s="436">
        <v>9745</v>
      </c>
      <c r="E41" s="440">
        <v>1282576.2448758464</v>
      </c>
      <c r="F41" s="200">
        <v>1171695.0521470527</v>
      </c>
      <c r="G41" s="437">
        <f t="shared" si="11"/>
        <v>-110881.19272879371</v>
      </c>
      <c r="H41" s="438">
        <v>1708644.6216989746</v>
      </c>
      <c r="I41" s="200">
        <f t="shared" si="1"/>
        <v>-229757.51784511801</v>
      </c>
      <c r="J41" s="439">
        <f t="shared" si="2"/>
        <v>-1938402.1395440926</v>
      </c>
      <c r="K41" s="200">
        <v>1048170.5654000834</v>
      </c>
      <c r="L41" s="440">
        <v>308957.91997326753</v>
      </c>
      <c r="M41" s="440">
        <v>660474.0562988912</v>
      </c>
      <c r="N41" s="440">
        <v>4791.4842098575973</v>
      </c>
      <c r="O41" s="440">
        <v>-881629.71381826955</v>
      </c>
      <c r="P41" s="200">
        <v>338122.79179002641</v>
      </c>
      <c r="Q41" s="440">
        <v>4158821</v>
      </c>
      <c r="R41" s="440">
        <v>3902026.9960696246</v>
      </c>
      <c r="S41" s="440">
        <v>2161681.9961973322</v>
      </c>
      <c r="T41" s="440">
        <v>2140556.412930782</v>
      </c>
      <c r="U41" s="437">
        <f t="shared" si="12"/>
        <v>-277919.58719692566</v>
      </c>
      <c r="V41" s="428">
        <v>9311723.8627721537</v>
      </c>
      <c r="W41" s="428">
        <v>6984520.9434995903</v>
      </c>
      <c r="X41" s="441">
        <v>788366</v>
      </c>
      <c r="Y41" s="441">
        <v>1063126</v>
      </c>
      <c r="Z41" s="457">
        <f t="shared" si="13"/>
        <v>10100089.862772154</v>
      </c>
      <c r="AA41" s="457">
        <f t="shared" si="14"/>
        <v>8047646.9434995903</v>
      </c>
      <c r="AB41" s="437">
        <f t="shared" si="15"/>
        <v>-2052442.9192725634</v>
      </c>
      <c r="AC41" s="442">
        <f t="shared" si="16"/>
        <v>1023.3120428340582</v>
      </c>
      <c r="AD41" s="457">
        <f t="shared" si="17"/>
        <v>825.82318558230793</v>
      </c>
      <c r="AE41" s="439">
        <f t="shared" si="18"/>
        <v>-197.48885725175023</v>
      </c>
      <c r="AF41" s="429">
        <v>4</v>
      </c>
      <c r="AG41" s="429">
        <v>4</v>
      </c>
      <c r="AH41" s="517"/>
      <c r="AI41" s="517"/>
      <c r="AJ41" s="517"/>
      <c r="AK41" s="517"/>
    </row>
    <row r="42" spans="1:37">
      <c r="A42" s="434">
        <v>103</v>
      </c>
      <c r="B42" s="435" t="s">
        <v>73</v>
      </c>
      <c r="C42" s="436">
        <v>2166</v>
      </c>
      <c r="D42" s="436">
        <v>2161</v>
      </c>
      <c r="E42" s="440">
        <v>369531.51083930896</v>
      </c>
      <c r="F42" s="200">
        <v>177253.65275991967</v>
      </c>
      <c r="G42" s="437">
        <f t="shared" si="11"/>
        <v>-192277.85807938929</v>
      </c>
      <c r="H42" s="438">
        <v>328802.21686018701</v>
      </c>
      <c r="I42" s="200">
        <f t="shared" si="1"/>
        <v>61368.856590272364</v>
      </c>
      <c r="J42" s="439">
        <f t="shared" si="2"/>
        <v>-267433.36026991461</v>
      </c>
      <c r="K42" s="200">
        <v>205163.71927565767</v>
      </c>
      <c r="L42" s="440">
        <v>141807.74070232024</v>
      </c>
      <c r="M42" s="440">
        <v>123638.49758452934</v>
      </c>
      <c r="N42" s="440">
        <v>40086.355344394738</v>
      </c>
      <c r="O42" s="440">
        <v>-195505.57327463114</v>
      </c>
      <c r="P42" s="200">
        <v>74980.333818188519</v>
      </c>
      <c r="Q42" s="440">
        <v>1108079</v>
      </c>
      <c r="R42" s="440">
        <v>1125081.326062046</v>
      </c>
      <c r="S42" s="440">
        <v>497462.05417832138</v>
      </c>
      <c r="T42" s="440">
        <v>488886.35415327025</v>
      </c>
      <c r="U42" s="437">
        <f t="shared" si="12"/>
        <v>8426.6260369950905</v>
      </c>
      <c r="V42" s="428">
        <v>2303874.7818778171</v>
      </c>
      <c r="W42" s="428">
        <v>1852590.1896092491</v>
      </c>
      <c r="X42" s="441">
        <v>-547651</v>
      </c>
      <c r="Y42" s="441">
        <v>-579004</v>
      </c>
      <c r="Z42" s="457">
        <f t="shared" si="13"/>
        <v>1756223.7818778171</v>
      </c>
      <c r="AA42" s="457">
        <f t="shared" si="14"/>
        <v>1273586.1896092491</v>
      </c>
      <c r="AB42" s="437">
        <f t="shared" si="15"/>
        <v>-482637.592268568</v>
      </c>
      <c r="AC42" s="442">
        <f t="shared" si="16"/>
        <v>810.81430372937075</v>
      </c>
      <c r="AD42" s="457">
        <f t="shared" si="17"/>
        <v>589.35038852811158</v>
      </c>
      <c r="AE42" s="439">
        <f t="shared" si="18"/>
        <v>-221.46391520125917</v>
      </c>
      <c r="AF42" s="429">
        <v>5</v>
      </c>
      <c r="AG42" s="429">
        <v>5</v>
      </c>
      <c r="AH42" s="517"/>
      <c r="AI42" s="517"/>
      <c r="AJ42" s="517"/>
      <c r="AK42" s="517"/>
    </row>
    <row r="43" spans="1:37">
      <c r="A43" s="434">
        <v>105</v>
      </c>
      <c r="B43" s="435" t="s">
        <v>74</v>
      </c>
      <c r="C43" s="436">
        <v>2139</v>
      </c>
      <c r="D43" s="436">
        <v>2094</v>
      </c>
      <c r="E43" s="440">
        <v>954832.17564320215</v>
      </c>
      <c r="F43" s="200">
        <v>1080740.8913664808</v>
      </c>
      <c r="G43" s="437">
        <f t="shared" si="11"/>
        <v>125908.7157232787</v>
      </c>
      <c r="H43" s="438">
        <v>692041.21100192307</v>
      </c>
      <c r="I43" s="200">
        <f t="shared" si="1"/>
        <v>664292.25010729674</v>
      </c>
      <c r="J43" s="439">
        <f t="shared" si="2"/>
        <v>-27748.960894626332</v>
      </c>
      <c r="K43" s="200">
        <v>338605.69872906734</v>
      </c>
      <c r="L43" s="440">
        <v>416160.65170881216</v>
      </c>
      <c r="M43" s="440">
        <v>353435.51227285573</v>
      </c>
      <c r="N43" s="440">
        <v>364920.05347566685</v>
      </c>
      <c r="O43" s="440">
        <v>-189444.0862735204</v>
      </c>
      <c r="P43" s="200">
        <v>72655.631196338159</v>
      </c>
      <c r="Q43" s="440">
        <v>799733</v>
      </c>
      <c r="R43" s="440">
        <v>916111.99700052931</v>
      </c>
      <c r="S43" s="440">
        <v>501643.39813616365</v>
      </c>
      <c r="T43" s="440">
        <v>500423.75808776653</v>
      </c>
      <c r="U43" s="437">
        <f t="shared" si="12"/>
        <v>115159.35695213219</v>
      </c>
      <c r="V43" s="428">
        <v>2948249.7847812888</v>
      </c>
      <c r="W43" s="428">
        <v>3161568.8966044583</v>
      </c>
      <c r="X43" s="441">
        <v>-470126</v>
      </c>
      <c r="Y43" s="441">
        <v>-494661</v>
      </c>
      <c r="Z43" s="457">
        <f t="shared" si="13"/>
        <v>2478123.7847812888</v>
      </c>
      <c r="AA43" s="457">
        <f t="shared" si="14"/>
        <v>2666907.8966044583</v>
      </c>
      <c r="AB43" s="437">
        <f t="shared" si="15"/>
        <v>188784.11182316951</v>
      </c>
      <c r="AC43" s="442">
        <f t="shared" si="16"/>
        <v>1158.5431438902706</v>
      </c>
      <c r="AD43" s="457">
        <f t="shared" si="17"/>
        <v>1273.5949840517949</v>
      </c>
      <c r="AE43" s="439">
        <f t="shared" si="18"/>
        <v>115.0518401615243</v>
      </c>
      <c r="AF43" s="429">
        <v>18</v>
      </c>
      <c r="AG43" s="429">
        <v>18</v>
      </c>
      <c r="AH43" s="517"/>
      <c r="AI43" s="517"/>
      <c r="AJ43" s="517"/>
      <c r="AK43" s="517"/>
    </row>
    <row r="44" spans="1:37">
      <c r="A44" s="434">
        <v>106</v>
      </c>
      <c r="B44" s="435" t="s">
        <v>75</v>
      </c>
      <c r="C44" s="436">
        <v>46880</v>
      </c>
      <c r="D44" s="436">
        <v>46797</v>
      </c>
      <c r="E44" s="440">
        <v>10803291.397366296</v>
      </c>
      <c r="F44" s="200">
        <v>10398110.134279059</v>
      </c>
      <c r="G44" s="437">
        <f t="shared" si="11"/>
        <v>-405181.26308723725</v>
      </c>
      <c r="H44" s="438">
        <v>5430496.6746702287</v>
      </c>
      <c r="I44" s="200">
        <f t="shared" si="1"/>
        <v>-3244135.8181998227</v>
      </c>
      <c r="J44" s="439">
        <f t="shared" si="2"/>
        <v>-8674632.4928700514</v>
      </c>
      <c r="K44" s="200">
        <v>1749488.2548557413</v>
      </c>
      <c r="L44" s="440">
        <v>-1352548.0765422282</v>
      </c>
      <c r="M44" s="440">
        <v>3681008.4198144875</v>
      </c>
      <c r="N44" s="440">
        <v>718416.71500281477</v>
      </c>
      <c r="O44" s="440">
        <v>-4233722.4953877432</v>
      </c>
      <c r="P44" s="200">
        <v>1623718.0387273338</v>
      </c>
      <c r="Q44" s="440">
        <v>-202173</v>
      </c>
      <c r="R44" s="440">
        <v>-323426.846373117</v>
      </c>
      <c r="S44" s="440">
        <v>6711225.9388995422</v>
      </c>
      <c r="T44" s="440">
        <v>6611095.3578563128</v>
      </c>
      <c r="U44" s="437">
        <f t="shared" si="12"/>
        <v>-221384.42741634604</v>
      </c>
      <c r="V44" s="428">
        <v>22742841.010936067</v>
      </c>
      <c r="W44" s="428">
        <v>13441642.828509653</v>
      </c>
      <c r="X44" s="441">
        <v>-1675698</v>
      </c>
      <c r="Y44" s="441">
        <v>-1947075</v>
      </c>
      <c r="Z44" s="457">
        <f t="shared" si="13"/>
        <v>21067143.010936067</v>
      </c>
      <c r="AA44" s="457">
        <f t="shared" si="14"/>
        <v>11494567.828509653</v>
      </c>
      <c r="AB44" s="437">
        <f t="shared" si="15"/>
        <v>-9572575.1824264135</v>
      </c>
      <c r="AC44" s="442">
        <f t="shared" si="16"/>
        <v>449.38444989198092</v>
      </c>
      <c r="AD44" s="457">
        <f t="shared" si="17"/>
        <v>245.62616895334429</v>
      </c>
      <c r="AE44" s="439">
        <f t="shared" si="18"/>
        <v>-203.75828093863663</v>
      </c>
      <c r="AF44" s="429">
        <v>1</v>
      </c>
      <c r="AG44" s="430">
        <v>33</v>
      </c>
      <c r="AH44" s="517"/>
      <c r="AI44" s="517"/>
      <c r="AJ44" s="517"/>
      <c r="AK44" s="517"/>
    </row>
    <row r="45" spans="1:37">
      <c r="A45" s="434">
        <v>108</v>
      </c>
      <c r="B45" s="435" t="s">
        <v>76</v>
      </c>
      <c r="C45" s="436">
        <v>10337</v>
      </c>
      <c r="D45" s="436">
        <v>10257</v>
      </c>
      <c r="E45" s="440">
        <v>3369023.9735214678</v>
      </c>
      <c r="F45" s="200">
        <v>3236584.1824108167</v>
      </c>
      <c r="G45" s="437">
        <f t="shared" si="11"/>
        <v>-132439.7911106511</v>
      </c>
      <c r="H45" s="438">
        <v>723253.39918211277</v>
      </c>
      <c r="I45" s="200">
        <f t="shared" si="1"/>
        <v>356482.20387656463</v>
      </c>
      <c r="J45" s="439">
        <f t="shared" si="2"/>
        <v>-366771.19530554814</v>
      </c>
      <c r="K45" s="200">
        <v>632336.26354080834</v>
      </c>
      <c r="L45" s="440">
        <v>873324.6661558582</v>
      </c>
      <c r="M45" s="440">
        <v>90917.135641304398</v>
      </c>
      <c r="N45" s="440">
        <v>55220.185154640676</v>
      </c>
      <c r="O45" s="440">
        <v>-927950.33090138435</v>
      </c>
      <c r="P45" s="200">
        <v>355887.68346745009</v>
      </c>
      <c r="Q45" s="440">
        <v>4481129</v>
      </c>
      <c r="R45" s="440">
        <v>4009707.1234771875</v>
      </c>
      <c r="S45" s="440">
        <v>1764880.5176937785</v>
      </c>
      <c r="T45" s="440">
        <v>1713555.3959331969</v>
      </c>
      <c r="U45" s="437">
        <f t="shared" si="12"/>
        <v>-522746.99828339368</v>
      </c>
      <c r="V45" s="428">
        <v>10338286.890397359</v>
      </c>
      <c r="W45" s="428">
        <v>9316328.9059053771</v>
      </c>
      <c r="X45" s="441">
        <v>-1371597</v>
      </c>
      <c r="Y45" s="441">
        <v>-1266189</v>
      </c>
      <c r="Z45" s="457">
        <f t="shared" si="13"/>
        <v>8966689.8903973587</v>
      </c>
      <c r="AA45" s="457">
        <f t="shared" si="14"/>
        <v>8050139.9059053771</v>
      </c>
      <c r="AB45" s="437">
        <f t="shared" si="15"/>
        <v>-916549.98449198157</v>
      </c>
      <c r="AC45" s="442">
        <f t="shared" si="16"/>
        <v>867.43638293483207</v>
      </c>
      <c r="AD45" s="457">
        <f t="shared" si="17"/>
        <v>784.84351232381562</v>
      </c>
      <c r="AE45" s="439">
        <f t="shared" si="18"/>
        <v>-82.592870611016451</v>
      </c>
      <c r="AF45" s="429">
        <v>6</v>
      </c>
      <c r="AG45" s="429">
        <v>6</v>
      </c>
      <c r="AH45" s="517"/>
      <c r="AI45" s="517"/>
      <c r="AJ45" s="517"/>
      <c r="AK45" s="517"/>
    </row>
    <row r="46" spans="1:37">
      <c r="A46" s="434">
        <v>109</v>
      </c>
      <c r="B46" s="435" t="s">
        <v>77</v>
      </c>
      <c r="C46" s="436">
        <v>67971</v>
      </c>
      <c r="D46" s="436">
        <v>68043</v>
      </c>
      <c r="E46" s="440">
        <v>9957081.655491218</v>
      </c>
      <c r="F46" s="200">
        <v>10125018.912250042</v>
      </c>
      <c r="G46" s="437">
        <f t="shared" si="11"/>
        <v>167937.25675882399</v>
      </c>
      <c r="H46" s="438">
        <v>1194959.3078935193</v>
      </c>
      <c r="I46" s="200">
        <f t="shared" si="1"/>
        <v>-814360.70558848046</v>
      </c>
      <c r="J46" s="439">
        <f t="shared" si="2"/>
        <v>-2009320.0134819997</v>
      </c>
      <c r="K46" s="200">
        <v>-1056323.821490908</v>
      </c>
      <c r="L46" s="440">
        <v>794948.85568989499</v>
      </c>
      <c r="M46" s="440">
        <v>2251283.1293844273</v>
      </c>
      <c r="N46" s="440">
        <v>2185645.9539158521</v>
      </c>
      <c r="O46" s="440">
        <v>-6155847.1644265279</v>
      </c>
      <c r="P46" s="200">
        <v>2360891.6492323005</v>
      </c>
      <c r="Q46" s="440">
        <v>7033183</v>
      </c>
      <c r="R46" s="440">
        <v>8001987.8800818073</v>
      </c>
      <c r="S46" s="440">
        <v>10510009.629210038</v>
      </c>
      <c r="T46" s="440">
        <v>10403021.801521907</v>
      </c>
      <c r="U46" s="437">
        <f t="shared" si="12"/>
        <v>861817.05239367485</v>
      </c>
      <c r="V46" s="428">
        <v>28695233.592594773</v>
      </c>
      <c r="W46" s="428">
        <v>27715667.889642537</v>
      </c>
      <c r="X46" s="441">
        <v>-14069291</v>
      </c>
      <c r="Y46" s="441">
        <v>-13733671</v>
      </c>
      <c r="Z46" s="457">
        <f t="shared" si="13"/>
        <v>14625942.592594773</v>
      </c>
      <c r="AA46" s="457">
        <f t="shared" si="14"/>
        <v>13981996.889642537</v>
      </c>
      <c r="AB46" s="437">
        <f t="shared" si="15"/>
        <v>-643945.70295223594</v>
      </c>
      <c r="AC46" s="442">
        <f t="shared" si="16"/>
        <v>215.1791586499356</v>
      </c>
      <c r="AD46" s="457">
        <f t="shared" si="17"/>
        <v>205.48766059172195</v>
      </c>
      <c r="AE46" s="439">
        <f t="shared" si="18"/>
        <v>-9.6914980582136536</v>
      </c>
      <c r="AF46" s="429">
        <v>5</v>
      </c>
      <c r="AG46" s="429">
        <v>5</v>
      </c>
      <c r="AH46" s="517"/>
      <c r="AI46" s="517"/>
      <c r="AJ46" s="517"/>
      <c r="AK46" s="517"/>
    </row>
    <row r="47" spans="1:37">
      <c r="A47" s="434">
        <v>111</v>
      </c>
      <c r="B47" s="435" t="s">
        <v>78</v>
      </c>
      <c r="C47" s="436">
        <v>18344</v>
      </c>
      <c r="D47" s="436">
        <v>18131</v>
      </c>
      <c r="E47" s="440">
        <v>-2755753.7698915619</v>
      </c>
      <c r="F47" s="200">
        <v>-2627565.9697972606</v>
      </c>
      <c r="G47" s="437">
        <f t="shared" si="11"/>
        <v>128187.80009430135</v>
      </c>
      <c r="H47" s="438">
        <v>8626204.8186483122</v>
      </c>
      <c r="I47" s="200">
        <f t="shared" si="1"/>
        <v>5811056.0807172786</v>
      </c>
      <c r="J47" s="439">
        <f t="shared" si="2"/>
        <v>-2815148.7379310336</v>
      </c>
      <c r="K47" s="200">
        <v>4154602.9293716196</v>
      </c>
      <c r="L47" s="440">
        <v>3280698.7245168588</v>
      </c>
      <c r="M47" s="440">
        <v>4471601.8892766926</v>
      </c>
      <c r="N47" s="440">
        <v>3541575.827549221</v>
      </c>
      <c r="O47" s="440">
        <v>-1640310.7584647557</v>
      </c>
      <c r="P47" s="200">
        <v>629092.28711595375</v>
      </c>
      <c r="Q47" s="440">
        <v>5598053</v>
      </c>
      <c r="R47" s="440">
        <v>5640682.2281440506</v>
      </c>
      <c r="S47" s="440">
        <v>3115929.4168748241</v>
      </c>
      <c r="T47" s="440">
        <v>3072896.7526258295</v>
      </c>
      <c r="U47" s="437">
        <f t="shared" si="12"/>
        <v>-403.43610494397581</v>
      </c>
      <c r="V47" s="428">
        <v>14584433.465631574</v>
      </c>
      <c r="W47" s="428">
        <v>11897069.092056889</v>
      </c>
      <c r="X47" s="441">
        <v>-2663290</v>
      </c>
      <c r="Y47" s="441">
        <v>-2686211</v>
      </c>
      <c r="Z47" s="457">
        <f t="shared" si="13"/>
        <v>11921143.465631574</v>
      </c>
      <c r="AA47" s="457">
        <f t="shared" si="14"/>
        <v>9210858.0920568891</v>
      </c>
      <c r="AB47" s="437">
        <f t="shared" si="15"/>
        <v>-2710285.3735746853</v>
      </c>
      <c r="AC47" s="442">
        <f t="shared" si="16"/>
        <v>649.86608513037368</v>
      </c>
      <c r="AD47" s="457">
        <f t="shared" si="17"/>
        <v>508.01710286563838</v>
      </c>
      <c r="AE47" s="439">
        <f t="shared" si="18"/>
        <v>-141.8489822647353</v>
      </c>
      <c r="AF47" s="429">
        <v>7</v>
      </c>
      <c r="AG47" s="429">
        <v>7</v>
      </c>
      <c r="AH47" s="517"/>
      <c r="AI47" s="517"/>
      <c r="AJ47" s="517"/>
      <c r="AK47" s="517"/>
    </row>
    <row r="48" spans="1:37">
      <c r="A48" s="434">
        <v>139</v>
      </c>
      <c r="B48" s="435" t="s">
        <v>79</v>
      </c>
      <c r="C48" s="436">
        <v>9912</v>
      </c>
      <c r="D48" s="436">
        <v>9853</v>
      </c>
      <c r="E48" s="440">
        <v>8845674.8960962687</v>
      </c>
      <c r="F48" s="200">
        <v>8728674.8294990249</v>
      </c>
      <c r="G48" s="437">
        <f t="shared" si="11"/>
        <v>-117000.06659724377</v>
      </c>
      <c r="H48" s="438">
        <v>-1490204.8436745619</v>
      </c>
      <c r="I48" s="200">
        <f t="shared" si="1"/>
        <v>-2560620.8501772173</v>
      </c>
      <c r="J48" s="439">
        <f t="shared" si="2"/>
        <v>-1070416.0065026553</v>
      </c>
      <c r="K48" s="200">
        <v>-534634.40564460063</v>
      </c>
      <c r="L48" s="440">
        <v>-911396.29318403429</v>
      </c>
      <c r="M48" s="440">
        <v>-955570.43802996131</v>
      </c>
      <c r="N48" s="440">
        <v>-1099694.161637177</v>
      </c>
      <c r="O48" s="440">
        <v>-891400.46898423904</v>
      </c>
      <c r="P48" s="200">
        <v>341870.07362823299</v>
      </c>
      <c r="Q48" s="440">
        <v>5671370</v>
      </c>
      <c r="R48" s="440">
        <v>5411277.0790536571</v>
      </c>
      <c r="S48" s="440">
        <v>1480868.7365664409</v>
      </c>
      <c r="T48" s="440">
        <v>1449196.8540822233</v>
      </c>
      <c r="U48" s="437">
        <f t="shared" si="12"/>
        <v>-291764.80343056098</v>
      </c>
      <c r="V48" s="428">
        <v>14507708.788988149</v>
      </c>
      <c r="W48" s="428">
        <v>13028527.912657123</v>
      </c>
      <c r="X48" s="441">
        <v>-147571</v>
      </c>
      <c r="Y48" s="441">
        <v>-65204</v>
      </c>
      <c r="Z48" s="457">
        <f t="shared" si="13"/>
        <v>14360137.788988149</v>
      </c>
      <c r="AA48" s="457">
        <f t="shared" si="14"/>
        <v>12963323.912657123</v>
      </c>
      <c r="AB48" s="437">
        <f t="shared" si="15"/>
        <v>-1396813.8763310257</v>
      </c>
      <c r="AC48" s="442">
        <f t="shared" si="16"/>
        <v>1448.7628923515081</v>
      </c>
      <c r="AD48" s="457">
        <f t="shared" si="17"/>
        <v>1315.6727811485966</v>
      </c>
      <c r="AE48" s="439">
        <f t="shared" si="18"/>
        <v>-133.09011120291143</v>
      </c>
      <c r="AF48" s="429">
        <v>17</v>
      </c>
      <c r="AG48" s="429">
        <v>17</v>
      </c>
      <c r="AH48" s="517"/>
      <c r="AI48" s="517"/>
      <c r="AJ48" s="517"/>
      <c r="AK48" s="517"/>
    </row>
    <row r="49" spans="1:37">
      <c r="A49" s="434">
        <v>140</v>
      </c>
      <c r="B49" s="435" t="s">
        <v>80</v>
      </c>
      <c r="C49" s="436">
        <v>20958</v>
      </c>
      <c r="D49" s="436">
        <v>20801</v>
      </c>
      <c r="E49" s="440">
        <v>3518939.6631168332</v>
      </c>
      <c r="F49" s="200">
        <v>4249505.6753473505</v>
      </c>
      <c r="G49" s="437">
        <f t="shared" si="11"/>
        <v>730566.01223051734</v>
      </c>
      <c r="H49" s="438">
        <v>10018329.747322362</v>
      </c>
      <c r="I49" s="200">
        <f t="shared" si="1"/>
        <v>7484519.1813765485</v>
      </c>
      <c r="J49" s="439">
        <f t="shared" si="2"/>
        <v>-2533810.5659458134</v>
      </c>
      <c r="K49" s="200">
        <v>6270362.2196530169</v>
      </c>
      <c r="L49" s="440">
        <v>5685064.8015959403</v>
      </c>
      <c r="M49" s="440">
        <v>3747967.5276693455</v>
      </c>
      <c r="N49" s="440">
        <v>2959586.4972879952</v>
      </c>
      <c r="O49" s="440">
        <v>-1881865.5389567802</v>
      </c>
      <c r="P49" s="200">
        <v>721733.4214493935</v>
      </c>
      <c r="Q49" s="440">
        <v>7495485</v>
      </c>
      <c r="R49" s="440">
        <v>7386993.1066183681</v>
      </c>
      <c r="S49" s="440">
        <v>3680626.5974915633</v>
      </c>
      <c r="T49" s="440">
        <v>3679416.6630643914</v>
      </c>
      <c r="U49" s="437">
        <f t="shared" si="12"/>
        <v>-109701.82780880295</v>
      </c>
      <c r="V49" s="428">
        <v>24713381.007930756</v>
      </c>
      <c r="W49" s="428">
        <v>22800434.626827691</v>
      </c>
      <c r="X49" s="441">
        <v>-1406713</v>
      </c>
      <c r="Y49" s="441">
        <v>-1410626</v>
      </c>
      <c r="Z49" s="457">
        <f t="shared" si="13"/>
        <v>23306668.007930756</v>
      </c>
      <c r="AA49" s="457">
        <f t="shared" si="14"/>
        <v>21389808.626827691</v>
      </c>
      <c r="AB49" s="437">
        <f t="shared" si="15"/>
        <v>-1916859.3811030649</v>
      </c>
      <c r="AC49" s="442">
        <f t="shared" si="16"/>
        <v>1112.0654646402688</v>
      </c>
      <c r="AD49" s="457">
        <f t="shared" si="17"/>
        <v>1028.3067461577659</v>
      </c>
      <c r="AE49" s="439">
        <f t="shared" si="18"/>
        <v>-83.7587184825029</v>
      </c>
      <c r="AF49" s="429">
        <v>11</v>
      </c>
      <c r="AG49" s="429">
        <v>11</v>
      </c>
      <c r="AH49" s="517"/>
      <c r="AI49" s="517"/>
      <c r="AJ49" s="517"/>
      <c r="AK49" s="517"/>
    </row>
    <row r="50" spans="1:37">
      <c r="A50" s="434">
        <v>142</v>
      </c>
      <c r="B50" s="435" t="s">
        <v>81</v>
      </c>
      <c r="C50" s="436">
        <v>6559</v>
      </c>
      <c r="D50" s="436">
        <v>6504</v>
      </c>
      <c r="E50" s="440">
        <v>880888.80163242575</v>
      </c>
      <c r="F50" s="200">
        <v>811095.54378394783</v>
      </c>
      <c r="G50" s="437">
        <f t="shared" si="11"/>
        <v>-69793.257848477922</v>
      </c>
      <c r="H50" s="438">
        <v>69324.090759280123</v>
      </c>
      <c r="I50" s="200">
        <f t="shared" si="1"/>
        <v>203806.98075546458</v>
      </c>
      <c r="J50" s="439">
        <f t="shared" si="2"/>
        <v>134482.88999618444</v>
      </c>
      <c r="K50" s="200">
        <v>-71566.627596771534</v>
      </c>
      <c r="L50" s="440">
        <v>301489.22085884429</v>
      </c>
      <c r="M50" s="440">
        <v>140890.71835605166</v>
      </c>
      <c r="N50" s="440">
        <v>265064.70919079095</v>
      </c>
      <c r="O50" s="440">
        <v>-588416.58888394304</v>
      </c>
      <c r="P50" s="200">
        <v>225669.63958977239</v>
      </c>
      <c r="Q50" s="440">
        <v>2505488</v>
      </c>
      <c r="R50" s="440">
        <v>2519733.1918312232</v>
      </c>
      <c r="S50" s="440">
        <v>1192204.6543184987</v>
      </c>
      <c r="T50" s="440">
        <v>1168964.2998406347</v>
      </c>
      <c r="U50" s="437">
        <f t="shared" si="12"/>
        <v>-8995.1626466405578</v>
      </c>
      <c r="V50" s="428">
        <v>4647905.5467102043</v>
      </c>
      <c r="W50" s="428">
        <v>4703600.0163429184</v>
      </c>
      <c r="X50" s="441">
        <v>-648722</v>
      </c>
      <c r="Y50" s="441">
        <v>-665609</v>
      </c>
      <c r="Z50" s="457">
        <f t="shared" si="13"/>
        <v>3999183.5467102043</v>
      </c>
      <c r="AA50" s="457">
        <f t="shared" si="14"/>
        <v>4037991.0163429184</v>
      </c>
      <c r="AB50" s="437">
        <f t="shared" si="15"/>
        <v>38807.469632714055</v>
      </c>
      <c r="AC50" s="442">
        <f t="shared" si="16"/>
        <v>609.72458403875657</v>
      </c>
      <c r="AD50" s="457">
        <f t="shared" si="17"/>
        <v>620.84732723599609</v>
      </c>
      <c r="AE50" s="439">
        <f t="shared" si="18"/>
        <v>11.122743197239515</v>
      </c>
      <c r="AF50" s="429">
        <v>7</v>
      </c>
      <c r="AG50" s="429">
        <v>7</v>
      </c>
      <c r="AH50" s="517"/>
      <c r="AI50" s="517"/>
      <c r="AJ50" s="517"/>
      <c r="AK50" s="517"/>
    </row>
    <row r="51" spans="1:37">
      <c r="A51" s="434">
        <v>143</v>
      </c>
      <c r="B51" s="435" t="s">
        <v>82</v>
      </c>
      <c r="C51" s="436">
        <v>6877</v>
      </c>
      <c r="D51" s="436">
        <v>6804</v>
      </c>
      <c r="E51" s="440">
        <v>748423.19829451817</v>
      </c>
      <c r="F51" s="200">
        <v>614949.63326009153</v>
      </c>
      <c r="G51" s="437">
        <f t="shared" si="11"/>
        <v>-133473.56503442663</v>
      </c>
      <c r="H51" s="438">
        <v>75036.253983607836</v>
      </c>
      <c r="I51" s="200">
        <f t="shared" si="1"/>
        <v>-946294.82108422322</v>
      </c>
      <c r="J51" s="439">
        <f t="shared" si="2"/>
        <v>-1021331.0750678311</v>
      </c>
      <c r="K51" s="200">
        <v>-176703.40341126439</v>
      </c>
      <c r="L51" s="440">
        <v>-570161.43586962135</v>
      </c>
      <c r="M51" s="440">
        <v>251739.65739487222</v>
      </c>
      <c r="N51" s="440">
        <v>3345.4344344659917</v>
      </c>
      <c r="O51" s="440">
        <v>-615557.57545608061</v>
      </c>
      <c r="P51" s="200">
        <v>236078.75580701281</v>
      </c>
      <c r="Q51" s="440">
        <v>2511480</v>
      </c>
      <c r="R51" s="440">
        <v>2841861.3356856569</v>
      </c>
      <c r="S51" s="440">
        <v>1376624.841600894</v>
      </c>
      <c r="T51" s="440">
        <v>1354020.2141943185</v>
      </c>
      <c r="U51" s="437">
        <f t="shared" si="12"/>
        <v>307776.70827908162</v>
      </c>
      <c r="V51" s="428">
        <v>4711564.29387902</v>
      </c>
      <c r="W51" s="428">
        <v>3864536.362193564</v>
      </c>
      <c r="X51" s="441">
        <v>-891981</v>
      </c>
      <c r="Y51" s="441">
        <v>-943498</v>
      </c>
      <c r="Z51" s="457">
        <f t="shared" si="13"/>
        <v>3819583.29387902</v>
      </c>
      <c r="AA51" s="457">
        <f t="shared" si="14"/>
        <v>2921038.362193564</v>
      </c>
      <c r="AB51" s="437">
        <f t="shared" si="15"/>
        <v>-898544.93168545607</v>
      </c>
      <c r="AC51" s="442">
        <f t="shared" si="16"/>
        <v>555.41417680369636</v>
      </c>
      <c r="AD51" s="457">
        <f t="shared" si="17"/>
        <v>429.31192859987715</v>
      </c>
      <c r="AE51" s="439">
        <f t="shared" si="18"/>
        <v>-126.10224820381922</v>
      </c>
      <c r="AF51" s="429">
        <v>6</v>
      </c>
      <c r="AG51" s="429">
        <v>6</v>
      </c>
      <c r="AH51" s="517"/>
      <c r="AI51" s="517"/>
      <c r="AJ51" s="517"/>
      <c r="AK51" s="517"/>
    </row>
    <row r="52" spans="1:37">
      <c r="A52" s="434">
        <v>145</v>
      </c>
      <c r="B52" s="435" t="s">
        <v>83</v>
      </c>
      <c r="C52" s="436">
        <v>12366</v>
      </c>
      <c r="D52" s="436">
        <v>12369</v>
      </c>
      <c r="E52" s="440">
        <v>6652750.140801833</v>
      </c>
      <c r="F52" s="200">
        <v>6670305.1895188587</v>
      </c>
      <c r="G52" s="437">
        <f t="shared" si="11"/>
        <v>17555.048717025667</v>
      </c>
      <c r="H52" s="438">
        <v>1621397.3406660843</v>
      </c>
      <c r="I52" s="200">
        <f t="shared" si="1"/>
        <v>-60746.76092977426</v>
      </c>
      <c r="J52" s="439">
        <f t="shared" si="2"/>
        <v>-1682144.1015958586</v>
      </c>
      <c r="K52" s="200">
        <v>1593397.3832346916</v>
      </c>
      <c r="L52" s="440">
        <v>917179.48348890676</v>
      </c>
      <c r="M52" s="440">
        <v>27999.957431392664</v>
      </c>
      <c r="N52" s="440">
        <v>-288071.2296862707</v>
      </c>
      <c r="O52" s="440">
        <v>-1119022.876369233</v>
      </c>
      <c r="P52" s="200">
        <v>429167.86163682269</v>
      </c>
      <c r="Q52" s="440">
        <v>5814648</v>
      </c>
      <c r="R52" s="440">
        <v>5529781.0414514346</v>
      </c>
      <c r="S52" s="440">
        <v>2214616.8171209665</v>
      </c>
      <c r="T52" s="440">
        <v>2178872.9141736086</v>
      </c>
      <c r="U52" s="437">
        <f t="shared" si="12"/>
        <v>-320610.86149592325</v>
      </c>
      <c r="V52" s="428">
        <v>16303412.298588883</v>
      </c>
      <c r="W52" s="428">
        <v>14318212.384464489</v>
      </c>
      <c r="X52" s="441">
        <v>-475154</v>
      </c>
      <c r="Y52" s="441">
        <v>-570315</v>
      </c>
      <c r="Z52" s="457">
        <f t="shared" si="13"/>
        <v>15828258.298588883</v>
      </c>
      <c r="AA52" s="457">
        <f t="shared" si="14"/>
        <v>13747897.384464489</v>
      </c>
      <c r="AB52" s="437">
        <f t="shared" si="15"/>
        <v>-2080360.9141243938</v>
      </c>
      <c r="AC52" s="442">
        <f t="shared" si="16"/>
        <v>1279.9820716956883</v>
      </c>
      <c r="AD52" s="457">
        <f t="shared" si="17"/>
        <v>1111.4801022285139</v>
      </c>
      <c r="AE52" s="439">
        <f t="shared" si="18"/>
        <v>-168.50196946717438</v>
      </c>
      <c r="AF52" s="429">
        <v>14</v>
      </c>
      <c r="AG52" s="429">
        <v>14</v>
      </c>
      <c r="AH52" s="517"/>
      <c r="AI52" s="517"/>
      <c r="AJ52" s="517"/>
      <c r="AK52" s="517"/>
    </row>
    <row r="53" spans="1:37">
      <c r="A53" s="434">
        <v>146</v>
      </c>
      <c r="B53" s="435" t="s">
        <v>84</v>
      </c>
      <c r="C53" s="436">
        <v>4643</v>
      </c>
      <c r="D53" s="436">
        <v>4492</v>
      </c>
      <c r="E53" s="440">
        <v>1855201.9163642037</v>
      </c>
      <c r="F53" s="200">
        <v>1851639.9465882366</v>
      </c>
      <c r="G53" s="437">
        <f t="shared" si="11"/>
        <v>-3561.9697759670671</v>
      </c>
      <c r="H53" s="438">
        <v>1876943.7455830956</v>
      </c>
      <c r="I53" s="200">
        <f t="shared" si="1"/>
        <v>48340.656747100089</v>
      </c>
      <c r="J53" s="439">
        <f t="shared" si="2"/>
        <v>-1828603.0888359954</v>
      </c>
      <c r="K53" s="200">
        <v>1279545.0623940355</v>
      </c>
      <c r="L53" s="440">
        <v>303762.45355579327</v>
      </c>
      <c r="M53" s="440">
        <v>597398.68318906007</v>
      </c>
      <c r="N53" s="440">
        <v>-4889.9246946995727</v>
      </c>
      <c r="O53" s="440">
        <v>-406391.03894014022</v>
      </c>
      <c r="P53" s="200">
        <v>155859.16682614663</v>
      </c>
      <c r="Q53" s="440">
        <v>487528</v>
      </c>
      <c r="R53" s="440">
        <v>1142265.6476107622</v>
      </c>
      <c r="S53" s="440">
        <v>1027671.2188625729</v>
      </c>
      <c r="T53" s="440">
        <v>1026958.7816953794</v>
      </c>
      <c r="U53" s="437">
        <f t="shared" si="12"/>
        <v>654025.21044356865</v>
      </c>
      <c r="V53" s="428">
        <v>5247344.8808098715</v>
      </c>
      <c r="W53" s="428">
        <v>4069205.032732401</v>
      </c>
      <c r="X53" s="441">
        <v>-258045</v>
      </c>
      <c r="Y53" s="441">
        <v>-326175</v>
      </c>
      <c r="Z53" s="457">
        <f t="shared" si="13"/>
        <v>4989299.8808098715</v>
      </c>
      <c r="AA53" s="457">
        <f t="shared" si="14"/>
        <v>3743030.032732401</v>
      </c>
      <c r="AB53" s="437">
        <f t="shared" si="15"/>
        <v>-1246269.8480774704</v>
      </c>
      <c r="AC53" s="442">
        <f t="shared" si="16"/>
        <v>1074.5853717014584</v>
      </c>
      <c r="AD53" s="457">
        <f t="shared" si="17"/>
        <v>833.26581316393617</v>
      </c>
      <c r="AE53" s="439">
        <f t="shared" si="18"/>
        <v>-241.3195585375222</v>
      </c>
      <c r="AF53" s="429">
        <v>12</v>
      </c>
      <c r="AG53" s="429">
        <v>12</v>
      </c>
      <c r="AH53" s="517"/>
      <c r="AI53" s="517"/>
      <c r="AJ53" s="517"/>
      <c r="AK53" s="517"/>
    </row>
    <row r="54" spans="1:37">
      <c r="A54" s="434">
        <v>148</v>
      </c>
      <c r="B54" s="435" t="s">
        <v>85</v>
      </c>
      <c r="C54" s="436">
        <v>7008</v>
      </c>
      <c r="D54" s="436">
        <v>7047</v>
      </c>
      <c r="E54" s="440">
        <v>7870363.280820936</v>
      </c>
      <c r="F54" s="200">
        <v>8235834.771235818</v>
      </c>
      <c r="G54" s="437">
        <f t="shared" si="11"/>
        <v>365471.49041488208</v>
      </c>
      <c r="H54" s="438">
        <v>1909426.315602914</v>
      </c>
      <c r="I54" s="200">
        <f t="shared" si="1"/>
        <v>2815223.0462514022</v>
      </c>
      <c r="J54" s="439">
        <f t="shared" si="2"/>
        <v>905796.73064848827</v>
      </c>
      <c r="K54" s="200">
        <v>-56517.299530779419</v>
      </c>
      <c r="L54" s="440">
        <v>803463.68832113058</v>
      </c>
      <c r="M54" s="440">
        <v>1965943.6151336934</v>
      </c>
      <c r="N54" s="440">
        <v>2404790.9925668058</v>
      </c>
      <c r="O54" s="440">
        <v>-637541.77457951207</v>
      </c>
      <c r="P54" s="200">
        <v>244510.13994297755</v>
      </c>
      <c r="Q54" s="440">
        <v>-37836</v>
      </c>
      <c r="R54" s="440">
        <v>-18030.551669187938</v>
      </c>
      <c r="S54" s="440">
        <v>1158727.0007333471</v>
      </c>
      <c r="T54" s="440">
        <v>1162894.0983254092</v>
      </c>
      <c r="U54" s="437">
        <f t="shared" si="12"/>
        <v>23972.54592287424</v>
      </c>
      <c r="V54" s="428">
        <v>10900680.597157197</v>
      </c>
      <c r="W54" s="428">
        <v>12195921.36428608</v>
      </c>
      <c r="X54" s="441">
        <v>-755008</v>
      </c>
      <c r="Y54" s="441">
        <v>-903615</v>
      </c>
      <c r="Z54" s="457">
        <f t="shared" si="13"/>
        <v>10145672.597157197</v>
      </c>
      <c r="AA54" s="457">
        <f t="shared" si="14"/>
        <v>11292306.36428608</v>
      </c>
      <c r="AB54" s="437">
        <f t="shared" si="15"/>
        <v>1146633.7671288829</v>
      </c>
      <c r="AC54" s="442">
        <f t="shared" si="16"/>
        <v>1447.7272541605589</v>
      </c>
      <c r="AD54" s="457">
        <f t="shared" si="17"/>
        <v>1602.4274676154505</v>
      </c>
      <c r="AE54" s="439">
        <f t="shared" si="18"/>
        <v>154.70021345489158</v>
      </c>
      <c r="AF54" s="429">
        <v>19</v>
      </c>
      <c r="AG54" s="429">
        <v>19</v>
      </c>
      <c r="AH54" s="517"/>
      <c r="AI54" s="517"/>
      <c r="AJ54" s="517"/>
      <c r="AK54" s="517"/>
    </row>
    <row r="55" spans="1:37">
      <c r="A55" s="434">
        <v>149</v>
      </c>
      <c r="B55" s="435" t="s">
        <v>86</v>
      </c>
      <c r="C55" s="436">
        <v>5353</v>
      </c>
      <c r="D55" s="436">
        <v>5384</v>
      </c>
      <c r="E55" s="440">
        <v>2255660.42853148</v>
      </c>
      <c r="F55" s="200">
        <v>2204334.2343112235</v>
      </c>
      <c r="G55" s="437">
        <f t="shared" si="11"/>
        <v>-51326.194220256526</v>
      </c>
      <c r="H55" s="438">
        <v>547512.27864450938</v>
      </c>
      <c r="I55" s="200">
        <f t="shared" si="1"/>
        <v>760926.26403448766</v>
      </c>
      <c r="J55" s="439">
        <f t="shared" si="2"/>
        <v>213413.98538997828</v>
      </c>
      <c r="K55" s="200">
        <v>283177.42182702594</v>
      </c>
      <c r="L55" s="440">
        <v>653034.6096668063</v>
      </c>
      <c r="M55" s="440">
        <v>264334.85681748344</v>
      </c>
      <c r="N55" s="440">
        <v>408172.95433690248</v>
      </c>
      <c r="O55" s="440">
        <v>-487090.23901462933</v>
      </c>
      <c r="P55" s="200">
        <v>186808.93904540813</v>
      </c>
      <c r="Q55" s="440">
        <v>-67743</v>
      </c>
      <c r="R55" s="440">
        <v>-66793.833499252563</v>
      </c>
      <c r="S55" s="440">
        <v>894655.11603372497</v>
      </c>
      <c r="T55" s="440">
        <v>862430.82720374875</v>
      </c>
      <c r="U55" s="437">
        <f t="shared" si="12"/>
        <v>-31275.12232922879</v>
      </c>
      <c r="V55" s="428">
        <v>3630084.8232097141</v>
      </c>
      <c r="W55" s="428">
        <v>3760897.492159185</v>
      </c>
      <c r="X55" s="441">
        <v>-1281590</v>
      </c>
      <c r="Y55" s="441">
        <v>-1403898</v>
      </c>
      <c r="Z55" s="457">
        <f t="shared" si="13"/>
        <v>2348494.8232097141</v>
      </c>
      <c r="AA55" s="457">
        <f t="shared" si="14"/>
        <v>2356999.492159185</v>
      </c>
      <c r="AB55" s="437">
        <f t="shared" si="15"/>
        <v>8504.6689494708553</v>
      </c>
      <c r="AC55" s="442">
        <f t="shared" si="16"/>
        <v>438.72498098444129</v>
      </c>
      <c r="AD55" s="457">
        <f t="shared" si="17"/>
        <v>437.77850894487091</v>
      </c>
      <c r="AE55" s="439">
        <f t="shared" si="18"/>
        <v>-0.94647203957038073</v>
      </c>
      <c r="AF55" s="429">
        <v>1</v>
      </c>
      <c r="AG55" s="430">
        <v>34</v>
      </c>
      <c r="AH55" s="517"/>
      <c r="AI55" s="517"/>
      <c r="AJ55" s="517"/>
      <c r="AK55" s="517"/>
    </row>
    <row r="56" spans="1:37">
      <c r="A56" s="434">
        <v>151</v>
      </c>
      <c r="B56" s="435" t="s">
        <v>87</v>
      </c>
      <c r="C56" s="436">
        <v>1891</v>
      </c>
      <c r="D56" s="436">
        <v>1852</v>
      </c>
      <c r="E56" s="440">
        <v>356912.51774667471</v>
      </c>
      <c r="F56" s="200">
        <v>282946.4698182944</v>
      </c>
      <c r="G56" s="437">
        <f t="shared" si="11"/>
        <v>-73966.047928380314</v>
      </c>
      <c r="H56" s="438">
        <v>-88713.328334708611</v>
      </c>
      <c r="I56" s="200">
        <f t="shared" si="1"/>
        <v>-586348.83086330805</v>
      </c>
      <c r="J56" s="439">
        <f t="shared" si="2"/>
        <v>-497635.50252859946</v>
      </c>
      <c r="K56" s="200">
        <v>35097.668524151108</v>
      </c>
      <c r="L56" s="440">
        <v>-213504.57672372641</v>
      </c>
      <c r="M56" s="440">
        <v>-123810.99685885971</v>
      </c>
      <c r="N56" s="440">
        <v>-269552.84114868316</v>
      </c>
      <c r="O56" s="440">
        <v>-167550.3571053294</v>
      </c>
      <c r="P56" s="200">
        <v>64258.94411443088</v>
      </c>
      <c r="Q56" s="440">
        <v>611126</v>
      </c>
      <c r="R56" s="440">
        <v>756842.32569668361</v>
      </c>
      <c r="S56" s="440">
        <v>502072.84695007181</v>
      </c>
      <c r="T56" s="440">
        <v>499436.98848256422</v>
      </c>
      <c r="U56" s="437">
        <f t="shared" si="12"/>
        <v>143080.46722917585</v>
      </c>
      <c r="V56" s="428">
        <v>1381398.036362038</v>
      </c>
      <c r="W56" s="428">
        <v>952876.95317172061</v>
      </c>
      <c r="X56" s="441">
        <v>-517874</v>
      </c>
      <c r="Y56" s="441">
        <v>-492395</v>
      </c>
      <c r="Z56" s="457">
        <f t="shared" si="13"/>
        <v>863524.03636203799</v>
      </c>
      <c r="AA56" s="457">
        <f t="shared" si="14"/>
        <v>460481.95317172061</v>
      </c>
      <c r="AB56" s="437">
        <f t="shared" si="15"/>
        <v>-403042.08319031738</v>
      </c>
      <c r="AC56" s="442">
        <f t="shared" si="16"/>
        <v>456.64941108516024</v>
      </c>
      <c r="AD56" s="457">
        <f t="shared" si="17"/>
        <v>248.64036348365045</v>
      </c>
      <c r="AE56" s="439">
        <f t="shared" si="18"/>
        <v>-208.00904760150979</v>
      </c>
      <c r="AF56" s="429">
        <v>14</v>
      </c>
      <c r="AG56" s="429">
        <v>14</v>
      </c>
      <c r="AH56" s="517"/>
      <c r="AI56" s="517"/>
      <c r="AJ56" s="517"/>
      <c r="AK56" s="517"/>
    </row>
    <row r="57" spans="1:37">
      <c r="A57" s="434">
        <v>152</v>
      </c>
      <c r="B57" s="435" t="s">
        <v>88</v>
      </c>
      <c r="C57" s="436">
        <v>4480</v>
      </c>
      <c r="D57" s="436">
        <v>4406</v>
      </c>
      <c r="E57" s="440">
        <v>1380583.0526649698</v>
      </c>
      <c r="F57" s="200">
        <v>1136213.0570566317</v>
      </c>
      <c r="G57" s="437">
        <f t="shared" si="11"/>
        <v>-244369.99560833815</v>
      </c>
      <c r="H57" s="438">
        <v>112367.46491270189</v>
      </c>
      <c r="I57" s="200">
        <f t="shared" si="1"/>
        <v>-196679.49290011171</v>
      </c>
      <c r="J57" s="439">
        <f t="shared" si="2"/>
        <v>-309046.95781281358</v>
      </c>
      <c r="K57" s="200">
        <v>291295.78330893617</v>
      </c>
      <c r="L57" s="440">
        <v>224718.25074488143</v>
      </c>
      <c r="M57" s="440">
        <v>-178928.31839623427</v>
      </c>
      <c r="N57" s="440">
        <v>-175662.3410327367</v>
      </c>
      <c r="O57" s="440">
        <v>-398610.62278946082</v>
      </c>
      <c r="P57" s="200">
        <v>152875.22017720435</v>
      </c>
      <c r="Q57" s="440">
        <v>2284556</v>
      </c>
      <c r="R57" s="440">
        <v>2129321.2772719357</v>
      </c>
      <c r="S57" s="440">
        <v>939656.42120935966</v>
      </c>
      <c r="T57" s="440">
        <v>927636.50071073952</v>
      </c>
      <c r="U57" s="437">
        <f t="shared" si="12"/>
        <v>-167254.64322668407</v>
      </c>
      <c r="V57" s="428">
        <v>4717162.938787031</v>
      </c>
      <c r="W57" s="428">
        <v>3996491.3422283772</v>
      </c>
      <c r="X57" s="441">
        <v>613</v>
      </c>
      <c r="Y57" s="441">
        <v>-60547</v>
      </c>
      <c r="Z57" s="457">
        <f t="shared" si="13"/>
        <v>4717775.938787031</v>
      </c>
      <c r="AA57" s="457">
        <f t="shared" si="14"/>
        <v>3935944.3422283772</v>
      </c>
      <c r="AB57" s="437">
        <f t="shared" si="15"/>
        <v>-781831.59655865375</v>
      </c>
      <c r="AC57" s="442">
        <f t="shared" si="16"/>
        <v>1053.0749863363908</v>
      </c>
      <c r="AD57" s="457">
        <f t="shared" si="17"/>
        <v>893.31464871275011</v>
      </c>
      <c r="AE57" s="439">
        <f t="shared" si="18"/>
        <v>-159.76033762364068</v>
      </c>
      <c r="AF57" s="429">
        <v>14</v>
      </c>
      <c r="AG57" s="429">
        <v>14</v>
      </c>
      <c r="AH57" s="517"/>
      <c r="AI57" s="517"/>
      <c r="AJ57" s="517"/>
      <c r="AK57" s="517"/>
    </row>
    <row r="58" spans="1:37">
      <c r="A58" s="434">
        <v>153</v>
      </c>
      <c r="B58" s="435" t="s">
        <v>89</v>
      </c>
      <c r="C58" s="436">
        <v>25655</v>
      </c>
      <c r="D58" s="436">
        <v>25208</v>
      </c>
      <c r="E58" s="440">
        <v>-664172.42052679695</v>
      </c>
      <c r="F58" s="200">
        <v>-1042340.43249478</v>
      </c>
      <c r="G58" s="437">
        <f t="shared" si="11"/>
        <v>-378168.0119679831</v>
      </c>
      <c r="H58" s="438">
        <v>13629555.353272809</v>
      </c>
      <c r="I58" s="200">
        <f t="shared" si="1"/>
        <v>8307490.7449744083</v>
      </c>
      <c r="J58" s="439">
        <f t="shared" si="2"/>
        <v>-5322064.6082984004</v>
      </c>
      <c r="K58" s="200">
        <v>7596460.1907860134</v>
      </c>
      <c r="L58" s="440">
        <v>5537010.5915189078</v>
      </c>
      <c r="M58" s="440">
        <v>6033095.1624867953</v>
      </c>
      <c r="N58" s="440">
        <v>4176403.4464763263</v>
      </c>
      <c r="O58" s="440">
        <v>-2280566.6317014815</v>
      </c>
      <c r="P58" s="200">
        <v>874643.33868065535</v>
      </c>
      <c r="Q58" s="440">
        <v>8224747</v>
      </c>
      <c r="R58" s="440">
        <v>7725364.667784147</v>
      </c>
      <c r="S58" s="440">
        <v>3918225.3298471766</v>
      </c>
      <c r="T58" s="440">
        <v>3865957.2442810275</v>
      </c>
      <c r="U58" s="437">
        <f t="shared" si="12"/>
        <v>-551650.4177820012</v>
      </c>
      <c r="V58" s="428">
        <v>25108355.262593187</v>
      </c>
      <c r="W58" s="428">
        <v>18856472.225055039</v>
      </c>
      <c r="X58" s="441">
        <v>-1143753</v>
      </c>
      <c r="Y58" s="441">
        <v>-782955</v>
      </c>
      <c r="Z58" s="457">
        <f t="shared" si="13"/>
        <v>23964602.262593187</v>
      </c>
      <c r="AA58" s="457">
        <f t="shared" si="14"/>
        <v>18073517.225055039</v>
      </c>
      <c r="AB58" s="437">
        <f t="shared" si="15"/>
        <v>-5891085.0375381485</v>
      </c>
      <c r="AC58" s="442">
        <f t="shared" si="16"/>
        <v>934.11039807418388</v>
      </c>
      <c r="AD58" s="457">
        <f t="shared" si="17"/>
        <v>716.97545323131703</v>
      </c>
      <c r="AE58" s="439">
        <f t="shared" si="18"/>
        <v>-217.13494484286684</v>
      </c>
      <c r="AF58" s="429">
        <v>9</v>
      </c>
      <c r="AG58" s="429">
        <v>9</v>
      </c>
      <c r="AH58" s="517"/>
      <c r="AI58" s="517"/>
      <c r="AJ58" s="517"/>
      <c r="AK58" s="517"/>
    </row>
    <row r="59" spans="1:37">
      <c r="A59" s="434">
        <v>165</v>
      </c>
      <c r="B59" s="435" t="s">
        <v>90</v>
      </c>
      <c r="C59" s="436">
        <v>16340</v>
      </c>
      <c r="D59" s="436">
        <v>16280</v>
      </c>
      <c r="E59" s="440">
        <v>4823893.5909530744</v>
      </c>
      <c r="F59" s="200">
        <v>4797996.9970094711</v>
      </c>
      <c r="G59" s="437">
        <f t="shared" si="11"/>
        <v>-25896.593943603337</v>
      </c>
      <c r="H59" s="438">
        <v>2156743.0992959044</v>
      </c>
      <c r="I59" s="200">
        <f t="shared" si="1"/>
        <v>-205444.81562674674</v>
      </c>
      <c r="J59" s="439">
        <f t="shared" si="2"/>
        <v>-2362187.9149226509</v>
      </c>
      <c r="K59" s="200">
        <v>1551576.2857019408</v>
      </c>
      <c r="L59" s="440">
        <v>694533.36063629226</v>
      </c>
      <c r="M59" s="440">
        <v>605166.81359396363</v>
      </c>
      <c r="N59" s="440">
        <v>8004.6549960473758</v>
      </c>
      <c r="O59" s="440">
        <v>-1472850.8713146667</v>
      </c>
      <c r="P59" s="200">
        <v>564868.04005558032</v>
      </c>
      <c r="Q59" s="440">
        <v>4972571</v>
      </c>
      <c r="R59" s="440">
        <v>4647722.9933844553</v>
      </c>
      <c r="S59" s="440">
        <v>2578411.4744891911</v>
      </c>
      <c r="T59" s="440">
        <v>2512749.312634449</v>
      </c>
      <c r="U59" s="437">
        <f t="shared" si="12"/>
        <v>-390510.1684702877</v>
      </c>
      <c r="V59" s="428">
        <v>14531619.164738171</v>
      </c>
      <c r="W59" s="428">
        <v>11753024.487731153</v>
      </c>
      <c r="X59" s="441">
        <v>-2172595</v>
      </c>
      <c r="Y59" s="441">
        <v>-2119492</v>
      </c>
      <c r="Z59" s="457">
        <f t="shared" si="13"/>
        <v>12359024.164738171</v>
      </c>
      <c r="AA59" s="457">
        <f t="shared" si="14"/>
        <v>9633532.4877311531</v>
      </c>
      <c r="AB59" s="437">
        <f t="shared" si="15"/>
        <v>-2725491.6770070177</v>
      </c>
      <c r="AC59" s="442">
        <f t="shared" si="16"/>
        <v>756.36622795215249</v>
      </c>
      <c r="AD59" s="457">
        <f t="shared" si="17"/>
        <v>591.74032479921084</v>
      </c>
      <c r="AE59" s="439">
        <f t="shared" si="18"/>
        <v>-164.62590315294165</v>
      </c>
      <c r="AF59" s="429">
        <v>5</v>
      </c>
      <c r="AG59" s="429">
        <v>5</v>
      </c>
      <c r="AH59" s="517"/>
      <c r="AI59" s="517"/>
      <c r="AJ59" s="517"/>
      <c r="AK59" s="517"/>
    </row>
    <row r="60" spans="1:37">
      <c r="A60" s="434">
        <v>167</v>
      </c>
      <c r="B60" s="435" t="s">
        <v>91</v>
      </c>
      <c r="C60" s="436">
        <v>77261</v>
      </c>
      <c r="D60" s="436">
        <v>77513</v>
      </c>
      <c r="E60" s="440">
        <v>5209681.1929892749</v>
      </c>
      <c r="F60" s="200">
        <v>5346177.802599404</v>
      </c>
      <c r="G60" s="437">
        <f t="shared" si="11"/>
        <v>136496.60961012915</v>
      </c>
      <c r="H60" s="438">
        <v>14314763.421877943</v>
      </c>
      <c r="I60" s="200">
        <f t="shared" si="1"/>
        <v>-1842086.6051147399</v>
      </c>
      <c r="J60" s="439">
        <f t="shared" si="2"/>
        <v>-16156850.026992682</v>
      </c>
      <c r="K60" s="200">
        <v>7212540.3294365508</v>
      </c>
      <c r="L60" s="440">
        <v>1000271.2788728712</v>
      </c>
      <c r="M60" s="440">
        <v>7102223.0924413912</v>
      </c>
      <c r="N60" s="440">
        <v>1480767.0054095371</v>
      </c>
      <c r="O60" s="440">
        <v>-7012597.6405536709</v>
      </c>
      <c r="P60" s="200">
        <v>2689472.7511565234</v>
      </c>
      <c r="Q60" s="440">
        <v>24876906</v>
      </c>
      <c r="R60" s="440">
        <v>23417808.912617035</v>
      </c>
      <c r="S60" s="440">
        <v>12599686.028364588</v>
      </c>
      <c r="T60" s="440">
        <v>12672879.472362412</v>
      </c>
      <c r="U60" s="437">
        <f t="shared" si="12"/>
        <v>-1385903.6433851346</v>
      </c>
      <c r="V60" s="428">
        <v>57001036.643231809</v>
      </c>
      <c r="W60" s="428">
        <v>39594779.584033057</v>
      </c>
      <c r="X60" s="441">
        <v>-687893</v>
      </c>
      <c r="Y60" s="441">
        <v>-497497</v>
      </c>
      <c r="Z60" s="457">
        <f t="shared" si="13"/>
        <v>56313143.643231809</v>
      </c>
      <c r="AA60" s="457">
        <f t="shared" si="14"/>
        <v>39097282.584033057</v>
      </c>
      <c r="AB60" s="437">
        <f t="shared" si="15"/>
        <v>-17215861.059198752</v>
      </c>
      <c r="AC60" s="442">
        <f t="shared" si="16"/>
        <v>728.86894608187583</v>
      </c>
      <c r="AD60" s="457">
        <f t="shared" si="17"/>
        <v>504.39645716245093</v>
      </c>
      <c r="AE60" s="439">
        <f t="shared" si="18"/>
        <v>-224.4724889194249</v>
      </c>
      <c r="AF60" s="429">
        <v>12</v>
      </c>
      <c r="AG60" s="429">
        <v>12</v>
      </c>
      <c r="AH60" s="517"/>
      <c r="AI60" s="517"/>
      <c r="AJ60" s="517"/>
      <c r="AK60" s="517"/>
    </row>
    <row r="61" spans="1:37">
      <c r="A61" s="434">
        <v>169</v>
      </c>
      <c r="B61" s="435" t="s">
        <v>92</v>
      </c>
      <c r="C61" s="436">
        <v>5046</v>
      </c>
      <c r="D61" s="436">
        <v>4990</v>
      </c>
      <c r="E61" s="440">
        <v>828823.07220135187</v>
      </c>
      <c r="F61" s="200">
        <v>762143.52391583798</v>
      </c>
      <c r="G61" s="437">
        <f t="shared" si="11"/>
        <v>-66679.548285513883</v>
      </c>
      <c r="H61" s="438">
        <v>537756.27520841057</v>
      </c>
      <c r="I61" s="200">
        <f t="shared" si="1"/>
        <v>252328.67038305799</v>
      </c>
      <c r="J61" s="439">
        <f t="shared" si="2"/>
        <v>-285427.60482535255</v>
      </c>
      <c r="K61" s="200">
        <v>294662.53420430375</v>
      </c>
      <c r="L61" s="440">
        <v>347753.15929966042</v>
      </c>
      <c r="M61" s="440">
        <v>243093.74100410688</v>
      </c>
      <c r="N61" s="440">
        <v>182882.28798652053</v>
      </c>
      <c r="O61" s="440">
        <v>-451445.07664988865</v>
      </c>
      <c r="P61" s="200">
        <v>173138.29974676573</v>
      </c>
      <c r="Q61" s="440">
        <v>1388093</v>
      </c>
      <c r="R61" s="440">
        <v>1902219.8190324954</v>
      </c>
      <c r="S61" s="440">
        <v>915355.61309493182</v>
      </c>
      <c r="T61" s="440">
        <v>903533.28554410953</v>
      </c>
      <c r="U61" s="437">
        <f t="shared" si="12"/>
        <v>502304.49148167297</v>
      </c>
      <c r="V61" s="428">
        <v>3670027.9605046944</v>
      </c>
      <c r="W61" s="428">
        <v>3820225.2989765038</v>
      </c>
      <c r="X61" s="441">
        <v>-1194367</v>
      </c>
      <c r="Y61" s="441">
        <v>-1294298</v>
      </c>
      <c r="Z61" s="457">
        <f t="shared" si="13"/>
        <v>2475660.9605046944</v>
      </c>
      <c r="AA61" s="457">
        <f t="shared" si="14"/>
        <v>2525927.2989765038</v>
      </c>
      <c r="AB61" s="437">
        <f t="shared" si="15"/>
        <v>50266.338471809402</v>
      </c>
      <c r="AC61" s="442">
        <f t="shared" si="16"/>
        <v>490.61850188360967</v>
      </c>
      <c r="AD61" s="457">
        <f t="shared" si="17"/>
        <v>506.19785550631337</v>
      </c>
      <c r="AE61" s="439">
        <f t="shared" si="18"/>
        <v>15.579353622703707</v>
      </c>
      <c r="AF61" s="429">
        <v>5</v>
      </c>
      <c r="AG61" s="429">
        <v>5</v>
      </c>
      <c r="AH61" s="517"/>
      <c r="AI61" s="517"/>
      <c r="AJ61" s="517"/>
      <c r="AK61" s="517"/>
    </row>
    <row r="62" spans="1:37">
      <c r="A62" s="434">
        <v>171</v>
      </c>
      <c r="B62" s="435" t="s">
        <v>93</v>
      </c>
      <c r="C62" s="436">
        <v>4624</v>
      </c>
      <c r="D62" s="436">
        <v>4540</v>
      </c>
      <c r="E62" s="440">
        <v>547903.50552438467</v>
      </c>
      <c r="F62" s="200">
        <v>529208.6673733287</v>
      </c>
      <c r="G62" s="437">
        <f t="shared" si="11"/>
        <v>-18694.83815105597</v>
      </c>
      <c r="H62" s="438">
        <v>215421.13995279639</v>
      </c>
      <c r="I62" s="200">
        <f t="shared" si="1"/>
        <v>-403675.78255130944</v>
      </c>
      <c r="J62" s="439">
        <f t="shared" si="2"/>
        <v>-619096.92250410584</v>
      </c>
      <c r="K62" s="200">
        <v>236815.91370217776</v>
      </c>
      <c r="L62" s="440">
        <v>-12155.514036414024</v>
      </c>
      <c r="M62" s="440">
        <v>-21394.773749381366</v>
      </c>
      <c r="N62" s="440">
        <v>-138311.29714411826</v>
      </c>
      <c r="O62" s="440">
        <v>-410733.59679168224</v>
      </c>
      <c r="P62" s="200">
        <v>157524.62542090507</v>
      </c>
      <c r="Q62" s="440">
        <v>1258743</v>
      </c>
      <c r="R62" s="440">
        <v>1473035.6550756306</v>
      </c>
      <c r="S62" s="440">
        <v>946112.66206561192</v>
      </c>
      <c r="T62" s="440">
        <v>939271.50065603375</v>
      </c>
      <c r="U62" s="437">
        <f t="shared" si="12"/>
        <v>207451.49366605235</v>
      </c>
      <c r="V62" s="428">
        <v>2968180.307542793</v>
      </c>
      <c r="W62" s="428">
        <v>2537840.0406455779</v>
      </c>
      <c r="X62" s="441">
        <v>-333165</v>
      </c>
      <c r="Y62" s="441">
        <v>-94570</v>
      </c>
      <c r="Z62" s="457">
        <f t="shared" si="13"/>
        <v>2635015.307542793</v>
      </c>
      <c r="AA62" s="457">
        <f t="shared" si="14"/>
        <v>2443270.0406455779</v>
      </c>
      <c r="AB62" s="437">
        <f t="shared" si="15"/>
        <v>-191745.26689721504</v>
      </c>
      <c r="AC62" s="442">
        <f t="shared" si="16"/>
        <v>569.85625163122688</v>
      </c>
      <c r="AD62" s="457">
        <f t="shared" si="17"/>
        <v>538.16520719065591</v>
      </c>
      <c r="AE62" s="439">
        <f t="shared" si="18"/>
        <v>-31.691044440570977</v>
      </c>
      <c r="AF62" s="429">
        <v>11</v>
      </c>
      <c r="AG62" s="429">
        <v>11</v>
      </c>
      <c r="AH62" s="517"/>
      <c r="AI62" s="517"/>
      <c r="AJ62" s="517"/>
      <c r="AK62" s="517"/>
    </row>
    <row r="63" spans="1:37">
      <c r="A63" s="434">
        <v>172</v>
      </c>
      <c r="B63" s="435" t="s">
        <v>94</v>
      </c>
      <c r="C63" s="436">
        <v>4263</v>
      </c>
      <c r="D63" s="436">
        <v>4171</v>
      </c>
      <c r="E63" s="440">
        <v>411541.80944736314</v>
      </c>
      <c r="F63" s="200">
        <v>393907.57851863955</v>
      </c>
      <c r="G63" s="437">
        <f t="shared" si="11"/>
        <v>-17634.230928723584</v>
      </c>
      <c r="H63" s="438">
        <v>-487808.92139519821</v>
      </c>
      <c r="I63" s="200">
        <f t="shared" si="1"/>
        <v>-270270.58007552521</v>
      </c>
      <c r="J63" s="439">
        <f t="shared" si="2"/>
        <v>217538.341319673</v>
      </c>
      <c r="K63" s="200">
        <v>-193304.1060517905</v>
      </c>
      <c r="L63" s="440">
        <v>49791.247476840006</v>
      </c>
      <c r="M63" s="440">
        <v>-294504.81534340768</v>
      </c>
      <c r="N63" s="440">
        <v>-87433.056718111591</v>
      </c>
      <c r="O63" s="440">
        <v>-377350.183307953</v>
      </c>
      <c r="P63" s="200">
        <v>144721.41247369937</v>
      </c>
      <c r="Q63" s="440">
        <v>1441166</v>
      </c>
      <c r="R63" s="440">
        <v>1635985.5329674939</v>
      </c>
      <c r="S63" s="440">
        <v>943783.46906109562</v>
      </c>
      <c r="T63" s="440">
        <v>929982.00304647884</v>
      </c>
      <c r="U63" s="437">
        <f t="shared" si="12"/>
        <v>181018.06695287721</v>
      </c>
      <c r="V63" s="428">
        <v>2308682.3571132608</v>
      </c>
      <c r="W63" s="428">
        <v>2689604.5345415128</v>
      </c>
      <c r="X63" s="441">
        <v>57461</v>
      </c>
      <c r="Y63" s="441">
        <v>571884</v>
      </c>
      <c r="Z63" s="457">
        <f t="shared" si="13"/>
        <v>2366143.3571132608</v>
      </c>
      <c r="AA63" s="457">
        <f t="shared" si="14"/>
        <v>3261488.5345415128</v>
      </c>
      <c r="AB63" s="437">
        <f t="shared" si="15"/>
        <v>895345.17742825206</v>
      </c>
      <c r="AC63" s="442">
        <f t="shared" si="16"/>
        <v>555.04183840329836</v>
      </c>
      <c r="AD63" s="457">
        <f t="shared" si="17"/>
        <v>781.94402650240056</v>
      </c>
      <c r="AE63" s="439">
        <f t="shared" si="18"/>
        <v>226.9021880991022</v>
      </c>
      <c r="AF63" s="429">
        <v>13</v>
      </c>
      <c r="AG63" s="429">
        <v>13</v>
      </c>
      <c r="AH63" s="517"/>
      <c r="AI63" s="517"/>
      <c r="AJ63" s="517"/>
      <c r="AK63" s="517"/>
    </row>
    <row r="64" spans="1:37">
      <c r="A64" s="434">
        <v>176</v>
      </c>
      <c r="B64" s="435" t="s">
        <v>95</v>
      </c>
      <c r="C64" s="436">
        <v>4444</v>
      </c>
      <c r="D64" s="436">
        <v>4352</v>
      </c>
      <c r="E64" s="440">
        <v>1282359.1793906784</v>
      </c>
      <c r="F64" s="200">
        <v>1315334.031952648</v>
      </c>
      <c r="G64" s="437">
        <f t="shared" si="11"/>
        <v>32974.852561969543</v>
      </c>
      <c r="H64" s="438">
        <v>-740826.64708491182</v>
      </c>
      <c r="I64" s="200">
        <f t="shared" si="1"/>
        <v>-2321327.8714825423</v>
      </c>
      <c r="J64" s="439">
        <f t="shared" si="2"/>
        <v>-1580501.2243976304</v>
      </c>
      <c r="K64" s="200">
        <v>-381170.26784384914</v>
      </c>
      <c r="L64" s="440">
        <v>-1212024.5563870398</v>
      </c>
      <c r="M64" s="440">
        <v>-359656.37924106268</v>
      </c>
      <c r="N64" s="440">
        <v>-866579.64914712717</v>
      </c>
      <c r="O64" s="440">
        <v>-393725.24520647601</v>
      </c>
      <c r="P64" s="200">
        <v>151001.57925810109</v>
      </c>
      <c r="Q64" s="440">
        <v>1823390</v>
      </c>
      <c r="R64" s="440">
        <v>2137343.916281173</v>
      </c>
      <c r="S64" s="440">
        <v>997650.35001855285</v>
      </c>
      <c r="T64" s="440">
        <v>996709.66890892666</v>
      </c>
      <c r="U64" s="437">
        <f t="shared" si="12"/>
        <v>313013.23517154669</v>
      </c>
      <c r="V64" s="428">
        <v>3362572.8823243198</v>
      </c>
      <c r="W64" s="428">
        <v>2128059.7457482945</v>
      </c>
      <c r="X64" s="441">
        <v>-95997</v>
      </c>
      <c r="Y64" s="441">
        <v>-4643</v>
      </c>
      <c r="Z64" s="457">
        <f t="shared" si="13"/>
        <v>3266575.8823243198</v>
      </c>
      <c r="AA64" s="457">
        <f t="shared" si="14"/>
        <v>2123416.7457482945</v>
      </c>
      <c r="AB64" s="437">
        <f t="shared" si="15"/>
        <v>-1143159.1365760253</v>
      </c>
      <c r="AC64" s="442">
        <f t="shared" si="16"/>
        <v>735.05307883085504</v>
      </c>
      <c r="AD64" s="457">
        <f t="shared" si="17"/>
        <v>487.91745076936917</v>
      </c>
      <c r="AE64" s="439">
        <f t="shared" si="18"/>
        <v>-247.13562806148587</v>
      </c>
      <c r="AF64" s="429">
        <v>12</v>
      </c>
      <c r="AG64" s="429">
        <v>12</v>
      </c>
      <c r="AH64" s="517"/>
      <c r="AI64" s="517"/>
      <c r="AJ64" s="517"/>
      <c r="AK64" s="517"/>
    </row>
    <row r="65" spans="1:37">
      <c r="A65" s="434">
        <v>177</v>
      </c>
      <c r="B65" s="435" t="s">
        <v>96</v>
      </c>
      <c r="C65" s="436">
        <v>1786</v>
      </c>
      <c r="D65" s="436">
        <v>1768</v>
      </c>
      <c r="E65" s="440">
        <v>228521.65433881339</v>
      </c>
      <c r="F65" s="200">
        <v>346693.87458117516</v>
      </c>
      <c r="G65" s="437">
        <f t="shared" si="11"/>
        <v>118172.22024236177</v>
      </c>
      <c r="H65" s="438">
        <v>721342.4825436566</v>
      </c>
      <c r="I65" s="200">
        <f t="shared" si="1"/>
        <v>592477.25584322424</v>
      </c>
      <c r="J65" s="439">
        <f t="shared" si="2"/>
        <v>-128865.22670043237</v>
      </c>
      <c r="K65" s="200">
        <v>357873.34609830112</v>
      </c>
      <c r="L65" s="440">
        <v>360037.27956123155</v>
      </c>
      <c r="M65" s="440">
        <v>363469.13644535554</v>
      </c>
      <c r="N65" s="440">
        <v>331046.46557351999</v>
      </c>
      <c r="O65" s="440">
        <v>-159950.88086513089</v>
      </c>
      <c r="P65" s="200">
        <v>61344.391573603563</v>
      </c>
      <c r="Q65" s="440">
        <v>-6155</v>
      </c>
      <c r="R65" s="440">
        <v>321711.32751182676</v>
      </c>
      <c r="S65" s="440">
        <v>378838.24359697854</v>
      </c>
      <c r="T65" s="440">
        <v>372687.53085961123</v>
      </c>
      <c r="U65" s="437">
        <f t="shared" si="12"/>
        <v>321715.61477445945</v>
      </c>
      <c r="V65" s="428">
        <v>1322547.3804794485</v>
      </c>
      <c r="W65" s="428">
        <v>1633569.9888316237</v>
      </c>
      <c r="X65" s="441">
        <v>-450851</v>
      </c>
      <c r="Y65" s="441">
        <v>-512187</v>
      </c>
      <c r="Z65" s="457">
        <f t="shared" si="13"/>
        <v>871696.38047944847</v>
      </c>
      <c r="AA65" s="457">
        <f t="shared" si="14"/>
        <v>1121382.9888316237</v>
      </c>
      <c r="AB65" s="437">
        <f t="shared" si="15"/>
        <v>249686.60835217522</v>
      </c>
      <c r="AC65" s="442">
        <f t="shared" si="16"/>
        <v>488.07188156744036</v>
      </c>
      <c r="AD65" s="457">
        <f t="shared" si="17"/>
        <v>634.26639639797725</v>
      </c>
      <c r="AE65" s="439">
        <f t="shared" si="18"/>
        <v>146.19451483053689</v>
      </c>
      <c r="AF65" s="429">
        <v>6</v>
      </c>
      <c r="AG65" s="429">
        <v>6</v>
      </c>
      <c r="AH65" s="517"/>
      <c r="AI65" s="517"/>
      <c r="AJ65" s="517"/>
      <c r="AK65" s="517"/>
    </row>
    <row r="66" spans="1:37">
      <c r="A66" s="434">
        <v>178</v>
      </c>
      <c r="B66" s="435" t="s">
        <v>97</v>
      </c>
      <c r="C66" s="436">
        <v>5887</v>
      </c>
      <c r="D66" s="436">
        <v>5769</v>
      </c>
      <c r="E66" s="440">
        <v>401562.89464782202</v>
      </c>
      <c r="F66" s="200">
        <v>297550.43307276035</v>
      </c>
      <c r="G66" s="437">
        <f t="shared" si="11"/>
        <v>-104012.46157506166</v>
      </c>
      <c r="H66" s="438">
        <v>1196434.7340025827</v>
      </c>
      <c r="I66" s="200">
        <f t="shared" si="1"/>
        <v>314058.83608068374</v>
      </c>
      <c r="J66" s="439">
        <f t="shared" si="2"/>
        <v>-882375.89792189898</v>
      </c>
      <c r="K66" s="200">
        <v>832529.17260799883</v>
      </c>
      <c r="L66" s="440">
        <v>562621.34426153661</v>
      </c>
      <c r="M66" s="440">
        <v>363905.56139458384</v>
      </c>
      <c r="N66" s="440">
        <v>73191.358743819786</v>
      </c>
      <c r="O66" s="440">
        <v>-521921.17178220593</v>
      </c>
      <c r="P66" s="200">
        <v>200167.30485753334</v>
      </c>
      <c r="Q66" s="440">
        <v>1592729</v>
      </c>
      <c r="R66" s="440">
        <v>2276173.6148583498</v>
      </c>
      <c r="S66" s="440">
        <v>1352222.9635741962</v>
      </c>
      <c r="T66" s="440">
        <v>1344014.8102650952</v>
      </c>
      <c r="U66" s="437">
        <f t="shared" si="12"/>
        <v>675236.46154924855</v>
      </c>
      <c r="V66" s="428">
        <v>4542949.5922246007</v>
      </c>
      <c r="W66" s="428">
        <v>4231797.6943936599</v>
      </c>
      <c r="X66" s="441">
        <v>-747564</v>
      </c>
      <c r="Y66" s="441">
        <v>-142111</v>
      </c>
      <c r="Z66" s="457">
        <f t="shared" si="13"/>
        <v>3795385.5922246007</v>
      </c>
      <c r="AA66" s="457">
        <f t="shared" si="14"/>
        <v>4089686.6943936599</v>
      </c>
      <c r="AB66" s="437">
        <f t="shared" si="15"/>
        <v>294301.10216905922</v>
      </c>
      <c r="AC66" s="442">
        <f t="shared" si="16"/>
        <v>644.70623275430626</v>
      </c>
      <c r="AD66" s="457">
        <f t="shared" si="17"/>
        <v>708.90738332356739</v>
      </c>
      <c r="AE66" s="439">
        <f t="shared" si="18"/>
        <v>64.201150569261131</v>
      </c>
      <c r="AF66" s="429">
        <v>10</v>
      </c>
      <c r="AG66" s="429">
        <v>10</v>
      </c>
      <c r="AH66" s="517"/>
      <c r="AI66" s="517"/>
      <c r="AJ66" s="517"/>
      <c r="AK66" s="517"/>
    </row>
    <row r="67" spans="1:37">
      <c r="A67" s="434">
        <v>179</v>
      </c>
      <c r="B67" s="435" t="s">
        <v>98</v>
      </c>
      <c r="C67" s="436">
        <v>144473</v>
      </c>
      <c r="D67" s="436">
        <v>145887</v>
      </c>
      <c r="E67" s="440">
        <v>25739619.181561749</v>
      </c>
      <c r="F67" s="200">
        <v>24709520.06817887</v>
      </c>
      <c r="G67" s="437">
        <f t="shared" si="11"/>
        <v>-1030099.1133828796</v>
      </c>
      <c r="H67" s="438">
        <v>-5961119.9167973949</v>
      </c>
      <c r="I67" s="200">
        <f t="shared" si="1"/>
        <v>-28969158.248222046</v>
      </c>
      <c r="J67" s="439">
        <f t="shared" si="2"/>
        <v>-23008038.33142465</v>
      </c>
      <c r="K67" s="200">
        <v>-7091614.2941753212</v>
      </c>
      <c r="L67" s="440">
        <v>-16971835.492568597</v>
      </c>
      <c r="M67" s="440">
        <v>1130494.3773779264</v>
      </c>
      <c r="N67" s="440">
        <v>-3860781.5207705079</v>
      </c>
      <c r="O67" s="440">
        <v>-13198390.360164791</v>
      </c>
      <c r="P67" s="200">
        <v>5061849.1252818462</v>
      </c>
      <c r="Q67" s="440">
        <v>40036380</v>
      </c>
      <c r="R67" s="440">
        <v>35839222.613212943</v>
      </c>
      <c r="S67" s="440">
        <v>21122633.565577343</v>
      </c>
      <c r="T67" s="440">
        <v>21221489.079334859</v>
      </c>
      <c r="U67" s="437">
        <f t="shared" si="12"/>
        <v>-4098301.8730295449</v>
      </c>
      <c r="V67" s="428">
        <v>80937512.830341697</v>
      </c>
      <c r="W67" s="428">
        <v>52801073.515457556</v>
      </c>
      <c r="X67" s="441">
        <v>-23030409</v>
      </c>
      <c r="Y67" s="441">
        <v>-23645732</v>
      </c>
      <c r="Z67" s="457">
        <f t="shared" si="13"/>
        <v>57907103.830341697</v>
      </c>
      <c r="AA67" s="457">
        <f t="shared" si="14"/>
        <v>29155341.515457556</v>
      </c>
      <c r="AB67" s="437">
        <f t="shared" si="15"/>
        <v>-28751762.314884141</v>
      </c>
      <c r="AC67" s="442">
        <f t="shared" si="16"/>
        <v>400.8160959510891</v>
      </c>
      <c r="AD67" s="457">
        <f t="shared" si="17"/>
        <v>199.84879746281408</v>
      </c>
      <c r="AE67" s="439">
        <f t="shared" si="18"/>
        <v>-200.96729848827502</v>
      </c>
      <c r="AF67" s="429">
        <v>13</v>
      </c>
      <c r="AG67" s="429">
        <v>13</v>
      </c>
      <c r="AH67" s="517"/>
      <c r="AI67" s="517"/>
      <c r="AJ67" s="517"/>
      <c r="AK67" s="517"/>
    </row>
    <row r="68" spans="1:37">
      <c r="A68" s="434">
        <v>181</v>
      </c>
      <c r="B68" s="435" t="s">
        <v>99</v>
      </c>
      <c r="C68" s="436">
        <v>1685</v>
      </c>
      <c r="D68" s="436">
        <v>1683</v>
      </c>
      <c r="E68" s="440">
        <v>352874.11315261037</v>
      </c>
      <c r="F68" s="200">
        <v>306512.28678834764</v>
      </c>
      <c r="G68" s="437">
        <f t="shared" si="11"/>
        <v>-46361.826364262728</v>
      </c>
      <c r="H68" s="438">
        <v>511628.7163159335</v>
      </c>
      <c r="I68" s="200">
        <f t="shared" si="1"/>
        <v>545873.40950085188</v>
      </c>
      <c r="J68" s="439">
        <f t="shared" si="2"/>
        <v>34244.693184918375</v>
      </c>
      <c r="K68" s="200">
        <v>298162.82759963517</v>
      </c>
      <c r="L68" s="440">
        <v>394329.63211173314</v>
      </c>
      <c r="M68" s="440">
        <v>213465.8887162983</v>
      </c>
      <c r="N68" s="440">
        <v>245409.57008009194</v>
      </c>
      <c r="O68" s="440">
        <v>-152260.93466969189</v>
      </c>
      <c r="P68" s="200">
        <v>58395.141978718777</v>
      </c>
      <c r="Q68" s="440">
        <v>954376</v>
      </c>
      <c r="R68" s="440">
        <v>925287.16759762645</v>
      </c>
      <c r="S68" s="440">
        <v>431797.35128548706</v>
      </c>
      <c r="T68" s="440">
        <v>426361.30558149749</v>
      </c>
      <c r="U68" s="437">
        <f t="shared" si="12"/>
        <v>-34524.878106363118</v>
      </c>
      <c r="V68" s="428">
        <v>2250676.1807540311</v>
      </c>
      <c r="W68" s="428">
        <v>2204034.1695023892</v>
      </c>
      <c r="X68" s="441">
        <v>-380140</v>
      </c>
      <c r="Y68" s="441">
        <v>-402301</v>
      </c>
      <c r="Z68" s="457">
        <f t="shared" si="13"/>
        <v>1870536.1807540311</v>
      </c>
      <c r="AA68" s="457">
        <f t="shared" si="14"/>
        <v>1801733.1695023892</v>
      </c>
      <c r="AB68" s="437">
        <f t="shared" si="15"/>
        <v>-68803.011251641903</v>
      </c>
      <c r="AC68" s="442">
        <f t="shared" si="16"/>
        <v>1110.1104930290985</v>
      </c>
      <c r="AD68" s="457">
        <f t="shared" si="17"/>
        <v>1070.5485261452104</v>
      </c>
      <c r="AE68" s="439">
        <f t="shared" si="18"/>
        <v>-39.56196688388809</v>
      </c>
      <c r="AF68" s="429">
        <v>4</v>
      </c>
      <c r="AG68" s="429">
        <v>4</v>
      </c>
      <c r="AH68" s="517"/>
      <c r="AI68" s="517"/>
      <c r="AJ68" s="517"/>
      <c r="AK68" s="517"/>
    </row>
    <row r="69" spans="1:37">
      <c r="A69" s="434">
        <v>182</v>
      </c>
      <c r="B69" s="435" t="s">
        <v>100</v>
      </c>
      <c r="C69" s="436">
        <v>19767</v>
      </c>
      <c r="D69" s="436">
        <v>19347</v>
      </c>
      <c r="E69" s="440">
        <v>307072.24569272948</v>
      </c>
      <c r="F69" s="200">
        <v>96368.53048876673</v>
      </c>
      <c r="G69" s="437">
        <f t="shared" si="11"/>
        <v>-210703.71520396275</v>
      </c>
      <c r="H69" s="438">
        <v>3692874.4170804801</v>
      </c>
      <c r="I69" s="200">
        <f t="shared" si="1"/>
        <v>-2791220.9396986198</v>
      </c>
      <c r="J69" s="439">
        <f t="shared" si="2"/>
        <v>-6484095.3567791004</v>
      </c>
      <c r="K69" s="200">
        <v>1666777.3868203121</v>
      </c>
      <c r="L69" s="440">
        <v>-1701536.8848906574</v>
      </c>
      <c r="M69" s="440">
        <v>2026097.030260168</v>
      </c>
      <c r="N69" s="440">
        <v>-10645.735620644031</v>
      </c>
      <c r="O69" s="440">
        <v>-1750322.2240371534</v>
      </c>
      <c r="P69" s="200">
        <v>671283.90484983497</v>
      </c>
      <c r="Q69" s="440">
        <v>-69368</v>
      </c>
      <c r="R69" s="440">
        <v>2532216.7046914492</v>
      </c>
      <c r="S69" s="440">
        <v>3333770.6346947895</v>
      </c>
      <c r="T69" s="440">
        <v>3275389.5878337245</v>
      </c>
      <c r="U69" s="437">
        <f t="shared" si="12"/>
        <v>2543203.6578303846</v>
      </c>
      <c r="V69" s="428">
        <v>7264349.2974679992</v>
      </c>
      <c r="W69" s="428">
        <v>3112753.883706924</v>
      </c>
      <c r="X69" s="441">
        <v>-1275072</v>
      </c>
      <c r="Y69" s="441">
        <v>-1453363</v>
      </c>
      <c r="Z69" s="457">
        <f t="shared" si="13"/>
        <v>5989277.2974679992</v>
      </c>
      <c r="AA69" s="457">
        <f t="shared" si="14"/>
        <v>1659390.883706924</v>
      </c>
      <c r="AB69" s="437">
        <f t="shared" si="15"/>
        <v>-4329886.4137610756</v>
      </c>
      <c r="AC69" s="442">
        <f t="shared" si="16"/>
        <v>302.99374196731924</v>
      </c>
      <c r="AD69" s="457">
        <f t="shared" si="17"/>
        <v>85.769932480845824</v>
      </c>
      <c r="AE69" s="439">
        <f t="shared" si="18"/>
        <v>-217.22380948647341</v>
      </c>
      <c r="AF69" s="429">
        <v>13</v>
      </c>
      <c r="AG69" s="429">
        <v>13</v>
      </c>
      <c r="AH69" s="517"/>
      <c r="AI69" s="517"/>
      <c r="AJ69" s="517"/>
      <c r="AK69" s="517"/>
    </row>
    <row r="70" spans="1:37">
      <c r="A70" s="434">
        <v>186</v>
      </c>
      <c r="B70" s="435" t="s">
        <v>101</v>
      </c>
      <c r="C70" s="436">
        <v>45226</v>
      </c>
      <c r="D70" s="436">
        <v>45630</v>
      </c>
      <c r="E70" s="440">
        <v>14667984.102349959</v>
      </c>
      <c r="F70" s="200">
        <v>15470210.258500811</v>
      </c>
      <c r="G70" s="437">
        <f t="shared" si="11"/>
        <v>802226.1561508514</v>
      </c>
      <c r="H70" s="438">
        <v>-4320041.1550279064</v>
      </c>
      <c r="I70" s="200">
        <f t="shared" si="1"/>
        <v>-9872828.990109494</v>
      </c>
      <c r="J70" s="439">
        <f t="shared" si="2"/>
        <v>-5552787.8350815875</v>
      </c>
      <c r="K70" s="200">
        <v>-3409635.4958324749</v>
      </c>
      <c r="L70" s="440">
        <v>-5513681.224191891</v>
      </c>
      <c r="M70" s="440">
        <v>-910405.65919543139</v>
      </c>
      <c r="N70" s="440">
        <v>-1814230.2849377443</v>
      </c>
      <c r="O70" s="440">
        <v>-4128144.0576221282</v>
      </c>
      <c r="P70" s="200">
        <v>1583226.5766422686</v>
      </c>
      <c r="Q70" s="440">
        <v>3422568</v>
      </c>
      <c r="R70" s="440">
        <v>1016478.1334061795</v>
      </c>
      <c r="S70" s="440">
        <v>5476934.4101341153</v>
      </c>
      <c r="T70" s="440">
        <v>5398864.8071859898</v>
      </c>
      <c r="U70" s="437">
        <f t="shared" si="12"/>
        <v>-2484159.4695419446</v>
      </c>
      <c r="V70" s="428">
        <v>19247445.35745617</v>
      </c>
      <c r="W70" s="428">
        <v>12012724.209907085</v>
      </c>
      <c r="X70" s="441">
        <v>-404106</v>
      </c>
      <c r="Y70" s="441">
        <v>-128115</v>
      </c>
      <c r="Z70" s="457">
        <f t="shared" si="13"/>
        <v>18843339.35745617</v>
      </c>
      <c r="AA70" s="457">
        <f t="shared" si="14"/>
        <v>11884609.209907085</v>
      </c>
      <c r="AB70" s="437">
        <f t="shared" si="15"/>
        <v>-6958730.1475490853</v>
      </c>
      <c r="AC70" s="442">
        <f t="shared" si="16"/>
        <v>416.64837388794433</v>
      </c>
      <c r="AD70" s="457">
        <f t="shared" si="17"/>
        <v>260.45604229469831</v>
      </c>
      <c r="AE70" s="439">
        <f t="shared" si="18"/>
        <v>-156.19233159324602</v>
      </c>
      <c r="AF70" s="429">
        <v>1</v>
      </c>
      <c r="AG70" s="430">
        <v>33</v>
      </c>
      <c r="AH70" s="517"/>
      <c r="AI70" s="517"/>
      <c r="AJ70" s="517"/>
      <c r="AK70" s="517"/>
    </row>
    <row r="71" spans="1:37">
      <c r="A71" s="434">
        <v>202</v>
      </c>
      <c r="B71" s="435" t="s">
        <v>102</v>
      </c>
      <c r="C71" s="436">
        <v>35497</v>
      </c>
      <c r="D71" s="436">
        <v>35848</v>
      </c>
      <c r="E71" s="440">
        <v>18218714.279890344</v>
      </c>
      <c r="F71" s="200">
        <v>18469445.049673058</v>
      </c>
      <c r="G71" s="437">
        <f t="shared" si="11"/>
        <v>250730.76978271455</v>
      </c>
      <c r="H71" s="438">
        <v>4495555.2473724075</v>
      </c>
      <c r="I71" s="200">
        <f t="shared" si="1"/>
        <v>6090906.8691213746</v>
      </c>
      <c r="J71" s="439">
        <f t="shared" si="2"/>
        <v>1595351.6217489671</v>
      </c>
      <c r="K71" s="200">
        <v>3039877.669067522</v>
      </c>
      <c r="L71" s="440">
        <v>5606712.1042165505</v>
      </c>
      <c r="M71" s="440">
        <v>1455677.5783048854</v>
      </c>
      <c r="N71" s="440">
        <v>2483541.7265126691</v>
      </c>
      <c r="O71" s="440">
        <v>-3243166.9554599617</v>
      </c>
      <c r="P71" s="200">
        <v>1243819.9938521157</v>
      </c>
      <c r="Q71" s="440">
        <v>1495516</v>
      </c>
      <c r="R71" s="440">
        <v>658340.52202976041</v>
      </c>
      <c r="S71" s="440">
        <v>3823613.8257266623</v>
      </c>
      <c r="T71" s="440">
        <v>3738913.909100424</v>
      </c>
      <c r="U71" s="437">
        <f t="shared" si="12"/>
        <v>-921875.39459647704</v>
      </c>
      <c r="V71" s="428">
        <v>28033399.352989413</v>
      </c>
      <c r="W71" s="428">
        <v>28957606.350650221</v>
      </c>
      <c r="X71" s="441">
        <v>-3860715</v>
      </c>
      <c r="Y71" s="441">
        <v>-4023135</v>
      </c>
      <c r="Z71" s="457">
        <f t="shared" si="13"/>
        <v>24172684.352989413</v>
      </c>
      <c r="AA71" s="457">
        <f t="shared" si="14"/>
        <v>24934471.350650221</v>
      </c>
      <c r="AB71" s="437">
        <f t="shared" si="15"/>
        <v>761786.99766080827</v>
      </c>
      <c r="AC71" s="442">
        <f t="shared" si="16"/>
        <v>680.97823345605013</v>
      </c>
      <c r="AD71" s="457">
        <f t="shared" si="17"/>
        <v>695.56101736917594</v>
      </c>
      <c r="AE71" s="439">
        <f t="shared" si="18"/>
        <v>14.582783913125809</v>
      </c>
      <c r="AF71" s="429">
        <v>2</v>
      </c>
      <c r="AG71" s="429">
        <v>2</v>
      </c>
      <c r="AH71" s="517"/>
      <c r="AI71" s="517"/>
      <c r="AJ71" s="517"/>
      <c r="AK71" s="517"/>
    </row>
    <row r="72" spans="1:37">
      <c r="A72" s="434">
        <v>204</v>
      </c>
      <c r="B72" s="435" t="s">
        <v>103</v>
      </c>
      <c r="C72" s="436">
        <v>2778</v>
      </c>
      <c r="D72" s="436">
        <v>2689</v>
      </c>
      <c r="E72" s="440">
        <v>210391.24069811613</v>
      </c>
      <c r="F72" s="200">
        <v>151127.08435854502</v>
      </c>
      <c r="G72" s="437">
        <f t="shared" si="11"/>
        <v>-59264.156339571113</v>
      </c>
      <c r="H72" s="438">
        <v>-1198388.7420553402</v>
      </c>
      <c r="I72" s="200">
        <f t="shared" si="1"/>
        <v>-1835859.8130687836</v>
      </c>
      <c r="J72" s="439">
        <f t="shared" si="2"/>
        <v>-637471.0710134434</v>
      </c>
      <c r="K72" s="200">
        <v>-472564.01996446296</v>
      </c>
      <c r="L72" s="440">
        <v>-782390.53645541205</v>
      </c>
      <c r="M72" s="440">
        <v>-725824.72209087736</v>
      </c>
      <c r="N72" s="440">
        <v>-903495.94533230993</v>
      </c>
      <c r="O72" s="440">
        <v>-243273.7096415933</v>
      </c>
      <c r="P72" s="200">
        <v>93300.378360531671</v>
      </c>
      <c r="Q72" s="440">
        <v>1020508</v>
      </c>
      <c r="R72" s="440">
        <v>1129991.0250743905</v>
      </c>
      <c r="S72" s="440">
        <v>625921.38121556991</v>
      </c>
      <c r="T72" s="440">
        <v>618298.41845865559</v>
      </c>
      <c r="U72" s="437">
        <f t="shared" si="12"/>
        <v>101860.06231747614</v>
      </c>
      <c r="V72" s="428">
        <v>658431.87985834584</v>
      </c>
      <c r="W72" s="428">
        <v>63556.71487723582</v>
      </c>
      <c r="X72" s="441">
        <v>-601939</v>
      </c>
      <c r="Y72" s="441">
        <v>-613746</v>
      </c>
      <c r="Z72" s="457">
        <f t="shared" si="13"/>
        <v>56492.879858345841</v>
      </c>
      <c r="AA72" s="457">
        <f t="shared" si="14"/>
        <v>-550189.28512276418</v>
      </c>
      <c r="AB72" s="437">
        <f t="shared" si="15"/>
        <v>-606682.16498111002</v>
      </c>
      <c r="AC72" s="442">
        <f t="shared" si="16"/>
        <v>20.335809884213766</v>
      </c>
      <c r="AD72" s="457">
        <f t="shared" si="17"/>
        <v>-204.60739498801198</v>
      </c>
      <c r="AE72" s="439">
        <f t="shared" si="18"/>
        <v>-224.94320487222575</v>
      </c>
      <c r="AF72" s="429">
        <v>11</v>
      </c>
      <c r="AG72" s="429">
        <v>11</v>
      </c>
      <c r="AH72" s="517"/>
      <c r="AI72" s="517"/>
      <c r="AJ72" s="517"/>
      <c r="AK72" s="517"/>
    </row>
    <row r="73" spans="1:37">
      <c r="A73" s="434">
        <v>205</v>
      </c>
      <c r="B73" s="435" t="s">
        <v>104</v>
      </c>
      <c r="C73" s="436">
        <v>36493</v>
      </c>
      <c r="D73" s="436">
        <v>36297</v>
      </c>
      <c r="E73" s="440">
        <v>9733751.6843550615</v>
      </c>
      <c r="F73" s="200">
        <v>9362356.8629933801</v>
      </c>
      <c r="G73" s="437">
        <f t="shared" si="11"/>
        <v>-371394.82136168145</v>
      </c>
      <c r="H73" s="438">
        <v>-12651740.446135432</v>
      </c>
      <c r="I73" s="200">
        <f t="shared" si="1"/>
        <v>-10544661.6984498</v>
      </c>
      <c r="J73" s="439">
        <f t="shared" si="2"/>
        <v>2107078.7476856317</v>
      </c>
      <c r="K73" s="200">
        <v>-7752867.8544950169</v>
      </c>
      <c r="L73" s="440">
        <v>-5510659.8069438627</v>
      </c>
      <c r="M73" s="440">
        <v>-4898872.5916404137</v>
      </c>
      <c r="N73" s="440">
        <v>-3009612.897266929</v>
      </c>
      <c r="O73" s="440">
        <v>-3283787.9653629274</v>
      </c>
      <c r="P73" s="200">
        <v>1259398.9711239189</v>
      </c>
      <c r="Q73" s="440">
        <v>13084594</v>
      </c>
      <c r="R73" s="440">
        <v>12709206.49113602</v>
      </c>
      <c r="S73" s="440">
        <v>5725031.7848050632</v>
      </c>
      <c r="T73" s="440">
        <v>5718120.9029471334</v>
      </c>
      <c r="U73" s="437">
        <f t="shared" si="12"/>
        <v>-382298.3907219097</v>
      </c>
      <c r="V73" s="428">
        <v>15891637.023024693</v>
      </c>
      <c r="W73" s="428">
        <v>17245022.559361421</v>
      </c>
      <c r="X73" s="441">
        <v>31377491</v>
      </c>
      <c r="Y73" s="441">
        <v>32465711</v>
      </c>
      <c r="Z73" s="457">
        <f t="shared" si="13"/>
        <v>47269128.023024693</v>
      </c>
      <c r="AA73" s="457">
        <f t="shared" si="14"/>
        <v>49710733.559361421</v>
      </c>
      <c r="AB73" s="437">
        <f t="shared" si="15"/>
        <v>2441605.5363367274</v>
      </c>
      <c r="AC73" s="442">
        <f t="shared" si="16"/>
        <v>1295.2930157297205</v>
      </c>
      <c r="AD73" s="457">
        <f t="shared" si="17"/>
        <v>1369.554882204078</v>
      </c>
      <c r="AE73" s="439">
        <f t="shared" si="18"/>
        <v>74.261866474357475</v>
      </c>
      <c r="AF73" s="429">
        <v>18</v>
      </c>
      <c r="AG73" s="429">
        <v>18</v>
      </c>
      <c r="AH73" s="517"/>
      <c r="AI73" s="517"/>
      <c r="AJ73" s="517"/>
      <c r="AK73" s="517"/>
    </row>
    <row r="74" spans="1:37">
      <c r="A74" s="434">
        <v>208</v>
      </c>
      <c r="B74" s="435" t="s">
        <v>105</v>
      </c>
      <c r="C74" s="436">
        <v>12412</v>
      </c>
      <c r="D74" s="436">
        <v>12335</v>
      </c>
      <c r="E74" s="440">
        <v>6458533.6942679342</v>
      </c>
      <c r="F74" s="200">
        <v>6571911.6690971237</v>
      </c>
      <c r="G74" s="437">
        <f t="shared" si="11"/>
        <v>113377.97482918948</v>
      </c>
      <c r="H74" s="438">
        <v>2305859.6369288228</v>
      </c>
      <c r="I74" s="200">
        <f t="shared" ref="I74:I137" si="19">SUM(L74,N74:P74)</f>
        <v>545134.3812287841</v>
      </c>
      <c r="J74" s="439">
        <f t="shared" ref="J74:J137" si="20">I74-H74</f>
        <v>-1760725.2557000387</v>
      </c>
      <c r="K74" s="200">
        <v>1591114.3300373671</v>
      </c>
      <c r="L74" s="440">
        <v>1089083.1728721408</v>
      </c>
      <c r="M74" s="440">
        <v>714745.30689145578</v>
      </c>
      <c r="N74" s="440">
        <v>144009.94444883187</v>
      </c>
      <c r="O74" s="440">
        <v>-1115946.8978910574</v>
      </c>
      <c r="P74" s="200">
        <v>427988.16179886874</v>
      </c>
      <c r="Q74" s="440">
        <v>6269419</v>
      </c>
      <c r="R74" s="440">
        <v>5776803.9278499866</v>
      </c>
      <c r="S74" s="440">
        <v>2430519.1975263674</v>
      </c>
      <c r="T74" s="440">
        <v>2423142.9183948599</v>
      </c>
      <c r="U74" s="437">
        <f t="shared" si="12"/>
        <v>-499991.35128152091</v>
      </c>
      <c r="V74" s="428">
        <v>17464331.528723124</v>
      </c>
      <c r="W74" s="428">
        <v>15316992.896820428</v>
      </c>
      <c r="X74" s="441">
        <v>-331813</v>
      </c>
      <c r="Y74" s="441">
        <v>-143385</v>
      </c>
      <c r="Z74" s="457">
        <f t="shared" si="13"/>
        <v>17132518.528723124</v>
      </c>
      <c r="AA74" s="457">
        <f t="shared" si="14"/>
        <v>15173607.896820428</v>
      </c>
      <c r="AB74" s="437">
        <f t="shared" si="15"/>
        <v>-1958910.6319026966</v>
      </c>
      <c r="AC74" s="442">
        <f t="shared" si="16"/>
        <v>1380.3189275477864</v>
      </c>
      <c r="AD74" s="457">
        <f t="shared" si="17"/>
        <v>1230.1262988909953</v>
      </c>
      <c r="AE74" s="439">
        <f t="shared" si="18"/>
        <v>-150.19262865679116</v>
      </c>
      <c r="AF74" s="429">
        <v>17</v>
      </c>
      <c r="AG74" s="429">
        <v>17</v>
      </c>
      <c r="AH74" s="517"/>
      <c r="AI74" s="517"/>
      <c r="AJ74" s="517"/>
      <c r="AK74" s="517"/>
    </row>
    <row r="75" spans="1:37">
      <c r="A75" s="434">
        <v>211</v>
      </c>
      <c r="B75" s="435" t="s">
        <v>106</v>
      </c>
      <c r="C75" s="436">
        <v>32622</v>
      </c>
      <c r="D75" s="436">
        <v>32959</v>
      </c>
      <c r="E75" s="440">
        <v>16104359.53407117</v>
      </c>
      <c r="F75" s="200">
        <v>16153960.787932554</v>
      </c>
      <c r="G75" s="437">
        <f t="shared" ref="G75:G138" si="21">F75-E75</f>
        <v>49601.253861384466</v>
      </c>
      <c r="H75" s="438">
        <v>965404.73361425067</v>
      </c>
      <c r="I75" s="200">
        <f t="shared" si="19"/>
        <v>-1598623.0686515814</v>
      </c>
      <c r="J75" s="439">
        <f t="shared" si="20"/>
        <v>-2564027.8022658322</v>
      </c>
      <c r="K75" s="200">
        <v>684931.9172317225</v>
      </c>
      <c r="L75" s="440">
        <v>223390.48856300706</v>
      </c>
      <c r="M75" s="440">
        <v>280472.81638252817</v>
      </c>
      <c r="N75" s="440">
        <v>16205.492875597387</v>
      </c>
      <c r="O75" s="440">
        <v>-2981799.2547702766</v>
      </c>
      <c r="P75" s="200">
        <v>1143580.2046800905</v>
      </c>
      <c r="Q75" s="440">
        <v>6410415</v>
      </c>
      <c r="R75" s="440">
        <v>5317115.4541388405</v>
      </c>
      <c r="S75" s="440">
        <v>4309006.4312020615</v>
      </c>
      <c r="T75" s="440">
        <v>4222130.48012006</v>
      </c>
      <c r="U75" s="437">
        <f t="shared" ref="U75:U138" si="22">(R75+T75)-(Q75+S75)</f>
        <v>-1180175.4969431609</v>
      </c>
      <c r="V75" s="428">
        <v>27789185.698887482</v>
      </c>
      <c r="W75" s="428">
        <v>24094583.654206999</v>
      </c>
      <c r="X75" s="441">
        <v>-4256462</v>
      </c>
      <c r="Y75" s="441">
        <v>-4423890</v>
      </c>
      <c r="Z75" s="457">
        <f t="shared" ref="Z75:Z138" si="23">SUM(V75,X75)</f>
        <v>23532723.698887482</v>
      </c>
      <c r="AA75" s="457">
        <f t="shared" ref="AA75:AA138" si="24">SUM(W75,Y75)</f>
        <v>19670693.654206999</v>
      </c>
      <c r="AB75" s="437">
        <f t="shared" ref="AB75:AB138" si="25">AA75-Z75</f>
        <v>-3862030.0446804836</v>
      </c>
      <c r="AC75" s="442">
        <f t="shared" ref="AC75:AC138" si="26">Z75/C75</f>
        <v>721.3758720767421</v>
      </c>
      <c r="AD75" s="457">
        <f t="shared" ref="AD75:AD138" si="27">AA75/D75</f>
        <v>596.82313341445433</v>
      </c>
      <c r="AE75" s="439">
        <f t="shared" ref="AE75:AE138" si="28">AD75-AC75</f>
        <v>-124.55273866228777</v>
      </c>
      <c r="AF75" s="429">
        <v>6</v>
      </c>
      <c r="AG75" s="429">
        <v>6</v>
      </c>
      <c r="AH75" s="517"/>
      <c r="AI75" s="517"/>
      <c r="AJ75" s="517"/>
      <c r="AK75" s="517"/>
    </row>
    <row r="76" spans="1:37">
      <c r="A76" s="434">
        <v>213</v>
      </c>
      <c r="B76" s="435" t="s">
        <v>107</v>
      </c>
      <c r="C76" s="436">
        <v>5230</v>
      </c>
      <c r="D76" s="436">
        <v>5154</v>
      </c>
      <c r="E76" s="440">
        <v>353740.92360221932</v>
      </c>
      <c r="F76" s="200">
        <v>408145.98135366116</v>
      </c>
      <c r="G76" s="437">
        <f t="shared" si="21"/>
        <v>54405.05775144184</v>
      </c>
      <c r="H76" s="438">
        <v>-68717.453878098357</v>
      </c>
      <c r="I76" s="200">
        <f t="shared" si="19"/>
        <v>-857907.54775366734</v>
      </c>
      <c r="J76" s="439">
        <f t="shared" si="20"/>
        <v>-789190.09387556894</v>
      </c>
      <c r="K76" s="200">
        <v>-135640.18013436309</v>
      </c>
      <c r="L76" s="440">
        <v>-470155.46308024216</v>
      </c>
      <c r="M76" s="440">
        <v>66922.726256264737</v>
      </c>
      <c r="N76" s="440">
        <v>-100298.55197629183</v>
      </c>
      <c r="O76" s="440">
        <v>-466282.14930932387</v>
      </c>
      <c r="P76" s="200">
        <v>178828.6166121905</v>
      </c>
      <c r="Q76" s="440">
        <v>716957</v>
      </c>
      <c r="R76" s="440">
        <v>1203811.5481204316</v>
      </c>
      <c r="S76" s="440">
        <v>1126664.5288037318</v>
      </c>
      <c r="T76" s="440">
        <v>1110295.7370382252</v>
      </c>
      <c r="U76" s="437">
        <f t="shared" si="22"/>
        <v>470485.75635492476</v>
      </c>
      <c r="V76" s="428">
        <v>2128644.9985278528</v>
      </c>
      <c r="W76" s="428">
        <v>1864345.7188629727</v>
      </c>
      <c r="X76" s="441">
        <v>-256819</v>
      </c>
      <c r="Y76" s="441">
        <v>-242448</v>
      </c>
      <c r="Z76" s="457">
        <f t="shared" si="23"/>
        <v>1871825.9985278528</v>
      </c>
      <c r="AA76" s="457">
        <f t="shared" si="24"/>
        <v>1621897.7188629727</v>
      </c>
      <c r="AB76" s="437">
        <f t="shared" si="25"/>
        <v>-249928.27966488013</v>
      </c>
      <c r="AC76" s="442">
        <f t="shared" si="26"/>
        <v>357.9017205598189</v>
      </c>
      <c r="AD76" s="457">
        <f t="shared" si="27"/>
        <v>314.68717866957172</v>
      </c>
      <c r="AE76" s="439">
        <f t="shared" si="28"/>
        <v>-43.214541890247176</v>
      </c>
      <c r="AF76" s="429">
        <v>10</v>
      </c>
      <c r="AG76" s="429">
        <v>10</v>
      </c>
      <c r="AH76" s="517"/>
      <c r="AI76" s="517"/>
      <c r="AJ76" s="517"/>
      <c r="AK76" s="517"/>
    </row>
    <row r="77" spans="1:37">
      <c r="A77" s="434">
        <v>214</v>
      </c>
      <c r="B77" s="435" t="s">
        <v>108</v>
      </c>
      <c r="C77" s="436">
        <v>12662</v>
      </c>
      <c r="D77" s="436">
        <v>12528</v>
      </c>
      <c r="E77" s="440">
        <v>2480454.7022916316</v>
      </c>
      <c r="F77" s="200">
        <v>2471329.3430502671</v>
      </c>
      <c r="G77" s="437">
        <f t="shared" si="21"/>
        <v>-9125.3592413645238</v>
      </c>
      <c r="H77" s="438">
        <v>1041950.6022613384</v>
      </c>
      <c r="I77" s="200">
        <f t="shared" si="19"/>
        <v>-862896.85041327938</v>
      </c>
      <c r="J77" s="439">
        <f t="shared" si="20"/>
        <v>-1904847.4526746178</v>
      </c>
      <c r="K77" s="200">
        <v>218342.51649319506</v>
      </c>
      <c r="L77" s="440">
        <v>-361333.05017294426</v>
      </c>
      <c r="M77" s="440">
        <v>823608.0857681433</v>
      </c>
      <c r="N77" s="440">
        <v>197159.10578017076</v>
      </c>
      <c r="O77" s="440">
        <v>-1133407.5992524659</v>
      </c>
      <c r="P77" s="200">
        <v>434684.69323196012</v>
      </c>
      <c r="Q77" s="440">
        <v>5178434</v>
      </c>
      <c r="R77" s="440">
        <v>5190839.3998318166</v>
      </c>
      <c r="S77" s="440">
        <v>2642332.267822017</v>
      </c>
      <c r="T77" s="440">
        <v>2646942.193622163</v>
      </c>
      <c r="U77" s="437">
        <f t="shared" si="22"/>
        <v>17015.325631962158</v>
      </c>
      <c r="V77" s="428">
        <v>11343171.572374988</v>
      </c>
      <c r="W77" s="428">
        <v>9446214.0863445476</v>
      </c>
      <c r="X77" s="441">
        <v>-505849</v>
      </c>
      <c r="Y77" s="441">
        <v>-223316</v>
      </c>
      <c r="Z77" s="457">
        <f t="shared" si="23"/>
        <v>10837322.572374988</v>
      </c>
      <c r="AA77" s="457">
        <f t="shared" si="24"/>
        <v>9222898.0863445476</v>
      </c>
      <c r="AB77" s="437">
        <f t="shared" si="25"/>
        <v>-1614424.4860304408</v>
      </c>
      <c r="AC77" s="442">
        <f t="shared" si="26"/>
        <v>855.89342697638517</v>
      </c>
      <c r="AD77" s="457">
        <f t="shared" si="27"/>
        <v>736.18279744129529</v>
      </c>
      <c r="AE77" s="439">
        <f t="shared" si="28"/>
        <v>-119.71062953508988</v>
      </c>
      <c r="AF77" s="429">
        <v>4</v>
      </c>
      <c r="AG77" s="429">
        <v>4</v>
      </c>
      <c r="AH77" s="517"/>
      <c r="AI77" s="517"/>
      <c r="AJ77" s="517"/>
      <c r="AK77" s="517"/>
    </row>
    <row r="78" spans="1:37">
      <c r="A78" s="434">
        <v>216</v>
      </c>
      <c r="B78" s="435" t="s">
        <v>109</v>
      </c>
      <c r="C78" s="436">
        <v>1311</v>
      </c>
      <c r="D78" s="436">
        <v>1269</v>
      </c>
      <c r="E78" s="440">
        <v>615740.51049020211</v>
      </c>
      <c r="F78" s="200">
        <v>561306.60782284685</v>
      </c>
      <c r="G78" s="437">
        <f t="shared" si="21"/>
        <v>-54433.902667355258</v>
      </c>
      <c r="H78" s="438">
        <v>109833.22155771394</v>
      </c>
      <c r="I78" s="200">
        <f t="shared" si="19"/>
        <v>-95.278924490943609</v>
      </c>
      <c r="J78" s="439">
        <f t="shared" si="20"/>
        <v>-109928.50048220489</v>
      </c>
      <c r="K78" s="200">
        <v>114357.02483967174</v>
      </c>
      <c r="L78" s="440">
        <v>82687.974589951322</v>
      </c>
      <c r="M78" s="440">
        <v>-4523.8032819577911</v>
      </c>
      <c r="N78" s="440">
        <v>-12007.441913227249</v>
      </c>
      <c r="O78" s="440">
        <v>-114806.37320014201</v>
      </c>
      <c r="P78" s="200">
        <v>44030.561598926994</v>
      </c>
      <c r="Q78" s="440">
        <v>372168</v>
      </c>
      <c r="R78" s="440">
        <v>508158.78204722999</v>
      </c>
      <c r="S78" s="440">
        <v>301479.03133509605</v>
      </c>
      <c r="T78" s="440">
        <v>300791.69579398894</v>
      </c>
      <c r="U78" s="437">
        <f t="shared" si="22"/>
        <v>135303.44650612283</v>
      </c>
      <c r="V78" s="428">
        <v>1399220.763383012</v>
      </c>
      <c r="W78" s="428">
        <v>1370161.8067652606</v>
      </c>
      <c r="X78" s="441">
        <v>-253885</v>
      </c>
      <c r="Y78" s="441">
        <v>-269315</v>
      </c>
      <c r="Z78" s="457">
        <f t="shared" si="23"/>
        <v>1145335.763383012</v>
      </c>
      <c r="AA78" s="457">
        <f t="shared" si="24"/>
        <v>1100846.8067652606</v>
      </c>
      <c r="AB78" s="437">
        <f t="shared" si="25"/>
        <v>-44488.956617751392</v>
      </c>
      <c r="AC78" s="442">
        <f t="shared" si="26"/>
        <v>873.6352123440214</v>
      </c>
      <c r="AD78" s="457">
        <f t="shared" si="27"/>
        <v>867.49157349508323</v>
      </c>
      <c r="AE78" s="439">
        <f t="shared" si="28"/>
        <v>-6.143638848938167</v>
      </c>
      <c r="AF78" s="429">
        <v>13</v>
      </c>
      <c r="AG78" s="429">
        <v>13</v>
      </c>
      <c r="AH78" s="517"/>
      <c r="AI78" s="517"/>
      <c r="AJ78" s="517"/>
      <c r="AK78" s="517"/>
    </row>
    <row r="79" spans="1:37">
      <c r="A79" s="434">
        <v>217</v>
      </c>
      <c r="B79" s="435" t="s">
        <v>110</v>
      </c>
      <c r="C79" s="436">
        <v>5390</v>
      </c>
      <c r="D79" s="436">
        <v>5352</v>
      </c>
      <c r="E79" s="440">
        <v>2486836.5421825717</v>
      </c>
      <c r="F79" s="200">
        <v>2534790.1214638883</v>
      </c>
      <c r="G79" s="437">
        <f t="shared" si="21"/>
        <v>47953.579281316604</v>
      </c>
      <c r="H79" s="438">
        <v>-1333588.0710589029</v>
      </c>
      <c r="I79" s="200">
        <f t="shared" si="19"/>
        <v>-1846587.6678070293</v>
      </c>
      <c r="J79" s="439">
        <f t="shared" si="20"/>
        <v>-512999.59674812644</v>
      </c>
      <c r="K79" s="200">
        <v>-561106.87027460278</v>
      </c>
      <c r="L79" s="440">
        <v>-724681.07739276567</v>
      </c>
      <c r="M79" s="440">
        <v>-772481.20078429999</v>
      </c>
      <c r="N79" s="440">
        <v>-823410.02328289824</v>
      </c>
      <c r="O79" s="440">
        <v>-484195.20044693467</v>
      </c>
      <c r="P79" s="200">
        <v>185698.63331556917</v>
      </c>
      <c r="Q79" s="440">
        <v>2726306</v>
      </c>
      <c r="R79" s="440">
        <v>2723056.9866396575</v>
      </c>
      <c r="S79" s="440">
        <v>1064158.201157104</v>
      </c>
      <c r="T79" s="440">
        <v>1051504.0723747611</v>
      </c>
      <c r="U79" s="437">
        <f t="shared" si="22"/>
        <v>-15903.142142685596</v>
      </c>
      <c r="V79" s="428">
        <v>4943712.6722807726</v>
      </c>
      <c r="W79" s="428">
        <v>4462763.5127796084</v>
      </c>
      <c r="X79" s="441">
        <v>-20219</v>
      </c>
      <c r="Y79" s="441">
        <v>89092</v>
      </c>
      <c r="Z79" s="457">
        <f t="shared" si="23"/>
        <v>4923493.6722807726</v>
      </c>
      <c r="AA79" s="457">
        <f t="shared" si="24"/>
        <v>4551855.5127796084</v>
      </c>
      <c r="AB79" s="437">
        <f t="shared" si="25"/>
        <v>-371638.15950116422</v>
      </c>
      <c r="AC79" s="442">
        <f t="shared" si="26"/>
        <v>913.44966090552361</v>
      </c>
      <c r="AD79" s="457">
        <f t="shared" si="27"/>
        <v>850.4961720440225</v>
      </c>
      <c r="AE79" s="439">
        <f t="shared" si="28"/>
        <v>-62.953488861501114</v>
      </c>
      <c r="AF79" s="429">
        <v>16</v>
      </c>
      <c r="AG79" s="429">
        <v>16</v>
      </c>
      <c r="AH79" s="517"/>
      <c r="AI79" s="517"/>
      <c r="AJ79" s="517"/>
      <c r="AK79" s="517"/>
    </row>
    <row r="80" spans="1:37">
      <c r="A80" s="434">
        <v>218</v>
      </c>
      <c r="B80" s="435" t="s">
        <v>111</v>
      </c>
      <c r="C80" s="436">
        <v>1192</v>
      </c>
      <c r="D80" s="436">
        <v>1200</v>
      </c>
      <c r="E80" s="440">
        <v>-135528.19591908611</v>
      </c>
      <c r="F80" s="200">
        <v>-130209.27966783434</v>
      </c>
      <c r="G80" s="437">
        <f t="shared" si="21"/>
        <v>5318.9162512517651</v>
      </c>
      <c r="H80" s="438">
        <v>664411.96837034263</v>
      </c>
      <c r="I80" s="200">
        <f t="shared" si="19"/>
        <v>422056.06044986704</v>
      </c>
      <c r="J80" s="439">
        <f t="shared" si="20"/>
        <v>-242355.90792047558</v>
      </c>
      <c r="K80" s="200">
        <v>422971.04760824348</v>
      </c>
      <c r="L80" s="440">
        <v>331449.52586317837</v>
      </c>
      <c r="M80" s="440">
        <v>241440.92076209918</v>
      </c>
      <c r="N80" s="440">
        <v>157534.01600627735</v>
      </c>
      <c r="O80" s="440">
        <v>-108563.94628855037</v>
      </c>
      <c r="P80" s="200">
        <v>41636.464868961695</v>
      </c>
      <c r="Q80" s="440">
        <v>620734</v>
      </c>
      <c r="R80" s="440">
        <v>625806.49527986499</v>
      </c>
      <c r="S80" s="440">
        <v>340927.93071164907</v>
      </c>
      <c r="T80" s="440">
        <v>336771.41445973481</v>
      </c>
      <c r="U80" s="437">
        <f t="shared" si="22"/>
        <v>915.97902795067057</v>
      </c>
      <c r="V80" s="428">
        <v>1490545.7031629055</v>
      </c>
      <c r="W80" s="428">
        <v>1254424.6905459217</v>
      </c>
      <c r="X80" s="441">
        <v>-304930</v>
      </c>
      <c r="Y80" s="441">
        <v>-281292</v>
      </c>
      <c r="Z80" s="457">
        <f t="shared" si="23"/>
        <v>1185615.7031629055</v>
      </c>
      <c r="AA80" s="457">
        <f t="shared" si="24"/>
        <v>973132.69054592168</v>
      </c>
      <c r="AB80" s="437">
        <f t="shared" si="25"/>
        <v>-212483.01261698385</v>
      </c>
      <c r="AC80" s="442">
        <f t="shared" si="26"/>
        <v>994.6440462776053</v>
      </c>
      <c r="AD80" s="457">
        <f t="shared" si="27"/>
        <v>810.94390878826812</v>
      </c>
      <c r="AE80" s="439">
        <f t="shared" si="28"/>
        <v>-183.70013748933718</v>
      </c>
      <c r="AF80" s="429">
        <v>14</v>
      </c>
      <c r="AG80" s="429">
        <v>14</v>
      </c>
      <c r="AH80" s="517"/>
      <c r="AI80" s="517"/>
      <c r="AJ80" s="517"/>
      <c r="AK80" s="517"/>
    </row>
    <row r="81" spans="1:37">
      <c r="A81" s="434">
        <v>224</v>
      </c>
      <c r="B81" s="435" t="s">
        <v>112</v>
      </c>
      <c r="C81" s="436">
        <v>8717</v>
      </c>
      <c r="D81" s="436">
        <v>8603</v>
      </c>
      <c r="E81" s="440">
        <v>2119246.7883088542</v>
      </c>
      <c r="F81" s="200">
        <v>2177865.0969811226</v>
      </c>
      <c r="G81" s="437">
        <f t="shared" si="21"/>
        <v>58618.308672268409</v>
      </c>
      <c r="H81" s="438">
        <v>-1366723.1024756429</v>
      </c>
      <c r="I81" s="200">
        <f t="shared" si="19"/>
        <v>-867745.4125211637</v>
      </c>
      <c r="J81" s="439">
        <f t="shared" si="20"/>
        <v>498977.68995447922</v>
      </c>
      <c r="K81" s="200">
        <v>-739697.95930586406</v>
      </c>
      <c r="L81" s="440">
        <v>-208331.86249736842</v>
      </c>
      <c r="M81" s="440">
        <v>-627025.14316977886</v>
      </c>
      <c r="N81" s="440">
        <v>-179599.2811465273</v>
      </c>
      <c r="O81" s="440">
        <v>-778313.02493366576</v>
      </c>
      <c r="P81" s="200">
        <v>298498.75605639786</v>
      </c>
      <c r="Q81" s="440">
        <v>3706311</v>
      </c>
      <c r="R81" s="440">
        <v>3737573.1131356121</v>
      </c>
      <c r="S81" s="440">
        <v>1484090.8745698929</v>
      </c>
      <c r="T81" s="440">
        <v>1434676.713547938</v>
      </c>
      <c r="U81" s="437">
        <f t="shared" si="22"/>
        <v>-18152.047886342742</v>
      </c>
      <c r="V81" s="428">
        <v>5942925.5604031039</v>
      </c>
      <c r="W81" s="428">
        <v>6482369.511317648</v>
      </c>
      <c r="X81" s="441">
        <v>-295542</v>
      </c>
      <c r="Y81" s="441">
        <v>-319768</v>
      </c>
      <c r="Z81" s="457">
        <f t="shared" si="23"/>
        <v>5647383.5604031039</v>
      </c>
      <c r="AA81" s="457">
        <f t="shared" si="24"/>
        <v>6162601.511317648</v>
      </c>
      <c r="AB81" s="437">
        <f t="shared" si="25"/>
        <v>515217.95091454405</v>
      </c>
      <c r="AC81" s="442">
        <f t="shared" si="26"/>
        <v>647.85861654274447</v>
      </c>
      <c r="AD81" s="457">
        <f t="shared" si="27"/>
        <v>716.33168793649281</v>
      </c>
      <c r="AE81" s="439">
        <f t="shared" si="28"/>
        <v>68.473071393748342</v>
      </c>
      <c r="AF81" s="429">
        <v>1</v>
      </c>
      <c r="AG81" s="430">
        <v>34</v>
      </c>
      <c r="AH81" s="517"/>
      <c r="AI81" s="517"/>
      <c r="AJ81" s="517"/>
      <c r="AK81" s="517"/>
    </row>
    <row r="82" spans="1:37">
      <c r="A82" s="434">
        <v>226</v>
      </c>
      <c r="B82" s="435" t="s">
        <v>113</v>
      </c>
      <c r="C82" s="436">
        <v>3774</v>
      </c>
      <c r="D82" s="436">
        <v>3665</v>
      </c>
      <c r="E82" s="440">
        <v>872528.98341079289</v>
      </c>
      <c r="F82" s="200">
        <v>822816.13094826287</v>
      </c>
      <c r="G82" s="437">
        <f t="shared" si="21"/>
        <v>-49712.85246253002</v>
      </c>
      <c r="H82" s="438">
        <v>1319991.3878936353</v>
      </c>
      <c r="I82" s="200">
        <f t="shared" si="19"/>
        <v>389369.02423331107</v>
      </c>
      <c r="J82" s="439">
        <f t="shared" si="20"/>
        <v>-930622.36366032425</v>
      </c>
      <c r="K82" s="200">
        <v>784635.01991361193</v>
      </c>
      <c r="L82" s="440">
        <v>391225.04558089742</v>
      </c>
      <c r="M82" s="440">
        <v>535356.36798002338</v>
      </c>
      <c r="N82" s="440">
        <v>202551.66148807408</v>
      </c>
      <c r="O82" s="440">
        <v>-331572.38595628092</v>
      </c>
      <c r="P82" s="200">
        <v>127164.70312062051</v>
      </c>
      <c r="Q82" s="440">
        <v>1482299</v>
      </c>
      <c r="R82" s="440">
        <v>1643870.6161931041</v>
      </c>
      <c r="S82" s="440">
        <v>806360.188221502</v>
      </c>
      <c r="T82" s="440">
        <v>803308.13348792423</v>
      </c>
      <c r="U82" s="437">
        <f t="shared" si="22"/>
        <v>158519.56145952642</v>
      </c>
      <c r="V82" s="428">
        <v>4481179.5595259303</v>
      </c>
      <c r="W82" s="428">
        <v>3659363.9049367858</v>
      </c>
      <c r="X82" s="441">
        <v>-5783</v>
      </c>
      <c r="Y82" s="441">
        <v>89341</v>
      </c>
      <c r="Z82" s="457">
        <f t="shared" si="23"/>
        <v>4475396.5595259303</v>
      </c>
      <c r="AA82" s="457">
        <f t="shared" si="24"/>
        <v>3748704.9049367858</v>
      </c>
      <c r="AB82" s="437">
        <f t="shared" si="25"/>
        <v>-726691.65458914451</v>
      </c>
      <c r="AC82" s="442">
        <f t="shared" si="26"/>
        <v>1185.849644813442</v>
      </c>
      <c r="AD82" s="457">
        <f t="shared" si="27"/>
        <v>1022.838991797213</v>
      </c>
      <c r="AE82" s="439">
        <f t="shared" si="28"/>
        <v>-163.01065301622896</v>
      </c>
      <c r="AF82" s="429">
        <v>13</v>
      </c>
      <c r="AG82" s="429">
        <v>13</v>
      </c>
      <c r="AH82" s="517"/>
      <c r="AI82" s="517"/>
      <c r="AJ82" s="517"/>
      <c r="AK82" s="517"/>
    </row>
    <row r="83" spans="1:37">
      <c r="A83" s="434">
        <v>230</v>
      </c>
      <c r="B83" s="435" t="s">
        <v>114</v>
      </c>
      <c r="C83" s="436">
        <v>2290</v>
      </c>
      <c r="D83" s="436">
        <v>2240</v>
      </c>
      <c r="E83" s="440">
        <v>524067.37020782795</v>
      </c>
      <c r="F83" s="200">
        <v>576822.78070845071</v>
      </c>
      <c r="G83" s="437">
        <f t="shared" si="21"/>
        <v>52755.410500622762</v>
      </c>
      <c r="H83" s="438">
        <v>-225127.53196364449</v>
      </c>
      <c r="I83" s="200">
        <f t="shared" si="19"/>
        <v>-97110.542817424241</v>
      </c>
      <c r="J83" s="439">
        <f t="shared" si="20"/>
        <v>128016.98914622025</v>
      </c>
      <c r="K83" s="200">
        <v>-109857.50508823193</v>
      </c>
      <c r="L83" s="440">
        <v>27410.33567166924</v>
      </c>
      <c r="M83" s="440">
        <v>-115270.02687541254</v>
      </c>
      <c r="N83" s="440">
        <v>410.42016080539361</v>
      </c>
      <c r="O83" s="440">
        <v>-202652.69973862736</v>
      </c>
      <c r="P83" s="200">
        <v>77721.401088728497</v>
      </c>
      <c r="Q83" s="440">
        <v>1295259</v>
      </c>
      <c r="R83" s="440">
        <v>1331798.1766675536</v>
      </c>
      <c r="S83" s="440">
        <v>591678.54719004</v>
      </c>
      <c r="T83" s="440">
        <v>594525.25691554428</v>
      </c>
      <c r="U83" s="437">
        <f t="shared" si="22"/>
        <v>39385.886393058114</v>
      </c>
      <c r="V83" s="428">
        <v>2185877.3854342233</v>
      </c>
      <c r="W83" s="428">
        <v>2406035.6715194643</v>
      </c>
      <c r="X83" s="441">
        <v>-476889</v>
      </c>
      <c r="Y83" s="441">
        <v>-356583</v>
      </c>
      <c r="Z83" s="457">
        <f t="shared" si="23"/>
        <v>1708988.3854342233</v>
      </c>
      <c r="AA83" s="457">
        <f t="shared" si="24"/>
        <v>2049452.6715194643</v>
      </c>
      <c r="AB83" s="437">
        <f t="shared" si="25"/>
        <v>340464.28608524101</v>
      </c>
      <c r="AC83" s="442">
        <f t="shared" si="26"/>
        <v>746.28313774420235</v>
      </c>
      <c r="AD83" s="457">
        <f t="shared" si="27"/>
        <v>914.93422835690376</v>
      </c>
      <c r="AE83" s="439">
        <f t="shared" si="28"/>
        <v>168.65109061270141</v>
      </c>
      <c r="AF83" s="429">
        <v>4</v>
      </c>
      <c r="AG83" s="429">
        <v>4</v>
      </c>
      <c r="AH83" s="517"/>
      <c r="AI83" s="517"/>
      <c r="AJ83" s="517"/>
      <c r="AK83" s="517"/>
    </row>
    <row r="84" spans="1:37">
      <c r="A84" s="434">
        <v>231</v>
      </c>
      <c r="B84" s="435" t="s">
        <v>115</v>
      </c>
      <c r="C84" s="436">
        <v>1289</v>
      </c>
      <c r="D84" s="436">
        <v>1256</v>
      </c>
      <c r="E84" s="440">
        <v>287461.09611400496</v>
      </c>
      <c r="F84" s="200">
        <v>323082.05485251569</v>
      </c>
      <c r="G84" s="437">
        <f t="shared" si="21"/>
        <v>35620.95873851073</v>
      </c>
      <c r="H84" s="438">
        <v>-1398355.9720205297</v>
      </c>
      <c r="I84" s="200">
        <f t="shared" si="19"/>
        <v>-1446316.0165062742</v>
      </c>
      <c r="J84" s="439">
        <f t="shared" si="20"/>
        <v>-47960.044485744555</v>
      </c>
      <c r="K84" s="200">
        <v>-863668.8372573927</v>
      </c>
      <c r="L84" s="440">
        <v>-858531.6734263578</v>
      </c>
      <c r="M84" s="440">
        <v>-534687.13476313697</v>
      </c>
      <c r="N84" s="440">
        <v>-517733.57919408032</v>
      </c>
      <c r="O84" s="440">
        <v>-113630.26378201606</v>
      </c>
      <c r="P84" s="200">
        <v>43579.499896179907</v>
      </c>
      <c r="Q84" s="440">
        <v>-38082</v>
      </c>
      <c r="R84" s="440">
        <v>-15346.034040523788</v>
      </c>
      <c r="S84" s="440">
        <v>224270.99566541263</v>
      </c>
      <c r="T84" s="440">
        <v>223024.6317243746</v>
      </c>
      <c r="U84" s="437">
        <f t="shared" si="22"/>
        <v>21489.602018438192</v>
      </c>
      <c r="V84" s="428">
        <v>-924705.88024111209</v>
      </c>
      <c r="W84" s="428">
        <v>-915555.36394448509</v>
      </c>
      <c r="X84" s="441">
        <v>-121193</v>
      </c>
      <c r="Y84" s="441">
        <v>-24650</v>
      </c>
      <c r="Z84" s="457">
        <f t="shared" si="23"/>
        <v>-1045898.8802411121</v>
      </c>
      <c r="AA84" s="457">
        <f t="shared" si="24"/>
        <v>-940205.36394448509</v>
      </c>
      <c r="AB84" s="437">
        <f t="shared" si="25"/>
        <v>105693.516296627</v>
      </c>
      <c r="AC84" s="442">
        <f t="shared" si="26"/>
        <v>-811.40332059046705</v>
      </c>
      <c r="AD84" s="457">
        <f t="shared" si="27"/>
        <v>-748.57114963732886</v>
      </c>
      <c r="AE84" s="439">
        <f t="shared" si="28"/>
        <v>62.832170953138188</v>
      </c>
      <c r="AF84" s="429">
        <v>15</v>
      </c>
      <c r="AG84" s="429">
        <v>15</v>
      </c>
      <c r="AH84" s="517"/>
      <c r="AI84" s="517"/>
      <c r="AJ84" s="517"/>
      <c r="AK84" s="517"/>
    </row>
    <row r="85" spans="1:37">
      <c r="A85" s="434">
        <v>232</v>
      </c>
      <c r="B85" s="435" t="s">
        <v>116</v>
      </c>
      <c r="C85" s="436">
        <v>12890</v>
      </c>
      <c r="D85" s="436">
        <v>12750</v>
      </c>
      <c r="E85" s="440">
        <v>2832097.2339811954</v>
      </c>
      <c r="F85" s="200">
        <v>3070748.4037965722</v>
      </c>
      <c r="G85" s="437">
        <f t="shared" si="21"/>
        <v>238651.16981537687</v>
      </c>
      <c r="H85" s="438">
        <v>-262347.28069219308</v>
      </c>
      <c r="I85" s="200">
        <f t="shared" si="19"/>
        <v>-905990.55870851805</v>
      </c>
      <c r="J85" s="439">
        <f t="shared" si="20"/>
        <v>-643643.27801632497</v>
      </c>
      <c r="K85" s="200">
        <v>17854.550463376247</v>
      </c>
      <c r="L85" s="440">
        <v>-24608.004700277739</v>
      </c>
      <c r="M85" s="440">
        <v>-280201.83115556929</v>
      </c>
      <c r="N85" s="440">
        <v>-170278.0639251105</v>
      </c>
      <c r="O85" s="440">
        <v>-1153491.9293158478</v>
      </c>
      <c r="P85" s="200">
        <v>442387.43923271802</v>
      </c>
      <c r="Q85" s="440">
        <v>5189312</v>
      </c>
      <c r="R85" s="440">
        <v>5331084.5739423959</v>
      </c>
      <c r="S85" s="440">
        <v>2831877.4419475598</v>
      </c>
      <c r="T85" s="440">
        <v>2833844.5446507484</v>
      </c>
      <c r="U85" s="437">
        <f t="shared" si="22"/>
        <v>143739.6766455844</v>
      </c>
      <c r="V85" s="428">
        <v>10590939.395236563</v>
      </c>
      <c r="W85" s="428">
        <v>10329686.963939272</v>
      </c>
      <c r="X85" s="441">
        <v>-496933</v>
      </c>
      <c r="Y85" s="441">
        <v>-601507</v>
      </c>
      <c r="Z85" s="457">
        <f t="shared" si="23"/>
        <v>10094006.395236563</v>
      </c>
      <c r="AA85" s="457">
        <f t="shared" si="24"/>
        <v>9728179.9639392719</v>
      </c>
      <c r="AB85" s="437">
        <f t="shared" si="25"/>
        <v>-365826.43129729107</v>
      </c>
      <c r="AC85" s="442">
        <f t="shared" si="26"/>
        <v>783.08816099585442</v>
      </c>
      <c r="AD85" s="457">
        <f t="shared" si="27"/>
        <v>762.99450697562918</v>
      </c>
      <c r="AE85" s="439">
        <f t="shared" si="28"/>
        <v>-20.093654020225244</v>
      </c>
      <c r="AF85" s="429">
        <v>14</v>
      </c>
      <c r="AG85" s="429">
        <v>14</v>
      </c>
      <c r="AH85" s="517"/>
      <c r="AI85" s="517"/>
      <c r="AJ85" s="517"/>
      <c r="AK85" s="517"/>
    </row>
    <row r="86" spans="1:37">
      <c r="A86" s="434">
        <v>233</v>
      </c>
      <c r="B86" s="435" t="s">
        <v>117</v>
      </c>
      <c r="C86" s="436">
        <v>15312</v>
      </c>
      <c r="D86" s="436">
        <v>15116</v>
      </c>
      <c r="E86" s="440">
        <v>3658175.9691877202</v>
      </c>
      <c r="F86" s="200">
        <v>3222993.1056877961</v>
      </c>
      <c r="G86" s="437">
        <f t="shared" si="21"/>
        <v>-435182.86349992407</v>
      </c>
      <c r="H86" s="438">
        <v>3280299.2264071186</v>
      </c>
      <c r="I86" s="200">
        <f t="shared" si="19"/>
        <v>1511731.1209357646</v>
      </c>
      <c r="J86" s="439">
        <f t="shared" si="20"/>
        <v>-1768568.105471354</v>
      </c>
      <c r="K86" s="200">
        <v>2494170.1595986546</v>
      </c>
      <c r="L86" s="440">
        <v>2112707.7629149491</v>
      </c>
      <c r="M86" s="440">
        <v>786129.06680846412</v>
      </c>
      <c r="N86" s="440">
        <v>242086.53230290112</v>
      </c>
      <c r="O86" s="440">
        <v>-1367543.843414773</v>
      </c>
      <c r="P86" s="200">
        <v>524480.6691326875</v>
      </c>
      <c r="Q86" s="440">
        <v>7291491</v>
      </c>
      <c r="R86" s="440">
        <v>6990857.8582752366</v>
      </c>
      <c r="S86" s="440">
        <v>3403075.8114378415</v>
      </c>
      <c r="T86" s="440">
        <v>3392006.8512649895</v>
      </c>
      <c r="U86" s="437">
        <f t="shared" si="22"/>
        <v>-311702.10189761594</v>
      </c>
      <c r="V86" s="428">
        <v>17633042.007032681</v>
      </c>
      <c r="W86" s="428">
        <v>15117588.93646975</v>
      </c>
      <c r="X86" s="441">
        <v>-437722</v>
      </c>
      <c r="Y86" s="441">
        <v>65167</v>
      </c>
      <c r="Z86" s="457">
        <f t="shared" si="23"/>
        <v>17195320.007032681</v>
      </c>
      <c r="AA86" s="457">
        <f t="shared" si="24"/>
        <v>15182755.93646975</v>
      </c>
      <c r="AB86" s="437">
        <f t="shared" si="25"/>
        <v>-2012564.0705629308</v>
      </c>
      <c r="AC86" s="442">
        <f t="shared" si="26"/>
        <v>1122.9963431970141</v>
      </c>
      <c r="AD86" s="457">
        <f t="shared" si="27"/>
        <v>1004.4162434817247</v>
      </c>
      <c r="AE86" s="439">
        <f t="shared" si="28"/>
        <v>-118.58009971528941</v>
      </c>
      <c r="AF86" s="429">
        <v>14</v>
      </c>
      <c r="AG86" s="429">
        <v>14</v>
      </c>
      <c r="AH86" s="517"/>
      <c r="AI86" s="517"/>
      <c r="AJ86" s="517"/>
      <c r="AK86" s="517"/>
    </row>
    <row r="87" spans="1:37">
      <c r="A87" s="434">
        <v>235</v>
      </c>
      <c r="B87" s="435" t="s">
        <v>118</v>
      </c>
      <c r="C87" s="436">
        <v>10396</v>
      </c>
      <c r="D87" s="436">
        <v>10284</v>
      </c>
      <c r="E87" s="440">
        <v>7204630.7668807749</v>
      </c>
      <c r="F87" s="200">
        <v>7187741.1667548623</v>
      </c>
      <c r="G87" s="437">
        <f t="shared" si="21"/>
        <v>-16889.600125912577</v>
      </c>
      <c r="H87" s="438">
        <v>8851264.2169168368</v>
      </c>
      <c r="I87" s="200">
        <f t="shared" si="19"/>
        <v>12408587.732984902</v>
      </c>
      <c r="J87" s="439">
        <f t="shared" si="20"/>
        <v>3557323.5160680655</v>
      </c>
      <c r="K87" s="200">
        <v>7363193.4739771765</v>
      </c>
      <c r="L87" s="440">
        <v>9959939.9218627382</v>
      </c>
      <c r="M87" s="440">
        <v>1488070.7429396594</v>
      </c>
      <c r="N87" s="440">
        <v>3022216.3268880392</v>
      </c>
      <c r="O87" s="440">
        <v>-930393.01969287673</v>
      </c>
      <c r="P87" s="200">
        <v>356824.50392700173</v>
      </c>
      <c r="Q87" s="440">
        <v>-1613257</v>
      </c>
      <c r="R87" s="440">
        <v>-1675133.5221422266</v>
      </c>
      <c r="S87" s="440">
        <v>662205.84094886237</v>
      </c>
      <c r="T87" s="440">
        <v>655476.00876194029</v>
      </c>
      <c r="U87" s="437">
        <f t="shared" si="22"/>
        <v>-68606.354329148657</v>
      </c>
      <c r="V87" s="428">
        <v>15104843.824746475</v>
      </c>
      <c r="W87" s="428">
        <v>18576671.386567637</v>
      </c>
      <c r="X87" s="441">
        <v>2902232</v>
      </c>
      <c r="Y87" s="441">
        <v>2923081</v>
      </c>
      <c r="Z87" s="457">
        <f t="shared" si="23"/>
        <v>18007075.824746475</v>
      </c>
      <c r="AA87" s="457">
        <f t="shared" si="24"/>
        <v>21499752.386567637</v>
      </c>
      <c r="AB87" s="437">
        <f t="shared" si="25"/>
        <v>3492676.5618211627</v>
      </c>
      <c r="AC87" s="442">
        <f t="shared" si="26"/>
        <v>1732.1157969167443</v>
      </c>
      <c r="AD87" s="457">
        <f t="shared" si="27"/>
        <v>2090.6021379392878</v>
      </c>
      <c r="AE87" s="439">
        <f t="shared" si="28"/>
        <v>358.48634102254346</v>
      </c>
      <c r="AF87" s="429">
        <v>1</v>
      </c>
      <c r="AG87" s="430">
        <v>34</v>
      </c>
      <c r="AH87" s="517"/>
      <c r="AI87" s="517"/>
      <c r="AJ87" s="517"/>
      <c r="AK87" s="517"/>
    </row>
    <row r="88" spans="1:37">
      <c r="A88" s="434">
        <v>236</v>
      </c>
      <c r="B88" s="435" t="s">
        <v>119</v>
      </c>
      <c r="C88" s="436">
        <v>4196</v>
      </c>
      <c r="D88" s="436">
        <v>4198</v>
      </c>
      <c r="E88" s="440">
        <v>2083442.6012743034</v>
      </c>
      <c r="F88" s="200">
        <v>2041750.4791427725</v>
      </c>
      <c r="G88" s="437">
        <f t="shared" si="21"/>
        <v>-41692.122131530894</v>
      </c>
      <c r="H88" s="438">
        <v>-528790.6630155833</v>
      </c>
      <c r="I88" s="200">
        <f t="shared" si="19"/>
        <v>-428609.4057998624</v>
      </c>
      <c r="J88" s="439">
        <f t="shared" si="20"/>
        <v>100181.25721572089</v>
      </c>
      <c r="K88" s="200">
        <v>-104928.87593170683</v>
      </c>
      <c r="L88" s="440">
        <v>68219.634724157659</v>
      </c>
      <c r="M88" s="440">
        <v>-423861.78708387644</v>
      </c>
      <c r="N88" s="440">
        <v>-262694.40135782573</v>
      </c>
      <c r="O88" s="440">
        <v>-379792.87209944538</v>
      </c>
      <c r="P88" s="200">
        <v>145658.23293325101</v>
      </c>
      <c r="Q88" s="440">
        <v>2283320</v>
      </c>
      <c r="R88" s="440">
        <v>2256974.4482996222</v>
      </c>
      <c r="S88" s="440">
        <v>896489.68078274722</v>
      </c>
      <c r="T88" s="440">
        <v>887852.95850948663</v>
      </c>
      <c r="U88" s="437">
        <f t="shared" si="22"/>
        <v>-34982.273973638657</v>
      </c>
      <c r="V88" s="428">
        <v>4734461.6190414671</v>
      </c>
      <c r="W88" s="428">
        <v>4757968.4802369904</v>
      </c>
      <c r="X88" s="441">
        <v>960574</v>
      </c>
      <c r="Y88" s="441">
        <v>761702</v>
      </c>
      <c r="Z88" s="457">
        <f t="shared" si="23"/>
        <v>5695035.6190414671</v>
      </c>
      <c r="AA88" s="457">
        <f t="shared" si="24"/>
        <v>5519670.4802369904</v>
      </c>
      <c r="AB88" s="437">
        <f t="shared" si="25"/>
        <v>-175365.13880447671</v>
      </c>
      <c r="AC88" s="442">
        <f t="shared" si="26"/>
        <v>1357.2534840422943</v>
      </c>
      <c r="AD88" s="457">
        <f t="shared" si="27"/>
        <v>1314.8333683270582</v>
      </c>
      <c r="AE88" s="439">
        <f t="shared" si="28"/>
        <v>-42.420115715236079</v>
      </c>
      <c r="AF88" s="429">
        <v>16</v>
      </c>
      <c r="AG88" s="429">
        <v>16</v>
      </c>
      <c r="AH88" s="517"/>
      <c r="AI88" s="517"/>
      <c r="AJ88" s="517"/>
      <c r="AK88" s="517"/>
    </row>
    <row r="89" spans="1:37">
      <c r="A89" s="434">
        <v>239</v>
      </c>
      <c r="B89" s="435" t="s">
        <v>120</v>
      </c>
      <c r="C89" s="436">
        <v>2095</v>
      </c>
      <c r="D89" s="436">
        <v>2029</v>
      </c>
      <c r="E89" s="440">
        <v>387331.62395762152</v>
      </c>
      <c r="F89" s="200">
        <v>464539.17025579279</v>
      </c>
      <c r="G89" s="437">
        <f t="shared" si="21"/>
        <v>77207.546298171277</v>
      </c>
      <c r="H89" s="438">
        <v>-91989.468654343393</v>
      </c>
      <c r="I89" s="200">
        <f t="shared" si="19"/>
        <v>-50654.477745115029</v>
      </c>
      <c r="J89" s="439">
        <f t="shared" si="20"/>
        <v>41334.990909228363</v>
      </c>
      <c r="K89" s="200">
        <v>195498.780700011</v>
      </c>
      <c r="L89" s="440">
        <v>275119.70620280982</v>
      </c>
      <c r="M89" s="440">
        <v>-287488.2493543544</v>
      </c>
      <c r="N89" s="440">
        <v>-212610.967447637</v>
      </c>
      <c r="O89" s="440">
        <v>-183563.53918289058</v>
      </c>
      <c r="P89" s="200">
        <v>70400.322682602738</v>
      </c>
      <c r="Q89" s="440">
        <v>397653</v>
      </c>
      <c r="R89" s="440">
        <v>790843.28003277641</v>
      </c>
      <c r="S89" s="440">
        <v>464543.67246879439</v>
      </c>
      <c r="T89" s="440">
        <v>462300.14243070059</v>
      </c>
      <c r="U89" s="437">
        <f t="shared" si="22"/>
        <v>390946.74999468273</v>
      </c>
      <c r="V89" s="428">
        <v>1157538.8277720725</v>
      </c>
      <c r="W89" s="428">
        <v>1667028.1150152239</v>
      </c>
      <c r="X89" s="441">
        <v>-528770</v>
      </c>
      <c r="Y89" s="441">
        <v>-410432</v>
      </c>
      <c r="Z89" s="457">
        <f t="shared" si="23"/>
        <v>628768.82777207252</v>
      </c>
      <c r="AA89" s="457">
        <f t="shared" si="24"/>
        <v>1256596.1150152239</v>
      </c>
      <c r="AB89" s="437">
        <f t="shared" si="25"/>
        <v>627827.28724315134</v>
      </c>
      <c r="AC89" s="442">
        <f t="shared" si="26"/>
        <v>300.12831874561937</v>
      </c>
      <c r="AD89" s="457">
        <f t="shared" si="27"/>
        <v>619.3179472721655</v>
      </c>
      <c r="AE89" s="439">
        <f t="shared" si="28"/>
        <v>319.18962852654613</v>
      </c>
      <c r="AF89" s="429">
        <v>11</v>
      </c>
      <c r="AG89" s="429">
        <v>11</v>
      </c>
      <c r="AH89" s="517"/>
      <c r="AI89" s="517"/>
      <c r="AJ89" s="517"/>
      <c r="AK89" s="517"/>
    </row>
    <row r="90" spans="1:37">
      <c r="A90" s="434">
        <v>240</v>
      </c>
      <c r="B90" s="435" t="s">
        <v>121</v>
      </c>
      <c r="C90" s="436">
        <v>19982</v>
      </c>
      <c r="D90" s="436">
        <v>19499</v>
      </c>
      <c r="E90" s="440">
        <v>2428911.5617083069</v>
      </c>
      <c r="F90" s="200">
        <v>2410818.7402096335</v>
      </c>
      <c r="G90" s="437">
        <f t="shared" si="21"/>
        <v>-18092.821498673409</v>
      </c>
      <c r="H90" s="438">
        <v>-9844742.2890711352</v>
      </c>
      <c r="I90" s="200">
        <f t="shared" si="19"/>
        <v>-13744131.935681807</v>
      </c>
      <c r="J90" s="439">
        <f t="shared" si="20"/>
        <v>-3899389.6466106717</v>
      </c>
      <c r="K90" s="200">
        <v>-6108357.624492256</v>
      </c>
      <c r="L90" s="440">
        <v>-7921581.4782764092</v>
      </c>
      <c r="M90" s="440">
        <v>-3736384.6645788797</v>
      </c>
      <c r="N90" s="440">
        <v>-4735034.6572382636</v>
      </c>
      <c r="O90" s="440">
        <v>-1764073.6572337032</v>
      </c>
      <c r="P90" s="200">
        <v>676557.85706657008</v>
      </c>
      <c r="Q90" s="440">
        <v>4179917</v>
      </c>
      <c r="R90" s="440">
        <v>5513901.5913543198</v>
      </c>
      <c r="S90" s="440">
        <v>3195185.713191451</v>
      </c>
      <c r="T90" s="440">
        <v>3214817.9245309983</v>
      </c>
      <c r="U90" s="437">
        <f t="shared" si="22"/>
        <v>1353616.8026938662</v>
      </c>
      <c r="V90" s="428">
        <v>-40728.01417137729</v>
      </c>
      <c r="W90" s="428">
        <v>-2604593.6791921756</v>
      </c>
      <c r="X90" s="441">
        <v>541807</v>
      </c>
      <c r="Y90" s="441">
        <v>39622</v>
      </c>
      <c r="Z90" s="457">
        <f t="shared" si="23"/>
        <v>501078.98582862271</v>
      </c>
      <c r="AA90" s="457">
        <f t="shared" si="24"/>
        <v>-2564971.6791921756</v>
      </c>
      <c r="AB90" s="437">
        <f t="shared" si="25"/>
        <v>-3066050.6650207983</v>
      </c>
      <c r="AC90" s="442">
        <f t="shared" si="26"/>
        <v>25.07651815777313</v>
      </c>
      <c r="AD90" s="457">
        <f t="shared" si="27"/>
        <v>-131.54375502293325</v>
      </c>
      <c r="AE90" s="439">
        <f t="shared" si="28"/>
        <v>-156.62027318070639</v>
      </c>
      <c r="AF90" s="429">
        <v>19</v>
      </c>
      <c r="AG90" s="429">
        <v>19</v>
      </c>
      <c r="AH90" s="517"/>
      <c r="AI90" s="517"/>
      <c r="AJ90" s="517"/>
      <c r="AK90" s="517"/>
    </row>
    <row r="91" spans="1:37">
      <c r="A91" s="434">
        <v>241</v>
      </c>
      <c r="B91" s="435" t="s">
        <v>122</v>
      </c>
      <c r="C91" s="436">
        <v>7904</v>
      </c>
      <c r="D91" s="436">
        <v>7771</v>
      </c>
      <c r="E91" s="440">
        <v>2667194.9193465994</v>
      </c>
      <c r="F91" s="200">
        <v>2733052.4179990706</v>
      </c>
      <c r="G91" s="437">
        <f t="shared" si="21"/>
        <v>65857.498652471229</v>
      </c>
      <c r="H91" s="438">
        <v>-2046785.9006313463</v>
      </c>
      <c r="I91" s="200">
        <f t="shared" si="19"/>
        <v>-3285094.9670786904</v>
      </c>
      <c r="J91" s="439">
        <f t="shared" si="20"/>
        <v>-1238309.0664473441</v>
      </c>
      <c r="K91" s="200">
        <v>-1201596.3587326356</v>
      </c>
      <c r="L91" s="440">
        <v>-1734954.3656333503</v>
      </c>
      <c r="M91" s="440">
        <v>-845189.54189871054</v>
      </c>
      <c r="N91" s="440">
        <v>-1116729.3863523209</v>
      </c>
      <c r="O91" s="440">
        <v>-703042.02217360411</v>
      </c>
      <c r="P91" s="200">
        <v>269630.80708058446</v>
      </c>
      <c r="Q91" s="440">
        <v>1677615</v>
      </c>
      <c r="R91" s="440">
        <v>1649253.9476050371</v>
      </c>
      <c r="S91" s="440">
        <v>1149668.269213184</v>
      </c>
      <c r="T91" s="440">
        <v>1132542.5612872744</v>
      </c>
      <c r="U91" s="437">
        <f t="shared" si="22"/>
        <v>-45486.760320872068</v>
      </c>
      <c r="V91" s="428">
        <v>3447692.2879284369</v>
      </c>
      <c r="W91" s="428">
        <v>2229753.9599699844</v>
      </c>
      <c r="X91" s="441">
        <v>-452317</v>
      </c>
      <c r="Y91" s="441">
        <v>-544728</v>
      </c>
      <c r="Z91" s="457">
        <f t="shared" si="23"/>
        <v>2995375.2879284369</v>
      </c>
      <c r="AA91" s="457">
        <f t="shared" si="24"/>
        <v>1685025.9599699844</v>
      </c>
      <c r="AB91" s="437">
        <f t="shared" si="25"/>
        <v>-1310349.3279584525</v>
      </c>
      <c r="AC91" s="442">
        <f t="shared" si="26"/>
        <v>378.96954553750464</v>
      </c>
      <c r="AD91" s="457">
        <f t="shared" si="27"/>
        <v>216.83515119932883</v>
      </c>
      <c r="AE91" s="439">
        <f t="shared" si="28"/>
        <v>-162.13439433817581</v>
      </c>
      <c r="AF91" s="429">
        <v>19</v>
      </c>
      <c r="AG91" s="429">
        <v>19</v>
      </c>
      <c r="AH91" s="517"/>
      <c r="AI91" s="517"/>
      <c r="AJ91" s="517"/>
      <c r="AK91" s="517"/>
    </row>
    <row r="92" spans="1:37">
      <c r="A92" s="434">
        <v>244</v>
      </c>
      <c r="B92" s="435" t="s">
        <v>123</v>
      </c>
      <c r="C92" s="436">
        <v>19116</v>
      </c>
      <c r="D92" s="436">
        <v>19300</v>
      </c>
      <c r="E92" s="440">
        <v>17395340.628225945</v>
      </c>
      <c r="F92" s="200">
        <v>17399743.879205678</v>
      </c>
      <c r="G92" s="437">
        <f t="shared" si="21"/>
        <v>4403.250979732722</v>
      </c>
      <c r="H92" s="438">
        <v>-2416938.8521082466</v>
      </c>
      <c r="I92" s="200">
        <f t="shared" si="19"/>
        <v>-937547.05482638476</v>
      </c>
      <c r="J92" s="439">
        <f t="shared" si="20"/>
        <v>1479391.7972818618</v>
      </c>
      <c r="K92" s="200">
        <v>-843977.50751002331</v>
      </c>
      <c r="L92" s="440">
        <v>562866.68008460093</v>
      </c>
      <c r="M92" s="440">
        <v>-1572961.3445982235</v>
      </c>
      <c r="N92" s="440">
        <v>-423996.74207926792</v>
      </c>
      <c r="O92" s="440">
        <v>-1746070.1361408518</v>
      </c>
      <c r="P92" s="200">
        <v>669653.14330913394</v>
      </c>
      <c r="Q92" s="440">
        <v>4245107</v>
      </c>
      <c r="R92" s="440">
        <v>3660954.0326702883</v>
      </c>
      <c r="S92" s="440">
        <v>2097985.6613888899</v>
      </c>
      <c r="T92" s="440">
        <v>2075376.9698116761</v>
      </c>
      <c r="U92" s="437">
        <f t="shared" si="22"/>
        <v>-606761.65890692547</v>
      </c>
      <c r="V92" s="428">
        <v>21321494.437506586</v>
      </c>
      <c r="W92" s="428">
        <v>22198527.827251911</v>
      </c>
      <c r="X92" s="441">
        <v>189096</v>
      </c>
      <c r="Y92" s="441">
        <v>28240</v>
      </c>
      <c r="Z92" s="457">
        <f t="shared" si="23"/>
        <v>21510590.437506586</v>
      </c>
      <c r="AA92" s="457">
        <f t="shared" si="24"/>
        <v>22226767.827251911</v>
      </c>
      <c r="AB92" s="437">
        <f t="shared" si="25"/>
        <v>716177.38974532485</v>
      </c>
      <c r="AC92" s="442">
        <f t="shared" si="26"/>
        <v>1125.2662919808845</v>
      </c>
      <c r="AD92" s="457">
        <f t="shared" si="27"/>
        <v>1151.6460014120162</v>
      </c>
      <c r="AE92" s="439">
        <f t="shared" si="28"/>
        <v>26.379709431131687</v>
      </c>
      <c r="AF92" s="429">
        <v>17</v>
      </c>
      <c r="AG92" s="429">
        <v>17</v>
      </c>
      <c r="AH92" s="517"/>
      <c r="AI92" s="517"/>
      <c r="AJ92" s="517"/>
      <c r="AK92" s="517"/>
    </row>
    <row r="93" spans="1:37">
      <c r="A93" s="434">
        <v>245</v>
      </c>
      <c r="B93" s="435" t="s">
        <v>124</v>
      </c>
      <c r="C93" s="436">
        <v>37232</v>
      </c>
      <c r="D93" s="436">
        <v>37676</v>
      </c>
      <c r="E93" s="440">
        <v>15764127.332240188</v>
      </c>
      <c r="F93" s="200">
        <v>16007361.303351667</v>
      </c>
      <c r="G93" s="437">
        <f t="shared" si="21"/>
        <v>243233.97111147828</v>
      </c>
      <c r="H93" s="438">
        <v>-701955.26629270473</v>
      </c>
      <c r="I93" s="200">
        <f t="shared" si="19"/>
        <v>-4411978.1687691454</v>
      </c>
      <c r="J93" s="439">
        <f t="shared" si="20"/>
        <v>-3710022.9024764406</v>
      </c>
      <c r="K93" s="200">
        <v>-1124612.8536957274</v>
      </c>
      <c r="L93" s="440">
        <v>-2329203.1215402596</v>
      </c>
      <c r="M93" s="440">
        <v>422657.58740302263</v>
      </c>
      <c r="N93" s="440">
        <v>18524.777741466889</v>
      </c>
      <c r="O93" s="440">
        <v>-3408546.0336395199</v>
      </c>
      <c r="P93" s="200">
        <v>1307246.2086691675</v>
      </c>
      <c r="Q93" s="440">
        <v>1850402</v>
      </c>
      <c r="R93" s="440">
        <v>430942.73587921291</v>
      </c>
      <c r="S93" s="440">
        <v>4834905.5185733447</v>
      </c>
      <c r="T93" s="440">
        <v>4824294.0159718813</v>
      </c>
      <c r="U93" s="437">
        <f t="shared" si="22"/>
        <v>-1430070.7667222507</v>
      </c>
      <c r="V93" s="428">
        <v>21747479.584520828</v>
      </c>
      <c r="W93" s="428">
        <v>16850619.887196209</v>
      </c>
      <c r="X93" s="441">
        <v>-3946471</v>
      </c>
      <c r="Y93" s="441">
        <v>-2622359</v>
      </c>
      <c r="Z93" s="457">
        <f t="shared" si="23"/>
        <v>17801008.584520828</v>
      </c>
      <c r="AA93" s="457">
        <f t="shared" si="24"/>
        <v>14228260.887196209</v>
      </c>
      <c r="AB93" s="437">
        <f t="shared" si="25"/>
        <v>-3572747.6973246187</v>
      </c>
      <c r="AC93" s="442">
        <f t="shared" si="26"/>
        <v>478.1104583294163</v>
      </c>
      <c r="AD93" s="457">
        <f t="shared" si="27"/>
        <v>377.64786302145154</v>
      </c>
      <c r="AE93" s="439">
        <f t="shared" si="28"/>
        <v>-100.46259530796476</v>
      </c>
      <c r="AF93" s="429">
        <v>1</v>
      </c>
      <c r="AG93" s="430">
        <v>35</v>
      </c>
      <c r="AH93" s="517"/>
      <c r="AI93" s="517"/>
      <c r="AJ93" s="517"/>
      <c r="AK93" s="517"/>
    </row>
    <row r="94" spans="1:37">
      <c r="A94" s="434">
        <v>249</v>
      </c>
      <c r="B94" s="435" t="s">
        <v>125</v>
      </c>
      <c r="C94" s="436">
        <v>9443</v>
      </c>
      <c r="D94" s="436">
        <v>9250</v>
      </c>
      <c r="E94" s="440">
        <v>1013412.1182315373</v>
      </c>
      <c r="F94" s="200">
        <v>1066449.7104113228</v>
      </c>
      <c r="G94" s="437">
        <f t="shared" si="21"/>
        <v>53037.592179785483</v>
      </c>
      <c r="H94" s="438">
        <v>1231278.0322409854</v>
      </c>
      <c r="I94" s="200">
        <f t="shared" si="19"/>
        <v>476864.14402679726</v>
      </c>
      <c r="J94" s="439">
        <f t="shared" si="20"/>
        <v>-754413.88821418816</v>
      </c>
      <c r="K94" s="200">
        <v>356946.7361238359</v>
      </c>
      <c r="L94" s="440">
        <v>320418.75827526744</v>
      </c>
      <c r="M94" s="440">
        <v>874331.29611714953</v>
      </c>
      <c r="N94" s="440">
        <v>672344.7216941925</v>
      </c>
      <c r="O94" s="440">
        <v>-836847.08597424242</v>
      </c>
      <c r="P94" s="200">
        <v>320947.75003157975</v>
      </c>
      <c r="Q94" s="440">
        <v>2871144</v>
      </c>
      <c r="R94" s="440">
        <v>3375148.8711746689</v>
      </c>
      <c r="S94" s="440">
        <v>1689805.5154613357</v>
      </c>
      <c r="T94" s="440">
        <v>1665414.2069316842</v>
      </c>
      <c r="U94" s="437">
        <f t="shared" si="22"/>
        <v>479613.56264501717</v>
      </c>
      <c r="V94" s="428">
        <v>6805639.6659338586</v>
      </c>
      <c r="W94" s="428">
        <v>6583876.9327317029</v>
      </c>
      <c r="X94" s="441">
        <v>-88907</v>
      </c>
      <c r="Y94" s="441">
        <v>267151</v>
      </c>
      <c r="Z94" s="457">
        <f t="shared" si="23"/>
        <v>6716732.6659338586</v>
      </c>
      <c r="AA94" s="457">
        <f t="shared" si="24"/>
        <v>6851027.9327317029</v>
      </c>
      <c r="AB94" s="437">
        <f t="shared" si="25"/>
        <v>134295.26679784432</v>
      </c>
      <c r="AC94" s="442">
        <f t="shared" si="26"/>
        <v>711.2922446186443</v>
      </c>
      <c r="AD94" s="457">
        <f t="shared" si="27"/>
        <v>740.65166840342738</v>
      </c>
      <c r="AE94" s="439">
        <f t="shared" si="28"/>
        <v>29.359423784783075</v>
      </c>
      <c r="AF94" s="429">
        <v>13</v>
      </c>
      <c r="AG94" s="429">
        <v>13</v>
      </c>
      <c r="AH94" s="517"/>
      <c r="AI94" s="517"/>
      <c r="AJ94" s="517"/>
      <c r="AK94" s="517"/>
    </row>
    <row r="95" spans="1:37">
      <c r="A95" s="434">
        <v>250</v>
      </c>
      <c r="B95" s="435" t="s">
        <v>126</v>
      </c>
      <c r="C95" s="436">
        <v>1808</v>
      </c>
      <c r="D95" s="436">
        <v>1771</v>
      </c>
      <c r="E95" s="440">
        <v>212270.495031862</v>
      </c>
      <c r="F95" s="200">
        <v>242412.14290991778</v>
      </c>
      <c r="G95" s="437">
        <f t="shared" si="21"/>
        <v>30141.647878055781</v>
      </c>
      <c r="H95" s="438">
        <v>269901.53647575394</v>
      </c>
      <c r="I95" s="200">
        <f t="shared" si="19"/>
        <v>-25812.027127422734</v>
      </c>
      <c r="J95" s="439">
        <f t="shared" si="20"/>
        <v>-295713.56360317668</v>
      </c>
      <c r="K95" s="200">
        <v>197920.72461793592</v>
      </c>
      <c r="L95" s="440">
        <v>72091.004209299746</v>
      </c>
      <c r="M95" s="440">
        <v>71980.811857818</v>
      </c>
      <c r="N95" s="440">
        <v>870.77665835380242</v>
      </c>
      <c r="O95" s="440">
        <v>-160222.29073085226</v>
      </c>
      <c r="P95" s="200">
        <v>61448.482735775971</v>
      </c>
      <c r="Q95" s="440">
        <v>695579</v>
      </c>
      <c r="R95" s="440">
        <v>800408.86810264259</v>
      </c>
      <c r="S95" s="440">
        <v>443555.78617089614</v>
      </c>
      <c r="T95" s="440">
        <v>441292.16868401034</v>
      </c>
      <c r="U95" s="437">
        <f t="shared" si="22"/>
        <v>102566.25061575673</v>
      </c>
      <c r="V95" s="428">
        <v>1621306.8176785121</v>
      </c>
      <c r="W95" s="428">
        <v>1458301.1526049939</v>
      </c>
      <c r="X95" s="441">
        <v>-370311</v>
      </c>
      <c r="Y95" s="441">
        <v>-365374</v>
      </c>
      <c r="Z95" s="457">
        <f t="shared" si="23"/>
        <v>1250995.8176785121</v>
      </c>
      <c r="AA95" s="457">
        <f t="shared" si="24"/>
        <v>1092927.1526049939</v>
      </c>
      <c r="AB95" s="437">
        <f t="shared" si="25"/>
        <v>-158068.66507351818</v>
      </c>
      <c r="AC95" s="442">
        <f t="shared" si="26"/>
        <v>691.92246553015048</v>
      </c>
      <c r="AD95" s="457">
        <f t="shared" si="27"/>
        <v>617.12430977131214</v>
      </c>
      <c r="AE95" s="439">
        <f t="shared" si="28"/>
        <v>-74.798155758838334</v>
      </c>
      <c r="AF95" s="429">
        <v>6</v>
      </c>
      <c r="AG95" s="429">
        <v>6</v>
      </c>
      <c r="AH95" s="517"/>
      <c r="AI95" s="517"/>
      <c r="AJ95" s="517"/>
      <c r="AK95" s="517"/>
    </row>
    <row r="96" spans="1:37">
      <c r="A96" s="434">
        <v>256</v>
      </c>
      <c r="B96" s="435" t="s">
        <v>127</v>
      </c>
      <c r="C96" s="436">
        <v>1581</v>
      </c>
      <c r="D96" s="436">
        <v>1554</v>
      </c>
      <c r="E96" s="440">
        <v>1451686.1513661123</v>
      </c>
      <c r="F96" s="200">
        <v>1455064.3515382553</v>
      </c>
      <c r="G96" s="437">
        <f t="shared" si="21"/>
        <v>3378.200172143057</v>
      </c>
      <c r="H96" s="438">
        <v>-656061.37770001881</v>
      </c>
      <c r="I96" s="200">
        <f t="shared" si="19"/>
        <v>-884383.98856564274</v>
      </c>
      <c r="J96" s="439">
        <f t="shared" si="20"/>
        <v>-228322.61086562392</v>
      </c>
      <c r="K96" s="200">
        <v>-267691.33868008648</v>
      </c>
      <c r="L96" s="440">
        <v>-362763.6722493007</v>
      </c>
      <c r="M96" s="440">
        <v>-388370.03901993233</v>
      </c>
      <c r="N96" s="440">
        <v>-434949.22787797474</v>
      </c>
      <c r="O96" s="440">
        <v>-140590.31044367273</v>
      </c>
      <c r="P96" s="200">
        <v>53919.222005305397</v>
      </c>
      <c r="Q96" s="440">
        <v>707007</v>
      </c>
      <c r="R96" s="440">
        <v>851903.69821475446</v>
      </c>
      <c r="S96" s="440">
        <v>342078.91533434653</v>
      </c>
      <c r="T96" s="440">
        <v>343315.21196814114</v>
      </c>
      <c r="U96" s="437">
        <f t="shared" si="22"/>
        <v>146132.99484854913</v>
      </c>
      <c r="V96" s="428">
        <v>1844710.6890004401</v>
      </c>
      <c r="W96" s="428">
        <v>1765899.2731869628</v>
      </c>
      <c r="X96" s="441">
        <v>354731</v>
      </c>
      <c r="Y96" s="441">
        <v>368867</v>
      </c>
      <c r="Z96" s="457">
        <f t="shared" si="23"/>
        <v>2199441.6890004398</v>
      </c>
      <c r="AA96" s="457">
        <f t="shared" si="24"/>
        <v>2134766.2731869631</v>
      </c>
      <c r="AB96" s="437">
        <f t="shared" si="25"/>
        <v>-64675.415813476779</v>
      </c>
      <c r="AC96" s="442">
        <f t="shared" si="26"/>
        <v>1391.1712137890195</v>
      </c>
      <c r="AD96" s="457">
        <f t="shared" si="27"/>
        <v>1373.7234705192811</v>
      </c>
      <c r="AE96" s="439">
        <f t="shared" si="28"/>
        <v>-17.447743269738339</v>
      </c>
      <c r="AF96" s="429">
        <v>13</v>
      </c>
      <c r="AG96" s="429">
        <v>13</v>
      </c>
      <c r="AH96" s="517"/>
      <c r="AI96" s="517"/>
      <c r="AJ96" s="517"/>
      <c r="AK96" s="517"/>
    </row>
    <row r="97" spans="1:37">
      <c r="A97" s="434">
        <v>257</v>
      </c>
      <c r="B97" s="435" t="s">
        <v>128</v>
      </c>
      <c r="C97" s="436">
        <v>40433</v>
      </c>
      <c r="D97" s="436">
        <v>40722</v>
      </c>
      <c r="E97" s="440">
        <v>27292962.774046551</v>
      </c>
      <c r="F97" s="200">
        <v>26944036.947541714</v>
      </c>
      <c r="G97" s="437">
        <f t="shared" si="21"/>
        <v>-348925.82650483772</v>
      </c>
      <c r="H97" s="438">
        <v>8204619.8342110105</v>
      </c>
      <c r="I97" s="200">
        <f t="shared" si="19"/>
        <v>8502397.5927210096</v>
      </c>
      <c r="J97" s="439">
        <f t="shared" si="20"/>
        <v>297777.75850999914</v>
      </c>
      <c r="K97" s="200">
        <v>4717899.5307239471</v>
      </c>
      <c r="L97" s="440">
        <v>6725341.0649314895</v>
      </c>
      <c r="M97" s="440">
        <v>3486720.3034870639</v>
      </c>
      <c r="N97" s="440">
        <v>4048240.6097632633</v>
      </c>
      <c r="O97" s="440">
        <v>-3684117.5173019571</v>
      </c>
      <c r="P97" s="200">
        <v>1412933.4353282151</v>
      </c>
      <c r="Q97" s="440">
        <v>-661596</v>
      </c>
      <c r="R97" s="440">
        <v>-957594.10945789458</v>
      </c>
      <c r="S97" s="440">
        <v>4555795.7102232007</v>
      </c>
      <c r="T97" s="440">
        <v>4500387.5614631632</v>
      </c>
      <c r="U97" s="437">
        <f t="shared" si="22"/>
        <v>-351406.25821793219</v>
      </c>
      <c r="V97" s="428">
        <v>39391782.31848076</v>
      </c>
      <c r="W97" s="428">
        <v>38989227.993092239</v>
      </c>
      <c r="X97" s="441">
        <v>-1683528</v>
      </c>
      <c r="Y97" s="441">
        <v>-2617706</v>
      </c>
      <c r="Z97" s="457">
        <f t="shared" si="23"/>
        <v>37708254.31848076</v>
      </c>
      <c r="AA97" s="457">
        <f t="shared" si="24"/>
        <v>36371521.993092239</v>
      </c>
      <c r="AB97" s="437">
        <f t="shared" si="25"/>
        <v>-1336732.325388521</v>
      </c>
      <c r="AC97" s="442">
        <f t="shared" si="26"/>
        <v>932.61084555884452</v>
      </c>
      <c r="AD97" s="457">
        <f t="shared" si="27"/>
        <v>893.16639637277729</v>
      </c>
      <c r="AE97" s="439">
        <f t="shared" si="28"/>
        <v>-39.444449186067231</v>
      </c>
      <c r="AF97" s="429">
        <v>1</v>
      </c>
      <c r="AG97" s="430">
        <v>34</v>
      </c>
      <c r="AH97" s="517"/>
      <c r="AI97" s="517"/>
      <c r="AJ97" s="517"/>
      <c r="AK97" s="517"/>
    </row>
    <row r="98" spans="1:37">
      <c r="A98" s="434">
        <v>260</v>
      </c>
      <c r="B98" s="435" t="s">
        <v>129</v>
      </c>
      <c r="C98" s="436">
        <v>9877</v>
      </c>
      <c r="D98" s="436">
        <v>9727</v>
      </c>
      <c r="E98" s="440">
        <v>1338524.5056822151</v>
      </c>
      <c r="F98" s="200">
        <v>1308927.3986522169</v>
      </c>
      <c r="G98" s="437">
        <f t="shared" si="21"/>
        <v>-29597.107029998209</v>
      </c>
      <c r="H98" s="438">
        <v>7140616.1307960674</v>
      </c>
      <c r="I98" s="200">
        <f t="shared" si="19"/>
        <v>3927690.086483574</v>
      </c>
      <c r="J98" s="439">
        <f t="shared" si="20"/>
        <v>-3212926.0443124934</v>
      </c>
      <c r="K98" s="200">
        <v>4309780.9450360192</v>
      </c>
      <c r="L98" s="440">
        <v>2819458.0554212714</v>
      </c>
      <c r="M98" s="440">
        <v>2830835.1857600482</v>
      </c>
      <c r="N98" s="440">
        <v>1650735.0408692514</v>
      </c>
      <c r="O98" s="440">
        <v>-880001.25462394126</v>
      </c>
      <c r="P98" s="200">
        <v>337498.24481699202</v>
      </c>
      <c r="Q98" s="440">
        <v>5042144</v>
      </c>
      <c r="R98" s="440">
        <v>5269298.3131798524</v>
      </c>
      <c r="S98" s="440">
        <v>2114261.2532293941</v>
      </c>
      <c r="T98" s="440">
        <v>2104520.913554274</v>
      </c>
      <c r="U98" s="437">
        <f t="shared" si="22"/>
        <v>217413.97350473143</v>
      </c>
      <c r="V98" s="428">
        <v>15635545.889707677</v>
      </c>
      <c r="W98" s="428">
        <v>12610436.712066803</v>
      </c>
      <c r="X98" s="441">
        <v>-882491</v>
      </c>
      <c r="Y98" s="441">
        <v>-171395</v>
      </c>
      <c r="Z98" s="457">
        <f t="shared" si="23"/>
        <v>14753054.889707677</v>
      </c>
      <c r="AA98" s="457">
        <f t="shared" si="24"/>
        <v>12439041.712066803</v>
      </c>
      <c r="AB98" s="437">
        <f t="shared" si="25"/>
        <v>-2314013.1776408739</v>
      </c>
      <c r="AC98" s="442">
        <f t="shared" si="26"/>
        <v>1493.6777249881216</v>
      </c>
      <c r="AD98" s="457">
        <f t="shared" si="27"/>
        <v>1278.8158437408042</v>
      </c>
      <c r="AE98" s="439">
        <f t="shared" si="28"/>
        <v>-214.86188124731734</v>
      </c>
      <c r="AF98" s="429">
        <v>12</v>
      </c>
      <c r="AG98" s="429">
        <v>12</v>
      </c>
      <c r="AH98" s="517"/>
      <c r="AI98" s="517"/>
      <c r="AJ98" s="517"/>
      <c r="AK98" s="517"/>
    </row>
    <row r="99" spans="1:37">
      <c r="A99" s="434">
        <v>261</v>
      </c>
      <c r="B99" s="435" t="s">
        <v>130</v>
      </c>
      <c r="C99" s="436">
        <v>6523</v>
      </c>
      <c r="D99" s="436">
        <v>6637</v>
      </c>
      <c r="E99" s="440">
        <v>8523394.7994386572</v>
      </c>
      <c r="F99" s="200">
        <v>8746450.1319184788</v>
      </c>
      <c r="G99" s="437">
        <f t="shared" si="21"/>
        <v>223055.33247982152</v>
      </c>
      <c r="H99" s="438">
        <v>769518.98489986849</v>
      </c>
      <c r="I99" s="200">
        <f t="shared" si="19"/>
        <v>2083406.6312805382</v>
      </c>
      <c r="J99" s="439">
        <f t="shared" si="20"/>
        <v>1313887.6463806697</v>
      </c>
      <c r="K99" s="200">
        <v>-476562.29855948989</v>
      </c>
      <c r="L99" s="440">
        <v>609645.52222045348</v>
      </c>
      <c r="M99" s="440">
        <v>1246081.2834593584</v>
      </c>
      <c r="N99" s="440">
        <v>1843925.8542115933</v>
      </c>
      <c r="O99" s="440">
        <v>-600449.09293092403</v>
      </c>
      <c r="P99" s="200">
        <v>230284.34777941564</v>
      </c>
      <c r="Q99" s="440">
        <v>-138958</v>
      </c>
      <c r="R99" s="440">
        <v>-325223.46925284469</v>
      </c>
      <c r="S99" s="440">
        <v>1227445.6298316219</v>
      </c>
      <c r="T99" s="440">
        <v>1207171.2267386289</v>
      </c>
      <c r="U99" s="437">
        <f t="shared" si="22"/>
        <v>-206539.87234583765</v>
      </c>
      <c r="V99" s="428">
        <v>10381401.414170148</v>
      </c>
      <c r="W99" s="428">
        <v>11711804.520819142</v>
      </c>
      <c r="X99" s="441">
        <v>303994</v>
      </c>
      <c r="Y99" s="441">
        <v>61479</v>
      </c>
      <c r="Z99" s="457">
        <f t="shared" si="23"/>
        <v>10685395.414170148</v>
      </c>
      <c r="AA99" s="457">
        <f t="shared" si="24"/>
        <v>11773283.520819142</v>
      </c>
      <c r="AB99" s="437">
        <f t="shared" si="25"/>
        <v>1087888.1066489946</v>
      </c>
      <c r="AC99" s="442">
        <f t="shared" si="26"/>
        <v>1638.1105954576342</v>
      </c>
      <c r="AD99" s="457">
        <f t="shared" si="27"/>
        <v>1773.8863222569146</v>
      </c>
      <c r="AE99" s="439">
        <f t="shared" si="28"/>
        <v>135.77572679928039</v>
      </c>
      <c r="AF99" s="429">
        <v>19</v>
      </c>
      <c r="AG99" s="429">
        <v>19</v>
      </c>
      <c r="AH99" s="517"/>
      <c r="AI99" s="517"/>
      <c r="AJ99" s="517"/>
      <c r="AK99" s="517"/>
    </row>
    <row r="100" spans="1:37">
      <c r="A100" s="434">
        <v>263</v>
      </c>
      <c r="B100" s="435" t="s">
        <v>131</v>
      </c>
      <c r="C100" s="436">
        <v>7759</v>
      </c>
      <c r="D100" s="436">
        <v>7597</v>
      </c>
      <c r="E100" s="440">
        <v>2130964.1471607545</v>
      </c>
      <c r="F100" s="200">
        <v>2124762.5472917403</v>
      </c>
      <c r="G100" s="437">
        <f t="shared" si="21"/>
        <v>-6201.5998690142296</v>
      </c>
      <c r="H100" s="438">
        <v>1941827.5301601342</v>
      </c>
      <c r="I100" s="200">
        <f t="shared" si="19"/>
        <v>1163692.7853462803</v>
      </c>
      <c r="J100" s="439">
        <f t="shared" si="20"/>
        <v>-778134.74481385387</v>
      </c>
      <c r="K100" s="200">
        <v>1224315.5131435227</v>
      </c>
      <c r="L100" s="440">
        <v>1099202.7798002374</v>
      </c>
      <c r="M100" s="440">
        <v>717512.01701661141</v>
      </c>
      <c r="N100" s="440">
        <v>488196.73583322216</v>
      </c>
      <c r="O100" s="440">
        <v>-687300.24996176432</v>
      </c>
      <c r="P100" s="200">
        <v>263593.51967458503</v>
      </c>
      <c r="Q100" s="440">
        <v>4276004</v>
      </c>
      <c r="R100" s="440">
        <v>4502123.8269685572</v>
      </c>
      <c r="S100" s="440">
        <v>1812826.8815624351</v>
      </c>
      <c r="T100" s="440">
        <v>1805927.0038778996</v>
      </c>
      <c r="U100" s="437">
        <f t="shared" si="22"/>
        <v>219219.94928402174</v>
      </c>
      <c r="V100" s="428">
        <v>10161622.558883324</v>
      </c>
      <c r="W100" s="428">
        <v>9596506.163638249</v>
      </c>
      <c r="X100" s="441">
        <v>-321601</v>
      </c>
      <c r="Y100" s="441">
        <v>-406236</v>
      </c>
      <c r="Z100" s="457">
        <f t="shared" si="23"/>
        <v>9840021.5588833243</v>
      </c>
      <c r="AA100" s="457">
        <f t="shared" si="24"/>
        <v>9190270.163638249</v>
      </c>
      <c r="AB100" s="437">
        <f t="shared" si="25"/>
        <v>-649751.39524507523</v>
      </c>
      <c r="AC100" s="442">
        <f t="shared" si="26"/>
        <v>1268.2074441143607</v>
      </c>
      <c r="AD100" s="457">
        <f t="shared" si="27"/>
        <v>1209.7235966352835</v>
      </c>
      <c r="AE100" s="439">
        <f t="shared" si="28"/>
        <v>-58.483847479077212</v>
      </c>
      <c r="AF100" s="429">
        <v>11</v>
      </c>
      <c r="AG100" s="429">
        <v>11</v>
      </c>
      <c r="AH100" s="517"/>
      <c r="AI100" s="517"/>
      <c r="AJ100" s="517"/>
      <c r="AK100" s="517"/>
    </row>
    <row r="101" spans="1:37">
      <c r="A101" s="434">
        <v>265</v>
      </c>
      <c r="B101" s="435" t="s">
        <v>132</v>
      </c>
      <c r="C101" s="436">
        <v>1088</v>
      </c>
      <c r="D101" s="436">
        <v>1064</v>
      </c>
      <c r="E101" s="440">
        <v>837675.48904190317</v>
      </c>
      <c r="F101" s="200">
        <v>828443.31097158382</v>
      </c>
      <c r="G101" s="437">
        <f t="shared" si="21"/>
        <v>-9232.1780703193508</v>
      </c>
      <c r="H101" s="438">
        <v>625026.15329706285</v>
      </c>
      <c r="I101" s="200">
        <f t="shared" si="19"/>
        <v>516086.19186651695</v>
      </c>
      <c r="J101" s="439">
        <f t="shared" si="20"/>
        <v>-108939.9614305459</v>
      </c>
      <c r="K101" s="200">
        <v>422994.28370602295</v>
      </c>
      <c r="L101" s="440">
        <v>405500.36941231851</v>
      </c>
      <c r="M101" s="440">
        <v>202031.86959103993</v>
      </c>
      <c r="N101" s="440">
        <v>169928.18931290039</v>
      </c>
      <c r="O101" s="440">
        <v>-96260.032375847994</v>
      </c>
      <c r="P101" s="200">
        <v>36917.665517146037</v>
      </c>
      <c r="Q101" s="440">
        <v>147742</v>
      </c>
      <c r="R101" s="440">
        <v>352735.55910361098</v>
      </c>
      <c r="S101" s="440">
        <v>246432.62327001276</v>
      </c>
      <c r="T101" s="440">
        <v>244194.61411271486</v>
      </c>
      <c r="U101" s="437">
        <f t="shared" si="22"/>
        <v>202755.54994631303</v>
      </c>
      <c r="V101" s="428">
        <v>1856876.2656089787</v>
      </c>
      <c r="W101" s="428">
        <v>1941459.6760759631</v>
      </c>
      <c r="X101" s="441">
        <v>-296036</v>
      </c>
      <c r="Y101" s="441">
        <v>-284366</v>
      </c>
      <c r="Z101" s="457">
        <f t="shared" si="23"/>
        <v>1560840.2656089787</v>
      </c>
      <c r="AA101" s="457">
        <f t="shared" si="24"/>
        <v>1657093.6760759631</v>
      </c>
      <c r="AB101" s="437">
        <f t="shared" si="25"/>
        <v>96253.41046698438</v>
      </c>
      <c r="AC101" s="442">
        <f t="shared" si="26"/>
        <v>1434.5958323611937</v>
      </c>
      <c r="AD101" s="457">
        <f t="shared" si="27"/>
        <v>1557.4188684924466</v>
      </c>
      <c r="AE101" s="439">
        <f t="shared" si="28"/>
        <v>122.82303613125282</v>
      </c>
      <c r="AF101" s="429">
        <v>13</v>
      </c>
      <c r="AG101" s="429">
        <v>13</v>
      </c>
      <c r="AH101" s="517"/>
      <c r="AI101" s="517"/>
      <c r="AJ101" s="517"/>
      <c r="AK101" s="517"/>
    </row>
    <row r="102" spans="1:37">
      <c r="A102" s="434">
        <v>271</v>
      </c>
      <c r="B102" s="435" t="s">
        <v>133</v>
      </c>
      <c r="C102" s="436">
        <v>6951</v>
      </c>
      <c r="D102" s="436">
        <v>6903</v>
      </c>
      <c r="E102" s="440">
        <v>339896.50731992268</v>
      </c>
      <c r="F102" s="200">
        <v>260942.54594402877</v>
      </c>
      <c r="G102" s="437">
        <f t="shared" si="21"/>
        <v>-78953.961375893909</v>
      </c>
      <c r="H102" s="438">
        <v>-515379.0920225383</v>
      </c>
      <c r="I102" s="200">
        <f t="shared" si="19"/>
        <v>-1457040.5400640608</v>
      </c>
      <c r="J102" s="439">
        <f t="shared" si="20"/>
        <v>-941661.44804152253</v>
      </c>
      <c r="K102" s="200">
        <v>-317440.41636771831</v>
      </c>
      <c r="L102" s="440">
        <v>-696417.9776549621</v>
      </c>
      <c r="M102" s="440">
        <v>-197938.67565481996</v>
      </c>
      <c r="N102" s="440">
        <v>-375622.2255429147</v>
      </c>
      <c r="O102" s="440">
        <v>-624514.10102488601</v>
      </c>
      <c r="P102" s="200">
        <v>239513.76415870216</v>
      </c>
      <c r="Q102" s="440">
        <v>3172285</v>
      </c>
      <c r="R102" s="440">
        <v>2979268.6270577195</v>
      </c>
      <c r="S102" s="440">
        <v>1428589.0970270738</v>
      </c>
      <c r="T102" s="440">
        <v>1410926.1071647825</v>
      </c>
      <c r="U102" s="437">
        <f t="shared" si="22"/>
        <v>-210679.3628045721</v>
      </c>
      <c r="V102" s="428">
        <v>4425391.512324458</v>
      </c>
      <c r="W102" s="428">
        <v>3194096.7402421939</v>
      </c>
      <c r="X102" s="441">
        <v>-276431</v>
      </c>
      <c r="Y102" s="441">
        <v>-383925</v>
      </c>
      <c r="Z102" s="457">
        <f t="shared" si="23"/>
        <v>4148960.512324458</v>
      </c>
      <c r="AA102" s="457">
        <f t="shared" si="24"/>
        <v>2810171.7402421939</v>
      </c>
      <c r="AB102" s="437">
        <f t="shared" si="25"/>
        <v>-1338788.7720822641</v>
      </c>
      <c r="AC102" s="442">
        <f t="shared" si="26"/>
        <v>596.88685258588089</v>
      </c>
      <c r="AD102" s="457">
        <f t="shared" si="27"/>
        <v>407.09426919342229</v>
      </c>
      <c r="AE102" s="439">
        <f t="shared" si="28"/>
        <v>-189.7925833924586</v>
      </c>
      <c r="AF102" s="429">
        <v>4</v>
      </c>
      <c r="AG102" s="429">
        <v>4</v>
      </c>
      <c r="AH102" s="517"/>
      <c r="AI102" s="517"/>
      <c r="AJ102" s="517"/>
      <c r="AK102" s="517"/>
    </row>
    <row r="103" spans="1:37">
      <c r="A103" s="434">
        <v>272</v>
      </c>
      <c r="B103" s="435" t="s">
        <v>134</v>
      </c>
      <c r="C103" s="436">
        <v>47909</v>
      </c>
      <c r="D103" s="436">
        <v>48006</v>
      </c>
      <c r="E103" s="440">
        <v>26271384.605303537</v>
      </c>
      <c r="F103" s="200">
        <v>26902738.56278231</v>
      </c>
      <c r="G103" s="437">
        <f t="shared" si="21"/>
        <v>631353.95747877285</v>
      </c>
      <c r="H103" s="438">
        <v>-8595847.8041206747</v>
      </c>
      <c r="I103" s="200">
        <f t="shared" si="19"/>
        <v>-16913808.796179656</v>
      </c>
      <c r="J103" s="439">
        <f t="shared" si="20"/>
        <v>-8317960.9920589812</v>
      </c>
      <c r="K103" s="200">
        <v>-6039909.8979731565</v>
      </c>
      <c r="L103" s="440">
        <v>-9738230.4465260599</v>
      </c>
      <c r="M103" s="440">
        <v>-2555937.9061475191</v>
      </c>
      <c r="N103" s="440">
        <v>-4498144.4554629494</v>
      </c>
      <c r="O103" s="440">
        <v>-4343100.6712734578</v>
      </c>
      <c r="P103" s="200">
        <v>1665666.7770828127</v>
      </c>
      <c r="Q103" s="440">
        <v>8660489</v>
      </c>
      <c r="R103" s="440">
        <v>9098678.0138255227</v>
      </c>
      <c r="S103" s="440">
        <v>7554623.8483991865</v>
      </c>
      <c r="T103" s="440">
        <v>7579135.5495966859</v>
      </c>
      <c r="U103" s="437">
        <f t="shared" si="22"/>
        <v>462700.71502302215</v>
      </c>
      <c r="V103" s="428">
        <v>33890649.649582051</v>
      </c>
      <c r="W103" s="428">
        <v>26666743.330996554</v>
      </c>
      <c r="X103" s="441">
        <v>-973678</v>
      </c>
      <c r="Y103" s="441">
        <v>-961069</v>
      </c>
      <c r="Z103" s="457">
        <f t="shared" si="23"/>
        <v>32916971.649582051</v>
      </c>
      <c r="AA103" s="457">
        <f t="shared" si="24"/>
        <v>25705674.330996554</v>
      </c>
      <c r="AB103" s="437">
        <f t="shared" si="25"/>
        <v>-7211297.3185854964</v>
      </c>
      <c r="AC103" s="442">
        <f t="shared" si="26"/>
        <v>687.07281825089342</v>
      </c>
      <c r="AD103" s="457">
        <f t="shared" si="27"/>
        <v>535.46794840221128</v>
      </c>
      <c r="AE103" s="439">
        <f t="shared" si="28"/>
        <v>-151.60486984868214</v>
      </c>
      <c r="AF103" s="429">
        <v>16</v>
      </c>
      <c r="AG103" s="429">
        <v>16</v>
      </c>
      <c r="AH103" s="517"/>
      <c r="AI103" s="517"/>
      <c r="AJ103" s="517"/>
      <c r="AK103" s="517"/>
    </row>
    <row r="104" spans="1:37">
      <c r="A104" s="434">
        <v>273</v>
      </c>
      <c r="B104" s="435" t="s">
        <v>135</v>
      </c>
      <c r="C104" s="436">
        <v>3989</v>
      </c>
      <c r="D104" s="436">
        <v>3999</v>
      </c>
      <c r="E104" s="440">
        <v>4234118.2894148398</v>
      </c>
      <c r="F104" s="200">
        <v>4371145.195555401</v>
      </c>
      <c r="G104" s="437">
        <f t="shared" si="21"/>
        <v>137026.90614056122</v>
      </c>
      <c r="H104" s="438">
        <v>145625.24817124847</v>
      </c>
      <c r="I104" s="200">
        <f t="shared" si="19"/>
        <v>20801.587703615573</v>
      </c>
      <c r="J104" s="439">
        <f t="shared" si="20"/>
        <v>-124823.6604676329</v>
      </c>
      <c r="K104" s="200">
        <v>-814129.30658958305</v>
      </c>
      <c r="L104" s="440">
        <v>-709382.42545389966</v>
      </c>
      <c r="M104" s="440">
        <v>959754.55476083152</v>
      </c>
      <c r="N104" s="440">
        <v>953219.84498829453</v>
      </c>
      <c r="O104" s="440">
        <v>-361789.35100659414</v>
      </c>
      <c r="P104" s="200">
        <v>138753.51917581484</v>
      </c>
      <c r="Q104" s="440">
        <v>332890</v>
      </c>
      <c r="R104" s="440">
        <v>260824.51932381504</v>
      </c>
      <c r="S104" s="440">
        <v>755593.04019599035</v>
      </c>
      <c r="T104" s="440">
        <v>745315.2943174633</v>
      </c>
      <c r="U104" s="437">
        <f t="shared" si="22"/>
        <v>-82343.226554712048</v>
      </c>
      <c r="V104" s="428">
        <v>5468226.5777820786</v>
      </c>
      <c r="W104" s="428">
        <v>5398086.5969812386</v>
      </c>
      <c r="X104" s="441">
        <v>-233004</v>
      </c>
      <c r="Y104" s="441">
        <v>-228480</v>
      </c>
      <c r="Z104" s="457">
        <f t="shared" si="23"/>
        <v>5235222.5777820786</v>
      </c>
      <c r="AA104" s="457">
        <f t="shared" si="24"/>
        <v>5169606.5969812386</v>
      </c>
      <c r="AB104" s="437">
        <f t="shared" si="25"/>
        <v>-65615.980800840072</v>
      </c>
      <c r="AC104" s="442">
        <f t="shared" si="26"/>
        <v>1312.4147851045573</v>
      </c>
      <c r="AD104" s="457">
        <f t="shared" si="27"/>
        <v>1292.7248304529228</v>
      </c>
      <c r="AE104" s="439">
        <f t="shared" si="28"/>
        <v>-19.68995465163448</v>
      </c>
      <c r="AF104" s="429">
        <v>19</v>
      </c>
      <c r="AG104" s="429">
        <v>19</v>
      </c>
      <c r="AH104" s="517"/>
      <c r="AI104" s="517"/>
      <c r="AJ104" s="517"/>
      <c r="AK104" s="517"/>
    </row>
    <row r="105" spans="1:37">
      <c r="A105" s="434">
        <v>275</v>
      </c>
      <c r="B105" s="435" t="s">
        <v>136</v>
      </c>
      <c r="C105" s="436">
        <v>2586</v>
      </c>
      <c r="D105" s="436">
        <v>2521</v>
      </c>
      <c r="E105" s="440">
        <v>435195.31408111169</v>
      </c>
      <c r="F105" s="200">
        <v>502194.48670054844</v>
      </c>
      <c r="G105" s="437">
        <f t="shared" si="21"/>
        <v>66999.172619436751</v>
      </c>
      <c r="H105" s="438">
        <v>909073.42227624799</v>
      </c>
      <c r="I105" s="200">
        <f t="shared" si="19"/>
        <v>275737.34083091689</v>
      </c>
      <c r="J105" s="439">
        <f t="shared" si="20"/>
        <v>-633336.0814453311</v>
      </c>
      <c r="K105" s="200">
        <v>448194.39721103443</v>
      </c>
      <c r="L105" s="440">
        <v>181636.64013836565</v>
      </c>
      <c r="M105" s="440">
        <v>460879.0250652135</v>
      </c>
      <c r="N105" s="440">
        <v>234704.18457487045</v>
      </c>
      <c r="O105" s="440">
        <v>-228074.75716119623</v>
      </c>
      <c r="P105" s="200">
        <v>87471.273278877023</v>
      </c>
      <c r="Q105" s="440">
        <v>1068413</v>
      </c>
      <c r="R105" s="440">
        <v>1243660.6649856942</v>
      </c>
      <c r="S105" s="440">
        <v>533578.4024844853</v>
      </c>
      <c r="T105" s="440">
        <v>522312.78285279009</v>
      </c>
      <c r="U105" s="437">
        <f t="shared" si="22"/>
        <v>163982.0453539989</v>
      </c>
      <c r="V105" s="428">
        <v>2946260.1388418451</v>
      </c>
      <c r="W105" s="428">
        <v>2543905.2754209777</v>
      </c>
      <c r="X105" s="441">
        <v>-91867</v>
      </c>
      <c r="Y105" s="441">
        <v>-66088</v>
      </c>
      <c r="Z105" s="457">
        <f t="shared" si="23"/>
        <v>2854393.1388418451</v>
      </c>
      <c r="AA105" s="457">
        <f t="shared" si="24"/>
        <v>2477817.2754209777</v>
      </c>
      <c r="AB105" s="437">
        <f t="shared" si="25"/>
        <v>-376575.86342086736</v>
      </c>
      <c r="AC105" s="442">
        <f t="shared" si="26"/>
        <v>1103.786983310845</v>
      </c>
      <c r="AD105" s="457">
        <f t="shared" si="27"/>
        <v>982.87079548630618</v>
      </c>
      <c r="AE105" s="439">
        <f t="shared" si="28"/>
        <v>-120.91618782453884</v>
      </c>
      <c r="AF105" s="429">
        <v>13</v>
      </c>
      <c r="AG105" s="429">
        <v>13</v>
      </c>
      <c r="AH105" s="517"/>
      <c r="AI105" s="517"/>
      <c r="AJ105" s="517"/>
      <c r="AK105" s="517"/>
    </row>
    <row r="106" spans="1:37">
      <c r="A106" s="434">
        <v>276</v>
      </c>
      <c r="B106" s="435" t="s">
        <v>137</v>
      </c>
      <c r="C106" s="436">
        <v>15035</v>
      </c>
      <c r="D106" s="436">
        <v>15157</v>
      </c>
      <c r="E106" s="440">
        <v>10489186.065559769</v>
      </c>
      <c r="F106" s="200">
        <v>10815407.419642117</v>
      </c>
      <c r="G106" s="437">
        <f t="shared" si="21"/>
        <v>326221.35408234783</v>
      </c>
      <c r="H106" s="438">
        <v>2293710.2072084458</v>
      </c>
      <c r="I106" s="200">
        <f t="shared" si="19"/>
        <v>350934.82700774388</v>
      </c>
      <c r="J106" s="439">
        <f t="shared" si="20"/>
        <v>-1942775.3802007018</v>
      </c>
      <c r="K106" s="200">
        <v>1817430.1323513938</v>
      </c>
      <c r="L106" s="440">
        <v>1188832.1990973558</v>
      </c>
      <c r="M106" s="440">
        <v>476280.07485705195</v>
      </c>
      <c r="N106" s="440">
        <v>7452.4911409760489</v>
      </c>
      <c r="O106" s="440">
        <v>-1371253.1115796317</v>
      </c>
      <c r="P106" s="200">
        <v>525903.24834904366</v>
      </c>
      <c r="Q106" s="440">
        <v>5929127</v>
      </c>
      <c r="R106" s="440">
        <v>5382986.7960403142</v>
      </c>
      <c r="S106" s="440">
        <v>2027800.9120636734</v>
      </c>
      <c r="T106" s="440">
        <v>1992420.2016603905</v>
      </c>
      <c r="U106" s="437">
        <f t="shared" si="22"/>
        <v>-581520.91436296888</v>
      </c>
      <c r="V106" s="428">
        <v>20739824.184831887</v>
      </c>
      <c r="W106" s="428">
        <v>18541749.24465736</v>
      </c>
      <c r="X106" s="441">
        <v>-1773227</v>
      </c>
      <c r="Y106" s="441">
        <v>-1871180</v>
      </c>
      <c r="Z106" s="457">
        <f t="shared" si="23"/>
        <v>18966597.184831887</v>
      </c>
      <c r="AA106" s="457">
        <f t="shared" si="24"/>
        <v>16670569.24465736</v>
      </c>
      <c r="AB106" s="437">
        <f t="shared" si="25"/>
        <v>-2296027.9401745275</v>
      </c>
      <c r="AC106" s="442">
        <f t="shared" si="26"/>
        <v>1261.4963209066768</v>
      </c>
      <c r="AD106" s="457">
        <f t="shared" si="27"/>
        <v>1099.8594210369704</v>
      </c>
      <c r="AE106" s="439">
        <f t="shared" si="28"/>
        <v>-161.63689986970644</v>
      </c>
      <c r="AF106" s="429">
        <v>12</v>
      </c>
      <c r="AG106" s="429">
        <v>12</v>
      </c>
      <c r="AH106" s="517"/>
      <c r="AI106" s="517"/>
      <c r="AJ106" s="517"/>
      <c r="AK106" s="517"/>
    </row>
    <row r="107" spans="1:37">
      <c r="A107" s="434">
        <v>280</v>
      </c>
      <c r="B107" s="435" t="s">
        <v>138</v>
      </c>
      <c r="C107" s="436">
        <v>2050</v>
      </c>
      <c r="D107" s="436">
        <v>2024</v>
      </c>
      <c r="E107" s="440">
        <v>1407044.9046276391</v>
      </c>
      <c r="F107" s="200">
        <v>1424272.1696455558</v>
      </c>
      <c r="G107" s="437">
        <f t="shared" si="21"/>
        <v>17227.265017916681</v>
      </c>
      <c r="H107" s="438">
        <v>249184.48043547058</v>
      </c>
      <c r="I107" s="200">
        <f t="shared" si="19"/>
        <v>285184.60323062789</v>
      </c>
      <c r="J107" s="439">
        <f t="shared" si="20"/>
        <v>36000.122795157309</v>
      </c>
      <c r="K107" s="200">
        <v>-7852.4502045848512</v>
      </c>
      <c r="L107" s="440">
        <v>104754.44461973679</v>
      </c>
      <c r="M107" s="440">
        <v>257036.93064005545</v>
      </c>
      <c r="N107" s="440">
        <v>293314.51060526399</v>
      </c>
      <c r="O107" s="440">
        <v>-183111.1894066883</v>
      </c>
      <c r="P107" s="200">
        <v>70226.837412315392</v>
      </c>
      <c r="Q107" s="440">
        <v>886577</v>
      </c>
      <c r="R107" s="440">
        <v>923603.7752084129</v>
      </c>
      <c r="S107" s="440">
        <v>505168.02661108016</v>
      </c>
      <c r="T107" s="440">
        <v>497206.74342637084</v>
      </c>
      <c r="U107" s="437">
        <f t="shared" si="22"/>
        <v>29065.492023703642</v>
      </c>
      <c r="V107" s="428">
        <v>3047974.4116741903</v>
      </c>
      <c r="W107" s="428">
        <v>3130267.291551935</v>
      </c>
      <c r="X107" s="441">
        <v>-272489</v>
      </c>
      <c r="Y107" s="441">
        <v>-292942</v>
      </c>
      <c r="Z107" s="457">
        <f t="shared" si="23"/>
        <v>2775485.4116741903</v>
      </c>
      <c r="AA107" s="457">
        <f t="shared" si="24"/>
        <v>2837325.291551935</v>
      </c>
      <c r="AB107" s="437">
        <f t="shared" si="25"/>
        <v>61839.879877744708</v>
      </c>
      <c r="AC107" s="442">
        <f t="shared" si="26"/>
        <v>1353.8953227678978</v>
      </c>
      <c r="AD107" s="457">
        <f t="shared" si="27"/>
        <v>1401.8405590671616</v>
      </c>
      <c r="AE107" s="439">
        <f t="shared" si="28"/>
        <v>47.945236299263797</v>
      </c>
      <c r="AF107" s="429">
        <v>15</v>
      </c>
      <c r="AG107" s="429">
        <v>15</v>
      </c>
      <c r="AH107" s="517"/>
      <c r="AI107" s="517"/>
      <c r="AJ107" s="517"/>
      <c r="AK107" s="517"/>
    </row>
    <row r="108" spans="1:37">
      <c r="A108" s="434">
        <v>284</v>
      </c>
      <c r="B108" s="435" t="s">
        <v>139</v>
      </c>
      <c r="C108" s="436">
        <v>2271</v>
      </c>
      <c r="D108" s="436">
        <v>2227</v>
      </c>
      <c r="E108" s="440">
        <v>325161.30465013674</v>
      </c>
      <c r="F108" s="200">
        <v>298813.92073912348</v>
      </c>
      <c r="G108" s="437">
        <f t="shared" si="21"/>
        <v>-26347.383911013254</v>
      </c>
      <c r="H108" s="438">
        <v>1864019.5103881918</v>
      </c>
      <c r="I108" s="200">
        <f t="shared" si="19"/>
        <v>808455.23994217359</v>
      </c>
      <c r="J108" s="439">
        <f t="shared" si="20"/>
        <v>-1055564.2704460183</v>
      </c>
      <c r="K108" s="200">
        <v>1028817.6081680136</v>
      </c>
      <c r="L108" s="440">
        <v>495656.02130653325</v>
      </c>
      <c r="M108" s="440">
        <v>835201.90222017828</v>
      </c>
      <c r="N108" s="440">
        <v>437005.46957016032</v>
      </c>
      <c r="O108" s="440">
        <v>-201476.59032050139</v>
      </c>
      <c r="P108" s="200">
        <v>77270.33938598141</v>
      </c>
      <c r="Q108" s="440">
        <v>965830</v>
      </c>
      <c r="R108" s="440">
        <v>1115363.590252762</v>
      </c>
      <c r="S108" s="440">
        <v>510917.09850622597</v>
      </c>
      <c r="T108" s="440">
        <v>507174.86370960594</v>
      </c>
      <c r="U108" s="437">
        <f t="shared" si="22"/>
        <v>145791.35545614199</v>
      </c>
      <c r="V108" s="428">
        <v>3665927.9135445543</v>
      </c>
      <c r="W108" s="428">
        <v>2729807.6146887415</v>
      </c>
      <c r="X108" s="441">
        <v>667537</v>
      </c>
      <c r="Y108" s="116">
        <v>840863</v>
      </c>
      <c r="Z108" s="457">
        <f t="shared" si="23"/>
        <v>4333464.9135445543</v>
      </c>
      <c r="AA108" s="457">
        <f t="shared" si="24"/>
        <v>3570670.6146887415</v>
      </c>
      <c r="AB108" s="437">
        <f t="shared" si="25"/>
        <v>-762794.29885581275</v>
      </c>
      <c r="AC108" s="442">
        <f t="shared" si="26"/>
        <v>1908.1747747884431</v>
      </c>
      <c r="AD108" s="457">
        <f t="shared" si="27"/>
        <v>1603.3545642966958</v>
      </c>
      <c r="AE108" s="439">
        <f t="shared" si="28"/>
        <v>-304.82021049174728</v>
      </c>
      <c r="AF108" s="429">
        <v>2</v>
      </c>
      <c r="AG108" s="429">
        <v>2</v>
      </c>
      <c r="AH108" s="517"/>
      <c r="AI108" s="517"/>
      <c r="AJ108" s="517"/>
      <c r="AK108" s="517"/>
    </row>
    <row r="109" spans="1:37">
      <c r="A109" s="434">
        <v>285</v>
      </c>
      <c r="B109" s="435" t="s">
        <v>140</v>
      </c>
      <c r="C109" s="436">
        <v>51241</v>
      </c>
      <c r="D109" s="436">
        <v>50617</v>
      </c>
      <c r="E109" s="440">
        <v>3904305.3101574406</v>
      </c>
      <c r="F109" s="200">
        <v>3852614.6627491303</v>
      </c>
      <c r="G109" s="437">
        <f t="shared" si="21"/>
        <v>-51690.647408310324</v>
      </c>
      <c r="H109" s="438">
        <v>1970740.9832220366</v>
      </c>
      <c r="I109" s="200">
        <f t="shared" si="19"/>
        <v>-14588792.069717543</v>
      </c>
      <c r="J109" s="439">
        <f t="shared" si="20"/>
        <v>-16559533.052939579</v>
      </c>
      <c r="K109" s="200">
        <v>-810784.20997074631</v>
      </c>
      <c r="L109" s="440">
        <v>-9381746.5107626244</v>
      </c>
      <c r="M109" s="440">
        <v>2781525.1931927828</v>
      </c>
      <c r="N109" s="440">
        <v>-2383988.6197754843</v>
      </c>
      <c r="O109" s="440">
        <v>-4579317.7244062955</v>
      </c>
      <c r="P109" s="200">
        <v>1756260.7852268617</v>
      </c>
      <c r="Q109" s="440">
        <v>11015505</v>
      </c>
      <c r="R109" s="440">
        <v>8942704.4510249775</v>
      </c>
      <c r="S109" s="440">
        <v>7795134.9180065216</v>
      </c>
      <c r="T109" s="440">
        <v>7775933.4417987112</v>
      </c>
      <c r="U109" s="437">
        <f t="shared" si="22"/>
        <v>-2092002.025182832</v>
      </c>
      <c r="V109" s="428">
        <v>24685686.211385999</v>
      </c>
      <c r="W109" s="428">
        <v>5982460.4868798163</v>
      </c>
      <c r="X109" s="441">
        <v>-1955282</v>
      </c>
      <c r="Y109" s="441">
        <v>-1286399</v>
      </c>
      <c r="Z109" s="457">
        <f t="shared" si="23"/>
        <v>22730404.211385999</v>
      </c>
      <c r="AA109" s="457">
        <f t="shared" si="24"/>
        <v>4696061.4868798163</v>
      </c>
      <c r="AB109" s="437">
        <f t="shared" si="25"/>
        <v>-18034342.724506184</v>
      </c>
      <c r="AC109" s="442">
        <f t="shared" si="26"/>
        <v>443.59798230686363</v>
      </c>
      <c r="AD109" s="457">
        <f t="shared" si="27"/>
        <v>92.776369339941454</v>
      </c>
      <c r="AE109" s="439">
        <f t="shared" si="28"/>
        <v>-350.8216129669222</v>
      </c>
      <c r="AF109" s="429">
        <v>8</v>
      </c>
      <c r="AG109" s="429">
        <v>8</v>
      </c>
      <c r="AH109" s="517"/>
      <c r="AI109" s="517"/>
      <c r="AJ109" s="517"/>
      <c r="AK109" s="517"/>
    </row>
    <row r="110" spans="1:37">
      <c r="A110" s="434">
        <v>286</v>
      </c>
      <c r="B110" s="435" t="s">
        <v>141</v>
      </c>
      <c r="C110" s="436">
        <v>80454</v>
      </c>
      <c r="D110" s="436">
        <v>79429</v>
      </c>
      <c r="E110" s="440">
        <v>2769786.3757356498</v>
      </c>
      <c r="F110" s="200">
        <v>1537317.3265814818</v>
      </c>
      <c r="G110" s="437">
        <f t="shared" si="21"/>
        <v>-1232469.049154168</v>
      </c>
      <c r="H110" s="438">
        <v>-4708008.9073723275</v>
      </c>
      <c r="I110" s="200">
        <f t="shared" si="19"/>
        <v>-26218169.041570712</v>
      </c>
      <c r="J110" s="439">
        <f t="shared" si="20"/>
        <v>-21510160.134198382</v>
      </c>
      <c r="K110" s="200">
        <v>-4301015.2112129303</v>
      </c>
      <c r="L110" s="440">
        <v>-15065385.916917082</v>
      </c>
      <c r="M110" s="440">
        <v>-406993.69615939754</v>
      </c>
      <c r="N110" s="440">
        <v>-6722797.3565898724</v>
      </c>
      <c r="O110" s="440">
        <v>-7185938.0747943893</v>
      </c>
      <c r="P110" s="200">
        <v>2755952.3067306322</v>
      </c>
      <c r="Q110" s="440">
        <v>13395157</v>
      </c>
      <c r="R110" s="440">
        <v>14025074.648301022</v>
      </c>
      <c r="S110" s="440">
        <v>13075249.793361763</v>
      </c>
      <c r="T110" s="440">
        <v>12913776.881532978</v>
      </c>
      <c r="U110" s="437">
        <f t="shared" si="22"/>
        <v>468444.73647224158</v>
      </c>
      <c r="V110" s="428">
        <v>24532184.261725083</v>
      </c>
      <c r="W110" s="428">
        <v>2257999.8164524939</v>
      </c>
      <c r="X110" s="441">
        <v>-7642507</v>
      </c>
      <c r="Y110" s="441">
        <v>-7997127</v>
      </c>
      <c r="Z110" s="457">
        <f t="shared" si="23"/>
        <v>16889677.261725083</v>
      </c>
      <c r="AA110" s="457">
        <f t="shared" si="24"/>
        <v>-5739127.1835475061</v>
      </c>
      <c r="AB110" s="437">
        <f t="shared" si="25"/>
        <v>-22628804.445272587</v>
      </c>
      <c r="AC110" s="442">
        <f t="shared" si="26"/>
        <v>209.92961520527362</v>
      </c>
      <c r="AD110" s="457">
        <f t="shared" si="27"/>
        <v>-72.254808489940785</v>
      </c>
      <c r="AE110" s="439">
        <f t="shared" si="28"/>
        <v>-282.18442369521438</v>
      </c>
      <c r="AF110" s="429">
        <v>8</v>
      </c>
      <c r="AG110" s="429">
        <v>8</v>
      </c>
      <c r="AH110" s="517"/>
      <c r="AI110" s="517"/>
      <c r="AJ110" s="517"/>
      <c r="AK110" s="517"/>
    </row>
    <row r="111" spans="1:37">
      <c r="A111" s="434">
        <v>287</v>
      </c>
      <c r="B111" s="435" t="s">
        <v>142</v>
      </c>
      <c r="C111" s="436">
        <v>6380</v>
      </c>
      <c r="D111" s="436">
        <v>6242</v>
      </c>
      <c r="E111" s="440">
        <v>1370139.0530070513</v>
      </c>
      <c r="F111" s="200">
        <v>1566731.8682990759</v>
      </c>
      <c r="G111" s="437">
        <f t="shared" si="21"/>
        <v>196592.81529202452</v>
      </c>
      <c r="H111" s="438">
        <v>2679525.2163029285</v>
      </c>
      <c r="I111" s="200">
        <f t="shared" si="19"/>
        <v>1772370.688637624</v>
      </c>
      <c r="J111" s="439">
        <f t="shared" si="20"/>
        <v>-907154.52766530449</v>
      </c>
      <c r="K111" s="200">
        <v>1606930.1544386714</v>
      </c>
      <c r="L111" s="440">
        <v>1343461.4408904789</v>
      </c>
      <c r="M111" s="440">
        <v>1072595.0618642569</v>
      </c>
      <c r="N111" s="440">
        <v>777043.6969313724</v>
      </c>
      <c r="O111" s="440">
        <v>-564713.46061094292</v>
      </c>
      <c r="P111" s="200">
        <v>216579.01142671576</v>
      </c>
      <c r="Q111" s="440">
        <v>2192390</v>
      </c>
      <c r="R111" s="440">
        <v>2241816.1854563081</v>
      </c>
      <c r="S111" s="440">
        <v>1442594.6279899105</v>
      </c>
      <c r="T111" s="440">
        <v>1437878.5543627285</v>
      </c>
      <c r="U111" s="437">
        <f t="shared" si="22"/>
        <v>44710.111829126254</v>
      </c>
      <c r="V111" s="428">
        <v>7684648.8972998904</v>
      </c>
      <c r="W111" s="428">
        <v>7018797.2968820808</v>
      </c>
      <c r="X111" s="441">
        <v>1018628</v>
      </c>
      <c r="Y111" s="441">
        <v>2415642</v>
      </c>
      <c r="Z111" s="457">
        <f t="shared" si="23"/>
        <v>8703276.8972998895</v>
      </c>
      <c r="AA111" s="457">
        <f t="shared" si="24"/>
        <v>9434439.2968820818</v>
      </c>
      <c r="AB111" s="437">
        <f t="shared" si="25"/>
        <v>731162.3995821923</v>
      </c>
      <c r="AC111" s="442">
        <f t="shared" si="26"/>
        <v>1364.149983902804</v>
      </c>
      <c r="AD111" s="457">
        <f t="shared" si="27"/>
        <v>1511.4449370205193</v>
      </c>
      <c r="AE111" s="439">
        <f t="shared" si="28"/>
        <v>147.29495311771529</v>
      </c>
      <c r="AF111" s="429">
        <v>15</v>
      </c>
      <c r="AG111" s="429">
        <v>15</v>
      </c>
      <c r="AH111" s="517"/>
      <c r="AI111" s="517"/>
      <c r="AJ111" s="517"/>
      <c r="AK111" s="517"/>
    </row>
    <row r="112" spans="1:37">
      <c r="A112" s="434">
        <v>288</v>
      </c>
      <c r="B112" s="435" t="s">
        <v>143</v>
      </c>
      <c r="C112" s="436">
        <v>6442</v>
      </c>
      <c r="D112" s="436">
        <v>6405</v>
      </c>
      <c r="E112" s="440">
        <v>4257515.948308941</v>
      </c>
      <c r="F112" s="200">
        <v>4550847.4745872598</v>
      </c>
      <c r="G112" s="437">
        <f t="shared" si="21"/>
        <v>293331.52627831884</v>
      </c>
      <c r="H112" s="438">
        <v>-1105167.8965220323</v>
      </c>
      <c r="I112" s="200">
        <f t="shared" si="19"/>
        <v>-582984.62522059144</v>
      </c>
      <c r="J112" s="439">
        <f t="shared" si="20"/>
        <v>522183.27130144089</v>
      </c>
      <c r="K112" s="200">
        <v>-483541.52055936662</v>
      </c>
      <c r="L112" s="440">
        <v>2346.7918281219895</v>
      </c>
      <c r="M112" s="440">
        <v>-621626.37596266565</v>
      </c>
      <c r="N112" s="440">
        <v>-228105.98497165885</v>
      </c>
      <c r="O112" s="440">
        <v>-579460.06331513764</v>
      </c>
      <c r="P112" s="200">
        <v>222234.63123808306</v>
      </c>
      <c r="Q112" s="440">
        <v>1905996</v>
      </c>
      <c r="R112" s="440">
        <v>2062890.9441470727</v>
      </c>
      <c r="S112" s="440">
        <v>1335863.8451157999</v>
      </c>
      <c r="T112" s="440">
        <v>1324833.3043553284</v>
      </c>
      <c r="U112" s="437">
        <f t="shared" si="22"/>
        <v>145864.40338660125</v>
      </c>
      <c r="V112" s="428">
        <v>6394207.8969027083</v>
      </c>
      <c r="W112" s="428">
        <v>7355587.0979987141</v>
      </c>
      <c r="X112" s="441">
        <v>279137</v>
      </c>
      <c r="Y112" s="441">
        <v>106257</v>
      </c>
      <c r="Z112" s="457">
        <f t="shared" si="23"/>
        <v>6673344.8969027083</v>
      </c>
      <c r="AA112" s="457">
        <f t="shared" si="24"/>
        <v>7461844.0979987141</v>
      </c>
      <c r="AB112" s="437">
        <f t="shared" si="25"/>
        <v>788499.20109600574</v>
      </c>
      <c r="AC112" s="442">
        <f t="shared" si="26"/>
        <v>1035.9119678520192</v>
      </c>
      <c r="AD112" s="457">
        <f t="shared" si="27"/>
        <v>1165.0029817328202</v>
      </c>
      <c r="AE112" s="439">
        <f t="shared" si="28"/>
        <v>129.09101388080103</v>
      </c>
      <c r="AF112" s="429">
        <v>15</v>
      </c>
      <c r="AG112" s="429">
        <v>15</v>
      </c>
      <c r="AH112" s="517"/>
      <c r="AI112" s="517"/>
      <c r="AJ112" s="517"/>
      <c r="AK112" s="517"/>
    </row>
    <row r="113" spans="1:37">
      <c r="A113" s="434">
        <v>290</v>
      </c>
      <c r="B113" s="435" t="s">
        <v>144</v>
      </c>
      <c r="C113" s="436">
        <v>7928</v>
      </c>
      <c r="D113" s="436">
        <v>7755</v>
      </c>
      <c r="E113" s="440">
        <v>3195386.6558509646</v>
      </c>
      <c r="F113" s="200">
        <v>3440361.279100582</v>
      </c>
      <c r="G113" s="437">
        <f t="shared" si="21"/>
        <v>244974.62324961741</v>
      </c>
      <c r="H113" s="438">
        <v>487770.52544869686</v>
      </c>
      <c r="I113" s="200">
        <f t="shared" si="19"/>
        <v>676448.37036106654</v>
      </c>
      <c r="J113" s="439">
        <f t="shared" si="20"/>
        <v>188677.84491236968</v>
      </c>
      <c r="K113" s="200">
        <v>-65082.62521018627</v>
      </c>
      <c r="L113" s="440">
        <v>397021.42660257063</v>
      </c>
      <c r="M113" s="440">
        <v>552853.15065888315</v>
      </c>
      <c r="N113" s="440">
        <v>711945.79243258783</v>
      </c>
      <c r="O113" s="440">
        <v>-701594.50288975681</v>
      </c>
      <c r="P113" s="200">
        <v>269075.65421566495</v>
      </c>
      <c r="Q113" s="440">
        <v>2395833</v>
      </c>
      <c r="R113" s="440">
        <v>2869018.9494755934</v>
      </c>
      <c r="S113" s="440">
        <v>1696306.0079607312</v>
      </c>
      <c r="T113" s="440">
        <v>1702254.0793560531</v>
      </c>
      <c r="U113" s="437">
        <f t="shared" si="22"/>
        <v>479134.02087091561</v>
      </c>
      <c r="V113" s="428">
        <v>7775296.1892603924</v>
      </c>
      <c r="W113" s="428">
        <v>8688082.6784502659</v>
      </c>
      <c r="X113" s="441">
        <v>-451943</v>
      </c>
      <c r="Y113" s="441">
        <v>-433702</v>
      </c>
      <c r="Z113" s="457">
        <f t="shared" si="23"/>
        <v>7323353.1892603924</v>
      </c>
      <c r="AA113" s="457">
        <f t="shared" si="24"/>
        <v>8254380.6784502659</v>
      </c>
      <c r="AB113" s="437">
        <f t="shared" si="25"/>
        <v>931027.48918987345</v>
      </c>
      <c r="AC113" s="442">
        <f t="shared" si="26"/>
        <v>923.73274334767814</v>
      </c>
      <c r="AD113" s="457">
        <f t="shared" si="27"/>
        <v>1064.3946716247924</v>
      </c>
      <c r="AE113" s="439">
        <f t="shared" si="28"/>
        <v>140.66192827711427</v>
      </c>
      <c r="AF113" s="429">
        <v>18</v>
      </c>
      <c r="AG113" s="429">
        <v>18</v>
      </c>
      <c r="AH113" s="517"/>
      <c r="AI113" s="517"/>
      <c r="AJ113" s="517"/>
      <c r="AK113" s="517"/>
    </row>
    <row r="114" spans="1:37">
      <c r="A114" s="434">
        <v>291</v>
      </c>
      <c r="B114" s="435" t="s">
        <v>145</v>
      </c>
      <c r="C114" s="436">
        <v>2158</v>
      </c>
      <c r="D114" s="436">
        <v>2119</v>
      </c>
      <c r="E114" s="440">
        <v>-80538.798607309349</v>
      </c>
      <c r="F114" s="200">
        <v>-134798.22049775696</v>
      </c>
      <c r="G114" s="437">
        <f t="shared" si="21"/>
        <v>-54259.421890447615</v>
      </c>
      <c r="H114" s="438">
        <v>1865960.7941620327</v>
      </c>
      <c r="I114" s="200">
        <f t="shared" si="19"/>
        <v>1860601.3370870927</v>
      </c>
      <c r="J114" s="439">
        <f t="shared" si="20"/>
        <v>-5359.4570749399718</v>
      </c>
      <c r="K114" s="200">
        <v>962215.81022848887</v>
      </c>
      <c r="L114" s="440">
        <v>1054311.1389632663</v>
      </c>
      <c r="M114" s="440">
        <v>903744.98393354379</v>
      </c>
      <c r="N114" s="440">
        <v>924472.97573058342</v>
      </c>
      <c r="O114" s="440">
        <v>-191705.83515453187</v>
      </c>
      <c r="P114" s="200">
        <v>73523.057547774864</v>
      </c>
      <c r="Q114" s="440">
        <v>19146</v>
      </c>
      <c r="R114" s="440">
        <v>245775.68138712578</v>
      </c>
      <c r="S114" s="440">
        <v>449064.00983901828</v>
      </c>
      <c r="T114" s="440">
        <v>438073.53134977981</v>
      </c>
      <c r="U114" s="437">
        <f t="shared" si="22"/>
        <v>215639.20289788727</v>
      </c>
      <c r="V114" s="428">
        <v>2253632.0053937417</v>
      </c>
      <c r="W114" s="428">
        <v>2409652.3293691324</v>
      </c>
      <c r="X114" s="441">
        <v>-32210</v>
      </c>
      <c r="Y114" s="441">
        <v>75207</v>
      </c>
      <c r="Z114" s="457">
        <f t="shared" si="23"/>
        <v>2221422.0053937417</v>
      </c>
      <c r="AA114" s="457">
        <f t="shared" si="24"/>
        <v>2484859.3293691324</v>
      </c>
      <c r="AB114" s="437">
        <f t="shared" si="25"/>
        <v>263437.32397539075</v>
      </c>
      <c r="AC114" s="442">
        <f t="shared" si="26"/>
        <v>1029.3892518043288</v>
      </c>
      <c r="AD114" s="457">
        <f t="shared" si="27"/>
        <v>1172.6565971539087</v>
      </c>
      <c r="AE114" s="439">
        <f t="shared" si="28"/>
        <v>143.26734534957995</v>
      </c>
      <c r="AF114" s="429">
        <v>6</v>
      </c>
      <c r="AG114" s="429">
        <v>6</v>
      </c>
      <c r="AH114" s="517"/>
      <c r="AI114" s="517"/>
      <c r="AJ114" s="517"/>
      <c r="AK114" s="517"/>
    </row>
    <row r="115" spans="1:37">
      <c r="A115" s="434">
        <v>297</v>
      </c>
      <c r="B115" s="435" t="s">
        <v>146</v>
      </c>
      <c r="C115" s="436">
        <v>121543</v>
      </c>
      <c r="D115" s="436">
        <v>122594</v>
      </c>
      <c r="E115" s="440">
        <v>13106748.065646477</v>
      </c>
      <c r="F115" s="200">
        <v>12876727.399340101</v>
      </c>
      <c r="G115" s="437">
        <f t="shared" si="21"/>
        <v>-230020.66630637646</v>
      </c>
      <c r="H115" s="438">
        <v>-16740635.329331972</v>
      </c>
      <c r="I115" s="200">
        <f t="shared" si="19"/>
        <v>-24437326.40423717</v>
      </c>
      <c r="J115" s="439">
        <f t="shared" si="20"/>
        <v>-7696691.0749051981</v>
      </c>
      <c r="K115" s="200">
        <v>-11805262.822869556</v>
      </c>
      <c r="L115" s="440">
        <v>-13124916.655373488</v>
      </c>
      <c r="M115" s="440">
        <v>-4935372.5064624157</v>
      </c>
      <c r="N115" s="440">
        <v>-4474986.7012361381</v>
      </c>
      <c r="O115" s="440">
        <v>-11091073.692748787</v>
      </c>
      <c r="P115" s="200">
        <v>4253650.6451212419</v>
      </c>
      <c r="Q115" s="440">
        <v>25752761</v>
      </c>
      <c r="R115" s="440">
        <v>25367351.568419885</v>
      </c>
      <c r="S115" s="440">
        <v>19198097.359689422</v>
      </c>
      <c r="T115" s="440">
        <v>19210082.571614448</v>
      </c>
      <c r="U115" s="437">
        <f t="shared" si="22"/>
        <v>-373424.21965508908</v>
      </c>
      <c r="V115" s="428">
        <v>41316971.096003927</v>
      </c>
      <c r="W115" s="428">
        <v>33016835.137618694</v>
      </c>
      <c r="X115" s="441">
        <v>-1367190</v>
      </c>
      <c r="Y115" s="441">
        <v>-760228</v>
      </c>
      <c r="Z115" s="457">
        <f t="shared" si="23"/>
        <v>39949781.096003927</v>
      </c>
      <c r="AA115" s="457">
        <f t="shared" si="24"/>
        <v>32256607.137618694</v>
      </c>
      <c r="AB115" s="437">
        <f t="shared" si="25"/>
        <v>-7693173.9583852328</v>
      </c>
      <c r="AC115" s="442">
        <f t="shared" si="26"/>
        <v>328.68845672728111</v>
      </c>
      <c r="AD115" s="457">
        <f t="shared" si="27"/>
        <v>263.11733965462173</v>
      </c>
      <c r="AE115" s="439">
        <f t="shared" si="28"/>
        <v>-65.571117072659376</v>
      </c>
      <c r="AF115" s="429">
        <v>11</v>
      </c>
      <c r="AG115" s="429">
        <v>11</v>
      </c>
      <c r="AH115" s="517"/>
      <c r="AI115" s="517"/>
      <c r="AJ115" s="517"/>
      <c r="AK115" s="517"/>
    </row>
    <row r="116" spans="1:37">
      <c r="A116" s="434">
        <v>300</v>
      </c>
      <c r="B116" s="435" t="s">
        <v>147</v>
      </c>
      <c r="C116" s="436">
        <v>3528</v>
      </c>
      <c r="D116" s="436">
        <v>3437</v>
      </c>
      <c r="E116" s="440">
        <v>696530.20857522334</v>
      </c>
      <c r="F116" s="200">
        <v>546984.23096867232</v>
      </c>
      <c r="G116" s="437">
        <f t="shared" si="21"/>
        <v>-149545.97760655102</v>
      </c>
      <c r="H116" s="438">
        <v>2054639.2057657724</v>
      </c>
      <c r="I116" s="200">
        <f t="shared" si="19"/>
        <v>1935347.6877484741</v>
      </c>
      <c r="J116" s="439">
        <f t="shared" si="20"/>
        <v>-119291.51801729831</v>
      </c>
      <c r="K116" s="200">
        <v>1325560.2991796143</v>
      </c>
      <c r="L116" s="440">
        <v>1408655.4427747035</v>
      </c>
      <c r="M116" s="200">
        <v>729078.90658615809</v>
      </c>
      <c r="N116" s="200">
        <v>718383.70633970911</v>
      </c>
      <c r="O116" s="200">
        <v>-310945.23616145639</v>
      </c>
      <c r="P116" s="200">
        <v>119253.77479551779</v>
      </c>
      <c r="Q116" s="440">
        <v>1819193</v>
      </c>
      <c r="R116" s="440">
        <v>1855015.5503457459</v>
      </c>
      <c r="S116" s="440">
        <v>777950.74050796952</v>
      </c>
      <c r="T116" s="440">
        <v>766831.42610848683</v>
      </c>
      <c r="U116" s="437">
        <f t="shared" si="22"/>
        <v>24703.235946263187</v>
      </c>
      <c r="V116" s="428">
        <v>5348313.1548489649</v>
      </c>
      <c r="W116" s="428">
        <v>5104178.8952409467</v>
      </c>
      <c r="X116" s="441">
        <v>1376403</v>
      </c>
      <c r="Y116" s="441">
        <v>1605144</v>
      </c>
      <c r="Z116" s="457">
        <f t="shared" si="23"/>
        <v>6724716.1548489649</v>
      </c>
      <c r="AA116" s="457">
        <f t="shared" si="24"/>
        <v>6709322.8952409467</v>
      </c>
      <c r="AB116" s="437">
        <f t="shared" si="25"/>
        <v>-15393.259608018212</v>
      </c>
      <c r="AC116" s="442">
        <f t="shared" si="26"/>
        <v>1906.0986833472123</v>
      </c>
      <c r="AD116" s="457">
        <f t="shared" si="27"/>
        <v>1952.0869639921289</v>
      </c>
      <c r="AE116" s="439">
        <f t="shared" si="28"/>
        <v>45.988280644916586</v>
      </c>
      <c r="AF116" s="429">
        <v>14</v>
      </c>
      <c r="AG116" s="429">
        <v>14</v>
      </c>
      <c r="AH116" s="517"/>
      <c r="AI116" s="517"/>
      <c r="AJ116" s="517"/>
      <c r="AK116" s="517"/>
    </row>
    <row r="117" spans="1:37">
      <c r="A117" s="434">
        <v>301</v>
      </c>
      <c r="B117" s="435" t="s">
        <v>148</v>
      </c>
      <c r="C117" s="436">
        <v>20197</v>
      </c>
      <c r="D117" s="436">
        <v>19890</v>
      </c>
      <c r="E117" s="440">
        <v>3223541.648999189</v>
      </c>
      <c r="F117" s="200">
        <v>3636684.2625455875</v>
      </c>
      <c r="G117" s="437">
        <f t="shared" si="21"/>
        <v>413142.61354639847</v>
      </c>
      <c r="H117" s="438">
        <v>-340217.18442648958</v>
      </c>
      <c r="I117" s="200">
        <f t="shared" si="19"/>
        <v>-4860500.5617121253</v>
      </c>
      <c r="J117" s="439">
        <f t="shared" si="20"/>
        <v>-4520283.377285636</v>
      </c>
      <c r="K117" s="200">
        <v>463551.83119081572</v>
      </c>
      <c r="L117" s="440">
        <v>-1712165.2494871344</v>
      </c>
      <c r="M117" s="440">
        <v>-803769.0156173053</v>
      </c>
      <c r="N117" s="440">
        <v>-2039012.3076953078</v>
      </c>
      <c r="O117" s="440">
        <v>-1799447.4097327224</v>
      </c>
      <c r="P117" s="200">
        <v>690124.40520304011</v>
      </c>
      <c r="Q117" s="440">
        <v>10993484</v>
      </c>
      <c r="R117" s="440">
        <v>10431056.156596472</v>
      </c>
      <c r="S117" s="440">
        <v>4466289.7991133537</v>
      </c>
      <c r="T117" s="440">
        <v>4430386.1056627324</v>
      </c>
      <c r="U117" s="437">
        <f t="shared" si="22"/>
        <v>-598331.53685414977</v>
      </c>
      <c r="V117" s="428">
        <v>18343098.263686053</v>
      </c>
      <c r="W117" s="428">
        <v>13637625.963495262</v>
      </c>
      <c r="X117" s="441">
        <v>-2609198</v>
      </c>
      <c r="Y117" s="441">
        <v>-1917611</v>
      </c>
      <c r="Z117" s="457">
        <f t="shared" si="23"/>
        <v>15733900.263686053</v>
      </c>
      <c r="AA117" s="457">
        <f t="shared" si="24"/>
        <v>11720014.963495262</v>
      </c>
      <c r="AB117" s="437">
        <f t="shared" si="25"/>
        <v>-4013885.3001907915</v>
      </c>
      <c r="AC117" s="442">
        <f t="shared" si="26"/>
        <v>779.02164993246788</v>
      </c>
      <c r="AD117" s="457">
        <f t="shared" si="27"/>
        <v>589.24157684742397</v>
      </c>
      <c r="AE117" s="439">
        <f t="shared" si="28"/>
        <v>-189.78007308504391</v>
      </c>
      <c r="AF117" s="429">
        <v>14</v>
      </c>
      <c r="AG117" s="429">
        <v>14</v>
      </c>
      <c r="AH117" s="517"/>
      <c r="AI117" s="517"/>
      <c r="AJ117" s="517"/>
      <c r="AK117" s="517"/>
    </row>
    <row r="118" spans="1:37">
      <c r="A118" s="434">
        <v>304</v>
      </c>
      <c r="B118" s="435" t="s">
        <v>149</v>
      </c>
      <c r="C118" s="436">
        <v>971</v>
      </c>
      <c r="D118" s="436">
        <v>950</v>
      </c>
      <c r="E118" s="440">
        <v>217939.89352079626</v>
      </c>
      <c r="F118" s="200">
        <v>210207.42066594496</v>
      </c>
      <c r="G118" s="437">
        <f t="shared" si="21"/>
        <v>-7732.4728548513085</v>
      </c>
      <c r="H118" s="438">
        <v>-461882.51522837055</v>
      </c>
      <c r="I118" s="200">
        <f t="shared" si="19"/>
        <v>-335201.16470589052</v>
      </c>
      <c r="J118" s="439">
        <f t="shared" si="20"/>
        <v>126681.35052248003</v>
      </c>
      <c r="K118" s="200">
        <v>-369578.77209693141</v>
      </c>
      <c r="L118" s="440">
        <v>-267929.99606224272</v>
      </c>
      <c r="M118" s="200">
        <v>-92303.743131439114</v>
      </c>
      <c r="N118" s="200">
        <v>-14286.912519806761</v>
      </c>
      <c r="O118" s="200">
        <v>-85946.45747843571</v>
      </c>
      <c r="P118" s="200">
        <v>32962.201354594676</v>
      </c>
      <c r="Q118" s="440">
        <v>-68170</v>
      </c>
      <c r="R118" s="440">
        <v>-73328.255960873343</v>
      </c>
      <c r="S118" s="440">
        <v>180430.88589154335</v>
      </c>
      <c r="T118" s="440">
        <v>175022.54967830618</v>
      </c>
      <c r="U118" s="437">
        <f t="shared" si="22"/>
        <v>-10566.592174110512</v>
      </c>
      <c r="V118" s="428">
        <v>-131681.73581603094</v>
      </c>
      <c r="W118" s="428">
        <v>-23299.450303283782</v>
      </c>
      <c r="X118" s="441">
        <v>-222268</v>
      </c>
      <c r="Y118" s="441">
        <v>-207970</v>
      </c>
      <c r="Z118" s="457">
        <f t="shared" si="23"/>
        <v>-353949.73581603094</v>
      </c>
      <c r="AA118" s="457">
        <f t="shared" si="24"/>
        <v>-231269.45030328378</v>
      </c>
      <c r="AB118" s="437">
        <f t="shared" si="25"/>
        <v>122680.28551274716</v>
      </c>
      <c r="AC118" s="442">
        <f t="shared" si="26"/>
        <v>-364.52084018128829</v>
      </c>
      <c r="AD118" s="457">
        <f t="shared" si="27"/>
        <v>-243.44152663503556</v>
      </c>
      <c r="AE118" s="439">
        <f t="shared" si="28"/>
        <v>121.07931354625273</v>
      </c>
      <c r="AF118" s="429">
        <v>2</v>
      </c>
      <c r="AG118" s="429">
        <v>2</v>
      </c>
      <c r="AH118" s="517"/>
      <c r="AI118" s="517"/>
      <c r="AJ118" s="517"/>
      <c r="AK118" s="517"/>
    </row>
    <row r="119" spans="1:37">
      <c r="A119" s="434">
        <v>305</v>
      </c>
      <c r="B119" s="435" t="s">
        <v>150</v>
      </c>
      <c r="C119" s="436">
        <v>15165</v>
      </c>
      <c r="D119" s="436">
        <v>15146</v>
      </c>
      <c r="E119" s="440">
        <v>6559336.1899045445</v>
      </c>
      <c r="F119" s="200">
        <v>7269373.9826777801</v>
      </c>
      <c r="G119" s="437">
        <f t="shared" si="21"/>
        <v>710037.79277323559</v>
      </c>
      <c r="H119" s="438">
        <v>4321468.6842940338</v>
      </c>
      <c r="I119" s="200">
        <f t="shared" si="19"/>
        <v>1135303.1505126581</v>
      </c>
      <c r="J119" s="439">
        <f t="shared" si="20"/>
        <v>-3186165.5337813757</v>
      </c>
      <c r="K119" s="200">
        <v>1936547.7977629702</v>
      </c>
      <c r="L119" s="440">
        <v>705386.39292361715</v>
      </c>
      <c r="M119" s="440">
        <v>2384920.8865310634</v>
      </c>
      <c r="N119" s="440">
        <v>1274653.1189066158</v>
      </c>
      <c r="O119" s="440">
        <v>-1370257.9420719866</v>
      </c>
      <c r="P119" s="200">
        <v>525521.58075441152</v>
      </c>
      <c r="Q119" s="440">
        <v>4277388</v>
      </c>
      <c r="R119" s="440">
        <v>4653131.978584162</v>
      </c>
      <c r="S119" s="440">
        <v>2761083.9066240275</v>
      </c>
      <c r="T119" s="440">
        <v>2763173.4985383735</v>
      </c>
      <c r="U119" s="437">
        <f t="shared" si="22"/>
        <v>377833.5704985084</v>
      </c>
      <c r="V119" s="428">
        <v>17919276.780822605</v>
      </c>
      <c r="W119" s="428">
        <v>15820982.610619554</v>
      </c>
      <c r="X119" s="441">
        <v>-711078</v>
      </c>
      <c r="Y119" s="441">
        <v>-1054468</v>
      </c>
      <c r="Z119" s="457">
        <f t="shared" si="23"/>
        <v>17208198.780822605</v>
      </c>
      <c r="AA119" s="457">
        <f t="shared" si="24"/>
        <v>14766514.610619554</v>
      </c>
      <c r="AB119" s="437">
        <f t="shared" si="25"/>
        <v>-2441684.1702030506</v>
      </c>
      <c r="AC119" s="442">
        <f t="shared" si="26"/>
        <v>1134.7312087584969</v>
      </c>
      <c r="AD119" s="457">
        <f t="shared" si="27"/>
        <v>974.94484422418816</v>
      </c>
      <c r="AE119" s="439">
        <f t="shared" si="28"/>
        <v>-159.78636453430875</v>
      </c>
      <c r="AF119" s="429">
        <v>17</v>
      </c>
      <c r="AG119" s="429">
        <v>17</v>
      </c>
      <c r="AH119" s="517"/>
      <c r="AI119" s="517"/>
      <c r="AJ119" s="517"/>
      <c r="AK119" s="517"/>
    </row>
    <row r="120" spans="1:37">
      <c r="A120" s="434">
        <v>309</v>
      </c>
      <c r="B120" s="435" t="s">
        <v>151</v>
      </c>
      <c r="C120" s="436">
        <v>6506</v>
      </c>
      <c r="D120" s="436">
        <v>6457</v>
      </c>
      <c r="E120" s="440">
        <v>848966.21972619928</v>
      </c>
      <c r="F120" s="200">
        <v>855414.19437898975</v>
      </c>
      <c r="G120" s="437">
        <f t="shared" si="21"/>
        <v>6447.9746527904645</v>
      </c>
      <c r="H120" s="438">
        <v>-1054219.7922849804</v>
      </c>
      <c r="I120" s="200">
        <f t="shared" si="19"/>
        <v>-2667180.1031149104</v>
      </c>
      <c r="J120" s="439">
        <f t="shared" si="20"/>
        <v>-1612960.31082993</v>
      </c>
      <c r="K120" s="200">
        <v>-532927.13107197662</v>
      </c>
      <c r="L120" s="440">
        <v>-1326691.3806706239</v>
      </c>
      <c r="M120" s="440">
        <v>-521292.66121300391</v>
      </c>
      <c r="N120" s="440">
        <v>-980363.09950571635</v>
      </c>
      <c r="O120" s="440">
        <v>-584164.50098764151</v>
      </c>
      <c r="P120" s="200">
        <v>224038.87804907138</v>
      </c>
      <c r="Q120" s="440">
        <v>3787109</v>
      </c>
      <c r="R120" s="440">
        <v>3865013.1419070028</v>
      </c>
      <c r="S120" s="440">
        <v>1250746.4678319863</v>
      </c>
      <c r="T120" s="440">
        <v>1249922.0350348856</v>
      </c>
      <c r="U120" s="437">
        <f t="shared" si="22"/>
        <v>77079.709109902382</v>
      </c>
      <c r="V120" s="428">
        <v>4832601.8952732049</v>
      </c>
      <c r="W120" s="428">
        <v>3303169.268336664</v>
      </c>
      <c r="X120" s="441">
        <v>-370437</v>
      </c>
      <c r="Y120" s="441">
        <v>-492976</v>
      </c>
      <c r="Z120" s="457">
        <f t="shared" si="23"/>
        <v>4462164.8952732049</v>
      </c>
      <c r="AA120" s="457">
        <f t="shared" si="24"/>
        <v>2810193.268336664</v>
      </c>
      <c r="AB120" s="437">
        <f t="shared" si="25"/>
        <v>-1651971.6269365409</v>
      </c>
      <c r="AC120" s="442">
        <f t="shared" si="26"/>
        <v>685.85381113944129</v>
      </c>
      <c r="AD120" s="457">
        <f t="shared" si="27"/>
        <v>435.21655077228803</v>
      </c>
      <c r="AE120" s="439">
        <f t="shared" si="28"/>
        <v>-250.63726036715326</v>
      </c>
      <c r="AF120" s="429">
        <v>12</v>
      </c>
      <c r="AG120" s="429">
        <v>12</v>
      </c>
      <c r="AH120" s="517"/>
      <c r="AI120" s="517"/>
      <c r="AJ120" s="517"/>
      <c r="AK120" s="517"/>
    </row>
    <row r="121" spans="1:37">
      <c r="A121" s="434">
        <v>312</v>
      </c>
      <c r="B121" s="435" t="s">
        <v>152</v>
      </c>
      <c r="C121" s="436">
        <v>1232</v>
      </c>
      <c r="D121" s="436">
        <v>1196</v>
      </c>
      <c r="E121" s="440">
        <v>656688.81901953637</v>
      </c>
      <c r="F121" s="200">
        <v>648313.21711732401</v>
      </c>
      <c r="G121" s="437">
        <f t="shared" si="21"/>
        <v>-8375.6019022123655</v>
      </c>
      <c r="H121" s="438">
        <v>23824.990988405472</v>
      </c>
      <c r="I121" s="200">
        <f t="shared" si="19"/>
        <v>-286696.63418049744</v>
      </c>
      <c r="J121" s="439">
        <f t="shared" si="20"/>
        <v>-310521.62516890292</v>
      </c>
      <c r="K121" s="200">
        <v>61286.43494559903</v>
      </c>
      <c r="L121" s="440">
        <v>-92720.845611933415</v>
      </c>
      <c r="M121" s="440">
        <v>-37461.443957193558</v>
      </c>
      <c r="N121" s="440">
        <v>-127271.39875370733</v>
      </c>
      <c r="O121" s="440">
        <v>-108202.06646758853</v>
      </c>
      <c r="P121" s="200">
        <v>41497.676652731825</v>
      </c>
      <c r="Q121" s="440">
        <v>63056</v>
      </c>
      <c r="R121" s="440">
        <v>208500.2919736293</v>
      </c>
      <c r="S121" s="440">
        <v>292553.94335623615</v>
      </c>
      <c r="T121" s="440">
        <v>292607.50031525374</v>
      </c>
      <c r="U121" s="437">
        <f t="shared" si="22"/>
        <v>145497.84893264686</v>
      </c>
      <c r="V121" s="428">
        <v>1036123.7533641779</v>
      </c>
      <c r="W121" s="428">
        <v>862724.37524991797</v>
      </c>
      <c r="X121" s="441">
        <v>-315971</v>
      </c>
      <c r="Y121" s="441">
        <v>-311627</v>
      </c>
      <c r="Z121" s="457">
        <f t="shared" si="23"/>
        <v>720152.75336417789</v>
      </c>
      <c r="AA121" s="457">
        <f t="shared" si="24"/>
        <v>551097.37524991797</v>
      </c>
      <c r="AB121" s="437">
        <f t="shared" si="25"/>
        <v>-169055.37811425992</v>
      </c>
      <c r="AC121" s="442">
        <f t="shared" si="26"/>
        <v>584.53957253585872</v>
      </c>
      <c r="AD121" s="457">
        <f t="shared" si="27"/>
        <v>460.7837585701655</v>
      </c>
      <c r="AE121" s="439">
        <f t="shared" si="28"/>
        <v>-123.75581396569322</v>
      </c>
      <c r="AF121" s="429">
        <v>13</v>
      </c>
      <c r="AG121" s="429">
        <v>13</v>
      </c>
      <c r="AH121" s="517"/>
      <c r="AI121" s="517"/>
      <c r="AJ121" s="517"/>
      <c r="AK121" s="517"/>
    </row>
    <row r="122" spans="1:37">
      <c r="A122" s="434">
        <v>316</v>
      </c>
      <c r="B122" s="435" t="s">
        <v>153</v>
      </c>
      <c r="C122" s="436">
        <v>4245</v>
      </c>
      <c r="D122" s="436">
        <v>4198</v>
      </c>
      <c r="E122" s="440">
        <v>124277.58799409267</v>
      </c>
      <c r="F122" s="200">
        <v>133763.39910129865</v>
      </c>
      <c r="G122" s="437">
        <f t="shared" si="21"/>
        <v>9485.8111072059837</v>
      </c>
      <c r="H122" s="438">
        <v>-263718.94507435785</v>
      </c>
      <c r="I122" s="200">
        <f t="shared" si="19"/>
        <v>-624074.69910785416</v>
      </c>
      <c r="J122" s="439">
        <f t="shared" si="20"/>
        <v>-360355.75403349631</v>
      </c>
      <c r="K122" s="200">
        <v>-110788.76585552718</v>
      </c>
      <c r="L122" s="440">
        <v>-213827.08681126978</v>
      </c>
      <c r="M122" s="440">
        <v>-152930.17921883069</v>
      </c>
      <c r="N122" s="440">
        <v>-176112.97313038999</v>
      </c>
      <c r="O122" s="440">
        <v>-379792.87209944538</v>
      </c>
      <c r="P122" s="200">
        <v>145658.23293325101</v>
      </c>
      <c r="Q122" s="440">
        <v>1836400</v>
      </c>
      <c r="R122" s="440">
        <v>1821185.3078773278</v>
      </c>
      <c r="S122" s="440">
        <v>826735.03650535177</v>
      </c>
      <c r="T122" s="440">
        <v>800767.03848243738</v>
      </c>
      <c r="U122" s="437">
        <f t="shared" si="22"/>
        <v>-41182.690145586617</v>
      </c>
      <c r="V122" s="428">
        <v>2523693.6794250868</v>
      </c>
      <c r="W122" s="428">
        <v>2131641.0464381818</v>
      </c>
      <c r="X122" s="441">
        <v>-1092072</v>
      </c>
      <c r="Y122" s="441">
        <v>-932139</v>
      </c>
      <c r="Z122" s="457">
        <f t="shared" si="23"/>
        <v>1431621.6794250868</v>
      </c>
      <c r="AA122" s="457">
        <f t="shared" si="24"/>
        <v>1199502.0464381818</v>
      </c>
      <c r="AB122" s="437">
        <f t="shared" si="25"/>
        <v>-232119.63298690505</v>
      </c>
      <c r="AC122" s="442">
        <f t="shared" si="26"/>
        <v>337.24892330390736</v>
      </c>
      <c r="AD122" s="457">
        <f t="shared" si="27"/>
        <v>285.7317880986617</v>
      </c>
      <c r="AE122" s="439">
        <f t="shared" si="28"/>
        <v>-51.517135205245665</v>
      </c>
      <c r="AF122" s="429">
        <v>7</v>
      </c>
      <c r="AG122" s="429">
        <v>7</v>
      </c>
      <c r="AH122" s="517"/>
      <c r="AI122" s="517"/>
      <c r="AJ122" s="517"/>
      <c r="AK122" s="517"/>
    </row>
    <row r="123" spans="1:37">
      <c r="A123" s="434">
        <v>317</v>
      </c>
      <c r="B123" s="435" t="s">
        <v>154</v>
      </c>
      <c r="C123" s="436">
        <v>2533</v>
      </c>
      <c r="D123" s="436">
        <v>2474</v>
      </c>
      <c r="E123" s="440">
        <v>1837091.553643069</v>
      </c>
      <c r="F123" s="200">
        <v>1824922.809975374</v>
      </c>
      <c r="G123" s="437">
        <f t="shared" si="21"/>
        <v>-12168.743667694973</v>
      </c>
      <c r="H123" s="438">
        <v>1284975.5939972831</v>
      </c>
      <c r="I123" s="200">
        <f t="shared" si="19"/>
        <v>691347.42984440539</v>
      </c>
      <c r="J123" s="439">
        <f t="shared" si="20"/>
        <v>-593628.16415287775</v>
      </c>
      <c r="K123" s="200">
        <v>848028.36924636201</v>
      </c>
      <c r="L123" s="440">
        <v>603167.07766717882</v>
      </c>
      <c r="M123" s="440">
        <v>436947.22475092119</v>
      </c>
      <c r="N123" s="440">
        <v>226162.50970394525</v>
      </c>
      <c r="O123" s="440">
        <v>-223822.66926489468</v>
      </c>
      <c r="P123" s="200">
        <v>85840.511738176036</v>
      </c>
      <c r="Q123" s="440">
        <v>1442924</v>
      </c>
      <c r="R123" s="440">
        <v>1502394.7495131327</v>
      </c>
      <c r="S123" s="440">
        <v>594698.73847422237</v>
      </c>
      <c r="T123" s="440">
        <v>597229.63158571674</v>
      </c>
      <c r="U123" s="437">
        <f t="shared" si="22"/>
        <v>62001.642624627333</v>
      </c>
      <c r="V123" s="428">
        <v>5159689.886114575</v>
      </c>
      <c r="W123" s="428">
        <v>4615894.620968705</v>
      </c>
      <c r="X123" s="441">
        <v>-6385</v>
      </c>
      <c r="Y123" s="441">
        <v>54351</v>
      </c>
      <c r="Z123" s="457">
        <f t="shared" si="23"/>
        <v>5153304.886114575</v>
      </c>
      <c r="AA123" s="457">
        <f t="shared" si="24"/>
        <v>4670245.620968705</v>
      </c>
      <c r="AB123" s="437">
        <f t="shared" si="25"/>
        <v>-483059.26514586993</v>
      </c>
      <c r="AC123" s="442">
        <f t="shared" si="26"/>
        <v>2034.4669901755133</v>
      </c>
      <c r="AD123" s="457">
        <f t="shared" si="27"/>
        <v>1887.7306471175041</v>
      </c>
      <c r="AE123" s="439">
        <f t="shared" si="28"/>
        <v>-146.7363430580092</v>
      </c>
      <c r="AF123" s="429">
        <v>17</v>
      </c>
      <c r="AG123" s="429">
        <v>17</v>
      </c>
      <c r="AH123" s="517"/>
      <c r="AI123" s="517"/>
      <c r="AJ123" s="517"/>
      <c r="AK123" s="517"/>
    </row>
    <row r="124" spans="1:37">
      <c r="A124" s="434">
        <v>320</v>
      </c>
      <c r="B124" s="435" t="s">
        <v>155</v>
      </c>
      <c r="C124" s="436">
        <v>7105</v>
      </c>
      <c r="D124" s="436">
        <v>6996</v>
      </c>
      <c r="E124" s="440">
        <v>1449252.7347143511</v>
      </c>
      <c r="F124" s="200">
        <v>1598791.797827831</v>
      </c>
      <c r="G124" s="437">
        <f t="shared" si="21"/>
        <v>149539.06311347988</v>
      </c>
      <c r="H124" s="438">
        <v>2601540.4480969161</v>
      </c>
      <c r="I124" s="200">
        <f t="shared" si="19"/>
        <v>761516.04283504572</v>
      </c>
      <c r="J124" s="439">
        <f t="shared" si="20"/>
        <v>-1840024.4052618705</v>
      </c>
      <c r="K124" s="200">
        <v>1216368.6201065173</v>
      </c>
      <c r="L124" s="440">
        <v>426974.09901665291</v>
      </c>
      <c r="M124" s="440">
        <v>1385171.8279903987</v>
      </c>
      <c r="N124" s="440">
        <v>724729.16049459495</v>
      </c>
      <c r="O124" s="440">
        <v>-632927.80686224869</v>
      </c>
      <c r="P124" s="200">
        <v>242740.5901860467</v>
      </c>
      <c r="Q124" s="440">
        <v>2612167</v>
      </c>
      <c r="R124" s="440">
        <v>2669439.6960359896</v>
      </c>
      <c r="S124" s="440">
        <v>1333239.8237081533</v>
      </c>
      <c r="T124" s="440">
        <v>1333825.069367379</v>
      </c>
      <c r="U124" s="437">
        <f t="shared" si="22"/>
        <v>57857.941695215181</v>
      </c>
      <c r="V124" s="428">
        <v>7996200.006519421</v>
      </c>
      <c r="W124" s="428">
        <v>6363572.6062078513</v>
      </c>
      <c r="X124" s="441">
        <v>-361390</v>
      </c>
      <c r="Y124" s="441">
        <v>250732</v>
      </c>
      <c r="Z124" s="457">
        <f t="shared" si="23"/>
        <v>7634810.006519421</v>
      </c>
      <c r="AA124" s="457">
        <f t="shared" si="24"/>
        <v>6614304.6062078513</v>
      </c>
      <c r="AB124" s="437">
        <f t="shared" si="25"/>
        <v>-1020505.4003115697</v>
      </c>
      <c r="AC124" s="442">
        <f t="shared" si="26"/>
        <v>1074.5686145699397</v>
      </c>
      <c r="AD124" s="457">
        <f t="shared" si="27"/>
        <v>945.44090997825208</v>
      </c>
      <c r="AE124" s="439">
        <f t="shared" si="28"/>
        <v>-129.12770459168757</v>
      </c>
      <c r="AF124" s="429">
        <v>19</v>
      </c>
      <c r="AG124" s="429">
        <v>19</v>
      </c>
      <c r="AH124" s="517"/>
      <c r="AI124" s="517"/>
      <c r="AJ124" s="517"/>
      <c r="AK124" s="517"/>
    </row>
    <row r="125" spans="1:37">
      <c r="A125" s="434">
        <v>322</v>
      </c>
      <c r="B125" s="435" t="s">
        <v>156</v>
      </c>
      <c r="C125" s="436">
        <v>6614</v>
      </c>
      <c r="D125" s="436">
        <v>6549</v>
      </c>
      <c r="E125" s="440">
        <v>4736170.0031601898</v>
      </c>
      <c r="F125" s="200">
        <v>4658633.7171693351</v>
      </c>
      <c r="G125" s="437">
        <f t="shared" si="21"/>
        <v>-77536.285990854725</v>
      </c>
      <c r="H125" s="438">
        <v>2480533.5064955074</v>
      </c>
      <c r="I125" s="200">
        <f t="shared" si="19"/>
        <v>1796786.0607343838</v>
      </c>
      <c r="J125" s="439">
        <f t="shared" si="20"/>
        <v>-683747.44576112367</v>
      </c>
      <c r="K125" s="200">
        <v>1247601.3822249568</v>
      </c>
      <c r="L125" s="440">
        <v>1131768.4654024285</v>
      </c>
      <c r="M125" s="440">
        <v>1232932.1242705504</v>
      </c>
      <c r="N125" s="440">
        <v>1030274.3251793605</v>
      </c>
      <c r="O125" s="440">
        <v>-592487.7368697637</v>
      </c>
      <c r="P125" s="200">
        <v>227231.00702235845</v>
      </c>
      <c r="Q125" s="440">
        <v>1998390</v>
      </c>
      <c r="R125" s="440">
        <v>2066259.6257351311</v>
      </c>
      <c r="S125" s="440">
        <v>1276403.4791246401</v>
      </c>
      <c r="T125" s="440">
        <v>1264748.1416320186</v>
      </c>
      <c r="U125" s="437">
        <f t="shared" si="22"/>
        <v>56214.288242509589</v>
      </c>
      <c r="V125" s="428">
        <v>10491496.988780338</v>
      </c>
      <c r="W125" s="428">
        <v>9786427.5454034265</v>
      </c>
      <c r="X125" s="441">
        <v>-599072</v>
      </c>
      <c r="Y125" s="441">
        <v>-478852</v>
      </c>
      <c r="Z125" s="457">
        <f t="shared" si="23"/>
        <v>9892424.9887803383</v>
      </c>
      <c r="AA125" s="457">
        <f t="shared" si="24"/>
        <v>9307575.5454034265</v>
      </c>
      <c r="AB125" s="437">
        <f t="shared" si="25"/>
        <v>-584849.4433769118</v>
      </c>
      <c r="AC125" s="442">
        <f t="shared" si="26"/>
        <v>1495.6796172936708</v>
      </c>
      <c r="AD125" s="457">
        <f t="shared" si="27"/>
        <v>1421.2208803486681</v>
      </c>
      <c r="AE125" s="439">
        <f t="shared" si="28"/>
        <v>-74.458736945002784</v>
      </c>
      <c r="AF125" s="429">
        <v>2</v>
      </c>
      <c r="AG125" s="429">
        <v>2</v>
      </c>
      <c r="AH125" s="517"/>
      <c r="AI125" s="517"/>
      <c r="AJ125" s="517"/>
      <c r="AK125" s="517"/>
    </row>
    <row r="126" spans="1:37">
      <c r="A126" s="434">
        <v>398</v>
      </c>
      <c r="B126" s="435" t="s">
        <v>157</v>
      </c>
      <c r="C126" s="436">
        <v>120027</v>
      </c>
      <c r="D126" s="436">
        <v>120175</v>
      </c>
      <c r="E126" s="440">
        <v>20093348.557439052</v>
      </c>
      <c r="F126" s="200">
        <v>20327701.961066902</v>
      </c>
      <c r="G126" s="437">
        <f t="shared" si="21"/>
        <v>234353.40362785012</v>
      </c>
      <c r="H126" s="438">
        <v>31620803.152948089</v>
      </c>
      <c r="I126" s="200">
        <f t="shared" si="19"/>
        <v>17054546.925044317</v>
      </c>
      <c r="J126" s="439">
        <f t="shared" si="20"/>
        <v>-14566256.227903772</v>
      </c>
      <c r="K126" s="200">
        <v>12854456.673994904</v>
      </c>
      <c r="L126" s="440">
        <v>9513565.8232124075</v>
      </c>
      <c r="M126" s="440">
        <v>18766346.478953186</v>
      </c>
      <c r="N126" s="440">
        <v>14243489.501497801</v>
      </c>
      <c r="O126" s="440">
        <v>-10872226.871022118</v>
      </c>
      <c r="P126" s="200">
        <v>4169718.4713562266</v>
      </c>
      <c r="Q126" s="440">
        <v>24612317</v>
      </c>
      <c r="R126" s="440">
        <v>23182373.443431057</v>
      </c>
      <c r="S126" s="440">
        <v>18168313.588099688</v>
      </c>
      <c r="T126" s="440">
        <v>18224255.371812128</v>
      </c>
      <c r="U126" s="437">
        <f t="shared" si="22"/>
        <v>-1374001.7728565037</v>
      </c>
      <c r="V126" s="428">
        <v>94494782.298486829</v>
      </c>
      <c r="W126" s="428">
        <v>78788877.70378688</v>
      </c>
      <c r="X126" s="441">
        <v>-3666315</v>
      </c>
      <c r="Y126" s="441">
        <v>-2421666</v>
      </c>
      <c r="Z126" s="457">
        <f t="shared" si="23"/>
        <v>90828467.298486829</v>
      </c>
      <c r="AA126" s="457">
        <f t="shared" si="24"/>
        <v>76367211.70378688</v>
      </c>
      <c r="AB126" s="437">
        <f t="shared" si="25"/>
        <v>-14461255.594699949</v>
      </c>
      <c r="AC126" s="442">
        <f t="shared" si="26"/>
        <v>756.73362908751221</v>
      </c>
      <c r="AD126" s="457">
        <f t="shared" si="27"/>
        <v>635.46670858154255</v>
      </c>
      <c r="AE126" s="439">
        <f t="shared" si="28"/>
        <v>-121.26692050596967</v>
      </c>
      <c r="AF126" s="429">
        <v>7</v>
      </c>
      <c r="AG126" s="429">
        <v>7</v>
      </c>
      <c r="AH126" s="517"/>
      <c r="AI126" s="517"/>
      <c r="AJ126" s="517"/>
      <c r="AK126" s="517"/>
    </row>
    <row r="127" spans="1:37">
      <c r="A127" s="434">
        <v>399</v>
      </c>
      <c r="B127" s="435" t="s">
        <v>158</v>
      </c>
      <c r="C127" s="436">
        <v>7916</v>
      </c>
      <c r="D127" s="436">
        <v>7817</v>
      </c>
      <c r="E127" s="440">
        <v>4240056.7923984881</v>
      </c>
      <c r="F127" s="200">
        <v>4178787.0732179517</v>
      </c>
      <c r="G127" s="437">
        <f t="shared" si="21"/>
        <v>-61269.719180536456</v>
      </c>
      <c r="H127" s="438">
        <v>-2707363.879422769</v>
      </c>
      <c r="I127" s="200">
        <f t="shared" si="19"/>
        <v>-3640181.7077630917</v>
      </c>
      <c r="J127" s="439">
        <f t="shared" si="20"/>
        <v>-932817.82834032271</v>
      </c>
      <c r="K127" s="200">
        <v>-1174178.2707272482</v>
      </c>
      <c r="L127" s="440">
        <v>-1523096.9656859119</v>
      </c>
      <c r="M127" s="200">
        <v>-1533185.608695521</v>
      </c>
      <c r="N127" s="200">
        <v>-1681107.9735297423</v>
      </c>
      <c r="O127" s="200">
        <v>-707203.64011466526</v>
      </c>
      <c r="P127" s="200">
        <v>271226.87156722799</v>
      </c>
      <c r="Q127" s="440">
        <v>3221667</v>
      </c>
      <c r="R127" s="440">
        <v>2911680.0782160889</v>
      </c>
      <c r="S127" s="440">
        <v>1304513.8354180634</v>
      </c>
      <c r="T127" s="440">
        <v>1277787.5579741742</v>
      </c>
      <c r="U127" s="437">
        <f t="shared" si="22"/>
        <v>-336713.19922780013</v>
      </c>
      <c r="V127" s="428">
        <v>6058873.7483937824</v>
      </c>
      <c r="W127" s="428">
        <v>4728073.0018033478</v>
      </c>
      <c r="X127" s="441">
        <v>-330082</v>
      </c>
      <c r="Y127" s="441">
        <v>-404342</v>
      </c>
      <c r="Z127" s="457">
        <f t="shared" si="23"/>
        <v>5728791.7483937824</v>
      </c>
      <c r="AA127" s="457">
        <f t="shared" si="24"/>
        <v>4323731.0018033478</v>
      </c>
      <c r="AB127" s="437">
        <f t="shared" si="25"/>
        <v>-1405060.7465904346</v>
      </c>
      <c r="AC127" s="442">
        <f t="shared" si="26"/>
        <v>723.69779540093259</v>
      </c>
      <c r="AD127" s="457">
        <f t="shared" si="27"/>
        <v>553.1189717031275</v>
      </c>
      <c r="AE127" s="439">
        <f t="shared" si="28"/>
        <v>-170.57882369780509</v>
      </c>
      <c r="AF127" s="429">
        <v>15</v>
      </c>
      <c r="AG127" s="429">
        <v>15</v>
      </c>
      <c r="AH127" s="517"/>
      <c r="AI127" s="517"/>
      <c r="AJ127" s="517"/>
      <c r="AK127" s="517"/>
    </row>
    <row r="128" spans="1:37">
      <c r="A128" s="434">
        <v>400</v>
      </c>
      <c r="B128" s="435" t="s">
        <v>159</v>
      </c>
      <c r="C128" s="436">
        <v>8456</v>
      </c>
      <c r="D128" s="436">
        <v>8366</v>
      </c>
      <c r="E128" s="440">
        <v>3406544.9394397344</v>
      </c>
      <c r="F128" s="200">
        <v>3814392.1000270518</v>
      </c>
      <c r="G128" s="437">
        <f t="shared" si="21"/>
        <v>407847.16058731731</v>
      </c>
      <c r="H128" s="438">
        <v>3720731.7562590241</v>
      </c>
      <c r="I128" s="200">
        <f t="shared" si="19"/>
        <v>2158946.2940261932</v>
      </c>
      <c r="J128" s="439">
        <f t="shared" si="20"/>
        <v>-1561785.4622328309</v>
      </c>
      <c r="K128" s="200">
        <v>2097677.7349020829</v>
      </c>
      <c r="L128" s="440">
        <v>1536725.685965484</v>
      </c>
      <c r="M128" s="440">
        <v>1623054.0213569414</v>
      </c>
      <c r="N128" s="440">
        <v>1088816.6993576081</v>
      </c>
      <c r="O128" s="440">
        <v>-756871.64554167702</v>
      </c>
      <c r="P128" s="200">
        <v>290275.55424477794</v>
      </c>
      <c r="Q128" s="440">
        <v>3028423</v>
      </c>
      <c r="R128" s="440">
        <v>2823877.6300907177</v>
      </c>
      <c r="S128" s="440">
        <v>1719447.5177456571</v>
      </c>
      <c r="T128" s="440">
        <v>1704563.8904844206</v>
      </c>
      <c r="U128" s="437">
        <f t="shared" si="22"/>
        <v>-219428.99717051908</v>
      </c>
      <c r="V128" s="428">
        <v>11875147.213444415</v>
      </c>
      <c r="W128" s="428">
        <v>10501779.91479772</v>
      </c>
      <c r="X128" s="441">
        <v>971790</v>
      </c>
      <c r="Y128" s="441">
        <v>1959626</v>
      </c>
      <c r="Z128" s="457">
        <f t="shared" si="23"/>
        <v>12846937.213444415</v>
      </c>
      <c r="AA128" s="457">
        <f t="shared" si="24"/>
        <v>12461405.91479772</v>
      </c>
      <c r="AB128" s="437">
        <f t="shared" si="25"/>
        <v>-385531.29864669591</v>
      </c>
      <c r="AC128" s="442">
        <f t="shared" si="26"/>
        <v>1519.2688284584219</v>
      </c>
      <c r="AD128" s="457">
        <f t="shared" si="27"/>
        <v>1489.5297531434042</v>
      </c>
      <c r="AE128" s="439">
        <f t="shared" si="28"/>
        <v>-29.739075315017772</v>
      </c>
      <c r="AF128" s="429">
        <v>2</v>
      </c>
      <c r="AG128" s="429">
        <v>2</v>
      </c>
      <c r="AH128" s="517"/>
      <c r="AI128" s="517"/>
      <c r="AJ128" s="517"/>
      <c r="AK128" s="517"/>
    </row>
    <row r="129" spans="1:37">
      <c r="A129" s="434">
        <v>402</v>
      </c>
      <c r="B129" s="435" t="s">
        <v>160</v>
      </c>
      <c r="C129" s="436">
        <v>9247</v>
      </c>
      <c r="D129" s="436">
        <v>9099</v>
      </c>
      <c r="E129" s="440">
        <v>2400013.2498981515</v>
      </c>
      <c r="F129" s="200">
        <v>2225543.4171003215</v>
      </c>
      <c r="G129" s="437">
        <f t="shared" si="21"/>
        <v>-174469.83279782999</v>
      </c>
      <c r="H129" s="438">
        <v>-1738728.6123811561</v>
      </c>
      <c r="I129" s="200">
        <f t="shared" si="19"/>
        <v>-3960069.3914487534</v>
      </c>
      <c r="J129" s="439">
        <f t="shared" si="20"/>
        <v>-2221340.7790675974</v>
      </c>
      <c r="K129" s="200">
        <v>-783440.40137383319</v>
      </c>
      <c r="L129" s="440">
        <v>-1870815.0640129249</v>
      </c>
      <c r="M129" s="440">
        <v>-955288.21100732288</v>
      </c>
      <c r="N129" s="440">
        <v>-1581776.6995717972</v>
      </c>
      <c r="O129" s="440">
        <v>-823186.12273293326</v>
      </c>
      <c r="P129" s="200">
        <v>315708.49486890208</v>
      </c>
      <c r="Q129" s="440">
        <v>5014581</v>
      </c>
      <c r="R129" s="440">
        <v>5021466.3466851758</v>
      </c>
      <c r="S129" s="440">
        <v>1916903.2441040578</v>
      </c>
      <c r="T129" s="440">
        <v>1894969.8595900368</v>
      </c>
      <c r="U129" s="437">
        <f t="shared" si="22"/>
        <v>-15048.037828844972</v>
      </c>
      <c r="V129" s="428">
        <v>7592768.8816210534</v>
      </c>
      <c r="W129" s="428">
        <v>5181910.232110953</v>
      </c>
      <c r="X129" s="441">
        <v>-280842</v>
      </c>
      <c r="Y129" s="441">
        <v>-281517</v>
      </c>
      <c r="Z129" s="457">
        <f t="shared" si="23"/>
        <v>7311926.8816210534</v>
      </c>
      <c r="AA129" s="457">
        <f t="shared" si="24"/>
        <v>4900393.232110953</v>
      </c>
      <c r="AB129" s="437">
        <f t="shared" si="25"/>
        <v>-2411533.6495101005</v>
      </c>
      <c r="AC129" s="442">
        <f t="shared" si="26"/>
        <v>790.73503640327169</v>
      </c>
      <c r="AD129" s="457">
        <f t="shared" si="27"/>
        <v>538.56393363127302</v>
      </c>
      <c r="AE129" s="439">
        <f t="shared" si="28"/>
        <v>-252.17110277199868</v>
      </c>
      <c r="AF129" s="429">
        <v>11</v>
      </c>
      <c r="AG129" s="429">
        <v>11</v>
      </c>
      <c r="AH129" s="517"/>
      <c r="AI129" s="517"/>
      <c r="AJ129" s="517"/>
      <c r="AK129" s="517"/>
    </row>
    <row r="130" spans="1:37">
      <c r="A130" s="434">
        <v>403</v>
      </c>
      <c r="B130" s="435" t="s">
        <v>161</v>
      </c>
      <c r="C130" s="436">
        <v>2866</v>
      </c>
      <c r="D130" s="436">
        <v>2820</v>
      </c>
      <c r="E130" s="440">
        <v>769433.85729978944</v>
      </c>
      <c r="F130" s="200">
        <v>816804.18499562901</v>
      </c>
      <c r="G130" s="437">
        <f t="shared" si="21"/>
        <v>47370.327695839573</v>
      </c>
      <c r="H130" s="438">
        <v>699758.4111759736</v>
      </c>
      <c r="I130" s="200">
        <f t="shared" si="19"/>
        <v>113183.75809726314</v>
      </c>
      <c r="J130" s="439">
        <f t="shared" si="20"/>
        <v>-586574.65307871043</v>
      </c>
      <c r="K130" s="200">
        <v>551375.07703542442</v>
      </c>
      <c r="L130" s="440">
        <v>275495.32729363284</v>
      </c>
      <c r="M130" s="440">
        <v>148383.33414054918</v>
      </c>
      <c r="N130" s="440">
        <v>-5031.9878603363068</v>
      </c>
      <c r="O130" s="440">
        <v>-255125.27377809337</v>
      </c>
      <c r="P130" s="200">
        <v>97845.692442059983</v>
      </c>
      <c r="Q130" s="440">
        <v>1526725</v>
      </c>
      <c r="R130" s="440">
        <v>1528250.9533130785</v>
      </c>
      <c r="S130" s="440">
        <v>666115.83031535835</v>
      </c>
      <c r="T130" s="440">
        <v>668174.99185478769</v>
      </c>
      <c r="U130" s="437">
        <f t="shared" si="22"/>
        <v>3585.1148525075987</v>
      </c>
      <c r="V130" s="428">
        <v>3662033.0987911215</v>
      </c>
      <c r="W130" s="428">
        <v>3126413.8883178383</v>
      </c>
      <c r="X130" s="441">
        <v>-4622</v>
      </c>
      <c r="Y130" s="441">
        <v>68284</v>
      </c>
      <c r="Z130" s="457">
        <f t="shared" si="23"/>
        <v>3657411.0987911215</v>
      </c>
      <c r="AA130" s="457">
        <f t="shared" si="24"/>
        <v>3194697.8883178383</v>
      </c>
      <c r="AB130" s="437">
        <f t="shared" si="25"/>
        <v>-462713.21047328319</v>
      </c>
      <c r="AC130" s="442">
        <f t="shared" si="26"/>
        <v>1276.1378572195119</v>
      </c>
      <c r="AD130" s="457">
        <f t="shared" si="27"/>
        <v>1132.8715916020703</v>
      </c>
      <c r="AE130" s="439">
        <f t="shared" si="28"/>
        <v>-143.2662656174416</v>
      </c>
      <c r="AF130" s="429">
        <v>14</v>
      </c>
      <c r="AG130" s="429">
        <v>14</v>
      </c>
      <c r="AH130" s="517"/>
      <c r="AI130" s="517"/>
      <c r="AJ130" s="517"/>
      <c r="AK130" s="517"/>
    </row>
    <row r="131" spans="1:37">
      <c r="A131" s="434">
        <v>405</v>
      </c>
      <c r="B131" s="435" t="s">
        <v>162</v>
      </c>
      <c r="C131" s="436">
        <v>72634</v>
      </c>
      <c r="D131" s="436">
        <v>72650</v>
      </c>
      <c r="E131" s="440">
        <v>8416512.3208453041</v>
      </c>
      <c r="F131" s="200">
        <v>8813554.81097712</v>
      </c>
      <c r="G131" s="437">
        <f t="shared" si="21"/>
        <v>397042.4901318159</v>
      </c>
      <c r="H131" s="438">
        <v>3493473.1506266049</v>
      </c>
      <c r="I131" s="200">
        <f t="shared" si="19"/>
        <v>-4244215.070172227</v>
      </c>
      <c r="J131" s="439">
        <f t="shared" si="20"/>
        <v>-7737688.2207988314</v>
      </c>
      <c r="K131" s="200">
        <v>-542373.96388745692</v>
      </c>
      <c r="L131" s="440">
        <v>-1920982.0508947845</v>
      </c>
      <c r="M131" s="440">
        <v>4035847.1145140617</v>
      </c>
      <c r="N131" s="440">
        <v>1728668.2516668222</v>
      </c>
      <c r="O131" s="440">
        <v>-6572642.2482193206</v>
      </c>
      <c r="P131" s="200">
        <v>2520740.9772750558</v>
      </c>
      <c r="Q131" s="440">
        <v>9203077</v>
      </c>
      <c r="R131" s="440">
        <v>13144798.914696461</v>
      </c>
      <c r="S131" s="440">
        <v>11543595.091604726</v>
      </c>
      <c r="T131" s="440">
        <v>11535024.477791898</v>
      </c>
      <c r="U131" s="437">
        <f t="shared" si="22"/>
        <v>3933151.3008836359</v>
      </c>
      <c r="V131" s="428">
        <v>32656657.563076638</v>
      </c>
      <c r="W131" s="428">
        <v>29249163.134763762</v>
      </c>
      <c r="X131" s="441">
        <v>-5578748</v>
      </c>
      <c r="Y131" s="441">
        <v>-5760832</v>
      </c>
      <c r="Z131" s="457">
        <f t="shared" si="23"/>
        <v>27077909.563076638</v>
      </c>
      <c r="AA131" s="457">
        <f t="shared" si="24"/>
        <v>23488331.134763762</v>
      </c>
      <c r="AB131" s="437">
        <f t="shared" si="25"/>
        <v>-3589578.4283128753</v>
      </c>
      <c r="AC131" s="442">
        <f t="shared" si="26"/>
        <v>372.79937168649167</v>
      </c>
      <c r="AD131" s="457">
        <f t="shared" si="27"/>
        <v>323.30806792517222</v>
      </c>
      <c r="AE131" s="439">
        <f t="shared" si="28"/>
        <v>-49.491303761319443</v>
      </c>
      <c r="AF131" s="429">
        <v>9</v>
      </c>
      <c r="AG131" s="429">
        <v>9</v>
      </c>
      <c r="AH131" s="517"/>
      <c r="AI131" s="517"/>
      <c r="AJ131" s="517"/>
      <c r="AK131" s="517"/>
    </row>
    <row r="132" spans="1:37">
      <c r="A132" s="434">
        <v>407</v>
      </c>
      <c r="B132" s="435" t="s">
        <v>163</v>
      </c>
      <c r="C132" s="436">
        <v>2580</v>
      </c>
      <c r="D132" s="436">
        <v>2518</v>
      </c>
      <c r="E132" s="440">
        <v>1145625.0135590495</v>
      </c>
      <c r="F132" s="200">
        <v>1137162.6836695438</v>
      </c>
      <c r="G132" s="437">
        <f t="shared" si="21"/>
        <v>-8462.3298895056359</v>
      </c>
      <c r="H132" s="438">
        <v>343909.91262691695</v>
      </c>
      <c r="I132" s="200">
        <f t="shared" si="19"/>
        <v>133493.55387132138</v>
      </c>
      <c r="J132" s="439">
        <f t="shared" si="20"/>
        <v>-210416.35875559557</v>
      </c>
      <c r="K132" s="200">
        <v>231777.33373985888</v>
      </c>
      <c r="L132" s="440">
        <v>218828.32072015549</v>
      </c>
      <c r="M132" s="440">
        <v>112132.57888705807</v>
      </c>
      <c r="N132" s="440">
        <v>55101.398329936121</v>
      </c>
      <c r="O132" s="440">
        <v>-227803.34729547487</v>
      </c>
      <c r="P132" s="200">
        <v>87367.182116704629</v>
      </c>
      <c r="Q132" s="440">
        <v>1207079</v>
      </c>
      <c r="R132" s="440">
        <v>1207003.5748764575</v>
      </c>
      <c r="S132" s="440">
        <v>646591.111226234</v>
      </c>
      <c r="T132" s="440">
        <v>631405.69131634757</v>
      </c>
      <c r="U132" s="437">
        <f t="shared" si="22"/>
        <v>-15260.845033429097</v>
      </c>
      <c r="V132" s="428">
        <v>3343205.0374122006</v>
      </c>
      <c r="W132" s="428">
        <v>3109065.503784637</v>
      </c>
      <c r="X132" s="441">
        <v>-606489</v>
      </c>
      <c r="Y132" s="441">
        <v>-463605</v>
      </c>
      <c r="Z132" s="457">
        <f t="shared" si="23"/>
        <v>2736716.0374122006</v>
      </c>
      <c r="AA132" s="457">
        <f t="shared" si="24"/>
        <v>2645460.503784637</v>
      </c>
      <c r="AB132" s="437">
        <f t="shared" si="25"/>
        <v>-91255.533627563622</v>
      </c>
      <c r="AC132" s="442">
        <f t="shared" si="26"/>
        <v>1060.7426501597677</v>
      </c>
      <c r="AD132" s="457">
        <f t="shared" si="27"/>
        <v>1050.6197393902451</v>
      </c>
      <c r="AE132" s="439">
        <f t="shared" si="28"/>
        <v>-10.122910769522605</v>
      </c>
      <c r="AF132" s="429">
        <v>1</v>
      </c>
      <c r="AG132" s="430">
        <v>32</v>
      </c>
      <c r="AH132" s="517"/>
      <c r="AI132" s="517"/>
      <c r="AJ132" s="517"/>
      <c r="AK132" s="517"/>
    </row>
    <row r="133" spans="1:37">
      <c r="A133" s="434">
        <v>408</v>
      </c>
      <c r="B133" s="435" t="s">
        <v>164</v>
      </c>
      <c r="C133" s="436">
        <v>14203</v>
      </c>
      <c r="D133" s="436">
        <v>14099</v>
      </c>
      <c r="E133" s="440">
        <v>5764028.6952082627</v>
      </c>
      <c r="F133" s="200">
        <v>5451170.3357649576</v>
      </c>
      <c r="G133" s="437">
        <f t="shared" si="21"/>
        <v>-312858.35944330506</v>
      </c>
      <c r="H133" s="438">
        <v>1201640.0053052776</v>
      </c>
      <c r="I133" s="200">
        <f t="shared" si="19"/>
        <v>-347532.04512235796</v>
      </c>
      <c r="J133" s="439">
        <f t="shared" si="20"/>
        <v>-1549172.0504276357</v>
      </c>
      <c r="K133" s="200">
        <v>1127635.3236815659</v>
      </c>
      <c r="L133" s="440">
        <v>578082.13734260632</v>
      </c>
      <c r="M133" s="440">
        <v>74004.681623711745</v>
      </c>
      <c r="N133" s="440">
        <v>-139272.04868598023</v>
      </c>
      <c r="O133" s="440">
        <v>-1275535.8989352265</v>
      </c>
      <c r="P133" s="200">
        <v>489193.76515624247</v>
      </c>
      <c r="Q133" s="440">
        <v>6570034</v>
      </c>
      <c r="R133" s="440">
        <v>6061294.160336988</v>
      </c>
      <c r="S133" s="440">
        <v>2563558.6301105162</v>
      </c>
      <c r="T133" s="440">
        <v>2549923.147527352</v>
      </c>
      <c r="U133" s="437">
        <f t="shared" si="22"/>
        <v>-522375.32224617712</v>
      </c>
      <c r="V133" s="428">
        <v>16099261.330624055</v>
      </c>
      <c r="W133" s="428">
        <v>13714855.598792318</v>
      </c>
      <c r="X133" s="441">
        <v>-165591</v>
      </c>
      <c r="Y133" s="441">
        <v>76763</v>
      </c>
      <c r="Z133" s="457">
        <f t="shared" si="23"/>
        <v>15933670.330624055</v>
      </c>
      <c r="AA133" s="457">
        <f t="shared" si="24"/>
        <v>13791618.598792318</v>
      </c>
      <c r="AB133" s="437">
        <f t="shared" si="25"/>
        <v>-2142051.7318317369</v>
      </c>
      <c r="AC133" s="442">
        <f t="shared" si="26"/>
        <v>1121.8524488223654</v>
      </c>
      <c r="AD133" s="457">
        <f t="shared" si="27"/>
        <v>978.19835440756924</v>
      </c>
      <c r="AE133" s="439">
        <f t="shared" si="28"/>
        <v>-143.65409441479619</v>
      </c>
      <c r="AF133" s="429">
        <v>14</v>
      </c>
      <c r="AG133" s="429">
        <v>14</v>
      </c>
      <c r="AH133" s="517"/>
      <c r="AI133" s="517"/>
      <c r="AJ133" s="517"/>
      <c r="AK133" s="517"/>
    </row>
    <row r="134" spans="1:37">
      <c r="A134" s="434">
        <v>410</v>
      </c>
      <c r="B134" s="435" t="s">
        <v>165</v>
      </c>
      <c r="C134" s="436">
        <v>18788</v>
      </c>
      <c r="D134" s="436">
        <v>18775</v>
      </c>
      <c r="E134" s="440">
        <v>14309625.575941473</v>
      </c>
      <c r="F134" s="200">
        <v>14196610.903194709</v>
      </c>
      <c r="G134" s="437">
        <f t="shared" si="21"/>
        <v>-113014.6727467645</v>
      </c>
      <c r="H134" s="438">
        <v>-3363146.516954287</v>
      </c>
      <c r="I134" s="200">
        <f t="shared" si="19"/>
        <v>-7594781.9064147761</v>
      </c>
      <c r="J134" s="439">
        <f t="shared" si="20"/>
        <v>-4231635.3894604892</v>
      </c>
      <c r="K134" s="200">
        <v>-1687202.4017858221</v>
      </c>
      <c r="L134" s="440">
        <v>-3720568.2794427429</v>
      </c>
      <c r="M134" s="440">
        <v>-1675944.1151684648</v>
      </c>
      <c r="N134" s="440">
        <v>-2827077.4072613851</v>
      </c>
      <c r="O134" s="440">
        <v>-1698573.4096396111</v>
      </c>
      <c r="P134" s="200">
        <v>651437.1899289632</v>
      </c>
      <c r="Q134" s="440">
        <v>8090771</v>
      </c>
      <c r="R134" s="440">
        <v>7591844.1539063724</v>
      </c>
      <c r="S134" s="440">
        <v>2687907.5440148944</v>
      </c>
      <c r="T134" s="440">
        <v>2612728.8128052256</v>
      </c>
      <c r="U134" s="437">
        <f t="shared" si="22"/>
        <v>-574105.57730329596</v>
      </c>
      <c r="V134" s="428">
        <v>21725157.603002079</v>
      </c>
      <c r="W134" s="428">
        <v>16806401.963871557</v>
      </c>
      <c r="X134" s="441">
        <v>-1384565</v>
      </c>
      <c r="Y134" s="441">
        <v>-1358625</v>
      </c>
      <c r="Z134" s="457">
        <f t="shared" si="23"/>
        <v>20340592.603002079</v>
      </c>
      <c r="AA134" s="457">
        <f t="shared" si="24"/>
        <v>15447776.963871557</v>
      </c>
      <c r="AB134" s="437">
        <f t="shared" si="25"/>
        <v>-4892815.6391305216</v>
      </c>
      <c r="AC134" s="442">
        <f t="shared" si="26"/>
        <v>1082.6374602406897</v>
      </c>
      <c r="AD134" s="457">
        <f t="shared" si="27"/>
        <v>822.78439221686062</v>
      </c>
      <c r="AE134" s="439">
        <f t="shared" si="28"/>
        <v>-259.85306802382911</v>
      </c>
      <c r="AF134" s="429">
        <v>13</v>
      </c>
      <c r="AG134" s="429">
        <v>13</v>
      </c>
      <c r="AH134" s="517"/>
      <c r="AI134" s="517"/>
      <c r="AJ134" s="517"/>
      <c r="AK134" s="517"/>
    </row>
    <row r="135" spans="1:37">
      <c r="A135" s="434">
        <v>416</v>
      </c>
      <c r="B135" s="435" t="s">
        <v>166</v>
      </c>
      <c r="C135" s="436">
        <v>2917</v>
      </c>
      <c r="D135" s="436">
        <v>2886</v>
      </c>
      <c r="E135" s="440">
        <v>1016002.4548903698</v>
      </c>
      <c r="F135" s="200">
        <v>1181171.8887400618</v>
      </c>
      <c r="G135" s="437">
        <f t="shared" si="21"/>
        <v>165169.433849692</v>
      </c>
      <c r="H135" s="438">
        <v>-603277.88308180915</v>
      </c>
      <c r="I135" s="200">
        <f t="shared" si="19"/>
        <v>-884213.39470881957</v>
      </c>
      <c r="J135" s="439">
        <f t="shared" si="20"/>
        <v>-280935.51162701042</v>
      </c>
      <c r="K135" s="200">
        <v>-338058.75406148727</v>
      </c>
      <c r="L135" s="440">
        <v>-428819.31147354271</v>
      </c>
      <c r="M135" s="440">
        <v>-265219.12902032188</v>
      </c>
      <c r="N135" s="440">
        <v>-294433.49042116606</v>
      </c>
      <c r="O135" s="440">
        <v>-261096.29082396365</v>
      </c>
      <c r="P135" s="200">
        <v>100135.69800985287</v>
      </c>
      <c r="Q135" s="440">
        <v>1316051</v>
      </c>
      <c r="R135" s="440">
        <v>1323982.288958454</v>
      </c>
      <c r="S135" s="440">
        <v>519339.96942344547</v>
      </c>
      <c r="T135" s="440">
        <v>503954.63766664377</v>
      </c>
      <c r="U135" s="437">
        <f t="shared" si="22"/>
        <v>-7454.0427983475383</v>
      </c>
      <c r="V135" s="428">
        <v>2248115.5412320062</v>
      </c>
      <c r="W135" s="428">
        <v>2124895.4207147555</v>
      </c>
      <c r="X135" s="441">
        <v>-583341</v>
      </c>
      <c r="Y135" s="441">
        <v>-706411</v>
      </c>
      <c r="Z135" s="457">
        <f t="shared" si="23"/>
        <v>1664774.5412320062</v>
      </c>
      <c r="AA135" s="457">
        <f t="shared" si="24"/>
        <v>1418484.4207147555</v>
      </c>
      <c r="AB135" s="437">
        <f t="shared" si="25"/>
        <v>-246290.12051725062</v>
      </c>
      <c r="AC135" s="442">
        <f t="shared" si="26"/>
        <v>570.71461818032435</v>
      </c>
      <c r="AD135" s="457">
        <f t="shared" si="27"/>
        <v>491.50534328300608</v>
      </c>
      <c r="AE135" s="439">
        <f t="shared" si="28"/>
        <v>-79.209274897318267</v>
      </c>
      <c r="AF135" s="429">
        <v>9</v>
      </c>
      <c r="AG135" s="429">
        <v>9</v>
      </c>
      <c r="AH135" s="517"/>
      <c r="AI135" s="517"/>
      <c r="AJ135" s="517"/>
      <c r="AK135" s="517"/>
    </row>
    <row r="136" spans="1:37">
      <c r="A136" s="434">
        <v>418</v>
      </c>
      <c r="B136" s="435" t="s">
        <v>167</v>
      </c>
      <c r="C136" s="436">
        <v>24164</v>
      </c>
      <c r="D136" s="436">
        <v>24580</v>
      </c>
      <c r="E136" s="440">
        <v>18962325.029438976</v>
      </c>
      <c r="F136" s="200">
        <v>18514243.185027573</v>
      </c>
      <c r="G136" s="437">
        <f t="shared" si="21"/>
        <v>-448081.84441140294</v>
      </c>
      <c r="H136" s="438">
        <v>151899.67810033329</v>
      </c>
      <c r="I136" s="200">
        <f t="shared" si="19"/>
        <v>-1274134.6085309065</v>
      </c>
      <c r="J136" s="439">
        <f t="shared" si="20"/>
        <v>-1426034.2866312398</v>
      </c>
      <c r="K136" s="200">
        <v>-30706.780717447447</v>
      </c>
      <c r="L136" s="440">
        <v>84677.650224959827</v>
      </c>
      <c r="M136" s="440">
        <v>182606.45881778075</v>
      </c>
      <c r="N136" s="440">
        <v>12085.652322042046</v>
      </c>
      <c r="O136" s="440">
        <v>-2223751.4998104735</v>
      </c>
      <c r="P136" s="200">
        <v>852853.5887325654</v>
      </c>
      <c r="Q136" s="440">
        <v>2683887</v>
      </c>
      <c r="R136" s="440">
        <v>1776070.9986691943</v>
      </c>
      <c r="S136" s="440">
        <v>2849189.1177563276</v>
      </c>
      <c r="T136" s="440">
        <v>2798442.8051829608</v>
      </c>
      <c r="U136" s="437">
        <f t="shared" si="22"/>
        <v>-958562.31390417274</v>
      </c>
      <c r="V136" s="428">
        <v>24647300.825295635</v>
      </c>
      <c r="W136" s="428">
        <v>21814622.380846348</v>
      </c>
      <c r="X136" s="441">
        <v>-2355810</v>
      </c>
      <c r="Y136" s="441">
        <v>-2564096</v>
      </c>
      <c r="Z136" s="457">
        <f t="shared" si="23"/>
        <v>22291490.825295635</v>
      </c>
      <c r="AA136" s="457">
        <f t="shared" si="24"/>
        <v>19250526.380846348</v>
      </c>
      <c r="AB136" s="437">
        <f t="shared" si="25"/>
        <v>-3040964.4444492869</v>
      </c>
      <c r="AC136" s="442">
        <f t="shared" si="26"/>
        <v>922.50831092930116</v>
      </c>
      <c r="AD136" s="457">
        <f t="shared" si="27"/>
        <v>783.17845324842745</v>
      </c>
      <c r="AE136" s="439">
        <f t="shared" si="28"/>
        <v>-139.32985768087372</v>
      </c>
      <c r="AF136" s="429">
        <v>6</v>
      </c>
      <c r="AG136" s="429">
        <v>6</v>
      </c>
      <c r="AH136" s="517"/>
      <c r="AI136" s="517"/>
      <c r="AJ136" s="517"/>
      <c r="AK136" s="517"/>
    </row>
    <row r="137" spans="1:37">
      <c r="A137" s="434">
        <v>420</v>
      </c>
      <c r="B137" s="435" t="s">
        <v>168</v>
      </c>
      <c r="C137" s="436">
        <v>9280</v>
      </c>
      <c r="D137" s="436">
        <v>9177</v>
      </c>
      <c r="E137" s="440">
        <v>805899.41263258737</v>
      </c>
      <c r="F137" s="200">
        <v>861028.17953164806</v>
      </c>
      <c r="G137" s="437">
        <f t="shared" si="21"/>
        <v>55128.766899060691</v>
      </c>
      <c r="H137" s="438">
        <v>1893101.9109185459</v>
      </c>
      <c r="I137" s="200">
        <f t="shared" si="19"/>
        <v>608126.08360675746</v>
      </c>
      <c r="J137" s="439">
        <f t="shared" si="20"/>
        <v>-1284975.8273117885</v>
      </c>
      <c r="K137" s="200">
        <v>1187453.1711064253</v>
      </c>
      <c r="L137" s="440">
        <v>829059.81920764875</v>
      </c>
      <c r="M137" s="440">
        <v>705648.73981212056</v>
      </c>
      <c r="N137" s="440">
        <v>290894.17855541327</v>
      </c>
      <c r="O137" s="440">
        <v>-830242.77924168902</v>
      </c>
      <c r="P137" s="200">
        <v>318414.86508538458</v>
      </c>
      <c r="Q137" s="440">
        <v>2306524</v>
      </c>
      <c r="R137" s="440">
        <v>2614455.4942625603</v>
      </c>
      <c r="S137" s="440">
        <v>1701813.5055073863</v>
      </c>
      <c r="T137" s="440">
        <v>1662406.046704923</v>
      </c>
      <c r="U137" s="437">
        <f t="shared" si="22"/>
        <v>268524.03546009678</v>
      </c>
      <c r="V137" s="428">
        <v>6707338.8290585196</v>
      </c>
      <c r="W137" s="428">
        <v>5746015.8042916413</v>
      </c>
      <c r="X137" s="441">
        <v>-1252508</v>
      </c>
      <c r="Y137" s="441">
        <v>-1109368</v>
      </c>
      <c r="Z137" s="457">
        <f t="shared" si="23"/>
        <v>5454830.8290585196</v>
      </c>
      <c r="AA137" s="457">
        <f t="shared" si="24"/>
        <v>4636647.8042916413</v>
      </c>
      <c r="AB137" s="437">
        <f t="shared" si="25"/>
        <v>-818183.02476687822</v>
      </c>
      <c r="AC137" s="442">
        <f t="shared" si="26"/>
        <v>587.80504623475429</v>
      </c>
      <c r="AD137" s="457">
        <f t="shared" si="27"/>
        <v>505.2465734217763</v>
      </c>
      <c r="AE137" s="439">
        <f t="shared" si="28"/>
        <v>-82.558472812977982</v>
      </c>
      <c r="AF137" s="429">
        <v>11</v>
      </c>
      <c r="AG137" s="429">
        <v>11</v>
      </c>
      <c r="AH137" s="517"/>
      <c r="AI137" s="517"/>
      <c r="AJ137" s="517"/>
      <c r="AK137" s="517"/>
    </row>
    <row r="138" spans="1:37">
      <c r="A138" s="434">
        <v>421</v>
      </c>
      <c r="B138" s="435" t="s">
        <v>169</v>
      </c>
      <c r="C138" s="436">
        <v>719</v>
      </c>
      <c r="D138" s="436">
        <v>695</v>
      </c>
      <c r="E138" s="440">
        <v>665972.36353578535</v>
      </c>
      <c r="F138" s="200">
        <v>712330.33522333833</v>
      </c>
      <c r="G138" s="437">
        <f t="shared" si="21"/>
        <v>46357.971687552985</v>
      </c>
      <c r="H138" s="438">
        <v>8035.1734369819023</v>
      </c>
      <c r="I138" s="200">
        <f t="shared" ref="I138:I201" si="29">SUM(L138,N138:P138)</f>
        <v>423612.26475806389</v>
      </c>
      <c r="J138" s="439">
        <f t="shared" ref="J138:J201" si="30">I138-H138</f>
        <v>415577.09132108197</v>
      </c>
      <c r="K138" s="200">
        <v>59124.580471354551</v>
      </c>
      <c r="L138" s="440">
        <v>339762.31163131521</v>
      </c>
      <c r="M138" s="440">
        <v>-51089.407034372649</v>
      </c>
      <c r="N138" s="440">
        <v>122612.11944892713</v>
      </c>
      <c r="O138" s="440">
        <v>-62876.618892118757</v>
      </c>
      <c r="P138" s="200">
        <v>24114.452569940317</v>
      </c>
      <c r="Q138" s="440">
        <v>87700</v>
      </c>
      <c r="R138" s="440">
        <v>196547.4678800673</v>
      </c>
      <c r="S138" s="440">
        <v>172021.70515941572</v>
      </c>
      <c r="T138" s="440">
        <v>171167.80470794902</v>
      </c>
      <c r="U138" s="437">
        <f t="shared" si="22"/>
        <v>107993.56742860063</v>
      </c>
      <c r="V138" s="428">
        <v>933729.24213218293</v>
      </c>
      <c r="W138" s="428">
        <v>1503657.8725834866</v>
      </c>
      <c r="X138" s="441">
        <v>-185855</v>
      </c>
      <c r="Y138" s="441">
        <v>-142740</v>
      </c>
      <c r="Z138" s="457">
        <f t="shared" si="23"/>
        <v>747874.24213218293</v>
      </c>
      <c r="AA138" s="457">
        <f t="shared" si="24"/>
        <v>1360917.8725834866</v>
      </c>
      <c r="AB138" s="437">
        <f t="shared" si="25"/>
        <v>613043.63045130367</v>
      </c>
      <c r="AC138" s="442">
        <f t="shared" si="26"/>
        <v>1040.1588903090167</v>
      </c>
      <c r="AD138" s="457">
        <f t="shared" si="27"/>
        <v>1958.1552123503404</v>
      </c>
      <c r="AE138" s="439">
        <f t="shared" si="28"/>
        <v>917.99632204132377</v>
      </c>
      <c r="AF138" s="429">
        <v>16</v>
      </c>
      <c r="AG138" s="429">
        <v>16</v>
      </c>
      <c r="AH138" s="517"/>
      <c r="AI138" s="517"/>
      <c r="AJ138" s="517"/>
      <c r="AK138" s="517"/>
    </row>
    <row r="139" spans="1:37">
      <c r="A139" s="434">
        <v>422</v>
      </c>
      <c r="B139" s="435" t="s">
        <v>170</v>
      </c>
      <c r="C139" s="436">
        <v>10543</v>
      </c>
      <c r="D139" s="436">
        <v>10372</v>
      </c>
      <c r="E139" s="440">
        <v>1329338.3218256384</v>
      </c>
      <c r="F139" s="200">
        <v>1582405.4058596394</v>
      </c>
      <c r="G139" s="437">
        <f t="shared" ref="G139:G202" si="31">F139-E139</f>
        <v>253067.08403400099</v>
      </c>
      <c r="H139" s="438">
        <v>3218935.7285667825</v>
      </c>
      <c r="I139" s="200">
        <f t="shared" si="29"/>
        <v>-878908.63189978304</v>
      </c>
      <c r="J139" s="439">
        <f t="shared" si="30"/>
        <v>-4097844.3604665655</v>
      </c>
      <c r="K139" s="200">
        <v>1734438.7487365038</v>
      </c>
      <c r="L139" s="440">
        <v>-305531.87242802372</v>
      </c>
      <c r="M139" s="440">
        <v>1484496.9798302788</v>
      </c>
      <c r="N139" s="440">
        <v>5099.7715982188811</v>
      </c>
      <c r="O139" s="440">
        <v>-938354.37575403706</v>
      </c>
      <c r="P139" s="200">
        <v>359877.84468405892</v>
      </c>
      <c r="Q139" s="440">
        <v>2662934</v>
      </c>
      <c r="R139" s="440">
        <v>3451300.5793498056</v>
      </c>
      <c r="S139" s="440">
        <v>2080063.5872202397</v>
      </c>
      <c r="T139" s="440">
        <v>2083674.6945745316</v>
      </c>
      <c r="U139" s="437">
        <f t="shared" ref="U139:U202" si="32">(R139+T139)-(Q139+S139)</f>
        <v>791977.68670409825</v>
      </c>
      <c r="V139" s="428">
        <v>9291271.6376126613</v>
      </c>
      <c r="W139" s="428">
        <v>6238472.0480941338</v>
      </c>
      <c r="X139" s="441">
        <v>-438356</v>
      </c>
      <c r="Y139" s="441">
        <v>-261834</v>
      </c>
      <c r="Z139" s="457">
        <f t="shared" ref="Z139:Z202" si="33">SUM(V139,X139)</f>
        <v>8852915.6376126613</v>
      </c>
      <c r="AA139" s="457">
        <f t="shared" ref="AA139:AA202" si="34">SUM(W139,Y139)</f>
        <v>5976638.0480941338</v>
      </c>
      <c r="AB139" s="437">
        <f t="shared" ref="AB139:AB202" si="35">AA139-Z139</f>
        <v>-2876277.5895185275</v>
      </c>
      <c r="AC139" s="442">
        <f t="shared" ref="AC139:AC202" si="36">Z139/C139</f>
        <v>839.69606730652197</v>
      </c>
      <c r="AD139" s="457">
        <f t="shared" ref="AD139:AD202" si="37">AA139/D139</f>
        <v>576.22811879041012</v>
      </c>
      <c r="AE139" s="439">
        <f t="shared" ref="AE139:AE202" si="38">AD139-AC139</f>
        <v>-263.46794851611185</v>
      </c>
      <c r="AF139" s="429">
        <v>12</v>
      </c>
      <c r="AG139" s="429">
        <v>12</v>
      </c>
      <c r="AH139" s="517"/>
      <c r="AI139" s="517"/>
      <c r="AJ139" s="517"/>
      <c r="AK139" s="517"/>
    </row>
    <row r="140" spans="1:37">
      <c r="A140" s="434">
        <v>423</v>
      </c>
      <c r="B140" s="435" t="s">
        <v>171</v>
      </c>
      <c r="C140" s="436">
        <v>20291</v>
      </c>
      <c r="D140" s="436">
        <v>20497</v>
      </c>
      <c r="E140" s="440">
        <v>11070353.65850722</v>
      </c>
      <c r="F140" s="200">
        <v>11463008.292052101</v>
      </c>
      <c r="G140" s="437">
        <f t="shared" si="31"/>
        <v>392654.6335448809</v>
      </c>
      <c r="H140" s="438">
        <v>1703953.8627721211</v>
      </c>
      <c r="I140" s="200">
        <f t="shared" si="29"/>
        <v>2208000.7697393796</v>
      </c>
      <c r="J140" s="439">
        <f t="shared" si="30"/>
        <v>504046.90696725855</v>
      </c>
      <c r="K140" s="200">
        <v>1467114.1862799476</v>
      </c>
      <c r="L140" s="440">
        <v>2689870.2967157359</v>
      </c>
      <c r="M140" s="440">
        <v>236839.6764921734</v>
      </c>
      <c r="N140" s="440">
        <v>661307.62857140147</v>
      </c>
      <c r="O140" s="440">
        <v>-1854362.6725636809</v>
      </c>
      <c r="P140" s="200">
        <v>711185.51701592328</v>
      </c>
      <c r="Q140" s="440">
        <v>2980870</v>
      </c>
      <c r="R140" s="440">
        <v>2104133.6650734823</v>
      </c>
      <c r="S140" s="440">
        <v>2556494.2962510777</v>
      </c>
      <c r="T140" s="440">
        <v>2498054.886262083</v>
      </c>
      <c r="U140" s="437">
        <f t="shared" si="32"/>
        <v>-935175.74491551146</v>
      </c>
      <c r="V140" s="428">
        <v>18311671.81753042</v>
      </c>
      <c r="W140" s="428">
        <v>18273197.613541927</v>
      </c>
      <c r="X140" s="441">
        <v>-1890599</v>
      </c>
      <c r="Y140" s="441">
        <v>-2350074</v>
      </c>
      <c r="Z140" s="457">
        <f t="shared" si="33"/>
        <v>16421072.81753042</v>
      </c>
      <c r="AA140" s="457">
        <f t="shared" si="34"/>
        <v>15923123.613541927</v>
      </c>
      <c r="AB140" s="437">
        <f t="shared" si="35"/>
        <v>-497949.20398849249</v>
      </c>
      <c r="AC140" s="442">
        <f t="shared" si="36"/>
        <v>809.27863671235616</v>
      </c>
      <c r="AD140" s="457">
        <f t="shared" si="37"/>
        <v>776.85142282001891</v>
      </c>
      <c r="AE140" s="439">
        <f t="shared" si="38"/>
        <v>-32.427213892337249</v>
      </c>
      <c r="AF140" s="429">
        <v>2</v>
      </c>
      <c r="AG140" s="429">
        <v>2</v>
      </c>
      <c r="AH140" s="517"/>
      <c r="AI140" s="517"/>
      <c r="AJ140" s="517"/>
      <c r="AK140" s="517"/>
    </row>
    <row r="141" spans="1:37">
      <c r="A141" s="434">
        <v>425</v>
      </c>
      <c r="B141" s="435" t="s">
        <v>172</v>
      </c>
      <c r="C141" s="436">
        <v>10218</v>
      </c>
      <c r="D141" s="436">
        <v>10258</v>
      </c>
      <c r="E141" s="440">
        <v>16294600.213776102</v>
      </c>
      <c r="F141" s="200">
        <v>16422949.483792003</v>
      </c>
      <c r="G141" s="437">
        <f t="shared" si="31"/>
        <v>128349.27001590095</v>
      </c>
      <c r="H141" s="438">
        <v>-3317428.1738804257</v>
      </c>
      <c r="I141" s="200">
        <f t="shared" si="29"/>
        <v>-2679312.7571697566</v>
      </c>
      <c r="J141" s="439">
        <f t="shared" si="30"/>
        <v>638115.41671066917</v>
      </c>
      <c r="K141" s="200">
        <v>-1316064.6412269443</v>
      </c>
      <c r="L141" s="440">
        <v>-657075.67117661599</v>
      </c>
      <c r="M141" s="200">
        <v>-2001363.5326534815</v>
      </c>
      <c r="N141" s="200">
        <v>-1450118.6656580232</v>
      </c>
      <c r="O141" s="200">
        <v>-928040.80085662473</v>
      </c>
      <c r="P141" s="200">
        <v>355922.38052150758</v>
      </c>
      <c r="Q141" s="440">
        <v>5636773</v>
      </c>
      <c r="R141" s="440">
        <v>5142157.3466271069</v>
      </c>
      <c r="S141" s="440">
        <v>1174532.8275285389</v>
      </c>
      <c r="T141" s="440">
        <v>1152653.9221954255</v>
      </c>
      <c r="U141" s="437">
        <f t="shared" si="32"/>
        <v>-516494.55870600697</v>
      </c>
      <c r="V141" s="428">
        <v>19788477.867424216</v>
      </c>
      <c r="W141" s="428">
        <v>20038447.995652415</v>
      </c>
      <c r="X141" s="441">
        <v>921780</v>
      </c>
      <c r="Y141" s="441">
        <v>847985</v>
      </c>
      <c r="Z141" s="457">
        <f t="shared" si="33"/>
        <v>20710257.867424216</v>
      </c>
      <c r="AA141" s="457">
        <f t="shared" si="34"/>
        <v>20886432.995652415</v>
      </c>
      <c r="AB141" s="437">
        <f t="shared" si="35"/>
        <v>176175.12822819874</v>
      </c>
      <c r="AC141" s="442">
        <f t="shared" si="36"/>
        <v>2026.84066034686</v>
      </c>
      <c r="AD141" s="457">
        <f t="shared" si="37"/>
        <v>2036.1116197750453</v>
      </c>
      <c r="AE141" s="439">
        <f t="shared" si="38"/>
        <v>9.2709594281852787</v>
      </c>
      <c r="AF141" s="429">
        <v>17</v>
      </c>
      <c r="AG141" s="429">
        <v>17</v>
      </c>
      <c r="AH141" s="517"/>
      <c r="AI141" s="517"/>
      <c r="AJ141" s="517"/>
      <c r="AK141" s="517"/>
    </row>
    <row r="142" spans="1:37">
      <c r="A142" s="434">
        <v>426</v>
      </c>
      <c r="B142" s="435" t="s">
        <v>173</v>
      </c>
      <c r="C142" s="436">
        <v>11979</v>
      </c>
      <c r="D142" s="436">
        <v>11962</v>
      </c>
      <c r="E142" s="440">
        <v>5366830.904529525</v>
      </c>
      <c r="F142" s="200">
        <v>5441994.6503208503</v>
      </c>
      <c r="G142" s="437">
        <f t="shared" si="31"/>
        <v>75163.745791325346</v>
      </c>
      <c r="H142" s="438">
        <v>-638001.48549040162</v>
      </c>
      <c r="I142" s="200">
        <f t="shared" si="29"/>
        <v>-3475639.8776740907</v>
      </c>
      <c r="J142" s="439">
        <f t="shared" si="30"/>
        <v>-2837638.3921836889</v>
      </c>
      <c r="K142" s="200">
        <v>-310907.9001552905</v>
      </c>
      <c r="L142" s="440">
        <v>-1691326.9643015112</v>
      </c>
      <c r="M142" s="440">
        <v>-327093.58533511113</v>
      </c>
      <c r="N142" s="440">
        <v>-1117157.4694216459</v>
      </c>
      <c r="O142" s="440">
        <v>-1082201.6045863663</v>
      </c>
      <c r="P142" s="200">
        <v>415046.16063543316</v>
      </c>
      <c r="Q142" s="440">
        <v>6404507</v>
      </c>
      <c r="R142" s="440">
        <v>5975700.0152636115</v>
      </c>
      <c r="S142" s="440">
        <v>2102356.0885772733</v>
      </c>
      <c r="T142" s="440">
        <v>2072703.9688236376</v>
      </c>
      <c r="U142" s="437">
        <f t="shared" si="32"/>
        <v>-458459.10449002497</v>
      </c>
      <c r="V142" s="428">
        <v>13235692.507616397</v>
      </c>
      <c r="W142" s="428">
        <v>10014758.756976131</v>
      </c>
      <c r="X142" s="441">
        <v>-2238391</v>
      </c>
      <c r="Y142" s="441">
        <v>-2190169</v>
      </c>
      <c r="Z142" s="457">
        <f t="shared" si="33"/>
        <v>10997301.507616397</v>
      </c>
      <c r="AA142" s="457">
        <f t="shared" si="34"/>
        <v>7824589.7569761313</v>
      </c>
      <c r="AB142" s="437">
        <f t="shared" si="35"/>
        <v>-3172711.7506402656</v>
      </c>
      <c r="AC142" s="442">
        <f t="shared" si="36"/>
        <v>918.04837696104823</v>
      </c>
      <c r="AD142" s="457">
        <f t="shared" si="37"/>
        <v>654.12052808695296</v>
      </c>
      <c r="AE142" s="439">
        <f t="shared" si="38"/>
        <v>-263.92784887409528</v>
      </c>
      <c r="AF142" s="429">
        <v>12</v>
      </c>
      <c r="AG142" s="429">
        <v>12</v>
      </c>
      <c r="AH142" s="517"/>
      <c r="AI142" s="517"/>
      <c r="AJ142" s="517"/>
      <c r="AK142" s="517"/>
    </row>
    <row r="143" spans="1:37">
      <c r="A143" s="434">
        <v>430</v>
      </c>
      <c r="B143" s="435" t="s">
        <v>174</v>
      </c>
      <c r="C143" s="436">
        <v>15628</v>
      </c>
      <c r="D143" s="436">
        <v>15392</v>
      </c>
      <c r="E143" s="440">
        <v>1806655.8726013803</v>
      </c>
      <c r="F143" s="200">
        <v>1362254.5154226148</v>
      </c>
      <c r="G143" s="437">
        <f t="shared" si="31"/>
        <v>-444401.35717876558</v>
      </c>
      <c r="H143" s="438">
        <v>771039.02213236573</v>
      </c>
      <c r="I143" s="200">
        <f t="shared" si="29"/>
        <v>838812.17125888763</v>
      </c>
      <c r="J143" s="439">
        <f t="shared" si="30"/>
        <v>67773.149126521894</v>
      </c>
      <c r="K143" s="200">
        <v>526365.95899723028</v>
      </c>
      <c r="L143" s="440">
        <v>1259219.1588160153</v>
      </c>
      <c r="M143" s="440">
        <v>244673.06313513551</v>
      </c>
      <c r="N143" s="440">
        <v>438049.50745146291</v>
      </c>
      <c r="O143" s="440">
        <v>-1392513.5510611394</v>
      </c>
      <c r="P143" s="200">
        <v>534057.05605254869</v>
      </c>
      <c r="Q143" s="440">
        <v>6287059</v>
      </c>
      <c r="R143" s="440">
        <v>6096013.1881590029</v>
      </c>
      <c r="S143" s="440">
        <v>3269412.1650267853</v>
      </c>
      <c r="T143" s="440">
        <v>3262020.8470723964</v>
      </c>
      <c r="U143" s="437">
        <f t="shared" si="32"/>
        <v>-198437.12979538552</v>
      </c>
      <c r="V143" s="428">
        <v>12134166.059760531</v>
      </c>
      <c r="W143" s="428">
        <v>11559100.722224461</v>
      </c>
      <c r="X143" s="441">
        <v>-1809806</v>
      </c>
      <c r="Y143" s="441">
        <v>-1987945</v>
      </c>
      <c r="Z143" s="457">
        <f t="shared" si="33"/>
        <v>10324360.059760531</v>
      </c>
      <c r="AA143" s="457">
        <f t="shared" si="34"/>
        <v>9571155.7222244609</v>
      </c>
      <c r="AB143" s="437">
        <f t="shared" si="35"/>
        <v>-753204.3375360705</v>
      </c>
      <c r="AC143" s="442">
        <f t="shared" si="36"/>
        <v>660.63220244180513</v>
      </c>
      <c r="AD143" s="457">
        <f t="shared" si="37"/>
        <v>621.82664515491558</v>
      </c>
      <c r="AE143" s="439">
        <f t="shared" si="38"/>
        <v>-38.805557286889552</v>
      </c>
      <c r="AF143" s="429">
        <v>2</v>
      </c>
      <c r="AG143" s="429">
        <v>2</v>
      </c>
      <c r="AH143" s="517"/>
      <c r="AI143" s="517"/>
      <c r="AJ143" s="517"/>
      <c r="AK143" s="517"/>
    </row>
    <row r="144" spans="1:37">
      <c r="A144" s="434">
        <v>433</v>
      </c>
      <c r="B144" s="435" t="s">
        <v>175</v>
      </c>
      <c r="C144" s="436">
        <v>7799</v>
      </c>
      <c r="D144" s="436">
        <v>7749</v>
      </c>
      <c r="E144" s="440">
        <v>2310547.720242355</v>
      </c>
      <c r="F144" s="200">
        <v>2453692.5242775884</v>
      </c>
      <c r="G144" s="437">
        <f t="shared" si="31"/>
        <v>143144.80403523333</v>
      </c>
      <c r="H144" s="438">
        <v>1091755.7690411778</v>
      </c>
      <c r="I144" s="200">
        <f t="shared" si="29"/>
        <v>-357337.43471121456</v>
      </c>
      <c r="J144" s="439">
        <f t="shared" si="30"/>
        <v>-1449093.2037523924</v>
      </c>
      <c r="K144" s="200">
        <v>575408.2609469922</v>
      </c>
      <c r="L144" s="440">
        <v>54240.252074519536</v>
      </c>
      <c r="M144" s="440">
        <v>516347.5080941855</v>
      </c>
      <c r="N144" s="440">
        <v>20606.524481259865</v>
      </c>
      <c r="O144" s="440">
        <v>-701051.68315831409</v>
      </c>
      <c r="P144" s="200">
        <v>268867.47189132014</v>
      </c>
      <c r="Q144" s="440">
        <v>2334460</v>
      </c>
      <c r="R144" s="440">
        <v>2289313.0917410306</v>
      </c>
      <c r="S144" s="440">
        <v>1451098.1496431325</v>
      </c>
      <c r="T144" s="440">
        <v>1403191.154405253</v>
      </c>
      <c r="U144" s="437">
        <f t="shared" si="32"/>
        <v>-93053.903496848885</v>
      </c>
      <c r="V144" s="428">
        <v>7187861.6389266653</v>
      </c>
      <c r="W144" s="428">
        <v>5788859.335869506</v>
      </c>
      <c r="X144" s="441">
        <v>-879290</v>
      </c>
      <c r="Y144" s="441">
        <v>-857550</v>
      </c>
      <c r="Z144" s="457">
        <f t="shared" si="33"/>
        <v>6308571.6389266653</v>
      </c>
      <c r="AA144" s="457">
        <f t="shared" si="34"/>
        <v>4931309.335869506</v>
      </c>
      <c r="AB144" s="437">
        <f t="shared" si="35"/>
        <v>-1377262.3030571593</v>
      </c>
      <c r="AC144" s="442">
        <f t="shared" si="36"/>
        <v>808.89494023934674</v>
      </c>
      <c r="AD144" s="457">
        <f t="shared" si="37"/>
        <v>636.3800923821791</v>
      </c>
      <c r="AE144" s="439">
        <f t="shared" si="38"/>
        <v>-172.51484785716764</v>
      </c>
      <c r="AF144" s="429">
        <v>5</v>
      </c>
      <c r="AG144" s="429">
        <v>5</v>
      </c>
      <c r="AH144" s="517"/>
      <c r="AI144" s="517"/>
      <c r="AJ144" s="517"/>
      <c r="AK144" s="517"/>
    </row>
    <row r="145" spans="1:37">
      <c r="A145" s="434">
        <v>434</v>
      </c>
      <c r="B145" s="435" t="s">
        <v>176</v>
      </c>
      <c r="C145" s="436">
        <v>14643</v>
      </c>
      <c r="D145" s="436">
        <v>14568</v>
      </c>
      <c r="E145" s="440">
        <v>3912303.9085114067</v>
      </c>
      <c r="F145" s="200">
        <v>3394496.9466625708</v>
      </c>
      <c r="G145" s="437">
        <f t="shared" si="31"/>
        <v>-517806.96184883593</v>
      </c>
      <c r="H145" s="438">
        <v>3672702.2447124654</v>
      </c>
      <c r="I145" s="200">
        <f t="shared" si="29"/>
        <v>2596725.7635974782</v>
      </c>
      <c r="J145" s="439">
        <f t="shared" si="30"/>
        <v>-1075976.4811149873</v>
      </c>
      <c r="K145" s="200">
        <v>2242491.3071369282</v>
      </c>
      <c r="L145" s="440">
        <v>2251629.3189762081</v>
      </c>
      <c r="M145" s="440">
        <v>1430210.937575537</v>
      </c>
      <c r="N145" s="440">
        <v>1157596.0690550767</v>
      </c>
      <c r="O145" s="440">
        <v>-1317966.3079430016</v>
      </c>
      <c r="P145" s="200">
        <v>505466.68350919499</v>
      </c>
      <c r="Q145" s="440">
        <v>1902749</v>
      </c>
      <c r="R145" s="440">
        <v>884375.8336557555</v>
      </c>
      <c r="S145" s="440">
        <v>2636959.544557672</v>
      </c>
      <c r="T145" s="440">
        <v>2582080.7873557578</v>
      </c>
      <c r="U145" s="437">
        <f t="shared" si="32"/>
        <v>-1073251.9235461587</v>
      </c>
      <c r="V145" s="428">
        <v>12124714.697781544</v>
      </c>
      <c r="W145" s="428">
        <v>9457679.3315664344</v>
      </c>
      <c r="X145" s="441">
        <v>-1005319</v>
      </c>
      <c r="Y145" s="441">
        <v>-874449</v>
      </c>
      <c r="Z145" s="457">
        <f t="shared" si="33"/>
        <v>11119395.697781544</v>
      </c>
      <c r="AA145" s="457">
        <f t="shared" si="34"/>
        <v>8583230.3315664344</v>
      </c>
      <c r="AB145" s="437">
        <f t="shared" si="35"/>
        <v>-2536165.3662151098</v>
      </c>
      <c r="AC145" s="442">
        <f t="shared" si="36"/>
        <v>759.36595627819054</v>
      </c>
      <c r="AD145" s="457">
        <f t="shared" si="37"/>
        <v>589.18385032718527</v>
      </c>
      <c r="AE145" s="439">
        <f t="shared" si="38"/>
        <v>-170.18210595100527</v>
      </c>
      <c r="AF145" s="429">
        <v>1</v>
      </c>
      <c r="AG145" s="430">
        <v>32</v>
      </c>
      <c r="AH145" s="517"/>
      <c r="AI145" s="517"/>
      <c r="AJ145" s="517"/>
      <c r="AK145" s="517"/>
    </row>
    <row r="146" spans="1:37">
      <c r="A146" s="434">
        <v>435</v>
      </c>
      <c r="B146" s="435" t="s">
        <v>177</v>
      </c>
      <c r="C146" s="436">
        <v>703</v>
      </c>
      <c r="D146" s="436">
        <v>692</v>
      </c>
      <c r="E146" s="440">
        <v>89459.044869526173</v>
      </c>
      <c r="F146" s="200">
        <v>55247.924036337878</v>
      </c>
      <c r="G146" s="437">
        <f t="shared" si="31"/>
        <v>-34211.120833188295</v>
      </c>
      <c r="H146" s="438">
        <v>624300.60938943003</v>
      </c>
      <c r="I146" s="200">
        <f t="shared" si="29"/>
        <v>746462.10154763388</v>
      </c>
      <c r="J146" s="439">
        <f t="shared" si="30"/>
        <v>122161.49215820385</v>
      </c>
      <c r="K146" s="200">
        <v>281995.3078204405</v>
      </c>
      <c r="L146" s="440">
        <v>386413.02981055697</v>
      </c>
      <c r="M146" s="440">
        <v>342305.30156898953</v>
      </c>
      <c r="N146" s="440">
        <v>398643.91935570643</v>
      </c>
      <c r="O146" s="440">
        <v>-62605.209026397381</v>
      </c>
      <c r="P146" s="200">
        <v>24010.361407767912</v>
      </c>
      <c r="Q146" s="440">
        <v>2067</v>
      </c>
      <c r="R146" s="440">
        <v>51482.053425145852</v>
      </c>
      <c r="S146" s="440">
        <v>151925.542487278</v>
      </c>
      <c r="T146" s="440">
        <v>149774.89296295712</v>
      </c>
      <c r="U146" s="437">
        <f t="shared" si="32"/>
        <v>47264.403900824982</v>
      </c>
      <c r="V146" s="428">
        <v>867752.1967462342</v>
      </c>
      <c r="W146" s="428">
        <v>1002966.9719860816</v>
      </c>
      <c r="X146" s="441">
        <v>-190332</v>
      </c>
      <c r="Y146" s="441">
        <v>-197164</v>
      </c>
      <c r="Z146" s="457">
        <f t="shared" si="33"/>
        <v>677420.1967462342</v>
      </c>
      <c r="AA146" s="457">
        <f t="shared" si="34"/>
        <v>805802.97198608157</v>
      </c>
      <c r="AB146" s="437">
        <f t="shared" si="35"/>
        <v>128382.77523984737</v>
      </c>
      <c r="AC146" s="442">
        <f t="shared" si="36"/>
        <v>963.61336663760198</v>
      </c>
      <c r="AD146" s="457">
        <f t="shared" si="37"/>
        <v>1164.4551618295977</v>
      </c>
      <c r="AE146" s="439">
        <f t="shared" si="38"/>
        <v>200.84179519199574</v>
      </c>
      <c r="AF146" s="429">
        <v>13</v>
      </c>
      <c r="AG146" s="429">
        <v>13</v>
      </c>
      <c r="AH146" s="517"/>
      <c r="AI146" s="517"/>
      <c r="AJ146" s="517"/>
      <c r="AK146" s="517"/>
    </row>
    <row r="147" spans="1:37">
      <c r="A147" s="434">
        <v>436</v>
      </c>
      <c r="B147" s="435" t="s">
        <v>178</v>
      </c>
      <c r="C147" s="436">
        <v>2018</v>
      </c>
      <c r="D147" s="436">
        <v>1988</v>
      </c>
      <c r="E147" s="440">
        <v>2464312.2356648413</v>
      </c>
      <c r="F147" s="200">
        <v>2288618.8901569322</v>
      </c>
      <c r="G147" s="437">
        <f t="shared" si="31"/>
        <v>-175693.34550790908</v>
      </c>
      <c r="H147" s="438">
        <v>424056.01459567453</v>
      </c>
      <c r="I147" s="200">
        <f t="shared" si="29"/>
        <v>-403028.25259578135</v>
      </c>
      <c r="J147" s="439">
        <f t="shared" si="30"/>
        <v>-827084.26719145593</v>
      </c>
      <c r="K147" s="200">
        <v>348525.13529645506</v>
      </c>
      <c r="L147" s="440">
        <v>-94109.188647248768</v>
      </c>
      <c r="M147" s="440">
        <v>75530.87929921945</v>
      </c>
      <c r="N147" s="440">
        <v>-198042.53639674731</v>
      </c>
      <c r="O147" s="440">
        <v>-179854.27101803178</v>
      </c>
      <c r="P147" s="200">
        <v>68977.743466246538</v>
      </c>
      <c r="Q147" s="440">
        <v>1491646</v>
      </c>
      <c r="R147" s="440">
        <v>1370357.932213129</v>
      </c>
      <c r="S147" s="440">
        <v>323531.59803770063</v>
      </c>
      <c r="T147" s="440">
        <v>322752.50759831484</v>
      </c>
      <c r="U147" s="437">
        <f t="shared" si="32"/>
        <v>-122067.15822625672</v>
      </c>
      <c r="V147" s="428">
        <v>4703545.8482982162</v>
      </c>
      <c r="W147" s="428">
        <v>3578701.0774128339</v>
      </c>
      <c r="X147" s="441">
        <v>-387358</v>
      </c>
      <c r="Y147" s="441">
        <v>-345903</v>
      </c>
      <c r="Z147" s="457">
        <f t="shared" si="33"/>
        <v>4316187.8482982162</v>
      </c>
      <c r="AA147" s="457">
        <f t="shared" si="34"/>
        <v>3232798.0774128339</v>
      </c>
      <c r="AB147" s="437">
        <f t="shared" si="35"/>
        <v>-1083389.7708853823</v>
      </c>
      <c r="AC147" s="442">
        <f t="shared" si="36"/>
        <v>2138.8443252221091</v>
      </c>
      <c r="AD147" s="457">
        <f t="shared" si="37"/>
        <v>1626.1559745537395</v>
      </c>
      <c r="AE147" s="439">
        <f t="shared" si="38"/>
        <v>-512.68835066836959</v>
      </c>
      <c r="AF147" s="429">
        <v>17</v>
      </c>
      <c r="AG147" s="429">
        <v>17</v>
      </c>
      <c r="AH147" s="517"/>
      <c r="AI147" s="517"/>
      <c r="AJ147" s="517"/>
      <c r="AK147" s="517"/>
    </row>
    <row r="148" spans="1:37">
      <c r="A148" s="434">
        <v>440</v>
      </c>
      <c r="B148" s="435" t="s">
        <v>179</v>
      </c>
      <c r="C148" s="436">
        <v>5622</v>
      </c>
      <c r="D148" s="436">
        <v>5732</v>
      </c>
      <c r="E148" s="440">
        <v>10030157.09273799</v>
      </c>
      <c r="F148" s="200">
        <v>10530711.206476536</v>
      </c>
      <c r="G148" s="437">
        <f t="shared" si="31"/>
        <v>500554.11373854615</v>
      </c>
      <c r="H148" s="438">
        <v>-2708765.8289424423</v>
      </c>
      <c r="I148" s="200">
        <f t="shared" si="29"/>
        <v>-2570587.0938537959</v>
      </c>
      <c r="J148" s="439">
        <f t="shared" si="30"/>
        <v>138178.73508864641</v>
      </c>
      <c r="K148" s="200">
        <v>-1326489.8967506385</v>
      </c>
      <c r="L148" s="440">
        <v>-1089533.1975940121</v>
      </c>
      <c r="M148" s="440">
        <v>-1382275.9321918038</v>
      </c>
      <c r="N148" s="440">
        <v>-1161363.6266788817</v>
      </c>
      <c r="O148" s="440">
        <v>-518573.78343830898</v>
      </c>
      <c r="P148" s="200">
        <v>198883.51385740703</v>
      </c>
      <c r="Q148" s="440">
        <v>3227863</v>
      </c>
      <c r="R148" s="440">
        <v>3109938.5714811538</v>
      </c>
      <c r="S148" s="440">
        <v>755028.91815889569</v>
      </c>
      <c r="T148" s="440">
        <v>758111.19354579132</v>
      </c>
      <c r="U148" s="437">
        <f t="shared" si="32"/>
        <v>-114842.15313195065</v>
      </c>
      <c r="V148" s="428">
        <v>11304283.181954443</v>
      </c>
      <c r="W148" s="428">
        <v>11828173.877765708</v>
      </c>
      <c r="X148" s="441">
        <v>-1385719</v>
      </c>
      <c r="Y148" s="441">
        <v>-1562164</v>
      </c>
      <c r="Z148" s="457">
        <f t="shared" si="33"/>
        <v>9918564.1819544435</v>
      </c>
      <c r="AA148" s="457">
        <f t="shared" si="34"/>
        <v>10266009.877765708</v>
      </c>
      <c r="AB148" s="437">
        <f t="shared" si="35"/>
        <v>347445.69581126422</v>
      </c>
      <c r="AC148" s="442">
        <f t="shared" si="36"/>
        <v>1764.2412276688801</v>
      </c>
      <c r="AD148" s="457">
        <f t="shared" si="37"/>
        <v>1790.9996297567529</v>
      </c>
      <c r="AE148" s="439">
        <f t="shared" si="38"/>
        <v>26.75840208787281</v>
      </c>
      <c r="AF148" s="429">
        <v>15</v>
      </c>
      <c r="AG148" s="429">
        <v>15</v>
      </c>
      <c r="AH148" s="517"/>
      <c r="AI148" s="517"/>
      <c r="AJ148" s="517"/>
      <c r="AK148" s="517"/>
    </row>
    <row r="149" spans="1:37">
      <c r="A149" s="434">
        <v>441</v>
      </c>
      <c r="B149" s="435" t="s">
        <v>180</v>
      </c>
      <c r="C149" s="436">
        <v>4473</v>
      </c>
      <c r="D149" s="436">
        <v>4421</v>
      </c>
      <c r="E149" s="440">
        <v>298011.52691418654</v>
      </c>
      <c r="F149" s="200">
        <v>399715.23530417611</v>
      </c>
      <c r="G149" s="437">
        <f t="shared" si="31"/>
        <v>101703.70838998957</v>
      </c>
      <c r="H149" s="438">
        <v>-872558.80627542618</v>
      </c>
      <c r="I149" s="200">
        <f t="shared" si="29"/>
        <v>-1226483.0620418382</v>
      </c>
      <c r="J149" s="439">
        <f t="shared" si="30"/>
        <v>-353924.25576641201</v>
      </c>
      <c r="K149" s="200">
        <v>-678572.22119244223</v>
      </c>
      <c r="L149" s="440">
        <v>-771732.80713036342</v>
      </c>
      <c r="M149" s="440">
        <v>-193986.58508298401</v>
      </c>
      <c r="N149" s="440">
        <v>-208178.25878147365</v>
      </c>
      <c r="O149" s="440">
        <v>-399967.67211806768</v>
      </c>
      <c r="P149" s="200">
        <v>153395.67598806639</v>
      </c>
      <c r="Q149" s="440">
        <v>823356</v>
      </c>
      <c r="R149" s="440">
        <v>1133238.7092830553</v>
      </c>
      <c r="S149" s="440">
        <v>894431.67918291804</v>
      </c>
      <c r="T149" s="440">
        <v>875665.43026136665</v>
      </c>
      <c r="U149" s="437">
        <f t="shared" si="32"/>
        <v>291116.46036150376</v>
      </c>
      <c r="V149" s="428">
        <v>1143240.3998216784</v>
      </c>
      <c r="W149" s="428">
        <v>1182136.3128962452</v>
      </c>
      <c r="X149" s="441">
        <v>-353251</v>
      </c>
      <c r="Y149" s="441">
        <v>-293365</v>
      </c>
      <c r="Z149" s="457">
        <f t="shared" si="33"/>
        <v>789989.39982167841</v>
      </c>
      <c r="AA149" s="457">
        <f t="shared" si="34"/>
        <v>888771.31289624516</v>
      </c>
      <c r="AB149" s="437">
        <f t="shared" si="35"/>
        <v>98781.91307456675</v>
      </c>
      <c r="AC149" s="442">
        <f t="shared" si="36"/>
        <v>176.61287722371526</v>
      </c>
      <c r="AD149" s="457">
        <f t="shared" si="37"/>
        <v>201.03399975033818</v>
      </c>
      <c r="AE149" s="439">
        <f t="shared" si="38"/>
        <v>24.421122526622923</v>
      </c>
      <c r="AF149" s="429">
        <v>9</v>
      </c>
      <c r="AG149" s="429">
        <v>9</v>
      </c>
      <c r="AH149" s="517"/>
      <c r="AI149" s="517"/>
      <c r="AJ149" s="517"/>
      <c r="AK149" s="517"/>
    </row>
    <row r="150" spans="1:37">
      <c r="A150" s="434">
        <v>444</v>
      </c>
      <c r="B150" s="435" t="s">
        <v>181</v>
      </c>
      <c r="C150" s="436">
        <v>45988</v>
      </c>
      <c r="D150" s="436">
        <v>45811</v>
      </c>
      <c r="E150" s="440">
        <v>14152685.509857193</v>
      </c>
      <c r="F150" s="200">
        <v>12687374.360792702</v>
      </c>
      <c r="G150" s="437">
        <f t="shared" si="31"/>
        <v>-1465311.1490644906</v>
      </c>
      <c r="H150" s="438">
        <v>5700158.3160836808</v>
      </c>
      <c r="I150" s="200">
        <f t="shared" si="29"/>
        <v>3487028.8663850604</v>
      </c>
      <c r="J150" s="439">
        <f t="shared" si="30"/>
        <v>-2213129.4496986205</v>
      </c>
      <c r="K150" s="200">
        <v>1741465.0762853224</v>
      </c>
      <c r="L150" s="440">
        <v>2472289.9986326154</v>
      </c>
      <c r="M150" s="440">
        <v>3958693.2397983586</v>
      </c>
      <c r="N150" s="440">
        <v>3569751.2438464253</v>
      </c>
      <c r="O150" s="440">
        <v>-4144519.1195206512</v>
      </c>
      <c r="P150" s="200">
        <v>1589506.7434266701</v>
      </c>
      <c r="Q150" s="440">
        <v>6844569</v>
      </c>
      <c r="R150" s="440">
        <v>6077122.0687223747</v>
      </c>
      <c r="S150" s="440">
        <v>7224175.9161620373</v>
      </c>
      <c r="T150" s="440">
        <v>7023420.3214530004</v>
      </c>
      <c r="U150" s="437">
        <f t="shared" si="32"/>
        <v>-968202.52598666027</v>
      </c>
      <c r="V150" s="428">
        <v>33921588.742102914</v>
      </c>
      <c r="W150" s="428">
        <v>29274945.6182804</v>
      </c>
      <c r="X150" s="441">
        <v>-1264037</v>
      </c>
      <c r="Y150" s="441">
        <v>-914831</v>
      </c>
      <c r="Z150" s="457">
        <f t="shared" si="33"/>
        <v>32657551.742102914</v>
      </c>
      <c r="AA150" s="457">
        <f t="shared" si="34"/>
        <v>28360114.6182804</v>
      </c>
      <c r="AB150" s="437">
        <f t="shared" si="35"/>
        <v>-4297437.123822514</v>
      </c>
      <c r="AC150" s="442">
        <f t="shared" si="36"/>
        <v>710.13202883584665</v>
      </c>
      <c r="AD150" s="457">
        <f t="shared" si="37"/>
        <v>619.06779197748142</v>
      </c>
      <c r="AE150" s="439">
        <f t="shared" si="38"/>
        <v>-91.064236858365234</v>
      </c>
      <c r="AF150" s="429">
        <v>1</v>
      </c>
      <c r="AG150" s="430">
        <v>34</v>
      </c>
      <c r="AH150" s="517"/>
      <c r="AI150" s="517"/>
      <c r="AJ150" s="517"/>
      <c r="AK150" s="517"/>
    </row>
    <row r="151" spans="1:37">
      <c r="A151" s="434">
        <v>445</v>
      </c>
      <c r="B151" s="435" t="s">
        <v>182</v>
      </c>
      <c r="C151" s="436">
        <v>15086</v>
      </c>
      <c r="D151" s="436">
        <v>14991</v>
      </c>
      <c r="E151" s="440">
        <v>11461681.245646782</v>
      </c>
      <c r="F151" s="200">
        <v>11704280.70575569</v>
      </c>
      <c r="G151" s="437">
        <f t="shared" si="31"/>
        <v>242599.46010890789</v>
      </c>
      <c r="H151" s="438">
        <v>-3621866.0435529281</v>
      </c>
      <c r="I151" s="200">
        <f t="shared" si="29"/>
        <v>-6132432.3475860283</v>
      </c>
      <c r="J151" s="439">
        <f t="shared" si="30"/>
        <v>-2510566.3040331001</v>
      </c>
      <c r="K151" s="200">
        <v>-3399389.9714153982</v>
      </c>
      <c r="L151" s="440">
        <v>-4501784.1893700408</v>
      </c>
      <c r="M151" s="440">
        <v>-222476.07213752993</v>
      </c>
      <c r="N151" s="440">
        <v>-794556.59658177535</v>
      </c>
      <c r="O151" s="440">
        <v>-1356235.0990097155</v>
      </c>
      <c r="P151" s="200">
        <v>520143.53737550398</v>
      </c>
      <c r="Q151" s="440">
        <v>871155</v>
      </c>
      <c r="R151" s="440">
        <v>295021.01184143737</v>
      </c>
      <c r="S151" s="440">
        <v>2386424.5004629069</v>
      </c>
      <c r="T151" s="440">
        <v>2358629.6294035884</v>
      </c>
      <c r="U151" s="437">
        <f t="shared" si="32"/>
        <v>-603928.85921788123</v>
      </c>
      <c r="V151" s="428">
        <v>11097394.702556761</v>
      </c>
      <c r="W151" s="428">
        <v>8225498.9997181259</v>
      </c>
      <c r="X151" s="441">
        <v>-379920</v>
      </c>
      <c r="Y151" s="441">
        <v>-50610</v>
      </c>
      <c r="Z151" s="457">
        <f t="shared" si="33"/>
        <v>10717474.702556761</v>
      </c>
      <c r="AA151" s="457">
        <f t="shared" si="34"/>
        <v>8174888.9997181259</v>
      </c>
      <c r="AB151" s="437">
        <f t="shared" si="35"/>
        <v>-2542585.7028386351</v>
      </c>
      <c r="AC151" s="442">
        <f t="shared" si="36"/>
        <v>710.4252089723426</v>
      </c>
      <c r="AD151" s="457">
        <f t="shared" si="37"/>
        <v>545.31979185632224</v>
      </c>
      <c r="AE151" s="439">
        <f t="shared" si="38"/>
        <v>-165.10541711602036</v>
      </c>
      <c r="AF151" s="429">
        <v>2</v>
      </c>
      <c r="AG151" s="429">
        <v>2</v>
      </c>
      <c r="AH151" s="517"/>
      <c r="AI151" s="517"/>
      <c r="AJ151" s="517"/>
      <c r="AK151" s="517"/>
    </row>
    <row r="152" spans="1:37">
      <c r="A152" s="434">
        <v>475</v>
      </c>
      <c r="B152" s="435" t="s">
        <v>183</v>
      </c>
      <c r="C152" s="436">
        <v>5487</v>
      </c>
      <c r="D152" s="436">
        <v>5479</v>
      </c>
      <c r="E152" s="440">
        <v>5016080.5012192242</v>
      </c>
      <c r="F152" s="200">
        <v>5508716.0325538879</v>
      </c>
      <c r="G152" s="437">
        <f t="shared" si="31"/>
        <v>492635.53133466374</v>
      </c>
      <c r="H152" s="438">
        <v>-2163587.8956534779</v>
      </c>
      <c r="I152" s="200">
        <f t="shared" si="29"/>
        <v>-2657521.037647964</v>
      </c>
      <c r="J152" s="439">
        <f t="shared" si="30"/>
        <v>-493933.1419944861</v>
      </c>
      <c r="K152" s="200">
        <v>-1220835.1691205476</v>
      </c>
      <c r="L152" s="440">
        <v>-1369632.348710679</v>
      </c>
      <c r="M152" s="440">
        <v>-942752.72653293004</v>
      </c>
      <c r="N152" s="440">
        <v>-982308.96335567965</v>
      </c>
      <c r="O152" s="440">
        <v>-495684.88476247294</v>
      </c>
      <c r="P152" s="200">
        <v>190105.1591808676</v>
      </c>
      <c r="Q152" s="440">
        <v>1865512</v>
      </c>
      <c r="R152" s="440">
        <v>1760521.3545379383</v>
      </c>
      <c r="S152" s="440">
        <v>1105585.6937992244</v>
      </c>
      <c r="T152" s="440">
        <v>1089548.6860257196</v>
      </c>
      <c r="U152" s="437">
        <f t="shared" si="32"/>
        <v>-121027.6532355668</v>
      </c>
      <c r="V152" s="428">
        <v>5823590.2993649701</v>
      </c>
      <c r="W152" s="428">
        <v>5701265.0355804823</v>
      </c>
      <c r="X152" s="441">
        <v>-187629</v>
      </c>
      <c r="Y152" s="441">
        <v>-210424</v>
      </c>
      <c r="Z152" s="457">
        <f t="shared" si="33"/>
        <v>5635961.2993649701</v>
      </c>
      <c r="AA152" s="457">
        <f t="shared" si="34"/>
        <v>5490841.0355804823</v>
      </c>
      <c r="AB152" s="437">
        <f t="shared" si="35"/>
        <v>-145120.26378448773</v>
      </c>
      <c r="AC152" s="442">
        <f t="shared" si="36"/>
        <v>1027.1480407080317</v>
      </c>
      <c r="AD152" s="457">
        <f t="shared" si="37"/>
        <v>1002.1611672897394</v>
      </c>
      <c r="AE152" s="439">
        <f t="shared" si="38"/>
        <v>-24.986873418292248</v>
      </c>
      <c r="AF152" s="429">
        <v>15</v>
      </c>
      <c r="AG152" s="429">
        <v>15</v>
      </c>
      <c r="AH152" s="517"/>
      <c r="AI152" s="517"/>
      <c r="AJ152" s="517"/>
      <c r="AK152" s="517"/>
    </row>
    <row r="153" spans="1:37">
      <c r="A153" s="434">
        <v>480</v>
      </c>
      <c r="B153" s="435" t="s">
        <v>184</v>
      </c>
      <c r="C153" s="436">
        <v>1990</v>
      </c>
      <c r="D153" s="436">
        <v>1978</v>
      </c>
      <c r="E153" s="440">
        <v>499063.46146945172</v>
      </c>
      <c r="F153" s="200">
        <v>699089.9663568621</v>
      </c>
      <c r="G153" s="437">
        <f t="shared" si="31"/>
        <v>200026.50488741038</v>
      </c>
      <c r="H153" s="438">
        <v>336648.52460264397</v>
      </c>
      <c r="I153" s="200">
        <f t="shared" si="29"/>
        <v>-2406.9514701560838</v>
      </c>
      <c r="J153" s="439">
        <f t="shared" si="30"/>
        <v>-339055.47607280005</v>
      </c>
      <c r="K153" s="200">
        <v>261707.27360177401</v>
      </c>
      <c r="L153" s="440">
        <v>111571.41102486232</v>
      </c>
      <c r="M153" s="440">
        <v>74941.251000869946</v>
      </c>
      <c r="N153" s="440">
        <v>-3659.5639550630558</v>
      </c>
      <c r="O153" s="440">
        <v>-178949.5714656272</v>
      </c>
      <c r="P153" s="200">
        <v>68630.772925671859</v>
      </c>
      <c r="Q153" s="440">
        <v>966329</v>
      </c>
      <c r="R153" s="440">
        <v>1045553.516954615</v>
      </c>
      <c r="S153" s="440">
        <v>434726.18160574726</v>
      </c>
      <c r="T153" s="440">
        <v>425028.68870546325</v>
      </c>
      <c r="U153" s="437">
        <f t="shared" si="32"/>
        <v>69527.024054331006</v>
      </c>
      <c r="V153" s="428">
        <v>2236767.167677843</v>
      </c>
      <c r="W153" s="428">
        <v>2167265.2205868205</v>
      </c>
      <c r="X153" s="441">
        <v>-470015</v>
      </c>
      <c r="Y153" s="441">
        <v>-505724</v>
      </c>
      <c r="Z153" s="457">
        <f t="shared" si="33"/>
        <v>1766752.167677843</v>
      </c>
      <c r="AA153" s="457">
        <f t="shared" si="34"/>
        <v>1661541.2205868205</v>
      </c>
      <c r="AB153" s="437">
        <f t="shared" si="35"/>
        <v>-105210.94709102251</v>
      </c>
      <c r="AC153" s="442">
        <f t="shared" si="36"/>
        <v>887.81515963710706</v>
      </c>
      <c r="AD153" s="457">
        <f t="shared" si="37"/>
        <v>840.01072830476267</v>
      </c>
      <c r="AE153" s="439">
        <f t="shared" si="38"/>
        <v>-47.804431332344393</v>
      </c>
      <c r="AF153" s="429">
        <v>2</v>
      </c>
      <c r="AG153" s="429">
        <v>2</v>
      </c>
      <c r="AH153" s="517"/>
      <c r="AI153" s="517"/>
      <c r="AJ153" s="517"/>
      <c r="AK153" s="517"/>
    </row>
    <row r="154" spans="1:37">
      <c r="A154" s="434">
        <v>481</v>
      </c>
      <c r="B154" s="435" t="s">
        <v>185</v>
      </c>
      <c r="C154" s="436">
        <v>9612</v>
      </c>
      <c r="D154" s="436">
        <v>9642</v>
      </c>
      <c r="E154" s="440">
        <v>5686184.9507032651</v>
      </c>
      <c r="F154" s="200">
        <v>5409341.6575588454</v>
      </c>
      <c r="G154" s="437">
        <f t="shared" si="31"/>
        <v>-276843.29314441979</v>
      </c>
      <c r="H154" s="438">
        <v>212054.97339193182</v>
      </c>
      <c r="I154" s="200">
        <f t="shared" si="29"/>
        <v>-205643.50438321551</v>
      </c>
      <c r="J154" s="439">
        <f t="shared" si="30"/>
        <v>-417698.4777751473</v>
      </c>
      <c r="K154" s="200">
        <v>180558.41929749332</v>
      </c>
      <c r="L154" s="440">
        <v>327377.96831507824</v>
      </c>
      <c r="M154" s="440">
        <v>31496.55409443851</v>
      </c>
      <c r="N154" s="440">
        <v>4740.8405081012779</v>
      </c>
      <c r="O154" s="440">
        <v>-872311.30842850229</v>
      </c>
      <c r="P154" s="200">
        <v>334548.99522210722</v>
      </c>
      <c r="Q154" s="440">
        <v>1142910</v>
      </c>
      <c r="R154" s="440">
        <v>954728.97615719913</v>
      </c>
      <c r="S154" s="440">
        <v>1262495.7103223633</v>
      </c>
      <c r="T154" s="440">
        <v>1209835.8994331209</v>
      </c>
      <c r="U154" s="437">
        <f t="shared" si="32"/>
        <v>-240840.83473204356</v>
      </c>
      <c r="V154" s="428">
        <v>8303645.63441756</v>
      </c>
      <c r="W154" s="428">
        <v>7368263.0289611146</v>
      </c>
      <c r="X154" s="441">
        <v>-2040791</v>
      </c>
      <c r="Y154" s="441">
        <v>-2232956</v>
      </c>
      <c r="Z154" s="457">
        <f t="shared" si="33"/>
        <v>6262854.63441756</v>
      </c>
      <c r="AA154" s="457">
        <f t="shared" si="34"/>
        <v>5135307.0289611146</v>
      </c>
      <c r="AB154" s="437">
        <f t="shared" si="35"/>
        <v>-1127547.6054564454</v>
      </c>
      <c r="AC154" s="442">
        <f t="shared" si="36"/>
        <v>651.56623329354557</v>
      </c>
      <c r="AD154" s="457">
        <f t="shared" si="37"/>
        <v>532.59770057675939</v>
      </c>
      <c r="AE154" s="439">
        <f t="shared" si="38"/>
        <v>-118.96853271678617</v>
      </c>
      <c r="AF154" s="429">
        <v>2</v>
      </c>
      <c r="AG154" s="429">
        <v>2</v>
      </c>
      <c r="AH154" s="517"/>
      <c r="AI154" s="517"/>
      <c r="AJ154" s="517"/>
      <c r="AK154" s="517"/>
    </row>
    <row r="155" spans="1:37">
      <c r="A155" s="434">
        <v>483</v>
      </c>
      <c r="B155" s="435" t="s">
        <v>186</v>
      </c>
      <c r="C155" s="436">
        <v>1076</v>
      </c>
      <c r="D155" s="436">
        <v>1067</v>
      </c>
      <c r="E155" s="440">
        <v>1230281.054457902</v>
      </c>
      <c r="F155" s="200">
        <v>1126719.4275270128</v>
      </c>
      <c r="G155" s="437">
        <f t="shared" si="31"/>
        <v>-103561.62693088921</v>
      </c>
      <c r="H155" s="438">
        <v>-280395.57600304869</v>
      </c>
      <c r="I155" s="200">
        <f t="shared" si="29"/>
        <v>-547211.11755773658</v>
      </c>
      <c r="J155" s="439">
        <f t="shared" si="30"/>
        <v>-266815.54155468789</v>
      </c>
      <c r="K155" s="200">
        <v>-80834.448165230875</v>
      </c>
      <c r="L155" s="440">
        <v>-212166.39534731774</v>
      </c>
      <c r="M155" s="440">
        <v>-199561.12783781782</v>
      </c>
      <c r="N155" s="440">
        <v>-275535.03664816794</v>
      </c>
      <c r="O155" s="440">
        <v>-96531.44224156937</v>
      </c>
      <c r="P155" s="200">
        <v>37021.756679318438</v>
      </c>
      <c r="Q155" s="440">
        <v>956844</v>
      </c>
      <c r="R155" s="440">
        <v>954351.17404241033</v>
      </c>
      <c r="S155" s="440">
        <v>241773.01546562792</v>
      </c>
      <c r="T155" s="440">
        <v>239935.47596454332</v>
      </c>
      <c r="U155" s="437">
        <f t="shared" si="32"/>
        <v>-4330.3654586742632</v>
      </c>
      <c r="V155" s="428">
        <v>2148502.4939204813</v>
      </c>
      <c r="W155" s="428">
        <v>1773794.9599978272</v>
      </c>
      <c r="X155" s="441">
        <v>-208147</v>
      </c>
      <c r="Y155" s="441">
        <v>-219864</v>
      </c>
      <c r="Z155" s="457">
        <f t="shared" si="33"/>
        <v>1940355.4939204813</v>
      </c>
      <c r="AA155" s="457">
        <f t="shared" si="34"/>
        <v>1553930.9599978272</v>
      </c>
      <c r="AB155" s="437">
        <f t="shared" si="35"/>
        <v>-386424.53392265411</v>
      </c>
      <c r="AC155" s="442">
        <f t="shared" si="36"/>
        <v>1803.3043623796295</v>
      </c>
      <c r="AD155" s="457">
        <f t="shared" si="37"/>
        <v>1456.3551640092101</v>
      </c>
      <c r="AE155" s="439">
        <f t="shared" si="38"/>
        <v>-346.94919837041948</v>
      </c>
      <c r="AF155" s="429">
        <v>17</v>
      </c>
      <c r="AG155" s="429">
        <v>17</v>
      </c>
      <c r="AH155" s="517"/>
      <c r="AI155" s="517"/>
      <c r="AJ155" s="517"/>
      <c r="AK155" s="517"/>
    </row>
    <row r="156" spans="1:37">
      <c r="A156" s="434">
        <v>484</v>
      </c>
      <c r="B156" s="435" t="s">
        <v>187</v>
      </c>
      <c r="C156" s="436">
        <v>3055</v>
      </c>
      <c r="D156" s="436">
        <v>2967</v>
      </c>
      <c r="E156" s="440">
        <v>829861.48893627536</v>
      </c>
      <c r="F156" s="200">
        <v>757835.05741069233</v>
      </c>
      <c r="G156" s="437">
        <f t="shared" si="31"/>
        <v>-72026.43152558303</v>
      </c>
      <c r="H156" s="438">
        <v>-216088.5317250177</v>
      </c>
      <c r="I156" s="200">
        <f t="shared" si="29"/>
        <v>-468504.84101968858</v>
      </c>
      <c r="J156" s="439">
        <f t="shared" si="30"/>
        <v>-252416.30929467088</v>
      </c>
      <c r="K156" s="200">
        <v>-353441.73405280849</v>
      </c>
      <c r="L156" s="440">
        <v>-371346.06587094173</v>
      </c>
      <c r="M156" s="440">
        <v>137353.20232779079</v>
      </c>
      <c r="N156" s="440">
        <v>68319.422661186181</v>
      </c>
      <c r="O156" s="440">
        <v>-268424.35719844082</v>
      </c>
      <c r="P156" s="200">
        <v>102946.15938850779</v>
      </c>
      <c r="Q156" s="440">
        <v>-23653</v>
      </c>
      <c r="R156" s="440">
        <v>1072995.1742732907</v>
      </c>
      <c r="S156" s="440">
        <v>607771.47088380624</v>
      </c>
      <c r="T156" s="440">
        <v>603634.27597390395</v>
      </c>
      <c r="U156" s="437">
        <f t="shared" si="32"/>
        <v>1092510.9793633884</v>
      </c>
      <c r="V156" s="428">
        <v>1197891.4280950639</v>
      </c>
      <c r="W156" s="428">
        <v>1965959.6666982535</v>
      </c>
      <c r="X156" s="441">
        <v>275878</v>
      </c>
      <c r="Y156" s="441">
        <v>284726</v>
      </c>
      <c r="Z156" s="457">
        <f t="shared" si="33"/>
        <v>1473769.4280950639</v>
      </c>
      <c r="AA156" s="457">
        <f t="shared" si="34"/>
        <v>2250685.6666982537</v>
      </c>
      <c r="AB156" s="437">
        <f t="shared" si="35"/>
        <v>776916.23860318982</v>
      </c>
      <c r="AC156" s="442">
        <f t="shared" si="36"/>
        <v>482.4122514222795</v>
      </c>
      <c r="AD156" s="457">
        <f t="shared" si="37"/>
        <v>758.57285699300769</v>
      </c>
      <c r="AE156" s="439">
        <f t="shared" si="38"/>
        <v>276.16060557072819</v>
      </c>
      <c r="AF156" s="429">
        <v>4</v>
      </c>
      <c r="AG156" s="429">
        <v>4</v>
      </c>
      <c r="AH156" s="517"/>
      <c r="AI156" s="517"/>
      <c r="AJ156" s="517"/>
      <c r="AK156" s="517"/>
    </row>
    <row r="157" spans="1:37">
      <c r="A157" s="434">
        <v>489</v>
      </c>
      <c r="B157" s="435" t="s">
        <v>188</v>
      </c>
      <c r="C157" s="436">
        <v>1835</v>
      </c>
      <c r="D157" s="436">
        <v>1791</v>
      </c>
      <c r="E157" s="440">
        <v>102779.75785035198</v>
      </c>
      <c r="F157" s="200">
        <v>109584.83568925213</v>
      </c>
      <c r="G157" s="437">
        <f t="shared" si="31"/>
        <v>6805.0778389001498</v>
      </c>
      <c r="H157" s="438">
        <v>1177909.434652511</v>
      </c>
      <c r="I157" s="200">
        <f t="shared" si="29"/>
        <v>863331.94971239753</v>
      </c>
      <c r="J157" s="439">
        <f t="shared" si="30"/>
        <v>-314577.4849401135</v>
      </c>
      <c r="K157" s="200">
        <v>741397.29173486971</v>
      </c>
      <c r="L157" s="440">
        <v>633239.01049835514</v>
      </c>
      <c r="M157" s="440">
        <v>436512.14291764138</v>
      </c>
      <c r="N157" s="440">
        <v>329982.20523277845</v>
      </c>
      <c r="O157" s="440">
        <v>-162031.68983566144</v>
      </c>
      <c r="P157" s="200">
        <v>62142.423816925329</v>
      </c>
      <c r="Q157" s="440">
        <v>713914</v>
      </c>
      <c r="R157" s="440">
        <v>857723.72717211826</v>
      </c>
      <c r="S157" s="440">
        <v>426527.30960735946</v>
      </c>
      <c r="T157" s="440">
        <v>421166.26189265435</v>
      </c>
      <c r="U157" s="437">
        <f t="shared" si="32"/>
        <v>138448.67945741303</v>
      </c>
      <c r="V157" s="428">
        <v>2421130.5021102224</v>
      </c>
      <c r="W157" s="428">
        <v>2251806.7745026741</v>
      </c>
      <c r="X157" s="441">
        <v>-424615</v>
      </c>
      <c r="Y157" s="441">
        <v>-528717</v>
      </c>
      <c r="Z157" s="457">
        <f t="shared" si="33"/>
        <v>1996515.5021102224</v>
      </c>
      <c r="AA157" s="457">
        <f t="shared" si="34"/>
        <v>1723089.7745026741</v>
      </c>
      <c r="AB157" s="437">
        <f t="shared" si="35"/>
        <v>-273425.72760754824</v>
      </c>
      <c r="AC157" s="442">
        <f t="shared" si="36"/>
        <v>1088.0193471990312</v>
      </c>
      <c r="AD157" s="457">
        <f t="shared" si="37"/>
        <v>962.08250949339708</v>
      </c>
      <c r="AE157" s="439">
        <f t="shared" si="38"/>
        <v>-125.93683770563416</v>
      </c>
      <c r="AF157" s="429">
        <v>8</v>
      </c>
      <c r="AG157" s="429">
        <v>8</v>
      </c>
      <c r="AH157" s="517"/>
      <c r="AI157" s="517"/>
      <c r="AJ157" s="517"/>
      <c r="AK157" s="517"/>
    </row>
    <row r="158" spans="1:37">
      <c r="A158" s="434">
        <v>491</v>
      </c>
      <c r="B158" s="435" t="s">
        <v>189</v>
      </c>
      <c r="C158" s="436">
        <v>52122</v>
      </c>
      <c r="D158" s="436">
        <v>51980</v>
      </c>
      <c r="E158" s="440">
        <v>5168757.4256308004</v>
      </c>
      <c r="F158" s="200">
        <v>5006951.630086245</v>
      </c>
      <c r="G158" s="437">
        <f t="shared" si="31"/>
        <v>-161805.79554455541</v>
      </c>
      <c r="H158" s="438">
        <v>-13901370.935964676</v>
      </c>
      <c r="I158" s="200">
        <f t="shared" si="29"/>
        <v>-20062396.485904973</v>
      </c>
      <c r="J158" s="439">
        <f t="shared" si="30"/>
        <v>-6161025.5499402974</v>
      </c>
      <c r="K158" s="200">
        <v>-9833567.5417955555</v>
      </c>
      <c r="L158" s="440">
        <v>-12130052.308997456</v>
      </c>
      <c r="M158" s="440">
        <v>-4067803.3941691201</v>
      </c>
      <c r="N158" s="440">
        <v>-5033268.7734156651</v>
      </c>
      <c r="O158" s="440">
        <v>-4702628.2733990401</v>
      </c>
      <c r="P158" s="200">
        <v>1803552.8699071908</v>
      </c>
      <c r="Q158" s="440">
        <v>9887140</v>
      </c>
      <c r="R158" s="440">
        <v>10990523.321787212</v>
      </c>
      <c r="S158" s="440">
        <v>8906554.4027713668</v>
      </c>
      <c r="T158" s="440">
        <v>8891267.5812161621</v>
      </c>
      <c r="U158" s="437">
        <f t="shared" si="32"/>
        <v>1088096.5002320036</v>
      </c>
      <c r="V158" s="428">
        <v>10061080.892437492</v>
      </c>
      <c r="W158" s="428">
        <v>4826346.0482367761</v>
      </c>
      <c r="X158" s="441">
        <v>1199391</v>
      </c>
      <c r="Y158" s="441">
        <v>1492455</v>
      </c>
      <c r="Z158" s="457">
        <f t="shared" si="33"/>
        <v>11260471.892437492</v>
      </c>
      <c r="AA158" s="457">
        <f t="shared" si="34"/>
        <v>6318801.0482367761</v>
      </c>
      <c r="AB158" s="437">
        <f t="shared" si="35"/>
        <v>-4941670.8442007154</v>
      </c>
      <c r="AC158" s="442">
        <f t="shared" si="36"/>
        <v>216.04067174009998</v>
      </c>
      <c r="AD158" s="457">
        <f t="shared" si="37"/>
        <v>121.56215945049588</v>
      </c>
      <c r="AE158" s="439">
        <f t="shared" si="38"/>
        <v>-94.478512289604097</v>
      </c>
      <c r="AF158" s="429">
        <v>10</v>
      </c>
      <c r="AG158" s="429">
        <v>10</v>
      </c>
      <c r="AH158" s="517"/>
      <c r="AI158" s="517"/>
      <c r="AJ158" s="517"/>
      <c r="AK158" s="517"/>
    </row>
    <row r="159" spans="1:37">
      <c r="A159" s="434">
        <v>494</v>
      </c>
      <c r="B159" s="435" t="s">
        <v>190</v>
      </c>
      <c r="C159" s="436">
        <v>8909</v>
      </c>
      <c r="D159" s="436">
        <v>8882</v>
      </c>
      <c r="E159" s="440">
        <v>8279423.1964273294</v>
      </c>
      <c r="F159" s="200">
        <v>8144229.7613051329</v>
      </c>
      <c r="G159" s="437">
        <f t="shared" si="31"/>
        <v>-135193.43512219656</v>
      </c>
      <c r="H159" s="438">
        <v>-3134838.6169237336</v>
      </c>
      <c r="I159" s="200">
        <f t="shared" si="29"/>
        <v>-4120238.4871539404</v>
      </c>
      <c r="J159" s="439">
        <f t="shared" si="30"/>
        <v>-985399.87023020675</v>
      </c>
      <c r="K159" s="200">
        <v>-1332285.5570207154</v>
      </c>
      <c r="L159" s="440">
        <v>-1684273.5613919664</v>
      </c>
      <c r="M159" s="440">
        <v>-1802553.0599030182</v>
      </c>
      <c r="N159" s="440">
        <v>-1940590.0174546521</v>
      </c>
      <c r="O159" s="440">
        <v>-803554.14244575368</v>
      </c>
      <c r="P159" s="200">
        <v>308179.23413843149</v>
      </c>
      <c r="Q159" s="440">
        <v>5382582</v>
      </c>
      <c r="R159" s="440">
        <v>4996715.2621696265</v>
      </c>
      <c r="S159" s="440">
        <v>1357802.8644019193</v>
      </c>
      <c r="T159" s="440">
        <v>1337371.9809139245</v>
      </c>
      <c r="U159" s="437">
        <f t="shared" si="32"/>
        <v>-406297.62131836824</v>
      </c>
      <c r="V159" s="428">
        <v>11884969.443905516</v>
      </c>
      <c r="W159" s="428">
        <v>10358078.517414523</v>
      </c>
      <c r="X159" s="441">
        <v>-53593</v>
      </c>
      <c r="Y159" s="441">
        <v>-238822</v>
      </c>
      <c r="Z159" s="457">
        <f t="shared" si="33"/>
        <v>11831376.443905516</v>
      </c>
      <c r="AA159" s="457">
        <f t="shared" si="34"/>
        <v>10119256.517414523</v>
      </c>
      <c r="AB159" s="437">
        <f t="shared" si="35"/>
        <v>-1712119.9264909923</v>
      </c>
      <c r="AC159" s="442">
        <f t="shared" si="36"/>
        <v>1328.025192940343</v>
      </c>
      <c r="AD159" s="457">
        <f t="shared" si="37"/>
        <v>1139.2993151783971</v>
      </c>
      <c r="AE159" s="439">
        <f t="shared" si="38"/>
        <v>-188.72587776194587</v>
      </c>
      <c r="AF159" s="429">
        <v>17</v>
      </c>
      <c r="AG159" s="429">
        <v>17</v>
      </c>
      <c r="AH159" s="517"/>
      <c r="AI159" s="517"/>
      <c r="AJ159" s="517"/>
      <c r="AK159" s="517"/>
    </row>
    <row r="160" spans="1:37">
      <c r="A160" s="434">
        <v>495</v>
      </c>
      <c r="B160" s="435" t="s">
        <v>191</v>
      </c>
      <c r="C160" s="436">
        <v>1488</v>
      </c>
      <c r="D160" s="436">
        <v>1477</v>
      </c>
      <c r="E160" s="440">
        <v>559171.14312878414</v>
      </c>
      <c r="F160" s="200">
        <v>648368.869091962</v>
      </c>
      <c r="G160" s="437">
        <f t="shared" si="31"/>
        <v>89197.725963177858</v>
      </c>
      <c r="H160" s="438">
        <v>393321.58067996381</v>
      </c>
      <c r="I160" s="200">
        <f t="shared" si="29"/>
        <v>-88683.445414813701</v>
      </c>
      <c r="J160" s="439">
        <f t="shared" si="30"/>
        <v>-482005.02609477751</v>
      </c>
      <c r="K160" s="200">
        <v>214609.38296891158</v>
      </c>
      <c r="L160" s="440">
        <v>-8204.0429196048517</v>
      </c>
      <c r="M160" s="440">
        <v>178712.19771105226</v>
      </c>
      <c r="N160" s="440">
        <v>1897.1725520682137</v>
      </c>
      <c r="O160" s="440">
        <v>-133624.12389015741</v>
      </c>
      <c r="P160" s="200">
        <v>51247.548842880351</v>
      </c>
      <c r="Q160" s="440">
        <v>-704</v>
      </c>
      <c r="R160" s="440">
        <v>277393.98080993321</v>
      </c>
      <c r="S160" s="440">
        <v>332971.06142243807</v>
      </c>
      <c r="T160" s="440">
        <v>328284.18479940266</v>
      </c>
      <c r="U160" s="437">
        <f t="shared" si="32"/>
        <v>273411.10418689781</v>
      </c>
      <c r="V160" s="428">
        <v>1284759.7852311861</v>
      </c>
      <c r="W160" s="428">
        <v>1165363.5893163802</v>
      </c>
      <c r="X160" s="441">
        <v>-369484</v>
      </c>
      <c r="Y160" s="441">
        <v>-370631</v>
      </c>
      <c r="Z160" s="457">
        <f t="shared" si="33"/>
        <v>915275.78523118608</v>
      </c>
      <c r="AA160" s="457">
        <f t="shared" si="34"/>
        <v>794732.58931638021</v>
      </c>
      <c r="AB160" s="437">
        <f t="shared" si="35"/>
        <v>-120543.19591480587</v>
      </c>
      <c r="AC160" s="442">
        <f t="shared" si="36"/>
        <v>615.10469437579707</v>
      </c>
      <c r="AD160" s="457">
        <f t="shared" si="37"/>
        <v>538.07216609098191</v>
      </c>
      <c r="AE160" s="439">
        <f t="shared" si="38"/>
        <v>-77.032528284815157</v>
      </c>
      <c r="AF160" s="429">
        <v>13</v>
      </c>
      <c r="AG160" s="429">
        <v>13</v>
      </c>
      <c r="AH160" s="517"/>
      <c r="AI160" s="517"/>
      <c r="AJ160" s="517"/>
      <c r="AK160" s="517"/>
    </row>
    <row r="161" spans="1:37">
      <c r="A161" s="434">
        <v>498</v>
      </c>
      <c r="B161" s="435" t="s">
        <v>192</v>
      </c>
      <c r="C161" s="436">
        <v>2321</v>
      </c>
      <c r="D161" s="436">
        <v>2281</v>
      </c>
      <c r="E161" s="440">
        <v>2766758.9575282992</v>
      </c>
      <c r="F161" s="200">
        <v>2591821.8449219414</v>
      </c>
      <c r="G161" s="437">
        <f t="shared" si="31"/>
        <v>-174937.11260635778</v>
      </c>
      <c r="H161" s="438">
        <v>371701.04133899888</v>
      </c>
      <c r="I161" s="200">
        <f t="shared" si="29"/>
        <v>527448.73020213272</v>
      </c>
      <c r="J161" s="439">
        <f t="shared" si="30"/>
        <v>155747.68886313384</v>
      </c>
      <c r="K161" s="200">
        <v>-122686.07046232563</v>
      </c>
      <c r="L161" s="440">
        <v>73354.581663836521</v>
      </c>
      <c r="M161" s="440">
        <v>494387.11180132453</v>
      </c>
      <c r="N161" s="440">
        <v>581312.13613669772</v>
      </c>
      <c r="O161" s="440">
        <v>-206361.96790348616</v>
      </c>
      <c r="P161" s="200">
        <v>79143.980305084697</v>
      </c>
      <c r="Q161" s="440">
        <v>46622</v>
      </c>
      <c r="R161" s="440">
        <v>36990.052047333578</v>
      </c>
      <c r="S161" s="440">
        <v>444350.04603458964</v>
      </c>
      <c r="T161" s="440">
        <v>439580.56041408132</v>
      </c>
      <c r="U161" s="437">
        <f t="shared" si="32"/>
        <v>-14401.433573174756</v>
      </c>
      <c r="V161" s="428">
        <v>3629432.0449018879</v>
      </c>
      <c r="W161" s="428">
        <v>3595841.1876316592</v>
      </c>
      <c r="X161" s="441">
        <v>171317</v>
      </c>
      <c r="Y161" s="441">
        <v>233543</v>
      </c>
      <c r="Z161" s="457">
        <f t="shared" si="33"/>
        <v>3800749.0449018879</v>
      </c>
      <c r="AA161" s="457">
        <f t="shared" si="34"/>
        <v>3829384.1876316592</v>
      </c>
      <c r="AB161" s="437">
        <f t="shared" si="35"/>
        <v>28635.142729771324</v>
      </c>
      <c r="AC161" s="442">
        <f t="shared" si="36"/>
        <v>1637.5480589840104</v>
      </c>
      <c r="AD161" s="457">
        <f t="shared" si="37"/>
        <v>1678.8181445119067</v>
      </c>
      <c r="AE161" s="439">
        <f t="shared" si="38"/>
        <v>41.270085527896299</v>
      </c>
      <c r="AF161" s="429">
        <v>19</v>
      </c>
      <c r="AG161" s="429">
        <v>19</v>
      </c>
      <c r="AH161" s="517"/>
      <c r="AI161" s="517"/>
      <c r="AJ161" s="517"/>
      <c r="AK161" s="517"/>
    </row>
    <row r="162" spans="1:37">
      <c r="A162" s="434">
        <v>499</v>
      </c>
      <c r="B162" s="435" t="s">
        <v>193</v>
      </c>
      <c r="C162" s="436">
        <v>19536</v>
      </c>
      <c r="D162" s="436">
        <v>19662</v>
      </c>
      <c r="E162" s="440">
        <v>15436371.623261701</v>
      </c>
      <c r="F162" s="200">
        <v>15531679.630465453</v>
      </c>
      <c r="G162" s="437">
        <f t="shared" si="31"/>
        <v>95308.007203752175</v>
      </c>
      <c r="H162" s="438">
        <v>3025040.9031237895</v>
      </c>
      <c r="I162" s="200">
        <f t="shared" si="29"/>
        <v>194168.04858073499</v>
      </c>
      <c r="J162" s="439">
        <f t="shared" si="30"/>
        <v>-2830872.8545430545</v>
      </c>
      <c r="K162" s="200">
        <v>2257095.6570163397</v>
      </c>
      <c r="L162" s="440">
        <v>1281107.2931559114</v>
      </c>
      <c r="M162" s="440">
        <v>767945.24610744999</v>
      </c>
      <c r="N162" s="440">
        <v>9667.5384847839996</v>
      </c>
      <c r="O162" s="440">
        <v>-1778820.2599378978</v>
      </c>
      <c r="P162" s="200">
        <v>682213.47687793733</v>
      </c>
      <c r="Q162" s="440">
        <v>4570585</v>
      </c>
      <c r="R162" s="440">
        <v>4089687.6496608984</v>
      </c>
      <c r="S162" s="440">
        <v>2855979.3655998916</v>
      </c>
      <c r="T162" s="440">
        <v>2824104.0038644425</v>
      </c>
      <c r="U162" s="437">
        <f t="shared" si="32"/>
        <v>-512772.71207454987</v>
      </c>
      <c r="V162" s="428">
        <v>25887976.891985383</v>
      </c>
      <c r="W162" s="428">
        <v>22639639.332969505</v>
      </c>
      <c r="X162" s="441">
        <v>-1200161</v>
      </c>
      <c r="Y162" s="441">
        <v>-1511313</v>
      </c>
      <c r="Z162" s="457">
        <f t="shared" si="33"/>
        <v>24687815.891985383</v>
      </c>
      <c r="AA162" s="457">
        <f t="shared" si="34"/>
        <v>21128326.332969505</v>
      </c>
      <c r="AB162" s="437">
        <f t="shared" si="35"/>
        <v>-3559489.5590158775</v>
      </c>
      <c r="AC162" s="442">
        <f t="shared" si="36"/>
        <v>1263.7088396798415</v>
      </c>
      <c r="AD162" s="457">
        <f t="shared" si="37"/>
        <v>1074.5766622403369</v>
      </c>
      <c r="AE162" s="439">
        <f t="shared" si="38"/>
        <v>-189.13217743950463</v>
      </c>
      <c r="AF162" s="429">
        <v>15</v>
      </c>
      <c r="AG162" s="429">
        <v>15</v>
      </c>
      <c r="AH162" s="517"/>
      <c r="AI162" s="517"/>
      <c r="AJ162" s="517"/>
      <c r="AK162" s="517"/>
    </row>
    <row r="163" spans="1:37">
      <c r="A163" s="434">
        <v>500</v>
      </c>
      <c r="B163" s="435" t="s">
        <v>194</v>
      </c>
      <c r="C163" s="436">
        <v>10426</v>
      </c>
      <c r="D163" s="436">
        <v>10486</v>
      </c>
      <c r="E163" s="440">
        <v>7445366.5681021176</v>
      </c>
      <c r="F163" s="200">
        <v>7456428.020268999</v>
      </c>
      <c r="G163" s="437">
        <f t="shared" si="31"/>
        <v>11061.452166881412</v>
      </c>
      <c r="H163" s="438">
        <v>3656610.435704567</v>
      </c>
      <c r="I163" s="200">
        <f t="shared" si="29"/>
        <v>3404786.7128941468</v>
      </c>
      <c r="J163" s="439">
        <f t="shared" si="30"/>
        <v>-251823.72281042021</v>
      </c>
      <c r="K163" s="200">
        <v>2384572.1870733406</v>
      </c>
      <c r="L163" s="440">
        <v>2704430.9144837018</v>
      </c>
      <c r="M163" s="440">
        <v>1272038.2486312264</v>
      </c>
      <c r="N163" s="440">
        <v>1285190.440215284</v>
      </c>
      <c r="O163" s="440">
        <v>-948667.95065144938</v>
      </c>
      <c r="P163" s="200">
        <v>363833.30884661031</v>
      </c>
      <c r="Q163" s="440">
        <v>1637247</v>
      </c>
      <c r="R163" s="440">
        <v>1325646.2473453768</v>
      </c>
      <c r="S163" s="440">
        <v>1064618.4075359539</v>
      </c>
      <c r="T163" s="440">
        <v>1032774.5607903547</v>
      </c>
      <c r="U163" s="437">
        <f t="shared" si="32"/>
        <v>-343444.5994002223</v>
      </c>
      <c r="V163" s="428">
        <v>13803842.411342638</v>
      </c>
      <c r="W163" s="428">
        <v>13219635.541511122</v>
      </c>
      <c r="X163" s="441">
        <v>-732181</v>
      </c>
      <c r="Y163" s="441">
        <v>-830742</v>
      </c>
      <c r="Z163" s="457">
        <f t="shared" si="33"/>
        <v>13071661.411342638</v>
      </c>
      <c r="AA163" s="457">
        <f t="shared" si="34"/>
        <v>12388893.541511122</v>
      </c>
      <c r="AB163" s="437">
        <f t="shared" si="35"/>
        <v>-682767.86983151548</v>
      </c>
      <c r="AC163" s="442">
        <f t="shared" si="36"/>
        <v>1253.7561299964163</v>
      </c>
      <c r="AD163" s="457">
        <f t="shared" si="37"/>
        <v>1181.4699162226896</v>
      </c>
      <c r="AE163" s="439">
        <f t="shared" si="38"/>
        <v>-72.286213773726786</v>
      </c>
      <c r="AF163" s="429">
        <v>13</v>
      </c>
      <c r="AG163" s="429">
        <v>13</v>
      </c>
      <c r="AH163" s="517"/>
      <c r="AI163" s="517"/>
      <c r="AJ163" s="517"/>
      <c r="AK163" s="517"/>
    </row>
    <row r="164" spans="1:37">
      <c r="A164" s="434">
        <v>503</v>
      </c>
      <c r="B164" s="435" t="s">
        <v>195</v>
      </c>
      <c r="C164" s="436">
        <v>7594</v>
      </c>
      <c r="D164" s="436">
        <v>7539</v>
      </c>
      <c r="E164" s="440">
        <v>1543849.6397433281</v>
      </c>
      <c r="F164" s="200">
        <v>1643169.473974888</v>
      </c>
      <c r="G164" s="437">
        <f t="shared" si="31"/>
        <v>99319.834231559886</v>
      </c>
      <c r="H164" s="438">
        <v>-1877719.3181493627</v>
      </c>
      <c r="I164" s="200">
        <f t="shared" si="29"/>
        <v>-1807979.5805543042</v>
      </c>
      <c r="J164" s="439">
        <f t="shared" si="30"/>
        <v>69739.737595058512</v>
      </c>
      <c r="K164" s="200">
        <v>-873381.28137660876</v>
      </c>
      <c r="L164" s="440">
        <v>-628372.56187032524</v>
      </c>
      <c r="M164" s="440">
        <v>-1004338.0367727539</v>
      </c>
      <c r="N164" s="440">
        <v>-759135.11666541337</v>
      </c>
      <c r="O164" s="440">
        <v>-682052.99255781772</v>
      </c>
      <c r="P164" s="200">
        <v>261581.09053925186</v>
      </c>
      <c r="Q164" s="440">
        <v>3242821</v>
      </c>
      <c r="R164" s="440">
        <v>2935606.9525766899</v>
      </c>
      <c r="S164" s="440">
        <v>1432956.3497235579</v>
      </c>
      <c r="T164" s="440">
        <v>1388308.1387866098</v>
      </c>
      <c r="U164" s="437">
        <f t="shared" si="32"/>
        <v>-351862.2583602583</v>
      </c>
      <c r="V164" s="428">
        <v>4341907.6713175233</v>
      </c>
      <c r="W164" s="428">
        <v>4159104.9849364809</v>
      </c>
      <c r="X164" s="441">
        <v>-239505</v>
      </c>
      <c r="Y164" s="441">
        <v>-317109</v>
      </c>
      <c r="Z164" s="457">
        <f t="shared" si="33"/>
        <v>4102402.6713175233</v>
      </c>
      <c r="AA164" s="457">
        <f t="shared" si="34"/>
        <v>3841995.9849364809</v>
      </c>
      <c r="AB164" s="437">
        <f t="shared" si="35"/>
        <v>-260406.68638104247</v>
      </c>
      <c r="AC164" s="442">
        <f t="shared" si="36"/>
        <v>540.21631173525464</v>
      </c>
      <c r="AD164" s="457">
        <f t="shared" si="37"/>
        <v>509.6161274620614</v>
      </c>
      <c r="AE164" s="439">
        <f t="shared" si="38"/>
        <v>-30.600184273193236</v>
      </c>
      <c r="AF164" s="429">
        <v>2</v>
      </c>
      <c r="AG164" s="429">
        <v>2</v>
      </c>
      <c r="AH164" s="517"/>
      <c r="AI164" s="517"/>
      <c r="AJ164" s="517"/>
      <c r="AK164" s="517"/>
    </row>
    <row r="165" spans="1:37">
      <c r="A165" s="434">
        <v>504</v>
      </c>
      <c r="B165" s="435" t="s">
        <v>196</v>
      </c>
      <c r="C165" s="436">
        <v>1816</v>
      </c>
      <c r="D165" s="436">
        <v>1764</v>
      </c>
      <c r="E165" s="440">
        <v>471797.8229729287</v>
      </c>
      <c r="F165" s="200">
        <v>495610.72679302562</v>
      </c>
      <c r="G165" s="437">
        <f t="shared" si="31"/>
        <v>23812.903820096923</v>
      </c>
      <c r="H165" s="438">
        <v>-127364.60468765716</v>
      </c>
      <c r="I165" s="200">
        <f t="shared" si="29"/>
        <v>-754092.66471886856</v>
      </c>
      <c r="J165" s="439">
        <f t="shared" si="30"/>
        <v>-626728.06003121135</v>
      </c>
      <c r="K165" s="200">
        <v>-152539.77561146973</v>
      </c>
      <c r="L165" s="440">
        <v>-480931.45173685503</v>
      </c>
      <c r="M165" s="440">
        <v>25175.170923812559</v>
      </c>
      <c r="N165" s="440">
        <v>-174777.81529521823</v>
      </c>
      <c r="O165" s="440">
        <v>-159589.00104416904</v>
      </c>
      <c r="P165" s="200">
        <v>61205.603357373693</v>
      </c>
      <c r="Q165" s="440">
        <v>770223</v>
      </c>
      <c r="R165" s="440">
        <v>749595.54293986352</v>
      </c>
      <c r="S165" s="440">
        <v>394743.52792224655</v>
      </c>
      <c r="T165" s="440">
        <v>381953.30608945538</v>
      </c>
      <c r="U165" s="437">
        <f t="shared" si="32"/>
        <v>-33417.67889292771</v>
      </c>
      <c r="V165" s="428">
        <v>1509399.746207518</v>
      </c>
      <c r="W165" s="428">
        <v>873066.91113918158</v>
      </c>
      <c r="X165" s="441">
        <v>-502661</v>
      </c>
      <c r="Y165" s="441">
        <v>-423278</v>
      </c>
      <c r="Z165" s="457">
        <f t="shared" si="33"/>
        <v>1006738.746207518</v>
      </c>
      <c r="AA165" s="457">
        <f t="shared" si="34"/>
        <v>449788.91113918158</v>
      </c>
      <c r="AB165" s="437">
        <f t="shared" si="35"/>
        <v>-556949.83506833646</v>
      </c>
      <c r="AC165" s="442">
        <f t="shared" si="36"/>
        <v>554.37155628167295</v>
      </c>
      <c r="AD165" s="457">
        <f t="shared" si="37"/>
        <v>254.98237592924127</v>
      </c>
      <c r="AE165" s="439">
        <f t="shared" si="38"/>
        <v>-299.38918035243171</v>
      </c>
      <c r="AF165" s="429">
        <v>1</v>
      </c>
      <c r="AG165" s="430">
        <v>32</v>
      </c>
      <c r="AH165" s="517"/>
      <c r="AI165" s="517"/>
      <c r="AJ165" s="517"/>
      <c r="AK165" s="517"/>
    </row>
    <row r="166" spans="1:37">
      <c r="A166" s="434">
        <v>505</v>
      </c>
      <c r="B166" s="435" t="s">
        <v>197</v>
      </c>
      <c r="C166" s="436">
        <v>20837</v>
      </c>
      <c r="D166" s="436">
        <v>20912</v>
      </c>
      <c r="E166" s="440">
        <v>11834179.07259707</v>
      </c>
      <c r="F166" s="200">
        <v>11648027.581125336</v>
      </c>
      <c r="G166" s="437">
        <f t="shared" si="31"/>
        <v>-186151.4914717339</v>
      </c>
      <c r="H166" s="438">
        <v>-1555186.6428156248</v>
      </c>
      <c r="I166" s="200">
        <f t="shared" si="29"/>
        <v>-1862934.6275491409</v>
      </c>
      <c r="J166" s="439">
        <f t="shared" si="30"/>
        <v>-307747.98473351612</v>
      </c>
      <c r="K166" s="200">
        <v>-1067723.4109920911</v>
      </c>
      <c r="L166" s="440">
        <v>-689453.45949952293</v>
      </c>
      <c r="M166" s="440">
        <v>-487463.23182353366</v>
      </c>
      <c r="N166" s="440">
        <v>-7158.2585109192814</v>
      </c>
      <c r="O166" s="440">
        <v>-1891907.7039884713</v>
      </c>
      <c r="P166" s="200">
        <v>725584.79444977245</v>
      </c>
      <c r="Q166" s="440">
        <v>3817903</v>
      </c>
      <c r="R166" s="440">
        <v>3849164.0262180516</v>
      </c>
      <c r="S166" s="440">
        <v>3199902.0564645682</v>
      </c>
      <c r="T166" s="440">
        <v>3077114.9719463256</v>
      </c>
      <c r="U166" s="437">
        <f t="shared" si="32"/>
        <v>-91526.058300190605</v>
      </c>
      <c r="V166" s="428">
        <v>17296797.486246012</v>
      </c>
      <c r="W166" s="428">
        <v>16711371.952163851</v>
      </c>
      <c r="X166" s="441">
        <v>-2090670</v>
      </c>
      <c r="Y166" s="441">
        <v>-2391598</v>
      </c>
      <c r="Z166" s="457">
        <f t="shared" si="33"/>
        <v>15206127.486246012</v>
      </c>
      <c r="AA166" s="457">
        <f t="shared" si="34"/>
        <v>14319773.952163851</v>
      </c>
      <c r="AB166" s="437">
        <f t="shared" si="35"/>
        <v>-886353.53408216126</v>
      </c>
      <c r="AC166" s="442">
        <f t="shared" si="36"/>
        <v>729.76568058002647</v>
      </c>
      <c r="AD166" s="457">
        <f t="shared" si="37"/>
        <v>684.76348279283911</v>
      </c>
      <c r="AE166" s="439">
        <f t="shared" si="38"/>
        <v>-45.002197787187356</v>
      </c>
      <c r="AF166" s="429">
        <v>1</v>
      </c>
      <c r="AG166" s="430">
        <v>33</v>
      </c>
      <c r="AH166" s="517"/>
      <c r="AI166" s="517"/>
      <c r="AJ166" s="517"/>
      <c r="AK166" s="517"/>
    </row>
    <row r="167" spans="1:37">
      <c r="A167" s="434">
        <v>507</v>
      </c>
      <c r="B167" s="435" t="s">
        <v>198</v>
      </c>
      <c r="C167" s="436">
        <v>5635</v>
      </c>
      <c r="D167" s="436">
        <v>5564</v>
      </c>
      <c r="E167" s="440">
        <v>-123386.52500414511</v>
      </c>
      <c r="F167" s="200">
        <v>-13247.359723889735</v>
      </c>
      <c r="G167" s="437">
        <f t="shared" si="31"/>
        <v>110139.16528025537</v>
      </c>
      <c r="H167" s="438">
        <v>592805.25954830647</v>
      </c>
      <c r="I167" s="200">
        <f t="shared" si="29"/>
        <v>-1165371.1053036686</v>
      </c>
      <c r="J167" s="439">
        <f t="shared" si="30"/>
        <v>-1758176.3648519751</v>
      </c>
      <c r="K167" s="200">
        <v>126007.61324428333</v>
      </c>
      <c r="L167" s="440">
        <v>-778872.56083502749</v>
      </c>
      <c r="M167" s="440">
        <v>466797.64630402316</v>
      </c>
      <c r="N167" s="440">
        <v>-76178.122286481695</v>
      </c>
      <c r="O167" s="440">
        <v>-503374.83095791191</v>
      </c>
      <c r="P167" s="200">
        <v>193054.40877575238</v>
      </c>
      <c r="Q167" s="440">
        <v>414202</v>
      </c>
      <c r="R167" s="440">
        <v>972036.42851637793</v>
      </c>
      <c r="S167" s="440">
        <v>1114235.8704170489</v>
      </c>
      <c r="T167" s="440">
        <v>1106543.9257034184</v>
      </c>
      <c r="U167" s="437">
        <f t="shared" si="32"/>
        <v>550142.48380274745</v>
      </c>
      <c r="V167" s="428">
        <v>1997856.6049612104</v>
      </c>
      <c r="W167" s="428">
        <v>899961.88930485887</v>
      </c>
      <c r="X167" s="441">
        <v>-124871</v>
      </c>
      <c r="Y167" s="441">
        <v>20160</v>
      </c>
      <c r="Z167" s="457">
        <f t="shared" si="33"/>
        <v>1872985.6049612104</v>
      </c>
      <c r="AA167" s="457">
        <f t="shared" si="34"/>
        <v>920121.88930485887</v>
      </c>
      <c r="AB167" s="437">
        <f t="shared" si="35"/>
        <v>-952863.71565635153</v>
      </c>
      <c r="AC167" s="442">
        <f t="shared" si="36"/>
        <v>332.38431321405687</v>
      </c>
      <c r="AD167" s="457">
        <f t="shared" si="37"/>
        <v>165.37057679814143</v>
      </c>
      <c r="AE167" s="439">
        <f t="shared" si="38"/>
        <v>-167.01373641591545</v>
      </c>
      <c r="AF167" s="429">
        <v>10</v>
      </c>
      <c r="AG167" s="429">
        <v>10</v>
      </c>
      <c r="AH167" s="517"/>
      <c r="AI167" s="517"/>
      <c r="AJ167" s="517"/>
      <c r="AK167" s="517"/>
    </row>
    <row r="168" spans="1:37">
      <c r="A168" s="434">
        <v>508</v>
      </c>
      <c r="B168" s="435" t="s">
        <v>199</v>
      </c>
      <c r="C168" s="436">
        <v>9563</v>
      </c>
      <c r="D168" s="436">
        <v>9360</v>
      </c>
      <c r="E168" s="440">
        <v>-633234.48330227053</v>
      </c>
      <c r="F168" s="200">
        <v>-757535.58151573595</v>
      </c>
      <c r="G168" s="437">
        <f t="shared" si="31"/>
        <v>-124301.09821346542</v>
      </c>
      <c r="H168" s="438">
        <v>-371541.16230117186</v>
      </c>
      <c r="I168" s="200">
        <f t="shared" si="29"/>
        <v>-1853041.8306319835</v>
      </c>
      <c r="J168" s="439">
        <f t="shared" si="30"/>
        <v>-1481500.6683308117</v>
      </c>
      <c r="K168" s="200">
        <v>-202194.99052737484</v>
      </c>
      <c r="L168" s="440">
        <v>-838485.16717730893</v>
      </c>
      <c r="M168" s="440">
        <v>-169346.17177379702</v>
      </c>
      <c r="N168" s="440">
        <v>-492522.30838188279</v>
      </c>
      <c r="O168" s="440">
        <v>-846798.78105069289</v>
      </c>
      <c r="P168" s="200">
        <v>324764.42597790121</v>
      </c>
      <c r="Q168" s="440">
        <v>922746</v>
      </c>
      <c r="R168" s="440">
        <v>2354897.9557672702</v>
      </c>
      <c r="S168" s="440">
        <v>1678386.8842173759</v>
      </c>
      <c r="T168" s="440">
        <v>1662356.1026546212</v>
      </c>
      <c r="U168" s="437">
        <f t="shared" si="32"/>
        <v>1416121.1742045153</v>
      </c>
      <c r="V168" s="428">
        <v>1596357.2386139336</v>
      </c>
      <c r="W168" s="428">
        <v>1406676.6464636282</v>
      </c>
      <c r="X168" s="441">
        <v>-797151</v>
      </c>
      <c r="Y168" s="441">
        <v>-738807</v>
      </c>
      <c r="Z168" s="457">
        <f t="shared" si="33"/>
        <v>799206.23861393356</v>
      </c>
      <c r="AA168" s="457">
        <f t="shared" si="34"/>
        <v>667869.64646362816</v>
      </c>
      <c r="AB168" s="437">
        <f t="shared" si="35"/>
        <v>-131336.5921503054</v>
      </c>
      <c r="AC168" s="442">
        <f t="shared" si="36"/>
        <v>83.572753175147298</v>
      </c>
      <c r="AD168" s="457">
        <f t="shared" si="37"/>
        <v>71.353594707652576</v>
      </c>
      <c r="AE168" s="439">
        <f t="shared" si="38"/>
        <v>-12.219158467494722</v>
      </c>
      <c r="AF168" s="429">
        <v>6</v>
      </c>
      <c r="AG168" s="429">
        <v>6</v>
      </c>
      <c r="AH168" s="517"/>
      <c r="AI168" s="517"/>
      <c r="AJ168" s="517"/>
      <c r="AK168" s="517"/>
    </row>
    <row r="169" spans="1:37">
      <c r="A169" s="434">
        <v>529</v>
      </c>
      <c r="B169" s="435" t="s">
        <v>200</v>
      </c>
      <c r="C169" s="436">
        <v>19579</v>
      </c>
      <c r="D169" s="436">
        <v>19850</v>
      </c>
      <c r="E169" s="440">
        <v>4544128.434907252</v>
      </c>
      <c r="F169" s="200">
        <v>4715282.9200800098</v>
      </c>
      <c r="G169" s="437">
        <f t="shared" si="31"/>
        <v>171154.48517275788</v>
      </c>
      <c r="H169" s="438">
        <v>3862065.3046418224</v>
      </c>
      <c r="I169" s="200">
        <f t="shared" si="29"/>
        <v>4172118.6808139295</v>
      </c>
      <c r="J169" s="439">
        <f t="shared" si="30"/>
        <v>310053.37617210718</v>
      </c>
      <c r="K169" s="200">
        <v>3249168.9988771346</v>
      </c>
      <c r="L169" s="440">
        <v>4326281.654515286</v>
      </c>
      <c r="M169" s="440">
        <v>612896.30576468771</v>
      </c>
      <c r="N169" s="440">
        <v>952929.11478100612</v>
      </c>
      <c r="O169" s="440">
        <v>-1795828.6115231041</v>
      </c>
      <c r="P169" s="200">
        <v>688736.52304074133</v>
      </c>
      <c r="Q169" s="440">
        <v>-738196</v>
      </c>
      <c r="R169" s="440">
        <v>-634526.86247983784</v>
      </c>
      <c r="S169" s="440">
        <v>2330134.0337805543</v>
      </c>
      <c r="T169" s="440">
        <v>2301642.8770866529</v>
      </c>
      <c r="U169" s="437">
        <f t="shared" si="32"/>
        <v>75177.980826260755</v>
      </c>
      <c r="V169" s="428">
        <v>9998131.7733296286</v>
      </c>
      <c r="W169" s="428">
        <v>10554517.615902539</v>
      </c>
      <c r="X169" s="441">
        <v>-1083389</v>
      </c>
      <c r="Y169" s="441">
        <v>-1072985</v>
      </c>
      <c r="Z169" s="457">
        <f t="shared" si="33"/>
        <v>8914742.7733296286</v>
      </c>
      <c r="AA169" s="457">
        <f t="shared" si="34"/>
        <v>9481532.6159025393</v>
      </c>
      <c r="AB169" s="437">
        <f t="shared" si="35"/>
        <v>566789.84257291071</v>
      </c>
      <c r="AC169" s="442">
        <f t="shared" si="36"/>
        <v>455.32165960108426</v>
      </c>
      <c r="AD169" s="457">
        <f t="shared" si="37"/>
        <v>477.65907384899441</v>
      </c>
      <c r="AE169" s="439">
        <f t="shared" si="38"/>
        <v>22.337414247910147</v>
      </c>
      <c r="AF169" s="429">
        <v>2</v>
      </c>
      <c r="AG169" s="429">
        <v>2</v>
      </c>
      <c r="AH169" s="517"/>
      <c r="AI169" s="517"/>
      <c r="AJ169" s="517"/>
      <c r="AK169" s="517"/>
    </row>
    <row r="170" spans="1:37">
      <c r="A170" s="434">
        <v>531</v>
      </c>
      <c r="B170" s="435" t="s">
        <v>201</v>
      </c>
      <c r="C170" s="436">
        <v>5169</v>
      </c>
      <c r="D170" s="436">
        <v>5072</v>
      </c>
      <c r="E170" s="440">
        <v>816563.24322773702</v>
      </c>
      <c r="F170" s="200">
        <v>426813.65309054032</v>
      </c>
      <c r="G170" s="437">
        <f t="shared" si="31"/>
        <v>-389749.5901371967</v>
      </c>
      <c r="H170" s="438">
        <v>-1807680.3007033104</v>
      </c>
      <c r="I170" s="200">
        <f t="shared" si="29"/>
        <v>-2407144.8748284602</v>
      </c>
      <c r="J170" s="439">
        <f t="shared" si="30"/>
        <v>-599464.57412514975</v>
      </c>
      <c r="K170" s="200">
        <v>-901192.83959212282</v>
      </c>
      <c r="L170" s="440">
        <v>-1124023.1333988879</v>
      </c>
      <c r="M170" s="440">
        <v>-906487.4611111877</v>
      </c>
      <c r="N170" s="440">
        <v>-1000241.5866294442</v>
      </c>
      <c r="O170" s="440">
        <v>-458863.61297960626</v>
      </c>
      <c r="P170" s="200">
        <v>175983.4581794781</v>
      </c>
      <c r="Q170" s="440">
        <v>2428372</v>
      </c>
      <c r="R170" s="440">
        <v>2197489.3816848043</v>
      </c>
      <c r="S170" s="440">
        <v>894507.61685186601</v>
      </c>
      <c r="T170" s="440">
        <v>879128.80053243821</v>
      </c>
      <c r="U170" s="437">
        <f t="shared" si="32"/>
        <v>-246261.43463462358</v>
      </c>
      <c r="V170" s="428">
        <v>2331762.5593762929</v>
      </c>
      <c r="W170" s="428">
        <v>1096286.9605819853</v>
      </c>
      <c r="X170" s="441">
        <v>-232876</v>
      </c>
      <c r="Y170" s="441">
        <v>-299520</v>
      </c>
      <c r="Z170" s="457">
        <f t="shared" si="33"/>
        <v>2098886.5593762929</v>
      </c>
      <c r="AA170" s="457">
        <f t="shared" si="34"/>
        <v>796766.9605819853</v>
      </c>
      <c r="AB170" s="437">
        <f t="shared" si="35"/>
        <v>-1302119.5987943076</v>
      </c>
      <c r="AC170" s="442">
        <f t="shared" si="36"/>
        <v>406.0527296142954</v>
      </c>
      <c r="AD170" s="457">
        <f t="shared" si="37"/>
        <v>157.09127771726838</v>
      </c>
      <c r="AE170" s="439">
        <f t="shared" si="38"/>
        <v>-248.96145189702702</v>
      </c>
      <c r="AF170" s="429">
        <v>4</v>
      </c>
      <c r="AG170" s="429">
        <v>4</v>
      </c>
      <c r="AH170" s="517"/>
      <c r="AI170" s="517"/>
      <c r="AJ170" s="517"/>
      <c r="AK170" s="517"/>
    </row>
    <row r="171" spans="1:37">
      <c r="A171" s="434">
        <v>535</v>
      </c>
      <c r="B171" s="435" t="s">
        <v>202</v>
      </c>
      <c r="C171" s="436">
        <v>10396</v>
      </c>
      <c r="D171" s="436">
        <v>10419</v>
      </c>
      <c r="E171" s="440">
        <v>8302666.0127881793</v>
      </c>
      <c r="F171" s="200">
        <v>8361937.139411076</v>
      </c>
      <c r="G171" s="437">
        <f t="shared" si="31"/>
        <v>59271.126622896641</v>
      </c>
      <c r="H171" s="438">
        <v>319476.65066011139</v>
      </c>
      <c r="I171" s="200">
        <f t="shared" si="29"/>
        <v>-512124.13241808885</v>
      </c>
      <c r="J171" s="439">
        <f t="shared" si="30"/>
        <v>-831600.78307820018</v>
      </c>
      <c r="K171" s="200">
        <v>648349.79844050645</v>
      </c>
      <c r="L171" s="440">
        <v>429892.18547095201</v>
      </c>
      <c r="M171" s="440">
        <v>-328873.14778039505</v>
      </c>
      <c r="N171" s="440">
        <v>-360918.46046346228</v>
      </c>
      <c r="O171" s="440">
        <v>-942606.46365033858</v>
      </c>
      <c r="P171" s="200">
        <v>361508.60622475995</v>
      </c>
      <c r="Q171" s="440">
        <v>6766676</v>
      </c>
      <c r="R171" s="440">
        <v>6452510.2409875169</v>
      </c>
      <c r="S171" s="440">
        <v>1996875.6162195161</v>
      </c>
      <c r="T171" s="440">
        <v>1996894.0519505634</v>
      </c>
      <c r="U171" s="437">
        <f t="shared" si="32"/>
        <v>-314147.32328143716</v>
      </c>
      <c r="V171" s="428">
        <v>17385694.279667806</v>
      </c>
      <c r="W171" s="428">
        <v>16299217.300141959</v>
      </c>
      <c r="X171" s="441">
        <v>-942427</v>
      </c>
      <c r="Y171" s="441">
        <v>-742870</v>
      </c>
      <c r="Z171" s="457">
        <f t="shared" si="33"/>
        <v>16443267.279667806</v>
      </c>
      <c r="AA171" s="457">
        <f t="shared" si="34"/>
        <v>15556347.300141959</v>
      </c>
      <c r="AB171" s="437">
        <f t="shared" si="35"/>
        <v>-886919.97952584736</v>
      </c>
      <c r="AC171" s="442">
        <f t="shared" si="36"/>
        <v>1581.6917352508469</v>
      </c>
      <c r="AD171" s="457">
        <f t="shared" si="37"/>
        <v>1493.0748920378117</v>
      </c>
      <c r="AE171" s="439">
        <f t="shared" si="38"/>
        <v>-88.616843213035281</v>
      </c>
      <c r="AF171" s="429">
        <v>17</v>
      </c>
      <c r="AG171" s="429">
        <v>17</v>
      </c>
      <c r="AH171" s="517"/>
      <c r="AI171" s="517"/>
      <c r="AJ171" s="517"/>
      <c r="AK171" s="517"/>
    </row>
    <row r="172" spans="1:37">
      <c r="A172" s="434">
        <v>536</v>
      </c>
      <c r="B172" s="435" t="s">
        <v>203</v>
      </c>
      <c r="C172" s="436">
        <v>34884</v>
      </c>
      <c r="D172" s="436">
        <v>35346</v>
      </c>
      <c r="E172" s="440">
        <v>15239964.09002272</v>
      </c>
      <c r="F172" s="200">
        <v>15279642.668389168</v>
      </c>
      <c r="G172" s="437">
        <f t="shared" si="31"/>
        <v>39678.57836644724</v>
      </c>
      <c r="H172" s="438">
        <v>-3391875.6340673575</v>
      </c>
      <c r="I172" s="200">
        <f t="shared" si="29"/>
        <v>-4308793.3000600906</v>
      </c>
      <c r="J172" s="439">
        <f t="shared" si="30"/>
        <v>-916917.66599273309</v>
      </c>
      <c r="K172" s="200">
        <v>-1873068.0773626922</v>
      </c>
      <c r="L172" s="440">
        <v>-1472683.6678322998</v>
      </c>
      <c r="M172" s="440">
        <v>-1518807.5567046653</v>
      </c>
      <c r="N172" s="440">
        <v>-864760.66701380664</v>
      </c>
      <c r="O172" s="440">
        <v>-3197751.0379292513</v>
      </c>
      <c r="P172" s="200">
        <v>1226402.0727152668</v>
      </c>
      <c r="Q172" s="440">
        <v>5110446</v>
      </c>
      <c r="R172" s="440">
        <v>5605455.9076610524</v>
      </c>
      <c r="S172" s="440">
        <v>4319910.8290714007</v>
      </c>
      <c r="T172" s="440">
        <v>4243793.9768804414</v>
      </c>
      <c r="U172" s="437">
        <f t="shared" si="32"/>
        <v>418893.05547009222</v>
      </c>
      <c r="V172" s="428">
        <v>21278445.285026766</v>
      </c>
      <c r="W172" s="428">
        <v>20820099.253586009</v>
      </c>
      <c r="X172" s="441">
        <v>-1824625</v>
      </c>
      <c r="Y172" s="441">
        <v>-2200417</v>
      </c>
      <c r="Z172" s="457">
        <f t="shared" si="33"/>
        <v>19453820.285026766</v>
      </c>
      <c r="AA172" s="457">
        <f t="shared" si="34"/>
        <v>18619682.253586009</v>
      </c>
      <c r="AB172" s="437">
        <f t="shared" si="35"/>
        <v>-834138.03144075722</v>
      </c>
      <c r="AC172" s="442">
        <f t="shared" si="36"/>
        <v>557.67172013033962</v>
      </c>
      <c r="AD172" s="457">
        <f t="shared" si="37"/>
        <v>526.78329241175834</v>
      </c>
      <c r="AE172" s="439">
        <f t="shared" si="38"/>
        <v>-30.888427718581283</v>
      </c>
      <c r="AF172" s="429">
        <v>6</v>
      </c>
      <c r="AG172" s="429">
        <v>6</v>
      </c>
      <c r="AH172" s="517"/>
      <c r="AI172" s="517"/>
      <c r="AJ172" s="517"/>
      <c r="AK172" s="517"/>
    </row>
    <row r="173" spans="1:37">
      <c r="A173" s="434">
        <v>538</v>
      </c>
      <c r="B173" s="435" t="s">
        <v>204</v>
      </c>
      <c r="C173" s="436">
        <v>4689</v>
      </c>
      <c r="D173" s="436">
        <v>4644</v>
      </c>
      <c r="E173" s="440">
        <v>2620302.9084841255</v>
      </c>
      <c r="F173" s="200">
        <v>2539739.0684083644</v>
      </c>
      <c r="G173" s="437">
        <f t="shared" si="31"/>
        <v>-80563.84007576108</v>
      </c>
      <c r="H173" s="438">
        <v>-471585.71633742453</v>
      </c>
      <c r="I173" s="200">
        <f t="shared" si="29"/>
        <v>-461526.01443429349</v>
      </c>
      <c r="J173" s="439">
        <f t="shared" si="30"/>
        <v>10059.701903131034</v>
      </c>
      <c r="K173" s="200">
        <v>-127316.54536926148</v>
      </c>
      <c r="L173" s="440">
        <v>3898.6837073955676</v>
      </c>
      <c r="M173" s="440">
        <v>-344269.17096816306</v>
      </c>
      <c r="N173" s="440">
        <v>-206415.34504788092</v>
      </c>
      <c r="O173" s="440">
        <v>-420142.47213668993</v>
      </c>
      <c r="P173" s="200">
        <v>161133.11904288176</v>
      </c>
      <c r="Q173" s="440">
        <v>2064131</v>
      </c>
      <c r="R173" s="440">
        <v>1892610.609176897</v>
      </c>
      <c r="S173" s="440">
        <v>803528.66794922063</v>
      </c>
      <c r="T173" s="440">
        <v>778488.80307166837</v>
      </c>
      <c r="U173" s="437">
        <f t="shared" si="32"/>
        <v>-196560.25570065528</v>
      </c>
      <c r="V173" s="428">
        <v>5016376.8600959219</v>
      </c>
      <c r="W173" s="428">
        <v>4749312.4663166357</v>
      </c>
      <c r="X173" s="441">
        <v>656072</v>
      </c>
      <c r="Y173" s="441">
        <v>1059015</v>
      </c>
      <c r="Z173" s="457">
        <f t="shared" si="33"/>
        <v>5672448.8600959219</v>
      </c>
      <c r="AA173" s="457">
        <f t="shared" si="34"/>
        <v>5808327.4663166357</v>
      </c>
      <c r="AB173" s="437">
        <f t="shared" si="35"/>
        <v>135878.60622071382</v>
      </c>
      <c r="AC173" s="442">
        <f t="shared" si="36"/>
        <v>1209.7353081885096</v>
      </c>
      <c r="AD173" s="457">
        <f t="shared" si="37"/>
        <v>1250.7165086814462</v>
      </c>
      <c r="AE173" s="439">
        <f t="shared" si="38"/>
        <v>40.981200492936523</v>
      </c>
      <c r="AF173" s="429">
        <v>2</v>
      </c>
      <c r="AG173" s="429">
        <v>2</v>
      </c>
      <c r="AH173" s="517"/>
      <c r="AI173" s="517"/>
      <c r="AJ173" s="517"/>
      <c r="AK173" s="517"/>
    </row>
    <row r="174" spans="1:37">
      <c r="A174" s="434">
        <v>541</v>
      </c>
      <c r="B174" s="435" t="s">
        <v>205</v>
      </c>
      <c r="C174" s="436">
        <v>9423</v>
      </c>
      <c r="D174" s="436">
        <v>9243</v>
      </c>
      <c r="E174" s="440">
        <v>1659409.0077569652</v>
      </c>
      <c r="F174" s="200">
        <v>1608173.0899286475</v>
      </c>
      <c r="G174" s="437">
        <f t="shared" si="31"/>
        <v>-51235.917828317732</v>
      </c>
      <c r="H174" s="438">
        <v>6652761.4776389841</v>
      </c>
      <c r="I174" s="200">
        <f t="shared" si="29"/>
        <v>3595016.536490866</v>
      </c>
      <c r="J174" s="439">
        <f t="shared" si="30"/>
        <v>-3057744.9411481181</v>
      </c>
      <c r="K174" s="200">
        <v>3866652.0284846225</v>
      </c>
      <c r="L174" s="440">
        <v>2447775.2253066879</v>
      </c>
      <c r="M174" s="440">
        <v>2786109.4491543616</v>
      </c>
      <c r="N174" s="440">
        <v>1662750.2368185597</v>
      </c>
      <c r="O174" s="440">
        <v>-836213.79628755921</v>
      </c>
      <c r="P174" s="200">
        <v>320704.87065317744</v>
      </c>
      <c r="Q174" s="440">
        <v>4095854</v>
      </c>
      <c r="R174" s="440">
        <v>4567844.1577191809</v>
      </c>
      <c r="S174" s="440">
        <v>2019208.9214752342</v>
      </c>
      <c r="T174" s="440">
        <v>2030617.8902143268</v>
      </c>
      <c r="U174" s="437">
        <f t="shared" si="32"/>
        <v>483399.12645827327</v>
      </c>
      <c r="V174" s="428">
        <v>14427233.406871183</v>
      </c>
      <c r="W174" s="428">
        <v>11801651.67454011</v>
      </c>
      <c r="X174" s="441">
        <v>-892941</v>
      </c>
      <c r="Y174" s="441">
        <v>-591797</v>
      </c>
      <c r="Z174" s="457">
        <f t="shared" si="33"/>
        <v>13534292.406871183</v>
      </c>
      <c r="AA174" s="457">
        <f t="shared" si="34"/>
        <v>11209854.67454011</v>
      </c>
      <c r="AB174" s="437">
        <f t="shared" si="35"/>
        <v>-2324437.7323310729</v>
      </c>
      <c r="AC174" s="442">
        <f t="shared" si="36"/>
        <v>1436.3039803535162</v>
      </c>
      <c r="AD174" s="457">
        <f t="shared" si="37"/>
        <v>1212.7939710635194</v>
      </c>
      <c r="AE174" s="439">
        <f t="shared" si="38"/>
        <v>-223.51000928999679</v>
      </c>
      <c r="AF174" s="429">
        <v>12</v>
      </c>
      <c r="AG174" s="429">
        <v>12</v>
      </c>
      <c r="AH174" s="517"/>
      <c r="AI174" s="517"/>
      <c r="AJ174" s="517"/>
      <c r="AK174" s="517"/>
    </row>
    <row r="175" spans="1:37">
      <c r="A175" s="434">
        <v>543</v>
      </c>
      <c r="B175" s="435" t="s">
        <v>206</v>
      </c>
      <c r="C175" s="436">
        <v>44127</v>
      </c>
      <c r="D175" s="436">
        <v>44458</v>
      </c>
      <c r="E175" s="440">
        <v>28437159.775077634</v>
      </c>
      <c r="F175" s="200">
        <v>28389122.514564306</v>
      </c>
      <c r="G175" s="437">
        <f t="shared" si="31"/>
        <v>-48037.260513328016</v>
      </c>
      <c r="H175" s="438">
        <v>5120774.975065155</v>
      </c>
      <c r="I175" s="200">
        <f t="shared" si="29"/>
        <v>5739847.2908988167</v>
      </c>
      <c r="J175" s="439">
        <f t="shared" si="30"/>
        <v>619072.31583366171</v>
      </c>
      <c r="K175" s="200">
        <v>2860711.8872551038</v>
      </c>
      <c r="L175" s="440">
        <v>5228666.496160822</v>
      </c>
      <c r="M175" s="440">
        <v>2260063.0878100507</v>
      </c>
      <c r="N175" s="440">
        <v>2990732.435531389</v>
      </c>
      <c r="O175" s="440">
        <v>-4022113.2700803103</v>
      </c>
      <c r="P175" s="200">
        <v>1542561.629286916</v>
      </c>
      <c r="Q175" s="440">
        <v>168356</v>
      </c>
      <c r="R175" s="440">
        <v>-198832.6306909867</v>
      </c>
      <c r="S175" s="440">
        <v>5312251.0396160046</v>
      </c>
      <c r="T175" s="440">
        <v>5144222.2518574186</v>
      </c>
      <c r="U175" s="437">
        <f t="shared" si="32"/>
        <v>-535217.41844957229</v>
      </c>
      <c r="V175" s="428">
        <v>39038541.789758794</v>
      </c>
      <c r="W175" s="428">
        <v>39074359.427529439</v>
      </c>
      <c r="X175" s="441">
        <v>-7747068</v>
      </c>
      <c r="Y175" s="441">
        <v>-8239258</v>
      </c>
      <c r="Z175" s="457">
        <f t="shared" si="33"/>
        <v>31291473.789758794</v>
      </c>
      <c r="AA175" s="457">
        <f t="shared" si="34"/>
        <v>30835101.427529439</v>
      </c>
      <c r="AB175" s="437">
        <f t="shared" si="35"/>
        <v>-456372.36222935468</v>
      </c>
      <c r="AC175" s="442">
        <f t="shared" si="36"/>
        <v>709.12307180997561</v>
      </c>
      <c r="AD175" s="457">
        <f t="shared" si="37"/>
        <v>693.57824075598182</v>
      </c>
      <c r="AE175" s="439">
        <f t="shared" si="38"/>
        <v>-15.544831053993789</v>
      </c>
      <c r="AF175" s="429">
        <v>1</v>
      </c>
      <c r="AG175" s="430">
        <v>33</v>
      </c>
      <c r="AH175" s="517"/>
      <c r="AI175" s="517"/>
      <c r="AJ175" s="517"/>
      <c r="AK175" s="517"/>
    </row>
    <row r="176" spans="1:37">
      <c r="A176" s="434">
        <v>545</v>
      </c>
      <c r="B176" s="435" t="s">
        <v>207</v>
      </c>
      <c r="C176" s="436">
        <v>9562</v>
      </c>
      <c r="D176" s="436">
        <v>9584</v>
      </c>
      <c r="E176" s="440">
        <v>8140516.0357830608</v>
      </c>
      <c r="F176" s="200">
        <v>8437533.6664343067</v>
      </c>
      <c r="G176" s="437">
        <f t="shared" si="31"/>
        <v>297017.63065124582</v>
      </c>
      <c r="H176" s="438">
        <v>2211251.4293162962</v>
      </c>
      <c r="I176" s="200">
        <f t="shared" si="29"/>
        <v>2733520.6392140295</v>
      </c>
      <c r="J176" s="439">
        <f t="shared" si="30"/>
        <v>522269.20989773329</v>
      </c>
      <c r="K176" s="200">
        <v>1099149.4054686362</v>
      </c>
      <c r="L176" s="440">
        <v>1843044.0594696875</v>
      </c>
      <c r="M176" s="440">
        <v>1112102.0238476603</v>
      </c>
      <c r="N176" s="440">
        <v>1425004.0646821237</v>
      </c>
      <c r="O176" s="440">
        <v>-867064.05102455569</v>
      </c>
      <c r="P176" s="200">
        <v>332536.56608677405</v>
      </c>
      <c r="Q176" s="440">
        <v>3150065</v>
      </c>
      <c r="R176" s="440">
        <v>3119934.886978758</v>
      </c>
      <c r="S176" s="440">
        <v>2169459.5671574911</v>
      </c>
      <c r="T176" s="440">
        <v>2173390.3931355006</v>
      </c>
      <c r="U176" s="437">
        <f t="shared" si="32"/>
        <v>-26199.287043232471</v>
      </c>
      <c r="V176" s="428">
        <v>15671292.032256849</v>
      </c>
      <c r="W176" s="428">
        <v>16464379.585956587</v>
      </c>
      <c r="X176" s="441">
        <v>442012</v>
      </c>
      <c r="Y176" s="441">
        <v>315285</v>
      </c>
      <c r="Z176" s="457">
        <f t="shared" si="33"/>
        <v>16113304.032256849</v>
      </c>
      <c r="AA176" s="457">
        <f t="shared" si="34"/>
        <v>16779664.585956588</v>
      </c>
      <c r="AB176" s="437">
        <f t="shared" si="35"/>
        <v>666360.55369973928</v>
      </c>
      <c r="AC176" s="442">
        <f t="shared" si="36"/>
        <v>1685.1395139360855</v>
      </c>
      <c r="AD176" s="457">
        <f t="shared" si="37"/>
        <v>1750.7997272492266</v>
      </c>
      <c r="AE176" s="439">
        <f t="shared" si="38"/>
        <v>65.660213313141185</v>
      </c>
      <c r="AF176" s="429">
        <v>15</v>
      </c>
      <c r="AG176" s="429">
        <v>15</v>
      </c>
      <c r="AH176" s="517"/>
      <c r="AI176" s="517"/>
      <c r="AJ176" s="517"/>
      <c r="AK176" s="517"/>
    </row>
    <row r="177" spans="1:37">
      <c r="A177" s="434">
        <v>560</v>
      </c>
      <c r="B177" s="435" t="s">
        <v>208</v>
      </c>
      <c r="C177" s="436">
        <v>15808</v>
      </c>
      <c r="D177" s="436">
        <v>15735</v>
      </c>
      <c r="E177" s="440">
        <v>5272321.6363939252</v>
      </c>
      <c r="F177" s="200">
        <v>5081211.8611406628</v>
      </c>
      <c r="G177" s="437">
        <f t="shared" si="31"/>
        <v>-191109.77525326237</v>
      </c>
      <c r="H177" s="438">
        <v>1512547.2154409862</v>
      </c>
      <c r="I177" s="200">
        <f t="shared" si="29"/>
        <v>-728983.34605255723</v>
      </c>
      <c r="J177" s="439">
        <f t="shared" si="30"/>
        <v>-2241530.5614935434</v>
      </c>
      <c r="K177" s="200">
        <v>938323.15703580657</v>
      </c>
      <c r="L177" s="440">
        <v>140866.56816727814</v>
      </c>
      <c r="M177" s="440">
        <v>574224.05840517965</v>
      </c>
      <c r="N177" s="440">
        <v>7736.6858945212198</v>
      </c>
      <c r="O177" s="440">
        <v>-1423544.7457086167</v>
      </c>
      <c r="P177" s="200">
        <v>545958.14559426019</v>
      </c>
      <c r="Q177" s="440">
        <v>6305918</v>
      </c>
      <c r="R177" s="440">
        <v>6119155.5578805432</v>
      </c>
      <c r="S177" s="440">
        <v>2807763.6069482877</v>
      </c>
      <c r="T177" s="440">
        <v>2752491.5886558881</v>
      </c>
      <c r="U177" s="437">
        <f t="shared" si="32"/>
        <v>-242034.46041185595</v>
      </c>
      <c r="V177" s="428">
        <v>15898550.4587832</v>
      </c>
      <c r="W177" s="428">
        <v>13223875.66194303</v>
      </c>
      <c r="X177" s="441">
        <v>-2290954</v>
      </c>
      <c r="Y177" s="441">
        <v>-1796427</v>
      </c>
      <c r="Z177" s="457">
        <f t="shared" si="33"/>
        <v>13607596.4587832</v>
      </c>
      <c r="AA177" s="457">
        <f t="shared" si="34"/>
        <v>11427448.66194303</v>
      </c>
      <c r="AB177" s="437">
        <f t="shared" si="35"/>
        <v>-2180147.7968401704</v>
      </c>
      <c r="AC177" s="442">
        <f t="shared" si="36"/>
        <v>860.80443185622471</v>
      </c>
      <c r="AD177" s="457">
        <f t="shared" si="37"/>
        <v>726.24395690772349</v>
      </c>
      <c r="AE177" s="439">
        <f t="shared" si="38"/>
        <v>-134.56047494850122</v>
      </c>
      <c r="AF177" s="429">
        <v>7</v>
      </c>
      <c r="AG177" s="429">
        <v>7</v>
      </c>
      <c r="AH177" s="517"/>
      <c r="AI177" s="517"/>
      <c r="AJ177" s="517"/>
      <c r="AK177" s="517"/>
    </row>
    <row r="178" spans="1:37">
      <c r="A178" s="434">
        <v>561</v>
      </c>
      <c r="B178" s="435" t="s">
        <v>209</v>
      </c>
      <c r="C178" s="436">
        <v>1337</v>
      </c>
      <c r="D178" s="436">
        <v>1317</v>
      </c>
      <c r="E178" s="440">
        <v>620534.39921310893</v>
      </c>
      <c r="F178" s="200">
        <v>661056.21782766213</v>
      </c>
      <c r="G178" s="437">
        <f t="shared" si="31"/>
        <v>40521.818614553194</v>
      </c>
      <c r="H178" s="438">
        <v>708907.12882030732</v>
      </c>
      <c r="I178" s="200">
        <f t="shared" si="29"/>
        <v>640345.61130152352</v>
      </c>
      <c r="J178" s="439">
        <f t="shared" si="30"/>
        <v>-68561.517518783803</v>
      </c>
      <c r="K178" s="200">
        <v>379710.31877004961</v>
      </c>
      <c r="L178" s="440">
        <v>397799.26796585106</v>
      </c>
      <c r="M178" s="440">
        <v>329196.81005025771</v>
      </c>
      <c r="N178" s="440">
        <v>315999.25419367111</v>
      </c>
      <c r="O178" s="440">
        <v>-119148.93105168403</v>
      </c>
      <c r="P178" s="200">
        <v>45696.020193685457</v>
      </c>
      <c r="Q178" s="440">
        <v>447215</v>
      </c>
      <c r="R178" s="440">
        <v>436774.38299178809</v>
      </c>
      <c r="S178" s="440">
        <v>342227.01655398041</v>
      </c>
      <c r="T178" s="440">
        <v>340084.14675400406</v>
      </c>
      <c r="U178" s="437">
        <f t="shared" si="32"/>
        <v>-12583.48680818826</v>
      </c>
      <c r="V178" s="428">
        <v>2118883.5445873966</v>
      </c>
      <c r="W178" s="428">
        <v>2078260.3589016353</v>
      </c>
      <c r="X178" s="441">
        <v>-311337</v>
      </c>
      <c r="Y178" s="441">
        <v>-278523</v>
      </c>
      <c r="Z178" s="457">
        <f t="shared" si="33"/>
        <v>1807546.5445873966</v>
      </c>
      <c r="AA178" s="457">
        <f t="shared" si="34"/>
        <v>1799737.3589016353</v>
      </c>
      <c r="AB178" s="437">
        <f t="shared" si="35"/>
        <v>-7809.1856857612729</v>
      </c>
      <c r="AC178" s="442">
        <f t="shared" si="36"/>
        <v>1351.9420677542232</v>
      </c>
      <c r="AD178" s="457">
        <f t="shared" si="37"/>
        <v>1366.5431730460405</v>
      </c>
      <c r="AE178" s="439">
        <f t="shared" si="38"/>
        <v>14.601105291817248</v>
      </c>
      <c r="AF178" s="429">
        <v>2</v>
      </c>
      <c r="AG178" s="429">
        <v>2</v>
      </c>
      <c r="AH178" s="517"/>
      <c r="AI178" s="517"/>
      <c r="AJ178" s="517"/>
      <c r="AK178" s="517"/>
    </row>
    <row r="179" spans="1:37">
      <c r="A179" s="434">
        <v>562</v>
      </c>
      <c r="B179" s="435" t="s">
        <v>210</v>
      </c>
      <c r="C179" s="436">
        <v>8978</v>
      </c>
      <c r="D179" s="436">
        <v>8935</v>
      </c>
      <c r="E179" s="440">
        <v>1508254.7732194248</v>
      </c>
      <c r="F179" s="200">
        <v>1444248.8406053544</v>
      </c>
      <c r="G179" s="437">
        <f t="shared" si="31"/>
        <v>-64005.932614070363</v>
      </c>
      <c r="H179" s="438">
        <v>-593435.00395193161</v>
      </c>
      <c r="I179" s="200">
        <f t="shared" si="29"/>
        <v>-519068.03142079886</v>
      </c>
      <c r="J179" s="439">
        <f t="shared" si="30"/>
        <v>74366.972531132749</v>
      </c>
      <c r="K179" s="200">
        <v>-301344.2472770341</v>
      </c>
      <c r="L179" s="440">
        <v>-16000.2392706871</v>
      </c>
      <c r="M179" s="440">
        <v>-292090.75667489751</v>
      </c>
      <c r="N179" s="440">
        <v>-4736.9200800910085</v>
      </c>
      <c r="O179" s="440">
        <v>-808349.05007349805</v>
      </c>
      <c r="P179" s="200">
        <v>310018.17800347728</v>
      </c>
      <c r="Q179" s="440">
        <v>3260397</v>
      </c>
      <c r="R179" s="440">
        <v>3280420.7878165888</v>
      </c>
      <c r="S179" s="440">
        <v>1707001.9478384412</v>
      </c>
      <c r="T179" s="440">
        <v>1658725.5906780572</v>
      </c>
      <c r="U179" s="437">
        <f t="shared" si="32"/>
        <v>-28252.569343795069</v>
      </c>
      <c r="V179" s="428">
        <v>5882218.7171059344</v>
      </c>
      <c r="W179" s="428">
        <v>5864327.1878600549</v>
      </c>
      <c r="X179" s="441">
        <v>-353454</v>
      </c>
      <c r="Y179" s="441">
        <v>-403832</v>
      </c>
      <c r="Z179" s="457">
        <f t="shared" si="33"/>
        <v>5528764.7171059344</v>
      </c>
      <c r="AA179" s="457">
        <f t="shared" si="34"/>
        <v>5460495.1878600549</v>
      </c>
      <c r="AB179" s="437">
        <f t="shared" si="35"/>
        <v>-68269.529245879501</v>
      </c>
      <c r="AC179" s="442">
        <f t="shared" si="36"/>
        <v>615.81251025907045</v>
      </c>
      <c r="AD179" s="457">
        <f t="shared" si="37"/>
        <v>611.13544352099109</v>
      </c>
      <c r="AE179" s="439">
        <f t="shared" si="38"/>
        <v>-4.6770667380793611</v>
      </c>
      <c r="AF179" s="429">
        <v>6</v>
      </c>
      <c r="AG179" s="429">
        <v>6</v>
      </c>
      <c r="AH179" s="517"/>
      <c r="AI179" s="517"/>
      <c r="AJ179" s="517"/>
      <c r="AK179" s="517"/>
    </row>
    <row r="180" spans="1:37">
      <c r="A180" s="434">
        <v>563</v>
      </c>
      <c r="B180" s="435" t="s">
        <v>211</v>
      </c>
      <c r="C180" s="436">
        <v>7102</v>
      </c>
      <c r="D180" s="436">
        <v>7025</v>
      </c>
      <c r="E180" s="440">
        <v>3214508.5725910352</v>
      </c>
      <c r="F180" s="200">
        <v>3142370.6489288504</v>
      </c>
      <c r="G180" s="437">
        <f t="shared" si="31"/>
        <v>-72137.923662184738</v>
      </c>
      <c r="H180" s="438">
        <v>-34416.200411562051</v>
      </c>
      <c r="I180" s="200">
        <f t="shared" si="29"/>
        <v>-2077203.6376433321</v>
      </c>
      <c r="J180" s="439">
        <f t="shared" si="30"/>
        <v>-2042787.43723177</v>
      </c>
      <c r="K180" s="200">
        <v>359417.74274852534</v>
      </c>
      <c r="L180" s="440">
        <v>-676870.36472643155</v>
      </c>
      <c r="M180" s="440">
        <v>-393833.94316008739</v>
      </c>
      <c r="N180" s="440">
        <v>-1008528.6421063918</v>
      </c>
      <c r="O180" s="440">
        <v>-635551.43556422193</v>
      </c>
      <c r="P180" s="200">
        <v>243746.80475371325</v>
      </c>
      <c r="Q180" s="440">
        <v>3430219</v>
      </c>
      <c r="R180" s="440">
        <v>3488074.9075481249</v>
      </c>
      <c r="S180" s="440">
        <v>1307424.8951470982</v>
      </c>
      <c r="T180" s="440">
        <v>1297173.6383667197</v>
      </c>
      <c r="U180" s="437">
        <f t="shared" si="32"/>
        <v>47604.650767746381</v>
      </c>
      <c r="V180" s="428">
        <v>7917736.267326571</v>
      </c>
      <c r="W180" s="428">
        <v>5850415.5573425563</v>
      </c>
      <c r="X180" s="441">
        <v>-284446</v>
      </c>
      <c r="Y180" s="441">
        <v>-330825</v>
      </c>
      <c r="Z180" s="457">
        <f t="shared" si="33"/>
        <v>7633290.267326571</v>
      </c>
      <c r="AA180" s="457">
        <f t="shared" si="34"/>
        <v>5519590.5573425563</v>
      </c>
      <c r="AB180" s="437">
        <f t="shared" si="35"/>
        <v>-2113699.7099840147</v>
      </c>
      <c r="AC180" s="442">
        <f t="shared" si="36"/>
        <v>1074.808542287605</v>
      </c>
      <c r="AD180" s="457">
        <f t="shared" si="37"/>
        <v>785.70684090285499</v>
      </c>
      <c r="AE180" s="439">
        <f t="shared" si="38"/>
        <v>-289.10170138474996</v>
      </c>
      <c r="AF180" s="429">
        <v>17</v>
      </c>
      <c r="AG180" s="429">
        <v>17</v>
      </c>
      <c r="AH180" s="517"/>
      <c r="AI180" s="517"/>
      <c r="AJ180" s="517"/>
      <c r="AK180" s="517"/>
    </row>
    <row r="181" spans="1:37">
      <c r="A181" s="434">
        <v>564</v>
      </c>
      <c r="B181" s="435" t="s">
        <v>212</v>
      </c>
      <c r="C181" s="436">
        <v>209551</v>
      </c>
      <c r="D181" s="436">
        <v>211848</v>
      </c>
      <c r="E181" s="440">
        <v>84226145.717552066</v>
      </c>
      <c r="F181" s="200">
        <v>81494639.669815108</v>
      </c>
      <c r="G181" s="437">
        <f t="shared" si="31"/>
        <v>-2731506.0477369577</v>
      </c>
      <c r="H181" s="438">
        <v>-36186101.494216174</v>
      </c>
      <c r="I181" s="200">
        <f t="shared" si="29"/>
        <v>-32701791.474934012</v>
      </c>
      <c r="J181" s="439">
        <f t="shared" si="30"/>
        <v>3484310.0192821622</v>
      </c>
      <c r="K181" s="200">
        <v>-23160296.368695986</v>
      </c>
      <c r="L181" s="440">
        <v>-15371324.848179599</v>
      </c>
      <c r="M181" s="440">
        <v>-13025805.125520186</v>
      </c>
      <c r="N181" s="440">
        <v>-5515089.056940225</v>
      </c>
      <c r="O181" s="440">
        <v>-19165879.077780683</v>
      </c>
      <c r="P181" s="200">
        <v>7350501.5079664979</v>
      </c>
      <c r="Q181" s="440">
        <v>40781492</v>
      </c>
      <c r="R181" s="440">
        <v>35268957.532213382</v>
      </c>
      <c r="S181" s="440">
        <v>29128493.76605672</v>
      </c>
      <c r="T181" s="440">
        <v>29399289.202421021</v>
      </c>
      <c r="U181" s="437">
        <f t="shared" si="32"/>
        <v>-5241739.031422317</v>
      </c>
      <c r="V181" s="428">
        <v>117950029.98939261</v>
      </c>
      <c r="W181" s="428">
        <v>113461094.93380353</v>
      </c>
      <c r="X181" s="441">
        <v>1811046</v>
      </c>
      <c r="Y181" s="441">
        <v>-280488</v>
      </c>
      <c r="Z181" s="457">
        <f t="shared" si="33"/>
        <v>119761075.98939261</v>
      </c>
      <c r="AA181" s="457">
        <f t="shared" si="34"/>
        <v>113180606.93380353</v>
      </c>
      <c r="AB181" s="437">
        <f t="shared" si="35"/>
        <v>-6580469.0555890799</v>
      </c>
      <c r="AC181" s="442">
        <f t="shared" si="36"/>
        <v>571.51278681272152</v>
      </c>
      <c r="AD181" s="457">
        <f t="shared" si="37"/>
        <v>534.25383734471666</v>
      </c>
      <c r="AE181" s="439">
        <f t="shared" si="38"/>
        <v>-37.258949468004857</v>
      </c>
      <c r="AF181" s="429">
        <v>17</v>
      </c>
      <c r="AG181" s="429">
        <v>17</v>
      </c>
      <c r="AH181" s="517"/>
      <c r="AI181" s="517"/>
      <c r="AJ181" s="517"/>
      <c r="AK181" s="517"/>
    </row>
    <row r="182" spans="1:37">
      <c r="A182" s="434">
        <v>576</v>
      </c>
      <c r="B182" s="435" t="s">
        <v>213</v>
      </c>
      <c r="C182" s="436">
        <v>2813</v>
      </c>
      <c r="D182" s="436">
        <v>2750</v>
      </c>
      <c r="E182" s="440">
        <v>-95128.364850191632</v>
      </c>
      <c r="F182" s="200">
        <v>-137454.62064142333</v>
      </c>
      <c r="G182" s="437">
        <f t="shared" si="31"/>
        <v>-42326.255791231699</v>
      </c>
      <c r="H182" s="438">
        <v>1230202.2388303303</v>
      </c>
      <c r="I182" s="200">
        <f t="shared" si="29"/>
        <v>573073.4138772689</v>
      </c>
      <c r="J182" s="439">
        <f t="shared" si="30"/>
        <v>-657128.82495306141</v>
      </c>
      <c r="K182" s="200">
        <v>631105.49353377777</v>
      </c>
      <c r="L182" s="440">
        <v>360555.22105506947</v>
      </c>
      <c r="M182" s="440">
        <v>599096.74529655254</v>
      </c>
      <c r="N182" s="440">
        <v>365893.67107542342</v>
      </c>
      <c r="O182" s="440">
        <v>-248792.37691126126</v>
      </c>
      <c r="P182" s="200">
        <v>95416.898658037215</v>
      </c>
      <c r="Q182" s="440">
        <v>498891</v>
      </c>
      <c r="R182" s="440">
        <v>786039.56098853913</v>
      </c>
      <c r="S182" s="440">
        <v>626308.25840280915</v>
      </c>
      <c r="T182" s="440">
        <v>615792.64660424495</v>
      </c>
      <c r="U182" s="437">
        <f t="shared" si="32"/>
        <v>276632.94918997493</v>
      </c>
      <c r="V182" s="428">
        <v>2260273.132382948</v>
      </c>
      <c r="W182" s="428">
        <v>1837451.0008842926</v>
      </c>
      <c r="X182" s="441">
        <v>-259531</v>
      </c>
      <c r="Y182" s="441">
        <v>-242950</v>
      </c>
      <c r="Z182" s="457">
        <f t="shared" si="33"/>
        <v>2000742.132382948</v>
      </c>
      <c r="AA182" s="457">
        <f t="shared" si="34"/>
        <v>1594501.0008842926</v>
      </c>
      <c r="AB182" s="437">
        <f t="shared" si="35"/>
        <v>-406241.1314986553</v>
      </c>
      <c r="AC182" s="442">
        <f t="shared" si="36"/>
        <v>711.24853621860927</v>
      </c>
      <c r="AD182" s="457">
        <f t="shared" si="37"/>
        <v>579.81854577610636</v>
      </c>
      <c r="AE182" s="439">
        <f t="shared" si="38"/>
        <v>-131.42999044250291</v>
      </c>
      <c r="AF182" s="429">
        <v>7</v>
      </c>
      <c r="AG182" s="429">
        <v>7</v>
      </c>
      <c r="AH182" s="517"/>
      <c r="AI182" s="517"/>
      <c r="AJ182" s="517"/>
      <c r="AK182" s="517"/>
    </row>
    <row r="183" spans="1:37">
      <c r="A183" s="434">
        <v>577</v>
      </c>
      <c r="B183" s="435" t="s">
        <v>214</v>
      </c>
      <c r="C183" s="436">
        <v>11041</v>
      </c>
      <c r="D183" s="436">
        <v>11138</v>
      </c>
      <c r="E183" s="440">
        <v>5207733.1423656605</v>
      </c>
      <c r="F183" s="200">
        <v>5663713.6572170183</v>
      </c>
      <c r="G183" s="437">
        <f t="shared" si="31"/>
        <v>455980.51485135779</v>
      </c>
      <c r="H183" s="438">
        <v>-155162.00637843009</v>
      </c>
      <c r="I183" s="200">
        <f t="shared" si="29"/>
        <v>-376890.29498096637</v>
      </c>
      <c r="J183" s="439">
        <f t="shared" si="30"/>
        <v>-221728.28860253628</v>
      </c>
      <c r="K183" s="200">
        <v>152044.8658024623</v>
      </c>
      <c r="L183" s="440">
        <v>318668.26473069633</v>
      </c>
      <c r="M183" s="440">
        <v>-307206.87218089239</v>
      </c>
      <c r="N183" s="440">
        <v>-74359.986335513808</v>
      </c>
      <c r="O183" s="440">
        <v>-1007654.3614682284</v>
      </c>
      <c r="P183" s="200">
        <v>386455.78809207946</v>
      </c>
      <c r="Q183" s="440">
        <v>3462563</v>
      </c>
      <c r="R183" s="440">
        <v>2375117.9126870902</v>
      </c>
      <c r="S183" s="440">
        <v>1619753.7953696444</v>
      </c>
      <c r="T183" s="440">
        <v>1573741.4322604346</v>
      </c>
      <c r="U183" s="437">
        <f t="shared" si="32"/>
        <v>-1133457.4504221198</v>
      </c>
      <c r="V183" s="428">
        <v>10134887.931356873</v>
      </c>
      <c r="W183" s="428">
        <v>9235682.7074090224</v>
      </c>
      <c r="X183" s="441">
        <v>45231</v>
      </c>
      <c r="Y183" s="441">
        <v>446028</v>
      </c>
      <c r="Z183" s="457">
        <f t="shared" si="33"/>
        <v>10180118.931356873</v>
      </c>
      <c r="AA183" s="457">
        <f t="shared" si="34"/>
        <v>9681710.7074090224</v>
      </c>
      <c r="AB183" s="437">
        <f t="shared" si="35"/>
        <v>-498408.22394785099</v>
      </c>
      <c r="AC183" s="442">
        <f t="shared" si="36"/>
        <v>922.02870495035529</v>
      </c>
      <c r="AD183" s="457">
        <f t="shared" si="37"/>
        <v>869.25037775265059</v>
      </c>
      <c r="AE183" s="439">
        <f t="shared" si="38"/>
        <v>-52.778327197704698</v>
      </c>
      <c r="AF183" s="429">
        <v>2</v>
      </c>
      <c r="AG183" s="429">
        <v>2</v>
      </c>
      <c r="AH183" s="517"/>
      <c r="AI183" s="517"/>
      <c r="AJ183" s="517"/>
      <c r="AK183" s="517"/>
    </row>
    <row r="184" spans="1:37">
      <c r="A184" s="434">
        <v>578</v>
      </c>
      <c r="B184" s="435" t="s">
        <v>215</v>
      </c>
      <c r="C184" s="436">
        <v>3183</v>
      </c>
      <c r="D184" s="436">
        <v>3100</v>
      </c>
      <c r="E184" s="440">
        <v>576724.50535288267</v>
      </c>
      <c r="F184" s="200">
        <v>450163.02689890796</v>
      </c>
      <c r="G184" s="437">
        <f t="shared" si="31"/>
        <v>-126561.47845397471</v>
      </c>
      <c r="H184" s="438">
        <v>-794998.71455743734</v>
      </c>
      <c r="I184" s="200">
        <f t="shared" si="29"/>
        <v>-765940.46996361809</v>
      </c>
      <c r="J184" s="439">
        <f t="shared" si="30"/>
        <v>29058.244593819254</v>
      </c>
      <c r="K184" s="200">
        <v>-441089.73889290687</v>
      </c>
      <c r="L184" s="440">
        <v>-339947.67829000793</v>
      </c>
      <c r="M184" s="440">
        <v>-353908.97566453047</v>
      </c>
      <c r="N184" s="440">
        <v>-253096.79800633944</v>
      </c>
      <c r="O184" s="440">
        <v>-280456.86124542181</v>
      </c>
      <c r="P184" s="200">
        <v>107560.86757815105</v>
      </c>
      <c r="Q184" s="440">
        <v>1616384</v>
      </c>
      <c r="R184" s="440">
        <v>1681732.3514559427</v>
      </c>
      <c r="S184" s="440">
        <v>676025.78812674677</v>
      </c>
      <c r="T184" s="440">
        <v>664195.90807623544</v>
      </c>
      <c r="U184" s="437">
        <f t="shared" si="32"/>
        <v>53518.471405431628</v>
      </c>
      <c r="V184" s="428">
        <v>2074135.5789221921</v>
      </c>
      <c r="W184" s="428">
        <v>2030150.8165302174</v>
      </c>
      <c r="X184" s="441">
        <v>41494</v>
      </c>
      <c r="Y184" s="441">
        <v>-22236</v>
      </c>
      <c r="Z184" s="457">
        <f t="shared" si="33"/>
        <v>2115629.5789221921</v>
      </c>
      <c r="AA184" s="457">
        <f t="shared" si="34"/>
        <v>2007914.8165302174</v>
      </c>
      <c r="AB184" s="437">
        <f t="shared" si="35"/>
        <v>-107714.76239197468</v>
      </c>
      <c r="AC184" s="442">
        <f t="shared" si="36"/>
        <v>664.66527770097139</v>
      </c>
      <c r="AD184" s="457">
        <f t="shared" si="37"/>
        <v>647.7144569452314</v>
      </c>
      <c r="AE184" s="439">
        <f t="shared" si="38"/>
        <v>-16.950820755739983</v>
      </c>
      <c r="AF184" s="429">
        <v>18</v>
      </c>
      <c r="AG184" s="429">
        <v>18</v>
      </c>
      <c r="AH184" s="517"/>
      <c r="AI184" s="517"/>
      <c r="AJ184" s="517"/>
      <c r="AK184" s="517"/>
    </row>
    <row r="185" spans="1:37">
      <c r="A185" s="434">
        <v>580</v>
      </c>
      <c r="B185" s="435" t="s">
        <v>216</v>
      </c>
      <c r="C185" s="436">
        <v>4567</v>
      </c>
      <c r="D185" s="436">
        <v>4438</v>
      </c>
      <c r="E185" s="440">
        <v>-233187.17838444078</v>
      </c>
      <c r="F185" s="200">
        <v>-362344.00451915734</v>
      </c>
      <c r="G185" s="437">
        <f t="shared" si="31"/>
        <v>-129156.82613471657</v>
      </c>
      <c r="H185" s="438">
        <v>127747.20054840394</v>
      </c>
      <c r="I185" s="200">
        <f t="shared" si="29"/>
        <v>-588486.22552507301</v>
      </c>
      <c r="J185" s="439">
        <f t="shared" si="30"/>
        <v>-716233.42607347691</v>
      </c>
      <c r="K185" s="200">
        <v>-69168.421515403068</v>
      </c>
      <c r="L185" s="440">
        <v>-343148.19442830601</v>
      </c>
      <c r="M185" s="440">
        <v>196915.62206380701</v>
      </c>
      <c r="N185" s="440">
        <v>2182.1043533451016</v>
      </c>
      <c r="O185" s="440">
        <v>-401505.66135715548</v>
      </c>
      <c r="P185" s="200">
        <v>153985.52590704334</v>
      </c>
      <c r="Q185" s="440">
        <v>1765941</v>
      </c>
      <c r="R185" s="440">
        <v>2018922.5981847316</v>
      </c>
      <c r="S185" s="440">
        <v>1033549.7310828343</v>
      </c>
      <c r="T185" s="440">
        <v>1025465.9249549286</v>
      </c>
      <c r="U185" s="437">
        <f t="shared" si="32"/>
        <v>244897.79205682594</v>
      </c>
      <c r="V185" s="428">
        <v>2694050.7532467972</v>
      </c>
      <c r="W185" s="428">
        <v>2093558.2931852597</v>
      </c>
      <c r="X185" s="441">
        <v>-306536</v>
      </c>
      <c r="Y185" s="441">
        <v>-361639</v>
      </c>
      <c r="Z185" s="457">
        <f t="shared" si="33"/>
        <v>2387514.7532467972</v>
      </c>
      <c r="AA185" s="457">
        <f t="shared" si="34"/>
        <v>1731919.2931852597</v>
      </c>
      <c r="AB185" s="437">
        <f t="shared" si="35"/>
        <v>-655595.46006153757</v>
      </c>
      <c r="AC185" s="442">
        <f t="shared" si="36"/>
        <v>522.77529083573404</v>
      </c>
      <c r="AD185" s="457">
        <f t="shared" si="37"/>
        <v>390.24770013187464</v>
      </c>
      <c r="AE185" s="439">
        <f t="shared" si="38"/>
        <v>-132.5275907038594</v>
      </c>
      <c r="AF185" s="429">
        <v>9</v>
      </c>
      <c r="AG185" s="429">
        <v>9</v>
      </c>
      <c r="AH185" s="517"/>
      <c r="AI185" s="517"/>
      <c r="AJ185" s="517"/>
      <c r="AK185" s="517"/>
    </row>
    <row r="186" spans="1:37">
      <c r="A186" s="434">
        <v>581</v>
      </c>
      <c r="B186" s="435" t="s">
        <v>217</v>
      </c>
      <c r="C186" s="436">
        <v>6286</v>
      </c>
      <c r="D186" s="436">
        <v>6240</v>
      </c>
      <c r="E186" s="440">
        <v>1262850.8725649123</v>
      </c>
      <c r="F186" s="200">
        <v>1258716.9266336882</v>
      </c>
      <c r="G186" s="437">
        <f t="shared" si="31"/>
        <v>-4133.9459312241524</v>
      </c>
      <c r="H186" s="438">
        <v>1235696.562877011</v>
      </c>
      <c r="I186" s="200">
        <f t="shared" si="29"/>
        <v>-1432779.5375136544</v>
      </c>
      <c r="J186" s="439">
        <f t="shared" si="30"/>
        <v>-2668476.1003906652</v>
      </c>
      <c r="K186" s="200">
        <v>790103.50519285083</v>
      </c>
      <c r="L186" s="440">
        <v>-642821.91542995407</v>
      </c>
      <c r="M186" s="440">
        <v>445593.05768416007</v>
      </c>
      <c r="N186" s="440">
        <v>-441934.71870183945</v>
      </c>
      <c r="O186" s="440">
        <v>-564532.52070046193</v>
      </c>
      <c r="P186" s="200">
        <v>216509.61731860082</v>
      </c>
      <c r="Q186" s="440">
        <v>2059719</v>
      </c>
      <c r="R186" s="440">
        <v>2191744.4437877815</v>
      </c>
      <c r="S186" s="440">
        <v>1238202.831596771</v>
      </c>
      <c r="T186" s="440">
        <v>1224477.4940081832</v>
      </c>
      <c r="U186" s="437">
        <f t="shared" si="32"/>
        <v>118300.10619919375</v>
      </c>
      <c r="V186" s="428">
        <v>5796469.2670386946</v>
      </c>
      <c r="W186" s="428">
        <v>3242159.3270423026</v>
      </c>
      <c r="X186" s="441">
        <v>-500779</v>
      </c>
      <c r="Y186" s="441">
        <v>-472671</v>
      </c>
      <c r="Z186" s="457">
        <f t="shared" si="33"/>
        <v>5295690.2670386946</v>
      </c>
      <c r="AA186" s="457">
        <f t="shared" si="34"/>
        <v>2769488.3270423026</v>
      </c>
      <c r="AB186" s="437">
        <f t="shared" si="35"/>
        <v>-2526201.939996392</v>
      </c>
      <c r="AC186" s="442">
        <f t="shared" si="36"/>
        <v>842.45788530682387</v>
      </c>
      <c r="AD186" s="457">
        <f t="shared" si="37"/>
        <v>443.82825753883054</v>
      </c>
      <c r="AE186" s="439">
        <f t="shared" si="38"/>
        <v>-398.62962776799333</v>
      </c>
      <c r="AF186" s="429">
        <v>6</v>
      </c>
      <c r="AG186" s="429">
        <v>6</v>
      </c>
      <c r="AH186" s="517"/>
      <c r="AI186" s="517"/>
      <c r="AJ186" s="517"/>
      <c r="AK186" s="517"/>
    </row>
    <row r="187" spans="1:37">
      <c r="A187" s="434">
        <v>583</v>
      </c>
      <c r="B187" s="435" t="s">
        <v>218</v>
      </c>
      <c r="C187" s="436">
        <v>924</v>
      </c>
      <c r="D187" s="436">
        <v>947</v>
      </c>
      <c r="E187" s="440">
        <v>793741.18253888772</v>
      </c>
      <c r="F187" s="200">
        <v>857997.69858741923</v>
      </c>
      <c r="G187" s="437">
        <f t="shared" si="31"/>
        <v>64256.516048531514</v>
      </c>
      <c r="H187" s="438">
        <v>-591762.82060989458</v>
      </c>
      <c r="I187" s="200">
        <f t="shared" si="29"/>
        <v>-227976.95772022853</v>
      </c>
      <c r="J187" s="439">
        <f t="shared" si="30"/>
        <v>363785.86288966605</v>
      </c>
      <c r="K187" s="200">
        <v>-767234.31895424612</v>
      </c>
      <c r="L187" s="440">
        <v>-506479.02571109636</v>
      </c>
      <c r="M187" s="440">
        <v>175471.4983443516</v>
      </c>
      <c r="N187" s="440">
        <v>331319.00541115989</v>
      </c>
      <c r="O187" s="440">
        <v>-85675.047612714334</v>
      </c>
      <c r="P187" s="200">
        <v>32858.110192422275</v>
      </c>
      <c r="Q187" s="440">
        <v>-3780</v>
      </c>
      <c r="R187" s="440">
        <v>37541.577134502841</v>
      </c>
      <c r="S187" s="440">
        <v>191959.12275273216</v>
      </c>
      <c r="T187" s="440">
        <v>191518.08710063214</v>
      </c>
      <c r="U187" s="437">
        <f t="shared" si="32"/>
        <v>40880.541482402827</v>
      </c>
      <c r="V187" s="428">
        <v>390157.48468172527</v>
      </c>
      <c r="W187" s="428">
        <v>859080.40512149385</v>
      </c>
      <c r="X187" s="441">
        <v>-216654</v>
      </c>
      <c r="Y187" s="441">
        <v>-235257</v>
      </c>
      <c r="Z187" s="457">
        <f t="shared" si="33"/>
        <v>173503.48468172527</v>
      </c>
      <c r="AA187" s="457">
        <f t="shared" si="34"/>
        <v>623823.40512149385</v>
      </c>
      <c r="AB187" s="437">
        <f t="shared" si="35"/>
        <v>450319.92043976858</v>
      </c>
      <c r="AC187" s="442">
        <f t="shared" si="36"/>
        <v>187.77433407113125</v>
      </c>
      <c r="AD187" s="457">
        <f t="shared" si="37"/>
        <v>658.73643624233773</v>
      </c>
      <c r="AE187" s="439">
        <f t="shared" si="38"/>
        <v>470.96210217120648</v>
      </c>
      <c r="AF187" s="429">
        <v>19</v>
      </c>
      <c r="AG187" s="429">
        <v>19</v>
      </c>
      <c r="AH187" s="517"/>
      <c r="AI187" s="517"/>
      <c r="AJ187" s="517"/>
      <c r="AK187" s="517"/>
    </row>
    <row r="188" spans="1:37">
      <c r="A188" s="434">
        <v>584</v>
      </c>
      <c r="B188" s="435" t="s">
        <v>219</v>
      </c>
      <c r="C188" s="436">
        <v>2676</v>
      </c>
      <c r="D188" s="436">
        <v>2653</v>
      </c>
      <c r="E188" s="440">
        <v>3829548.6913495907</v>
      </c>
      <c r="F188" s="200">
        <v>3784299.236254836</v>
      </c>
      <c r="G188" s="437">
        <f t="shared" si="31"/>
        <v>-45249.455094754696</v>
      </c>
      <c r="H188" s="438">
        <v>-717572.64233375771</v>
      </c>
      <c r="I188" s="200">
        <f t="shared" si="29"/>
        <v>-975653.35156181653</v>
      </c>
      <c r="J188" s="439">
        <f t="shared" si="30"/>
        <v>-258080.70922805881</v>
      </c>
      <c r="K188" s="200">
        <v>-333224.47355662909</v>
      </c>
      <c r="L188" s="440">
        <v>-416568.57541106222</v>
      </c>
      <c r="M188" s="440">
        <v>-384348.16877712862</v>
      </c>
      <c r="N188" s="440">
        <v>-411119.26931228035</v>
      </c>
      <c r="O188" s="440">
        <v>-240016.79125293679</v>
      </c>
      <c r="P188" s="200">
        <v>92051.284414462818</v>
      </c>
      <c r="Q188" s="440">
        <v>1786916</v>
      </c>
      <c r="R188" s="440">
        <v>1820969.3542463663</v>
      </c>
      <c r="S188" s="440">
        <v>544264.87358014286</v>
      </c>
      <c r="T188" s="440">
        <v>547646.60296014382</v>
      </c>
      <c r="U188" s="437">
        <f t="shared" si="32"/>
        <v>37435.083626367152</v>
      </c>
      <c r="V188" s="428">
        <v>5443156.9225959759</v>
      </c>
      <c r="W188" s="428">
        <v>5177261.8419532301</v>
      </c>
      <c r="X188" s="441">
        <v>233615</v>
      </c>
      <c r="Y188" s="441">
        <v>203598</v>
      </c>
      <c r="Z188" s="457">
        <f t="shared" si="33"/>
        <v>5676771.9225959759</v>
      </c>
      <c r="AA188" s="457">
        <f t="shared" si="34"/>
        <v>5380859.8419532301</v>
      </c>
      <c r="AB188" s="437">
        <f t="shared" si="35"/>
        <v>-295912.08064274583</v>
      </c>
      <c r="AC188" s="442">
        <f t="shared" si="36"/>
        <v>2121.3646945425917</v>
      </c>
      <c r="AD188" s="457">
        <f t="shared" si="37"/>
        <v>2028.2170531297513</v>
      </c>
      <c r="AE188" s="439">
        <f t="shared" si="38"/>
        <v>-93.147641412840358</v>
      </c>
      <c r="AF188" s="429">
        <v>16</v>
      </c>
      <c r="AG188" s="429">
        <v>16</v>
      </c>
      <c r="AH188" s="517"/>
      <c r="AI188" s="517"/>
      <c r="AJ188" s="517"/>
      <c r="AK188" s="517"/>
    </row>
    <row r="189" spans="1:37">
      <c r="A189" s="434">
        <v>588</v>
      </c>
      <c r="B189" s="435" t="s">
        <v>220</v>
      </c>
      <c r="C189" s="436">
        <v>1644</v>
      </c>
      <c r="D189" s="436">
        <v>1600</v>
      </c>
      <c r="E189" s="440">
        <v>99282.461364061921</v>
      </c>
      <c r="F189" s="200">
        <v>81021.290421688696</v>
      </c>
      <c r="G189" s="437">
        <f t="shared" si="31"/>
        <v>-18261.170942373225</v>
      </c>
      <c r="H189" s="438">
        <v>-697492.12719703</v>
      </c>
      <c r="I189" s="200">
        <f t="shared" si="29"/>
        <v>-1071525.7308040275</v>
      </c>
      <c r="J189" s="439">
        <f t="shared" si="30"/>
        <v>-374033.60360699752</v>
      </c>
      <c r="K189" s="200">
        <v>-451611.41258085769</v>
      </c>
      <c r="L189" s="440">
        <v>-632824.65548327658</v>
      </c>
      <c r="M189" s="440">
        <v>-245880.71461617234</v>
      </c>
      <c r="N189" s="440">
        <v>-349464.43342796603</v>
      </c>
      <c r="O189" s="440">
        <v>-144751.92838473382</v>
      </c>
      <c r="P189" s="200">
        <v>55515.286491948929</v>
      </c>
      <c r="Q189" s="440">
        <v>219119</v>
      </c>
      <c r="R189" s="440">
        <v>441902.08535899949</v>
      </c>
      <c r="S189" s="440">
        <v>384234.18517887971</v>
      </c>
      <c r="T189" s="440">
        <v>380138.47448730201</v>
      </c>
      <c r="U189" s="437">
        <f t="shared" si="32"/>
        <v>218687.37466742191</v>
      </c>
      <c r="V189" s="428">
        <v>5143.5193459116272</v>
      </c>
      <c r="W189" s="428">
        <v>-168463.88050365297</v>
      </c>
      <c r="X189" s="441">
        <v>-345798</v>
      </c>
      <c r="Y189" s="441">
        <v>-388948</v>
      </c>
      <c r="Z189" s="457">
        <f t="shared" si="33"/>
        <v>-340654.48065408837</v>
      </c>
      <c r="AA189" s="457">
        <f t="shared" si="34"/>
        <v>-557411.88050365297</v>
      </c>
      <c r="AB189" s="437">
        <f t="shared" si="35"/>
        <v>-216757.39984956459</v>
      </c>
      <c r="AC189" s="442">
        <f t="shared" si="36"/>
        <v>-207.21075465577152</v>
      </c>
      <c r="AD189" s="457">
        <f t="shared" si="37"/>
        <v>-348.38242531478312</v>
      </c>
      <c r="AE189" s="439">
        <f t="shared" si="38"/>
        <v>-141.1716706590116</v>
      </c>
      <c r="AF189" s="429">
        <v>10</v>
      </c>
      <c r="AG189" s="429">
        <v>10</v>
      </c>
      <c r="AH189" s="517"/>
      <c r="AI189" s="517"/>
      <c r="AJ189" s="517"/>
      <c r="AK189" s="517"/>
    </row>
    <row r="190" spans="1:37">
      <c r="A190" s="434">
        <v>592</v>
      </c>
      <c r="B190" s="435" t="s">
        <v>221</v>
      </c>
      <c r="C190" s="436">
        <v>3678</v>
      </c>
      <c r="D190" s="436">
        <v>3651</v>
      </c>
      <c r="E190" s="440">
        <v>2081960.9953900464</v>
      </c>
      <c r="F190" s="200">
        <v>2063142.5356635959</v>
      </c>
      <c r="G190" s="437">
        <f t="shared" si="31"/>
        <v>-18818.459726450499</v>
      </c>
      <c r="H190" s="438">
        <v>345874.87292954413</v>
      </c>
      <c r="I190" s="200">
        <f t="shared" si="29"/>
        <v>-933425.39163955348</v>
      </c>
      <c r="J190" s="439">
        <f t="shared" si="30"/>
        <v>-1279300.2645690977</v>
      </c>
      <c r="K190" s="200">
        <v>245058.35564861374</v>
      </c>
      <c r="L190" s="440">
        <v>-424131.91300592525</v>
      </c>
      <c r="M190" s="440">
        <v>100816.51728093039</v>
      </c>
      <c r="N190" s="440">
        <v>-305666.61641452974</v>
      </c>
      <c r="O190" s="440">
        <v>-330305.80658291449</v>
      </c>
      <c r="P190" s="200">
        <v>126678.94436381596</v>
      </c>
      <c r="Q190" s="440">
        <v>1287518</v>
      </c>
      <c r="R190" s="440">
        <v>1425204.221694584</v>
      </c>
      <c r="S190" s="440">
        <v>694864.69179638952</v>
      </c>
      <c r="T190" s="440">
        <v>673755.39020160388</v>
      </c>
      <c r="U190" s="437">
        <f t="shared" si="32"/>
        <v>116576.92009979859</v>
      </c>
      <c r="V190" s="428">
        <v>4410218.56011598</v>
      </c>
      <c r="W190" s="428">
        <v>3228676.7559941304</v>
      </c>
      <c r="X190" s="441">
        <v>-16635</v>
      </c>
      <c r="Y190" s="441">
        <v>-66934</v>
      </c>
      <c r="Z190" s="457">
        <f t="shared" si="33"/>
        <v>4393583.56011598</v>
      </c>
      <c r="AA190" s="457">
        <f t="shared" si="34"/>
        <v>3161742.7559941304</v>
      </c>
      <c r="AB190" s="437">
        <f t="shared" si="35"/>
        <v>-1231840.8041218496</v>
      </c>
      <c r="AC190" s="442">
        <f t="shared" si="36"/>
        <v>1194.5577923099456</v>
      </c>
      <c r="AD190" s="457">
        <f t="shared" si="37"/>
        <v>865.99363352345392</v>
      </c>
      <c r="AE190" s="439">
        <f t="shared" si="38"/>
        <v>-328.5641587864917</v>
      </c>
      <c r="AF190" s="429">
        <v>13</v>
      </c>
      <c r="AG190" s="429">
        <v>13</v>
      </c>
      <c r="AH190" s="517"/>
      <c r="AI190" s="517"/>
      <c r="AJ190" s="517"/>
      <c r="AK190" s="517"/>
    </row>
    <row r="191" spans="1:37">
      <c r="A191" s="434">
        <v>593</v>
      </c>
      <c r="B191" s="435" t="s">
        <v>222</v>
      </c>
      <c r="C191" s="436">
        <v>17253</v>
      </c>
      <c r="D191" s="436">
        <v>17077</v>
      </c>
      <c r="E191" s="440">
        <v>-1343016.9349220512</v>
      </c>
      <c r="F191" s="200">
        <v>-1479298.4203105853</v>
      </c>
      <c r="G191" s="437">
        <f t="shared" si="31"/>
        <v>-136281.48538853414</v>
      </c>
      <c r="H191" s="438">
        <v>-333634.97923197271</v>
      </c>
      <c r="I191" s="200">
        <f t="shared" si="29"/>
        <v>-3927823.6832227451</v>
      </c>
      <c r="J191" s="439">
        <f t="shared" si="30"/>
        <v>-3594188.7039907724</v>
      </c>
      <c r="K191" s="200">
        <v>165735.03372375845</v>
      </c>
      <c r="L191" s="440">
        <v>-1530435.836549395</v>
      </c>
      <c r="M191" s="440">
        <v>-499370.01295573113</v>
      </c>
      <c r="N191" s="440">
        <v>-1444954.01317142</v>
      </c>
      <c r="O191" s="440">
        <v>-1544955.4256413123</v>
      </c>
      <c r="P191" s="200">
        <v>592521.59213938238</v>
      </c>
      <c r="Q191" s="440">
        <v>5639449</v>
      </c>
      <c r="R191" s="440">
        <v>6268444.1043851022</v>
      </c>
      <c r="S191" s="440">
        <v>3330180.2490723021</v>
      </c>
      <c r="T191" s="440">
        <v>3322183.4441921045</v>
      </c>
      <c r="U191" s="437">
        <f t="shared" si="32"/>
        <v>620998.29950490408</v>
      </c>
      <c r="V191" s="428">
        <v>7292977.3349182783</v>
      </c>
      <c r="W191" s="428">
        <v>4183505.4453895329</v>
      </c>
      <c r="X191" s="441">
        <v>-2106156</v>
      </c>
      <c r="Y191" s="441">
        <v>-1857975</v>
      </c>
      <c r="Z191" s="457">
        <f t="shared" si="33"/>
        <v>5186821.3349182783</v>
      </c>
      <c r="AA191" s="457">
        <f t="shared" si="34"/>
        <v>2325530.4453895329</v>
      </c>
      <c r="AB191" s="437">
        <f t="shared" si="35"/>
        <v>-2861290.8895287453</v>
      </c>
      <c r="AC191" s="442">
        <f t="shared" si="36"/>
        <v>300.63301077599709</v>
      </c>
      <c r="AD191" s="457">
        <f t="shared" si="37"/>
        <v>136.17909734669632</v>
      </c>
      <c r="AE191" s="439">
        <f t="shared" si="38"/>
        <v>-164.45391342930077</v>
      </c>
      <c r="AF191" s="429">
        <v>10</v>
      </c>
      <c r="AG191" s="429">
        <v>10</v>
      </c>
      <c r="AH191" s="517"/>
      <c r="AI191" s="517"/>
      <c r="AJ191" s="517"/>
      <c r="AK191" s="517"/>
    </row>
    <row r="192" spans="1:37">
      <c r="A192" s="434">
        <v>595</v>
      </c>
      <c r="B192" s="435" t="s">
        <v>223</v>
      </c>
      <c r="C192" s="436">
        <v>4269</v>
      </c>
      <c r="D192" s="436">
        <v>4140</v>
      </c>
      <c r="E192" s="440">
        <v>1346310.9167999872</v>
      </c>
      <c r="F192" s="200">
        <v>1296171.8082797085</v>
      </c>
      <c r="G192" s="437">
        <f t="shared" si="31"/>
        <v>-50139.108520278707</v>
      </c>
      <c r="H192" s="438">
        <v>1244989.1193526075</v>
      </c>
      <c r="I192" s="200">
        <f t="shared" si="29"/>
        <v>1034359.8181116446</v>
      </c>
      <c r="J192" s="439">
        <f t="shared" si="30"/>
        <v>-210629.30124096293</v>
      </c>
      <c r="K192" s="200">
        <v>914864.01242104999</v>
      </c>
      <c r="L192" s="440">
        <v>974846.03252565023</v>
      </c>
      <c r="M192" s="440">
        <v>330125.10693155747</v>
      </c>
      <c r="N192" s="440">
        <v>290413.5964835753</v>
      </c>
      <c r="O192" s="440">
        <v>-374545.61469549878</v>
      </c>
      <c r="P192" s="200">
        <v>143645.80379791785</v>
      </c>
      <c r="Q192" s="440">
        <v>1873860</v>
      </c>
      <c r="R192" s="440">
        <v>2280686.9865767313</v>
      </c>
      <c r="S192" s="440">
        <v>972282.43669580948</v>
      </c>
      <c r="T192" s="440">
        <v>965502.29387445038</v>
      </c>
      <c r="U192" s="437">
        <f t="shared" si="32"/>
        <v>400046.84375537233</v>
      </c>
      <c r="V192" s="428">
        <v>5437442.4728484042</v>
      </c>
      <c r="W192" s="428">
        <v>5576720.906926332</v>
      </c>
      <c r="X192" s="441">
        <v>22801</v>
      </c>
      <c r="Y192" s="441">
        <v>7192</v>
      </c>
      <c r="Z192" s="457">
        <f t="shared" si="33"/>
        <v>5460243.4728484042</v>
      </c>
      <c r="AA192" s="457">
        <f t="shared" si="34"/>
        <v>5583912.906926332</v>
      </c>
      <c r="AB192" s="437">
        <f t="shared" si="35"/>
        <v>123669.43407792784</v>
      </c>
      <c r="AC192" s="442">
        <f t="shared" si="36"/>
        <v>1279.0450861673469</v>
      </c>
      <c r="AD192" s="457">
        <f t="shared" si="37"/>
        <v>1348.771233557085</v>
      </c>
      <c r="AE192" s="439">
        <f t="shared" si="38"/>
        <v>69.726147389738117</v>
      </c>
      <c r="AF192" s="429">
        <v>11</v>
      </c>
      <c r="AG192" s="429">
        <v>11</v>
      </c>
      <c r="AH192" s="517"/>
      <c r="AI192" s="517"/>
      <c r="AJ192" s="517"/>
      <c r="AK192" s="517"/>
    </row>
    <row r="193" spans="1:37">
      <c r="A193" s="434">
        <v>598</v>
      </c>
      <c r="B193" s="435" t="s">
        <v>224</v>
      </c>
      <c r="C193" s="436">
        <v>19097</v>
      </c>
      <c r="D193" s="436">
        <v>19207</v>
      </c>
      <c r="E193" s="440">
        <v>9405015.9826062918</v>
      </c>
      <c r="F193" s="200">
        <v>9629262.7631354202</v>
      </c>
      <c r="G193" s="437">
        <f t="shared" si="31"/>
        <v>224246.78052912839</v>
      </c>
      <c r="H193" s="438">
        <v>-7167336.3360708337</v>
      </c>
      <c r="I193" s="200">
        <f t="shared" si="29"/>
        <v>-11816898.251013814</v>
      </c>
      <c r="J193" s="439">
        <f t="shared" si="30"/>
        <v>-4649561.9149429798</v>
      </c>
      <c r="K193" s="200">
        <v>-4824456.9681539834</v>
      </c>
      <c r="L193" s="440">
        <v>-7093329.5609292882</v>
      </c>
      <c r="M193" s="440">
        <v>-2342879.3679168504</v>
      </c>
      <c r="N193" s="440">
        <v>-3652338.5770628252</v>
      </c>
      <c r="O193" s="440">
        <v>-1737656.4303034891</v>
      </c>
      <c r="P193" s="200">
        <v>666426.31728178938</v>
      </c>
      <c r="Q193" s="440">
        <v>793398</v>
      </c>
      <c r="R193" s="440">
        <v>1509816.7851735575</v>
      </c>
      <c r="S193" s="440">
        <v>3057466.6288290229</v>
      </c>
      <c r="T193" s="440">
        <v>3076435.0527252527</v>
      </c>
      <c r="U193" s="437">
        <f t="shared" si="32"/>
        <v>735387.20906978752</v>
      </c>
      <c r="V193" s="428">
        <v>6088544.2753644809</v>
      </c>
      <c r="W193" s="428">
        <v>2398616.3504091864</v>
      </c>
      <c r="X193" s="441">
        <v>2707496</v>
      </c>
      <c r="Y193" s="441">
        <v>2888279</v>
      </c>
      <c r="Z193" s="457">
        <f t="shared" si="33"/>
        <v>8796040.2753644809</v>
      </c>
      <c r="AA193" s="457">
        <f t="shared" si="34"/>
        <v>5286895.3504091864</v>
      </c>
      <c r="AB193" s="437">
        <f t="shared" si="35"/>
        <v>-3509144.9249552945</v>
      </c>
      <c r="AC193" s="442">
        <f t="shared" si="36"/>
        <v>460.59801410506788</v>
      </c>
      <c r="AD193" s="457">
        <f t="shared" si="37"/>
        <v>275.25877807097339</v>
      </c>
      <c r="AE193" s="439">
        <f t="shared" si="38"/>
        <v>-185.33923603409448</v>
      </c>
      <c r="AF193" s="429">
        <v>15</v>
      </c>
      <c r="AG193" s="429">
        <v>15</v>
      </c>
      <c r="AH193" s="517"/>
      <c r="AI193" s="517"/>
      <c r="AJ193" s="517"/>
      <c r="AK193" s="517"/>
    </row>
    <row r="194" spans="1:37">
      <c r="A194" s="434">
        <v>599</v>
      </c>
      <c r="B194" s="435" t="s">
        <v>225</v>
      </c>
      <c r="C194" s="436">
        <v>11172</v>
      </c>
      <c r="D194" s="436">
        <v>11206</v>
      </c>
      <c r="E194" s="440">
        <v>13405190.187889813</v>
      </c>
      <c r="F194" s="200">
        <v>13888997.708752947</v>
      </c>
      <c r="G194" s="437">
        <f t="shared" si="31"/>
        <v>483807.52086313441</v>
      </c>
      <c r="H194" s="438">
        <v>-4436613.4539107624</v>
      </c>
      <c r="I194" s="200">
        <f t="shared" si="29"/>
        <v>-4377309.1973355627</v>
      </c>
      <c r="J194" s="439">
        <f t="shared" si="30"/>
        <v>59304.256575199775</v>
      </c>
      <c r="K194" s="200">
        <v>-2312518.0982698658</v>
      </c>
      <c r="L194" s="440">
        <v>-1978766.8263846333</v>
      </c>
      <c r="M194" s="440">
        <v>-2124095.3556408966</v>
      </c>
      <c r="N194" s="440">
        <v>-1773551.2402943368</v>
      </c>
      <c r="O194" s="440">
        <v>-1013806.3184245796</v>
      </c>
      <c r="P194" s="200">
        <v>388815.18776798731</v>
      </c>
      <c r="Q194" s="440">
        <v>5139984</v>
      </c>
      <c r="R194" s="440">
        <v>4793569.6578630488</v>
      </c>
      <c r="S194" s="440">
        <v>2039832.4276491948</v>
      </c>
      <c r="T194" s="440">
        <v>2040595.8378582234</v>
      </c>
      <c r="U194" s="437">
        <f t="shared" si="32"/>
        <v>-345650.93192792218</v>
      </c>
      <c r="V194" s="428">
        <v>16148393.161628244</v>
      </c>
      <c r="W194" s="428">
        <v>16345854.007365476</v>
      </c>
      <c r="X194" s="441">
        <v>-860993</v>
      </c>
      <c r="Y194" s="441">
        <v>-1088900</v>
      </c>
      <c r="Z194" s="457">
        <f t="shared" si="33"/>
        <v>15287400.161628244</v>
      </c>
      <c r="AA194" s="457">
        <f t="shared" si="34"/>
        <v>15256954.007365476</v>
      </c>
      <c r="AB194" s="437">
        <f t="shared" si="35"/>
        <v>-30446.154262768105</v>
      </c>
      <c r="AC194" s="442">
        <f t="shared" si="36"/>
        <v>1368.3673614060369</v>
      </c>
      <c r="AD194" s="457">
        <f t="shared" si="37"/>
        <v>1361.4986620886557</v>
      </c>
      <c r="AE194" s="439">
        <f t="shared" si="38"/>
        <v>-6.8686993173812425</v>
      </c>
      <c r="AF194" s="429">
        <v>15</v>
      </c>
      <c r="AG194" s="429">
        <v>15</v>
      </c>
      <c r="AH194" s="517"/>
      <c r="AI194" s="517"/>
      <c r="AJ194" s="517"/>
      <c r="AK194" s="517"/>
    </row>
    <row r="195" spans="1:37">
      <c r="A195" s="434">
        <v>601</v>
      </c>
      <c r="B195" s="435" t="s">
        <v>226</v>
      </c>
      <c r="C195" s="436">
        <v>3873</v>
      </c>
      <c r="D195" s="436">
        <v>3786</v>
      </c>
      <c r="E195" s="440">
        <v>1674479.0426487951</v>
      </c>
      <c r="F195" s="200">
        <v>1620945.3820684487</v>
      </c>
      <c r="G195" s="437">
        <f t="shared" si="31"/>
        <v>-53533.660580346361</v>
      </c>
      <c r="H195" s="438">
        <v>1964322.2791848052</v>
      </c>
      <c r="I195" s="200">
        <f t="shared" si="29"/>
        <v>949370.01785332081</v>
      </c>
      <c r="J195" s="439">
        <f t="shared" si="30"/>
        <v>-1014952.2613314844</v>
      </c>
      <c r="K195" s="200">
        <v>1213531.6001117597</v>
      </c>
      <c r="L195" s="440">
        <v>774899.2432630955</v>
      </c>
      <c r="M195" s="440">
        <v>750790.6790730455</v>
      </c>
      <c r="N195" s="440">
        <v>385626.97846902756</v>
      </c>
      <c r="O195" s="440">
        <v>-342519.25054037641</v>
      </c>
      <c r="P195" s="200">
        <v>131363.04666157416</v>
      </c>
      <c r="Q195" s="440">
        <v>1367237</v>
      </c>
      <c r="R195" s="440">
        <v>1539874.3496339608</v>
      </c>
      <c r="S195" s="440">
        <v>858001.98963607987</v>
      </c>
      <c r="T195" s="440">
        <v>857854.44757574226</v>
      </c>
      <c r="U195" s="437">
        <f t="shared" si="32"/>
        <v>172489.80757362302</v>
      </c>
      <c r="V195" s="428">
        <v>5864040.3114696797</v>
      </c>
      <c r="W195" s="428">
        <v>4968044.1972081056</v>
      </c>
      <c r="X195" s="441">
        <v>249298</v>
      </c>
      <c r="Y195" s="441">
        <v>254950</v>
      </c>
      <c r="Z195" s="457">
        <f t="shared" si="33"/>
        <v>6113338.3114696797</v>
      </c>
      <c r="AA195" s="457">
        <f t="shared" si="34"/>
        <v>5222994.1972081056</v>
      </c>
      <c r="AB195" s="437">
        <f t="shared" si="35"/>
        <v>-890344.11426157411</v>
      </c>
      <c r="AC195" s="442">
        <f t="shared" si="36"/>
        <v>1578.4503773482261</v>
      </c>
      <c r="AD195" s="457">
        <f t="shared" si="37"/>
        <v>1379.5547272076349</v>
      </c>
      <c r="AE195" s="439">
        <f t="shared" si="38"/>
        <v>-198.89565014059121</v>
      </c>
      <c r="AF195" s="429">
        <v>13</v>
      </c>
      <c r="AG195" s="429">
        <v>13</v>
      </c>
      <c r="AH195" s="517"/>
      <c r="AI195" s="517"/>
      <c r="AJ195" s="517"/>
      <c r="AK195" s="517"/>
    </row>
    <row r="196" spans="1:37">
      <c r="A196" s="434">
        <v>604</v>
      </c>
      <c r="B196" s="435" t="s">
        <v>227</v>
      </c>
      <c r="C196" s="436">
        <v>20206</v>
      </c>
      <c r="D196" s="436">
        <v>20405</v>
      </c>
      <c r="E196" s="440">
        <v>11809571.341663972</v>
      </c>
      <c r="F196" s="200">
        <v>11768498.08172117</v>
      </c>
      <c r="G196" s="437">
        <f t="shared" si="31"/>
        <v>-41073.259942801669</v>
      </c>
      <c r="H196" s="438">
        <v>4951452.0281954035</v>
      </c>
      <c r="I196" s="200">
        <f t="shared" si="29"/>
        <v>4645491.5773847941</v>
      </c>
      <c r="J196" s="439">
        <f t="shared" si="30"/>
        <v>-305960.45081060939</v>
      </c>
      <c r="K196" s="200">
        <v>3224678.1876852023</v>
      </c>
      <c r="L196" s="440">
        <v>3957315.9610749087</v>
      </c>
      <c r="M196" s="440">
        <v>1726773.8405102009</v>
      </c>
      <c r="N196" s="440">
        <v>1826221.6649488076</v>
      </c>
      <c r="O196" s="440">
        <v>-1846039.4366815586</v>
      </c>
      <c r="P196" s="200">
        <v>707993.38804263622</v>
      </c>
      <c r="Q196" s="440">
        <v>-225090</v>
      </c>
      <c r="R196" s="440">
        <v>-403690.54200171522</v>
      </c>
      <c r="S196" s="440">
        <v>2135859.3612966971</v>
      </c>
      <c r="T196" s="440">
        <v>2119660.5445921016</v>
      </c>
      <c r="U196" s="437">
        <f t="shared" si="32"/>
        <v>-194799.35870631062</v>
      </c>
      <c r="V196" s="428">
        <v>18671792.731156074</v>
      </c>
      <c r="W196" s="428">
        <v>18129959.662109371</v>
      </c>
      <c r="X196" s="441">
        <v>-2496157</v>
      </c>
      <c r="Y196" s="441">
        <v>-2713755</v>
      </c>
      <c r="Z196" s="457">
        <f t="shared" si="33"/>
        <v>16175635.731156074</v>
      </c>
      <c r="AA196" s="457">
        <f t="shared" si="34"/>
        <v>15416204.662109371</v>
      </c>
      <c r="AB196" s="437">
        <f t="shared" si="35"/>
        <v>-759431.06904670224</v>
      </c>
      <c r="AC196" s="442">
        <f t="shared" si="36"/>
        <v>800.53626304840509</v>
      </c>
      <c r="AD196" s="457">
        <f t="shared" si="37"/>
        <v>755.51113266892287</v>
      </c>
      <c r="AE196" s="439">
        <f t="shared" si="38"/>
        <v>-45.025130379482221</v>
      </c>
      <c r="AF196" s="429">
        <v>6</v>
      </c>
      <c r="AG196" s="429">
        <v>6</v>
      </c>
      <c r="AH196" s="517"/>
      <c r="AI196" s="517"/>
      <c r="AJ196" s="517"/>
      <c r="AK196" s="517"/>
    </row>
    <row r="197" spans="1:37">
      <c r="A197" s="434">
        <v>607</v>
      </c>
      <c r="B197" s="435" t="s">
        <v>228</v>
      </c>
      <c r="C197" s="436">
        <v>4161</v>
      </c>
      <c r="D197" s="436">
        <v>4084</v>
      </c>
      <c r="E197" s="440">
        <v>652311.86544983077</v>
      </c>
      <c r="F197" s="200">
        <v>754844.33360381215</v>
      </c>
      <c r="G197" s="437">
        <f t="shared" si="31"/>
        <v>102532.46815398138</v>
      </c>
      <c r="H197" s="438">
        <v>205732.04681137588</v>
      </c>
      <c r="I197" s="200">
        <f t="shared" si="29"/>
        <v>-910416.41146797221</v>
      </c>
      <c r="J197" s="439">
        <f t="shared" si="30"/>
        <v>-1116148.458279348</v>
      </c>
      <c r="K197" s="200">
        <v>5553.6146347195299</v>
      </c>
      <c r="L197" s="440">
        <v>-553947.34683990316</v>
      </c>
      <c r="M197" s="440">
        <v>200178.43217665635</v>
      </c>
      <c r="N197" s="440">
        <v>-128692.53619673556</v>
      </c>
      <c r="O197" s="440">
        <v>-369479.29720203311</v>
      </c>
      <c r="P197" s="200">
        <v>141702.76877069965</v>
      </c>
      <c r="Q197" s="440">
        <v>2474427</v>
      </c>
      <c r="R197" s="440">
        <v>2534276.3673792565</v>
      </c>
      <c r="S197" s="440">
        <v>938647.58690160897</v>
      </c>
      <c r="T197" s="440">
        <v>932883.37604997109</v>
      </c>
      <c r="U197" s="437">
        <f t="shared" si="32"/>
        <v>54085.156527618878</v>
      </c>
      <c r="V197" s="428">
        <v>4271118.4991628155</v>
      </c>
      <c r="W197" s="428">
        <v>3311587.6656477321</v>
      </c>
      <c r="X197" s="441">
        <v>-638625</v>
      </c>
      <c r="Y197" s="441">
        <v>-657651</v>
      </c>
      <c r="Z197" s="457">
        <f t="shared" si="33"/>
        <v>3632493.4991628155</v>
      </c>
      <c r="AA197" s="457">
        <f t="shared" si="34"/>
        <v>2653936.6656477321</v>
      </c>
      <c r="AB197" s="437">
        <f t="shared" si="35"/>
        <v>-978556.83351508342</v>
      </c>
      <c r="AC197" s="442">
        <f t="shared" si="36"/>
        <v>872.98570035155387</v>
      </c>
      <c r="AD197" s="457">
        <f t="shared" si="37"/>
        <v>649.83757728886678</v>
      </c>
      <c r="AE197" s="439">
        <f t="shared" si="38"/>
        <v>-223.14812306268709</v>
      </c>
      <c r="AF197" s="429">
        <v>12</v>
      </c>
      <c r="AG197" s="429">
        <v>12</v>
      </c>
      <c r="AH197" s="517"/>
      <c r="AI197" s="517"/>
      <c r="AJ197" s="517"/>
      <c r="AK197" s="517"/>
    </row>
    <row r="198" spans="1:37">
      <c r="A198" s="434">
        <v>608</v>
      </c>
      <c r="B198" s="435" t="s">
        <v>229</v>
      </c>
      <c r="C198" s="436">
        <v>2013</v>
      </c>
      <c r="D198" s="436">
        <v>1980</v>
      </c>
      <c r="E198" s="440">
        <v>385699.36294574558</v>
      </c>
      <c r="F198" s="200">
        <v>358207.88424952852</v>
      </c>
      <c r="G198" s="437">
        <f t="shared" si="31"/>
        <v>-27491.478696217062</v>
      </c>
      <c r="H198" s="438">
        <v>44290.949753170906</v>
      </c>
      <c r="I198" s="200">
        <f t="shared" si="29"/>
        <v>-444775.93800229148</v>
      </c>
      <c r="J198" s="439">
        <f t="shared" si="30"/>
        <v>-489066.88775546238</v>
      </c>
      <c r="K198" s="200">
        <v>43624.965495833691</v>
      </c>
      <c r="L198" s="440">
        <v>-196405.88809891636</v>
      </c>
      <c r="M198" s="440">
        <v>665.98425733721444</v>
      </c>
      <c r="N198" s="440">
        <v>-137939.70556105376</v>
      </c>
      <c r="O198" s="440">
        <v>-179130.51137610813</v>
      </c>
      <c r="P198" s="200">
        <v>68700.167033786798</v>
      </c>
      <c r="Q198" s="440">
        <v>910821</v>
      </c>
      <c r="R198" s="440">
        <v>903365.75059115712</v>
      </c>
      <c r="S198" s="440">
        <v>418388.12446064886</v>
      </c>
      <c r="T198" s="440">
        <v>413284.45775106637</v>
      </c>
      <c r="U198" s="437">
        <f t="shared" si="32"/>
        <v>-12558.916118425317</v>
      </c>
      <c r="V198" s="428">
        <v>1759199.4371595653</v>
      </c>
      <c r="W198" s="428">
        <v>1230082.1546295378</v>
      </c>
      <c r="X198" s="441">
        <v>366098</v>
      </c>
      <c r="Y198" s="441">
        <v>437948</v>
      </c>
      <c r="Z198" s="457">
        <f t="shared" si="33"/>
        <v>2125297.4371595653</v>
      </c>
      <c r="AA198" s="457">
        <f t="shared" si="34"/>
        <v>1668030.1546295378</v>
      </c>
      <c r="AB198" s="437">
        <f t="shared" si="35"/>
        <v>-457267.28253002744</v>
      </c>
      <c r="AC198" s="442">
        <f t="shared" si="36"/>
        <v>1055.7861088721138</v>
      </c>
      <c r="AD198" s="457">
        <f t="shared" si="37"/>
        <v>842.43947203512016</v>
      </c>
      <c r="AE198" s="439">
        <f t="shared" si="38"/>
        <v>-213.34663683699364</v>
      </c>
      <c r="AF198" s="429">
        <v>4</v>
      </c>
      <c r="AG198" s="429">
        <v>4</v>
      </c>
      <c r="AH198" s="517"/>
      <c r="AI198" s="517"/>
      <c r="AJ198" s="517"/>
      <c r="AK198" s="517"/>
    </row>
    <row r="199" spans="1:37">
      <c r="A199" s="434">
        <v>609</v>
      </c>
      <c r="B199" s="435" t="s">
        <v>230</v>
      </c>
      <c r="C199" s="436">
        <v>83482</v>
      </c>
      <c r="D199" s="436">
        <v>83205</v>
      </c>
      <c r="E199" s="440">
        <v>7958000.582316231</v>
      </c>
      <c r="F199" s="200">
        <v>7178158.0222585127</v>
      </c>
      <c r="G199" s="437">
        <f t="shared" si="31"/>
        <v>-779842.56005771831</v>
      </c>
      <c r="H199" s="438">
        <v>-16472708.444036026</v>
      </c>
      <c r="I199" s="200">
        <f t="shared" si="29"/>
        <v>-24672429.991119429</v>
      </c>
      <c r="J199" s="439">
        <f t="shared" si="30"/>
        <v>-8199721.5470834039</v>
      </c>
      <c r="K199" s="200">
        <v>-13124890.693792341</v>
      </c>
      <c r="L199" s="440">
        <v>-15803381.021685287</v>
      </c>
      <c r="M199" s="440">
        <v>-3347817.7502436833</v>
      </c>
      <c r="N199" s="440">
        <v>-4228464.7265034141</v>
      </c>
      <c r="O199" s="440">
        <v>-7527552.6257823613</v>
      </c>
      <c r="P199" s="200">
        <v>2886968.3828516314</v>
      </c>
      <c r="Q199" s="440">
        <v>25221433</v>
      </c>
      <c r="R199" s="440">
        <v>22686581.203463353</v>
      </c>
      <c r="S199" s="440">
        <v>13537031.482079027</v>
      </c>
      <c r="T199" s="440">
        <v>13542361.845734052</v>
      </c>
      <c r="U199" s="437">
        <f t="shared" si="32"/>
        <v>-2529521.4328816235</v>
      </c>
      <c r="V199" s="428">
        <v>30243756.620359235</v>
      </c>
      <c r="W199" s="428">
        <v>18734671.08202064</v>
      </c>
      <c r="X199" s="441">
        <v>-5544785</v>
      </c>
      <c r="Y199" s="441">
        <v>-5148538</v>
      </c>
      <c r="Z199" s="457">
        <f t="shared" si="33"/>
        <v>24698971.620359235</v>
      </c>
      <c r="AA199" s="457">
        <f t="shared" si="34"/>
        <v>13586133.08202064</v>
      </c>
      <c r="AB199" s="437">
        <f t="shared" si="35"/>
        <v>-11112838.538338594</v>
      </c>
      <c r="AC199" s="442">
        <f t="shared" si="36"/>
        <v>295.85984547997452</v>
      </c>
      <c r="AD199" s="457">
        <f t="shared" si="37"/>
        <v>163.28505597044216</v>
      </c>
      <c r="AE199" s="439">
        <f t="shared" si="38"/>
        <v>-132.57478950953237</v>
      </c>
      <c r="AF199" s="429">
        <v>4</v>
      </c>
      <c r="AG199" s="429">
        <v>4</v>
      </c>
      <c r="AH199" s="517"/>
      <c r="AI199" s="517"/>
      <c r="AJ199" s="517"/>
      <c r="AK199" s="517"/>
    </row>
    <row r="200" spans="1:37">
      <c r="A200" s="434">
        <v>611</v>
      </c>
      <c r="B200" s="435" t="s">
        <v>231</v>
      </c>
      <c r="C200" s="436">
        <v>5066</v>
      </c>
      <c r="D200" s="436">
        <v>5011</v>
      </c>
      <c r="E200" s="440">
        <v>3060006.7316353386</v>
      </c>
      <c r="F200" s="200">
        <v>2783463.9827582398</v>
      </c>
      <c r="G200" s="437">
        <f t="shared" si="31"/>
        <v>-276542.74887709878</v>
      </c>
      <c r="H200" s="438">
        <v>653225.85353859956</v>
      </c>
      <c r="I200" s="200">
        <f t="shared" si="29"/>
        <v>386494.14737549832</v>
      </c>
      <c r="J200" s="439">
        <f t="shared" si="30"/>
        <v>-266731.70616310125</v>
      </c>
      <c r="K200" s="200">
        <v>450249.09415179363</v>
      </c>
      <c r="L200" s="440">
        <v>515497.77442510228</v>
      </c>
      <c r="M200" s="200">
        <v>202976.75938680599</v>
      </c>
      <c r="N200" s="200">
        <v>150474.38077836184</v>
      </c>
      <c r="O200" s="200">
        <v>-453344.9457099383</v>
      </c>
      <c r="P200" s="200">
        <v>173866.93788197255</v>
      </c>
      <c r="Q200" s="440">
        <v>1401689</v>
      </c>
      <c r="R200" s="440">
        <v>1127579.3538515638</v>
      </c>
      <c r="S200" s="440">
        <v>758884.41692466091</v>
      </c>
      <c r="T200" s="440">
        <v>719641.43990759377</v>
      </c>
      <c r="U200" s="437">
        <f t="shared" si="32"/>
        <v>-313352.62316550361</v>
      </c>
      <c r="V200" s="428">
        <v>5873806.0020985994</v>
      </c>
      <c r="W200" s="428">
        <v>5017178.9239943232</v>
      </c>
      <c r="X200" s="441">
        <v>-1301931</v>
      </c>
      <c r="Y200" s="441">
        <v>-1350250</v>
      </c>
      <c r="Z200" s="457">
        <f t="shared" si="33"/>
        <v>4571875.0020985994</v>
      </c>
      <c r="AA200" s="457">
        <f t="shared" si="34"/>
        <v>3666928.9239943232</v>
      </c>
      <c r="AB200" s="437">
        <f t="shared" si="35"/>
        <v>-904946.07810427621</v>
      </c>
      <c r="AC200" s="442">
        <f t="shared" si="36"/>
        <v>902.46249547939192</v>
      </c>
      <c r="AD200" s="457">
        <f t="shared" si="37"/>
        <v>731.77587786755601</v>
      </c>
      <c r="AE200" s="439">
        <f t="shared" si="38"/>
        <v>-170.68661761183591</v>
      </c>
      <c r="AF200" s="429">
        <v>1</v>
      </c>
      <c r="AG200" s="430">
        <v>33</v>
      </c>
      <c r="AH200" s="517"/>
      <c r="AI200" s="517"/>
      <c r="AJ200" s="517"/>
      <c r="AK200" s="517"/>
    </row>
    <row r="201" spans="1:37">
      <c r="A201" s="434">
        <v>614</v>
      </c>
      <c r="B201" s="435" t="s">
        <v>232</v>
      </c>
      <c r="C201" s="436">
        <v>3066</v>
      </c>
      <c r="D201" s="436">
        <v>2999</v>
      </c>
      <c r="E201" s="440">
        <v>1961911.1470784615</v>
      </c>
      <c r="F201" s="200">
        <v>2111030.4930084217</v>
      </c>
      <c r="G201" s="437">
        <f t="shared" si="31"/>
        <v>149119.34592996025</v>
      </c>
      <c r="H201" s="438">
        <v>-871095.40266087779</v>
      </c>
      <c r="I201" s="200">
        <f t="shared" si="29"/>
        <v>-1261345.7967857623</v>
      </c>
      <c r="J201" s="439">
        <f t="shared" si="30"/>
        <v>-390250.39412488451</v>
      </c>
      <c r="K201" s="200">
        <v>-529647.12186705426</v>
      </c>
      <c r="L201" s="440">
        <v>-682854.07266388962</v>
      </c>
      <c r="M201" s="440">
        <v>-341448.28079382353</v>
      </c>
      <c r="N201" s="440">
        <v>-411228.793474084</v>
      </c>
      <c r="O201" s="440">
        <v>-271319.39576613548</v>
      </c>
      <c r="P201" s="200">
        <v>104056.46511834676</v>
      </c>
      <c r="Q201" s="440">
        <v>1614527</v>
      </c>
      <c r="R201" s="440">
        <v>1516639.8992714647</v>
      </c>
      <c r="S201" s="440">
        <v>765773.22457206773</v>
      </c>
      <c r="T201" s="440">
        <v>769000.93389053084</v>
      </c>
      <c r="U201" s="437">
        <f t="shared" si="32"/>
        <v>-94659.391410071868</v>
      </c>
      <c r="V201" s="428">
        <v>3471115.9689896512</v>
      </c>
      <c r="W201" s="428">
        <v>3135325.5294453576</v>
      </c>
      <c r="X201" s="441">
        <v>186285</v>
      </c>
      <c r="Y201" s="441">
        <v>78917</v>
      </c>
      <c r="Z201" s="457">
        <f t="shared" si="33"/>
        <v>3657400.9689896512</v>
      </c>
      <c r="AA201" s="457">
        <f t="shared" si="34"/>
        <v>3214242.5294453576</v>
      </c>
      <c r="AB201" s="437">
        <f t="shared" si="35"/>
        <v>-443158.43954429356</v>
      </c>
      <c r="AC201" s="442">
        <f t="shared" si="36"/>
        <v>1192.8900746867746</v>
      </c>
      <c r="AD201" s="457">
        <f t="shared" si="37"/>
        <v>1071.771433626328</v>
      </c>
      <c r="AE201" s="439">
        <f t="shared" si="38"/>
        <v>-121.11864106044663</v>
      </c>
      <c r="AF201" s="429">
        <v>19</v>
      </c>
      <c r="AG201" s="429">
        <v>19</v>
      </c>
      <c r="AH201" s="517"/>
      <c r="AI201" s="517"/>
      <c r="AJ201" s="517"/>
      <c r="AK201" s="517"/>
    </row>
    <row r="202" spans="1:37">
      <c r="A202" s="434">
        <v>615</v>
      </c>
      <c r="B202" s="435" t="s">
        <v>233</v>
      </c>
      <c r="C202" s="436">
        <v>7702</v>
      </c>
      <c r="D202" s="436">
        <v>7603</v>
      </c>
      <c r="E202" s="440">
        <v>7981512.9206247274</v>
      </c>
      <c r="F202" s="200">
        <v>8043160.6941192858</v>
      </c>
      <c r="G202" s="437">
        <f t="shared" si="31"/>
        <v>61647.773494558409</v>
      </c>
      <c r="H202" s="438">
        <v>2512548.90016837</v>
      </c>
      <c r="I202" s="200">
        <f t="shared" ref="I202:I265" si="39">SUM(L202,N202:P202)</f>
        <v>1969624.4604482986</v>
      </c>
      <c r="J202" s="439">
        <f t="shared" ref="J202:J265" si="40">I202-H202</f>
        <v>-542924.43972007139</v>
      </c>
      <c r="K202" s="200">
        <v>2028894.164462195</v>
      </c>
      <c r="L202" s="440">
        <v>2045003.2646191027</v>
      </c>
      <c r="M202" s="440">
        <v>483654.7357061751</v>
      </c>
      <c r="N202" s="440">
        <v>348662.56352347316</v>
      </c>
      <c r="O202" s="440">
        <v>-687843.06969320704</v>
      </c>
      <c r="P202" s="200">
        <v>263801.70199892978</v>
      </c>
      <c r="Q202" s="440">
        <v>3213504</v>
      </c>
      <c r="R202" s="440">
        <v>3665159.1393682896</v>
      </c>
      <c r="S202" s="440">
        <v>1559906.3044823692</v>
      </c>
      <c r="T202" s="440">
        <v>1557067.0265398102</v>
      </c>
      <c r="U202" s="437">
        <f t="shared" si="32"/>
        <v>448815.86142573133</v>
      </c>
      <c r="V202" s="428">
        <v>15267472.125275467</v>
      </c>
      <c r="W202" s="428">
        <v>15235011.320629572</v>
      </c>
      <c r="X202" s="441">
        <v>-26701</v>
      </c>
      <c r="Y202" s="441">
        <v>122744</v>
      </c>
      <c r="Z202" s="457">
        <f t="shared" si="33"/>
        <v>15240771.125275467</v>
      </c>
      <c r="AA202" s="457">
        <f t="shared" si="34"/>
        <v>15357755.320629572</v>
      </c>
      <c r="AB202" s="437">
        <f t="shared" si="35"/>
        <v>116984.1953541059</v>
      </c>
      <c r="AC202" s="442">
        <f t="shared" si="36"/>
        <v>1978.8069495294037</v>
      </c>
      <c r="AD202" s="457">
        <f t="shared" si="37"/>
        <v>2019.9599264276696</v>
      </c>
      <c r="AE202" s="439">
        <f t="shared" si="38"/>
        <v>41.152976898265933</v>
      </c>
      <c r="AF202" s="429">
        <v>17</v>
      </c>
      <c r="AG202" s="429">
        <v>17</v>
      </c>
      <c r="AH202" s="517"/>
      <c r="AI202" s="517"/>
      <c r="AJ202" s="517"/>
      <c r="AK202" s="517"/>
    </row>
    <row r="203" spans="1:37">
      <c r="A203" s="434">
        <v>616</v>
      </c>
      <c r="B203" s="435" t="s">
        <v>234</v>
      </c>
      <c r="C203" s="436">
        <v>1848</v>
      </c>
      <c r="D203" s="436">
        <v>1807</v>
      </c>
      <c r="E203" s="440">
        <v>508915.78355377441</v>
      </c>
      <c r="F203" s="200">
        <v>369341.17763116129</v>
      </c>
      <c r="G203" s="437">
        <f t="shared" ref="G203:G266" si="41">F203-E203</f>
        <v>-139574.60592261312</v>
      </c>
      <c r="H203" s="438">
        <v>-55916.108381642371</v>
      </c>
      <c r="I203" s="200">
        <f t="shared" si="39"/>
        <v>-462845.79716719018</v>
      </c>
      <c r="J203" s="439">
        <f t="shared" si="40"/>
        <v>-406929.6887855478</v>
      </c>
      <c r="K203" s="200">
        <v>-16580.564826977003</v>
      </c>
      <c r="L203" s="440">
        <v>-211965.65069748531</v>
      </c>
      <c r="M203" s="440">
        <v>-39335.543554665368</v>
      </c>
      <c r="N203" s="440">
        <v>-150098.51403204093</v>
      </c>
      <c r="O203" s="440">
        <v>-163479.20911950877</v>
      </c>
      <c r="P203" s="200">
        <v>62697.576681844817</v>
      </c>
      <c r="Q203" s="440">
        <v>778797</v>
      </c>
      <c r="R203" s="440">
        <v>779712.87489525776</v>
      </c>
      <c r="S203" s="440">
        <v>391264.80938673939</v>
      </c>
      <c r="T203" s="440">
        <v>380148.71369228436</v>
      </c>
      <c r="U203" s="437">
        <f t="shared" ref="U203:U266" si="42">(R203+T203)-(Q203+S203)</f>
        <v>-10200.220799197443</v>
      </c>
      <c r="V203" s="428">
        <v>1623061.4845588715</v>
      </c>
      <c r="W203" s="428">
        <v>1066356.969088089</v>
      </c>
      <c r="X203" s="441">
        <v>-510258</v>
      </c>
      <c r="Y203" s="441">
        <v>-497012</v>
      </c>
      <c r="Z203" s="457">
        <f t="shared" ref="Z203:Z266" si="43">SUM(V203,X203)</f>
        <v>1112803.4845588715</v>
      </c>
      <c r="AA203" s="457">
        <f t="shared" ref="AA203:AA266" si="44">SUM(W203,Y203)</f>
        <v>569344.96908808895</v>
      </c>
      <c r="AB203" s="437">
        <f t="shared" ref="AB203:AB266" si="45">AA203-Z203</f>
        <v>-543458.51547078253</v>
      </c>
      <c r="AC203" s="442">
        <f t="shared" ref="AC203:AC266" si="46">Z203/C203</f>
        <v>602.1663877483071</v>
      </c>
      <c r="AD203" s="457">
        <f t="shared" ref="AD203:AD266" si="47">AA203/D203</f>
        <v>315.07745937359653</v>
      </c>
      <c r="AE203" s="439">
        <f t="shared" ref="AE203:AE266" si="48">AD203-AC203</f>
        <v>-287.08892837471058</v>
      </c>
      <c r="AF203" s="429">
        <v>1</v>
      </c>
      <c r="AG203" s="430">
        <v>32</v>
      </c>
      <c r="AH203" s="517"/>
      <c r="AI203" s="517"/>
      <c r="AJ203" s="517"/>
      <c r="AK203" s="517"/>
    </row>
    <row r="204" spans="1:37">
      <c r="A204" s="434">
        <v>619</v>
      </c>
      <c r="B204" s="435" t="s">
        <v>235</v>
      </c>
      <c r="C204" s="436">
        <v>2721</v>
      </c>
      <c r="D204" s="436">
        <v>2675</v>
      </c>
      <c r="E204" s="440">
        <v>226347.0595111181</v>
      </c>
      <c r="F204" s="200">
        <v>80647.139148511807</v>
      </c>
      <c r="G204" s="437">
        <f t="shared" si="41"/>
        <v>-145699.9203626063</v>
      </c>
      <c r="H204" s="438">
        <v>1152285.5563696623</v>
      </c>
      <c r="I204" s="200">
        <f t="shared" si="39"/>
        <v>1009829.0175896737</v>
      </c>
      <c r="J204" s="439">
        <f t="shared" si="40"/>
        <v>-142456.53877998854</v>
      </c>
      <c r="K204" s="200">
        <v>738596.321678682</v>
      </c>
      <c r="L204" s="440">
        <v>773432.83627169416</v>
      </c>
      <c r="M204" s="440">
        <v>413689.23469098029</v>
      </c>
      <c r="N204" s="440">
        <v>385588.69198247936</v>
      </c>
      <c r="O204" s="440">
        <v>-242007.13026822687</v>
      </c>
      <c r="P204" s="200">
        <v>92814.619603727115</v>
      </c>
      <c r="Q204" s="440">
        <v>1701156</v>
      </c>
      <c r="R204" s="440">
        <v>1560511.2675316883</v>
      </c>
      <c r="S204" s="440">
        <v>692332.35488204181</v>
      </c>
      <c r="T204" s="440">
        <v>688811.51824984758</v>
      </c>
      <c r="U204" s="437">
        <f t="shared" si="42"/>
        <v>-144165.56910050614</v>
      </c>
      <c r="V204" s="428">
        <v>3772120.9707628223</v>
      </c>
      <c r="W204" s="428">
        <v>3339798.9425738663</v>
      </c>
      <c r="X204" s="441">
        <v>-177553</v>
      </c>
      <c r="Y204" s="441">
        <v>64913</v>
      </c>
      <c r="Z204" s="457">
        <f t="shared" si="43"/>
        <v>3594567.9707628223</v>
      </c>
      <c r="AA204" s="457">
        <f t="shared" si="44"/>
        <v>3404711.9425738663</v>
      </c>
      <c r="AB204" s="437">
        <f t="shared" si="45"/>
        <v>-189856.02818895597</v>
      </c>
      <c r="AC204" s="442">
        <f t="shared" si="46"/>
        <v>1321.0466632718935</v>
      </c>
      <c r="AD204" s="457">
        <f t="shared" si="47"/>
        <v>1272.789511242567</v>
      </c>
      <c r="AE204" s="439">
        <f t="shared" si="48"/>
        <v>-48.257152029326562</v>
      </c>
      <c r="AF204" s="429">
        <v>6</v>
      </c>
      <c r="AG204" s="429">
        <v>6</v>
      </c>
      <c r="AH204" s="517"/>
      <c r="AI204" s="517"/>
      <c r="AJ204" s="517"/>
      <c r="AK204" s="517"/>
    </row>
    <row r="205" spans="1:37">
      <c r="A205" s="434">
        <v>620</v>
      </c>
      <c r="B205" s="435" t="s">
        <v>236</v>
      </c>
      <c r="C205" s="436">
        <v>2446</v>
      </c>
      <c r="D205" s="436">
        <v>2380</v>
      </c>
      <c r="E205" s="440">
        <v>1844322.690057684</v>
      </c>
      <c r="F205" s="200">
        <v>1800963.1906584552</v>
      </c>
      <c r="G205" s="437">
        <f t="shared" si="41"/>
        <v>-43359.49939922872</v>
      </c>
      <c r="H205" s="438">
        <v>902540.87072568131</v>
      </c>
      <c r="I205" s="200">
        <f t="shared" si="39"/>
        <v>481854.1484245655</v>
      </c>
      <c r="J205" s="439">
        <f t="shared" si="40"/>
        <v>-420686.72230111581</v>
      </c>
      <c r="K205" s="200">
        <v>425094.39130486135</v>
      </c>
      <c r="L205" s="440">
        <v>279794.15757604386</v>
      </c>
      <c r="M205" s="440">
        <v>477446.47942081996</v>
      </c>
      <c r="N205" s="440">
        <v>334799.49566403922</v>
      </c>
      <c r="O205" s="440">
        <v>-215318.49347229156</v>
      </c>
      <c r="P205" s="200">
        <v>82578.988656774032</v>
      </c>
      <c r="Q205" s="440">
        <v>549017</v>
      </c>
      <c r="R205" s="440">
        <v>795721.41825120139</v>
      </c>
      <c r="S205" s="440">
        <v>592880.19126909296</v>
      </c>
      <c r="T205" s="440">
        <v>591004.61593204807</v>
      </c>
      <c r="U205" s="437">
        <f t="shared" si="42"/>
        <v>244828.84291415638</v>
      </c>
      <c r="V205" s="428">
        <v>3888760.752052458</v>
      </c>
      <c r="W205" s="428">
        <v>3669543.373314444</v>
      </c>
      <c r="X205" s="441">
        <v>112961</v>
      </c>
      <c r="Y205" s="441">
        <v>77148</v>
      </c>
      <c r="Z205" s="457">
        <f t="shared" si="43"/>
        <v>4001721.752052458</v>
      </c>
      <c r="AA205" s="457">
        <f t="shared" si="44"/>
        <v>3746691.373314444</v>
      </c>
      <c r="AB205" s="437">
        <f t="shared" si="45"/>
        <v>-255030.37873801403</v>
      </c>
      <c r="AC205" s="442">
        <f t="shared" si="46"/>
        <v>1636.0268814605306</v>
      </c>
      <c r="AD205" s="457">
        <f t="shared" si="47"/>
        <v>1574.2400728211949</v>
      </c>
      <c r="AE205" s="439">
        <f t="shared" si="48"/>
        <v>-61.786808639335732</v>
      </c>
      <c r="AF205" s="429">
        <v>18</v>
      </c>
      <c r="AG205" s="429">
        <v>18</v>
      </c>
      <c r="AH205" s="517"/>
      <c r="AI205" s="517"/>
      <c r="AJ205" s="517"/>
      <c r="AK205" s="517"/>
    </row>
    <row r="206" spans="1:37">
      <c r="A206" s="434">
        <v>623</v>
      </c>
      <c r="B206" s="435" t="s">
        <v>237</v>
      </c>
      <c r="C206" s="436">
        <v>2117</v>
      </c>
      <c r="D206" s="436">
        <v>2107</v>
      </c>
      <c r="E206" s="440">
        <v>846813.03855827765</v>
      </c>
      <c r="F206" s="200">
        <v>920836.79419708555</v>
      </c>
      <c r="G206" s="437">
        <f t="shared" si="41"/>
        <v>74023.755638807896</v>
      </c>
      <c r="H206" s="438">
        <v>618898.63940760645</v>
      </c>
      <c r="I206" s="200">
        <f t="shared" si="39"/>
        <v>492254.11691350426</v>
      </c>
      <c r="J206" s="439">
        <f t="shared" si="40"/>
        <v>-126644.52249410219</v>
      </c>
      <c r="K206" s="200">
        <v>488578.59961381136</v>
      </c>
      <c r="L206" s="440">
        <v>507283.70728644455</v>
      </c>
      <c r="M206" s="440">
        <v>130320.03979379506</v>
      </c>
      <c r="N206" s="440">
        <v>102483.9124196209</v>
      </c>
      <c r="O206" s="440">
        <v>-190620.19569164637</v>
      </c>
      <c r="P206" s="200">
        <v>73106.692899085247</v>
      </c>
      <c r="Q206" s="440">
        <v>-113437</v>
      </c>
      <c r="R206" s="440">
        <v>-71486.339083328654</v>
      </c>
      <c r="S206" s="440">
        <v>477548.71115935512</v>
      </c>
      <c r="T206" s="440">
        <v>474537.06906927645</v>
      </c>
      <c r="U206" s="437">
        <f t="shared" si="42"/>
        <v>38939.018826592655</v>
      </c>
      <c r="V206" s="428">
        <v>1829823.3891252391</v>
      </c>
      <c r="W206" s="428">
        <v>1816141.6411391855</v>
      </c>
      <c r="X206" s="441">
        <v>-416380</v>
      </c>
      <c r="Y206" s="441">
        <v>-516181</v>
      </c>
      <c r="Z206" s="457">
        <f t="shared" si="43"/>
        <v>1413443.3891252391</v>
      </c>
      <c r="AA206" s="457">
        <f t="shared" si="44"/>
        <v>1299960.6411391855</v>
      </c>
      <c r="AB206" s="437">
        <f t="shared" si="45"/>
        <v>-113482.74798605358</v>
      </c>
      <c r="AC206" s="442">
        <f t="shared" si="46"/>
        <v>667.66338645500196</v>
      </c>
      <c r="AD206" s="457">
        <f t="shared" si="47"/>
        <v>616.97230239164003</v>
      </c>
      <c r="AE206" s="439">
        <f t="shared" si="48"/>
        <v>-50.691084063361927</v>
      </c>
      <c r="AF206" s="429">
        <v>10</v>
      </c>
      <c r="AG206" s="429">
        <v>10</v>
      </c>
      <c r="AH206" s="517"/>
      <c r="AI206" s="517"/>
      <c r="AJ206" s="517"/>
      <c r="AK206" s="517"/>
    </row>
    <row r="207" spans="1:37">
      <c r="A207" s="434">
        <v>624</v>
      </c>
      <c r="B207" s="435" t="s">
        <v>238</v>
      </c>
      <c r="C207" s="436">
        <v>5119</v>
      </c>
      <c r="D207" s="436">
        <v>5117</v>
      </c>
      <c r="E207" s="440">
        <v>1890225.5645599719</v>
      </c>
      <c r="F207" s="200">
        <v>1778286.8113062661</v>
      </c>
      <c r="G207" s="437">
        <f t="shared" si="41"/>
        <v>-111938.7532537058</v>
      </c>
      <c r="H207" s="438">
        <v>2472908.5233423552</v>
      </c>
      <c r="I207" s="200">
        <f t="shared" si="39"/>
        <v>1247155.0257799074</v>
      </c>
      <c r="J207" s="439">
        <f t="shared" si="40"/>
        <v>-1225753.4975624478</v>
      </c>
      <c r="K207" s="200">
        <v>1230772.7042678252</v>
      </c>
      <c r="L207" s="440">
        <v>725224.53409143526</v>
      </c>
      <c r="M207" s="440">
        <v>1242135.8190745302</v>
      </c>
      <c r="N207" s="440">
        <v>807320.4270418348</v>
      </c>
      <c r="O207" s="440">
        <v>-462934.76096542692</v>
      </c>
      <c r="P207" s="200">
        <v>177544.82561206416</v>
      </c>
      <c r="Q207" s="440">
        <v>1198329</v>
      </c>
      <c r="R207" s="440">
        <v>1080031.7538383401</v>
      </c>
      <c r="S207" s="440">
        <v>739756.86131195829</v>
      </c>
      <c r="T207" s="440">
        <v>714644.12615671521</v>
      </c>
      <c r="U207" s="437">
        <f t="shared" si="42"/>
        <v>-143409.98131690291</v>
      </c>
      <c r="V207" s="428">
        <v>6301219.9492142852</v>
      </c>
      <c r="W207" s="428">
        <v>4820117.7171848025</v>
      </c>
      <c r="X207" s="441">
        <v>-876852</v>
      </c>
      <c r="Y207" s="441">
        <v>-872907</v>
      </c>
      <c r="Z207" s="457">
        <f t="shared" si="43"/>
        <v>5424367.9492142852</v>
      </c>
      <c r="AA207" s="457">
        <f t="shared" si="44"/>
        <v>3947210.7171848025</v>
      </c>
      <c r="AB207" s="437">
        <f t="shared" si="45"/>
        <v>-1477157.2320294827</v>
      </c>
      <c r="AC207" s="442">
        <f t="shared" si="46"/>
        <v>1059.6538287193368</v>
      </c>
      <c r="AD207" s="457">
        <f t="shared" si="47"/>
        <v>771.39158045432919</v>
      </c>
      <c r="AE207" s="439">
        <f t="shared" si="48"/>
        <v>-288.26224826500766</v>
      </c>
      <c r="AF207" s="429">
        <v>8</v>
      </c>
      <c r="AG207" s="429">
        <v>8</v>
      </c>
      <c r="AH207" s="517"/>
      <c r="AI207" s="517"/>
      <c r="AJ207" s="517"/>
      <c r="AK207" s="517"/>
    </row>
    <row r="208" spans="1:37">
      <c r="A208" s="434">
        <v>625</v>
      </c>
      <c r="B208" s="435" t="s">
        <v>239</v>
      </c>
      <c r="C208" s="436">
        <v>3048</v>
      </c>
      <c r="D208" s="436">
        <v>2991</v>
      </c>
      <c r="E208" s="440">
        <v>1790717.6387355637</v>
      </c>
      <c r="F208" s="200">
        <v>1755925.7499502888</v>
      </c>
      <c r="G208" s="437">
        <f t="shared" si="41"/>
        <v>-34791.888785274932</v>
      </c>
      <c r="H208" s="438">
        <v>1550760.0985701417</v>
      </c>
      <c r="I208" s="200">
        <f t="shared" si="39"/>
        <v>1225670.7544307425</v>
      </c>
      <c r="J208" s="439">
        <f t="shared" si="40"/>
        <v>-325089.34413939924</v>
      </c>
      <c r="K208" s="200">
        <v>926376.7372162512</v>
      </c>
      <c r="L208" s="440">
        <v>865861.1685153665</v>
      </c>
      <c r="M208" s="440">
        <v>624383.3613538905</v>
      </c>
      <c r="N208" s="440">
        <v>526626.33335370081</v>
      </c>
      <c r="O208" s="440">
        <v>-270595.63612421183</v>
      </c>
      <c r="P208" s="200">
        <v>103778.88868588702</v>
      </c>
      <c r="Q208" s="440">
        <v>659657</v>
      </c>
      <c r="R208" s="440">
        <v>581409.5257253584</v>
      </c>
      <c r="S208" s="440">
        <v>563298.79902610555</v>
      </c>
      <c r="T208" s="440">
        <v>557257.40818761988</v>
      </c>
      <c r="U208" s="437">
        <f t="shared" si="42"/>
        <v>-84288.865113127278</v>
      </c>
      <c r="V208" s="428">
        <v>4564433.536331811</v>
      </c>
      <c r="W208" s="428">
        <v>4120263.4383545504</v>
      </c>
      <c r="X208" s="441">
        <v>341501</v>
      </c>
      <c r="Y208" s="441">
        <v>288869</v>
      </c>
      <c r="Z208" s="457">
        <f t="shared" si="43"/>
        <v>4905934.536331811</v>
      </c>
      <c r="AA208" s="457">
        <f t="shared" si="44"/>
        <v>4409132.4383545499</v>
      </c>
      <c r="AB208" s="437">
        <f t="shared" si="45"/>
        <v>-496802.09797726106</v>
      </c>
      <c r="AC208" s="442">
        <f t="shared" si="46"/>
        <v>1609.5585749120114</v>
      </c>
      <c r="AD208" s="457">
        <f t="shared" si="47"/>
        <v>1474.1332124221162</v>
      </c>
      <c r="AE208" s="439">
        <f t="shared" si="48"/>
        <v>-135.42536248989518</v>
      </c>
      <c r="AF208" s="429">
        <v>17</v>
      </c>
      <c r="AG208" s="429">
        <v>17</v>
      </c>
      <c r="AH208" s="517"/>
      <c r="AI208" s="517"/>
      <c r="AJ208" s="517"/>
      <c r="AK208" s="517"/>
    </row>
    <row r="209" spans="1:37">
      <c r="A209" s="434">
        <v>626</v>
      </c>
      <c r="B209" s="435" t="s">
        <v>240</v>
      </c>
      <c r="C209" s="436">
        <v>4964</v>
      </c>
      <c r="D209" s="436">
        <v>4835</v>
      </c>
      <c r="E209" s="440">
        <v>1974725.5111499811</v>
      </c>
      <c r="F209" s="200">
        <v>1934876.5734850389</v>
      </c>
      <c r="G209" s="437">
        <f t="shared" si="41"/>
        <v>-39848.937664942117</v>
      </c>
      <c r="H209" s="438">
        <v>-631094.78099128511</v>
      </c>
      <c r="I209" s="200">
        <f t="shared" si="39"/>
        <v>-1715587.6481985825</v>
      </c>
      <c r="J209" s="439">
        <f t="shared" si="40"/>
        <v>-1084492.8672072974</v>
      </c>
      <c r="K209" s="200">
        <v>-290975.44823777484</v>
      </c>
      <c r="L209" s="440">
        <v>-811116.38466004934</v>
      </c>
      <c r="M209" s="440">
        <v>-340119.33275351027</v>
      </c>
      <c r="N209" s="440">
        <v>-634809.28631877387</v>
      </c>
      <c r="O209" s="440">
        <v>-437422.23358761758</v>
      </c>
      <c r="P209" s="200">
        <v>167760.25636785818</v>
      </c>
      <c r="Q209" s="440">
        <v>-38849</v>
      </c>
      <c r="R209" s="440">
        <v>1603048.7071316787</v>
      </c>
      <c r="S209" s="440">
        <v>958856.20401978435</v>
      </c>
      <c r="T209" s="440">
        <v>957942.40238802379</v>
      </c>
      <c r="U209" s="437">
        <f t="shared" si="42"/>
        <v>1640983.9054999179</v>
      </c>
      <c r="V209" s="428">
        <v>2263637.9341784804</v>
      </c>
      <c r="W209" s="428">
        <v>2780280.0349040241</v>
      </c>
      <c r="X209" s="441">
        <v>-258648</v>
      </c>
      <c r="Y209" s="441">
        <v>-198441</v>
      </c>
      <c r="Z209" s="457">
        <f t="shared" si="43"/>
        <v>2004989.9341784804</v>
      </c>
      <c r="AA209" s="457">
        <f t="shared" si="44"/>
        <v>2581839.0349040241</v>
      </c>
      <c r="AB209" s="437">
        <f t="shared" si="45"/>
        <v>576849.10072554369</v>
      </c>
      <c r="AC209" s="442">
        <f t="shared" si="46"/>
        <v>403.90611083369873</v>
      </c>
      <c r="AD209" s="457">
        <f t="shared" si="47"/>
        <v>533.9894591321663</v>
      </c>
      <c r="AE209" s="439">
        <f t="shared" si="48"/>
        <v>130.08334829846757</v>
      </c>
      <c r="AF209" s="429">
        <v>17</v>
      </c>
      <c r="AG209" s="429">
        <v>17</v>
      </c>
      <c r="AH209" s="517"/>
      <c r="AI209" s="517"/>
      <c r="AJ209" s="517"/>
      <c r="AK209" s="517"/>
    </row>
    <row r="210" spans="1:37">
      <c r="A210" s="434">
        <v>630</v>
      </c>
      <c r="B210" s="435" t="s">
        <v>241</v>
      </c>
      <c r="C210" s="436">
        <v>1631</v>
      </c>
      <c r="D210" s="436">
        <v>1635</v>
      </c>
      <c r="E210" s="440">
        <v>2446825.1509560747</v>
      </c>
      <c r="F210" s="200">
        <v>2532738.1013471824</v>
      </c>
      <c r="G210" s="437">
        <f t="shared" si="41"/>
        <v>85912.950391107704</v>
      </c>
      <c r="H210" s="438">
        <v>-821097.43560530478</v>
      </c>
      <c r="I210" s="200">
        <f t="shared" si="39"/>
        <v>-660776.19162444212</v>
      </c>
      <c r="J210" s="439">
        <f t="shared" si="40"/>
        <v>160321.24398086267</v>
      </c>
      <c r="K210" s="200">
        <v>-353312.35339960601</v>
      </c>
      <c r="L210" s="440">
        <v>-213102.76603847888</v>
      </c>
      <c r="M210" s="440">
        <v>-467785.08220569883</v>
      </c>
      <c r="N210" s="440">
        <v>-356484.73215177376</v>
      </c>
      <c r="O210" s="440">
        <v>-147918.37681814987</v>
      </c>
      <c r="P210" s="200">
        <v>56729.683383960313</v>
      </c>
      <c r="Q210" s="440">
        <v>533140</v>
      </c>
      <c r="R210" s="440">
        <v>558549.9367131202</v>
      </c>
      <c r="S210" s="440">
        <v>293457.79005564051</v>
      </c>
      <c r="T210" s="440">
        <v>295039.95447022474</v>
      </c>
      <c r="U210" s="437">
        <f t="shared" si="42"/>
        <v>26992.101127704373</v>
      </c>
      <c r="V210" s="428">
        <v>2452325.5054064104</v>
      </c>
      <c r="W210" s="428">
        <v>2725551.800939179</v>
      </c>
      <c r="X210" s="441">
        <v>-206457</v>
      </c>
      <c r="Y210" s="441">
        <v>-194161</v>
      </c>
      <c r="Z210" s="457">
        <f t="shared" si="43"/>
        <v>2245868.5054064104</v>
      </c>
      <c r="AA210" s="457">
        <f t="shared" si="44"/>
        <v>2531390.800939179</v>
      </c>
      <c r="AB210" s="437">
        <f t="shared" si="45"/>
        <v>285522.29553276859</v>
      </c>
      <c r="AC210" s="442">
        <f t="shared" si="46"/>
        <v>1376.988660580264</v>
      </c>
      <c r="AD210" s="457">
        <f t="shared" si="47"/>
        <v>1548.2512543970513</v>
      </c>
      <c r="AE210" s="439">
        <f t="shared" si="48"/>
        <v>171.26259381678733</v>
      </c>
      <c r="AF210" s="429">
        <v>17</v>
      </c>
      <c r="AG210" s="429">
        <v>17</v>
      </c>
      <c r="AH210" s="517"/>
      <c r="AI210" s="517"/>
      <c r="AJ210" s="517"/>
      <c r="AK210" s="517"/>
    </row>
    <row r="211" spans="1:37">
      <c r="A211" s="434">
        <v>631</v>
      </c>
      <c r="B211" s="435" t="s">
        <v>242</v>
      </c>
      <c r="C211" s="436">
        <v>1985</v>
      </c>
      <c r="D211" s="436">
        <v>1963</v>
      </c>
      <c r="E211" s="440">
        <v>437236.04622934433</v>
      </c>
      <c r="F211" s="200">
        <v>277196.0747432037</v>
      </c>
      <c r="G211" s="437">
        <f t="shared" si="41"/>
        <v>-160039.97148614062</v>
      </c>
      <c r="H211" s="438">
        <v>1114922.4854158484</v>
      </c>
      <c r="I211" s="200">
        <f t="shared" si="39"/>
        <v>267623.33782815177</v>
      </c>
      <c r="J211" s="439">
        <f t="shared" si="40"/>
        <v>-847299.14758769667</v>
      </c>
      <c r="K211" s="200">
        <v>562070.08676746942</v>
      </c>
      <c r="L211" s="440">
        <v>141945.71219146211</v>
      </c>
      <c r="M211" s="440">
        <v>552852.39864837914</v>
      </c>
      <c r="N211" s="440">
        <v>235159.83065890017</v>
      </c>
      <c r="O211" s="440">
        <v>-177592.52213702031</v>
      </c>
      <c r="P211" s="200">
        <v>68110.317114809834</v>
      </c>
      <c r="Q211" s="440">
        <v>590437</v>
      </c>
      <c r="R211" s="440">
        <v>593093.59426144965</v>
      </c>
      <c r="S211" s="440">
        <v>344417.13611322764</v>
      </c>
      <c r="T211" s="440">
        <v>333250.12285065651</v>
      </c>
      <c r="U211" s="437">
        <f t="shared" si="42"/>
        <v>-8510.4190011214232</v>
      </c>
      <c r="V211" s="428">
        <v>2487012.6677584206</v>
      </c>
      <c r="W211" s="428">
        <v>1471163.129723195</v>
      </c>
      <c r="X211" s="441">
        <v>-542509</v>
      </c>
      <c r="Y211" s="441">
        <v>-529697</v>
      </c>
      <c r="Z211" s="457">
        <f t="shared" si="43"/>
        <v>1944503.6677584206</v>
      </c>
      <c r="AA211" s="457">
        <f t="shared" si="44"/>
        <v>941466.12972319499</v>
      </c>
      <c r="AB211" s="437">
        <f t="shared" si="45"/>
        <v>-1003037.5380352256</v>
      </c>
      <c r="AC211" s="442">
        <f t="shared" si="46"/>
        <v>979.59882506721442</v>
      </c>
      <c r="AD211" s="457">
        <f t="shared" si="47"/>
        <v>479.60577163687975</v>
      </c>
      <c r="AE211" s="439">
        <f t="shared" si="48"/>
        <v>-499.99305343033467</v>
      </c>
      <c r="AF211" s="429">
        <v>2</v>
      </c>
      <c r="AG211" s="429">
        <v>2</v>
      </c>
      <c r="AH211" s="517"/>
      <c r="AI211" s="517"/>
      <c r="AJ211" s="517"/>
      <c r="AK211" s="517"/>
    </row>
    <row r="212" spans="1:37">
      <c r="A212" s="434">
        <v>635</v>
      </c>
      <c r="B212" s="435" t="s">
        <v>243</v>
      </c>
      <c r="C212" s="436">
        <v>6439</v>
      </c>
      <c r="D212" s="436">
        <v>6347</v>
      </c>
      <c r="E212" s="440">
        <v>1396232.1139583916</v>
      </c>
      <c r="F212" s="200">
        <v>1168242.1086813402</v>
      </c>
      <c r="G212" s="437">
        <f t="shared" si="41"/>
        <v>-227990.00527705136</v>
      </c>
      <c r="H212" s="438">
        <v>-128598.86888017091</v>
      </c>
      <c r="I212" s="200">
        <f t="shared" si="39"/>
        <v>-539444.38311081193</v>
      </c>
      <c r="J212" s="439">
        <f t="shared" si="40"/>
        <v>-410845.51423064101</v>
      </c>
      <c r="K212" s="200">
        <v>-40000.643998499349</v>
      </c>
      <c r="L212" s="440">
        <v>-115339.57916320411</v>
      </c>
      <c r="M212" s="440">
        <v>-88598.224881671558</v>
      </c>
      <c r="N212" s="440">
        <v>-70114.200139166569</v>
      </c>
      <c r="O212" s="440">
        <v>-574212.80591119104</v>
      </c>
      <c r="P212" s="200">
        <v>220222.2021027499</v>
      </c>
      <c r="Q212" s="440">
        <v>2240824</v>
      </c>
      <c r="R212" s="440">
        <v>2319522.1496603829</v>
      </c>
      <c r="S212" s="440">
        <v>1272187.3641265316</v>
      </c>
      <c r="T212" s="440">
        <v>1238742.9642665072</v>
      </c>
      <c r="U212" s="437">
        <f t="shared" si="42"/>
        <v>45253.749800358899</v>
      </c>
      <c r="V212" s="428">
        <v>4780644.6092047524</v>
      </c>
      <c r="W212" s="428">
        <v>4187062.8396258885</v>
      </c>
      <c r="X212" s="441">
        <v>-609079</v>
      </c>
      <c r="Y212" s="441">
        <v>-577259</v>
      </c>
      <c r="Z212" s="457">
        <f t="shared" si="43"/>
        <v>4171565.6092047524</v>
      </c>
      <c r="AA212" s="457">
        <f t="shared" si="44"/>
        <v>3609803.8396258885</v>
      </c>
      <c r="AB212" s="437">
        <f t="shared" si="45"/>
        <v>-561761.76957886387</v>
      </c>
      <c r="AC212" s="442">
        <f t="shared" si="46"/>
        <v>647.85923422965561</v>
      </c>
      <c r="AD212" s="457">
        <f t="shared" si="47"/>
        <v>568.74174249659495</v>
      </c>
      <c r="AE212" s="439">
        <f t="shared" si="48"/>
        <v>-79.11749173306066</v>
      </c>
      <c r="AF212" s="429">
        <v>6</v>
      </c>
      <c r="AG212" s="429">
        <v>6</v>
      </c>
      <c r="AH212" s="517"/>
      <c r="AI212" s="517"/>
      <c r="AJ212" s="517"/>
      <c r="AK212" s="517"/>
    </row>
    <row r="213" spans="1:37">
      <c r="A213" s="434">
        <v>636</v>
      </c>
      <c r="B213" s="435" t="s">
        <v>244</v>
      </c>
      <c r="C213" s="436">
        <v>8222</v>
      </c>
      <c r="D213" s="436">
        <v>8154</v>
      </c>
      <c r="E213" s="440">
        <v>3704963.7579602725</v>
      </c>
      <c r="F213" s="200">
        <v>4109473.4139891872</v>
      </c>
      <c r="G213" s="437">
        <f t="shared" si="41"/>
        <v>404509.65602891473</v>
      </c>
      <c r="H213" s="438">
        <v>775264.32873264665</v>
      </c>
      <c r="I213" s="200">
        <f t="shared" si="39"/>
        <v>477101.64894006518</v>
      </c>
      <c r="J213" s="439">
        <f t="shared" si="40"/>
        <v>-298162.67979258148</v>
      </c>
      <c r="K213" s="200">
        <v>547609.04309370148</v>
      </c>
      <c r="L213" s="440">
        <v>735244.98311307933</v>
      </c>
      <c r="M213" s="440">
        <v>227655.28563894515</v>
      </c>
      <c r="N213" s="440">
        <v>196628.90207309095</v>
      </c>
      <c r="O213" s="440">
        <v>-737692.01503069978</v>
      </c>
      <c r="P213" s="200">
        <v>282919.77878459473</v>
      </c>
      <c r="Q213" s="440">
        <v>2692776</v>
      </c>
      <c r="R213" s="440">
        <v>3741617.3530154377</v>
      </c>
      <c r="S213" s="440">
        <v>1772192.3552646746</v>
      </c>
      <c r="T213" s="440">
        <v>1738482.5819979981</v>
      </c>
      <c r="U213" s="437">
        <f t="shared" si="42"/>
        <v>1015131.5797487609</v>
      </c>
      <c r="V213" s="428">
        <v>8945196.441957593</v>
      </c>
      <c r="W213" s="428">
        <v>10066674.998107735</v>
      </c>
      <c r="X213" s="441">
        <v>-656919</v>
      </c>
      <c r="Y213" s="441">
        <v>-707856</v>
      </c>
      <c r="Z213" s="457">
        <f t="shared" si="43"/>
        <v>8288277.441957593</v>
      </c>
      <c r="AA213" s="457">
        <f t="shared" si="44"/>
        <v>9358818.9981077351</v>
      </c>
      <c r="AB213" s="437">
        <f t="shared" si="45"/>
        <v>1070541.5561501421</v>
      </c>
      <c r="AC213" s="442">
        <f t="shared" si="46"/>
        <v>1008.0609878323513</v>
      </c>
      <c r="AD213" s="457">
        <f t="shared" si="47"/>
        <v>1147.7580326352386</v>
      </c>
      <c r="AE213" s="439">
        <f t="shared" si="48"/>
        <v>139.69704480288726</v>
      </c>
      <c r="AF213" s="429">
        <v>2</v>
      </c>
      <c r="AG213" s="429">
        <v>2</v>
      </c>
      <c r="AH213" s="517"/>
      <c r="AI213" s="517"/>
      <c r="AJ213" s="517"/>
      <c r="AK213" s="517"/>
    </row>
    <row r="214" spans="1:37">
      <c r="A214" s="434">
        <v>638</v>
      </c>
      <c r="B214" s="435" t="s">
        <v>245</v>
      </c>
      <c r="C214" s="436">
        <v>51149</v>
      </c>
      <c r="D214" s="436">
        <v>51232</v>
      </c>
      <c r="E214" s="440">
        <v>26174144.99024187</v>
      </c>
      <c r="F214" s="200">
        <v>26793993.878249366</v>
      </c>
      <c r="G214" s="437">
        <f t="shared" si="41"/>
        <v>619848.88800749555</v>
      </c>
      <c r="H214" s="438">
        <v>19427004.869197294</v>
      </c>
      <c r="I214" s="200">
        <f t="shared" si="39"/>
        <v>17058774.42159193</v>
      </c>
      <c r="J214" s="439">
        <f t="shared" si="40"/>
        <v>-2368230.447605364</v>
      </c>
      <c r="K214" s="200">
        <v>13635707.035093911</v>
      </c>
      <c r="L214" s="440">
        <v>14516310.714359</v>
      </c>
      <c r="M214" s="440">
        <v>5791297.8341033831</v>
      </c>
      <c r="N214" s="440">
        <v>5399820.9806399001</v>
      </c>
      <c r="O214" s="440">
        <v>-4634956.7468791772</v>
      </c>
      <c r="P214" s="200">
        <v>1777599.4734722048</v>
      </c>
      <c r="Q214" s="440">
        <v>-4472510</v>
      </c>
      <c r="R214" s="440">
        <v>-3446951.8996120552</v>
      </c>
      <c r="S214" s="440">
        <v>7464233.663101892</v>
      </c>
      <c r="T214" s="440">
        <v>7324920.5436812136</v>
      </c>
      <c r="U214" s="437">
        <f t="shared" si="42"/>
        <v>886244.98096726649</v>
      </c>
      <c r="V214" s="428">
        <v>48592873.522541054</v>
      </c>
      <c r="W214" s="428">
        <v>47730736.944947444</v>
      </c>
      <c r="X214" s="441">
        <v>-1248111</v>
      </c>
      <c r="Y214" s="441">
        <v>-1517292</v>
      </c>
      <c r="Z214" s="457">
        <f t="shared" si="43"/>
        <v>47344762.522541054</v>
      </c>
      <c r="AA214" s="457">
        <f t="shared" si="44"/>
        <v>46213444.944947444</v>
      </c>
      <c r="AB214" s="437">
        <f t="shared" si="45"/>
        <v>-1131317.5775936097</v>
      </c>
      <c r="AC214" s="442">
        <f t="shared" si="46"/>
        <v>925.6244016997606</v>
      </c>
      <c r="AD214" s="457">
        <f t="shared" si="47"/>
        <v>902.04256997477057</v>
      </c>
      <c r="AE214" s="439">
        <f t="shared" si="48"/>
        <v>-23.581831724990025</v>
      </c>
      <c r="AF214" s="429">
        <v>1</v>
      </c>
      <c r="AG214" s="430">
        <v>32</v>
      </c>
      <c r="AH214" s="517"/>
      <c r="AI214" s="517"/>
      <c r="AJ214" s="517"/>
      <c r="AK214" s="517"/>
    </row>
    <row r="215" spans="1:37">
      <c r="A215" s="434">
        <v>678</v>
      </c>
      <c r="B215" s="435" t="s">
        <v>246</v>
      </c>
      <c r="C215" s="436">
        <v>24260</v>
      </c>
      <c r="D215" s="436">
        <v>24073</v>
      </c>
      <c r="E215" s="440">
        <v>11575899.297150478</v>
      </c>
      <c r="F215" s="200">
        <v>11467569.30169023</v>
      </c>
      <c r="G215" s="437">
        <f t="shared" si="41"/>
        <v>-108329.99546024762</v>
      </c>
      <c r="H215" s="438">
        <v>3354241.7462686226</v>
      </c>
      <c r="I215" s="200">
        <f t="shared" si="39"/>
        <v>707407.68499270291</v>
      </c>
      <c r="J215" s="439">
        <f t="shared" si="40"/>
        <v>-2646834.0612759199</v>
      </c>
      <c r="K215" s="200">
        <v>2016187.6418590839</v>
      </c>
      <c r="L215" s="440">
        <v>1510164.0481080736</v>
      </c>
      <c r="M215" s="440">
        <v>1338054.1044095384</v>
      </c>
      <c r="N215" s="440">
        <v>539864.68706276116</v>
      </c>
      <c r="O215" s="440">
        <v>-2177883.2325035608</v>
      </c>
      <c r="P215" s="200">
        <v>835262.18232542905</v>
      </c>
      <c r="Q215" s="440">
        <v>7135771</v>
      </c>
      <c r="R215" s="440">
        <v>7861808.3314749151</v>
      </c>
      <c r="S215" s="440">
        <v>3472366.0037305523</v>
      </c>
      <c r="T215" s="440">
        <v>3455085.4561190233</v>
      </c>
      <c r="U215" s="437">
        <f t="shared" si="42"/>
        <v>708756.78386338614</v>
      </c>
      <c r="V215" s="428">
        <v>25538278.047149651</v>
      </c>
      <c r="W215" s="428">
        <v>23491870.774764135</v>
      </c>
      <c r="X215" s="441">
        <v>-767016</v>
      </c>
      <c r="Y215" s="441">
        <v>-863174</v>
      </c>
      <c r="Z215" s="457">
        <f t="shared" si="43"/>
        <v>24771262.047149651</v>
      </c>
      <c r="AA215" s="457">
        <f t="shared" si="44"/>
        <v>22628696.774764135</v>
      </c>
      <c r="AB215" s="437">
        <f t="shared" si="45"/>
        <v>-2142565.2723855153</v>
      </c>
      <c r="AC215" s="442">
        <f t="shared" si="46"/>
        <v>1021.0742805914942</v>
      </c>
      <c r="AD215" s="457">
        <f t="shared" si="47"/>
        <v>940.00318924787666</v>
      </c>
      <c r="AE215" s="439">
        <f t="shared" si="48"/>
        <v>-81.071091343617582</v>
      </c>
      <c r="AF215" s="429">
        <v>17</v>
      </c>
      <c r="AG215" s="429">
        <v>17</v>
      </c>
      <c r="AH215" s="517"/>
      <c r="AI215" s="517"/>
      <c r="AJ215" s="517"/>
      <c r="AK215" s="517"/>
    </row>
    <row r="216" spans="1:37">
      <c r="A216" s="434">
        <v>680</v>
      </c>
      <c r="B216" s="435" t="s">
        <v>247</v>
      </c>
      <c r="C216" s="436">
        <v>24810</v>
      </c>
      <c r="D216" s="436">
        <v>24942</v>
      </c>
      <c r="E216" s="440">
        <v>7807687.1040563695</v>
      </c>
      <c r="F216" s="200">
        <v>8307797.2072037337</v>
      </c>
      <c r="G216" s="437">
        <f t="shared" si="41"/>
        <v>500110.10314736422</v>
      </c>
      <c r="H216" s="438">
        <v>874114.62632112589</v>
      </c>
      <c r="I216" s="200">
        <f t="shared" si="39"/>
        <v>107487.67672655545</v>
      </c>
      <c r="J216" s="439">
        <f t="shared" si="40"/>
        <v>-766626.94959457044</v>
      </c>
      <c r="K216" s="200">
        <v>123682.93708904352</v>
      </c>
      <c r="L216" s="440">
        <v>783946.65073299396</v>
      </c>
      <c r="M216" s="440">
        <v>750431.68923208234</v>
      </c>
      <c r="N216" s="440">
        <v>714628.72729971213</v>
      </c>
      <c r="O216" s="440">
        <v>-2256501.6236075195</v>
      </c>
      <c r="P216" s="200">
        <v>865413.92230136879</v>
      </c>
      <c r="Q216" s="440">
        <v>2366690</v>
      </c>
      <c r="R216" s="440">
        <v>1528490.6635992252</v>
      </c>
      <c r="S216" s="440">
        <v>3437295.6144646946</v>
      </c>
      <c r="T216" s="440">
        <v>3428419.251286753</v>
      </c>
      <c r="U216" s="437">
        <f t="shared" si="42"/>
        <v>-847075.69957871642</v>
      </c>
      <c r="V216" s="428">
        <v>14485787.34484219</v>
      </c>
      <c r="W216" s="428">
        <v>13372194.799321119</v>
      </c>
      <c r="X216" s="441">
        <v>-355736</v>
      </c>
      <c r="Y216" s="441">
        <v>257518</v>
      </c>
      <c r="Z216" s="457">
        <f t="shared" si="43"/>
        <v>14130051.34484219</v>
      </c>
      <c r="AA216" s="457">
        <f t="shared" si="44"/>
        <v>13629712.799321119</v>
      </c>
      <c r="AB216" s="437">
        <f t="shared" si="45"/>
        <v>-500338.54552107118</v>
      </c>
      <c r="AC216" s="442">
        <f t="shared" si="46"/>
        <v>569.53048548336119</v>
      </c>
      <c r="AD216" s="457">
        <f t="shared" si="47"/>
        <v>546.45629056696009</v>
      </c>
      <c r="AE216" s="439">
        <f t="shared" si="48"/>
        <v>-23.074194916401098</v>
      </c>
      <c r="AF216" s="429">
        <v>2</v>
      </c>
      <c r="AG216" s="429">
        <v>2</v>
      </c>
      <c r="AH216" s="517"/>
      <c r="AI216" s="517"/>
      <c r="AJ216" s="517"/>
      <c r="AK216" s="517"/>
    </row>
    <row r="217" spans="1:37">
      <c r="A217" s="434">
        <v>681</v>
      </c>
      <c r="B217" s="435" t="s">
        <v>248</v>
      </c>
      <c r="C217" s="436">
        <v>3330</v>
      </c>
      <c r="D217" s="436">
        <v>3308</v>
      </c>
      <c r="E217" s="440">
        <v>124131.27735977992</v>
      </c>
      <c r="F217" s="200">
        <v>148942.90926603222</v>
      </c>
      <c r="G217" s="437">
        <f t="shared" si="41"/>
        <v>24811.631906252296</v>
      </c>
      <c r="H217" s="438">
        <v>744894.57805015356</v>
      </c>
      <c r="I217" s="200">
        <f t="shared" si="39"/>
        <v>437394.65433990426</v>
      </c>
      <c r="J217" s="439">
        <f t="shared" si="40"/>
        <v>-307499.92371024931</v>
      </c>
      <c r="K217" s="200">
        <v>371221.84530391701</v>
      </c>
      <c r="L217" s="440">
        <v>335405.80736362888</v>
      </c>
      <c r="M217" s="440">
        <v>373672.73274623655</v>
      </c>
      <c r="N217" s="440">
        <v>286485.60408960812</v>
      </c>
      <c r="O217" s="440">
        <v>-299274.61193543719</v>
      </c>
      <c r="P217" s="200">
        <v>114777.8548221044</v>
      </c>
      <c r="Q217" s="440">
        <v>1045482</v>
      </c>
      <c r="R217" s="440">
        <v>1147672.9307255514</v>
      </c>
      <c r="S217" s="440">
        <v>805669.38021478138</v>
      </c>
      <c r="T217" s="440">
        <v>802022.15442834981</v>
      </c>
      <c r="U217" s="437">
        <f t="shared" si="42"/>
        <v>98543.704939119751</v>
      </c>
      <c r="V217" s="428">
        <v>2720177.2356247148</v>
      </c>
      <c r="W217" s="428">
        <v>2536032.6488267952</v>
      </c>
      <c r="X217" s="441">
        <v>-91766</v>
      </c>
      <c r="Y217" s="441">
        <v>43951</v>
      </c>
      <c r="Z217" s="457">
        <f t="shared" si="43"/>
        <v>2628411.2356247148</v>
      </c>
      <c r="AA217" s="457">
        <f t="shared" si="44"/>
        <v>2579983.6488267952</v>
      </c>
      <c r="AB217" s="437">
        <f t="shared" si="45"/>
        <v>-48427.58679791959</v>
      </c>
      <c r="AC217" s="442">
        <f t="shared" si="46"/>
        <v>789.31268337078518</v>
      </c>
      <c r="AD217" s="457">
        <f t="shared" si="47"/>
        <v>779.92250569129237</v>
      </c>
      <c r="AE217" s="439">
        <f t="shared" si="48"/>
        <v>-9.3901776794928082</v>
      </c>
      <c r="AF217" s="429">
        <v>10</v>
      </c>
      <c r="AG217" s="429">
        <v>10</v>
      </c>
      <c r="AH217" s="517"/>
      <c r="AI217" s="517"/>
      <c r="AJ217" s="517"/>
      <c r="AK217" s="517"/>
    </row>
    <row r="218" spans="1:37">
      <c r="A218" s="434">
        <v>683</v>
      </c>
      <c r="B218" s="435" t="s">
        <v>249</v>
      </c>
      <c r="C218" s="436">
        <v>3670</v>
      </c>
      <c r="D218" s="436">
        <v>3618</v>
      </c>
      <c r="E218" s="440">
        <v>5276775.5688604536</v>
      </c>
      <c r="F218" s="200">
        <v>5215865.9205308538</v>
      </c>
      <c r="G218" s="437">
        <f t="shared" si="41"/>
        <v>-60909.64832959976</v>
      </c>
      <c r="H218" s="438">
        <v>-348882.9734463644</v>
      </c>
      <c r="I218" s="200">
        <f t="shared" si="39"/>
        <v>-188769.496494728</v>
      </c>
      <c r="J218" s="439">
        <f t="shared" si="40"/>
        <v>160113.4769516364</v>
      </c>
      <c r="K218" s="200">
        <v>-388451.5013686202</v>
      </c>
      <c r="L218" s="440">
        <v>-129689.09930339006</v>
      </c>
      <c r="M218" s="440">
        <v>39568.52792225578</v>
      </c>
      <c r="N218" s="440">
        <v>142705.95928872193</v>
      </c>
      <c r="O218" s="440">
        <v>-327320.2980599794</v>
      </c>
      <c r="P218" s="200">
        <v>125533.94157991951</v>
      </c>
      <c r="Q218" s="440">
        <v>2472724</v>
      </c>
      <c r="R218" s="440">
        <v>2492447.4028989668</v>
      </c>
      <c r="S218" s="440">
        <v>759963.97848509159</v>
      </c>
      <c r="T218" s="440">
        <v>762159.80487067404</v>
      </c>
      <c r="U218" s="437">
        <f t="shared" si="42"/>
        <v>21919.229284549132</v>
      </c>
      <c r="V218" s="428">
        <v>8160580.5738991806</v>
      </c>
      <c r="W218" s="428">
        <v>8281703.631879</v>
      </c>
      <c r="X218" s="441">
        <v>118510</v>
      </c>
      <c r="Y218" s="441">
        <v>129722</v>
      </c>
      <c r="Z218" s="457">
        <f t="shared" si="43"/>
        <v>8279090.5738991806</v>
      </c>
      <c r="AA218" s="457">
        <f t="shared" si="44"/>
        <v>8411425.631879</v>
      </c>
      <c r="AB218" s="437">
        <f t="shared" si="45"/>
        <v>132335.05797981936</v>
      </c>
      <c r="AC218" s="442">
        <f t="shared" si="46"/>
        <v>2255.8829901632644</v>
      </c>
      <c r="AD218" s="457">
        <f t="shared" si="47"/>
        <v>2324.8827064342177</v>
      </c>
      <c r="AE218" s="439">
        <f t="shared" si="48"/>
        <v>68.999716270953286</v>
      </c>
      <c r="AF218" s="429">
        <v>19</v>
      </c>
      <c r="AG218" s="429">
        <v>19</v>
      </c>
      <c r="AH218" s="517"/>
      <c r="AI218" s="517"/>
      <c r="AJ218" s="517"/>
      <c r="AK218" s="517"/>
    </row>
    <row r="219" spans="1:37">
      <c r="A219" s="434">
        <v>684</v>
      </c>
      <c r="B219" s="435" t="s">
        <v>250</v>
      </c>
      <c r="C219" s="436">
        <v>38959</v>
      </c>
      <c r="D219" s="436">
        <v>38667</v>
      </c>
      <c r="E219" s="440">
        <v>7427065.5280936789</v>
      </c>
      <c r="F219" s="200">
        <v>6649908.4771251306</v>
      </c>
      <c r="G219" s="437">
        <f t="shared" si="41"/>
        <v>-777157.05096854828</v>
      </c>
      <c r="H219" s="438">
        <v>8809104.5328130145</v>
      </c>
      <c r="I219" s="200">
        <f t="shared" si="39"/>
        <v>-1678470.9520986103</v>
      </c>
      <c r="J219" s="439">
        <f t="shared" si="40"/>
        <v>-10487575.484911624</v>
      </c>
      <c r="K219" s="200">
        <v>4224861.5882231388</v>
      </c>
      <c r="L219" s="440">
        <v>-329631.26151949161</v>
      </c>
      <c r="M219" s="440">
        <v>4584242.9445898756</v>
      </c>
      <c r="N219" s="440">
        <v>807731.07946357725</v>
      </c>
      <c r="O219" s="440">
        <v>-3498201.7592828143</v>
      </c>
      <c r="P219" s="200">
        <v>1341630.9892401183</v>
      </c>
      <c r="Q219" s="440">
        <v>-487968</v>
      </c>
      <c r="R219" s="440">
        <v>19300.99825431214</v>
      </c>
      <c r="S219" s="440">
        <v>7040812.967825627</v>
      </c>
      <c r="T219" s="440">
        <v>6994486.0991022736</v>
      </c>
      <c r="U219" s="437">
        <f t="shared" si="42"/>
        <v>460942.12953095883</v>
      </c>
      <c r="V219" s="428">
        <v>22789015.028732322</v>
      </c>
      <c r="W219" s="428">
        <v>11985224.623165768</v>
      </c>
      <c r="X219" s="441">
        <v>-1861098</v>
      </c>
      <c r="Y219" s="441">
        <v>-1519211</v>
      </c>
      <c r="Z219" s="457">
        <f t="shared" si="43"/>
        <v>20927917.028732322</v>
      </c>
      <c r="AA219" s="457">
        <f t="shared" si="44"/>
        <v>10466013.623165768</v>
      </c>
      <c r="AB219" s="437">
        <f t="shared" si="45"/>
        <v>-10461903.405566555</v>
      </c>
      <c r="AC219" s="442">
        <f t="shared" si="46"/>
        <v>537.1779827185585</v>
      </c>
      <c r="AD219" s="457">
        <f t="shared" si="47"/>
        <v>270.67043275055647</v>
      </c>
      <c r="AE219" s="439">
        <f t="shared" si="48"/>
        <v>-266.50754996800202</v>
      </c>
      <c r="AF219" s="429">
        <v>4</v>
      </c>
      <c r="AG219" s="429">
        <v>4</v>
      </c>
      <c r="AH219" s="517"/>
      <c r="AI219" s="517"/>
      <c r="AJ219" s="517"/>
      <c r="AK219" s="517"/>
    </row>
    <row r="220" spans="1:37">
      <c r="A220" s="434">
        <v>686</v>
      </c>
      <c r="B220" s="435" t="s">
        <v>251</v>
      </c>
      <c r="C220" s="436">
        <v>3033</v>
      </c>
      <c r="D220" s="436">
        <v>2964</v>
      </c>
      <c r="E220" s="440">
        <v>442579.18503488984</v>
      </c>
      <c r="F220" s="200">
        <v>296274.27691742982</v>
      </c>
      <c r="G220" s="437">
        <f t="shared" si="41"/>
        <v>-146304.90811746003</v>
      </c>
      <c r="H220" s="438">
        <v>-864295.42155668838</v>
      </c>
      <c r="I220" s="200">
        <f t="shared" si="39"/>
        <v>-570781.35289618606</v>
      </c>
      <c r="J220" s="439">
        <f t="shared" si="40"/>
        <v>293514.06866050232</v>
      </c>
      <c r="K220" s="200">
        <v>-437443.22531851195</v>
      </c>
      <c r="L220" s="440">
        <v>-181328.55921767498</v>
      </c>
      <c r="M220" s="440">
        <v>-426852.19623817643</v>
      </c>
      <c r="N220" s="440">
        <v>-224141.91457212699</v>
      </c>
      <c r="O220" s="440">
        <v>-268152.9473327194</v>
      </c>
      <c r="P220" s="200">
        <v>102842.06822633538</v>
      </c>
      <c r="Q220" s="440">
        <v>1319499</v>
      </c>
      <c r="R220" s="440">
        <v>1397377.5114989683</v>
      </c>
      <c r="S220" s="440">
        <v>672707.59369978029</v>
      </c>
      <c r="T220" s="440">
        <v>666944.04381339496</v>
      </c>
      <c r="U220" s="437">
        <f t="shared" si="42"/>
        <v>72114.961612583138</v>
      </c>
      <c r="V220" s="428">
        <v>1570490.3571779816</v>
      </c>
      <c r="W220" s="428">
        <v>1789814.4793936014</v>
      </c>
      <c r="X220" s="441">
        <v>401186</v>
      </c>
      <c r="Y220" s="441">
        <v>565808</v>
      </c>
      <c r="Z220" s="457">
        <f t="shared" si="43"/>
        <v>1971676.3571779816</v>
      </c>
      <c r="AA220" s="457">
        <f t="shared" si="44"/>
        <v>2355622.4793936014</v>
      </c>
      <c r="AB220" s="437">
        <f t="shared" si="45"/>
        <v>383946.12221561978</v>
      </c>
      <c r="AC220" s="442">
        <f t="shared" si="46"/>
        <v>650.07463144674637</v>
      </c>
      <c r="AD220" s="457">
        <f t="shared" si="47"/>
        <v>794.74442624615438</v>
      </c>
      <c r="AE220" s="439">
        <f t="shared" si="48"/>
        <v>144.66979479940801</v>
      </c>
      <c r="AF220" s="429">
        <v>11</v>
      </c>
      <c r="AG220" s="429">
        <v>11</v>
      </c>
      <c r="AH220" s="517"/>
      <c r="AI220" s="517"/>
      <c r="AJ220" s="517"/>
      <c r="AK220" s="517"/>
    </row>
    <row r="221" spans="1:37">
      <c r="A221" s="434">
        <v>687</v>
      </c>
      <c r="B221" s="435" t="s">
        <v>252</v>
      </c>
      <c r="C221" s="436">
        <v>1513</v>
      </c>
      <c r="D221" s="436">
        <v>1477</v>
      </c>
      <c r="E221" s="440">
        <v>920347.87867581134</v>
      </c>
      <c r="F221" s="200">
        <v>931890.40810231771</v>
      </c>
      <c r="G221" s="437">
        <f t="shared" si="41"/>
        <v>11542.529426506371</v>
      </c>
      <c r="H221" s="438">
        <v>-464331.06506324699</v>
      </c>
      <c r="I221" s="200">
        <f t="shared" si="39"/>
        <v>-89116.065678321815</v>
      </c>
      <c r="J221" s="439">
        <f t="shared" si="40"/>
        <v>375214.99938492518</v>
      </c>
      <c r="K221" s="200">
        <v>-184051.24712608245</v>
      </c>
      <c r="L221" s="440">
        <v>80950.384163121867</v>
      </c>
      <c r="M221" s="440">
        <v>-280279.81793716457</v>
      </c>
      <c r="N221" s="440">
        <v>-87689.874794166622</v>
      </c>
      <c r="O221" s="440">
        <v>-133624.12389015741</v>
      </c>
      <c r="P221" s="200">
        <v>51247.548842880351</v>
      </c>
      <c r="Q221" s="440">
        <v>-31305</v>
      </c>
      <c r="R221" s="440">
        <v>155652.45034538591</v>
      </c>
      <c r="S221" s="440">
        <v>376032.7087259306</v>
      </c>
      <c r="T221" s="440">
        <v>377030.6913369656</v>
      </c>
      <c r="U221" s="437">
        <f t="shared" si="42"/>
        <v>187955.43295642087</v>
      </c>
      <c r="V221" s="428">
        <v>800744.52233849489</v>
      </c>
      <c r="W221" s="428">
        <v>1375457.4841362434</v>
      </c>
      <c r="X221" s="441">
        <v>127036</v>
      </c>
      <c r="Y221" s="441">
        <v>145541</v>
      </c>
      <c r="Z221" s="457">
        <f t="shared" si="43"/>
        <v>927780.52233849489</v>
      </c>
      <c r="AA221" s="457">
        <f t="shared" si="44"/>
        <v>1520998.4841362434</v>
      </c>
      <c r="AB221" s="437">
        <f t="shared" si="45"/>
        <v>593217.96179774846</v>
      </c>
      <c r="AC221" s="442">
        <f t="shared" si="46"/>
        <v>613.20589711731316</v>
      </c>
      <c r="AD221" s="457">
        <f t="shared" si="47"/>
        <v>1029.7890887855406</v>
      </c>
      <c r="AE221" s="439">
        <f t="shared" si="48"/>
        <v>416.58319166822741</v>
      </c>
      <c r="AF221" s="429">
        <v>11</v>
      </c>
      <c r="AG221" s="429">
        <v>11</v>
      </c>
      <c r="AH221" s="517"/>
      <c r="AI221" s="517"/>
      <c r="AJ221" s="517"/>
      <c r="AK221" s="517"/>
    </row>
    <row r="222" spans="1:37">
      <c r="A222" s="434">
        <v>689</v>
      </c>
      <c r="B222" s="435" t="s">
        <v>253</v>
      </c>
      <c r="C222" s="436">
        <v>3092</v>
      </c>
      <c r="D222" s="436">
        <v>3093</v>
      </c>
      <c r="E222" s="440">
        <v>-469671.07290449692</v>
      </c>
      <c r="F222" s="200">
        <v>-418997.32606561296</v>
      </c>
      <c r="G222" s="437">
        <f t="shared" si="41"/>
        <v>50673.746838883962</v>
      </c>
      <c r="H222" s="438">
        <v>2501140.4752171203</v>
      </c>
      <c r="I222" s="200">
        <f t="shared" si="39"/>
        <v>2171498.4506904371</v>
      </c>
      <c r="J222" s="439">
        <f t="shared" si="40"/>
        <v>-329642.02452668315</v>
      </c>
      <c r="K222" s="200">
        <v>1478680.7573115446</v>
      </c>
      <c r="L222" s="440">
        <v>1419856.4233951569</v>
      </c>
      <c r="M222" s="440">
        <v>1022459.7179055756</v>
      </c>
      <c r="N222" s="440">
        <v>924147.61065427028</v>
      </c>
      <c r="O222" s="440">
        <v>-279823.57155873859</v>
      </c>
      <c r="P222" s="200">
        <v>107317.98819974877</v>
      </c>
      <c r="Q222" s="440">
        <v>434703</v>
      </c>
      <c r="R222" s="440">
        <v>-20773.005539406837</v>
      </c>
      <c r="S222" s="440">
        <v>595411.99035538931</v>
      </c>
      <c r="T222" s="440">
        <v>588431.24081252282</v>
      </c>
      <c r="U222" s="437">
        <f t="shared" si="42"/>
        <v>-462456.75508227327</v>
      </c>
      <c r="V222" s="428">
        <v>3061584.3926680125</v>
      </c>
      <c r="W222" s="428">
        <v>2320159.3599605449</v>
      </c>
      <c r="X222" s="441">
        <v>-78189</v>
      </c>
      <c r="Y222" s="441">
        <v>-116038</v>
      </c>
      <c r="Z222" s="457">
        <f t="shared" si="43"/>
        <v>2983395.3926680125</v>
      </c>
      <c r="AA222" s="457">
        <f t="shared" si="44"/>
        <v>2204121.3599605449</v>
      </c>
      <c r="AB222" s="437">
        <f t="shared" si="45"/>
        <v>-779274.03270746768</v>
      </c>
      <c r="AC222" s="442">
        <f t="shared" si="46"/>
        <v>964.8756121177272</v>
      </c>
      <c r="AD222" s="457">
        <f t="shared" si="47"/>
        <v>712.61602326561422</v>
      </c>
      <c r="AE222" s="439">
        <f t="shared" si="48"/>
        <v>-252.25958885211298</v>
      </c>
      <c r="AF222" s="429">
        <v>9</v>
      </c>
      <c r="AG222" s="429">
        <v>9</v>
      </c>
      <c r="AH222" s="517"/>
      <c r="AI222" s="517"/>
      <c r="AJ222" s="517"/>
      <c r="AK222" s="517"/>
    </row>
    <row r="223" spans="1:37">
      <c r="A223" s="434">
        <v>691</v>
      </c>
      <c r="B223" s="435" t="s">
        <v>254</v>
      </c>
      <c r="C223" s="436">
        <v>2690</v>
      </c>
      <c r="D223" s="436">
        <v>2636</v>
      </c>
      <c r="E223" s="440">
        <v>1872302.4358752859</v>
      </c>
      <c r="F223" s="200">
        <v>1900249.5108248983</v>
      </c>
      <c r="G223" s="437">
        <f t="shared" si="41"/>
        <v>27947.074949612375</v>
      </c>
      <c r="H223" s="438">
        <v>593159.71106353041</v>
      </c>
      <c r="I223" s="200">
        <f t="shared" si="39"/>
        <v>398730.86990293895</v>
      </c>
      <c r="J223" s="439">
        <f t="shared" si="40"/>
        <v>-194428.84116059146</v>
      </c>
      <c r="K223" s="200">
        <v>538032.02669340617</v>
      </c>
      <c r="L223" s="440">
        <v>539954.93312011054</v>
      </c>
      <c r="M223" s="440">
        <v>55127.68437012424</v>
      </c>
      <c r="N223" s="440">
        <v>5793.3043011915915</v>
      </c>
      <c r="O223" s="440">
        <v>-238478.802013849</v>
      </c>
      <c r="P223" s="200">
        <v>91461.434495485853</v>
      </c>
      <c r="Q223" s="440">
        <v>1795427</v>
      </c>
      <c r="R223" s="440">
        <v>1708881.6675977139</v>
      </c>
      <c r="S223" s="440">
        <v>640960.05842737365</v>
      </c>
      <c r="T223" s="440">
        <v>641849.22308627202</v>
      </c>
      <c r="U223" s="437">
        <f t="shared" si="42"/>
        <v>-85656.167743388098</v>
      </c>
      <c r="V223" s="428">
        <v>4901849.2053661896</v>
      </c>
      <c r="W223" s="428">
        <v>4649711.2714651786</v>
      </c>
      <c r="X223" s="441">
        <v>-20267</v>
      </c>
      <c r="Y223" s="441">
        <v>33701</v>
      </c>
      <c r="Z223" s="457">
        <f t="shared" si="43"/>
        <v>4881582.2053661896</v>
      </c>
      <c r="AA223" s="457">
        <f t="shared" si="44"/>
        <v>4683412.2714651786</v>
      </c>
      <c r="AB223" s="437">
        <f t="shared" si="45"/>
        <v>-198169.93390101101</v>
      </c>
      <c r="AC223" s="442">
        <f t="shared" si="46"/>
        <v>1814.7145744855723</v>
      </c>
      <c r="AD223" s="457">
        <f t="shared" si="47"/>
        <v>1776.711787354013</v>
      </c>
      <c r="AE223" s="439">
        <f t="shared" si="48"/>
        <v>-38.002787131559217</v>
      </c>
      <c r="AF223" s="429">
        <v>17</v>
      </c>
      <c r="AG223" s="429">
        <v>17</v>
      </c>
      <c r="AH223" s="517"/>
      <c r="AI223" s="517"/>
      <c r="AJ223" s="517"/>
      <c r="AK223" s="517"/>
    </row>
    <row r="224" spans="1:37">
      <c r="A224" s="434">
        <v>694</v>
      </c>
      <c r="B224" s="435" t="s">
        <v>255</v>
      </c>
      <c r="C224" s="436">
        <v>28521</v>
      </c>
      <c r="D224" s="436">
        <v>28349</v>
      </c>
      <c r="E224" s="440">
        <v>5764491.5477792863</v>
      </c>
      <c r="F224" s="200">
        <v>5687976.3342431709</v>
      </c>
      <c r="G224" s="437">
        <f t="shared" si="41"/>
        <v>-76515.213536115363</v>
      </c>
      <c r="H224" s="438">
        <v>1885978.4477380845</v>
      </c>
      <c r="I224" s="200">
        <f t="shared" si="39"/>
        <v>-3003689.6493410422</v>
      </c>
      <c r="J224" s="439">
        <f t="shared" si="40"/>
        <v>-4889668.0970791262</v>
      </c>
      <c r="K224" s="200">
        <v>182336.14887084407</v>
      </c>
      <c r="L224" s="440">
        <v>-1477315.1349632528</v>
      </c>
      <c r="M224" s="440">
        <v>1703642.2988672403</v>
      </c>
      <c r="N224" s="440">
        <v>54731.46125881037</v>
      </c>
      <c r="O224" s="440">
        <v>-2564732.7611117624</v>
      </c>
      <c r="P224" s="200">
        <v>983626.78547516256</v>
      </c>
      <c r="Q224" s="440">
        <v>2205258</v>
      </c>
      <c r="R224" s="440">
        <v>767934.28666146309</v>
      </c>
      <c r="S224" s="440">
        <v>4328850.2716077128</v>
      </c>
      <c r="T224" s="440">
        <v>4263642.6319200806</v>
      </c>
      <c r="U224" s="437">
        <f t="shared" si="42"/>
        <v>-1502531.3530261694</v>
      </c>
      <c r="V224" s="428">
        <v>14184578.267125081</v>
      </c>
      <c r="W224" s="428">
        <v>7715863.6040574862</v>
      </c>
      <c r="X224" s="441">
        <v>-109406</v>
      </c>
      <c r="Y224" s="441">
        <v>332944</v>
      </c>
      <c r="Z224" s="457">
        <f t="shared" si="43"/>
        <v>14075172.267125081</v>
      </c>
      <c r="AA224" s="457">
        <f t="shared" si="44"/>
        <v>8048807.6040574862</v>
      </c>
      <c r="AB224" s="437">
        <f t="shared" si="45"/>
        <v>-6026364.6630675951</v>
      </c>
      <c r="AC224" s="442">
        <f t="shared" si="46"/>
        <v>493.50206048613586</v>
      </c>
      <c r="AD224" s="457">
        <f t="shared" si="47"/>
        <v>283.91857222679761</v>
      </c>
      <c r="AE224" s="439">
        <f t="shared" si="48"/>
        <v>-209.58348825933825</v>
      </c>
      <c r="AF224" s="429">
        <v>5</v>
      </c>
      <c r="AG224" s="429">
        <v>5</v>
      </c>
      <c r="AH224" s="517"/>
      <c r="AI224" s="517"/>
      <c r="AJ224" s="517"/>
      <c r="AK224" s="517"/>
    </row>
    <row r="225" spans="1:37">
      <c r="A225" s="434">
        <v>697</v>
      </c>
      <c r="B225" s="435" t="s">
        <v>256</v>
      </c>
      <c r="C225" s="436">
        <v>1210</v>
      </c>
      <c r="D225" s="436">
        <v>1174</v>
      </c>
      <c r="E225" s="440">
        <v>348881.90671489947</v>
      </c>
      <c r="F225" s="200">
        <v>482618.70954222517</v>
      </c>
      <c r="G225" s="437">
        <f t="shared" si="41"/>
        <v>133736.80282732571</v>
      </c>
      <c r="H225" s="438">
        <v>-206289.23691114865</v>
      </c>
      <c r="I225" s="200">
        <f t="shared" si="39"/>
        <v>-257492.27796353318</v>
      </c>
      <c r="J225" s="439">
        <f t="shared" si="40"/>
        <v>-51203.041052384535</v>
      </c>
      <c r="K225" s="200">
        <v>-130762.00988030998</v>
      </c>
      <c r="L225" s="440">
        <v>-129770.52125197143</v>
      </c>
      <c r="M225" s="440">
        <v>-75527.227030838651</v>
      </c>
      <c r="N225" s="440">
        <v>-62244.370722730819</v>
      </c>
      <c r="O225" s="440">
        <v>-106211.72745229845</v>
      </c>
      <c r="P225" s="200">
        <v>40734.341463467528</v>
      </c>
      <c r="Q225" s="440">
        <v>341734</v>
      </c>
      <c r="R225" s="440">
        <v>419727.00138191832</v>
      </c>
      <c r="S225" s="440">
        <v>294418.19818171411</v>
      </c>
      <c r="T225" s="440">
        <v>289700.64148855588</v>
      </c>
      <c r="U225" s="437">
        <f t="shared" si="42"/>
        <v>73275.444688759977</v>
      </c>
      <c r="V225" s="428">
        <v>778744.86798546487</v>
      </c>
      <c r="W225" s="428">
        <v>934554.07447292912</v>
      </c>
      <c r="X225" s="441">
        <v>-192273</v>
      </c>
      <c r="Y225" s="441">
        <v>-197387</v>
      </c>
      <c r="Z225" s="457">
        <f t="shared" si="43"/>
        <v>586471.86798546487</v>
      </c>
      <c r="AA225" s="457">
        <f t="shared" si="44"/>
        <v>737167.07447292912</v>
      </c>
      <c r="AB225" s="437">
        <f t="shared" si="45"/>
        <v>150695.20648746425</v>
      </c>
      <c r="AC225" s="442">
        <f t="shared" si="46"/>
        <v>484.68749420286355</v>
      </c>
      <c r="AD225" s="457">
        <f t="shared" si="47"/>
        <v>627.91062561578292</v>
      </c>
      <c r="AE225" s="439">
        <f t="shared" si="48"/>
        <v>143.22313141291937</v>
      </c>
      <c r="AF225" s="429">
        <v>18</v>
      </c>
      <c r="AG225" s="429">
        <v>18</v>
      </c>
      <c r="AH225" s="517"/>
      <c r="AI225" s="517"/>
      <c r="AJ225" s="517"/>
      <c r="AK225" s="517"/>
    </row>
    <row r="226" spans="1:37">
      <c r="A226" s="434">
        <v>698</v>
      </c>
      <c r="B226" s="435" t="s">
        <v>257</v>
      </c>
      <c r="C226" s="436">
        <v>64180</v>
      </c>
      <c r="D226" s="436">
        <v>64535</v>
      </c>
      <c r="E226" s="440">
        <v>23458721.596370567</v>
      </c>
      <c r="F226" s="200">
        <v>23460746.958677623</v>
      </c>
      <c r="G226" s="437">
        <f t="shared" si="41"/>
        <v>2025.3623070567846</v>
      </c>
      <c r="H226" s="438">
        <v>-30175562.302185047</v>
      </c>
      <c r="I226" s="200">
        <f t="shared" si="39"/>
        <v>-32853372.480246294</v>
      </c>
      <c r="J226" s="439">
        <f t="shared" si="40"/>
        <v>-2677810.1780612469</v>
      </c>
      <c r="K226" s="200">
        <v>-18309719.873889558</v>
      </c>
      <c r="L226" s="440">
        <v>-18179562.116964642</v>
      </c>
      <c r="M226" s="440">
        <v>-11865842.428295489</v>
      </c>
      <c r="N226" s="440">
        <v>-11074506.185437359</v>
      </c>
      <c r="O226" s="440">
        <v>-5838478.5614429982</v>
      </c>
      <c r="P226" s="200">
        <v>2239174.3835987025</v>
      </c>
      <c r="Q226" s="440">
        <v>19322521</v>
      </c>
      <c r="R226" s="440">
        <v>16703201.161491858</v>
      </c>
      <c r="S226" s="440">
        <v>9602704.4680333622</v>
      </c>
      <c r="T226" s="440">
        <v>9664295.5870860573</v>
      </c>
      <c r="U226" s="437">
        <f t="shared" si="42"/>
        <v>-2557728.719455447</v>
      </c>
      <c r="V226" s="428">
        <v>22208384.762218881</v>
      </c>
      <c r="W226" s="428">
        <v>16974871.228315502</v>
      </c>
      <c r="X226" s="441">
        <v>-3489591</v>
      </c>
      <c r="Y226" s="441">
        <v>-3799357</v>
      </c>
      <c r="Z226" s="457">
        <f t="shared" si="43"/>
        <v>18718793.762218881</v>
      </c>
      <c r="AA226" s="457">
        <f t="shared" si="44"/>
        <v>13175514.228315502</v>
      </c>
      <c r="AB226" s="437">
        <f t="shared" si="45"/>
        <v>-5543279.533903379</v>
      </c>
      <c r="AC226" s="442">
        <f t="shared" si="46"/>
        <v>291.66085637611218</v>
      </c>
      <c r="AD226" s="457">
        <f t="shared" si="47"/>
        <v>204.16075351848613</v>
      </c>
      <c r="AE226" s="439">
        <f t="shared" si="48"/>
        <v>-87.500102857626047</v>
      </c>
      <c r="AF226" s="429">
        <v>19</v>
      </c>
      <c r="AG226" s="429">
        <v>19</v>
      </c>
      <c r="AH226" s="517"/>
      <c r="AI226" s="517"/>
      <c r="AJ226" s="517"/>
      <c r="AK226" s="517"/>
    </row>
    <row r="227" spans="1:37">
      <c r="A227" s="434">
        <v>700</v>
      </c>
      <c r="B227" s="435" t="s">
        <v>258</v>
      </c>
      <c r="C227" s="436">
        <v>4913</v>
      </c>
      <c r="D227" s="436">
        <v>4842</v>
      </c>
      <c r="E227" s="440">
        <v>469253.8075662707</v>
      </c>
      <c r="F227" s="200">
        <v>331382.41640679957</v>
      </c>
      <c r="G227" s="437">
        <f t="shared" si="41"/>
        <v>-137871.39115947112</v>
      </c>
      <c r="H227" s="438">
        <v>751558.18969618343</v>
      </c>
      <c r="I227" s="200">
        <f t="shared" si="39"/>
        <v>513222.90882036462</v>
      </c>
      <c r="J227" s="439">
        <f t="shared" si="40"/>
        <v>-238335.2808758188</v>
      </c>
      <c r="K227" s="200">
        <v>242837.30904163822</v>
      </c>
      <c r="L227" s="440">
        <v>317575.34135865117</v>
      </c>
      <c r="M227" s="440">
        <v>508720.88065454521</v>
      </c>
      <c r="N227" s="440">
        <v>465699.95498975378</v>
      </c>
      <c r="O227" s="440">
        <v>-438055.52327430074</v>
      </c>
      <c r="P227" s="200">
        <v>168003.13574626044</v>
      </c>
      <c r="Q227" s="440">
        <v>-6020</v>
      </c>
      <c r="R227" s="440">
        <v>501513.01053437561</v>
      </c>
      <c r="S227" s="440">
        <v>815623.78408988658</v>
      </c>
      <c r="T227" s="440">
        <v>790539.21424228686</v>
      </c>
      <c r="U227" s="437">
        <f t="shared" si="42"/>
        <v>482448.44068677584</v>
      </c>
      <c r="V227" s="428">
        <v>2030415.7813523407</v>
      </c>
      <c r="W227" s="428">
        <v>2136657.5501018339</v>
      </c>
      <c r="X227" s="441">
        <v>-1097468</v>
      </c>
      <c r="Y227" s="441">
        <v>-1121725</v>
      </c>
      <c r="Z227" s="457">
        <f t="shared" si="43"/>
        <v>932947.78135234071</v>
      </c>
      <c r="AA227" s="457">
        <f t="shared" si="44"/>
        <v>1014932.5501018339</v>
      </c>
      <c r="AB227" s="437">
        <f t="shared" si="45"/>
        <v>81984.768749493174</v>
      </c>
      <c r="AC227" s="442">
        <f t="shared" si="46"/>
        <v>189.89370676823543</v>
      </c>
      <c r="AD227" s="457">
        <f t="shared" si="47"/>
        <v>209.61019209042419</v>
      </c>
      <c r="AE227" s="439">
        <f t="shared" si="48"/>
        <v>19.71648532218876</v>
      </c>
      <c r="AF227" s="429">
        <v>9</v>
      </c>
      <c r="AG227" s="429">
        <v>9</v>
      </c>
      <c r="AH227" s="517"/>
      <c r="AI227" s="517"/>
      <c r="AJ227" s="517"/>
      <c r="AK227" s="517"/>
    </row>
    <row r="228" spans="1:37">
      <c r="A228" s="434">
        <v>702</v>
      </c>
      <c r="B228" s="435" t="s">
        <v>259</v>
      </c>
      <c r="C228" s="436">
        <v>4155</v>
      </c>
      <c r="D228" s="436">
        <v>4114</v>
      </c>
      <c r="E228" s="440">
        <v>108873.02867564186</v>
      </c>
      <c r="F228" s="200">
        <v>55613.126409343444</v>
      </c>
      <c r="G228" s="437">
        <f t="shared" si="41"/>
        <v>-53259.902266298421</v>
      </c>
      <c r="H228" s="438">
        <v>814569.63268871582</v>
      </c>
      <c r="I228" s="200">
        <f t="shared" si="39"/>
        <v>565447.76523059118</v>
      </c>
      <c r="J228" s="439">
        <f t="shared" si="40"/>
        <v>-249121.86745812465</v>
      </c>
      <c r="K228" s="200">
        <v>595501.04167854588</v>
      </c>
      <c r="L228" s="440">
        <v>630976.61324473529</v>
      </c>
      <c r="M228" s="440">
        <v>219068.59101016991</v>
      </c>
      <c r="N228" s="440">
        <v>163920.86745267914</v>
      </c>
      <c r="O228" s="440">
        <v>-372193.39585924684</v>
      </c>
      <c r="P228" s="200">
        <v>142743.68039242367</v>
      </c>
      <c r="Q228" s="440">
        <v>874075</v>
      </c>
      <c r="R228" s="440">
        <v>1165825.8508979406</v>
      </c>
      <c r="S228" s="440">
        <v>910151.59470414324</v>
      </c>
      <c r="T228" s="440">
        <v>897669.0863562678</v>
      </c>
      <c r="U228" s="437">
        <f t="shared" si="42"/>
        <v>279268.34255006514</v>
      </c>
      <c r="V228" s="428">
        <v>2707669.2560685007</v>
      </c>
      <c r="W228" s="428">
        <v>2684555.8289774149</v>
      </c>
      <c r="X228" s="441">
        <v>-824073</v>
      </c>
      <c r="Y228" s="441">
        <v>-837713</v>
      </c>
      <c r="Z228" s="457">
        <f t="shared" si="43"/>
        <v>1883596.2560685007</v>
      </c>
      <c r="AA228" s="457">
        <f t="shared" si="44"/>
        <v>1846842.8289774149</v>
      </c>
      <c r="AB228" s="437">
        <f t="shared" si="45"/>
        <v>-36753.427091085818</v>
      </c>
      <c r="AC228" s="442">
        <f t="shared" si="46"/>
        <v>453.33243226678718</v>
      </c>
      <c r="AD228" s="457">
        <f t="shared" si="47"/>
        <v>448.91658458371774</v>
      </c>
      <c r="AE228" s="439">
        <f t="shared" si="48"/>
        <v>-4.415847683069444</v>
      </c>
      <c r="AF228" s="429">
        <v>6</v>
      </c>
      <c r="AG228" s="429">
        <v>6</v>
      </c>
      <c r="AH228" s="517"/>
      <c r="AI228" s="517"/>
      <c r="AJ228" s="517"/>
      <c r="AK228" s="517"/>
    </row>
    <row r="229" spans="1:37">
      <c r="A229" s="434">
        <v>704</v>
      </c>
      <c r="B229" s="435" t="s">
        <v>260</v>
      </c>
      <c r="C229" s="436">
        <v>6379</v>
      </c>
      <c r="D229" s="436">
        <v>6428</v>
      </c>
      <c r="E229" s="440">
        <v>3821733.2918232959</v>
      </c>
      <c r="F229" s="200">
        <v>4008044.6870801067</v>
      </c>
      <c r="G229" s="437">
        <f t="shared" si="41"/>
        <v>186311.39525681082</v>
      </c>
      <c r="H229" s="438">
        <v>449461.92112221569</v>
      </c>
      <c r="I229" s="200">
        <f t="shared" si="39"/>
        <v>740630.65375617123</v>
      </c>
      <c r="J229" s="439">
        <f t="shared" si="40"/>
        <v>291168.73263395554</v>
      </c>
      <c r="K229" s="200">
        <v>454971.36601067602</v>
      </c>
      <c r="L229" s="440">
        <v>918336.83803082607</v>
      </c>
      <c r="M229" s="440">
        <v>-5509.4448884603189</v>
      </c>
      <c r="N229" s="440">
        <v>180802.0245296084</v>
      </c>
      <c r="O229" s="440">
        <v>-581540.87228566816</v>
      </c>
      <c r="P229" s="200">
        <v>223032.66348140483</v>
      </c>
      <c r="Q229" s="440">
        <v>1148254</v>
      </c>
      <c r="R229" s="440">
        <v>1109658.2421610232</v>
      </c>
      <c r="S229" s="440">
        <v>871842.56580708991</v>
      </c>
      <c r="T229" s="440">
        <v>847116.43534206226</v>
      </c>
      <c r="U229" s="437">
        <f t="shared" si="42"/>
        <v>-63321.888304004446</v>
      </c>
      <c r="V229" s="428">
        <v>6291291.7787526017</v>
      </c>
      <c r="W229" s="428">
        <v>6705450.0184694733</v>
      </c>
      <c r="X229" s="441">
        <v>-973413</v>
      </c>
      <c r="Y229" s="441">
        <v>-1150414</v>
      </c>
      <c r="Z229" s="457">
        <f t="shared" si="43"/>
        <v>5317878.7787526017</v>
      </c>
      <c r="AA229" s="457">
        <f t="shared" si="44"/>
        <v>5555036.0184694733</v>
      </c>
      <c r="AB229" s="437">
        <f t="shared" si="45"/>
        <v>237157.23971687164</v>
      </c>
      <c r="AC229" s="442">
        <f t="shared" si="46"/>
        <v>833.65398632271547</v>
      </c>
      <c r="AD229" s="457">
        <f t="shared" si="47"/>
        <v>864.19353118691242</v>
      </c>
      <c r="AE229" s="439">
        <f t="shared" si="48"/>
        <v>30.539544864196955</v>
      </c>
      <c r="AF229" s="429">
        <v>2</v>
      </c>
      <c r="AG229" s="429">
        <v>2</v>
      </c>
      <c r="AH229" s="517"/>
      <c r="AI229" s="517"/>
      <c r="AJ229" s="517"/>
      <c r="AK229" s="517"/>
    </row>
    <row r="230" spans="1:37">
      <c r="A230" s="434">
        <v>707</v>
      </c>
      <c r="B230" s="435" t="s">
        <v>261</v>
      </c>
      <c r="C230" s="436">
        <v>2032</v>
      </c>
      <c r="D230" s="436">
        <v>1960</v>
      </c>
      <c r="E230" s="440">
        <v>-99696.399509669864</v>
      </c>
      <c r="F230" s="200">
        <v>-141142.62913648586</v>
      </c>
      <c r="G230" s="437">
        <f t="shared" si="41"/>
        <v>-41446.229626815999</v>
      </c>
      <c r="H230" s="438">
        <v>370642.55836030038</v>
      </c>
      <c r="I230" s="200">
        <f t="shared" si="39"/>
        <v>-321317.02894970978</v>
      </c>
      <c r="J230" s="439">
        <f t="shared" si="40"/>
        <v>-691959.5873100101</v>
      </c>
      <c r="K230" s="200">
        <v>120641.47269543461</v>
      </c>
      <c r="L230" s="440">
        <v>-212965.84802369284</v>
      </c>
      <c r="M230" s="440">
        <v>250001.08566486579</v>
      </c>
      <c r="N230" s="440">
        <v>963.70539264452441</v>
      </c>
      <c r="O230" s="440">
        <v>-177321.11227129895</v>
      </c>
      <c r="P230" s="200">
        <v>68006.22595263744</v>
      </c>
      <c r="Q230" s="440">
        <v>1231830</v>
      </c>
      <c r="R230" s="440">
        <v>1272819.4878410366</v>
      </c>
      <c r="S230" s="440">
        <v>524427.4422636329</v>
      </c>
      <c r="T230" s="440">
        <v>524382.82559333195</v>
      </c>
      <c r="U230" s="437">
        <f t="shared" si="42"/>
        <v>40944.871170735452</v>
      </c>
      <c r="V230" s="428">
        <v>2027203.6011142633</v>
      </c>
      <c r="W230" s="428">
        <v>1334742.6553878454</v>
      </c>
      <c r="X230" s="441">
        <v>-563203</v>
      </c>
      <c r="Y230" s="441">
        <v>-569849</v>
      </c>
      <c r="Z230" s="457">
        <f t="shared" si="43"/>
        <v>1464000.6011142633</v>
      </c>
      <c r="AA230" s="457">
        <f t="shared" si="44"/>
        <v>764893.65538784536</v>
      </c>
      <c r="AB230" s="437">
        <f t="shared" si="45"/>
        <v>-699106.94572641794</v>
      </c>
      <c r="AC230" s="442">
        <f t="shared" si="46"/>
        <v>720.47273676883037</v>
      </c>
      <c r="AD230" s="457">
        <f t="shared" si="47"/>
        <v>390.25186499379868</v>
      </c>
      <c r="AE230" s="439">
        <f t="shared" si="48"/>
        <v>-330.2208717750317</v>
      </c>
      <c r="AF230" s="429">
        <v>12</v>
      </c>
      <c r="AG230" s="429">
        <v>12</v>
      </c>
      <c r="AH230" s="517"/>
      <c r="AI230" s="517"/>
      <c r="AJ230" s="517"/>
      <c r="AK230" s="517"/>
    </row>
    <row r="231" spans="1:37">
      <c r="A231" s="434">
        <v>710</v>
      </c>
      <c r="B231" s="435" t="s">
        <v>262</v>
      </c>
      <c r="C231" s="436">
        <v>27484</v>
      </c>
      <c r="D231" s="436">
        <v>27306</v>
      </c>
      <c r="E231" s="440">
        <v>10620228.90398483</v>
      </c>
      <c r="F231" s="200">
        <v>10665531.428135855</v>
      </c>
      <c r="G231" s="437">
        <f t="shared" si="41"/>
        <v>45302.52415102534</v>
      </c>
      <c r="H231" s="438">
        <v>-1463511.6122464272</v>
      </c>
      <c r="I231" s="200">
        <f t="shared" si="39"/>
        <v>-3865649.9548477191</v>
      </c>
      <c r="J231" s="439">
        <f t="shared" si="40"/>
        <v>-2402138.3426012918</v>
      </c>
      <c r="K231" s="200">
        <v>-1876434.7318152732</v>
      </c>
      <c r="L231" s="440">
        <v>-2356141.1046610768</v>
      </c>
      <c r="M231" s="440">
        <v>412923.11956884601</v>
      </c>
      <c r="N231" s="440">
        <v>13425.989516097645</v>
      </c>
      <c r="O231" s="440">
        <v>-2470372.5977959638</v>
      </c>
      <c r="P231" s="200">
        <v>947437.75809322344</v>
      </c>
      <c r="Q231" s="440">
        <v>8151506</v>
      </c>
      <c r="R231" s="440">
        <v>7440546.0135168284</v>
      </c>
      <c r="S231" s="440">
        <v>4902020.8825135343</v>
      </c>
      <c r="T231" s="440">
        <v>4808817.0721378895</v>
      </c>
      <c r="U231" s="437">
        <f t="shared" si="42"/>
        <v>-804163.79685881734</v>
      </c>
      <c r="V231" s="428">
        <v>22210244.174251936</v>
      </c>
      <c r="W231" s="428">
        <v>19049244.559495553</v>
      </c>
      <c r="X231" s="441">
        <v>-899796</v>
      </c>
      <c r="Y231" s="441">
        <v>-774999</v>
      </c>
      <c r="Z231" s="457">
        <f t="shared" si="43"/>
        <v>21310448.174251936</v>
      </c>
      <c r="AA231" s="457">
        <f t="shared" si="44"/>
        <v>18274245.559495553</v>
      </c>
      <c r="AB231" s="437">
        <f t="shared" si="45"/>
        <v>-3036202.614756383</v>
      </c>
      <c r="AC231" s="442">
        <f t="shared" si="46"/>
        <v>775.37651630955963</v>
      </c>
      <c r="AD231" s="457">
        <f t="shared" si="47"/>
        <v>669.23919869243218</v>
      </c>
      <c r="AE231" s="439">
        <f t="shared" si="48"/>
        <v>-106.13731761712745</v>
      </c>
      <c r="AF231" s="429">
        <v>1</v>
      </c>
      <c r="AG231" s="430">
        <v>34</v>
      </c>
      <c r="AH231" s="517"/>
      <c r="AI231" s="517"/>
      <c r="AJ231" s="517"/>
      <c r="AK231" s="517"/>
    </row>
    <row r="232" spans="1:37">
      <c r="A232" s="434">
        <v>729</v>
      </c>
      <c r="B232" s="435" t="s">
        <v>263</v>
      </c>
      <c r="C232" s="436">
        <v>9117</v>
      </c>
      <c r="D232" s="436">
        <v>8975</v>
      </c>
      <c r="E232" s="440">
        <v>1844600.1265597309</v>
      </c>
      <c r="F232" s="200">
        <v>1432018.1108501754</v>
      </c>
      <c r="G232" s="437">
        <f t="shared" si="41"/>
        <v>-412582.01570955548</v>
      </c>
      <c r="H232" s="438">
        <v>196802.57316477303</v>
      </c>
      <c r="I232" s="200">
        <f t="shared" si="39"/>
        <v>-1049417.6340284974</v>
      </c>
      <c r="J232" s="439">
        <f t="shared" si="40"/>
        <v>-1246220.2071932703</v>
      </c>
      <c r="K232" s="200">
        <v>-2235.4910099561166</v>
      </c>
      <c r="L232" s="440">
        <v>-507893.30434610532</v>
      </c>
      <c r="M232" s="440">
        <v>199038.06417472914</v>
      </c>
      <c r="N232" s="440">
        <v>-40962.541565051659</v>
      </c>
      <c r="O232" s="440">
        <v>-811967.84828311636</v>
      </c>
      <c r="P232" s="200">
        <v>311406.060165776</v>
      </c>
      <c r="Q232" s="440">
        <v>4572390</v>
      </c>
      <c r="R232" s="440">
        <v>4751158.3825585954</v>
      </c>
      <c r="S232" s="440">
        <v>1905196.320821929</v>
      </c>
      <c r="T232" s="440">
        <v>1883138.1090361306</v>
      </c>
      <c r="U232" s="437">
        <f t="shared" si="42"/>
        <v>156710.17077279743</v>
      </c>
      <c r="V232" s="428">
        <v>8518989.0205464326</v>
      </c>
      <c r="W232" s="428">
        <v>7016896.9685980678</v>
      </c>
      <c r="X232" s="441">
        <v>262751</v>
      </c>
      <c r="Y232" s="441">
        <v>180186</v>
      </c>
      <c r="Z232" s="457">
        <f t="shared" si="43"/>
        <v>8781740.0205464326</v>
      </c>
      <c r="AA232" s="457">
        <f t="shared" si="44"/>
        <v>7197082.9685980678</v>
      </c>
      <c r="AB232" s="437">
        <f t="shared" si="45"/>
        <v>-1584657.0519483648</v>
      </c>
      <c r="AC232" s="442">
        <f t="shared" si="46"/>
        <v>963.22694093961093</v>
      </c>
      <c r="AD232" s="457">
        <f t="shared" si="47"/>
        <v>801.90339482986826</v>
      </c>
      <c r="AE232" s="439">
        <f t="shared" si="48"/>
        <v>-161.32354610974267</v>
      </c>
      <c r="AF232" s="429">
        <v>13</v>
      </c>
      <c r="AG232" s="429">
        <v>13</v>
      </c>
      <c r="AH232" s="517"/>
      <c r="AI232" s="517"/>
      <c r="AJ232" s="517"/>
      <c r="AK232" s="517"/>
    </row>
    <row r="233" spans="1:37">
      <c r="A233" s="434">
        <v>732</v>
      </c>
      <c r="B233" s="435" t="s">
        <v>264</v>
      </c>
      <c r="C233" s="436">
        <v>3416</v>
      </c>
      <c r="D233" s="436">
        <v>3336</v>
      </c>
      <c r="E233" s="440">
        <v>2706924.3617693447</v>
      </c>
      <c r="F233" s="200">
        <v>2671670.3920068997</v>
      </c>
      <c r="G233" s="437">
        <f t="shared" si="41"/>
        <v>-35253.969762444962</v>
      </c>
      <c r="H233" s="438">
        <v>-25410.226782449987</v>
      </c>
      <c r="I233" s="200">
        <f t="shared" si="39"/>
        <v>-452388.7139647259</v>
      </c>
      <c r="J233" s="439">
        <f t="shared" si="40"/>
        <v>-426978.48718227592</v>
      </c>
      <c r="K233" s="200">
        <v>-604844.44520688534</v>
      </c>
      <c r="L233" s="440">
        <v>-710929.51204860338</v>
      </c>
      <c r="M233" s="440">
        <v>579434.21842443536</v>
      </c>
      <c r="N233" s="440">
        <v>444599.19643033406</v>
      </c>
      <c r="O233" s="440">
        <v>-301807.77068217006</v>
      </c>
      <c r="P233" s="200">
        <v>115749.37233571352</v>
      </c>
      <c r="Q233" s="440">
        <v>1179060</v>
      </c>
      <c r="R233" s="440">
        <v>1347947.522416342</v>
      </c>
      <c r="S233" s="440">
        <v>755675.73850250023</v>
      </c>
      <c r="T233" s="440">
        <v>757141.45744576736</v>
      </c>
      <c r="U233" s="437">
        <f t="shared" si="42"/>
        <v>170353.24135960918</v>
      </c>
      <c r="V233" s="428">
        <v>4616249.8734893948</v>
      </c>
      <c r="W233" s="428">
        <v>4324370.6579718068</v>
      </c>
      <c r="X233" s="441">
        <v>176903</v>
      </c>
      <c r="Y233" s="441">
        <v>207336</v>
      </c>
      <c r="Z233" s="457">
        <f t="shared" si="43"/>
        <v>4793152.8734893948</v>
      </c>
      <c r="AA233" s="457">
        <f t="shared" si="44"/>
        <v>4531706.6579718068</v>
      </c>
      <c r="AB233" s="437">
        <f t="shared" si="45"/>
        <v>-261446.21551758796</v>
      </c>
      <c r="AC233" s="442">
        <f t="shared" si="46"/>
        <v>1403.1477966889329</v>
      </c>
      <c r="AD233" s="457">
        <f t="shared" si="47"/>
        <v>1358.4252571857935</v>
      </c>
      <c r="AE233" s="439">
        <f t="shared" si="48"/>
        <v>-44.722539503139387</v>
      </c>
      <c r="AF233" s="429">
        <v>19</v>
      </c>
      <c r="AG233" s="429">
        <v>19</v>
      </c>
      <c r="AH233" s="517"/>
      <c r="AI233" s="517"/>
      <c r="AJ233" s="517"/>
      <c r="AK233" s="517"/>
    </row>
    <row r="234" spans="1:37">
      <c r="A234" s="434">
        <v>734</v>
      </c>
      <c r="B234" s="435" t="s">
        <v>265</v>
      </c>
      <c r="C234" s="436">
        <v>51400</v>
      </c>
      <c r="D234" s="436">
        <v>50933</v>
      </c>
      <c r="E234" s="440">
        <v>8559208.5126209669</v>
      </c>
      <c r="F234" s="200">
        <v>7736539.0338136973</v>
      </c>
      <c r="G234" s="437">
        <f t="shared" si="41"/>
        <v>-822669.4788072696</v>
      </c>
      <c r="H234" s="438">
        <v>-3361307.7223346438</v>
      </c>
      <c r="I234" s="200">
        <f t="shared" si="39"/>
        <v>-4311028.9534789715</v>
      </c>
      <c r="J234" s="439">
        <f t="shared" si="40"/>
        <v>-949721.23114432767</v>
      </c>
      <c r="K234" s="200">
        <v>-3196452.2279215986</v>
      </c>
      <c r="L234" s="440">
        <v>-1495390.8422010001</v>
      </c>
      <c r="M234" s="440">
        <v>-164855.49441304526</v>
      </c>
      <c r="N234" s="440">
        <v>25043.064675287533</v>
      </c>
      <c r="O234" s="440">
        <v>-4607906.2302622804</v>
      </c>
      <c r="P234" s="200">
        <v>1767225.0543090217</v>
      </c>
      <c r="Q234" s="440">
        <v>16342235</v>
      </c>
      <c r="R234" s="440">
        <v>14859086.706145555</v>
      </c>
      <c r="S234" s="440">
        <v>9273826.5703098979</v>
      </c>
      <c r="T234" s="440">
        <v>9133203.6394595839</v>
      </c>
      <c r="U234" s="437">
        <f t="shared" si="42"/>
        <v>-1623771.2247047611</v>
      </c>
      <c r="V234" s="428">
        <v>30813962.360596225</v>
      </c>
      <c r="W234" s="428">
        <v>27417800.426970802</v>
      </c>
      <c r="X234" s="441">
        <v>-2552283</v>
      </c>
      <c r="Y234" s="441">
        <v>-1286338</v>
      </c>
      <c r="Z234" s="457">
        <f t="shared" si="43"/>
        <v>28261679.360596225</v>
      </c>
      <c r="AA234" s="457">
        <f t="shared" si="44"/>
        <v>26131462.426970802</v>
      </c>
      <c r="AB234" s="437">
        <f t="shared" si="45"/>
        <v>-2130216.9336254224</v>
      </c>
      <c r="AC234" s="442">
        <f t="shared" si="46"/>
        <v>549.83811985595764</v>
      </c>
      <c r="AD234" s="457">
        <f t="shared" si="47"/>
        <v>513.05563047475709</v>
      </c>
      <c r="AE234" s="439">
        <f t="shared" si="48"/>
        <v>-36.782489381200548</v>
      </c>
      <c r="AF234" s="429">
        <v>2</v>
      </c>
      <c r="AG234" s="429">
        <v>2</v>
      </c>
      <c r="AH234" s="517"/>
      <c r="AI234" s="517"/>
      <c r="AJ234" s="517"/>
      <c r="AK234" s="517"/>
    </row>
    <row r="235" spans="1:37">
      <c r="A235" s="434">
        <v>738</v>
      </c>
      <c r="B235" s="435" t="s">
        <v>266</v>
      </c>
      <c r="C235" s="436">
        <v>2959</v>
      </c>
      <c r="D235" s="436">
        <v>2917</v>
      </c>
      <c r="E235" s="440">
        <v>620013.37291202717</v>
      </c>
      <c r="F235" s="200">
        <v>580195.54058288597</v>
      </c>
      <c r="G235" s="437">
        <f t="shared" si="41"/>
        <v>-39817.832329141209</v>
      </c>
      <c r="H235" s="438">
        <v>42711.571216587734</v>
      </c>
      <c r="I235" s="200">
        <f t="shared" si="39"/>
        <v>-64358.927378012246</v>
      </c>
      <c r="J235" s="439">
        <f t="shared" si="40"/>
        <v>-107070.49859459998</v>
      </c>
      <c r="K235" s="200">
        <v>48497.464560992346</v>
      </c>
      <c r="L235" s="440">
        <v>96896.376071575258</v>
      </c>
      <c r="M235" s="440">
        <v>-5785.8933444046088</v>
      </c>
      <c r="N235" s="440">
        <v>1434.249301195958</v>
      </c>
      <c r="O235" s="440">
        <v>-263900.85943641787</v>
      </c>
      <c r="P235" s="200">
        <v>101211.30668563439</v>
      </c>
      <c r="Q235" s="440">
        <v>932037</v>
      </c>
      <c r="R235" s="440">
        <v>896684.20143546443</v>
      </c>
      <c r="S235" s="440">
        <v>584899.15882966912</v>
      </c>
      <c r="T235" s="440">
        <v>569770.65239065827</v>
      </c>
      <c r="U235" s="437">
        <f t="shared" si="42"/>
        <v>-50481.305003546178</v>
      </c>
      <c r="V235" s="428">
        <v>2179661.1029582839</v>
      </c>
      <c r="W235" s="428">
        <v>1982291.4670900395</v>
      </c>
      <c r="X235" s="441">
        <v>-675585</v>
      </c>
      <c r="Y235" s="441">
        <v>-501570</v>
      </c>
      <c r="Z235" s="457">
        <f t="shared" si="43"/>
        <v>1504076.1029582839</v>
      </c>
      <c r="AA235" s="457">
        <f t="shared" si="44"/>
        <v>1480721.4670900395</v>
      </c>
      <c r="AB235" s="437">
        <f t="shared" si="45"/>
        <v>-23354.635868244339</v>
      </c>
      <c r="AC235" s="442">
        <f t="shared" si="46"/>
        <v>508.30554341273535</v>
      </c>
      <c r="AD235" s="457">
        <f t="shared" si="47"/>
        <v>507.61791809737383</v>
      </c>
      <c r="AE235" s="439">
        <f t="shared" si="48"/>
        <v>-0.68762531536151528</v>
      </c>
      <c r="AF235" s="429">
        <v>2</v>
      </c>
      <c r="AG235" s="429">
        <v>2</v>
      </c>
      <c r="AH235" s="517"/>
      <c r="AI235" s="517"/>
      <c r="AJ235" s="517"/>
      <c r="AK235" s="517"/>
    </row>
    <row r="236" spans="1:37">
      <c r="A236" s="434">
        <v>739</v>
      </c>
      <c r="B236" s="435" t="s">
        <v>267</v>
      </c>
      <c r="C236" s="436">
        <v>3261</v>
      </c>
      <c r="D236" s="436">
        <v>3256</v>
      </c>
      <c r="E236" s="440">
        <v>-39945.980341822375</v>
      </c>
      <c r="F236" s="200">
        <v>-97222.295647146413</v>
      </c>
      <c r="G236" s="437">
        <f t="shared" si="41"/>
        <v>-57276.315305324038</v>
      </c>
      <c r="H236" s="438">
        <v>2723843.9655313506</v>
      </c>
      <c r="I236" s="200">
        <f t="shared" si="39"/>
        <v>2022684.5591431435</v>
      </c>
      <c r="J236" s="439">
        <f t="shared" si="40"/>
        <v>-701159.40638820711</v>
      </c>
      <c r="K236" s="200">
        <v>1487130.9457899807</v>
      </c>
      <c r="L236" s="440">
        <v>1212736.0276628872</v>
      </c>
      <c r="M236" s="440">
        <v>1236713.0197413699</v>
      </c>
      <c r="N236" s="440">
        <v>991545.09773207386</v>
      </c>
      <c r="O236" s="440">
        <v>-294570.17426293337</v>
      </c>
      <c r="P236" s="200">
        <v>112973.60801111607</v>
      </c>
      <c r="Q236" s="440">
        <v>851472</v>
      </c>
      <c r="R236" s="440">
        <v>1091048.1115239949</v>
      </c>
      <c r="S236" s="440">
        <v>719684.42997651559</v>
      </c>
      <c r="T236" s="440">
        <v>704284.69981162541</v>
      </c>
      <c r="U236" s="437">
        <f t="shared" si="42"/>
        <v>224176.381359105</v>
      </c>
      <c r="V236" s="428">
        <v>4255054.4151660437</v>
      </c>
      <c r="W236" s="428">
        <v>3720795.0748975212</v>
      </c>
      <c r="X236" s="441">
        <v>441291</v>
      </c>
      <c r="Y236" s="441">
        <v>408728</v>
      </c>
      <c r="Z236" s="457">
        <f t="shared" si="43"/>
        <v>4696345.4151660437</v>
      </c>
      <c r="AA236" s="457">
        <f t="shared" si="44"/>
        <v>4129523.0748975212</v>
      </c>
      <c r="AB236" s="437">
        <f t="shared" si="45"/>
        <v>-566822.3402685225</v>
      </c>
      <c r="AC236" s="442">
        <f t="shared" si="46"/>
        <v>1440.1549877847419</v>
      </c>
      <c r="AD236" s="457">
        <f t="shared" si="47"/>
        <v>1268.2810426589438</v>
      </c>
      <c r="AE236" s="439">
        <f t="shared" si="48"/>
        <v>-171.87394512579817</v>
      </c>
      <c r="AF236" s="429">
        <v>9</v>
      </c>
      <c r="AG236" s="429">
        <v>9</v>
      </c>
      <c r="AH236" s="517"/>
      <c r="AI236" s="517"/>
      <c r="AJ236" s="517"/>
      <c r="AK236" s="517"/>
    </row>
    <row r="237" spans="1:37">
      <c r="A237" s="434">
        <v>740</v>
      </c>
      <c r="B237" s="435" t="s">
        <v>268</v>
      </c>
      <c r="C237" s="436">
        <v>32547</v>
      </c>
      <c r="D237" s="436">
        <v>32085</v>
      </c>
      <c r="E237" s="440">
        <v>-241117.68345431611</v>
      </c>
      <c r="F237" s="200">
        <v>-839159.38400392421</v>
      </c>
      <c r="G237" s="437">
        <f t="shared" si="41"/>
        <v>-598041.7005496081</v>
      </c>
      <c r="H237" s="438">
        <v>-1792708.744695642</v>
      </c>
      <c r="I237" s="200">
        <f t="shared" si="39"/>
        <v>-9015121.2978688888</v>
      </c>
      <c r="J237" s="439">
        <f t="shared" si="40"/>
        <v>-7222412.5531732468</v>
      </c>
      <c r="K237" s="200">
        <v>-2020804.7409270357</v>
      </c>
      <c r="L237" s="440">
        <v>-5488978.9729351923</v>
      </c>
      <c r="M237" s="440">
        <v>228095.99623139377</v>
      </c>
      <c r="N237" s="440">
        <v>-1736668.790477443</v>
      </c>
      <c r="O237" s="440">
        <v>-2902728.5138901155</v>
      </c>
      <c r="P237" s="200">
        <v>1113254.9794338634</v>
      </c>
      <c r="Q237" s="440">
        <v>8026896</v>
      </c>
      <c r="R237" s="440">
        <v>9358231.9081515893</v>
      </c>
      <c r="S237" s="440">
        <v>6155499.2061898327</v>
      </c>
      <c r="T237" s="440">
        <v>6152036.684439783</v>
      </c>
      <c r="U237" s="437">
        <f t="shared" si="42"/>
        <v>1327873.3864015378</v>
      </c>
      <c r="V237" s="428">
        <v>12148568.778039875</v>
      </c>
      <c r="W237" s="428">
        <v>5655987.9113679929</v>
      </c>
      <c r="X237" s="441">
        <v>-1485839</v>
      </c>
      <c r="Y237" s="441">
        <v>-1392811</v>
      </c>
      <c r="Z237" s="457">
        <f t="shared" si="43"/>
        <v>10662729.778039875</v>
      </c>
      <c r="AA237" s="457">
        <f t="shared" si="44"/>
        <v>4263176.9113679929</v>
      </c>
      <c r="AB237" s="437">
        <f t="shared" si="45"/>
        <v>-6399552.8666718816</v>
      </c>
      <c r="AC237" s="442">
        <f t="shared" si="46"/>
        <v>327.61021839308921</v>
      </c>
      <c r="AD237" s="457">
        <f t="shared" si="47"/>
        <v>132.87133898606803</v>
      </c>
      <c r="AE237" s="439">
        <f t="shared" si="48"/>
        <v>-194.73887940702119</v>
      </c>
      <c r="AF237" s="429">
        <v>10</v>
      </c>
      <c r="AG237" s="429">
        <v>10</v>
      </c>
      <c r="AH237" s="517"/>
      <c r="AI237" s="517"/>
      <c r="AJ237" s="517"/>
      <c r="AK237" s="517"/>
    </row>
    <row r="238" spans="1:37">
      <c r="A238" s="434">
        <v>742</v>
      </c>
      <c r="B238" s="435" t="s">
        <v>269</v>
      </c>
      <c r="C238" s="436">
        <v>1009</v>
      </c>
      <c r="D238" s="436">
        <v>988</v>
      </c>
      <c r="E238" s="440">
        <v>913435.50668043678</v>
      </c>
      <c r="F238" s="200">
        <v>898171.34695777204</v>
      </c>
      <c r="G238" s="437">
        <f t="shared" si="41"/>
        <v>-15264.159722664743</v>
      </c>
      <c r="H238" s="438">
        <v>-37881.772681386748</v>
      </c>
      <c r="I238" s="200">
        <f t="shared" si="39"/>
        <v>151679.13287492873</v>
      </c>
      <c r="J238" s="439">
        <f t="shared" si="40"/>
        <v>189560.9055563155</v>
      </c>
      <c r="K238" s="200">
        <v>-161407.18414677025</v>
      </c>
      <c r="L238" s="440">
        <v>-3223.4007747368878</v>
      </c>
      <c r="M238" s="440">
        <v>123525.4114653835</v>
      </c>
      <c r="N238" s="440">
        <v>210006.1600184603</v>
      </c>
      <c r="O238" s="440">
        <v>-89384.315777573138</v>
      </c>
      <c r="P238" s="200">
        <v>34280.68940877846</v>
      </c>
      <c r="Q238" s="440">
        <v>-49038</v>
      </c>
      <c r="R238" s="440">
        <v>-22975.863869158784</v>
      </c>
      <c r="S238" s="440">
        <v>225038.02043149644</v>
      </c>
      <c r="T238" s="440">
        <v>227813.65568504349</v>
      </c>
      <c r="U238" s="437">
        <f t="shared" si="42"/>
        <v>28837.771384388267</v>
      </c>
      <c r="V238" s="428">
        <v>1051553.7544305464</v>
      </c>
      <c r="W238" s="428">
        <v>1254688.2716685836</v>
      </c>
      <c r="X238" s="441">
        <v>351646</v>
      </c>
      <c r="Y238" s="441">
        <v>405085</v>
      </c>
      <c r="Z238" s="457">
        <f t="shared" si="43"/>
        <v>1403199.7544305464</v>
      </c>
      <c r="AA238" s="457">
        <f t="shared" si="44"/>
        <v>1659773.2716685836</v>
      </c>
      <c r="AB238" s="437">
        <f t="shared" si="45"/>
        <v>256573.5172380372</v>
      </c>
      <c r="AC238" s="442">
        <f t="shared" si="46"/>
        <v>1390.6836020124344</v>
      </c>
      <c r="AD238" s="457">
        <f t="shared" si="47"/>
        <v>1679.9324612030198</v>
      </c>
      <c r="AE238" s="439">
        <f t="shared" si="48"/>
        <v>289.24885919058534</v>
      </c>
      <c r="AF238" s="429">
        <v>19</v>
      </c>
      <c r="AG238" s="429">
        <v>19</v>
      </c>
      <c r="AH238" s="517"/>
      <c r="AI238" s="517"/>
      <c r="AJ238" s="517"/>
      <c r="AK238" s="517"/>
    </row>
    <row r="239" spans="1:37">
      <c r="A239" s="434">
        <v>743</v>
      </c>
      <c r="B239" s="435" t="s">
        <v>270</v>
      </c>
      <c r="C239" s="436">
        <v>64736</v>
      </c>
      <c r="D239" s="436">
        <v>65323</v>
      </c>
      <c r="E239" s="440">
        <v>20093637.065751456</v>
      </c>
      <c r="F239" s="200">
        <v>20592841.726926219</v>
      </c>
      <c r="G239" s="437">
        <f t="shared" si="41"/>
        <v>499204.66117476299</v>
      </c>
      <c r="H239" s="438">
        <v>-8187192.1826409344</v>
      </c>
      <c r="I239" s="200">
        <f t="shared" si="39"/>
        <v>-16186607.362383839</v>
      </c>
      <c r="J239" s="439">
        <f t="shared" si="40"/>
        <v>-7999415.1797429044</v>
      </c>
      <c r="K239" s="200">
        <v>-5497885.2655691179</v>
      </c>
      <c r="L239" s="440">
        <v>-8540111.0531316325</v>
      </c>
      <c r="M239" s="440">
        <v>-2689306.917071817</v>
      </c>
      <c r="N239" s="440">
        <v>-4003243.0852757152</v>
      </c>
      <c r="O239" s="440">
        <v>-5909768.8861724799</v>
      </c>
      <c r="P239" s="200">
        <v>2266515.6621959875</v>
      </c>
      <c r="Q239" s="440">
        <v>11856680</v>
      </c>
      <c r="R239" s="440">
        <v>12299018.935356123</v>
      </c>
      <c r="S239" s="440">
        <v>9945565.9278010912</v>
      </c>
      <c r="T239" s="440">
        <v>9891809.9511747789</v>
      </c>
      <c r="U239" s="437">
        <f t="shared" si="42"/>
        <v>388582.95872981101</v>
      </c>
      <c r="V239" s="428">
        <v>33708690.810911611</v>
      </c>
      <c r="W239" s="428">
        <v>26597063.252395485</v>
      </c>
      <c r="X239" s="441">
        <v>-2835327</v>
      </c>
      <c r="Y239" s="441">
        <v>-3028450</v>
      </c>
      <c r="Z239" s="457">
        <f t="shared" si="43"/>
        <v>30873363.810911611</v>
      </c>
      <c r="AA239" s="457">
        <f t="shared" si="44"/>
        <v>23568613.252395485</v>
      </c>
      <c r="AB239" s="437">
        <f t="shared" si="45"/>
        <v>-7304750.5585161261</v>
      </c>
      <c r="AC239" s="442">
        <f t="shared" si="46"/>
        <v>476.91182357438845</v>
      </c>
      <c r="AD239" s="457">
        <f t="shared" si="47"/>
        <v>360.8011458811672</v>
      </c>
      <c r="AE239" s="439">
        <f t="shared" si="48"/>
        <v>-116.11067769322125</v>
      </c>
      <c r="AF239" s="429">
        <v>14</v>
      </c>
      <c r="AG239" s="429">
        <v>14</v>
      </c>
      <c r="AH239" s="517"/>
      <c r="AI239" s="517"/>
      <c r="AJ239" s="517"/>
      <c r="AK239" s="517"/>
    </row>
    <row r="240" spans="1:37">
      <c r="A240" s="434">
        <v>746</v>
      </c>
      <c r="B240" s="435" t="s">
        <v>271</v>
      </c>
      <c r="C240" s="436">
        <v>4781</v>
      </c>
      <c r="D240" s="436">
        <v>4735</v>
      </c>
      <c r="E240" s="440">
        <v>5680291.0116206873</v>
      </c>
      <c r="F240" s="200">
        <v>5629985.8239320824</v>
      </c>
      <c r="G240" s="437">
        <f t="shared" si="41"/>
        <v>-50305.187688604929</v>
      </c>
      <c r="H240" s="438">
        <v>-710574.00683244562</v>
      </c>
      <c r="I240" s="200">
        <f t="shared" si="39"/>
        <v>-999073.91077564063</v>
      </c>
      <c r="J240" s="439">
        <f t="shared" si="40"/>
        <v>-288499.90394319501</v>
      </c>
      <c r="K240" s="200">
        <v>-103915.72865544069</v>
      </c>
      <c r="L240" s="440">
        <v>-149383.12248308209</v>
      </c>
      <c r="M240" s="440">
        <v>-606658.27817700489</v>
      </c>
      <c r="N240" s="440">
        <v>-585606.1011910981</v>
      </c>
      <c r="O240" s="440">
        <v>-428375.23806357168</v>
      </c>
      <c r="P240" s="200">
        <v>164290.55096211136</v>
      </c>
      <c r="Q240" s="440">
        <v>1377483</v>
      </c>
      <c r="R240" s="440">
        <v>1410848.1951298011</v>
      </c>
      <c r="S240" s="440">
        <v>923550.17904456658</v>
      </c>
      <c r="T240" s="440">
        <v>927037.86173937644</v>
      </c>
      <c r="U240" s="437">
        <f t="shared" si="42"/>
        <v>36852.877824611031</v>
      </c>
      <c r="V240" s="428">
        <v>7270750.1838328075</v>
      </c>
      <c r="W240" s="428">
        <v>6968797.9701214638</v>
      </c>
      <c r="X240" s="441">
        <v>205809</v>
      </c>
      <c r="Y240" s="441">
        <v>204484</v>
      </c>
      <c r="Z240" s="457">
        <f t="shared" si="43"/>
        <v>7476559.1838328075</v>
      </c>
      <c r="AA240" s="457">
        <f t="shared" si="44"/>
        <v>7173281.9701214638</v>
      </c>
      <c r="AB240" s="437">
        <f t="shared" si="45"/>
        <v>-303277.21371134371</v>
      </c>
      <c r="AC240" s="442">
        <f t="shared" si="46"/>
        <v>1563.8065642821182</v>
      </c>
      <c r="AD240" s="457">
        <f t="shared" si="47"/>
        <v>1514.9486737320938</v>
      </c>
      <c r="AE240" s="439">
        <f t="shared" si="48"/>
        <v>-48.857890550024422</v>
      </c>
      <c r="AF240" s="429">
        <v>17</v>
      </c>
      <c r="AG240" s="429">
        <v>17</v>
      </c>
      <c r="AH240" s="517"/>
      <c r="AI240" s="517"/>
      <c r="AJ240" s="517"/>
      <c r="AK240" s="517"/>
    </row>
    <row r="241" spans="1:37">
      <c r="A241" s="434">
        <v>747</v>
      </c>
      <c r="B241" s="435" t="s">
        <v>272</v>
      </c>
      <c r="C241" s="436">
        <v>1352</v>
      </c>
      <c r="D241" s="436">
        <v>1308</v>
      </c>
      <c r="E241" s="440">
        <v>229079.95816161495</v>
      </c>
      <c r="F241" s="200">
        <v>181526.17457036942</v>
      </c>
      <c r="G241" s="437">
        <f t="shared" si="41"/>
        <v>-47553.783591245534</v>
      </c>
      <c r="H241" s="438">
        <v>812735.25726145261</v>
      </c>
      <c r="I241" s="200">
        <f t="shared" si="39"/>
        <v>574282.73030818906</v>
      </c>
      <c r="J241" s="439">
        <f t="shared" si="40"/>
        <v>-238452.52695326356</v>
      </c>
      <c r="K241" s="200">
        <v>447558.96251326235</v>
      </c>
      <c r="L241" s="440">
        <v>363375.23701814812</v>
      </c>
      <c r="M241" s="440">
        <v>365176.29474819027</v>
      </c>
      <c r="N241" s="440">
        <v>283858.44803739246</v>
      </c>
      <c r="O241" s="440">
        <v>-118334.70145451991</v>
      </c>
      <c r="P241" s="200">
        <v>45383.746707168248</v>
      </c>
      <c r="Q241" s="440">
        <v>467959</v>
      </c>
      <c r="R241" s="440">
        <v>546791.75487211917</v>
      </c>
      <c r="S241" s="440">
        <v>336015.46016985865</v>
      </c>
      <c r="T241" s="440">
        <v>335091.58715118672</v>
      </c>
      <c r="U241" s="437">
        <f t="shared" si="42"/>
        <v>77908.881853447179</v>
      </c>
      <c r="V241" s="428">
        <v>1845789.6755929263</v>
      </c>
      <c r="W241" s="428">
        <v>1637692.2469283391</v>
      </c>
      <c r="X241" s="441">
        <v>-195093</v>
      </c>
      <c r="Y241" s="441">
        <v>-242451</v>
      </c>
      <c r="Z241" s="457">
        <f t="shared" si="43"/>
        <v>1650696.6755929263</v>
      </c>
      <c r="AA241" s="457">
        <f t="shared" si="44"/>
        <v>1395241.2469283391</v>
      </c>
      <c r="AB241" s="437">
        <f t="shared" si="45"/>
        <v>-255455.42866458721</v>
      </c>
      <c r="AC241" s="442">
        <f t="shared" si="46"/>
        <v>1220.9294937817504</v>
      </c>
      <c r="AD241" s="457">
        <f t="shared" si="47"/>
        <v>1066.6982010155498</v>
      </c>
      <c r="AE241" s="439">
        <f t="shared" si="48"/>
        <v>-154.23129276620057</v>
      </c>
      <c r="AF241" s="429">
        <v>4</v>
      </c>
      <c r="AG241" s="429">
        <v>4</v>
      </c>
      <c r="AH241" s="517"/>
      <c r="AI241" s="517"/>
      <c r="AJ241" s="517"/>
      <c r="AK241" s="517"/>
    </row>
    <row r="242" spans="1:37">
      <c r="A242" s="434">
        <v>748</v>
      </c>
      <c r="B242" s="435" t="s">
        <v>273</v>
      </c>
      <c r="C242" s="436">
        <v>5028</v>
      </c>
      <c r="D242" s="436">
        <v>4897</v>
      </c>
      <c r="E242" s="440">
        <v>4537297.6268343069</v>
      </c>
      <c r="F242" s="200">
        <v>4235228.7813030183</v>
      </c>
      <c r="G242" s="437">
        <f t="shared" si="41"/>
        <v>-302068.84553128853</v>
      </c>
      <c r="H242" s="438">
        <v>-1500351.8354530591</v>
      </c>
      <c r="I242" s="200">
        <f t="shared" si="39"/>
        <v>-2114721.962121652</v>
      </c>
      <c r="J242" s="439">
        <f t="shared" si="40"/>
        <v>-614370.12666859291</v>
      </c>
      <c r="K242" s="200">
        <v>-665206.94257305388</v>
      </c>
      <c r="L242" s="440">
        <v>-901599.41536739527</v>
      </c>
      <c r="M242" s="440">
        <v>-835144.89288000506</v>
      </c>
      <c r="N242" s="440">
        <v>-940002.64966115193</v>
      </c>
      <c r="O242" s="440">
        <v>-443031.37081252597</v>
      </c>
      <c r="P242" s="200">
        <v>169911.47371942119</v>
      </c>
      <c r="Q242" s="440">
        <v>2699997</v>
      </c>
      <c r="R242" s="440">
        <v>2561589.8101555142</v>
      </c>
      <c r="S242" s="440">
        <v>1025424.8215553551</v>
      </c>
      <c r="T242" s="440">
        <v>1015680.294506805</v>
      </c>
      <c r="U242" s="437">
        <f t="shared" si="42"/>
        <v>-148151.71689303592</v>
      </c>
      <c r="V242" s="428">
        <v>6762367.6129366029</v>
      </c>
      <c r="W242" s="428">
        <v>5697776.9239428062</v>
      </c>
      <c r="X242" s="441">
        <v>65553</v>
      </c>
      <c r="Y242" s="441">
        <v>429345</v>
      </c>
      <c r="Z242" s="457">
        <f t="shared" si="43"/>
        <v>6827920.6129366029</v>
      </c>
      <c r="AA242" s="457">
        <f t="shared" si="44"/>
        <v>6127121.9239428062</v>
      </c>
      <c r="AB242" s="437">
        <f t="shared" si="45"/>
        <v>-700798.68899379671</v>
      </c>
      <c r="AC242" s="442">
        <f t="shared" si="46"/>
        <v>1357.979437735999</v>
      </c>
      <c r="AD242" s="457">
        <f t="shared" si="47"/>
        <v>1251.1990859593234</v>
      </c>
      <c r="AE242" s="439">
        <f t="shared" si="48"/>
        <v>-106.78035177667562</v>
      </c>
      <c r="AF242" s="429">
        <v>17</v>
      </c>
      <c r="AG242" s="429">
        <v>17</v>
      </c>
      <c r="AH242" s="517"/>
      <c r="AI242" s="517"/>
      <c r="AJ242" s="517"/>
      <c r="AK242" s="517"/>
    </row>
    <row r="243" spans="1:37">
      <c r="A243" s="434">
        <v>749</v>
      </c>
      <c r="B243" s="435" t="s">
        <v>274</v>
      </c>
      <c r="C243" s="436">
        <v>21293</v>
      </c>
      <c r="D243" s="436">
        <v>21232</v>
      </c>
      <c r="E243" s="440">
        <v>10670716.042779488</v>
      </c>
      <c r="F243" s="200">
        <v>10743070.263038523</v>
      </c>
      <c r="G243" s="437">
        <f t="shared" si="41"/>
        <v>72354.220259035006</v>
      </c>
      <c r="H243" s="438">
        <v>-5048735.5241520405</v>
      </c>
      <c r="I243" s="200">
        <f t="shared" si="39"/>
        <v>-5334053.7367709326</v>
      </c>
      <c r="J243" s="439">
        <f t="shared" si="40"/>
        <v>-285318.21261889208</v>
      </c>
      <c r="K243" s="200">
        <v>-2397156.3534561843</v>
      </c>
      <c r="L243" s="440">
        <v>-1996436.057007676</v>
      </c>
      <c r="M243" s="440">
        <v>-2651579.1706958557</v>
      </c>
      <c r="N243" s="440">
        <v>-2153447.441846001</v>
      </c>
      <c r="O243" s="440">
        <v>-1920858.089665418</v>
      </c>
      <c r="P243" s="200">
        <v>736687.8517481623</v>
      </c>
      <c r="Q243" s="440">
        <v>4632796</v>
      </c>
      <c r="R243" s="440">
        <v>5010593.8415084388</v>
      </c>
      <c r="S243" s="440">
        <v>3085504.7920736158</v>
      </c>
      <c r="T243" s="440">
        <v>3020021.1533850855</v>
      </c>
      <c r="U243" s="437">
        <f t="shared" si="42"/>
        <v>312314.20281990897</v>
      </c>
      <c r="V243" s="428">
        <v>13340281.310701065</v>
      </c>
      <c r="W243" s="428">
        <v>13439631.521590872</v>
      </c>
      <c r="X243" s="441">
        <v>-2244071</v>
      </c>
      <c r="Y243" s="441">
        <v>-1975738</v>
      </c>
      <c r="Z243" s="457">
        <f t="shared" si="43"/>
        <v>11096210.310701065</v>
      </c>
      <c r="AA243" s="457">
        <f t="shared" si="44"/>
        <v>11463893.521590872</v>
      </c>
      <c r="AB243" s="437">
        <f t="shared" si="45"/>
        <v>367683.21088980697</v>
      </c>
      <c r="AC243" s="442">
        <f t="shared" si="46"/>
        <v>521.12010100507518</v>
      </c>
      <c r="AD243" s="457">
        <f t="shared" si="47"/>
        <v>539.93469864312692</v>
      </c>
      <c r="AE243" s="439">
        <f t="shared" si="48"/>
        <v>18.814597638051737</v>
      </c>
      <c r="AF243" s="429">
        <v>11</v>
      </c>
      <c r="AG243" s="429">
        <v>11</v>
      </c>
      <c r="AH243" s="517"/>
      <c r="AI243" s="517"/>
      <c r="AJ243" s="517"/>
      <c r="AK243" s="517"/>
    </row>
    <row r="244" spans="1:37">
      <c r="A244" s="434">
        <v>751</v>
      </c>
      <c r="B244" s="435" t="s">
        <v>275</v>
      </c>
      <c r="C244" s="436">
        <v>2904</v>
      </c>
      <c r="D244" s="436">
        <v>2877</v>
      </c>
      <c r="E244" s="440">
        <v>1312027.9939742747</v>
      </c>
      <c r="F244" s="200">
        <v>1238999.5504707065</v>
      </c>
      <c r="G244" s="437">
        <f t="shared" si="41"/>
        <v>-73028.443503568182</v>
      </c>
      <c r="H244" s="438">
        <v>-195818.75661701229</v>
      </c>
      <c r="I244" s="200">
        <f t="shared" si="39"/>
        <v>48344.753918328541</v>
      </c>
      <c r="J244" s="439">
        <f t="shared" si="40"/>
        <v>244163.51053534081</v>
      </c>
      <c r="K244" s="200">
        <v>54004.000961878512</v>
      </c>
      <c r="L244" s="440">
        <v>278049.56462632673</v>
      </c>
      <c r="M244" s="440">
        <v>-249822.7575788908</v>
      </c>
      <c r="N244" s="440">
        <v>-69246.174004534332</v>
      </c>
      <c r="O244" s="440">
        <v>-260282.06122679953</v>
      </c>
      <c r="P244" s="200">
        <v>99823.424523335663</v>
      </c>
      <c r="Q244" s="440">
        <v>1306770</v>
      </c>
      <c r="R244" s="440">
        <v>1201637.772055164</v>
      </c>
      <c r="S244" s="440">
        <v>521520.34733155294</v>
      </c>
      <c r="T244" s="440">
        <v>505376.80502929178</v>
      </c>
      <c r="U244" s="437">
        <f t="shared" si="42"/>
        <v>-121275.77024709736</v>
      </c>
      <c r="V244" s="428">
        <v>2944499.5846888153</v>
      </c>
      <c r="W244" s="428">
        <v>2994358.8815317242</v>
      </c>
      <c r="X244" s="441">
        <v>173192</v>
      </c>
      <c r="Y244" s="441">
        <v>234617</v>
      </c>
      <c r="Z244" s="457">
        <f t="shared" si="43"/>
        <v>3117691.5846888153</v>
      </c>
      <c r="AA244" s="457">
        <f t="shared" si="44"/>
        <v>3228975.8815317242</v>
      </c>
      <c r="AB244" s="437">
        <f t="shared" si="45"/>
        <v>111284.29684290895</v>
      </c>
      <c r="AC244" s="442">
        <f t="shared" si="46"/>
        <v>1073.5852564355425</v>
      </c>
      <c r="AD244" s="457">
        <f t="shared" si="47"/>
        <v>1122.3412865942732</v>
      </c>
      <c r="AE244" s="439">
        <f t="shared" si="48"/>
        <v>48.756030158730709</v>
      </c>
      <c r="AF244" s="429">
        <v>19</v>
      </c>
      <c r="AG244" s="429">
        <v>19</v>
      </c>
      <c r="AH244" s="517"/>
      <c r="AI244" s="517"/>
      <c r="AJ244" s="517"/>
      <c r="AK244" s="517"/>
    </row>
    <row r="245" spans="1:37">
      <c r="A245" s="434">
        <v>753</v>
      </c>
      <c r="B245" s="435" t="s">
        <v>276</v>
      </c>
      <c r="C245" s="436">
        <v>22190</v>
      </c>
      <c r="D245" s="436">
        <v>22320</v>
      </c>
      <c r="E245" s="440">
        <v>13643750.63292376</v>
      </c>
      <c r="F245" s="200">
        <v>13541241.280235691</v>
      </c>
      <c r="G245" s="437">
        <f t="shared" si="41"/>
        <v>-102509.35268806852</v>
      </c>
      <c r="H245" s="438">
        <v>8674618.9492432848</v>
      </c>
      <c r="I245" s="200">
        <f t="shared" si="39"/>
        <v>8980263.0758167766</v>
      </c>
      <c r="J245" s="439">
        <f t="shared" si="40"/>
        <v>305644.12657349184</v>
      </c>
      <c r="K245" s="200">
        <v>5432032.9815578219</v>
      </c>
      <c r="L245" s="440">
        <v>6617861.8208117215</v>
      </c>
      <c r="M245" s="440">
        <v>3242585.9676854638</v>
      </c>
      <c r="N245" s="440">
        <v>3607252.4094094052</v>
      </c>
      <c r="O245" s="440">
        <v>-2019289.4009670371</v>
      </c>
      <c r="P245" s="200">
        <v>774438.24656268756</v>
      </c>
      <c r="Q245" s="440">
        <v>-640179</v>
      </c>
      <c r="R245" s="440">
        <v>-613531.47980384016</v>
      </c>
      <c r="S245" s="440">
        <v>2530377.8872347632</v>
      </c>
      <c r="T245" s="440">
        <v>2475592.6170254587</v>
      </c>
      <c r="U245" s="437">
        <f t="shared" si="42"/>
        <v>-28137.750013144687</v>
      </c>
      <c r="V245" s="428">
        <v>24208568.469401807</v>
      </c>
      <c r="W245" s="428">
        <v>24383565.49372587</v>
      </c>
      <c r="X245" s="441">
        <v>-2060314</v>
      </c>
      <c r="Y245" s="441">
        <v>-2298834</v>
      </c>
      <c r="Z245" s="457">
        <f t="shared" si="43"/>
        <v>22148254.469401807</v>
      </c>
      <c r="AA245" s="457">
        <f t="shared" si="44"/>
        <v>22084731.49372587</v>
      </c>
      <c r="AB245" s="437">
        <f t="shared" si="45"/>
        <v>-63522.975675936788</v>
      </c>
      <c r="AC245" s="442">
        <f t="shared" si="46"/>
        <v>998.11872327182539</v>
      </c>
      <c r="AD245" s="457">
        <f t="shared" si="47"/>
        <v>989.4592963138831</v>
      </c>
      <c r="AE245" s="439">
        <f t="shared" si="48"/>
        <v>-8.6594269579422871</v>
      </c>
      <c r="AF245" s="429">
        <v>1</v>
      </c>
      <c r="AG245" s="430">
        <v>32</v>
      </c>
      <c r="AH245" s="517"/>
      <c r="AI245" s="517"/>
      <c r="AJ245" s="517"/>
      <c r="AK245" s="517"/>
    </row>
    <row r="246" spans="1:37">
      <c r="A246" s="434">
        <v>755</v>
      </c>
      <c r="B246" s="435" t="s">
        <v>277</v>
      </c>
      <c r="C246" s="436">
        <v>6198</v>
      </c>
      <c r="D246" s="436">
        <v>6217</v>
      </c>
      <c r="E246" s="440">
        <v>3530677.8506962676</v>
      </c>
      <c r="F246" s="200">
        <v>3375946.2205832535</v>
      </c>
      <c r="G246" s="437">
        <f t="shared" si="41"/>
        <v>-154731.63011301402</v>
      </c>
      <c r="H246" s="438">
        <v>1301277.5363694122</v>
      </c>
      <c r="I246" s="200">
        <f t="shared" si="39"/>
        <v>1637120.9990088029</v>
      </c>
      <c r="J246" s="439">
        <f t="shared" si="40"/>
        <v>335843.46263939072</v>
      </c>
      <c r="K246" s="200">
        <v>464360.05994844204</v>
      </c>
      <c r="L246" s="440">
        <v>945133.31299522717</v>
      </c>
      <c r="M246" s="440">
        <v>836917.47642097028</v>
      </c>
      <c r="N246" s="440">
        <v>1038727.8126682282</v>
      </c>
      <c r="O246" s="440">
        <v>-562451.71172993141</v>
      </c>
      <c r="P246" s="200">
        <v>215711.58507527906</v>
      </c>
      <c r="Q246" s="440">
        <v>126925</v>
      </c>
      <c r="R246" s="440">
        <v>-16214.597533682334</v>
      </c>
      <c r="S246" s="440">
        <v>912800.49977479712</v>
      </c>
      <c r="T246" s="440">
        <v>868897.16991338076</v>
      </c>
      <c r="U246" s="437">
        <f t="shared" si="42"/>
        <v>-187042.92739509873</v>
      </c>
      <c r="V246" s="428">
        <v>5871680.8868404767</v>
      </c>
      <c r="W246" s="428">
        <v>5865749.7920975937</v>
      </c>
      <c r="X246" s="441">
        <v>-1600622</v>
      </c>
      <c r="Y246" s="441">
        <v>-1659080</v>
      </c>
      <c r="Z246" s="457">
        <f t="shared" si="43"/>
        <v>4271058.8868404767</v>
      </c>
      <c r="AA246" s="457">
        <f t="shared" si="44"/>
        <v>4206669.7920975937</v>
      </c>
      <c r="AB246" s="437">
        <f t="shared" si="45"/>
        <v>-64389.094742882997</v>
      </c>
      <c r="AC246" s="442">
        <f t="shared" si="46"/>
        <v>689.10275683131283</v>
      </c>
      <c r="AD246" s="457">
        <f t="shared" si="47"/>
        <v>676.63982501167663</v>
      </c>
      <c r="AE246" s="439">
        <f t="shared" si="48"/>
        <v>-12.462931819636196</v>
      </c>
      <c r="AF246" s="429">
        <v>1</v>
      </c>
      <c r="AG246" s="430">
        <v>34</v>
      </c>
      <c r="AH246" s="517"/>
      <c r="AI246" s="517"/>
      <c r="AJ246" s="517"/>
      <c r="AK246" s="517"/>
    </row>
    <row r="247" spans="1:37">
      <c r="A247" s="434">
        <v>758</v>
      </c>
      <c r="B247" s="435" t="s">
        <v>278</v>
      </c>
      <c r="C247" s="436">
        <v>8187</v>
      </c>
      <c r="D247" s="436">
        <v>8134</v>
      </c>
      <c r="E247" s="440">
        <v>7616099.3412966598</v>
      </c>
      <c r="F247" s="200">
        <v>8102877.826890355</v>
      </c>
      <c r="G247" s="437">
        <f t="shared" si="41"/>
        <v>486778.48559369519</v>
      </c>
      <c r="H247" s="438">
        <v>-5567326.6822932586</v>
      </c>
      <c r="I247" s="200">
        <f t="shared" si="39"/>
        <v>-3648286.2193557802</v>
      </c>
      <c r="J247" s="439">
        <f t="shared" si="40"/>
        <v>1919040.4629374784</v>
      </c>
      <c r="K247" s="200">
        <v>-3690454.1879474381</v>
      </c>
      <c r="L247" s="440">
        <v>-2319847.9733613604</v>
      </c>
      <c r="M247" s="440">
        <v>-1876872.494345821</v>
      </c>
      <c r="N247" s="440">
        <v>-874781.46777197486</v>
      </c>
      <c r="O247" s="440">
        <v>-735882.61592589063</v>
      </c>
      <c r="P247" s="200">
        <v>282225.83770344534</v>
      </c>
      <c r="Q247" s="440">
        <v>-104264</v>
      </c>
      <c r="R247" s="440">
        <v>608424.11334587587</v>
      </c>
      <c r="S247" s="440">
        <v>1522016.359015387</v>
      </c>
      <c r="T247" s="440">
        <v>1511507.9409612808</v>
      </c>
      <c r="U247" s="437">
        <f t="shared" si="42"/>
        <v>702179.69529176969</v>
      </c>
      <c r="V247" s="428">
        <v>3466525.0180187882</v>
      </c>
      <c r="W247" s="428">
        <v>6574523.6620063726</v>
      </c>
      <c r="X247" s="441">
        <v>-961255</v>
      </c>
      <c r="Y247" s="441">
        <v>-907313</v>
      </c>
      <c r="Z247" s="457">
        <f t="shared" si="43"/>
        <v>2505270.0180187882</v>
      </c>
      <c r="AA247" s="457">
        <f t="shared" si="44"/>
        <v>5667210.6620063726</v>
      </c>
      <c r="AB247" s="437">
        <f t="shared" si="45"/>
        <v>3161940.6439875844</v>
      </c>
      <c r="AC247" s="442">
        <f t="shared" si="46"/>
        <v>306.00586515436521</v>
      </c>
      <c r="AD247" s="457">
        <f t="shared" si="47"/>
        <v>696.73108704282913</v>
      </c>
      <c r="AE247" s="439">
        <f t="shared" si="48"/>
        <v>390.72522188846392</v>
      </c>
      <c r="AF247" s="429">
        <v>19</v>
      </c>
      <c r="AG247" s="429">
        <v>19</v>
      </c>
      <c r="AH247" s="517"/>
      <c r="AI247" s="517"/>
      <c r="AJ247" s="517"/>
      <c r="AK247" s="517"/>
    </row>
    <row r="248" spans="1:37">
      <c r="A248" s="434">
        <v>759</v>
      </c>
      <c r="B248" s="435" t="s">
        <v>279</v>
      </c>
      <c r="C248" s="436">
        <v>1997</v>
      </c>
      <c r="D248" s="436">
        <v>1942</v>
      </c>
      <c r="E248" s="440">
        <v>936692.07371162903</v>
      </c>
      <c r="F248" s="200">
        <v>1033948.8953112905</v>
      </c>
      <c r="G248" s="437">
        <f t="shared" si="41"/>
        <v>97256.821599661489</v>
      </c>
      <c r="H248" s="438">
        <v>287272.13883721136</v>
      </c>
      <c r="I248" s="200">
        <f t="shared" si="39"/>
        <v>-156797.76200268621</v>
      </c>
      <c r="J248" s="439">
        <f t="shared" si="40"/>
        <v>-444069.90083989757</v>
      </c>
      <c r="K248" s="200">
        <v>296684.54337241122</v>
      </c>
      <c r="L248" s="440">
        <v>82689.313714505712</v>
      </c>
      <c r="M248" s="440">
        <v>-9412.404535199852</v>
      </c>
      <c r="N248" s="440">
        <v>-131176.10161982421</v>
      </c>
      <c r="O248" s="440">
        <v>-175692.65307697069</v>
      </c>
      <c r="P248" s="200">
        <v>67381.678979603006</v>
      </c>
      <c r="Q248" s="440">
        <v>935857</v>
      </c>
      <c r="R248" s="440">
        <v>904178.12308113603</v>
      </c>
      <c r="S248" s="440">
        <v>487637.29880807875</v>
      </c>
      <c r="T248" s="440">
        <v>486972.1783051081</v>
      </c>
      <c r="U248" s="437">
        <f t="shared" si="42"/>
        <v>-32343.997421834618</v>
      </c>
      <c r="V248" s="428">
        <v>2647458.5113569191</v>
      </c>
      <c r="W248" s="428">
        <v>2268301.4347341564</v>
      </c>
      <c r="X248" s="441">
        <v>-511936</v>
      </c>
      <c r="Y248" s="441">
        <v>-506187</v>
      </c>
      <c r="Z248" s="457">
        <f t="shared" si="43"/>
        <v>2135522.5113569191</v>
      </c>
      <c r="AA248" s="457">
        <f t="shared" si="44"/>
        <v>1762114.4347341564</v>
      </c>
      <c r="AB248" s="437">
        <f t="shared" si="45"/>
        <v>-373408.07662276272</v>
      </c>
      <c r="AC248" s="442">
        <f t="shared" si="46"/>
        <v>1069.3653036339103</v>
      </c>
      <c r="AD248" s="457">
        <f t="shared" si="47"/>
        <v>907.37097566125453</v>
      </c>
      <c r="AE248" s="439">
        <f t="shared" si="48"/>
        <v>-161.99432797265581</v>
      </c>
      <c r="AF248" s="429">
        <v>14</v>
      </c>
      <c r="AG248" s="429">
        <v>14</v>
      </c>
      <c r="AH248" s="517"/>
      <c r="AI248" s="517"/>
      <c r="AJ248" s="517"/>
      <c r="AK248" s="517"/>
    </row>
    <row r="249" spans="1:37">
      <c r="A249" s="434">
        <v>761</v>
      </c>
      <c r="B249" s="435" t="s">
        <v>280</v>
      </c>
      <c r="C249" s="436">
        <v>8563</v>
      </c>
      <c r="D249" s="436">
        <v>8426</v>
      </c>
      <c r="E249" s="440">
        <v>705954.85900239972</v>
      </c>
      <c r="F249" s="200">
        <v>470646.94947732473</v>
      </c>
      <c r="G249" s="437">
        <f t="shared" si="41"/>
        <v>-235307.909525075</v>
      </c>
      <c r="H249" s="438">
        <v>3743879.1699311105</v>
      </c>
      <c r="I249" s="200">
        <f t="shared" si="39"/>
        <v>1399538.595006648</v>
      </c>
      <c r="J249" s="439">
        <f t="shared" si="40"/>
        <v>-2344340.5749244625</v>
      </c>
      <c r="K249" s="200">
        <v>2210648.4588482603</v>
      </c>
      <c r="L249" s="440">
        <v>1182988.9006703226</v>
      </c>
      <c r="M249" s="440">
        <v>1533230.7110828501</v>
      </c>
      <c r="N249" s="440">
        <v>686492.1597042036</v>
      </c>
      <c r="O249" s="440">
        <v>-762299.8428561046</v>
      </c>
      <c r="P249" s="200">
        <v>292357.37748822605</v>
      </c>
      <c r="Q249" s="440">
        <v>4177982</v>
      </c>
      <c r="R249" s="440">
        <v>3966365.6546373293</v>
      </c>
      <c r="S249" s="440">
        <v>1840449.4381827025</v>
      </c>
      <c r="T249" s="440">
        <v>1825932.6538719828</v>
      </c>
      <c r="U249" s="437">
        <f t="shared" si="42"/>
        <v>-226133.12967338972</v>
      </c>
      <c r="V249" s="428">
        <v>10468265.467116212</v>
      </c>
      <c r="W249" s="428">
        <v>7662483.8531638365</v>
      </c>
      <c r="X249" s="441">
        <v>168262</v>
      </c>
      <c r="Y249" s="441">
        <v>620575</v>
      </c>
      <c r="Z249" s="457">
        <f t="shared" si="43"/>
        <v>10636527.467116212</v>
      </c>
      <c r="AA249" s="457">
        <f t="shared" si="44"/>
        <v>8283058.8531638365</v>
      </c>
      <c r="AB249" s="437">
        <f t="shared" si="45"/>
        <v>-2353468.6139523759</v>
      </c>
      <c r="AC249" s="442">
        <f t="shared" si="46"/>
        <v>1242.1496516543516</v>
      </c>
      <c r="AD249" s="457">
        <f t="shared" si="47"/>
        <v>983.03570533632046</v>
      </c>
      <c r="AE249" s="439">
        <f t="shared" si="48"/>
        <v>-259.11394631803114</v>
      </c>
      <c r="AF249" s="429">
        <v>2</v>
      </c>
      <c r="AG249" s="429">
        <v>2</v>
      </c>
      <c r="AH249" s="517"/>
      <c r="AI249" s="517"/>
      <c r="AJ249" s="517"/>
      <c r="AK249" s="517"/>
    </row>
    <row r="250" spans="1:37">
      <c r="A250" s="434">
        <v>762</v>
      </c>
      <c r="B250" s="435" t="s">
        <v>281</v>
      </c>
      <c r="C250" s="436">
        <v>3777</v>
      </c>
      <c r="D250" s="436">
        <v>3672</v>
      </c>
      <c r="E250" s="440">
        <v>1068592.5816253508</v>
      </c>
      <c r="F250" s="200">
        <v>988419.31989197829</v>
      </c>
      <c r="G250" s="437">
        <f t="shared" si="41"/>
        <v>-80173.261733372463</v>
      </c>
      <c r="H250" s="438">
        <v>2112703.126274324</v>
      </c>
      <c r="I250" s="200">
        <f t="shared" si="39"/>
        <v>1522409.4654903081</v>
      </c>
      <c r="J250" s="439">
        <f t="shared" si="40"/>
        <v>-590293.6607840159</v>
      </c>
      <c r="K250" s="200">
        <v>1321670.5136391146</v>
      </c>
      <c r="L250" s="440">
        <v>1132761.1894968753</v>
      </c>
      <c r="M250" s="440">
        <v>791032.61263520934</v>
      </c>
      <c r="N250" s="440">
        <v>594446.36913737422</v>
      </c>
      <c r="O250" s="440">
        <v>-332205.67564296414</v>
      </c>
      <c r="P250" s="200">
        <v>127407.58249902278</v>
      </c>
      <c r="Q250" s="440">
        <v>404542</v>
      </c>
      <c r="R250" s="440">
        <v>1286418.507842063</v>
      </c>
      <c r="S250" s="440">
        <v>890771.17347844259</v>
      </c>
      <c r="T250" s="440">
        <v>885231.54954171623</v>
      </c>
      <c r="U250" s="437">
        <f t="shared" si="42"/>
        <v>876336.88390533673</v>
      </c>
      <c r="V250" s="428">
        <v>4476608.881378117</v>
      </c>
      <c r="W250" s="428">
        <v>4682478.8428403912</v>
      </c>
      <c r="X250" s="441">
        <v>-14271</v>
      </c>
      <c r="Y250" s="441">
        <v>-61058</v>
      </c>
      <c r="Z250" s="457">
        <f t="shared" si="43"/>
        <v>4462337.881378117</v>
      </c>
      <c r="AA250" s="457">
        <f t="shared" si="44"/>
        <v>4621420.8428403912</v>
      </c>
      <c r="AB250" s="437">
        <f t="shared" si="45"/>
        <v>159082.96146227419</v>
      </c>
      <c r="AC250" s="442">
        <f t="shared" si="46"/>
        <v>1181.4503260201527</v>
      </c>
      <c r="AD250" s="457">
        <f t="shared" si="47"/>
        <v>1258.5568744118711</v>
      </c>
      <c r="AE250" s="439">
        <f t="shared" si="48"/>
        <v>77.106548391718434</v>
      </c>
      <c r="AF250" s="429">
        <v>11</v>
      </c>
      <c r="AG250" s="429">
        <v>11</v>
      </c>
      <c r="AH250" s="517"/>
      <c r="AI250" s="517"/>
      <c r="AJ250" s="517"/>
      <c r="AK250" s="517"/>
    </row>
    <row r="251" spans="1:37">
      <c r="A251" s="434">
        <v>765</v>
      </c>
      <c r="B251" s="435" t="s">
        <v>282</v>
      </c>
      <c r="C251" s="436">
        <v>10348</v>
      </c>
      <c r="D251" s="436">
        <v>10354</v>
      </c>
      <c r="E251" s="440">
        <v>4009531.4600446932</v>
      </c>
      <c r="F251" s="200">
        <v>4177437.2100304747</v>
      </c>
      <c r="G251" s="437">
        <f t="shared" si="41"/>
        <v>167905.7499857815</v>
      </c>
      <c r="H251" s="438">
        <v>-2949679.0255426308</v>
      </c>
      <c r="I251" s="200">
        <f t="shared" si="39"/>
        <v>-1617697.0488416669</v>
      </c>
      <c r="J251" s="439">
        <f t="shared" si="40"/>
        <v>1331981.9767009639</v>
      </c>
      <c r="K251" s="200">
        <v>-2184411.0825233534</v>
      </c>
      <c r="L251" s="440">
        <v>-1045315.3512355549</v>
      </c>
      <c r="M251" s="440">
        <v>-765267.9430192773</v>
      </c>
      <c r="N251" s="440">
        <v>5090.9212425721453</v>
      </c>
      <c r="O251" s="440">
        <v>-936725.91655970877</v>
      </c>
      <c r="P251" s="200">
        <v>359253.29771102447</v>
      </c>
      <c r="Q251" s="440">
        <v>1431520</v>
      </c>
      <c r="R251" s="440">
        <v>1769185.3447409282</v>
      </c>
      <c r="S251" s="440">
        <v>1887722.8527956752</v>
      </c>
      <c r="T251" s="440">
        <v>1862384.0320725932</v>
      </c>
      <c r="U251" s="437">
        <f t="shared" si="42"/>
        <v>312326.52401784621</v>
      </c>
      <c r="V251" s="428">
        <v>4379095.2872977378</v>
      </c>
      <c r="W251" s="428">
        <v>6191309.5382119054</v>
      </c>
      <c r="X251" s="441">
        <v>455214</v>
      </c>
      <c r="Y251" s="441">
        <v>604513</v>
      </c>
      <c r="Z251" s="457">
        <f t="shared" si="43"/>
        <v>4834309.2872977378</v>
      </c>
      <c r="AA251" s="457">
        <f t="shared" si="44"/>
        <v>6795822.5382119054</v>
      </c>
      <c r="AB251" s="437">
        <f t="shared" si="45"/>
        <v>1961513.2509141676</v>
      </c>
      <c r="AC251" s="442">
        <f t="shared" si="46"/>
        <v>467.17329796074</v>
      </c>
      <c r="AD251" s="457">
        <f t="shared" si="47"/>
        <v>656.34755053234551</v>
      </c>
      <c r="AE251" s="439">
        <f t="shared" si="48"/>
        <v>189.17425257160551</v>
      </c>
      <c r="AF251" s="429">
        <v>18</v>
      </c>
      <c r="AG251" s="429">
        <v>18</v>
      </c>
      <c r="AH251" s="517"/>
      <c r="AI251" s="517"/>
      <c r="AJ251" s="517"/>
      <c r="AK251" s="517"/>
    </row>
    <row r="252" spans="1:37">
      <c r="A252" s="434">
        <v>768</v>
      </c>
      <c r="B252" s="435" t="s">
        <v>283</v>
      </c>
      <c r="C252" s="436">
        <v>2430</v>
      </c>
      <c r="D252" s="436">
        <v>2375</v>
      </c>
      <c r="E252" s="440">
        <v>641464.26380253769</v>
      </c>
      <c r="F252" s="200">
        <v>576620.06652785081</v>
      </c>
      <c r="G252" s="437">
        <f t="shared" si="41"/>
        <v>-64844.197274686885</v>
      </c>
      <c r="H252" s="438">
        <v>631670.2812751513</v>
      </c>
      <c r="I252" s="200">
        <f t="shared" si="39"/>
        <v>804143.85890251503</v>
      </c>
      <c r="J252" s="439">
        <f t="shared" si="40"/>
        <v>172473.57762736373</v>
      </c>
      <c r="K252" s="200">
        <v>145425.74719057904</v>
      </c>
      <c r="L252" s="440">
        <v>355766.72620213433</v>
      </c>
      <c r="M252" s="440">
        <v>486244.53408457228</v>
      </c>
      <c r="N252" s="440">
        <v>580837.77300998324</v>
      </c>
      <c r="O252" s="440">
        <v>-214866.14369608928</v>
      </c>
      <c r="P252" s="200">
        <v>82405.503386486685</v>
      </c>
      <c r="Q252" s="440">
        <v>358341</v>
      </c>
      <c r="R252" s="440">
        <v>763322.17471850431</v>
      </c>
      <c r="S252" s="440">
        <v>569415.54148617212</v>
      </c>
      <c r="T252" s="440">
        <v>567352.11782793526</v>
      </c>
      <c r="U252" s="437">
        <f t="shared" si="42"/>
        <v>402917.75106026733</v>
      </c>
      <c r="V252" s="428">
        <v>2200891.086563861</v>
      </c>
      <c r="W252" s="428">
        <v>2711438.2180248778</v>
      </c>
      <c r="X252" s="441">
        <v>229498</v>
      </c>
      <c r="Y252" s="441">
        <v>240245</v>
      </c>
      <c r="Z252" s="457">
        <f t="shared" si="43"/>
        <v>2430389.086563861</v>
      </c>
      <c r="AA252" s="457">
        <f t="shared" si="44"/>
        <v>2951683.2180248778</v>
      </c>
      <c r="AB252" s="437">
        <f t="shared" si="45"/>
        <v>521294.13146101683</v>
      </c>
      <c r="AC252" s="442">
        <f t="shared" si="46"/>
        <v>1000.1601179275148</v>
      </c>
      <c r="AD252" s="457">
        <f t="shared" si="47"/>
        <v>1242.8139865367907</v>
      </c>
      <c r="AE252" s="439">
        <f t="shared" si="48"/>
        <v>242.65386860927595</v>
      </c>
      <c r="AF252" s="429">
        <v>10</v>
      </c>
      <c r="AG252" s="429">
        <v>10</v>
      </c>
      <c r="AH252" s="517"/>
      <c r="AI252" s="517"/>
      <c r="AJ252" s="517"/>
      <c r="AK252" s="517"/>
    </row>
    <row r="253" spans="1:37">
      <c r="A253" s="434">
        <v>777</v>
      </c>
      <c r="B253" s="435" t="s">
        <v>284</v>
      </c>
      <c r="C253" s="436">
        <v>7508</v>
      </c>
      <c r="D253" s="436">
        <v>7367</v>
      </c>
      <c r="E253" s="440">
        <v>3099749.1633736673</v>
      </c>
      <c r="F253" s="200">
        <v>3181851.5580748306</v>
      </c>
      <c r="G253" s="437">
        <f t="shared" si="41"/>
        <v>82102.394701163284</v>
      </c>
      <c r="H253" s="438">
        <v>383849.05508948967</v>
      </c>
      <c r="I253" s="200">
        <f t="shared" si="39"/>
        <v>448512.63355944573</v>
      </c>
      <c r="J253" s="439">
        <f t="shared" si="40"/>
        <v>64663.578469956061</v>
      </c>
      <c r="K253" s="200">
        <v>-72003.561203717982</v>
      </c>
      <c r="L253" s="440">
        <v>298171.42777443671</v>
      </c>
      <c r="M253" s="440">
        <v>455852.61629320763</v>
      </c>
      <c r="N253" s="440">
        <v>561220.16880010057</v>
      </c>
      <c r="O253" s="440">
        <v>-666492.1602564588</v>
      </c>
      <c r="P253" s="200">
        <v>255613.19724136734</v>
      </c>
      <c r="Q253" s="440">
        <v>2542504</v>
      </c>
      <c r="R253" s="440">
        <v>3070203.8262551795</v>
      </c>
      <c r="S253" s="440">
        <v>1559568.3935236621</v>
      </c>
      <c r="T253" s="440">
        <v>1559321.824338343</v>
      </c>
      <c r="U253" s="437">
        <f t="shared" si="42"/>
        <v>527453.25706986059</v>
      </c>
      <c r="V253" s="428">
        <v>7585670.6119868187</v>
      </c>
      <c r="W253" s="428">
        <v>8259889.8423769148</v>
      </c>
      <c r="X253" s="441">
        <v>-93188</v>
      </c>
      <c r="Y253" s="441">
        <v>-164594</v>
      </c>
      <c r="Z253" s="457">
        <f t="shared" si="43"/>
        <v>7492482.6119868187</v>
      </c>
      <c r="AA253" s="457">
        <f t="shared" si="44"/>
        <v>8095295.8423769148</v>
      </c>
      <c r="AB253" s="437">
        <f t="shared" si="45"/>
        <v>602813.23039009608</v>
      </c>
      <c r="AC253" s="442">
        <f t="shared" si="46"/>
        <v>997.93321949744518</v>
      </c>
      <c r="AD253" s="457">
        <f t="shared" si="47"/>
        <v>1098.8592157427602</v>
      </c>
      <c r="AE253" s="439">
        <f t="shared" si="48"/>
        <v>100.92599624531499</v>
      </c>
      <c r="AF253" s="429">
        <v>18</v>
      </c>
      <c r="AG253" s="429">
        <v>18</v>
      </c>
      <c r="AH253" s="517"/>
      <c r="AI253" s="517"/>
      <c r="AJ253" s="517"/>
      <c r="AK253" s="517"/>
    </row>
    <row r="254" spans="1:37">
      <c r="A254" s="434">
        <v>778</v>
      </c>
      <c r="B254" s="435" t="s">
        <v>285</v>
      </c>
      <c r="C254" s="436">
        <v>6891</v>
      </c>
      <c r="D254" s="436">
        <v>6763</v>
      </c>
      <c r="E254" s="440">
        <v>342094.95037001441</v>
      </c>
      <c r="F254" s="200">
        <v>475803.77023426327</v>
      </c>
      <c r="G254" s="437">
        <f t="shared" si="41"/>
        <v>133708.81986424886</v>
      </c>
      <c r="H254" s="438">
        <v>204713.41561116235</v>
      </c>
      <c r="I254" s="200">
        <f t="shared" si="39"/>
        <v>580222.02635204955</v>
      </c>
      <c r="J254" s="439">
        <f t="shared" si="40"/>
        <v>375508.61074088723</v>
      </c>
      <c r="K254" s="200">
        <v>204565.76965551908</v>
      </c>
      <c r="L254" s="440">
        <v>734074.98645046039</v>
      </c>
      <c r="M254" s="440">
        <v>147.64595564326964</v>
      </c>
      <c r="N254" s="440">
        <v>223339.17060215434</v>
      </c>
      <c r="O254" s="440">
        <v>-611848.3072912218</v>
      </c>
      <c r="P254" s="200">
        <v>234656.17659065663</v>
      </c>
      <c r="Q254" s="440">
        <v>3044071</v>
      </c>
      <c r="R254" s="440">
        <v>3229453.7454785225</v>
      </c>
      <c r="S254" s="440">
        <v>1365028.5224604667</v>
      </c>
      <c r="T254" s="440">
        <v>1359137.6177347938</v>
      </c>
      <c r="U254" s="437">
        <f t="shared" si="42"/>
        <v>179491.84075285029</v>
      </c>
      <c r="V254" s="428">
        <v>4955907.8884416427</v>
      </c>
      <c r="W254" s="428">
        <v>5644617.159936524</v>
      </c>
      <c r="X254" s="441">
        <v>215187</v>
      </c>
      <c r="Y254" s="441">
        <v>136578</v>
      </c>
      <c r="Z254" s="457">
        <f t="shared" si="43"/>
        <v>5171094.8884416427</v>
      </c>
      <c r="AA254" s="457">
        <f t="shared" si="44"/>
        <v>5781195.159936524</v>
      </c>
      <c r="AB254" s="437">
        <f t="shared" si="45"/>
        <v>610100.27149488125</v>
      </c>
      <c r="AC254" s="442">
        <f t="shared" si="46"/>
        <v>750.41284116117299</v>
      </c>
      <c r="AD254" s="457">
        <f t="shared" si="47"/>
        <v>854.82702350089073</v>
      </c>
      <c r="AE254" s="439">
        <f t="shared" si="48"/>
        <v>104.41418233971774</v>
      </c>
      <c r="AF254" s="429">
        <v>11</v>
      </c>
      <c r="AG254" s="429">
        <v>11</v>
      </c>
      <c r="AH254" s="517"/>
      <c r="AI254" s="517"/>
      <c r="AJ254" s="517"/>
      <c r="AK254" s="517"/>
    </row>
    <row r="255" spans="1:37">
      <c r="A255" s="434">
        <v>781</v>
      </c>
      <c r="B255" s="435" t="s">
        <v>286</v>
      </c>
      <c r="C255" s="436">
        <v>3584</v>
      </c>
      <c r="D255" s="436">
        <v>3504</v>
      </c>
      <c r="E255" s="440">
        <v>-615246.50386745622</v>
      </c>
      <c r="F255" s="200">
        <v>-704495.70787327504</v>
      </c>
      <c r="G255" s="437">
        <f t="shared" si="41"/>
        <v>-89249.204005818814</v>
      </c>
      <c r="H255" s="438">
        <v>3261691.0322808335</v>
      </c>
      <c r="I255" s="200">
        <f t="shared" si="39"/>
        <v>3183260.2344523729</v>
      </c>
      <c r="J255" s="439">
        <f t="shared" si="40"/>
        <v>-78430.797828460578</v>
      </c>
      <c r="K255" s="200">
        <v>1672898.4574167642</v>
      </c>
      <c r="L255" s="440">
        <v>1783490.0111712585</v>
      </c>
      <c r="M255" s="440">
        <v>1588792.5748640695</v>
      </c>
      <c r="N255" s="440">
        <v>1595198.4690263134</v>
      </c>
      <c r="O255" s="440">
        <v>-317006.72316256707</v>
      </c>
      <c r="P255" s="200">
        <v>121578.47741736815</v>
      </c>
      <c r="Q255" s="440">
        <v>542259</v>
      </c>
      <c r="R255" s="440">
        <v>756295.74786122574</v>
      </c>
      <c r="S255" s="440">
        <v>805419.18893994577</v>
      </c>
      <c r="T255" s="440">
        <v>802150.07737273281</v>
      </c>
      <c r="U255" s="437">
        <f t="shared" si="42"/>
        <v>210767.63629401289</v>
      </c>
      <c r="V255" s="428">
        <v>3994122.717353323</v>
      </c>
      <c r="W255" s="428">
        <v>4037210.3518839814</v>
      </c>
      <c r="X255" s="441">
        <v>-414215</v>
      </c>
      <c r="Y255" s="441">
        <v>-333289</v>
      </c>
      <c r="Z255" s="457">
        <f t="shared" si="43"/>
        <v>3579907.717353323</v>
      </c>
      <c r="AA255" s="457">
        <f t="shared" si="44"/>
        <v>3703921.3518839814</v>
      </c>
      <c r="AB255" s="437">
        <f t="shared" si="45"/>
        <v>124013.63453065837</v>
      </c>
      <c r="AC255" s="442">
        <f t="shared" si="46"/>
        <v>998.85818006510124</v>
      </c>
      <c r="AD255" s="457">
        <f t="shared" si="47"/>
        <v>1057.0551803321864</v>
      </c>
      <c r="AE255" s="439">
        <f t="shared" si="48"/>
        <v>58.197000267085173</v>
      </c>
      <c r="AF255" s="429">
        <v>7</v>
      </c>
      <c r="AG255" s="429">
        <v>7</v>
      </c>
      <c r="AH255" s="517"/>
      <c r="AI255" s="517"/>
      <c r="AJ255" s="517"/>
      <c r="AK255" s="517"/>
    </row>
    <row r="256" spans="1:37">
      <c r="A256" s="434">
        <v>783</v>
      </c>
      <c r="B256" s="435" t="s">
        <v>287</v>
      </c>
      <c r="C256" s="436">
        <v>6588</v>
      </c>
      <c r="D256" s="436">
        <v>6419</v>
      </c>
      <c r="E256" s="440">
        <v>245065.75436051213</v>
      </c>
      <c r="F256" s="200">
        <v>325496.6744609935</v>
      </c>
      <c r="G256" s="437">
        <f t="shared" si="41"/>
        <v>80430.920100481366</v>
      </c>
      <c r="H256" s="438">
        <v>787499.03348971601</v>
      </c>
      <c r="I256" s="200">
        <f t="shared" si="39"/>
        <v>-499644.34383783885</v>
      </c>
      <c r="J256" s="439">
        <f t="shared" si="40"/>
        <v>-1287143.3773275549</v>
      </c>
      <c r="K256" s="200">
        <v>482606.31541533151</v>
      </c>
      <c r="L256" s="440">
        <v>-116359.82623319549</v>
      </c>
      <c r="M256" s="440">
        <v>304892.71807438449</v>
      </c>
      <c r="N256" s="440">
        <v>-25278.264911026919</v>
      </c>
      <c r="O256" s="440">
        <v>-580726.64268850407</v>
      </c>
      <c r="P256" s="200">
        <v>222720.38999488761</v>
      </c>
      <c r="Q256" s="440">
        <v>1733538</v>
      </c>
      <c r="R256" s="440">
        <v>1560564.6471283075</v>
      </c>
      <c r="S256" s="440">
        <v>1263911.4918444799</v>
      </c>
      <c r="T256" s="440">
        <v>1238613.8229683826</v>
      </c>
      <c r="U256" s="437">
        <f t="shared" si="42"/>
        <v>-198271.02174778981</v>
      </c>
      <c r="V256" s="428">
        <v>4030014.2796947081</v>
      </c>
      <c r="W256" s="428">
        <v>2625030.8008497702</v>
      </c>
      <c r="X256" s="441">
        <v>-460985</v>
      </c>
      <c r="Y256" s="441">
        <v>-37767</v>
      </c>
      <c r="Z256" s="457">
        <f t="shared" si="43"/>
        <v>3569029.2796947081</v>
      </c>
      <c r="AA256" s="457">
        <f t="shared" si="44"/>
        <v>2587263.8008497702</v>
      </c>
      <c r="AB256" s="437">
        <f t="shared" si="45"/>
        <v>-981765.47884493787</v>
      </c>
      <c r="AC256" s="442">
        <f t="shared" si="46"/>
        <v>541.74700663246938</v>
      </c>
      <c r="AD256" s="457">
        <f t="shared" si="47"/>
        <v>403.06337448976012</v>
      </c>
      <c r="AE256" s="439">
        <f t="shared" si="48"/>
        <v>-138.68363214270926</v>
      </c>
      <c r="AF256" s="429">
        <v>4</v>
      </c>
      <c r="AG256" s="429">
        <v>4</v>
      </c>
      <c r="AH256" s="517"/>
      <c r="AI256" s="517"/>
      <c r="AJ256" s="517"/>
      <c r="AK256" s="517"/>
    </row>
    <row r="257" spans="1:37">
      <c r="A257" s="434">
        <v>785</v>
      </c>
      <c r="B257" s="435" t="s">
        <v>288</v>
      </c>
      <c r="C257" s="436">
        <v>2673</v>
      </c>
      <c r="D257" s="436">
        <v>2626</v>
      </c>
      <c r="E257" s="440">
        <v>1335804.4991582842</v>
      </c>
      <c r="F257" s="200">
        <v>1369337.1505142567</v>
      </c>
      <c r="G257" s="437">
        <f t="shared" si="41"/>
        <v>33532.651355972514</v>
      </c>
      <c r="H257" s="438">
        <v>1992720.5564200929</v>
      </c>
      <c r="I257" s="200">
        <f t="shared" si="39"/>
        <v>2240951.3861485911</v>
      </c>
      <c r="J257" s="439">
        <f t="shared" si="40"/>
        <v>248230.82972849812</v>
      </c>
      <c r="K257" s="200">
        <v>1122290.4797577236</v>
      </c>
      <c r="L257" s="440">
        <v>1389340.7287829425</v>
      </c>
      <c r="M257" s="200">
        <v>870430.07666236942</v>
      </c>
      <c r="N257" s="200">
        <v>998070.29587218177</v>
      </c>
      <c r="O257" s="200">
        <v>-237574.10246144442</v>
      </c>
      <c r="P257" s="200">
        <v>91114.463954911174</v>
      </c>
      <c r="Q257" s="440">
        <v>1147280</v>
      </c>
      <c r="R257" s="440">
        <v>1088501.3999090265</v>
      </c>
      <c r="S257" s="440">
        <v>638365.88914082851</v>
      </c>
      <c r="T257" s="440">
        <v>636627.13202352799</v>
      </c>
      <c r="U257" s="437">
        <f t="shared" si="42"/>
        <v>-60517.357208274072</v>
      </c>
      <c r="V257" s="428">
        <v>5114170.9447192056</v>
      </c>
      <c r="W257" s="428">
        <v>5335417.0686485544</v>
      </c>
      <c r="X257" s="441">
        <v>67276</v>
      </c>
      <c r="Y257" s="441">
        <v>108095</v>
      </c>
      <c r="Z257" s="457">
        <f t="shared" si="43"/>
        <v>5181446.9447192056</v>
      </c>
      <c r="AA257" s="457">
        <f t="shared" si="44"/>
        <v>5443512.0686485544</v>
      </c>
      <c r="AB257" s="437">
        <f t="shared" si="45"/>
        <v>262065.12392934877</v>
      </c>
      <c r="AC257" s="442">
        <f t="shared" si="46"/>
        <v>1938.4388120909859</v>
      </c>
      <c r="AD257" s="457">
        <f t="shared" si="47"/>
        <v>2072.9291959819325</v>
      </c>
      <c r="AE257" s="439">
        <f t="shared" si="48"/>
        <v>134.49038389094653</v>
      </c>
      <c r="AF257" s="429">
        <v>17</v>
      </c>
      <c r="AG257" s="429">
        <v>17</v>
      </c>
      <c r="AH257" s="517"/>
      <c r="AI257" s="517"/>
      <c r="AJ257" s="517"/>
      <c r="AK257" s="517"/>
    </row>
    <row r="258" spans="1:37">
      <c r="A258" s="434">
        <v>790</v>
      </c>
      <c r="B258" s="435" t="s">
        <v>289</v>
      </c>
      <c r="C258" s="436">
        <v>23998</v>
      </c>
      <c r="D258" s="436">
        <v>23734</v>
      </c>
      <c r="E258" s="440">
        <v>2938891.9047611663</v>
      </c>
      <c r="F258" s="200">
        <v>2110563.2530099703</v>
      </c>
      <c r="G258" s="437">
        <f t="shared" si="41"/>
        <v>-828328.65175119601</v>
      </c>
      <c r="H258" s="438">
        <v>3326248.6695823735</v>
      </c>
      <c r="I258" s="200">
        <f t="shared" si="39"/>
        <v>1876402.5348162567</v>
      </c>
      <c r="J258" s="439">
        <f t="shared" si="40"/>
        <v>-1449846.1347661167</v>
      </c>
      <c r="K258" s="200">
        <v>2153689.1027409001</v>
      </c>
      <c r="L258" s="440">
        <v>2350840.5866865092</v>
      </c>
      <c r="M258" s="440">
        <v>1172559.5668414736</v>
      </c>
      <c r="N258" s="440">
        <v>849275.9848068452</v>
      </c>
      <c r="O258" s="440">
        <v>-2147213.9176770453</v>
      </c>
      <c r="P258" s="200">
        <v>823499.88099994743</v>
      </c>
      <c r="Q258" s="440">
        <v>10005395</v>
      </c>
      <c r="R258" s="440">
        <v>9838322.5819209348</v>
      </c>
      <c r="S258" s="440">
        <v>4475838.6949382462</v>
      </c>
      <c r="T258" s="440">
        <v>4378201.2742238045</v>
      </c>
      <c r="U258" s="437">
        <f t="shared" si="42"/>
        <v>-264709.83879350685</v>
      </c>
      <c r="V258" s="428">
        <v>20746374.269281786</v>
      </c>
      <c r="W258" s="428">
        <v>18203489.644451369</v>
      </c>
      <c r="X258" s="441">
        <v>-2333726</v>
      </c>
      <c r="Y258" s="441">
        <v>-2112734</v>
      </c>
      <c r="Z258" s="457">
        <f t="shared" si="43"/>
        <v>18412648.269281786</v>
      </c>
      <c r="AA258" s="457">
        <f t="shared" si="44"/>
        <v>16090755.644451369</v>
      </c>
      <c r="AB258" s="437">
        <f t="shared" si="45"/>
        <v>-2321892.6248304173</v>
      </c>
      <c r="AC258" s="442">
        <f t="shared" si="46"/>
        <v>767.25761602140949</v>
      </c>
      <c r="AD258" s="457">
        <f t="shared" si="47"/>
        <v>677.96223327089274</v>
      </c>
      <c r="AE258" s="439">
        <f t="shared" si="48"/>
        <v>-89.295382750516751</v>
      </c>
      <c r="AF258" s="429">
        <v>6</v>
      </c>
      <c r="AG258" s="429">
        <v>6</v>
      </c>
      <c r="AH258" s="517"/>
      <c r="AI258" s="517"/>
      <c r="AJ258" s="517"/>
      <c r="AK258" s="517"/>
    </row>
    <row r="259" spans="1:37">
      <c r="A259" s="434">
        <v>791</v>
      </c>
      <c r="B259" s="435" t="s">
        <v>290</v>
      </c>
      <c r="C259" s="436">
        <v>5131</v>
      </c>
      <c r="D259" s="436">
        <v>5029</v>
      </c>
      <c r="E259" s="440">
        <v>3094207.3447761647</v>
      </c>
      <c r="F259" s="200">
        <v>2925417.3944482552</v>
      </c>
      <c r="G259" s="437">
        <f t="shared" si="41"/>
        <v>-168789.95032790955</v>
      </c>
      <c r="H259" s="438">
        <v>1452543.9143496554</v>
      </c>
      <c r="I259" s="200">
        <f t="shared" si="39"/>
        <v>248731.35265131237</v>
      </c>
      <c r="J259" s="439">
        <f t="shared" si="40"/>
        <v>-1203812.5616983431</v>
      </c>
      <c r="K259" s="200">
        <v>1140500.0559376774</v>
      </c>
      <c r="L259" s="440">
        <v>553916.90247002756</v>
      </c>
      <c r="M259" s="440">
        <v>312043.85841197806</v>
      </c>
      <c r="N259" s="440">
        <v>-24703.629769455609</v>
      </c>
      <c r="O259" s="440">
        <v>-454973.40490426653</v>
      </c>
      <c r="P259" s="200">
        <v>174491.48485500697</v>
      </c>
      <c r="Q259" s="440">
        <v>2780392</v>
      </c>
      <c r="R259" s="440">
        <v>2915768.7726750532</v>
      </c>
      <c r="S259" s="440">
        <v>1262903.4928640013</v>
      </c>
      <c r="T259" s="440">
        <v>1259422.1857064292</v>
      </c>
      <c r="U259" s="437">
        <f t="shared" si="42"/>
        <v>131895.46551748086</v>
      </c>
      <c r="V259" s="428">
        <v>8590046.751989821</v>
      </c>
      <c r="W259" s="428">
        <v>7349339.7055828422</v>
      </c>
      <c r="X259" s="441">
        <v>-284845</v>
      </c>
      <c r="Y259" s="441">
        <v>-227254</v>
      </c>
      <c r="Z259" s="457">
        <f t="shared" si="43"/>
        <v>8305201.751989821</v>
      </c>
      <c r="AA259" s="457">
        <f t="shared" si="44"/>
        <v>7122085.7055828422</v>
      </c>
      <c r="AB259" s="437">
        <f t="shared" si="45"/>
        <v>-1183116.0464069787</v>
      </c>
      <c r="AC259" s="442">
        <f t="shared" si="46"/>
        <v>1618.6321870960478</v>
      </c>
      <c r="AD259" s="457">
        <f t="shared" si="47"/>
        <v>1416.203162772488</v>
      </c>
      <c r="AE259" s="439">
        <f t="shared" si="48"/>
        <v>-202.42902432355982</v>
      </c>
      <c r="AF259" s="429">
        <v>17</v>
      </c>
      <c r="AG259" s="429">
        <v>17</v>
      </c>
      <c r="AH259" s="517"/>
      <c r="AI259" s="517"/>
      <c r="AJ259" s="517"/>
      <c r="AK259" s="517"/>
    </row>
    <row r="260" spans="1:37">
      <c r="A260" s="434">
        <v>831</v>
      </c>
      <c r="B260" s="435" t="s">
        <v>291</v>
      </c>
      <c r="C260" s="436">
        <v>4595</v>
      </c>
      <c r="D260" s="436">
        <v>4559</v>
      </c>
      <c r="E260" s="440">
        <v>1766339.8557421018</v>
      </c>
      <c r="F260" s="200">
        <v>1612285.6798661675</v>
      </c>
      <c r="G260" s="437">
        <f t="shared" si="41"/>
        <v>-154054.17587593431</v>
      </c>
      <c r="H260" s="438">
        <v>672966.33671611617</v>
      </c>
      <c r="I260" s="200">
        <f t="shared" si="39"/>
        <v>112662.57739370901</v>
      </c>
      <c r="J260" s="439">
        <f t="shared" si="40"/>
        <v>-560303.75932240719</v>
      </c>
      <c r="K260" s="200">
        <v>277484.27787702432</v>
      </c>
      <c r="L260" s="440">
        <v>146229.83525829946</v>
      </c>
      <c r="M260" s="440">
        <v>395482.0588390918</v>
      </c>
      <c r="N260" s="440">
        <v>220701.3986286635</v>
      </c>
      <c r="O260" s="440">
        <v>-412452.52594125096</v>
      </c>
      <c r="P260" s="200">
        <v>158183.86944799699</v>
      </c>
      <c r="Q260" s="440">
        <v>833672</v>
      </c>
      <c r="R260" s="440">
        <v>843893.27278682333</v>
      </c>
      <c r="S260" s="440">
        <v>695604.28385445778</v>
      </c>
      <c r="T260" s="440">
        <v>676809.12581157265</v>
      </c>
      <c r="U260" s="437">
        <f t="shared" si="42"/>
        <v>-8573.8852560617961</v>
      </c>
      <c r="V260" s="428">
        <v>3968582.4763126755</v>
      </c>
      <c r="W260" s="428">
        <v>3245650.6559505514</v>
      </c>
      <c r="X260" s="441">
        <v>-1128684</v>
      </c>
      <c r="Y260" s="441">
        <v>-853032</v>
      </c>
      <c r="Z260" s="457">
        <f t="shared" si="43"/>
        <v>2839898.4763126755</v>
      </c>
      <c r="AA260" s="457">
        <f t="shared" si="44"/>
        <v>2392618.6559505514</v>
      </c>
      <c r="AB260" s="437">
        <f t="shared" si="45"/>
        <v>-447279.82036212413</v>
      </c>
      <c r="AC260" s="442">
        <f t="shared" si="46"/>
        <v>618.04101769590329</v>
      </c>
      <c r="AD260" s="457">
        <f t="shared" si="47"/>
        <v>524.81216406022179</v>
      </c>
      <c r="AE260" s="439">
        <f t="shared" si="48"/>
        <v>-93.228853635681503</v>
      </c>
      <c r="AF260" s="429">
        <v>9</v>
      </c>
      <c r="AG260" s="429">
        <v>9</v>
      </c>
      <c r="AH260" s="517"/>
      <c r="AI260" s="517"/>
      <c r="AJ260" s="517"/>
      <c r="AK260" s="517"/>
    </row>
    <row r="261" spans="1:37">
      <c r="A261" s="434">
        <v>832</v>
      </c>
      <c r="B261" s="435" t="s">
        <v>292</v>
      </c>
      <c r="C261" s="436">
        <v>3913</v>
      </c>
      <c r="D261" s="436">
        <v>3825</v>
      </c>
      <c r="E261" s="440">
        <v>3667039.4268804975</v>
      </c>
      <c r="F261" s="200">
        <v>3767038.203843066</v>
      </c>
      <c r="G261" s="437">
        <f t="shared" si="41"/>
        <v>99998.776962568518</v>
      </c>
      <c r="H261" s="438">
        <v>2950938.6924344078</v>
      </c>
      <c r="I261" s="200">
        <f t="shared" si="39"/>
        <v>2392056.7123318012</v>
      </c>
      <c r="J261" s="439">
        <f t="shared" si="40"/>
        <v>-558881.98010260658</v>
      </c>
      <c r="K261" s="200">
        <v>1776586.5202539766</v>
      </c>
      <c r="L261" s="440">
        <v>1613351.2718951982</v>
      </c>
      <c r="M261" s="440">
        <v>1174352.1721804312</v>
      </c>
      <c r="N261" s="440">
        <v>992036.78746154194</v>
      </c>
      <c r="O261" s="440">
        <v>-346047.57879475434</v>
      </c>
      <c r="P261" s="200">
        <v>132716.23176981541</v>
      </c>
      <c r="Q261" s="440">
        <v>1421923</v>
      </c>
      <c r="R261" s="440">
        <v>1837642.6592332195</v>
      </c>
      <c r="S261" s="440">
        <v>765347.09521522524</v>
      </c>
      <c r="T261" s="440">
        <v>765441.80607375619</v>
      </c>
      <c r="U261" s="437">
        <f t="shared" si="42"/>
        <v>415814.37009175075</v>
      </c>
      <c r="V261" s="428">
        <v>8805248.2145301308</v>
      </c>
      <c r="W261" s="428">
        <v>8762179.3815592658</v>
      </c>
      <c r="X261" s="441">
        <v>-148045</v>
      </c>
      <c r="Y261" s="441">
        <v>-250961</v>
      </c>
      <c r="Z261" s="457">
        <f t="shared" si="43"/>
        <v>8657203.2145301308</v>
      </c>
      <c r="AA261" s="457">
        <f t="shared" si="44"/>
        <v>8511218.3815592658</v>
      </c>
      <c r="AB261" s="437">
        <f t="shared" si="45"/>
        <v>-145984.83297086507</v>
      </c>
      <c r="AC261" s="442">
        <f t="shared" si="46"/>
        <v>2212.4209595016946</v>
      </c>
      <c r="AD261" s="457">
        <f t="shared" si="47"/>
        <v>2225.1551324337952</v>
      </c>
      <c r="AE261" s="439">
        <f t="shared" si="48"/>
        <v>12.734172932100591</v>
      </c>
      <c r="AF261" s="429">
        <v>17</v>
      </c>
      <c r="AG261" s="429">
        <v>17</v>
      </c>
      <c r="AH261" s="517"/>
      <c r="AI261" s="517"/>
      <c r="AJ261" s="517"/>
      <c r="AK261" s="517"/>
    </row>
    <row r="262" spans="1:37">
      <c r="A262" s="434">
        <v>833</v>
      </c>
      <c r="B262" s="435" t="s">
        <v>293</v>
      </c>
      <c r="C262" s="436">
        <v>1677</v>
      </c>
      <c r="D262" s="436">
        <v>1691</v>
      </c>
      <c r="E262" s="440">
        <v>286512.39597185934</v>
      </c>
      <c r="F262" s="200">
        <v>269991.24283013819</v>
      </c>
      <c r="G262" s="437">
        <f t="shared" si="41"/>
        <v>-16521.153141721152</v>
      </c>
      <c r="H262" s="438">
        <v>1070135.5545519022</v>
      </c>
      <c r="I262" s="200">
        <f t="shared" si="39"/>
        <v>919184.98870190256</v>
      </c>
      <c r="J262" s="439">
        <f t="shared" si="40"/>
        <v>-150950.56584999966</v>
      </c>
      <c r="K262" s="200">
        <v>460471.57373023202</v>
      </c>
      <c r="L262" s="440">
        <v>445836.51744684455</v>
      </c>
      <c r="M262" s="440">
        <v>609663.98082167027</v>
      </c>
      <c r="N262" s="440">
        <v>567660.44715549506</v>
      </c>
      <c r="O262" s="440">
        <v>-152984.69431161557</v>
      </c>
      <c r="P262" s="200">
        <v>58672.718411178525</v>
      </c>
      <c r="Q262" s="440">
        <v>392070</v>
      </c>
      <c r="R262" s="440">
        <v>376592.34515492304</v>
      </c>
      <c r="S262" s="440">
        <v>342281.76810028043</v>
      </c>
      <c r="T262" s="440">
        <v>335096.1111613845</v>
      </c>
      <c r="U262" s="437">
        <f t="shared" si="42"/>
        <v>-22663.311783972895</v>
      </c>
      <c r="V262" s="428">
        <v>2090999.7186240419</v>
      </c>
      <c r="W262" s="428">
        <v>1900864.6878825759</v>
      </c>
      <c r="X262" s="441">
        <v>-401519</v>
      </c>
      <c r="Y262" s="441">
        <v>-282618</v>
      </c>
      <c r="Z262" s="457">
        <f t="shared" si="43"/>
        <v>1689480.7186240419</v>
      </c>
      <c r="AA262" s="457">
        <f t="shared" si="44"/>
        <v>1618246.6878825759</v>
      </c>
      <c r="AB262" s="437">
        <f t="shared" si="45"/>
        <v>-71234.030741465976</v>
      </c>
      <c r="AC262" s="442">
        <f t="shared" si="46"/>
        <v>1007.4422889827322</v>
      </c>
      <c r="AD262" s="457">
        <f t="shared" si="47"/>
        <v>956.9761607821265</v>
      </c>
      <c r="AE262" s="439">
        <f t="shared" si="48"/>
        <v>-50.466128200605681</v>
      </c>
      <c r="AF262" s="429">
        <v>2</v>
      </c>
      <c r="AG262" s="429">
        <v>2</v>
      </c>
      <c r="AH262" s="517"/>
      <c r="AI262" s="517"/>
      <c r="AJ262" s="517"/>
      <c r="AK262" s="517"/>
    </row>
    <row r="263" spans="1:37">
      <c r="A263" s="434">
        <v>834</v>
      </c>
      <c r="B263" s="435" t="s">
        <v>294</v>
      </c>
      <c r="C263" s="436">
        <v>5967</v>
      </c>
      <c r="D263" s="436">
        <v>5879</v>
      </c>
      <c r="E263" s="440">
        <v>1119463.2491703485</v>
      </c>
      <c r="F263" s="200">
        <v>1032459.2459626561</v>
      </c>
      <c r="G263" s="437">
        <f t="shared" si="41"/>
        <v>-87004.003207692411</v>
      </c>
      <c r="H263" s="438">
        <v>1923216.9546679468</v>
      </c>
      <c r="I263" s="200">
        <f t="shared" si="39"/>
        <v>2233683.4789136569</v>
      </c>
      <c r="J263" s="439">
        <f t="shared" si="40"/>
        <v>310466.52424571011</v>
      </c>
      <c r="K263" s="200">
        <v>1173682.0982292539</v>
      </c>
      <c r="L263" s="440">
        <v>1624338.8402792166</v>
      </c>
      <c r="M263" s="440">
        <v>749534.85643869278</v>
      </c>
      <c r="N263" s="440">
        <v>937233.52468924189</v>
      </c>
      <c r="O263" s="440">
        <v>-531872.8668586564</v>
      </c>
      <c r="P263" s="200">
        <v>203983.98080385485</v>
      </c>
      <c r="Q263" s="440">
        <v>1533891</v>
      </c>
      <c r="R263" s="440">
        <v>1595625.0040446012</v>
      </c>
      <c r="S263" s="440">
        <v>1113721.6941235561</v>
      </c>
      <c r="T263" s="440">
        <v>1089004.4694244643</v>
      </c>
      <c r="U263" s="437">
        <f t="shared" si="42"/>
        <v>37016.779345509596</v>
      </c>
      <c r="V263" s="428">
        <v>5690292.8979618512</v>
      </c>
      <c r="W263" s="428">
        <v>5950772.198464375</v>
      </c>
      <c r="X263" s="441">
        <v>-1517336</v>
      </c>
      <c r="Y263" s="441">
        <v>-1538924</v>
      </c>
      <c r="Z263" s="457">
        <f t="shared" si="43"/>
        <v>4172956.8979618512</v>
      </c>
      <c r="AA263" s="457">
        <f t="shared" si="44"/>
        <v>4411848.198464375</v>
      </c>
      <c r="AB263" s="437">
        <f t="shared" si="45"/>
        <v>238891.30050252378</v>
      </c>
      <c r="AC263" s="442">
        <f t="shared" si="46"/>
        <v>699.33918182702382</v>
      </c>
      <c r="AD263" s="457">
        <f t="shared" si="47"/>
        <v>750.44194564796305</v>
      </c>
      <c r="AE263" s="439">
        <f t="shared" si="48"/>
        <v>51.102763820939231</v>
      </c>
      <c r="AF263" s="429">
        <v>5</v>
      </c>
      <c r="AG263" s="429">
        <v>5</v>
      </c>
      <c r="AH263" s="517"/>
      <c r="AI263" s="517"/>
      <c r="AJ263" s="517"/>
      <c r="AK263" s="517"/>
    </row>
    <row r="264" spans="1:37">
      <c r="A264" s="434">
        <v>837</v>
      </c>
      <c r="B264" s="435" t="s">
        <v>295</v>
      </c>
      <c r="C264" s="436">
        <v>244223</v>
      </c>
      <c r="D264" s="436">
        <v>249009</v>
      </c>
      <c r="E264" s="440">
        <v>9363176.2332050726</v>
      </c>
      <c r="F264" s="200">
        <v>10930261.963672496</v>
      </c>
      <c r="G264" s="437">
        <f t="shared" si="41"/>
        <v>1567085.7304674238</v>
      </c>
      <c r="H264" s="438">
        <v>-71724428.277617261</v>
      </c>
      <c r="I264" s="200">
        <f t="shared" si="39"/>
        <v>-51419877.871417873</v>
      </c>
      <c r="J264" s="439">
        <f t="shared" si="40"/>
        <v>20304550.406199388</v>
      </c>
      <c r="K264" s="200">
        <v>-53845192.491937794</v>
      </c>
      <c r="L264" s="440">
        <v>-34970250.496544115</v>
      </c>
      <c r="M264" s="440">
        <v>-17879235.785679471</v>
      </c>
      <c r="N264" s="440">
        <v>-2561673.0241984576</v>
      </c>
      <c r="O264" s="440">
        <v>-22527833.084471367</v>
      </c>
      <c r="P264" s="200">
        <v>8639878.7337960694</v>
      </c>
      <c r="Q264" s="440">
        <v>4430428</v>
      </c>
      <c r="R264" s="440">
        <v>1235695.6416559145</v>
      </c>
      <c r="S264" s="440">
        <v>36300023.396053225</v>
      </c>
      <c r="T264" s="440">
        <v>36720100.380104199</v>
      </c>
      <c r="U264" s="437">
        <f t="shared" si="42"/>
        <v>-2774655.3742931113</v>
      </c>
      <c r="V264" s="428">
        <v>-21630800.648358963</v>
      </c>
      <c r="W264" s="428">
        <v>-2533819.8809450641</v>
      </c>
      <c r="X264" s="441">
        <v>79974415</v>
      </c>
      <c r="Y264" s="441">
        <v>83379370</v>
      </c>
      <c r="Z264" s="457">
        <f t="shared" si="43"/>
        <v>58343614.351641037</v>
      </c>
      <c r="AA264" s="457">
        <f t="shared" si="44"/>
        <v>80845550.119054943</v>
      </c>
      <c r="AB264" s="437">
        <f t="shared" si="45"/>
        <v>22501935.767413907</v>
      </c>
      <c r="AC264" s="442">
        <f t="shared" si="46"/>
        <v>238.89483935436482</v>
      </c>
      <c r="AD264" s="457">
        <f t="shared" si="47"/>
        <v>324.66918914197856</v>
      </c>
      <c r="AE264" s="439">
        <f t="shared" si="48"/>
        <v>85.774349787613744</v>
      </c>
      <c r="AF264" s="429">
        <v>6</v>
      </c>
      <c r="AG264" s="429">
        <v>6</v>
      </c>
      <c r="AH264" s="517"/>
      <c r="AI264" s="517"/>
      <c r="AJ264" s="517"/>
      <c r="AK264" s="517"/>
    </row>
    <row r="265" spans="1:37">
      <c r="A265" s="434">
        <v>844</v>
      </c>
      <c r="B265" s="435" t="s">
        <v>296</v>
      </c>
      <c r="C265" s="436">
        <v>1479</v>
      </c>
      <c r="D265" s="436">
        <v>1441</v>
      </c>
      <c r="E265" s="440">
        <v>-74467.173112858945</v>
      </c>
      <c r="F265" s="200">
        <v>-120613.1554828368</v>
      </c>
      <c r="G265" s="437">
        <f t="shared" si="41"/>
        <v>-46145.98236997785</v>
      </c>
      <c r="H265" s="438">
        <v>-89626.498554876496</v>
      </c>
      <c r="I265" s="200">
        <f t="shared" si="39"/>
        <v>52669.973059687218</v>
      </c>
      <c r="J265" s="439">
        <f t="shared" si="40"/>
        <v>142296.47161456372</v>
      </c>
      <c r="K265" s="200">
        <v>31234.193027492045</v>
      </c>
      <c r="L265" s="440">
        <v>155520.80930561494</v>
      </c>
      <c r="M265" s="440">
        <v>-120860.69158236854</v>
      </c>
      <c r="N265" s="440">
        <v>-22482.085641238325</v>
      </c>
      <c r="O265" s="440">
        <v>-130367.20550150091</v>
      </c>
      <c r="P265" s="200">
        <v>49998.454896811505</v>
      </c>
      <c r="Q265" s="440">
        <v>658008</v>
      </c>
      <c r="R265" s="440">
        <v>751697.50509584288</v>
      </c>
      <c r="S265" s="440">
        <v>367381.62735902186</v>
      </c>
      <c r="T265" s="440">
        <v>358454.45312555594</v>
      </c>
      <c r="U265" s="437">
        <f t="shared" si="42"/>
        <v>84762.330862376839</v>
      </c>
      <c r="V265" s="428">
        <v>861295.95569128636</v>
      </c>
      <c r="W265" s="428">
        <v>1042208.7758274167</v>
      </c>
      <c r="X265" s="441">
        <v>-331006</v>
      </c>
      <c r="Y265" s="441">
        <v>-361040</v>
      </c>
      <c r="Z265" s="457">
        <f t="shared" si="43"/>
        <v>530289.95569128636</v>
      </c>
      <c r="AA265" s="457">
        <f t="shared" si="44"/>
        <v>681168.77582741668</v>
      </c>
      <c r="AB265" s="437">
        <f t="shared" si="45"/>
        <v>150878.82013613032</v>
      </c>
      <c r="AC265" s="442">
        <f t="shared" si="46"/>
        <v>358.54628511919293</v>
      </c>
      <c r="AD265" s="457">
        <f t="shared" si="47"/>
        <v>472.7056043215938</v>
      </c>
      <c r="AE265" s="439">
        <f t="shared" si="48"/>
        <v>114.15931920240087</v>
      </c>
      <c r="AF265" s="429">
        <v>11</v>
      </c>
      <c r="AG265" s="429">
        <v>11</v>
      </c>
      <c r="AH265" s="517"/>
      <c r="AI265" s="517"/>
      <c r="AJ265" s="517"/>
      <c r="AK265" s="517"/>
    </row>
    <row r="266" spans="1:37">
      <c r="A266" s="434">
        <v>845</v>
      </c>
      <c r="B266" s="435" t="s">
        <v>297</v>
      </c>
      <c r="C266" s="436">
        <v>2882</v>
      </c>
      <c r="D266" s="436">
        <v>2863</v>
      </c>
      <c r="E266" s="440">
        <v>2117466.3209497216</v>
      </c>
      <c r="F266" s="200">
        <v>2323609.8025386259</v>
      </c>
      <c r="G266" s="437">
        <f t="shared" si="41"/>
        <v>206143.48158890428</v>
      </c>
      <c r="H266" s="438">
        <v>142133.51434360075</v>
      </c>
      <c r="I266" s="200">
        <f t="shared" ref="I266:I303" si="49">SUM(L266,N266:P266)</f>
        <v>59381.853607941652</v>
      </c>
      <c r="J266" s="439">
        <f t="shared" ref="J266:J303" si="50">I266-H266</f>
        <v>-82751.660735659098</v>
      </c>
      <c r="K266" s="200">
        <v>132327.87187121573</v>
      </c>
      <c r="L266" s="440">
        <v>211359.29731941369</v>
      </c>
      <c r="M266" s="440">
        <v>9805.6424723850105</v>
      </c>
      <c r="N266" s="440">
        <v>7700.3723754299472</v>
      </c>
      <c r="O266" s="440">
        <v>-259015.4818534331</v>
      </c>
      <c r="P266" s="200">
        <v>99337.665766531107</v>
      </c>
      <c r="Q266" s="440">
        <v>1323282</v>
      </c>
      <c r="R266" s="440">
        <v>1255008.2280608944</v>
      </c>
      <c r="S266" s="440">
        <v>595425.26634182327</v>
      </c>
      <c r="T266" s="440">
        <v>589827.92928421777</v>
      </c>
      <c r="U266" s="437">
        <f t="shared" si="42"/>
        <v>-73871.108996710973</v>
      </c>
      <c r="V266" s="428">
        <v>4178307.1016351455</v>
      </c>
      <c r="W266" s="428">
        <v>4227827.8135496303</v>
      </c>
      <c r="X266" s="441">
        <v>-133415</v>
      </c>
      <c r="Y266" s="441">
        <v>-13652</v>
      </c>
      <c r="Z266" s="457">
        <f t="shared" si="43"/>
        <v>4044892.1016351455</v>
      </c>
      <c r="AA266" s="457">
        <f t="shared" si="44"/>
        <v>4214175.8135496303</v>
      </c>
      <c r="AB266" s="437">
        <f t="shared" si="45"/>
        <v>169283.71191448485</v>
      </c>
      <c r="AC266" s="442">
        <f t="shared" si="46"/>
        <v>1403.5017701718061</v>
      </c>
      <c r="AD266" s="457">
        <f t="shared" si="47"/>
        <v>1471.9440494410164</v>
      </c>
      <c r="AE266" s="439">
        <f t="shared" si="48"/>
        <v>68.442279269210303</v>
      </c>
      <c r="AF266" s="429">
        <v>19</v>
      </c>
      <c r="AG266" s="429">
        <v>19</v>
      </c>
      <c r="AH266" s="517"/>
      <c r="AI266" s="517"/>
      <c r="AJ266" s="517"/>
      <c r="AK266" s="517"/>
    </row>
    <row r="267" spans="1:37">
      <c r="A267" s="434">
        <v>846</v>
      </c>
      <c r="B267" s="435" t="s">
        <v>298</v>
      </c>
      <c r="C267" s="436">
        <v>4952</v>
      </c>
      <c r="D267" s="436">
        <v>4862</v>
      </c>
      <c r="E267" s="440">
        <v>790087.73499877146</v>
      </c>
      <c r="F267" s="200">
        <v>1002796.8626199239</v>
      </c>
      <c r="G267" s="437">
        <f t="shared" ref="G267:G303" si="51">F267-E267</f>
        <v>212709.12762115244</v>
      </c>
      <c r="H267" s="438">
        <v>2481350.6617994928</v>
      </c>
      <c r="I267" s="200">
        <f t="shared" si="49"/>
        <v>1377678.8690345823</v>
      </c>
      <c r="J267" s="439">
        <f t="shared" si="50"/>
        <v>-1103671.7927649105</v>
      </c>
      <c r="K267" s="200">
        <v>1754702.8488937281</v>
      </c>
      <c r="L267" s="440">
        <v>1311189.9939161984</v>
      </c>
      <c r="M267" s="440">
        <v>726647.81290576479</v>
      </c>
      <c r="N267" s="440">
        <v>337656.72067008395</v>
      </c>
      <c r="O267" s="440">
        <v>-439864.92237910995</v>
      </c>
      <c r="P267" s="200">
        <v>168697.07682740979</v>
      </c>
      <c r="Q267" s="440">
        <v>2947395</v>
      </c>
      <c r="R267" s="440">
        <v>2846111.3497847915</v>
      </c>
      <c r="S267" s="440">
        <v>1137822.7546027547</v>
      </c>
      <c r="T267" s="440">
        <v>1138178.2460818195</v>
      </c>
      <c r="U267" s="437">
        <f t="shared" ref="U267:U303" si="52">(R267+T267)-(Q267+S267)</f>
        <v>-100928.15873614326</v>
      </c>
      <c r="V267" s="428">
        <v>7356656.1514010187</v>
      </c>
      <c r="W267" s="428">
        <v>6364765.3276195293</v>
      </c>
      <c r="X267" s="441">
        <v>-389322</v>
      </c>
      <c r="Y267" s="441">
        <v>-386638</v>
      </c>
      <c r="Z267" s="457">
        <f t="shared" ref="Z267:Z303" si="53">SUM(V267,X267)</f>
        <v>6967334.1514010187</v>
      </c>
      <c r="AA267" s="457">
        <f t="shared" ref="AA267:AA303" si="54">SUM(W267,Y267)</f>
        <v>5978127.3276195293</v>
      </c>
      <c r="AB267" s="437">
        <f t="shared" ref="AB267:AB303" si="55">AA267-Z267</f>
        <v>-989206.82378148939</v>
      </c>
      <c r="AC267" s="442">
        <f t="shared" ref="AC267:AC303" si="56">Z267/C267</f>
        <v>1406.9737785543252</v>
      </c>
      <c r="AD267" s="457">
        <f t="shared" ref="AD267:AD303" si="57">AA267/D267</f>
        <v>1229.5613590332227</v>
      </c>
      <c r="AE267" s="439">
        <f t="shared" ref="AE267:AE303" si="58">AD267-AC267</f>
        <v>-177.41241952110249</v>
      </c>
      <c r="AF267" s="429">
        <v>14</v>
      </c>
      <c r="AG267" s="429">
        <v>14</v>
      </c>
      <c r="AH267" s="517"/>
      <c r="AI267" s="517"/>
      <c r="AJ267" s="517"/>
      <c r="AK267" s="517"/>
    </row>
    <row r="268" spans="1:37">
      <c r="A268" s="434">
        <v>848</v>
      </c>
      <c r="B268" s="435" t="s">
        <v>299</v>
      </c>
      <c r="C268" s="436">
        <v>4241</v>
      </c>
      <c r="D268" s="436">
        <v>4160</v>
      </c>
      <c r="E268" s="440">
        <v>1165843.7805411904</v>
      </c>
      <c r="F268" s="200">
        <v>1052114.4390658599</v>
      </c>
      <c r="G268" s="437">
        <f t="shared" si="51"/>
        <v>-113729.34147533053</v>
      </c>
      <c r="H268" s="438">
        <v>1180122.8998052268</v>
      </c>
      <c r="I268" s="200">
        <f t="shared" si="49"/>
        <v>-51498.329041741381</v>
      </c>
      <c r="J268" s="439">
        <f t="shared" si="50"/>
        <v>-1231621.2288469682</v>
      </c>
      <c r="K268" s="200">
        <v>589498.60468085529</v>
      </c>
      <c r="L268" s="440">
        <v>37651.562295028561</v>
      </c>
      <c r="M268" s="440">
        <v>590624.29512437142</v>
      </c>
      <c r="N268" s="440">
        <v>142865.37758447084</v>
      </c>
      <c r="O268" s="440">
        <v>-376355.01380030799</v>
      </c>
      <c r="P268" s="200">
        <v>144339.74487906721</v>
      </c>
      <c r="Q268" s="440">
        <v>2436794</v>
      </c>
      <c r="R268" s="440">
        <v>2556266.1640898176</v>
      </c>
      <c r="S268" s="440">
        <v>989321.16184801632</v>
      </c>
      <c r="T268" s="440">
        <v>976850.07326114131</v>
      </c>
      <c r="U268" s="437">
        <f t="shared" si="52"/>
        <v>107001.07550294278</v>
      </c>
      <c r="V268" s="428">
        <v>5772081.8421944333</v>
      </c>
      <c r="W268" s="428">
        <v>4533732.3474592809</v>
      </c>
      <c r="X268" s="441">
        <v>655137</v>
      </c>
      <c r="Y268" s="441">
        <v>607337</v>
      </c>
      <c r="Z268" s="457">
        <f t="shared" si="53"/>
        <v>6427218.8421944333</v>
      </c>
      <c r="AA268" s="457">
        <f t="shared" si="54"/>
        <v>5141069.3474592809</v>
      </c>
      <c r="AB268" s="437">
        <f t="shared" si="55"/>
        <v>-1286149.4947351525</v>
      </c>
      <c r="AC268" s="442">
        <f t="shared" si="56"/>
        <v>1515.4960721986401</v>
      </c>
      <c r="AD268" s="457">
        <f t="shared" si="57"/>
        <v>1235.8339777546348</v>
      </c>
      <c r="AE268" s="439">
        <f t="shared" si="58"/>
        <v>-279.66209444400533</v>
      </c>
      <c r="AF268" s="429">
        <v>12</v>
      </c>
      <c r="AG268" s="429">
        <v>12</v>
      </c>
      <c r="AH268" s="517"/>
      <c r="AI268" s="517"/>
      <c r="AJ268" s="517"/>
      <c r="AK268" s="517"/>
    </row>
    <row r="269" spans="1:37">
      <c r="A269" s="434">
        <v>849</v>
      </c>
      <c r="B269" s="435" t="s">
        <v>300</v>
      </c>
      <c r="C269" s="436">
        <v>2938</v>
      </c>
      <c r="D269" s="436">
        <v>2903</v>
      </c>
      <c r="E269" s="440">
        <v>1844417.9229956672</v>
      </c>
      <c r="F269" s="200">
        <v>1944758.9511296903</v>
      </c>
      <c r="G269" s="437">
        <f t="shared" si="51"/>
        <v>100341.02813402307</v>
      </c>
      <c r="H269" s="438">
        <v>894632.12709814007</v>
      </c>
      <c r="I269" s="200">
        <f t="shared" si="49"/>
        <v>668278.82898195263</v>
      </c>
      <c r="J269" s="439">
        <f t="shared" si="50"/>
        <v>-226353.29811618745</v>
      </c>
      <c r="K269" s="200">
        <v>704344.65399877948</v>
      </c>
      <c r="L269" s="440">
        <v>699056.30047121854</v>
      </c>
      <c r="M269" s="440">
        <v>190287.47309936062</v>
      </c>
      <c r="N269" s="440">
        <v>131131.26064495582</v>
      </c>
      <c r="O269" s="440">
        <v>-262634.28006305144</v>
      </c>
      <c r="P269" s="200">
        <v>100725.54792882984</v>
      </c>
      <c r="Q269" s="440">
        <v>1535334</v>
      </c>
      <c r="R269" s="440">
        <v>1619605.710605596</v>
      </c>
      <c r="S269" s="440">
        <v>698965.11716177571</v>
      </c>
      <c r="T269" s="440">
        <v>697004.74121979531</v>
      </c>
      <c r="U269" s="437">
        <f t="shared" si="52"/>
        <v>82311.334663615562</v>
      </c>
      <c r="V269" s="428">
        <v>4973349.1672555832</v>
      </c>
      <c r="W269" s="428">
        <v>4929648.231995794</v>
      </c>
      <c r="X269" s="441">
        <v>160910</v>
      </c>
      <c r="Y269" s="441">
        <v>211050</v>
      </c>
      <c r="Z269" s="457">
        <f t="shared" si="53"/>
        <v>5134259.1672555832</v>
      </c>
      <c r="AA269" s="457">
        <f t="shared" si="54"/>
        <v>5140698.231995794</v>
      </c>
      <c r="AB269" s="437">
        <f t="shared" si="55"/>
        <v>6439.0647402107716</v>
      </c>
      <c r="AC269" s="442">
        <f t="shared" si="56"/>
        <v>1747.5354551584694</v>
      </c>
      <c r="AD269" s="457">
        <f t="shared" si="57"/>
        <v>1770.8226772290025</v>
      </c>
      <c r="AE269" s="439">
        <f t="shared" si="58"/>
        <v>23.287222070533062</v>
      </c>
      <c r="AF269" s="429">
        <v>16</v>
      </c>
      <c r="AG269" s="429">
        <v>16</v>
      </c>
      <c r="AH269" s="517"/>
      <c r="AI269" s="517"/>
      <c r="AJ269" s="517"/>
      <c r="AK269" s="517"/>
    </row>
    <row r="270" spans="1:37">
      <c r="A270" s="434">
        <v>850</v>
      </c>
      <c r="B270" s="435" t="s">
        <v>301</v>
      </c>
      <c r="C270" s="436">
        <v>2387</v>
      </c>
      <c r="D270" s="436">
        <v>2407</v>
      </c>
      <c r="E270" s="440">
        <v>1276253.3072344707</v>
      </c>
      <c r="F270" s="200">
        <v>1197361.6161736625</v>
      </c>
      <c r="G270" s="437">
        <f t="shared" si="51"/>
        <v>-78891.691060808254</v>
      </c>
      <c r="H270" s="438">
        <v>578436.3677046739</v>
      </c>
      <c r="I270" s="200">
        <f t="shared" si="49"/>
        <v>347042.78998088511</v>
      </c>
      <c r="J270" s="439">
        <f t="shared" si="50"/>
        <v>-231393.5777237888</v>
      </c>
      <c r="K270" s="200">
        <v>284626.20327458519</v>
      </c>
      <c r="L270" s="440">
        <v>253877.37408532458</v>
      </c>
      <c r="M270" s="440">
        <v>293810.16443008865</v>
      </c>
      <c r="N270" s="440">
        <v>227410.78904301883</v>
      </c>
      <c r="O270" s="440">
        <v>-217761.18226378397</v>
      </c>
      <c r="P270" s="200">
        <v>83515.809116325661</v>
      </c>
      <c r="Q270" s="440">
        <v>832595</v>
      </c>
      <c r="R270" s="440">
        <v>912818.68791179231</v>
      </c>
      <c r="S270" s="440">
        <v>420099.42962818942</v>
      </c>
      <c r="T270" s="440">
        <v>403611.06843806518</v>
      </c>
      <c r="U270" s="437">
        <f t="shared" si="52"/>
        <v>63735.326721668011</v>
      </c>
      <c r="V270" s="428">
        <v>3107384.1045673341</v>
      </c>
      <c r="W270" s="428">
        <v>2860834.1625531255</v>
      </c>
      <c r="X270" s="441">
        <v>-512122</v>
      </c>
      <c r="Y270" s="441">
        <v>-515128</v>
      </c>
      <c r="Z270" s="457">
        <f t="shared" si="53"/>
        <v>2595262.1045673341</v>
      </c>
      <c r="AA270" s="457">
        <f t="shared" si="54"/>
        <v>2345706.1625531255</v>
      </c>
      <c r="AB270" s="437">
        <f t="shared" si="55"/>
        <v>-249555.94201420853</v>
      </c>
      <c r="AC270" s="442">
        <f t="shared" si="56"/>
        <v>1087.2484727973749</v>
      </c>
      <c r="AD270" s="457">
        <f t="shared" si="57"/>
        <v>974.53517347450168</v>
      </c>
      <c r="AE270" s="439">
        <f t="shared" si="58"/>
        <v>-112.71329932287324</v>
      </c>
      <c r="AF270" s="429">
        <v>13</v>
      </c>
      <c r="AG270" s="429">
        <v>13</v>
      </c>
      <c r="AH270" s="517"/>
      <c r="AI270" s="517"/>
      <c r="AJ270" s="517"/>
      <c r="AK270" s="517"/>
    </row>
    <row r="271" spans="1:37">
      <c r="A271" s="434">
        <v>851</v>
      </c>
      <c r="B271" s="435" t="s">
        <v>302</v>
      </c>
      <c r="C271" s="436">
        <v>21333</v>
      </c>
      <c r="D271" s="436">
        <v>21227</v>
      </c>
      <c r="E271" s="440">
        <v>7581124.4812207371</v>
      </c>
      <c r="F271" s="200">
        <v>7708665.7188713625</v>
      </c>
      <c r="G271" s="437">
        <f t="shared" si="51"/>
        <v>127541.23765062541</v>
      </c>
      <c r="H271" s="438">
        <v>-1941633.9797533783</v>
      </c>
      <c r="I271" s="200">
        <f t="shared" si="49"/>
        <v>-6978280.4367055297</v>
      </c>
      <c r="J271" s="439">
        <f t="shared" si="50"/>
        <v>-5036646.4569521509</v>
      </c>
      <c r="K271" s="200">
        <v>-989765.16527233063</v>
      </c>
      <c r="L271" s="440">
        <v>-3439851.7615706376</v>
      </c>
      <c r="M271" s="440">
        <v>-951868.8144810478</v>
      </c>
      <c r="N271" s="440">
        <v>-2354537.301723551</v>
      </c>
      <c r="O271" s="440">
        <v>-1920405.7398892157</v>
      </c>
      <c r="P271" s="200">
        <v>736514.36647787492</v>
      </c>
      <c r="Q271" s="440">
        <v>6501141</v>
      </c>
      <c r="R271" s="440">
        <v>6002030.3831444001</v>
      </c>
      <c r="S271" s="440">
        <v>3292338.6038466329</v>
      </c>
      <c r="T271" s="440">
        <v>3273624.5307257581</v>
      </c>
      <c r="U271" s="437">
        <f t="shared" si="52"/>
        <v>-517824.68997647427</v>
      </c>
      <c r="V271" s="428">
        <v>15432970.10531399</v>
      </c>
      <c r="W271" s="428">
        <v>10006040.196465647</v>
      </c>
      <c r="X271" s="441">
        <v>-210290</v>
      </c>
      <c r="Y271" s="441">
        <v>-461896</v>
      </c>
      <c r="Z271" s="457">
        <f t="shared" si="53"/>
        <v>15222680.10531399</v>
      </c>
      <c r="AA271" s="457">
        <f t="shared" si="54"/>
        <v>9544144.1964656468</v>
      </c>
      <c r="AB271" s="437">
        <f t="shared" si="55"/>
        <v>-5678535.9088483434</v>
      </c>
      <c r="AC271" s="442">
        <f t="shared" si="56"/>
        <v>713.57427953471097</v>
      </c>
      <c r="AD271" s="457">
        <f t="shared" si="57"/>
        <v>449.6228480927897</v>
      </c>
      <c r="AE271" s="439">
        <f t="shared" si="58"/>
        <v>-263.95143144192127</v>
      </c>
      <c r="AF271" s="429">
        <v>19</v>
      </c>
      <c r="AG271" s="429">
        <v>19</v>
      </c>
      <c r="AH271" s="517"/>
      <c r="AI271" s="517"/>
      <c r="AJ271" s="517"/>
      <c r="AK271" s="517"/>
    </row>
    <row r="272" spans="1:37">
      <c r="A272" s="434">
        <v>853</v>
      </c>
      <c r="B272" s="435" t="s">
        <v>303</v>
      </c>
      <c r="C272" s="436">
        <v>195137</v>
      </c>
      <c r="D272" s="436">
        <v>197900</v>
      </c>
      <c r="E272" s="440">
        <v>24469996.895284884</v>
      </c>
      <c r="F272" s="200">
        <v>29402391.884017866</v>
      </c>
      <c r="G272" s="437">
        <f t="shared" si="51"/>
        <v>4932394.9887329824</v>
      </c>
      <c r="H272" s="438">
        <v>-15162910.937963391</v>
      </c>
      <c r="I272" s="200">
        <f t="shared" si="49"/>
        <v>-32122383.858184259</v>
      </c>
      <c r="J272" s="439">
        <f t="shared" si="50"/>
        <v>-16959472.920220867</v>
      </c>
      <c r="K272" s="200">
        <v>-17025421.368802838</v>
      </c>
      <c r="L272" s="440">
        <v>-21182231.457542032</v>
      </c>
      <c r="M272" s="440">
        <v>1862510.4308394468</v>
      </c>
      <c r="N272" s="440">
        <v>97304.743471607842</v>
      </c>
      <c r="O272" s="440">
        <v>-17904004.142086767</v>
      </c>
      <c r="P272" s="200">
        <v>6866546.9979729326</v>
      </c>
      <c r="Q272" s="440">
        <v>-2685618</v>
      </c>
      <c r="R272" s="440">
        <v>-3011722.7297873786</v>
      </c>
      <c r="S272" s="440">
        <v>31340782.047305323</v>
      </c>
      <c r="T272" s="440">
        <v>31715140.840591531</v>
      </c>
      <c r="U272" s="437">
        <f t="shared" si="52"/>
        <v>48254.06349882856</v>
      </c>
      <c r="V272" s="428">
        <v>37962250.004626818</v>
      </c>
      <c r="W272" s="428">
        <v>25983426.140643459</v>
      </c>
      <c r="X272" s="441">
        <v>42815058</v>
      </c>
      <c r="Y272" s="441">
        <v>44612378</v>
      </c>
      <c r="Z272" s="457">
        <f t="shared" si="53"/>
        <v>80777308.004626811</v>
      </c>
      <c r="AA272" s="457">
        <f t="shared" si="54"/>
        <v>70595804.140643463</v>
      </c>
      <c r="AB272" s="437">
        <f t="shared" si="55"/>
        <v>-10181503.863983348</v>
      </c>
      <c r="AC272" s="442">
        <f t="shared" si="56"/>
        <v>413.95177749287325</v>
      </c>
      <c r="AD272" s="457">
        <f t="shared" si="57"/>
        <v>356.72462931098261</v>
      </c>
      <c r="AE272" s="439">
        <f t="shared" si="58"/>
        <v>-57.227148181890641</v>
      </c>
      <c r="AF272" s="429">
        <v>2</v>
      </c>
      <c r="AG272" s="429">
        <v>2</v>
      </c>
      <c r="AH272" s="517"/>
      <c r="AI272" s="517"/>
      <c r="AJ272" s="517"/>
      <c r="AK272" s="517"/>
    </row>
    <row r="273" spans="1:37">
      <c r="A273" s="434">
        <v>854</v>
      </c>
      <c r="B273" s="435" t="s">
        <v>304</v>
      </c>
      <c r="C273" s="436">
        <v>3296</v>
      </c>
      <c r="D273" s="436">
        <v>3262</v>
      </c>
      <c r="E273" s="440">
        <v>1188826.3518796521</v>
      </c>
      <c r="F273" s="200">
        <v>1293137.6070625177</v>
      </c>
      <c r="G273" s="437">
        <f t="shared" si="51"/>
        <v>104311.25518286554</v>
      </c>
      <c r="H273" s="438">
        <v>709869.02208443673</v>
      </c>
      <c r="I273" s="200">
        <f t="shared" si="49"/>
        <v>-727569.11146792665</v>
      </c>
      <c r="J273" s="439">
        <f t="shared" si="50"/>
        <v>-1437438.1335523634</v>
      </c>
      <c r="K273" s="200">
        <v>515586.66422165488</v>
      </c>
      <c r="L273" s="440">
        <v>-258941.82139347191</v>
      </c>
      <c r="M273" s="440">
        <v>194282.35786278188</v>
      </c>
      <c r="N273" s="440">
        <v>-286696.08641553944</v>
      </c>
      <c r="O273" s="440">
        <v>-295112.9939943761</v>
      </c>
      <c r="P273" s="200">
        <v>113181.79033546087</v>
      </c>
      <c r="Q273" s="440">
        <v>1301770</v>
      </c>
      <c r="R273" s="440">
        <v>1316113.7099010227</v>
      </c>
      <c r="S273" s="440">
        <v>677713.52548992482</v>
      </c>
      <c r="T273" s="440">
        <v>671044.0619350333</v>
      </c>
      <c r="U273" s="437">
        <f t="shared" si="52"/>
        <v>7674.2463461309671</v>
      </c>
      <c r="V273" s="428">
        <v>3878178.8994540139</v>
      </c>
      <c r="W273" s="428">
        <v>2552726.2674966734</v>
      </c>
      <c r="X273" s="441">
        <v>-317387</v>
      </c>
      <c r="Y273" s="441">
        <v>-437963</v>
      </c>
      <c r="Z273" s="457">
        <f t="shared" si="53"/>
        <v>3560791.8994540139</v>
      </c>
      <c r="AA273" s="457">
        <f t="shared" si="54"/>
        <v>2114763.2674966734</v>
      </c>
      <c r="AB273" s="437">
        <f t="shared" si="55"/>
        <v>-1446028.6319573405</v>
      </c>
      <c r="AC273" s="442">
        <f t="shared" si="56"/>
        <v>1080.3373481353196</v>
      </c>
      <c r="AD273" s="457">
        <f t="shared" si="57"/>
        <v>648.30265711118125</v>
      </c>
      <c r="AE273" s="439">
        <f t="shared" si="58"/>
        <v>-432.0346910241384</v>
      </c>
      <c r="AF273" s="429">
        <v>19</v>
      </c>
      <c r="AG273" s="429">
        <v>19</v>
      </c>
      <c r="AH273" s="517"/>
      <c r="AI273" s="517"/>
      <c r="AJ273" s="517"/>
      <c r="AK273" s="517"/>
    </row>
    <row r="274" spans="1:37">
      <c r="A274" s="434">
        <v>857</v>
      </c>
      <c r="B274" s="435" t="s">
        <v>305</v>
      </c>
      <c r="C274" s="436">
        <v>2420</v>
      </c>
      <c r="D274" s="436">
        <v>2394</v>
      </c>
      <c r="E274" s="440">
        <v>-2343.0941344834864</v>
      </c>
      <c r="F274" s="200">
        <v>19392.827893361216</v>
      </c>
      <c r="G274" s="437">
        <f t="shared" si="51"/>
        <v>21735.922027844703</v>
      </c>
      <c r="H274" s="438">
        <v>-1860307.6013008687</v>
      </c>
      <c r="I274" s="200">
        <f t="shared" si="49"/>
        <v>-1822617.8615489318</v>
      </c>
      <c r="J274" s="439">
        <f t="shared" si="50"/>
        <v>37689.739751936868</v>
      </c>
      <c r="K274" s="200">
        <v>-1109813.7035469699</v>
      </c>
      <c r="L274" s="440">
        <v>-1022661.4714158663</v>
      </c>
      <c r="M274" s="440">
        <v>-750493.89775389875</v>
      </c>
      <c r="N274" s="440">
        <v>-666436.06470098614</v>
      </c>
      <c r="O274" s="440">
        <v>-216585.072845658</v>
      </c>
      <c r="P274" s="200">
        <v>83064.747413578589</v>
      </c>
      <c r="Q274" s="440">
        <v>971581</v>
      </c>
      <c r="R274" s="440">
        <v>1126098.5572708424</v>
      </c>
      <c r="S274" s="440">
        <v>527451.85057411972</v>
      </c>
      <c r="T274" s="440">
        <v>518548.33069202688</v>
      </c>
      <c r="U274" s="437">
        <f t="shared" si="52"/>
        <v>145614.03738874965</v>
      </c>
      <c r="V274" s="428">
        <v>-363617.84486123244</v>
      </c>
      <c r="W274" s="428">
        <v>-158578.14564424462</v>
      </c>
      <c r="X274" s="441">
        <v>100577</v>
      </c>
      <c r="Y274" s="441">
        <v>186097</v>
      </c>
      <c r="Z274" s="457">
        <f t="shared" si="53"/>
        <v>-263040.84486123244</v>
      </c>
      <c r="AA274" s="457">
        <f t="shared" si="54"/>
        <v>27518.854355755378</v>
      </c>
      <c r="AB274" s="437">
        <f t="shared" si="55"/>
        <v>290559.69921698782</v>
      </c>
      <c r="AC274" s="442">
        <f t="shared" si="56"/>
        <v>-108.69456399224481</v>
      </c>
      <c r="AD274" s="457">
        <f t="shared" si="57"/>
        <v>11.494926631476766</v>
      </c>
      <c r="AE274" s="439">
        <f t="shared" si="58"/>
        <v>120.18949062372158</v>
      </c>
      <c r="AF274" s="429">
        <v>11</v>
      </c>
      <c r="AG274" s="429">
        <v>11</v>
      </c>
      <c r="AH274" s="517"/>
      <c r="AI274" s="517"/>
      <c r="AJ274" s="517"/>
      <c r="AK274" s="517"/>
    </row>
    <row r="275" spans="1:37">
      <c r="A275" s="434">
        <v>858</v>
      </c>
      <c r="B275" s="435" t="s">
        <v>306</v>
      </c>
      <c r="C275" s="436">
        <v>39718</v>
      </c>
      <c r="D275" s="436">
        <v>40384</v>
      </c>
      <c r="E275" s="440">
        <v>20754659.10241624</v>
      </c>
      <c r="F275" s="200">
        <v>21243807.687700238</v>
      </c>
      <c r="G275" s="437">
        <f t="shared" si="51"/>
        <v>489148.5852839984</v>
      </c>
      <c r="H275" s="438">
        <v>6151918.7643500902</v>
      </c>
      <c r="I275" s="200">
        <f t="shared" si="49"/>
        <v>7115003.8788610306</v>
      </c>
      <c r="J275" s="439">
        <f t="shared" si="50"/>
        <v>963085.11451094039</v>
      </c>
      <c r="K275" s="200">
        <v>4186990.4005118897</v>
      </c>
      <c r="L275" s="440">
        <v>6577390.642797865</v>
      </c>
      <c r="M275" s="440">
        <v>1964928.3638382002</v>
      </c>
      <c r="N275" s="440">
        <v>2789946.0774370567</v>
      </c>
      <c r="O275" s="440">
        <v>-3653538.672430682</v>
      </c>
      <c r="P275" s="200">
        <v>1401205.8310567909</v>
      </c>
      <c r="Q275" s="440">
        <v>-703436</v>
      </c>
      <c r="R275" s="440">
        <v>-900341.69438742392</v>
      </c>
      <c r="S275" s="440">
        <v>4629137.4877160424</v>
      </c>
      <c r="T275" s="440">
        <v>4523017.9727779003</v>
      </c>
      <c r="U275" s="437">
        <f t="shared" si="52"/>
        <v>-303025.20932556596</v>
      </c>
      <c r="V275" s="428">
        <v>30832279.354482371</v>
      </c>
      <c r="W275" s="428">
        <v>31981487.845769159</v>
      </c>
      <c r="X275" s="441">
        <v>-3237758</v>
      </c>
      <c r="Y275" s="441">
        <v>-3683263</v>
      </c>
      <c r="Z275" s="457">
        <f t="shared" si="53"/>
        <v>27594521.354482371</v>
      </c>
      <c r="AA275" s="457">
        <f t="shared" si="54"/>
        <v>28298224.845769159</v>
      </c>
      <c r="AB275" s="437">
        <f t="shared" si="55"/>
        <v>703703.49128678814</v>
      </c>
      <c r="AC275" s="442">
        <f t="shared" si="56"/>
        <v>694.76109961434042</v>
      </c>
      <c r="AD275" s="457">
        <f t="shared" si="57"/>
        <v>700.72862633144712</v>
      </c>
      <c r="AE275" s="439">
        <f t="shared" si="58"/>
        <v>5.9675267171066935</v>
      </c>
      <c r="AF275" s="429">
        <v>1</v>
      </c>
      <c r="AG275" s="430">
        <v>33</v>
      </c>
      <c r="AH275" s="517"/>
      <c r="AI275" s="517"/>
      <c r="AJ275" s="517"/>
      <c r="AK275" s="517"/>
    </row>
    <row r="276" spans="1:37">
      <c r="A276" s="434">
        <v>859</v>
      </c>
      <c r="B276" s="435" t="s">
        <v>307</v>
      </c>
      <c r="C276" s="436">
        <v>6593</v>
      </c>
      <c r="D276" s="436">
        <v>6562</v>
      </c>
      <c r="E276" s="440">
        <v>10240134.106787892</v>
      </c>
      <c r="F276" s="200">
        <v>10145633.604914166</v>
      </c>
      <c r="G276" s="437">
        <f t="shared" si="51"/>
        <v>-94500.501873726025</v>
      </c>
      <c r="H276" s="438">
        <v>-2872505.5795068429</v>
      </c>
      <c r="I276" s="200">
        <f t="shared" si="49"/>
        <v>-3696402.9759817999</v>
      </c>
      <c r="J276" s="439">
        <f t="shared" si="50"/>
        <v>-823897.396474957</v>
      </c>
      <c r="K276" s="200">
        <v>-1269966.4205834512</v>
      </c>
      <c r="L276" s="440">
        <v>-1587516.0983289462</v>
      </c>
      <c r="M276" s="440">
        <v>-1602539.1589233917</v>
      </c>
      <c r="N276" s="440">
        <v>-1742905.1000900699</v>
      </c>
      <c r="O276" s="440">
        <v>-593663.84628788964</v>
      </c>
      <c r="P276" s="200">
        <v>227682.06872510555</v>
      </c>
      <c r="Q276" s="440">
        <v>4826238</v>
      </c>
      <c r="R276" s="440">
        <v>4622365.8680947442</v>
      </c>
      <c r="S276" s="440">
        <v>968220.28774869477</v>
      </c>
      <c r="T276" s="440">
        <v>943994.37421462615</v>
      </c>
      <c r="U276" s="437">
        <f t="shared" si="52"/>
        <v>-228098.04543932434</v>
      </c>
      <c r="V276" s="428">
        <v>13162086.815029744</v>
      </c>
      <c r="W276" s="428">
        <v>12015590.871374559</v>
      </c>
      <c r="X276" s="441">
        <v>-967092</v>
      </c>
      <c r="Y276" s="441">
        <v>-1027920</v>
      </c>
      <c r="Z276" s="457">
        <f t="shared" si="53"/>
        <v>12194994.815029744</v>
      </c>
      <c r="AA276" s="457">
        <f t="shared" si="54"/>
        <v>10987670.871374559</v>
      </c>
      <c r="AB276" s="437">
        <f t="shared" si="55"/>
        <v>-1207323.9436551854</v>
      </c>
      <c r="AC276" s="442">
        <f t="shared" si="56"/>
        <v>1849.6882777233041</v>
      </c>
      <c r="AD276" s="457">
        <f t="shared" si="57"/>
        <v>1674.4393281582686</v>
      </c>
      <c r="AE276" s="439">
        <f t="shared" si="58"/>
        <v>-175.24894956503545</v>
      </c>
      <c r="AF276" s="429">
        <v>17</v>
      </c>
      <c r="AG276" s="429">
        <v>17</v>
      </c>
      <c r="AH276" s="517"/>
      <c r="AI276" s="517"/>
      <c r="AJ276" s="517"/>
      <c r="AK276" s="517"/>
    </row>
    <row r="277" spans="1:37">
      <c r="A277" s="434">
        <v>886</v>
      </c>
      <c r="B277" s="435" t="s">
        <v>308</v>
      </c>
      <c r="C277" s="436">
        <v>12669</v>
      </c>
      <c r="D277" s="436">
        <v>12599</v>
      </c>
      <c r="E277" s="440">
        <v>3593946.3776230933</v>
      </c>
      <c r="F277" s="200">
        <v>3801629.5809920626</v>
      </c>
      <c r="G277" s="437">
        <f t="shared" si="51"/>
        <v>207683.20336896926</v>
      </c>
      <c r="H277" s="438">
        <v>-706105.65077050426</v>
      </c>
      <c r="I277" s="200">
        <f t="shared" si="49"/>
        <v>-1984045.6335553755</v>
      </c>
      <c r="J277" s="439">
        <f t="shared" si="50"/>
        <v>-1277939.9827848712</v>
      </c>
      <c r="K277" s="200">
        <v>-141052.78831426238</v>
      </c>
      <c r="L277" s="440">
        <v>-568353.06697788823</v>
      </c>
      <c r="M277" s="440">
        <v>-565052.86245624186</v>
      </c>
      <c r="N277" s="440">
        <v>-713009.78457298933</v>
      </c>
      <c r="O277" s="440">
        <v>-1139830.9660745384</v>
      </c>
      <c r="P277" s="200">
        <v>437148.18407004036</v>
      </c>
      <c r="Q277" s="440">
        <v>4289665</v>
      </c>
      <c r="R277" s="440">
        <v>3618175.395542888</v>
      </c>
      <c r="S277" s="440">
        <v>1935332.8315087492</v>
      </c>
      <c r="T277" s="440">
        <v>1907243.906523976</v>
      </c>
      <c r="U277" s="437">
        <f t="shared" si="52"/>
        <v>-699578.52944188472</v>
      </c>
      <c r="V277" s="428">
        <v>9112838.5583613385</v>
      </c>
      <c r="W277" s="428">
        <v>7343003.2497585677</v>
      </c>
      <c r="X277" s="441">
        <v>-213750</v>
      </c>
      <c r="Y277" s="441">
        <v>-233527</v>
      </c>
      <c r="Z277" s="457">
        <f t="shared" si="53"/>
        <v>8899088.5583613385</v>
      </c>
      <c r="AA277" s="457">
        <f t="shared" si="54"/>
        <v>7109476.2497585677</v>
      </c>
      <c r="AB277" s="437">
        <f t="shared" si="55"/>
        <v>-1789612.3086027708</v>
      </c>
      <c r="AC277" s="442">
        <f t="shared" si="56"/>
        <v>702.43022798652919</v>
      </c>
      <c r="AD277" s="457">
        <f t="shared" si="57"/>
        <v>564.28893164208012</v>
      </c>
      <c r="AE277" s="439">
        <f t="shared" si="58"/>
        <v>-138.14129634444907</v>
      </c>
      <c r="AF277" s="429">
        <v>4</v>
      </c>
      <c r="AG277" s="429">
        <v>4</v>
      </c>
      <c r="AH277" s="517"/>
      <c r="AI277" s="517"/>
      <c r="AJ277" s="517"/>
      <c r="AK277" s="517"/>
    </row>
    <row r="278" spans="1:37">
      <c r="A278" s="434">
        <v>887</v>
      </c>
      <c r="B278" s="435" t="s">
        <v>309</v>
      </c>
      <c r="C278" s="436">
        <v>4669</v>
      </c>
      <c r="D278" s="436">
        <v>4569</v>
      </c>
      <c r="E278" s="440">
        <v>286046.50989832636</v>
      </c>
      <c r="F278" s="200">
        <v>128389.63972833019</v>
      </c>
      <c r="G278" s="437">
        <f t="shared" si="51"/>
        <v>-157656.87016999617</v>
      </c>
      <c r="H278" s="438">
        <v>-607766.49731243635</v>
      </c>
      <c r="I278" s="200">
        <f t="shared" si="49"/>
        <v>-1100271.358323277</v>
      </c>
      <c r="J278" s="439">
        <f t="shared" si="50"/>
        <v>-492504.86101084063</v>
      </c>
      <c r="K278" s="200">
        <v>-413029.62838200323</v>
      </c>
      <c r="L278" s="440">
        <v>-585220.67061574897</v>
      </c>
      <c r="M278" s="440">
        <v>-194736.86893043312</v>
      </c>
      <c r="N278" s="440">
        <v>-260224.30220244415</v>
      </c>
      <c r="O278" s="440">
        <v>-413357.22549365554</v>
      </c>
      <c r="P278" s="200">
        <v>158530.83998857165</v>
      </c>
      <c r="Q278" s="440">
        <v>2399839</v>
      </c>
      <c r="R278" s="440">
        <v>2580192.1882263105</v>
      </c>
      <c r="S278" s="440">
        <v>1059397.7324163243</v>
      </c>
      <c r="T278" s="440">
        <v>1037260.1293238909</v>
      </c>
      <c r="U278" s="437">
        <f t="shared" si="52"/>
        <v>158215.58513387712</v>
      </c>
      <c r="V278" s="428">
        <v>3137516.7450022143</v>
      </c>
      <c r="W278" s="428">
        <v>2645570.5990477335</v>
      </c>
      <c r="X278" s="441">
        <v>-310964</v>
      </c>
      <c r="Y278" s="441">
        <v>-268263</v>
      </c>
      <c r="Z278" s="457">
        <f t="shared" si="53"/>
        <v>2826552.7450022143</v>
      </c>
      <c r="AA278" s="457">
        <f t="shared" si="54"/>
        <v>2377307.5990477335</v>
      </c>
      <c r="AB278" s="437">
        <f t="shared" si="55"/>
        <v>-449245.14595448086</v>
      </c>
      <c r="AC278" s="442">
        <f t="shared" si="56"/>
        <v>605.38718033887653</v>
      </c>
      <c r="AD278" s="457">
        <f t="shared" si="57"/>
        <v>520.31245328249804</v>
      </c>
      <c r="AE278" s="439">
        <f t="shared" si="58"/>
        <v>-85.074727056378492</v>
      </c>
      <c r="AF278" s="429">
        <v>6</v>
      </c>
      <c r="AG278" s="429">
        <v>6</v>
      </c>
      <c r="AH278" s="517"/>
      <c r="AI278" s="517"/>
      <c r="AJ278" s="517"/>
      <c r="AK278" s="517"/>
    </row>
    <row r="279" spans="1:37">
      <c r="A279" s="434">
        <v>889</v>
      </c>
      <c r="B279" s="435" t="s">
        <v>310</v>
      </c>
      <c r="C279" s="436">
        <v>2568</v>
      </c>
      <c r="D279" s="436">
        <v>2523</v>
      </c>
      <c r="E279" s="440">
        <v>2039426.0566518023</v>
      </c>
      <c r="F279" s="200">
        <v>1896981.58032002</v>
      </c>
      <c r="G279" s="437">
        <f t="shared" si="51"/>
        <v>-142444.47633178229</v>
      </c>
      <c r="H279" s="438">
        <v>1517726.4936542278</v>
      </c>
      <c r="I279" s="200">
        <f t="shared" si="49"/>
        <v>1273965.8457185104</v>
      </c>
      <c r="J279" s="439">
        <f t="shared" si="50"/>
        <v>-243760.64793571737</v>
      </c>
      <c r="K279" s="200">
        <v>1089285.4322706249</v>
      </c>
      <c r="L279" s="440">
        <v>1056507.5616448668</v>
      </c>
      <c r="M279" s="440">
        <v>428441.06138360279</v>
      </c>
      <c r="N279" s="440">
        <v>358173.31375832885</v>
      </c>
      <c r="O279" s="440">
        <v>-228255.69707167716</v>
      </c>
      <c r="P279" s="200">
        <v>87540.667386991961</v>
      </c>
      <c r="Q279" s="440">
        <v>1009703</v>
      </c>
      <c r="R279" s="440">
        <v>1145506.5896339284</v>
      </c>
      <c r="S279" s="440">
        <v>555205.31133360858</v>
      </c>
      <c r="T279" s="440">
        <v>552984.30280738708</v>
      </c>
      <c r="U279" s="437">
        <f t="shared" si="52"/>
        <v>133582.581107707</v>
      </c>
      <c r="V279" s="428">
        <v>5122060.8616396384</v>
      </c>
      <c r="W279" s="428">
        <v>4869438.3185309144</v>
      </c>
      <c r="X279" s="441">
        <v>201359</v>
      </c>
      <c r="Y279" s="441">
        <v>235452</v>
      </c>
      <c r="Z279" s="457">
        <f t="shared" si="53"/>
        <v>5323419.8616396384</v>
      </c>
      <c r="AA279" s="457">
        <f t="shared" si="54"/>
        <v>5104890.3185309144</v>
      </c>
      <c r="AB279" s="437">
        <f t="shared" si="55"/>
        <v>-218529.54310872406</v>
      </c>
      <c r="AC279" s="442">
        <f t="shared" si="56"/>
        <v>2072.9828121649684</v>
      </c>
      <c r="AD279" s="457">
        <f t="shared" si="57"/>
        <v>2023.3413866551384</v>
      </c>
      <c r="AE279" s="439">
        <f t="shared" si="58"/>
        <v>-49.641425509830015</v>
      </c>
      <c r="AF279" s="429">
        <v>17</v>
      </c>
      <c r="AG279" s="429">
        <v>17</v>
      </c>
      <c r="AH279" s="517"/>
      <c r="AI279" s="517"/>
      <c r="AJ279" s="517"/>
      <c r="AK279" s="517"/>
    </row>
    <row r="280" spans="1:37">
      <c r="A280" s="434">
        <v>890</v>
      </c>
      <c r="B280" s="435" t="s">
        <v>311</v>
      </c>
      <c r="C280" s="436">
        <v>1176</v>
      </c>
      <c r="D280" s="436">
        <v>1180</v>
      </c>
      <c r="E280" s="440">
        <v>1869242.1057450892</v>
      </c>
      <c r="F280" s="200">
        <v>1914303.8464367227</v>
      </c>
      <c r="G280" s="437">
        <f t="shared" si="51"/>
        <v>45061.740691633429</v>
      </c>
      <c r="H280" s="438">
        <v>696518.82486922375</v>
      </c>
      <c r="I280" s="200">
        <f t="shared" si="49"/>
        <v>340790.48859633866</v>
      </c>
      <c r="J280" s="439">
        <f t="shared" si="50"/>
        <v>-355728.33627288509</v>
      </c>
      <c r="K280" s="200">
        <v>119373.96570226965</v>
      </c>
      <c r="L280" s="440">
        <v>-41058.545734706699</v>
      </c>
      <c r="M280" s="440">
        <v>577144.85916695406</v>
      </c>
      <c r="N280" s="440">
        <v>447661.05772697419</v>
      </c>
      <c r="O280" s="440">
        <v>-106754.5471837412</v>
      </c>
      <c r="P280" s="200">
        <v>40942.523787812337</v>
      </c>
      <c r="Q280" s="440">
        <v>493192</v>
      </c>
      <c r="R280" s="440">
        <v>425286.8428775295</v>
      </c>
      <c r="S280" s="440">
        <v>234551.63909570267</v>
      </c>
      <c r="T280" s="440">
        <v>237723.01733606966</v>
      </c>
      <c r="U280" s="437">
        <f t="shared" si="52"/>
        <v>-64733.778882103506</v>
      </c>
      <c r="V280" s="428">
        <v>3293504.5697100158</v>
      </c>
      <c r="W280" s="428">
        <v>2918104.1952705448</v>
      </c>
      <c r="X280" s="441">
        <v>456344</v>
      </c>
      <c r="Y280" s="441">
        <v>432693</v>
      </c>
      <c r="Z280" s="457">
        <f t="shared" si="53"/>
        <v>3749848.5697100158</v>
      </c>
      <c r="AA280" s="457">
        <f t="shared" si="54"/>
        <v>3350797.1952705448</v>
      </c>
      <c r="AB280" s="437">
        <f t="shared" si="55"/>
        <v>-399051.37443947094</v>
      </c>
      <c r="AC280" s="442">
        <f t="shared" si="56"/>
        <v>3188.6467429506938</v>
      </c>
      <c r="AD280" s="457">
        <f t="shared" si="57"/>
        <v>2839.6586400597839</v>
      </c>
      <c r="AE280" s="439">
        <f t="shared" si="58"/>
        <v>-348.98810289090989</v>
      </c>
      <c r="AF280" s="429">
        <v>19</v>
      </c>
      <c r="AG280" s="429">
        <v>19</v>
      </c>
      <c r="AH280" s="517"/>
      <c r="AI280" s="517"/>
      <c r="AJ280" s="517"/>
      <c r="AK280" s="517"/>
    </row>
    <row r="281" spans="1:37">
      <c r="A281" s="434">
        <v>892</v>
      </c>
      <c r="B281" s="435" t="s">
        <v>312</v>
      </c>
      <c r="C281" s="436">
        <v>3634</v>
      </c>
      <c r="D281" s="436">
        <v>3592</v>
      </c>
      <c r="E281" s="440">
        <v>3895737.3568724417</v>
      </c>
      <c r="F281" s="200">
        <v>3910251.7938200017</v>
      </c>
      <c r="G281" s="437">
        <f t="shared" si="51"/>
        <v>14514.436947559938</v>
      </c>
      <c r="H281" s="438">
        <v>508009.95941710693</v>
      </c>
      <c r="I281" s="200">
        <f t="shared" si="49"/>
        <v>456209.54662896501</v>
      </c>
      <c r="J281" s="439">
        <f t="shared" si="50"/>
        <v>-51800.412788141926</v>
      </c>
      <c r="K281" s="200">
        <v>377503.70580947527</v>
      </c>
      <c r="L281" s="440">
        <v>507921.81098537508</v>
      </c>
      <c r="M281" s="440">
        <v>130506.25360763166</v>
      </c>
      <c r="N281" s="440">
        <v>148623.99669289205</v>
      </c>
      <c r="O281" s="440">
        <v>-324968.07922372746</v>
      </c>
      <c r="P281" s="200">
        <v>124631.81817442534</v>
      </c>
      <c r="Q281" s="440">
        <v>2042123</v>
      </c>
      <c r="R281" s="440">
        <v>2094213.03494639</v>
      </c>
      <c r="S281" s="440">
        <v>596788.2530678059</v>
      </c>
      <c r="T281" s="440">
        <v>579322.10097779008</v>
      </c>
      <c r="U281" s="437">
        <f t="shared" si="52"/>
        <v>34623.882856374141</v>
      </c>
      <c r="V281" s="428">
        <v>7042658.5693573542</v>
      </c>
      <c r="W281" s="428">
        <v>7039996.4764458518</v>
      </c>
      <c r="X281" s="441">
        <v>-594066</v>
      </c>
      <c r="Y281" s="441">
        <v>-563961</v>
      </c>
      <c r="Z281" s="457">
        <f t="shared" si="53"/>
        <v>6448592.5693573542</v>
      </c>
      <c r="AA281" s="457">
        <f t="shared" si="54"/>
        <v>6476035.4764458518</v>
      </c>
      <c r="AB281" s="437">
        <f t="shared" si="55"/>
        <v>27442.907088497654</v>
      </c>
      <c r="AC281" s="442">
        <f t="shared" si="56"/>
        <v>1774.5163922282206</v>
      </c>
      <c r="AD281" s="457">
        <f t="shared" si="57"/>
        <v>1802.905199455972</v>
      </c>
      <c r="AE281" s="439">
        <f t="shared" si="58"/>
        <v>28.388807227751386</v>
      </c>
      <c r="AF281" s="429">
        <v>13</v>
      </c>
      <c r="AG281" s="429">
        <v>13</v>
      </c>
      <c r="AH281" s="517"/>
      <c r="AI281" s="517"/>
      <c r="AJ281" s="517"/>
      <c r="AK281" s="517"/>
    </row>
    <row r="282" spans="1:37">
      <c r="A282" s="434">
        <v>893</v>
      </c>
      <c r="B282" s="435" t="s">
        <v>313</v>
      </c>
      <c r="C282" s="436">
        <v>7497</v>
      </c>
      <c r="D282" s="436">
        <v>7434</v>
      </c>
      <c r="E282" s="440">
        <v>6525041.9660955016</v>
      </c>
      <c r="F282" s="200">
        <v>6421852.9044991722</v>
      </c>
      <c r="G282" s="437">
        <f t="shared" si="51"/>
        <v>-103189.06159632932</v>
      </c>
      <c r="H282" s="438">
        <v>-827929.35958173743</v>
      </c>
      <c r="I282" s="200">
        <f t="shared" si="49"/>
        <v>-918094.64985655737</v>
      </c>
      <c r="J282" s="439">
        <f t="shared" si="50"/>
        <v>-90165.290274819941</v>
      </c>
      <c r="K282" s="200">
        <v>-632871.37483209744</v>
      </c>
      <c r="L282" s="440">
        <v>-486611.1149556688</v>
      </c>
      <c r="M282" s="440">
        <v>-195057.98474964002</v>
      </c>
      <c r="N282" s="440">
        <v>-16867.787506536832</v>
      </c>
      <c r="O282" s="440">
        <v>-672553.6472575696</v>
      </c>
      <c r="P282" s="200">
        <v>257937.8998632177</v>
      </c>
      <c r="Q282" s="440">
        <v>2204497</v>
      </c>
      <c r="R282" s="440">
        <v>2395571.8398203081</v>
      </c>
      <c r="S282" s="440">
        <v>1521040.3856361366</v>
      </c>
      <c r="T282" s="440">
        <v>1516510.5745014292</v>
      </c>
      <c r="U282" s="437">
        <f t="shared" si="52"/>
        <v>186545.0286856005</v>
      </c>
      <c r="V282" s="428">
        <v>9422649.9921499006</v>
      </c>
      <c r="W282" s="428">
        <v>9415840.6691148244</v>
      </c>
      <c r="X282" s="441">
        <v>-337361</v>
      </c>
      <c r="Y282" s="441">
        <v>-25603</v>
      </c>
      <c r="Z282" s="457">
        <f t="shared" si="53"/>
        <v>9085288.9921499006</v>
      </c>
      <c r="AA282" s="457">
        <f t="shared" si="54"/>
        <v>9390237.6691148244</v>
      </c>
      <c r="AB282" s="437">
        <f t="shared" si="55"/>
        <v>304948.67696492374</v>
      </c>
      <c r="AC282" s="442">
        <f t="shared" si="56"/>
        <v>1211.8566082632922</v>
      </c>
      <c r="AD282" s="457">
        <f t="shared" si="57"/>
        <v>1263.1473862139931</v>
      </c>
      <c r="AE282" s="439">
        <f t="shared" si="58"/>
        <v>51.290777950700885</v>
      </c>
      <c r="AF282" s="429">
        <v>15</v>
      </c>
      <c r="AG282" s="429">
        <v>15</v>
      </c>
      <c r="AH282" s="517"/>
      <c r="AI282" s="517"/>
      <c r="AJ282" s="517"/>
      <c r="AK282" s="517"/>
    </row>
    <row r="283" spans="1:37">
      <c r="A283" s="434">
        <v>895</v>
      </c>
      <c r="B283" s="435" t="s">
        <v>314</v>
      </c>
      <c r="C283" s="436">
        <v>15463</v>
      </c>
      <c r="D283" s="436">
        <v>15092</v>
      </c>
      <c r="E283" s="440">
        <v>1969814.1907983562</v>
      </c>
      <c r="F283" s="200">
        <v>1801413.8979624333</v>
      </c>
      <c r="G283" s="437">
        <f t="shared" si="51"/>
        <v>-168400.29283592291</v>
      </c>
      <c r="H283" s="438">
        <v>2793678.4899772899</v>
      </c>
      <c r="I283" s="200">
        <f t="shared" si="49"/>
        <v>977560.69456691237</v>
      </c>
      <c r="J283" s="439">
        <f t="shared" si="50"/>
        <v>-1816117.7954103774</v>
      </c>
      <c r="K283" s="200">
        <v>1087190.5307428802</v>
      </c>
      <c r="L283" s="440">
        <v>676603.38302041125</v>
      </c>
      <c r="M283" s="440">
        <v>1706487.9592344095</v>
      </c>
      <c r="N283" s="440">
        <v>1142681.9362001948</v>
      </c>
      <c r="O283" s="440">
        <v>-1365372.5644890019</v>
      </c>
      <c r="P283" s="200">
        <v>523647.93983530824</v>
      </c>
      <c r="Q283" s="440">
        <v>1470319</v>
      </c>
      <c r="R283" s="440">
        <v>1794596.7273950984</v>
      </c>
      <c r="S283" s="440">
        <v>2613083.7152337567</v>
      </c>
      <c r="T283" s="440">
        <v>2603416.4578149375</v>
      </c>
      <c r="U283" s="437">
        <f t="shared" si="52"/>
        <v>314610.46997627942</v>
      </c>
      <c r="V283" s="428">
        <v>8846895.3960094023</v>
      </c>
      <c r="W283" s="428">
        <v>7176987.7780448599</v>
      </c>
      <c r="X283" s="441">
        <v>-1543369</v>
      </c>
      <c r="Y283" s="441">
        <v>-1211559</v>
      </c>
      <c r="Z283" s="457">
        <f t="shared" si="53"/>
        <v>7303526.3960094023</v>
      </c>
      <c r="AA283" s="457">
        <f t="shared" si="54"/>
        <v>5965428.7780448599</v>
      </c>
      <c r="AB283" s="437">
        <f t="shared" si="55"/>
        <v>-1338097.6179645425</v>
      </c>
      <c r="AC283" s="442">
        <f t="shared" si="56"/>
        <v>472.32273142400584</v>
      </c>
      <c r="AD283" s="457">
        <f t="shared" si="57"/>
        <v>395.27092353862048</v>
      </c>
      <c r="AE283" s="439">
        <f t="shared" si="58"/>
        <v>-77.051807885385358</v>
      </c>
      <c r="AF283" s="429">
        <v>2</v>
      </c>
      <c r="AG283" s="429">
        <v>2</v>
      </c>
      <c r="AH283" s="517"/>
      <c r="AI283" s="517"/>
      <c r="AJ283" s="517"/>
      <c r="AK283" s="517"/>
    </row>
    <row r="284" spans="1:37">
      <c r="A284" s="434">
        <v>905</v>
      </c>
      <c r="B284" s="435" t="s">
        <v>315</v>
      </c>
      <c r="C284" s="436">
        <v>67615</v>
      </c>
      <c r="D284" s="436">
        <v>67988</v>
      </c>
      <c r="E284" s="440">
        <v>21772421.89660909</v>
      </c>
      <c r="F284" s="200">
        <v>22012813.378823943</v>
      </c>
      <c r="G284" s="437">
        <f t="shared" si="51"/>
        <v>240391.48221485317</v>
      </c>
      <c r="H284" s="438">
        <v>-14155992.309101781</v>
      </c>
      <c r="I284" s="200">
        <f t="shared" si="49"/>
        <v>-25017824.887476947</v>
      </c>
      <c r="J284" s="439">
        <f t="shared" si="50"/>
        <v>-10861832.578375166</v>
      </c>
      <c r="K284" s="200">
        <v>-9982524.3593746722</v>
      </c>
      <c r="L284" s="440">
        <v>-14669844.571885029</v>
      </c>
      <c r="M284" s="440">
        <v>-4173467.9497271087</v>
      </c>
      <c r="N284" s="440">
        <v>-6556092.3099627569</v>
      </c>
      <c r="O284" s="440">
        <v>-6150871.3168883026</v>
      </c>
      <c r="P284" s="200">
        <v>2358983.3112591398</v>
      </c>
      <c r="Q284" s="440">
        <v>2607194</v>
      </c>
      <c r="R284" s="440">
        <v>3179511.19281467</v>
      </c>
      <c r="S284" s="440">
        <v>10466596.893593699</v>
      </c>
      <c r="T284" s="440">
        <v>10587144.681542942</v>
      </c>
      <c r="U284" s="437">
        <f t="shared" si="52"/>
        <v>692864.98076391406</v>
      </c>
      <c r="V284" s="428">
        <v>20690220.48110101</v>
      </c>
      <c r="W284" s="428">
        <v>10761644.367080754</v>
      </c>
      <c r="X284" s="441">
        <v>28449861</v>
      </c>
      <c r="Y284" s="441">
        <v>30867026</v>
      </c>
      <c r="Z284" s="457">
        <f t="shared" si="53"/>
        <v>49140081.481101006</v>
      </c>
      <c r="AA284" s="457">
        <f t="shared" si="54"/>
        <v>41628670.367080756</v>
      </c>
      <c r="AB284" s="437">
        <f t="shared" si="55"/>
        <v>-7511411.1140202507</v>
      </c>
      <c r="AC284" s="442">
        <f t="shared" si="56"/>
        <v>726.76301828146131</v>
      </c>
      <c r="AD284" s="457">
        <f t="shared" si="57"/>
        <v>612.29438087722474</v>
      </c>
      <c r="AE284" s="439">
        <f t="shared" si="58"/>
        <v>-114.46863740423657</v>
      </c>
      <c r="AF284" s="429">
        <v>15</v>
      </c>
      <c r="AG284" s="429">
        <v>15</v>
      </c>
      <c r="AH284" s="517"/>
      <c r="AI284" s="517"/>
      <c r="AJ284" s="517"/>
      <c r="AK284" s="517"/>
    </row>
    <row r="285" spans="1:37">
      <c r="A285" s="434">
        <v>908</v>
      </c>
      <c r="B285" s="435" t="s">
        <v>316</v>
      </c>
      <c r="C285" s="436">
        <v>20695</v>
      </c>
      <c r="D285" s="436">
        <v>20703</v>
      </c>
      <c r="E285" s="440">
        <v>4385085.5892095407</v>
      </c>
      <c r="F285" s="200">
        <v>4712422.1338940952</v>
      </c>
      <c r="G285" s="437">
        <f t="shared" si="51"/>
        <v>327336.54468455445</v>
      </c>
      <c r="H285" s="438">
        <v>65177.027583061339</v>
      </c>
      <c r="I285" s="200">
        <f t="shared" si="49"/>
        <v>-4486525.4949051775</v>
      </c>
      <c r="J285" s="439">
        <f t="shared" si="50"/>
        <v>-4551702.5224882392</v>
      </c>
      <c r="K285" s="200">
        <v>-196172.36368123142</v>
      </c>
      <c r="L285" s="440">
        <v>-2369717.6612630272</v>
      </c>
      <c r="M285" s="440">
        <v>261349.39126429276</v>
      </c>
      <c r="N285" s="440">
        <v>-962141.46045069606</v>
      </c>
      <c r="O285" s="440">
        <v>-1872999.4833432154</v>
      </c>
      <c r="P285" s="200">
        <v>718333.11015176168</v>
      </c>
      <c r="Q285" s="440">
        <v>4395559</v>
      </c>
      <c r="R285" s="440">
        <v>4281392.3095552186</v>
      </c>
      <c r="S285" s="440">
        <v>2924192.5603013136</v>
      </c>
      <c r="T285" s="440">
        <v>2863396.2832361627</v>
      </c>
      <c r="U285" s="437">
        <f t="shared" si="52"/>
        <v>-174962.96750993188</v>
      </c>
      <c r="V285" s="428">
        <v>11770014.177093916</v>
      </c>
      <c r="W285" s="428">
        <v>7370685.2321993494</v>
      </c>
      <c r="X285" s="441">
        <v>912140</v>
      </c>
      <c r="Y285" s="441">
        <v>685224</v>
      </c>
      <c r="Z285" s="457">
        <f t="shared" si="53"/>
        <v>12682154.177093916</v>
      </c>
      <c r="AA285" s="457">
        <f t="shared" si="54"/>
        <v>8055909.2321993494</v>
      </c>
      <c r="AB285" s="437">
        <f t="shared" si="55"/>
        <v>-4626244.9448945662</v>
      </c>
      <c r="AC285" s="442">
        <f t="shared" si="56"/>
        <v>612.81247533674389</v>
      </c>
      <c r="AD285" s="457">
        <f t="shared" si="57"/>
        <v>389.11796513545619</v>
      </c>
      <c r="AE285" s="439">
        <f t="shared" si="58"/>
        <v>-223.6945102012877</v>
      </c>
      <c r="AF285" s="429">
        <v>6</v>
      </c>
      <c r="AG285" s="429">
        <v>6</v>
      </c>
      <c r="AH285" s="517"/>
      <c r="AI285" s="517"/>
      <c r="AJ285" s="517"/>
      <c r="AK285" s="517"/>
    </row>
    <row r="286" spans="1:37">
      <c r="A286" s="434">
        <v>915</v>
      </c>
      <c r="B286" s="435" t="s">
        <v>317</v>
      </c>
      <c r="C286" s="436">
        <v>19973</v>
      </c>
      <c r="D286" s="436">
        <v>19759</v>
      </c>
      <c r="E286" s="440">
        <v>-1739820.7369767444</v>
      </c>
      <c r="F286" s="200">
        <v>-1902317.7647480567</v>
      </c>
      <c r="G286" s="437">
        <f t="shared" si="51"/>
        <v>-162497.02777131228</v>
      </c>
      <c r="H286" s="438">
        <v>1807046.9287185483</v>
      </c>
      <c r="I286" s="200">
        <f t="shared" si="49"/>
        <v>-1378566.4240242105</v>
      </c>
      <c r="J286" s="439">
        <f t="shared" si="50"/>
        <v>-3185613.3527427586</v>
      </c>
      <c r="K286" s="200">
        <v>773633.93252304895</v>
      </c>
      <c r="L286" s="440">
        <v>-286264.90161749121</v>
      </c>
      <c r="M286" s="440">
        <v>1033412.9961954993</v>
      </c>
      <c r="N286" s="440">
        <v>9715.2320679914064</v>
      </c>
      <c r="O286" s="440">
        <v>-1787595.8455962224</v>
      </c>
      <c r="P286" s="200">
        <v>685579.09112151177</v>
      </c>
      <c r="Q286" s="440">
        <v>6452902</v>
      </c>
      <c r="R286" s="440">
        <v>6074696.8803582322</v>
      </c>
      <c r="S286" s="440">
        <v>3323029.3194958591</v>
      </c>
      <c r="T286" s="440">
        <v>3310473.3823810727</v>
      </c>
      <c r="U286" s="437">
        <f t="shared" si="52"/>
        <v>-390761.05675655417</v>
      </c>
      <c r="V286" s="428">
        <v>9843157.5112376623</v>
      </c>
      <c r="W286" s="428">
        <v>6104286.0743669812</v>
      </c>
      <c r="X286" s="441">
        <v>-2347453</v>
      </c>
      <c r="Y286" s="441">
        <v>-2507152</v>
      </c>
      <c r="Z286" s="457">
        <f t="shared" si="53"/>
        <v>7495704.5112376623</v>
      </c>
      <c r="AA286" s="457">
        <f t="shared" si="54"/>
        <v>3597134.0743669812</v>
      </c>
      <c r="AB286" s="437">
        <f t="shared" si="55"/>
        <v>-3898570.4368706811</v>
      </c>
      <c r="AC286" s="442">
        <f t="shared" si="56"/>
        <v>375.29186958582397</v>
      </c>
      <c r="AD286" s="457">
        <f t="shared" si="57"/>
        <v>182.0504111729835</v>
      </c>
      <c r="AE286" s="439">
        <f t="shared" si="58"/>
        <v>-193.24145841284047</v>
      </c>
      <c r="AF286" s="429">
        <v>11</v>
      </c>
      <c r="AG286" s="429">
        <v>11</v>
      </c>
      <c r="AH286" s="517"/>
      <c r="AI286" s="517"/>
      <c r="AJ286" s="517"/>
      <c r="AK286" s="517"/>
    </row>
    <row r="287" spans="1:37">
      <c r="A287" s="434">
        <v>918</v>
      </c>
      <c r="B287" s="435" t="s">
        <v>318</v>
      </c>
      <c r="C287" s="436">
        <v>2271</v>
      </c>
      <c r="D287" s="436">
        <v>2228</v>
      </c>
      <c r="E287" s="440">
        <v>405985.61418573151</v>
      </c>
      <c r="F287" s="200">
        <v>345807.51122259174</v>
      </c>
      <c r="G287" s="437">
        <f t="shared" si="51"/>
        <v>-60178.102963139769</v>
      </c>
      <c r="H287" s="438">
        <v>-80380.261705417579</v>
      </c>
      <c r="I287" s="200">
        <f t="shared" si="49"/>
        <v>-141256.66419770796</v>
      </c>
      <c r="J287" s="439">
        <f t="shared" si="50"/>
        <v>-60876.402492290377</v>
      </c>
      <c r="K287" s="200">
        <v>-60287.279328028912</v>
      </c>
      <c r="L287" s="440">
        <v>-18090.117716500903</v>
      </c>
      <c r="M287" s="440">
        <v>-20092.982377388667</v>
      </c>
      <c r="N287" s="440">
        <v>1095.4773544959185</v>
      </c>
      <c r="O287" s="440">
        <v>-201567.06027574185</v>
      </c>
      <c r="P287" s="200">
        <v>77305.036440038879</v>
      </c>
      <c r="Q287" s="440">
        <v>738026</v>
      </c>
      <c r="R287" s="440">
        <v>924420.81660341076</v>
      </c>
      <c r="S287" s="440">
        <v>520627.6267714923</v>
      </c>
      <c r="T287" s="440">
        <v>510136.77889194078</v>
      </c>
      <c r="U287" s="437">
        <f t="shared" si="52"/>
        <v>175903.96872385917</v>
      </c>
      <c r="V287" s="428">
        <v>1584258.9792518062</v>
      </c>
      <c r="W287" s="428">
        <v>1639108.4425653336</v>
      </c>
      <c r="X287" s="441">
        <v>-562053</v>
      </c>
      <c r="Y287" s="441">
        <v>-460926</v>
      </c>
      <c r="Z287" s="457">
        <f t="shared" si="53"/>
        <v>1022205.9792518062</v>
      </c>
      <c r="AA287" s="457">
        <f t="shared" si="54"/>
        <v>1178182.4425653336</v>
      </c>
      <c r="AB287" s="437">
        <f t="shared" si="55"/>
        <v>155976.46331352741</v>
      </c>
      <c r="AC287" s="442">
        <f t="shared" si="56"/>
        <v>450.11271653536159</v>
      </c>
      <c r="AD287" s="457">
        <f t="shared" si="57"/>
        <v>528.80720043327358</v>
      </c>
      <c r="AE287" s="439">
        <f t="shared" si="58"/>
        <v>78.694483897911994</v>
      </c>
      <c r="AF287" s="429">
        <v>2</v>
      </c>
      <c r="AG287" s="429">
        <v>2</v>
      </c>
      <c r="AH287" s="517"/>
      <c r="AI287" s="517"/>
      <c r="AJ287" s="517"/>
      <c r="AK287" s="517"/>
    </row>
    <row r="288" spans="1:37">
      <c r="A288" s="434">
        <v>921</v>
      </c>
      <c r="B288" s="435" t="s">
        <v>319</v>
      </c>
      <c r="C288" s="436">
        <v>1941</v>
      </c>
      <c r="D288" s="436">
        <v>1894</v>
      </c>
      <c r="E288" s="440">
        <v>207066.39412760956</v>
      </c>
      <c r="F288" s="200">
        <v>151216.69503135979</v>
      </c>
      <c r="G288" s="437">
        <f t="shared" si="51"/>
        <v>-55849.699096249766</v>
      </c>
      <c r="H288" s="438">
        <v>864875.53386762401</v>
      </c>
      <c r="I288" s="200">
        <f t="shared" si="49"/>
        <v>666324.68602437864</v>
      </c>
      <c r="J288" s="439">
        <f t="shared" si="50"/>
        <v>-198550.84784324537</v>
      </c>
      <c r="K288" s="200">
        <v>750034.47577336105</v>
      </c>
      <c r="L288" s="440">
        <v>716128.11507852876</v>
      </c>
      <c r="M288" s="440">
        <v>114841.058094263</v>
      </c>
      <c r="N288" s="440">
        <v>55830.445786434037</v>
      </c>
      <c r="O288" s="440">
        <v>-171350.09522542867</v>
      </c>
      <c r="P288" s="200">
        <v>65716.22038484455</v>
      </c>
      <c r="Q288" s="440">
        <v>964813</v>
      </c>
      <c r="R288" s="440">
        <v>1060693.5749849083</v>
      </c>
      <c r="S288" s="440">
        <v>489090.13610551949</v>
      </c>
      <c r="T288" s="440">
        <v>489829.10183069477</v>
      </c>
      <c r="U288" s="437">
        <f t="shared" si="52"/>
        <v>96619.540710083675</v>
      </c>
      <c r="V288" s="428">
        <v>2525845.0641007531</v>
      </c>
      <c r="W288" s="428">
        <v>2368064.0579096782</v>
      </c>
      <c r="X288" s="441">
        <v>248419</v>
      </c>
      <c r="Y288" s="441">
        <v>245202</v>
      </c>
      <c r="Z288" s="457">
        <f t="shared" si="53"/>
        <v>2774264.0641007531</v>
      </c>
      <c r="AA288" s="457">
        <f t="shared" si="54"/>
        <v>2613266.0579096782</v>
      </c>
      <c r="AB288" s="437">
        <f t="shared" si="55"/>
        <v>-160998.00619107485</v>
      </c>
      <c r="AC288" s="442">
        <f t="shared" si="56"/>
        <v>1429.2962720766373</v>
      </c>
      <c r="AD288" s="457">
        <f t="shared" si="57"/>
        <v>1379.7603262458701</v>
      </c>
      <c r="AE288" s="439">
        <f t="shared" si="58"/>
        <v>-49.535945830767105</v>
      </c>
      <c r="AF288" s="429">
        <v>11</v>
      </c>
      <c r="AG288" s="429">
        <v>11</v>
      </c>
      <c r="AH288" s="517"/>
      <c r="AI288" s="517"/>
      <c r="AJ288" s="517"/>
      <c r="AK288" s="517"/>
    </row>
    <row r="289" spans="1:37">
      <c r="A289" s="434">
        <v>922</v>
      </c>
      <c r="B289" s="435" t="s">
        <v>320</v>
      </c>
      <c r="C289" s="436">
        <v>4444</v>
      </c>
      <c r="D289" s="436">
        <v>4501</v>
      </c>
      <c r="E289" s="440">
        <v>2589407.1440280266</v>
      </c>
      <c r="F289" s="200">
        <v>2680199.1107752211</v>
      </c>
      <c r="G289" s="437">
        <f t="shared" si="51"/>
        <v>90791.966747194529</v>
      </c>
      <c r="H289" s="438">
        <v>-654070.2289735236</v>
      </c>
      <c r="I289" s="200">
        <f t="shared" si="49"/>
        <v>-543261.64465893246</v>
      </c>
      <c r="J289" s="439">
        <f t="shared" si="50"/>
        <v>110808.58431459113</v>
      </c>
      <c r="K289" s="200">
        <v>-317848.16307317681</v>
      </c>
      <c r="L289" s="440">
        <v>-130315.88425226879</v>
      </c>
      <c r="M289" s="440">
        <v>-336222.06590034679</v>
      </c>
      <c r="N289" s="440">
        <v>-161911.93218202316</v>
      </c>
      <c r="O289" s="440">
        <v>-407205.26853730436</v>
      </c>
      <c r="P289" s="200">
        <v>156171.44031266382</v>
      </c>
      <c r="Q289" s="440">
        <v>1367818</v>
      </c>
      <c r="R289" s="440">
        <v>1252799.1173364331</v>
      </c>
      <c r="S289" s="440">
        <v>723605.03246662067</v>
      </c>
      <c r="T289" s="440">
        <v>697335.80695750774</v>
      </c>
      <c r="U289" s="437">
        <f t="shared" si="52"/>
        <v>-141288.10817267979</v>
      </c>
      <c r="V289" s="428">
        <v>4026759.9475211236</v>
      </c>
      <c r="W289" s="428">
        <v>4087072.3905013334</v>
      </c>
      <c r="X289" s="441">
        <v>-1059405</v>
      </c>
      <c r="Y289" s="441">
        <v>-1130219</v>
      </c>
      <c r="Z289" s="457">
        <f t="shared" si="53"/>
        <v>2967354.9475211236</v>
      </c>
      <c r="AA289" s="457">
        <f t="shared" si="54"/>
        <v>2956853.3905013334</v>
      </c>
      <c r="AB289" s="437">
        <f t="shared" si="55"/>
        <v>-10501.557019790169</v>
      </c>
      <c r="AC289" s="442">
        <f t="shared" si="56"/>
        <v>667.72163535578841</v>
      </c>
      <c r="AD289" s="457">
        <f t="shared" si="57"/>
        <v>656.93254621224912</v>
      </c>
      <c r="AE289" s="439">
        <f t="shared" si="58"/>
        <v>-10.789089143539286</v>
      </c>
      <c r="AF289" s="429">
        <v>6</v>
      </c>
      <c r="AG289" s="429">
        <v>6</v>
      </c>
      <c r="AH289" s="517"/>
      <c r="AI289" s="517"/>
      <c r="AJ289" s="517"/>
      <c r="AK289" s="517"/>
    </row>
    <row r="290" spans="1:37">
      <c r="A290" s="434">
        <v>924</v>
      </c>
      <c r="B290" s="435" t="s">
        <v>321</v>
      </c>
      <c r="C290" s="436">
        <v>3004</v>
      </c>
      <c r="D290" s="436">
        <v>2946</v>
      </c>
      <c r="E290" s="440">
        <v>1187116.333670387</v>
      </c>
      <c r="F290" s="200">
        <v>976050.8993521512</v>
      </c>
      <c r="G290" s="437">
        <f t="shared" si="51"/>
        <v>-211065.43431823584</v>
      </c>
      <c r="H290" s="438">
        <v>-419131.37752108672</v>
      </c>
      <c r="I290" s="200">
        <f t="shared" si="49"/>
        <v>-128159.14382129714</v>
      </c>
      <c r="J290" s="439">
        <f t="shared" si="50"/>
        <v>290972.23369978956</v>
      </c>
      <c r="K290" s="200">
        <v>-112246.7554178655</v>
      </c>
      <c r="L290" s="440">
        <v>141827.62737698253</v>
      </c>
      <c r="M290" s="440">
        <v>-306884.62210322125</v>
      </c>
      <c r="N290" s="440">
        <v>-105679.80431318947</v>
      </c>
      <c r="O290" s="440">
        <v>-266524.48813839117</v>
      </c>
      <c r="P290" s="200">
        <v>102217.52125330096</v>
      </c>
      <c r="Q290" s="440">
        <v>1620249</v>
      </c>
      <c r="R290" s="440">
        <v>1638184.7060515159</v>
      </c>
      <c r="S290" s="440">
        <v>723912.00203211652</v>
      </c>
      <c r="T290" s="440">
        <v>720400.04595424735</v>
      </c>
      <c r="U290" s="437">
        <f t="shared" si="52"/>
        <v>14423.749973646831</v>
      </c>
      <c r="V290" s="428">
        <v>3112145.9581814166</v>
      </c>
      <c r="W290" s="428">
        <v>3206476.5075962474</v>
      </c>
      <c r="X290" s="441">
        <v>136822</v>
      </c>
      <c r="Y290" s="441">
        <v>100275</v>
      </c>
      <c r="Z290" s="457">
        <f t="shared" si="53"/>
        <v>3248967.9581814166</v>
      </c>
      <c r="AA290" s="457">
        <f t="shared" si="54"/>
        <v>3306751.5075962474</v>
      </c>
      <c r="AB290" s="437">
        <f t="shared" si="55"/>
        <v>57783.549414830748</v>
      </c>
      <c r="AC290" s="442">
        <f t="shared" si="56"/>
        <v>1081.5472563852918</v>
      </c>
      <c r="AD290" s="457">
        <f t="shared" si="57"/>
        <v>1122.4546868962143</v>
      </c>
      <c r="AE290" s="439">
        <f t="shared" si="58"/>
        <v>40.907430510922495</v>
      </c>
      <c r="AF290" s="429">
        <v>16</v>
      </c>
      <c r="AG290" s="429">
        <v>16</v>
      </c>
      <c r="AH290" s="517"/>
      <c r="AI290" s="517"/>
      <c r="AJ290" s="517"/>
      <c r="AK290" s="517"/>
    </row>
    <row r="291" spans="1:37">
      <c r="A291" s="434">
        <v>925</v>
      </c>
      <c r="B291" s="435" t="s">
        <v>322</v>
      </c>
      <c r="C291" s="436">
        <v>3490</v>
      </c>
      <c r="D291" s="436">
        <v>3427</v>
      </c>
      <c r="E291" s="440">
        <v>1322270.9376441259</v>
      </c>
      <c r="F291" s="200">
        <v>1241285.7559173261</v>
      </c>
      <c r="G291" s="437">
        <f t="shared" si="51"/>
        <v>-80985.181726799812</v>
      </c>
      <c r="H291" s="438">
        <v>2078295.3105277307</v>
      </c>
      <c r="I291" s="200">
        <f t="shared" si="49"/>
        <v>1935494.6703124829</v>
      </c>
      <c r="J291" s="439">
        <f t="shared" si="50"/>
        <v>-142800.64021524787</v>
      </c>
      <c r="K291" s="200">
        <v>1179051.7818548291</v>
      </c>
      <c r="L291" s="440">
        <v>1247514.9030525323</v>
      </c>
      <c r="M291" s="440">
        <v>899243.5286729018</v>
      </c>
      <c r="N291" s="440">
        <v>879113.49961405934</v>
      </c>
      <c r="O291" s="440">
        <v>-310040.53660905181</v>
      </c>
      <c r="P291" s="200">
        <v>118906.80425494311</v>
      </c>
      <c r="Q291" s="440">
        <v>-135602</v>
      </c>
      <c r="R291" s="440">
        <v>-20416.79060073354</v>
      </c>
      <c r="S291" s="440">
        <v>817536.66303129576</v>
      </c>
      <c r="T291" s="440">
        <v>820530.34692520485</v>
      </c>
      <c r="U291" s="437">
        <f t="shared" si="52"/>
        <v>118178.8932931755</v>
      </c>
      <c r="V291" s="428">
        <v>4082500.9112031525</v>
      </c>
      <c r="W291" s="428">
        <v>3976893.982623647</v>
      </c>
      <c r="X291" s="441">
        <v>49293</v>
      </c>
      <c r="Y291" s="441">
        <v>-27667</v>
      </c>
      <c r="Z291" s="457">
        <f t="shared" si="53"/>
        <v>4131793.9112031525</v>
      </c>
      <c r="AA291" s="457">
        <f t="shared" si="54"/>
        <v>3949226.982623647</v>
      </c>
      <c r="AB291" s="437">
        <f t="shared" si="55"/>
        <v>-182566.92857950553</v>
      </c>
      <c r="AC291" s="442">
        <f t="shared" si="56"/>
        <v>1183.8951034966053</v>
      </c>
      <c r="AD291" s="457">
        <f t="shared" si="57"/>
        <v>1152.3860468700459</v>
      </c>
      <c r="AE291" s="439">
        <f t="shared" si="58"/>
        <v>-31.509056626559413</v>
      </c>
      <c r="AF291" s="429">
        <v>11</v>
      </c>
      <c r="AG291" s="429">
        <v>11</v>
      </c>
      <c r="AH291" s="517"/>
      <c r="AI291" s="517"/>
      <c r="AJ291" s="517"/>
      <c r="AK291" s="517"/>
    </row>
    <row r="292" spans="1:37">
      <c r="A292" s="434">
        <v>927</v>
      </c>
      <c r="B292" s="435" t="s">
        <v>323</v>
      </c>
      <c r="C292" s="436">
        <v>29239</v>
      </c>
      <c r="D292" s="436">
        <v>28913</v>
      </c>
      <c r="E292" s="440">
        <v>14692565.048590893</v>
      </c>
      <c r="F292" s="200">
        <v>13504862.591214882</v>
      </c>
      <c r="G292" s="437">
        <f t="shared" si="51"/>
        <v>-1187702.4573760107</v>
      </c>
      <c r="H292" s="438">
        <v>883285.1056101498</v>
      </c>
      <c r="I292" s="200">
        <f t="shared" si="49"/>
        <v>1016231.6798600847</v>
      </c>
      <c r="J292" s="439">
        <f t="shared" si="50"/>
        <v>132946.57424993487</v>
      </c>
      <c r="K292" s="200">
        <v>-5557.1046756499763</v>
      </c>
      <c r="L292" s="440">
        <v>1374124.0375638751</v>
      </c>
      <c r="M292" s="440">
        <v>888842.21028579981</v>
      </c>
      <c r="N292" s="440">
        <v>1254669.5342000159</v>
      </c>
      <c r="O292" s="440">
        <v>-2615757.8158673807</v>
      </c>
      <c r="P292" s="200">
        <v>1003195.9239635746</v>
      </c>
      <c r="Q292" s="440">
        <v>3695454</v>
      </c>
      <c r="R292" s="440">
        <v>2622340.0928733731</v>
      </c>
      <c r="S292" s="440">
        <v>4188001.3455443038</v>
      </c>
      <c r="T292" s="440">
        <v>4028182.342729406</v>
      </c>
      <c r="U292" s="437">
        <f t="shared" si="52"/>
        <v>-1232932.9099415252</v>
      </c>
      <c r="V292" s="428">
        <v>23459305.499745347</v>
      </c>
      <c r="W292" s="428">
        <v>21171616.707262974</v>
      </c>
      <c r="X292" s="441">
        <v>-3296755</v>
      </c>
      <c r="Y292" s="441">
        <v>-3203849</v>
      </c>
      <c r="Z292" s="457">
        <f t="shared" si="53"/>
        <v>20162550.499745347</v>
      </c>
      <c r="AA292" s="457">
        <f t="shared" si="54"/>
        <v>17967767.707262974</v>
      </c>
      <c r="AB292" s="437">
        <f t="shared" si="55"/>
        <v>-2194782.7924823724</v>
      </c>
      <c r="AC292" s="442">
        <f t="shared" si="56"/>
        <v>689.57729401639403</v>
      </c>
      <c r="AD292" s="457">
        <f t="shared" si="57"/>
        <v>621.44252437529747</v>
      </c>
      <c r="AE292" s="439">
        <f t="shared" si="58"/>
        <v>-68.134769641096568</v>
      </c>
      <c r="AF292" s="429">
        <v>1</v>
      </c>
      <c r="AG292" s="430">
        <v>34</v>
      </c>
      <c r="AH292" s="517"/>
      <c r="AI292" s="517"/>
      <c r="AJ292" s="517"/>
      <c r="AK292" s="517"/>
    </row>
    <row r="293" spans="1:37">
      <c r="A293" s="434">
        <v>931</v>
      </c>
      <c r="B293" s="435" t="s">
        <v>324</v>
      </c>
      <c r="C293" s="436">
        <v>6070</v>
      </c>
      <c r="D293" s="436">
        <v>5951</v>
      </c>
      <c r="E293" s="440">
        <v>810941.42586656474</v>
      </c>
      <c r="F293" s="200">
        <v>655691.33483692864</v>
      </c>
      <c r="G293" s="437">
        <f t="shared" si="51"/>
        <v>-155250.0910296361</v>
      </c>
      <c r="H293" s="438">
        <v>5901186.4620530438</v>
      </c>
      <c r="I293" s="200">
        <f t="shared" si="49"/>
        <v>3683320.2188644423</v>
      </c>
      <c r="J293" s="439">
        <f t="shared" si="50"/>
        <v>-2217866.2431886015</v>
      </c>
      <c r="K293" s="200">
        <v>3485528.4450906515</v>
      </c>
      <c r="L293" s="440">
        <v>2422506.1542186849</v>
      </c>
      <c r="M293" s="440">
        <v>2415658.0169623923</v>
      </c>
      <c r="N293" s="440">
        <v>1592718.5995857345</v>
      </c>
      <c r="O293" s="440">
        <v>-538386.70363596943</v>
      </c>
      <c r="P293" s="200">
        <v>206482.16869599253</v>
      </c>
      <c r="Q293" s="440">
        <v>1848308</v>
      </c>
      <c r="R293" s="440">
        <v>2372291.80699465</v>
      </c>
      <c r="S293" s="440">
        <v>1313012.9657017426</v>
      </c>
      <c r="T293" s="440">
        <v>1309714.2925791396</v>
      </c>
      <c r="U293" s="437">
        <f t="shared" si="52"/>
        <v>520685.13387204707</v>
      </c>
      <c r="V293" s="428">
        <v>9873448.8536213506</v>
      </c>
      <c r="W293" s="428">
        <v>8021017.6533956164</v>
      </c>
      <c r="X293" s="441">
        <v>-127633</v>
      </c>
      <c r="Y293" s="441">
        <v>145870</v>
      </c>
      <c r="Z293" s="457">
        <f t="shared" si="53"/>
        <v>9745815.8536213506</v>
      </c>
      <c r="AA293" s="457">
        <f t="shared" si="54"/>
        <v>8166887.6533956164</v>
      </c>
      <c r="AB293" s="437">
        <f t="shared" si="55"/>
        <v>-1578928.2002257342</v>
      </c>
      <c r="AC293" s="442">
        <f t="shared" si="56"/>
        <v>1605.5709808272406</v>
      </c>
      <c r="AD293" s="457">
        <f t="shared" si="57"/>
        <v>1372.3555122493053</v>
      </c>
      <c r="AE293" s="439">
        <f t="shared" si="58"/>
        <v>-233.21546857793533</v>
      </c>
      <c r="AF293" s="429">
        <v>13</v>
      </c>
      <c r="AG293" s="429">
        <v>13</v>
      </c>
      <c r="AH293" s="517"/>
      <c r="AI293" s="517"/>
      <c r="AJ293" s="517"/>
      <c r="AK293" s="517"/>
    </row>
    <row r="294" spans="1:37">
      <c r="A294" s="434">
        <v>934</v>
      </c>
      <c r="B294" s="435" t="s">
        <v>325</v>
      </c>
      <c r="C294" s="436">
        <v>2756</v>
      </c>
      <c r="D294" s="436">
        <v>2671</v>
      </c>
      <c r="E294" s="440">
        <v>367769.61734675238</v>
      </c>
      <c r="F294" s="200">
        <v>150820.2644880513</v>
      </c>
      <c r="G294" s="437">
        <f t="shared" si="51"/>
        <v>-216949.35285870108</v>
      </c>
      <c r="H294" s="438">
        <v>378251.75007219886</v>
      </c>
      <c r="I294" s="200">
        <f t="shared" si="49"/>
        <v>263044.97301985888</v>
      </c>
      <c r="J294" s="439">
        <f t="shared" si="50"/>
        <v>-115206.77705233998</v>
      </c>
      <c r="K294" s="200">
        <v>336309.764575137</v>
      </c>
      <c r="L294" s="440">
        <v>387424.00469645142</v>
      </c>
      <c r="M294" s="440">
        <v>41941.985497061847</v>
      </c>
      <c r="N294" s="440">
        <v>24590.387383175264</v>
      </c>
      <c r="O294" s="440">
        <v>-241645.25044726505</v>
      </c>
      <c r="P294" s="200">
        <v>92675.831387497237</v>
      </c>
      <c r="Q294" s="440">
        <v>1250089</v>
      </c>
      <c r="R294" s="440">
        <v>1224823.7886438149</v>
      </c>
      <c r="S294" s="440">
        <v>565563.69020306994</v>
      </c>
      <c r="T294" s="440">
        <v>561899.0903256645</v>
      </c>
      <c r="U294" s="437">
        <f t="shared" si="52"/>
        <v>-28929.81123359059</v>
      </c>
      <c r="V294" s="428">
        <v>2561674.0576220211</v>
      </c>
      <c r="W294" s="428">
        <v>2200588.1165314531</v>
      </c>
      <c r="X294" s="441">
        <v>-775069</v>
      </c>
      <c r="Y294" s="441">
        <v>-787755</v>
      </c>
      <c r="Z294" s="457">
        <f t="shared" si="53"/>
        <v>1786605.0576220211</v>
      </c>
      <c r="AA294" s="457">
        <f t="shared" si="54"/>
        <v>1412833.1165314531</v>
      </c>
      <c r="AB294" s="437">
        <f t="shared" si="55"/>
        <v>-373771.94109056797</v>
      </c>
      <c r="AC294" s="442">
        <f t="shared" si="56"/>
        <v>648.2601805595142</v>
      </c>
      <c r="AD294" s="457">
        <f t="shared" si="57"/>
        <v>528.95287028508164</v>
      </c>
      <c r="AE294" s="439">
        <f t="shared" si="58"/>
        <v>-119.30731027443255</v>
      </c>
      <c r="AF294" s="429">
        <v>14</v>
      </c>
      <c r="AG294" s="429">
        <v>14</v>
      </c>
      <c r="AH294" s="517"/>
      <c r="AI294" s="517"/>
      <c r="AJ294" s="517"/>
      <c r="AK294" s="517"/>
    </row>
    <row r="295" spans="1:37">
      <c r="A295" s="434">
        <v>935</v>
      </c>
      <c r="B295" s="435" t="s">
        <v>326</v>
      </c>
      <c r="C295" s="436">
        <v>3040</v>
      </c>
      <c r="D295" s="436">
        <v>2985</v>
      </c>
      <c r="E295" s="440">
        <v>287043.57761077094</v>
      </c>
      <c r="F295" s="200">
        <v>124237.77571490116</v>
      </c>
      <c r="G295" s="437">
        <f t="shared" si="51"/>
        <v>-162805.80189586978</v>
      </c>
      <c r="H295" s="438">
        <v>423190.29163122666</v>
      </c>
      <c r="I295" s="200">
        <f t="shared" si="49"/>
        <v>2902.1904694673722</v>
      </c>
      <c r="J295" s="439">
        <f t="shared" si="50"/>
        <v>-420288.10116175929</v>
      </c>
      <c r="K295" s="200">
        <v>168608.49134791258</v>
      </c>
      <c r="L295" s="440">
        <v>50698.728668289623</v>
      </c>
      <c r="M295" s="440">
        <v>254581.80028331411</v>
      </c>
      <c r="N295" s="440">
        <v>118685.57183240456</v>
      </c>
      <c r="O295" s="440">
        <v>-270052.81639276905</v>
      </c>
      <c r="P295" s="200">
        <v>103570.70636154222</v>
      </c>
      <c r="Q295" s="440">
        <v>896706</v>
      </c>
      <c r="R295" s="440">
        <v>1085050.7477332584</v>
      </c>
      <c r="S295" s="440">
        <v>632603.8478659899</v>
      </c>
      <c r="T295" s="440">
        <v>622487.32514186262</v>
      </c>
      <c r="U295" s="437">
        <f t="shared" si="52"/>
        <v>178228.22500913125</v>
      </c>
      <c r="V295" s="428">
        <v>2239543.7171079875</v>
      </c>
      <c r="W295" s="428">
        <v>1834678.0391199091</v>
      </c>
      <c r="X295" s="441">
        <v>-11703</v>
      </c>
      <c r="Y295" s="441">
        <v>216270</v>
      </c>
      <c r="Z295" s="457">
        <f t="shared" si="53"/>
        <v>2227840.7171079875</v>
      </c>
      <c r="AA295" s="457">
        <f t="shared" si="54"/>
        <v>2050948.0391199091</v>
      </c>
      <c r="AB295" s="437">
        <f t="shared" si="55"/>
        <v>-176892.67798807845</v>
      </c>
      <c r="AC295" s="442">
        <f t="shared" si="56"/>
        <v>732.84234115394327</v>
      </c>
      <c r="AD295" s="457">
        <f t="shared" si="57"/>
        <v>687.08477022442514</v>
      </c>
      <c r="AE295" s="439">
        <f t="shared" si="58"/>
        <v>-45.757570929518124</v>
      </c>
      <c r="AF295" s="429">
        <v>8</v>
      </c>
      <c r="AG295" s="429">
        <v>8</v>
      </c>
      <c r="AH295" s="517"/>
      <c r="AI295" s="517"/>
      <c r="AJ295" s="517"/>
      <c r="AK295" s="517"/>
    </row>
    <row r="296" spans="1:37">
      <c r="A296" s="434">
        <v>936</v>
      </c>
      <c r="B296" s="435" t="s">
        <v>327</v>
      </c>
      <c r="C296" s="436">
        <v>6465</v>
      </c>
      <c r="D296" s="436">
        <v>6395</v>
      </c>
      <c r="E296" s="440">
        <v>713228.09696581447</v>
      </c>
      <c r="F296" s="200">
        <v>847103.12252753787</v>
      </c>
      <c r="G296" s="437">
        <f t="shared" si="51"/>
        <v>133875.02556172339</v>
      </c>
      <c r="H296" s="438">
        <v>3270932.5877537113</v>
      </c>
      <c r="I296" s="200">
        <f t="shared" si="49"/>
        <v>2511413.4164913101</v>
      </c>
      <c r="J296" s="439">
        <f t="shared" si="50"/>
        <v>-759519.17126240116</v>
      </c>
      <c r="K296" s="200">
        <v>2153809.1112912162</v>
      </c>
      <c r="L296" s="440">
        <v>1985608.0071362252</v>
      </c>
      <c r="M296" s="440">
        <v>1117123.4764624948</v>
      </c>
      <c r="N296" s="440">
        <v>882473.11242030957</v>
      </c>
      <c r="O296" s="440">
        <v>-578555.36376273306</v>
      </c>
      <c r="P296" s="200">
        <v>221887.66069750837</v>
      </c>
      <c r="Q296" s="440">
        <v>1661339</v>
      </c>
      <c r="R296" s="440">
        <v>2007797.9339286697</v>
      </c>
      <c r="S296" s="440">
        <v>1423625.6235486304</v>
      </c>
      <c r="T296" s="440">
        <v>1416579.1150791266</v>
      </c>
      <c r="U296" s="437">
        <f t="shared" si="52"/>
        <v>339412.42545916559</v>
      </c>
      <c r="V296" s="428">
        <v>7069125.3082681559</v>
      </c>
      <c r="W296" s="428">
        <v>6782893.5881560808</v>
      </c>
      <c r="X296" s="441">
        <v>553744</v>
      </c>
      <c r="Y296" s="441">
        <v>524546</v>
      </c>
      <c r="Z296" s="457">
        <f t="shared" si="53"/>
        <v>7622869.3082681559</v>
      </c>
      <c r="AA296" s="457">
        <f t="shared" si="54"/>
        <v>7307439.5881560808</v>
      </c>
      <c r="AB296" s="437">
        <f t="shared" si="55"/>
        <v>-315429.7201120751</v>
      </c>
      <c r="AC296" s="442">
        <f t="shared" si="56"/>
        <v>1179.0981141946104</v>
      </c>
      <c r="AD296" s="457">
        <f t="shared" si="57"/>
        <v>1142.6801545201065</v>
      </c>
      <c r="AE296" s="439">
        <f t="shared" si="58"/>
        <v>-36.417959674503891</v>
      </c>
      <c r="AF296" s="429">
        <v>6</v>
      </c>
      <c r="AG296" s="429">
        <v>6</v>
      </c>
      <c r="AH296" s="517"/>
      <c r="AI296" s="517"/>
      <c r="AJ296" s="517"/>
      <c r="AK296" s="517"/>
    </row>
    <row r="297" spans="1:37">
      <c r="A297" s="434">
        <v>946</v>
      </c>
      <c r="B297" s="435" t="s">
        <v>328</v>
      </c>
      <c r="C297" s="436">
        <v>6376</v>
      </c>
      <c r="D297" s="436">
        <v>6287</v>
      </c>
      <c r="E297" s="440">
        <v>4923302.6239208123</v>
      </c>
      <c r="F297" s="200">
        <v>5044712.2027860433</v>
      </c>
      <c r="G297" s="437">
        <f t="shared" si="51"/>
        <v>121409.57886523101</v>
      </c>
      <c r="H297" s="438">
        <v>79508.466878366045</v>
      </c>
      <c r="I297" s="200">
        <f t="shared" si="49"/>
        <v>-416889.25500971009</v>
      </c>
      <c r="J297" s="439">
        <f t="shared" si="50"/>
        <v>-496397.72188807616</v>
      </c>
      <c r="K297" s="200">
        <v>-129119.71376491245</v>
      </c>
      <c r="L297" s="440">
        <v>-144248.0297015078</v>
      </c>
      <c r="M297" s="440">
        <v>208628.18064327849</v>
      </c>
      <c r="N297" s="440">
        <v>78003.004429259308</v>
      </c>
      <c r="O297" s="440">
        <v>-568784.60859676346</v>
      </c>
      <c r="P297" s="200">
        <v>218140.37885930183</v>
      </c>
      <c r="Q297" s="440">
        <v>2025058</v>
      </c>
      <c r="R297" s="440">
        <v>2170743.7907054871</v>
      </c>
      <c r="S297" s="440">
        <v>1380218.5947131673</v>
      </c>
      <c r="T297" s="440">
        <v>1364035.1441720412</v>
      </c>
      <c r="U297" s="437">
        <f t="shared" si="52"/>
        <v>129502.34016436106</v>
      </c>
      <c r="V297" s="428">
        <v>8408087.6855123453</v>
      </c>
      <c r="W297" s="428">
        <v>8162601.8827811163</v>
      </c>
      <c r="X297" s="441">
        <v>604677</v>
      </c>
      <c r="Y297" s="441">
        <v>704419</v>
      </c>
      <c r="Z297" s="457">
        <f t="shared" si="53"/>
        <v>9012764.6855123453</v>
      </c>
      <c r="AA297" s="457">
        <f t="shared" si="54"/>
        <v>8867020.8827811163</v>
      </c>
      <c r="AB297" s="437">
        <f t="shared" si="55"/>
        <v>-145743.80273122899</v>
      </c>
      <c r="AC297" s="442">
        <f t="shared" si="56"/>
        <v>1413.5452768996777</v>
      </c>
      <c r="AD297" s="457">
        <f t="shared" si="57"/>
        <v>1410.3739275936243</v>
      </c>
      <c r="AE297" s="439">
        <f t="shared" si="58"/>
        <v>-3.1713493060533438</v>
      </c>
      <c r="AF297" s="429">
        <v>15</v>
      </c>
      <c r="AG297" s="429">
        <v>15</v>
      </c>
      <c r="AH297" s="517"/>
      <c r="AI297" s="517"/>
      <c r="AJ297" s="517"/>
      <c r="AK297" s="517"/>
    </row>
    <row r="298" spans="1:37">
      <c r="A298" s="434">
        <v>976</v>
      </c>
      <c r="B298" s="435" t="s">
        <v>329</v>
      </c>
      <c r="C298" s="436">
        <v>3830</v>
      </c>
      <c r="D298" s="436">
        <v>3788</v>
      </c>
      <c r="E298" s="440">
        <v>1752622.1803657352</v>
      </c>
      <c r="F298" s="200">
        <v>1854660.6587483347</v>
      </c>
      <c r="G298" s="437">
        <f t="shared" si="51"/>
        <v>102038.47838259954</v>
      </c>
      <c r="H298" s="438">
        <v>1100544.0405459991</v>
      </c>
      <c r="I298" s="200">
        <f t="shared" si="49"/>
        <v>-475631.6026317061</v>
      </c>
      <c r="J298" s="439">
        <f t="shared" si="50"/>
        <v>-1576175.6431777051</v>
      </c>
      <c r="K298" s="200">
        <v>714989.39707910444</v>
      </c>
      <c r="L298" s="440">
        <v>-128595.223106347</v>
      </c>
      <c r="M298" s="440">
        <v>385554.64346689451</v>
      </c>
      <c r="N298" s="440">
        <v>-135768.62984419087</v>
      </c>
      <c r="O298" s="440">
        <v>-342700.19045085734</v>
      </c>
      <c r="P298" s="200">
        <v>131432.4407696891</v>
      </c>
      <c r="Q298" s="440">
        <v>1988420</v>
      </c>
      <c r="R298" s="440">
        <v>1886670.1666394433</v>
      </c>
      <c r="S298" s="440">
        <v>829621.10435336339</v>
      </c>
      <c r="T298" s="440">
        <v>822771.08316311531</v>
      </c>
      <c r="U298" s="437">
        <f t="shared" si="52"/>
        <v>-108599.85455080494</v>
      </c>
      <c r="V298" s="428">
        <v>5671207.3252650974</v>
      </c>
      <c r="W298" s="428">
        <v>4088470.3059958601</v>
      </c>
      <c r="X298" s="441">
        <v>-619863</v>
      </c>
      <c r="Y298" s="441">
        <v>-724413</v>
      </c>
      <c r="Z298" s="457">
        <f t="shared" si="53"/>
        <v>5051344.3252650974</v>
      </c>
      <c r="AA298" s="457">
        <f t="shared" si="54"/>
        <v>3364057.3059958601</v>
      </c>
      <c r="AB298" s="437">
        <f t="shared" si="55"/>
        <v>-1687287.0192692373</v>
      </c>
      <c r="AC298" s="442">
        <f t="shared" si="56"/>
        <v>1318.8888577715659</v>
      </c>
      <c r="AD298" s="457">
        <f t="shared" si="57"/>
        <v>888.08271013618275</v>
      </c>
      <c r="AE298" s="439">
        <f t="shared" si="58"/>
        <v>-430.80614763538313</v>
      </c>
      <c r="AF298" s="429">
        <v>19</v>
      </c>
      <c r="AG298" s="429">
        <v>19</v>
      </c>
      <c r="AH298" s="517"/>
      <c r="AI298" s="517"/>
      <c r="AJ298" s="517"/>
      <c r="AK298" s="517"/>
    </row>
    <row r="299" spans="1:37">
      <c r="A299" s="434">
        <v>977</v>
      </c>
      <c r="B299" s="435" t="s">
        <v>330</v>
      </c>
      <c r="C299" s="436">
        <v>15357</v>
      </c>
      <c r="D299" s="436">
        <v>15293</v>
      </c>
      <c r="E299" s="440">
        <v>10040963.249501374</v>
      </c>
      <c r="F299" s="200">
        <v>9930978.2737681754</v>
      </c>
      <c r="G299" s="437">
        <f t="shared" si="51"/>
        <v>-109984.97573319823</v>
      </c>
      <c r="H299" s="438">
        <v>-334575.04947550071</v>
      </c>
      <c r="I299" s="200">
        <f t="shared" si="49"/>
        <v>-2018921.9443699869</v>
      </c>
      <c r="J299" s="439">
        <f t="shared" si="50"/>
        <v>-1684346.8948944863</v>
      </c>
      <c r="K299" s="200">
        <v>20025.058790852534</v>
      </c>
      <c r="L299" s="440">
        <v>-578591.0236461414</v>
      </c>
      <c r="M299" s="440">
        <v>-354600.10826635326</v>
      </c>
      <c r="N299" s="440">
        <v>-587395.94293237117</v>
      </c>
      <c r="O299" s="440">
        <v>-1383557.025492334</v>
      </c>
      <c r="P299" s="200">
        <v>530622.04770085937</v>
      </c>
      <c r="Q299" s="440">
        <v>6534374</v>
      </c>
      <c r="R299" s="440">
        <v>6526933.9752020221</v>
      </c>
      <c r="S299" s="440">
        <v>2434887.9310677741</v>
      </c>
      <c r="T299" s="440">
        <v>2433413.28319035</v>
      </c>
      <c r="U299" s="437">
        <f t="shared" si="52"/>
        <v>-8914.672675402835</v>
      </c>
      <c r="V299" s="428">
        <v>18675650.131093647</v>
      </c>
      <c r="W299" s="428">
        <v>16872403.588100106</v>
      </c>
      <c r="X299" s="441">
        <v>171712</v>
      </c>
      <c r="Y299" s="441">
        <v>205625</v>
      </c>
      <c r="Z299" s="457">
        <f t="shared" si="53"/>
        <v>18847362.131093647</v>
      </c>
      <c r="AA299" s="457">
        <f t="shared" si="54"/>
        <v>17078028.588100106</v>
      </c>
      <c r="AB299" s="437">
        <f t="shared" si="55"/>
        <v>-1769333.5429935418</v>
      </c>
      <c r="AC299" s="442">
        <f t="shared" si="56"/>
        <v>1227.281508829436</v>
      </c>
      <c r="AD299" s="457">
        <f t="shared" si="57"/>
        <v>1116.7219373635066</v>
      </c>
      <c r="AE299" s="439">
        <f t="shared" si="58"/>
        <v>-110.55957146592937</v>
      </c>
      <c r="AF299" s="429">
        <v>17</v>
      </c>
      <c r="AG299" s="429">
        <v>17</v>
      </c>
      <c r="AH299" s="517"/>
      <c r="AI299" s="517"/>
      <c r="AJ299" s="517"/>
      <c r="AK299" s="517"/>
    </row>
    <row r="300" spans="1:37">
      <c r="A300" s="434">
        <v>980</v>
      </c>
      <c r="B300" s="435" t="s">
        <v>331</v>
      </c>
      <c r="C300" s="436">
        <v>33533</v>
      </c>
      <c r="D300" s="436">
        <v>33607</v>
      </c>
      <c r="E300" s="440">
        <v>21952616.030924652</v>
      </c>
      <c r="F300" s="200">
        <v>21938637.490646064</v>
      </c>
      <c r="G300" s="437">
        <f t="shared" si="51"/>
        <v>-13978.54027858749</v>
      </c>
      <c r="H300" s="438">
        <v>-1630276.0985823497</v>
      </c>
      <c r="I300" s="200">
        <f t="shared" si="49"/>
        <v>-1864044.8249786696</v>
      </c>
      <c r="J300" s="439">
        <f t="shared" si="50"/>
        <v>-233768.72639631992</v>
      </c>
      <c r="K300" s="200">
        <v>-434704.46374581836</v>
      </c>
      <c r="L300" s="440">
        <v>329810.9233740627</v>
      </c>
      <c r="M300" s="440">
        <v>-1195571.6348365312</v>
      </c>
      <c r="N300" s="440">
        <v>-319495.85829596844</v>
      </c>
      <c r="O300" s="440">
        <v>-3040423.7857660935</v>
      </c>
      <c r="P300" s="200">
        <v>1166063.8957093298</v>
      </c>
      <c r="Q300" s="440">
        <v>6639437</v>
      </c>
      <c r="R300" s="440">
        <v>5483454.6264062934</v>
      </c>
      <c r="S300" s="440">
        <v>4320934.4172466155</v>
      </c>
      <c r="T300" s="440">
        <v>4220969.3136749519</v>
      </c>
      <c r="U300" s="437">
        <f t="shared" si="52"/>
        <v>-1255947.4771653693</v>
      </c>
      <c r="V300" s="428">
        <v>31282711.349588916</v>
      </c>
      <c r="W300" s="428">
        <v>29779016.60642888</v>
      </c>
      <c r="X300" s="441">
        <v>-3885854</v>
      </c>
      <c r="Y300" s="441">
        <v>-4044415</v>
      </c>
      <c r="Z300" s="457">
        <f t="shared" si="53"/>
        <v>27396857.349588916</v>
      </c>
      <c r="AA300" s="457">
        <f t="shared" si="54"/>
        <v>25734601.60642888</v>
      </c>
      <c r="AB300" s="437">
        <f t="shared" si="55"/>
        <v>-1662255.7431600355</v>
      </c>
      <c r="AC300" s="442">
        <f t="shared" si="56"/>
        <v>817.0118196877379</v>
      </c>
      <c r="AD300" s="457">
        <f t="shared" si="57"/>
        <v>765.75123058972474</v>
      </c>
      <c r="AE300" s="439">
        <f t="shared" si="58"/>
        <v>-51.260589098013156</v>
      </c>
      <c r="AF300" s="429">
        <v>6</v>
      </c>
      <c r="AG300" s="429">
        <v>6</v>
      </c>
      <c r="AH300" s="517"/>
      <c r="AI300" s="517"/>
      <c r="AJ300" s="517"/>
      <c r="AK300" s="517"/>
    </row>
    <row r="301" spans="1:37">
      <c r="A301" s="434">
        <v>981</v>
      </c>
      <c r="B301" s="435" t="s">
        <v>332</v>
      </c>
      <c r="C301" s="436">
        <v>2282</v>
      </c>
      <c r="D301" s="436">
        <v>2237</v>
      </c>
      <c r="E301" s="440">
        <v>20.208887913846411</v>
      </c>
      <c r="F301" s="200">
        <v>-172550.5430098169</v>
      </c>
      <c r="G301" s="437">
        <f t="shared" si="51"/>
        <v>-172570.75189773075</v>
      </c>
      <c r="H301" s="438">
        <v>687505.00049836724</v>
      </c>
      <c r="I301" s="200">
        <f t="shared" si="49"/>
        <v>861008.70100288687</v>
      </c>
      <c r="J301" s="439">
        <f t="shared" si="50"/>
        <v>173503.70050451963</v>
      </c>
      <c r="K301" s="200">
        <v>455638.53422491642</v>
      </c>
      <c r="L301" s="440">
        <v>660369.77074952412</v>
      </c>
      <c r="M301" s="440">
        <v>231866.46627345079</v>
      </c>
      <c r="N301" s="440">
        <v>325402.91019971267</v>
      </c>
      <c r="O301" s="440">
        <v>-202381.289872906</v>
      </c>
      <c r="P301" s="200">
        <v>77617.309926556089</v>
      </c>
      <c r="Q301" s="440">
        <v>1170099</v>
      </c>
      <c r="R301" s="440">
        <v>1123713.116947154</v>
      </c>
      <c r="S301" s="440">
        <v>512319.97658165707</v>
      </c>
      <c r="T301" s="440">
        <v>506594.97488760692</v>
      </c>
      <c r="U301" s="437">
        <f t="shared" si="52"/>
        <v>-52110.884746896103</v>
      </c>
      <c r="V301" s="428">
        <v>2369944.185967938</v>
      </c>
      <c r="W301" s="428">
        <v>2318766.2498731101</v>
      </c>
      <c r="X301" s="441">
        <v>-535182</v>
      </c>
      <c r="Y301" s="441">
        <v>-578171</v>
      </c>
      <c r="Z301" s="457">
        <f t="shared" si="53"/>
        <v>1834762.185967938</v>
      </c>
      <c r="AA301" s="457">
        <f t="shared" si="54"/>
        <v>1740595.2498731101</v>
      </c>
      <c r="AB301" s="437">
        <f t="shared" si="55"/>
        <v>-94166.93609482795</v>
      </c>
      <c r="AC301" s="442">
        <f t="shared" si="56"/>
        <v>804.01498070461787</v>
      </c>
      <c r="AD301" s="457">
        <f t="shared" si="57"/>
        <v>778.0935403992446</v>
      </c>
      <c r="AE301" s="439">
        <f t="shared" si="58"/>
        <v>-25.921440305373267</v>
      </c>
      <c r="AF301" s="429">
        <v>5</v>
      </c>
      <c r="AG301" s="429">
        <v>5</v>
      </c>
      <c r="AH301" s="517"/>
      <c r="AI301" s="517"/>
      <c r="AJ301" s="517"/>
      <c r="AK301" s="517"/>
    </row>
    <row r="302" spans="1:37">
      <c r="A302" s="434">
        <v>989</v>
      </c>
      <c r="B302" s="435" t="s">
        <v>333</v>
      </c>
      <c r="C302" s="436">
        <v>5484</v>
      </c>
      <c r="D302" s="436">
        <v>5406</v>
      </c>
      <c r="E302" s="440">
        <v>1085287.1652819782</v>
      </c>
      <c r="F302" s="200">
        <v>1134066.4890223825</v>
      </c>
      <c r="G302" s="437">
        <f t="shared" si="51"/>
        <v>48779.323740404332</v>
      </c>
      <c r="H302" s="438">
        <v>-1370063.5684050967</v>
      </c>
      <c r="I302" s="200">
        <f t="shared" si="49"/>
        <v>-1780437.8301819125</v>
      </c>
      <c r="J302" s="439">
        <f t="shared" si="50"/>
        <v>-410374.26177681587</v>
      </c>
      <c r="K302" s="200">
        <v>-856359.96821526811</v>
      </c>
      <c r="L302" s="440">
        <v>-956794.3121460845</v>
      </c>
      <c r="M302" s="440">
        <v>-513703.6001898286</v>
      </c>
      <c r="N302" s="440">
        <v>-522135.21424058086</v>
      </c>
      <c r="O302" s="440">
        <v>-489080.57802991942</v>
      </c>
      <c r="P302" s="200">
        <v>187572.27423467243</v>
      </c>
      <c r="Q302" s="440">
        <v>1930642</v>
      </c>
      <c r="R302" s="440">
        <v>2044935.2697507231</v>
      </c>
      <c r="S302" s="440">
        <v>1159091.2377425532</v>
      </c>
      <c r="T302" s="440">
        <v>1150277.1356862797</v>
      </c>
      <c r="U302" s="437">
        <f t="shared" si="52"/>
        <v>105479.16769444942</v>
      </c>
      <c r="V302" s="428">
        <v>2804956.8346194346</v>
      </c>
      <c r="W302" s="428">
        <v>2548841.0643868959</v>
      </c>
      <c r="X302" s="441">
        <v>-413386</v>
      </c>
      <c r="Y302" s="441">
        <v>-407983</v>
      </c>
      <c r="Z302" s="457">
        <f t="shared" si="53"/>
        <v>2391570.8346194346</v>
      </c>
      <c r="AA302" s="457">
        <f t="shared" si="54"/>
        <v>2140858.0643868959</v>
      </c>
      <c r="AB302" s="437">
        <f t="shared" si="55"/>
        <v>-250712.77023253869</v>
      </c>
      <c r="AC302" s="442">
        <f t="shared" si="56"/>
        <v>436.09971455496617</v>
      </c>
      <c r="AD302" s="457">
        <f t="shared" si="57"/>
        <v>396.01518024174914</v>
      </c>
      <c r="AE302" s="439">
        <f t="shared" si="58"/>
        <v>-40.084534313217034</v>
      </c>
      <c r="AF302" s="429">
        <v>14</v>
      </c>
      <c r="AG302" s="429">
        <v>14</v>
      </c>
      <c r="AH302" s="517"/>
      <c r="AI302" s="517"/>
      <c r="AJ302" s="517"/>
      <c r="AK302" s="517"/>
    </row>
    <row r="303" spans="1:37">
      <c r="A303" s="434">
        <v>992</v>
      </c>
      <c r="B303" s="435" t="s">
        <v>334</v>
      </c>
      <c r="C303" s="436">
        <v>18318</v>
      </c>
      <c r="D303" s="436">
        <v>18120</v>
      </c>
      <c r="E303" s="440">
        <v>4021400.8014953779</v>
      </c>
      <c r="F303" s="440">
        <v>3405741.7731701145</v>
      </c>
      <c r="G303" s="437">
        <f t="shared" si="51"/>
        <v>-615659.02832526341</v>
      </c>
      <c r="H303" s="438">
        <v>6889858.2755095502</v>
      </c>
      <c r="I303" s="200">
        <f t="shared" si="49"/>
        <v>-608385.13684560556</v>
      </c>
      <c r="J303" s="439">
        <f t="shared" si="50"/>
        <v>-7498243.4123551557</v>
      </c>
      <c r="K303" s="200">
        <v>3464287.3897799039</v>
      </c>
      <c r="L303" s="440">
        <v>-220009.7661159664</v>
      </c>
      <c r="M303" s="440">
        <v>3425570.8857296463</v>
      </c>
      <c r="N303" s="440">
        <v>622229.59870614985</v>
      </c>
      <c r="O303" s="440">
        <v>-1639315.5889571107</v>
      </c>
      <c r="P303" s="200">
        <v>628710.61952132161</v>
      </c>
      <c r="Q303" s="440">
        <v>2638297</v>
      </c>
      <c r="R303" s="440">
        <v>5160493.4438761827</v>
      </c>
      <c r="S303" s="440">
        <v>2981917.2262499053</v>
      </c>
      <c r="T303" s="200">
        <v>2934301.2147387285</v>
      </c>
      <c r="U303" s="437">
        <f t="shared" si="52"/>
        <v>2474580.4323650058</v>
      </c>
      <c r="V303" s="428">
        <v>16531473.303254833</v>
      </c>
      <c r="W303" s="428">
        <v>10892151.295306187</v>
      </c>
      <c r="X303" s="441">
        <v>-937871</v>
      </c>
      <c r="Y303" s="441">
        <v>-801830</v>
      </c>
      <c r="Z303" s="457">
        <f t="shared" si="53"/>
        <v>15593602.303254833</v>
      </c>
      <c r="AA303" s="457">
        <f t="shared" si="54"/>
        <v>10090321.295306187</v>
      </c>
      <c r="AB303" s="437">
        <f t="shared" si="55"/>
        <v>-5503281.0079486463</v>
      </c>
      <c r="AC303" s="442">
        <f t="shared" si="56"/>
        <v>851.27209866005205</v>
      </c>
      <c r="AD303" s="457">
        <f t="shared" si="57"/>
        <v>556.86099863720676</v>
      </c>
      <c r="AE303" s="439">
        <f t="shared" si="58"/>
        <v>-294.41110002284529</v>
      </c>
      <c r="AF303" s="429">
        <v>13</v>
      </c>
      <c r="AG303" s="429">
        <v>13</v>
      </c>
      <c r="AH303" s="517"/>
      <c r="AI303" s="517"/>
      <c r="AJ303" s="517"/>
      <c r="AK303" s="517"/>
    </row>
    <row r="304" spans="1:37">
      <c r="D304" s="25"/>
      <c r="F304" s="26"/>
      <c r="G304" s="409"/>
      <c r="R304" s="38"/>
      <c r="X304" s="245"/>
      <c r="Y304" s="245"/>
      <c r="AG304" s="31"/>
    </row>
    <row r="305" spans="4:25">
      <c r="D305" s="25"/>
      <c r="F305" s="26"/>
      <c r="G305" s="409"/>
      <c r="R305" s="38"/>
      <c r="Y305" s="245"/>
    </row>
    <row r="306" spans="4:25">
      <c r="D306" s="25"/>
      <c r="F306" s="26"/>
      <c r="G306" s="409"/>
      <c r="R306" s="38"/>
      <c r="Y306" s="245"/>
    </row>
    <row r="307" spans="4:25">
      <c r="D307" s="25"/>
      <c r="F307" s="26"/>
      <c r="G307" s="409"/>
      <c r="R307" s="38"/>
      <c r="Y307" s="245"/>
    </row>
    <row r="308" spans="4:25">
      <c r="D308" s="21"/>
      <c r="F308" s="26"/>
      <c r="G308" s="409"/>
      <c r="R308" s="38"/>
      <c r="Y308" s="245"/>
    </row>
    <row r="309" spans="4:25">
      <c r="D309" s="21"/>
      <c r="F309" s="26"/>
      <c r="G309" s="409"/>
      <c r="R309" s="38"/>
      <c r="Y309" s="245"/>
    </row>
    <row r="310" spans="4:25">
      <c r="D310" s="21"/>
      <c r="F310" s="26"/>
      <c r="G310" s="409"/>
      <c r="R310" s="38"/>
      <c r="Y310" s="245"/>
    </row>
    <row r="311" spans="4:25">
      <c r="D311" s="21"/>
      <c r="F311" s="26"/>
      <c r="G311" s="409"/>
      <c r="R311" s="38"/>
      <c r="Y311" s="245"/>
    </row>
    <row r="312" spans="4:25">
      <c r="D312" s="21"/>
      <c r="F312" s="26"/>
      <c r="G312" s="409"/>
      <c r="R312" s="38"/>
      <c r="Y312" s="245"/>
    </row>
    <row r="313" spans="4:25">
      <c r="D313" s="21"/>
      <c r="F313" s="26"/>
      <c r="G313" s="409"/>
      <c r="R313" s="38"/>
      <c r="Y313" s="245"/>
    </row>
    <row r="314" spans="4:25">
      <c r="D314" s="21"/>
      <c r="F314" s="26"/>
      <c r="G314" s="409"/>
      <c r="R314" s="38"/>
      <c r="Y314" s="245"/>
    </row>
    <row r="315" spans="4:25">
      <c r="D315" s="21"/>
      <c r="F315" s="26"/>
      <c r="G315" s="409"/>
      <c r="R315" s="38"/>
      <c r="Y315" s="245"/>
    </row>
    <row r="316" spans="4:25">
      <c r="D316" s="21"/>
      <c r="F316" s="26"/>
      <c r="G316" s="409"/>
      <c r="R316" s="38"/>
      <c r="Y316" s="245"/>
    </row>
    <row r="317" spans="4:25">
      <c r="D317" s="21"/>
      <c r="F317" s="26"/>
      <c r="G317" s="409"/>
      <c r="R317" s="38"/>
      <c r="Y317" s="245"/>
    </row>
    <row r="318" spans="4:25">
      <c r="D318" s="21"/>
      <c r="F318" s="26"/>
      <c r="G318" s="409"/>
      <c r="R318" s="38"/>
      <c r="Y318" s="245"/>
    </row>
    <row r="319" spans="4:25">
      <c r="D319" s="21"/>
      <c r="F319" s="26"/>
      <c r="G319" s="409"/>
      <c r="R319" s="38"/>
      <c r="Y319" s="245"/>
    </row>
    <row r="320" spans="4:25">
      <c r="D320" s="21"/>
      <c r="F320" s="26"/>
      <c r="G320" s="409"/>
      <c r="R320" s="40"/>
    </row>
    <row r="321" spans="4:18">
      <c r="D321" s="21"/>
      <c r="F321" s="26"/>
      <c r="G321" s="409"/>
      <c r="R321" s="40"/>
    </row>
    <row r="322" spans="4:18">
      <c r="D322" s="21"/>
      <c r="F322" s="26"/>
      <c r="G322" s="409"/>
      <c r="R322" s="40"/>
    </row>
    <row r="323" spans="4:18">
      <c r="D323" s="21"/>
      <c r="F323" s="26"/>
      <c r="G323" s="409"/>
      <c r="R323" s="40"/>
    </row>
    <row r="324" spans="4:18">
      <c r="D324" s="21"/>
      <c r="F324" s="26"/>
      <c r="G324" s="409"/>
      <c r="R324" s="40"/>
    </row>
    <row r="325" spans="4:18">
      <c r="D325" s="21"/>
      <c r="F325" s="26"/>
      <c r="G325" s="409"/>
      <c r="R325" s="40"/>
    </row>
    <row r="326" spans="4:18">
      <c r="D326" s="21"/>
      <c r="F326" s="26"/>
      <c r="G326" s="409"/>
      <c r="R326" s="40"/>
    </row>
    <row r="327" spans="4:18">
      <c r="D327" s="21"/>
      <c r="F327" s="26"/>
      <c r="G327" s="409"/>
      <c r="R327" s="40"/>
    </row>
    <row r="328" spans="4:18">
      <c r="D328" s="21"/>
      <c r="F328" s="26"/>
      <c r="G328" s="409"/>
      <c r="R328" s="40"/>
    </row>
    <row r="329" spans="4:18">
      <c r="D329" s="21"/>
      <c r="F329" s="26"/>
      <c r="G329" s="409"/>
      <c r="R329" s="40"/>
    </row>
    <row r="330" spans="4:18">
      <c r="D330" s="21"/>
      <c r="F330" s="26"/>
      <c r="G330" s="409"/>
      <c r="R330" s="40"/>
    </row>
    <row r="331" spans="4:18">
      <c r="D331" s="21"/>
      <c r="F331" s="26"/>
      <c r="G331" s="409"/>
      <c r="R331" s="40"/>
    </row>
    <row r="332" spans="4:18">
      <c r="D332" s="21"/>
      <c r="F332" s="26"/>
      <c r="G332" s="409"/>
      <c r="R332" s="40"/>
    </row>
  </sheetData>
  <autoFilter ref="A10:AG10" xr:uid="{31A7DE4B-9394-4838-A3F5-47957724A23F}">
    <sortState xmlns:xlrd2="http://schemas.microsoft.com/office/spreadsheetml/2017/richdata2" ref="A11:AG303">
      <sortCondition ref="A10"/>
    </sortState>
  </autoFilter>
  <phoneticPr fontId="43" type="noConversion"/>
  <conditionalFormatting sqref="AC10">
    <cfRule type="cellIs" dxfId="16" priority="1" operator="lessThan">
      <formula>0</formula>
    </cfRule>
  </conditionalFormatting>
  <pageMargins left="0.7" right="0.7" top="0.75" bottom="0.75" header="0.3" footer="0.3"/>
  <pageSetup paperSize="0" orientation="portrait" r:id="rId1"/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331529-FC26-411D-B61D-BDD7ACD3E157}">
  <dimension ref="A1:AN605"/>
  <sheetViews>
    <sheetView workbookViewId="0">
      <pane xSplit="2" ySplit="10" topLeftCell="C270" activePane="bottomRight" state="frozen"/>
      <selection activeCell="AI11" sqref="AI11:AI303"/>
      <selection pane="topRight" activeCell="AI11" sqref="AI11:AI303"/>
      <selection pane="bottomLeft" activeCell="AI11" sqref="AI11:AI303"/>
      <selection pane="bottomRight" activeCell="AI11" sqref="AI11:AI303"/>
    </sheetView>
  </sheetViews>
  <sheetFormatPr defaultRowHeight="16.5"/>
  <cols>
    <col min="1" max="1" width="6.85546875" style="14" customWidth="1"/>
    <col min="2" max="2" width="18" style="8" bestFit="1" customWidth="1"/>
    <col min="3" max="3" width="11" style="7" customWidth="1"/>
    <col min="4" max="4" width="16.42578125" style="7" customWidth="1"/>
    <col min="5" max="7" width="15.7109375" style="7" customWidth="1"/>
    <col min="8" max="8" width="10.85546875" style="7" bestFit="1" customWidth="1"/>
    <col min="9" max="10" width="11.85546875" style="7" bestFit="1" customWidth="1"/>
    <col min="11" max="12" width="11.85546875" style="7" customWidth="1"/>
    <col min="13" max="13" width="10.28515625" style="7" bestFit="1" customWidth="1"/>
    <col min="14" max="17" width="16.140625" style="14" customWidth="1"/>
    <col min="18" max="18" width="9.85546875" style="14" bestFit="1" customWidth="1"/>
    <col min="19" max="19" width="16" style="41" customWidth="1"/>
    <col min="20" max="20" width="16.140625" style="41" customWidth="1"/>
    <col min="21" max="22" width="16.140625" style="40" customWidth="1"/>
    <col min="23" max="23" width="9.140625" style="41" customWidth="1"/>
    <col min="24" max="25" width="16.7109375" style="41" customWidth="1"/>
    <col min="26" max="27" width="16.7109375" style="40" customWidth="1"/>
    <col min="28" max="28" width="9.85546875" style="40" bestFit="1" customWidth="1"/>
    <col min="29" max="30" width="15.5703125" bestFit="1" customWidth="1"/>
    <col min="31" max="32" width="15.5703125" customWidth="1"/>
    <col min="33" max="33" width="10.85546875" bestFit="1" customWidth="1"/>
    <col min="34" max="37" width="18.7109375" customWidth="1"/>
    <col min="38" max="38" width="13.42578125" bestFit="1" customWidth="1"/>
  </cols>
  <sheetData>
    <row r="1" spans="1:40" ht="30.75">
      <c r="A1" s="654" t="s">
        <v>593</v>
      </c>
      <c r="B1" s="6"/>
      <c r="S1" s="38"/>
      <c r="T1" s="38"/>
      <c r="U1" s="38"/>
      <c r="V1" s="38"/>
      <c r="W1" s="38"/>
      <c r="X1" s="38"/>
      <c r="Y1" s="38"/>
      <c r="Z1" s="38"/>
      <c r="AA1" s="38"/>
      <c r="AB1" s="38"/>
    </row>
    <row r="2" spans="1:40">
      <c r="A2" s="239" t="s">
        <v>594</v>
      </c>
      <c r="B2" s="6"/>
      <c r="S2" s="38"/>
      <c r="T2" s="38"/>
      <c r="U2" s="38"/>
      <c r="V2" s="38"/>
      <c r="W2" s="38"/>
      <c r="X2" s="38"/>
      <c r="Y2" s="38"/>
      <c r="Z2" s="38"/>
      <c r="AA2" s="38"/>
      <c r="AB2" s="38"/>
    </row>
    <row r="3" spans="1:40">
      <c r="A3" s="239" t="s">
        <v>537</v>
      </c>
      <c r="B3" s="6"/>
      <c r="S3" s="38"/>
      <c r="T3" s="38"/>
      <c r="U3" s="38"/>
      <c r="V3" s="38"/>
      <c r="W3" s="38"/>
      <c r="X3" s="38"/>
      <c r="Y3" s="38"/>
      <c r="Z3" s="38"/>
      <c r="AA3" s="38"/>
      <c r="AB3" s="38"/>
    </row>
    <row r="4" spans="1:40">
      <c r="A4" s="34" t="s">
        <v>540</v>
      </c>
      <c r="B4" s="51"/>
      <c r="C4" s="52"/>
      <c r="D4" s="52"/>
      <c r="E4" s="52"/>
      <c r="F4" s="52"/>
      <c r="G4" s="52"/>
      <c r="H4" s="52"/>
      <c r="I4" s="52"/>
      <c r="J4" s="52"/>
      <c r="K4" s="52"/>
      <c r="L4" s="52"/>
      <c r="M4" s="52"/>
      <c r="N4" s="44"/>
      <c r="O4" s="44"/>
      <c r="P4" s="44"/>
      <c r="Q4" s="44"/>
      <c r="R4" s="44"/>
      <c r="S4" s="38"/>
      <c r="T4" s="38"/>
      <c r="W4" s="38"/>
      <c r="X4" s="38"/>
      <c r="Y4" s="38"/>
      <c r="Z4" s="38"/>
      <c r="AA4" s="38"/>
      <c r="AB4" s="38"/>
    </row>
    <row r="5" spans="1:40" ht="15">
      <c r="A5" s="475"/>
      <c r="B5" s="51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8"/>
      <c r="O5" s="48"/>
      <c r="P5" s="48"/>
      <c r="Q5" s="48"/>
      <c r="R5" s="48"/>
      <c r="S5" s="1"/>
      <c r="T5" s="1"/>
      <c r="U5" s="1"/>
      <c r="V5" s="1"/>
      <c r="W5" s="1"/>
      <c r="X5" s="1"/>
      <c r="Y5" s="1"/>
      <c r="Z5" s="1"/>
      <c r="AA5" s="1"/>
      <c r="AB5" s="1"/>
    </row>
    <row r="6" spans="1:40">
      <c r="A6" s="250"/>
      <c r="B6" s="51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8"/>
      <c r="O6" s="48"/>
      <c r="P6" s="48"/>
      <c r="Q6" s="48"/>
      <c r="R6" s="48"/>
      <c r="S6" s="15"/>
      <c r="T6" s="15"/>
      <c r="U6" s="15"/>
      <c r="V6" s="15"/>
      <c r="W6" s="15"/>
      <c r="X6" s="15"/>
      <c r="Y6" s="15"/>
      <c r="Z6" s="15"/>
      <c r="AA6" s="15"/>
      <c r="AB6" s="15"/>
    </row>
    <row r="7" spans="1:40">
      <c r="A7" s="250"/>
      <c r="B7" s="51"/>
      <c r="C7" s="47"/>
      <c r="D7" s="47"/>
      <c r="E7" s="47"/>
      <c r="F7" s="47"/>
      <c r="G7" s="47"/>
      <c r="H7" s="47"/>
      <c r="I7" s="47"/>
      <c r="J7" s="47"/>
      <c r="K7" s="47"/>
      <c r="L7" s="47"/>
      <c r="M7" s="47"/>
      <c r="N7" s="48"/>
      <c r="O7" s="48"/>
      <c r="P7" s="48"/>
      <c r="Q7" s="48"/>
      <c r="R7" s="48"/>
      <c r="S7" s="15"/>
      <c r="T7" s="15"/>
      <c r="U7" s="15"/>
      <c r="V7" s="15"/>
      <c r="W7" s="15"/>
      <c r="X7" s="15"/>
      <c r="Y7" s="15"/>
      <c r="Z7" s="15"/>
      <c r="AA7" s="15"/>
      <c r="AB7" s="15"/>
    </row>
    <row r="8" spans="1:40" s="472" customFormat="1">
      <c r="A8" s="470"/>
      <c r="B8" s="470"/>
      <c r="C8" s="471"/>
      <c r="D8" s="471" t="s">
        <v>534</v>
      </c>
      <c r="E8" s="471" t="s">
        <v>535</v>
      </c>
      <c r="F8" s="471" t="s">
        <v>465</v>
      </c>
      <c r="G8" s="471" t="s">
        <v>595</v>
      </c>
      <c r="H8" s="471"/>
      <c r="I8" s="471" t="s">
        <v>534</v>
      </c>
      <c r="J8" s="471" t="s">
        <v>535</v>
      </c>
      <c r="K8" s="471" t="s">
        <v>465</v>
      </c>
      <c r="L8" s="471" t="s">
        <v>595</v>
      </c>
      <c r="M8" s="471"/>
      <c r="N8" s="471" t="s">
        <v>534</v>
      </c>
      <c r="O8" s="471" t="s">
        <v>535</v>
      </c>
      <c r="P8" s="471" t="s">
        <v>465</v>
      </c>
      <c r="Q8" s="471" t="s">
        <v>595</v>
      </c>
      <c r="R8" s="470"/>
      <c r="S8" s="471" t="s">
        <v>534</v>
      </c>
      <c r="T8" s="471" t="s">
        <v>535</v>
      </c>
      <c r="U8" s="496" t="s">
        <v>465</v>
      </c>
      <c r="V8" s="496" t="s">
        <v>595</v>
      </c>
      <c r="W8" s="470"/>
      <c r="X8" s="471" t="s">
        <v>534</v>
      </c>
      <c r="Y8" s="471" t="s">
        <v>535</v>
      </c>
      <c r="Z8" s="471" t="s">
        <v>465</v>
      </c>
      <c r="AA8" s="471" t="s">
        <v>595</v>
      </c>
      <c r="AB8" s="470"/>
      <c r="AC8" s="471" t="s">
        <v>534</v>
      </c>
      <c r="AD8" s="471" t="s">
        <v>535</v>
      </c>
      <c r="AE8" s="471" t="s">
        <v>465</v>
      </c>
      <c r="AF8" s="471" t="s">
        <v>595</v>
      </c>
      <c r="AH8" s="471" t="s">
        <v>534</v>
      </c>
      <c r="AI8" s="471" t="s">
        <v>535</v>
      </c>
      <c r="AJ8" s="471" t="s">
        <v>465</v>
      </c>
      <c r="AK8" s="471" t="s">
        <v>595</v>
      </c>
    </row>
    <row r="9" spans="1:40" ht="66">
      <c r="A9" s="478" t="s">
        <v>14</v>
      </c>
      <c r="B9" s="478" t="s">
        <v>15</v>
      </c>
      <c r="C9" s="479" t="s">
        <v>16</v>
      </c>
      <c r="D9" s="480" t="s">
        <v>17</v>
      </c>
      <c r="E9" s="480" t="s">
        <v>17</v>
      </c>
      <c r="F9" s="480" t="s">
        <v>17</v>
      </c>
      <c r="G9" s="480" t="s">
        <v>17</v>
      </c>
      <c r="H9" s="480" t="s">
        <v>597</v>
      </c>
      <c r="I9" s="481" t="s">
        <v>18</v>
      </c>
      <c r="J9" s="481" t="s">
        <v>18</v>
      </c>
      <c r="K9" s="481" t="s">
        <v>18</v>
      </c>
      <c r="L9" s="481" t="s">
        <v>18</v>
      </c>
      <c r="M9" s="481" t="s">
        <v>596</v>
      </c>
      <c r="N9" s="479" t="s">
        <v>532</v>
      </c>
      <c r="O9" s="479" t="s">
        <v>532</v>
      </c>
      <c r="P9" s="479" t="s">
        <v>532</v>
      </c>
      <c r="Q9" s="479" t="s">
        <v>532</v>
      </c>
      <c r="R9" s="479" t="s">
        <v>598</v>
      </c>
      <c r="S9" s="479" t="s">
        <v>427</v>
      </c>
      <c r="T9" s="479" t="s">
        <v>427</v>
      </c>
      <c r="U9" s="397" t="s">
        <v>427</v>
      </c>
      <c r="V9" s="397" t="s">
        <v>427</v>
      </c>
      <c r="W9" s="479" t="s">
        <v>598</v>
      </c>
      <c r="X9" s="479" t="s">
        <v>37</v>
      </c>
      <c r="Y9" s="479" t="s">
        <v>37</v>
      </c>
      <c r="Z9" s="479" t="s">
        <v>37</v>
      </c>
      <c r="AA9" s="479" t="s">
        <v>37</v>
      </c>
      <c r="AB9" s="479" t="s">
        <v>598</v>
      </c>
      <c r="AC9" s="482" t="s">
        <v>533</v>
      </c>
      <c r="AD9" s="482" t="s">
        <v>533</v>
      </c>
      <c r="AE9" s="482" t="s">
        <v>533</v>
      </c>
      <c r="AF9" s="482" t="s">
        <v>533</v>
      </c>
      <c r="AG9" s="482" t="s">
        <v>598</v>
      </c>
      <c r="AH9" s="482" t="s">
        <v>23</v>
      </c>
      <c r="AI9" s="482" t="s">
        <v>23</v>
      </c>
      <c r="AJ9" s="482" t="s">
        <v>23</v>
      </c>
      <c r="AK9" s="482" t="s">
        <v>23</v>
      </c>
      <c r="AL9" s="482" t="s">
        <v>531</v>
      </c>
      <c r="AM9" s="483" t="s">
        <v>30</v>
      </c>
      <c r="AN9" s="483" t="s">
        <v>31</v>
      </c>
    </row>
    <row r="10" spans="1:40" s="175" customFormat="1" ht="17.25" thickBot="1">
      <c r="A10" s="485"/>
      <c r="B10" s="486" t="s">
        <v>41</v>
      </c>
      <c r="C10" s="487">
        <v>5533611</v>
      </c>
      <c r="D10" s="502">
        <f>SUM(D11:D303)</f>
        <v>1978102838.4563606</v>
      </c>
      <c r="E10" s="502">
        <v>1959070445.7565501</v>
      </c>
      <c r="F10" s="502">
        <v>1958310963.8574786</v>
      </c>
      <c r="G10" s="502">
        <f>SUM(G11:G303)</f>
        <v>1958310963.8574786</v>
      </c>
      <c r="H10" s="502">
        <f>F10-G10</f>
        <v>0</v>
      </c>
      <c r="I10" s="488">
        <f>SUM(I11:I303)</f>
        <v>-335728153.01348412</v>
      </c>
      <c r="J10" s="488">
        <f>SUM(J11:J303)</f>
        <v>-308117758.9887895</v>
      </c>
      <c r="K10" s="488">
        <v>-308625539.20809424</v>
      </c>
      <c r="L10" s="488">
        <v>-308625539.20809424</v>
      </c>
      <c r="M10" s="488">
        <f>K10-L10</f>
        <v>0</v>
      </c>
      <c r="N10" s="487">
        <v>1642374685.4428759</v>
      </c>
      <c r="O10" s="487">
        <v>1650952686.7677622</v>
      </c>
      <c r="P10" s="487">
        <v>1649685424.649385</v>
      </c>
      <c r="Q10" s="487">
        <f>SUM(G10,L10)</f>
        <v>1649685424.6493845</v>
      </c>
      <c r="R10" s="487">
        <f>P10-Q10</f>
        <v>0</v>
      </c>
      <c r="S10" s="487">
        <v>807839455.41338634</v>
      </c>
      <c r="T10" s="487">
        <v>807839455.41338634</v>
      </c>
      <c r="U10" s="487">
        <f t="shared" ref="U10" si="0">SUM(U11:U303)</f>
        <v>808485152.80636096</v>
      </c>
      <c r="V10" s="462">
        <f t="shared" ref="V10" si="1">SUM(V11:V303)</f>
        <v>808485152.80636096</v>
      </c>
      <c r="W10" s="487">
        <f>U10-V10</f>
        <v>0</v>
      </c>
      <c r="X10" s="487">
        <v>2450214140.8562598</v>
      </c>
      <c r="Y10" s="487">
        <v>2458792142.1811481</v>
      </c>
      <c r="Z10" s="487">
        <v>2458170577.4557462</v>
      </c>
      <c r="AA10" s="487">
        <v>2458170577.4557462</v>
      </c>
      <c r="AB10" s="487">
        <f>AA10-Z10</f>
        <v>0</v>
      </c>
      <c r="AC10" s="487">
        <v>863000000.00000143</v>
      </c>
      <c r="AD10" s="487">
        <v>861000000.00000179</v>
      </c>
      <c r="AE10" s="487">
        <v>861000000.00000179</v>
      </c>
      <c r="AF10" s="462">
        <f t="shared" ref="AF10" si="2">SUM(AF11:AF303)</f>
        <v>848000000.00000095</v>
      </c>
      <c r="AG10" s="487">
        <f>AF10-AE10</f>
        <v>-13000000.000000834</v>
      </c>
      <c r="AH10" s="428">
        <v>3313214140.8562613</v>
      </c>
      <c r="AI10" s="428">
        <v>3319792142.18115</v>
      </c>
      <c r="AJ10" s="428">
        <v>3319170577.4557481</v>
      </c>
      <c r="AK10" s="428">
        <f>SUM(AA10,AF10)</f>
        <v>3306170577.4557471</v>
      </c>
      <c r="AL10" s="487">
        <f>AK10-AJ10</f>
        <v>-13000000.000000954</v>
      </c>
      <c r="AM10" s="487">
        <v>0</v>
      </c>
      <c r="AN10" s="428">
        <v>0</v>
      </c>
    </row>
    <row r="11" spans="1:40">
      <c r="A11" s="434">
        <v>5</v>
      </c>
      <c r="B11" s="435" t="s">
        <v>42</v>
      </c>
      <c r="C11" s="436">
        <v>9183</v>
      </c>
      <c r="D11" s="503">
        <v>4347593.4962549843</v>
      </c>
      <c r="E11" s="499">
        <v>4309644.5297982516</v>
      </c>
      <c r="F11" s="499">
        <v>4305690.2935721893</v>
      </c>
      <c r="G11" s="499">
        <v>4305690.2935721893</v>
      </c>
      <c r="H11" s="502">
        <f t="shared" ref="H11:H74" si="3">F11-G11</f>
        <v>0</v>
      </c>
      <c r="I11" s="490">
        <v>-1397157.199941728</v>
      </c>
      <c r="J11" s="491">
        <v>610285.99316340301</v>
      </c>
      <c r="K11" s="491">
        <v>600143.04185976414</v>
      </c>
      <c r="L11" s="491">
        <v>600143.04185976414</v>
      </c>
      <c r="M11" s="488">
        <f t="shared" ref="M11:M74" si="4">K11-L11</f>
        <v>0</v>
      </c>
      <c r="N11" s="200">
        <v>2950436.296313256</v>
      </c>
      <c r="O11" s="440">
        <v>4919930.5229616547</v>
      </c>
      <c r="P11" s="440">
        <v>4905833.3354319539</v>
      </c>
      <c r="Q11" s="646">
        <f t="shared" ref="Q11:Q74" si="5">SUM(G11,L11)</f>
        <v>4905833.3354319539</v>
      </c>
      <c r="R11" s="487">
        <f>P11-Q11</f>
        <v>0</v>
      </c>
      <c r="S11" s="440">
        <v>5325459.5829674033</v>
      </c>
      <c r="T11" s="440">
        <v>5325459.5829674033</v>
      </c>
      <c r="U11" s="440">
        <v>5328311.2382792467</v>
      </c>
      <c r="V11" s="456">
        <v>5328311.2382792467</v>
      </c>
      <c r="W11" s="487">
        <f t="shared" ref="W11:W74" si="6">U11-V11</f>
        <v>0</v>
      </c>
      <c r="X11" s="200">
        <v>8275895.8792806594</v>
      </c>
      <c r="Y11" s="200">
        <v>10245390.105929058</v>
      </c>
      <c r="Z11" s="200">
        <v>10234144.573711202</v>
      </c>
      <c r="AA11" s="200">
        <v>10234144.573711202</v>
      </c>
      <c r="AB11" s="487">
        <f t="shared" ref="AB11:AB74" si="7">AA11-Z11</f>
        <v>0</v>
      </c>
      <c r="AC11" s="440">
        <v>2023477.1024927343</v>
      </c>
      <c r="AD11" s="440">
        <v>2007914.0652667179</v>
      </c>
      <c r="AE11" s="440">
        <v>2007914.0652667179</v>
      </c>
      <c r="AF11" s="456">
        <v>1998836.7833538039</v>
      </c>
      <c r="AG11" s="487">
        <f t="shared" ref="AG11:AG74" si="8">AF11-AE11</f>
        <v>-9077.2819129140116</v>
      </c>
      <c r="AH11" s="438">
        <v>10299372.981773393</v>
      </c>
      <c r="AI11" s="438"/>
      <c r="AJ11" s="438">
        <v>12242058.638977919</v>
      </c>
      <c r="AK11" s="428">
        <f t="shared" ref="AK11:AK74" si="9">SUM(AA11,AF11)</f>
        <v>12232981.357065005</v>
      </c>
      <c r="AL11" s="487">
        <f t="shared" ref="AL11:AL74" si="10">AK11-AJ11</f>
        <v>-9077.281912913546</v>
      </c>
      <c r="AM11" s="429">
        <v>14</v>
      </c>
      <c r="AN11" s="429">
        <v>14</v>
      </c>
    </row>
    <row r="12" spans="1:40">
      <c r="A12" s="434">
        <v>9</v>
      </c>
      <c r="B12" s="435" t="s">
        <v>43</v>
      </c>
      <c r="C12" s="436">
        <v>2447</v>
      </c>
      <c r="D12" s="503">
        <v>1479472.8518539083</v>
      </c>
      <c r="E12" s="499">
        <v>1467161.3876654287</v>
      </c>
      <c r="F12" s="499">
        <v>1475445.4908334273</v>
      </c>
      <c r="G12" s="499">
        <v>1475445.4908334273</v>
      </c>
      <c r="H12" s="502">
        <f t="shared" si="3"/>
        <v>0</v>
      </c>
      <c r="I12" s="490">
        <v>395212.06397345214</v>
      </c>
      <c r="J12" s="491">
        <v>409800.09960001905</v>
      </c>
      <c r="K12" s="491">
        <v>416935.07363251323</v>
      </c>
      <c r="L12" s="491">
        <v>416935.07363251323</v>
      </c>
      <c r="M12" s="488">
        <f t="shared" si="4"/>
        <v>0</v>
      </c>
      <c r="N12" s="200">
        <v>1874684.9158273605</v>
      </c>
      <c r="O12" s="440">
        <v>1876961.4872654479</v>
      </c>
      <c r="P12" s="440">
        <v>1892380.5644659405</v>
      </c>
      <c r="Q12" s="646">
        <f t="shared" si="5"/>
        <v>1892380.5644659405</v>
      </c>
      <c r="R12" s="487">
        <f t="shared" ref="R12:R75" si="11">P12-Q12</f>
        <v>0</v>
      </c>
      <c r="S12" s="440">
        <v>1714403.8865584091</v>
      </c>
      <c r="T12" s="440">
        <v>1714403.8865584091</v>
      </c>
      <c r="U12" s="440">
        <v>1701923.5138172619</v>
      </c>
      <c r="V12" s="440">
        <v>1701923.5138172619</v>
      </c>
      <c r="W12" s="487">
        <f t="shared" si="6"/>
        <v>0</v>
      </c>
      <c r="X12" s="200">
        <v>3589088.8023857698</v>
      </c>
      <c r="Y12" s="200">
        <v>3591365.3738238569</v>
      </c>
      <c r="Z12" s="200">
        <v>3594304.0782832024</v>
      </c>
      <c r="AA12" s="200">
        <v>3594304.0782832024</v>
      </c>
      <c r="AB12" s="487">
        <f t="shared" si="7"/>
        <v>0</v>
      </c>
      <c r="AC12" s="440">
        <v>529249.67676565854</v>
      </c>
      <c r="AD12" s="440">
        <v>525503.69829320372</v>
      </c>
      <c r="AE12" s="440">
        <v>525503.69829320372</v>
      </c>
      <c r="AF12" s="440">
        <v>524718.77367367654</v>
      </c>
      <c r="AG12" s="487">
        <f t="shared" si="8"/>
        <v>-784.9246195271844</v>
      </c>
      <c r="AH12" s="438">
        <v>4118338.4791514282</v>
      </c>
      <c r="AI12" s="438"/>
      <c r="AJ12" s="438">
        <v>4119807.7765764063</v>
      </c>
      <c r="AK12" s="428">
        <f t="shared" si="9"/>
        <v>4119022.8519568788</v>
      </c>
      <c r="AL12" s="487">
        <f t="shared" si="10"/>
        <v>-784.92461952753365</v>
      </c>
      <c r="AM12" s="429">
        <v>17</v>
      </c>
      <c r="AN12" s="429">
        <v>17</v>
      </c>
    </row>
    <row r="13" spans="1:40">
      <c r="A13" s="434">
        <v>10</v>
      </c>
      <c r="B13" s="435" t="s">
        <v>44</v>
      </c>
      <c r="C13" s="436">
        <v>11102</v>
      </c>
      <c r="D13" s="503">
        <v>4116805.153295781</v>
      </c>
      <c r="E13" s="499">
        <v>4079745.6836815765</v>
      </c>
      <c r="F13" s="499">
        <v>4074288.5815929552</v>
      </c>
      <c r="G13" s="499">
        <v>4074288.5815929552</v>
      </c>
      <c r="H13" s="502">
        <f t="shared" si="3"/>
        <v>0</v>
      </c>
      <c r="I13" s="490">
        <v>-2102300.4914409965</v>
      </c>
      <c r="J13" s="491">
        <v>-2017100.5879553026</v>
      </c>
      <c r="K13" s="491">
        <v>-1969910.206791189</v>
      </c>
      <c r="L13" s="491">
        <v>-1969910.206791189</v>
      </c>
      <c r="M13" s="488">
        <f t="shared" si="4"/>
        <v>0</v>
      </c>
      <c r="N13" s="200">
        <v>2014504.6618547845</v>
      </c>
      <c r="O13" s="440">
        <v>2062645.095726274</v>
      </c>
      <c r="P13" s="440">
        <v>2104378.3748017661</v>
      </c>
      <c r="Q13" s="646">
        <f t="shared" si="5"/>
        <v>2104378.3748017661</v>
      </c>
      <c r="R13" s="487">
        <f t="shared" si="11"/>
        <v>0</v>
      </c>
      <c r="S13" s="440">
        <v>6437001.6224941313</v>
      </c>
      <c r="T13" s="440">
        <v>6437001.6224941313</v>
      </c>
      <c r="U13" s="440">
        <v>6432598.827244279</v>
      </c>
      <c r="V13" s="440">
        <v>6432598.827244279</v>
      </c>
      <c r="W13" s="487">
        <f t="shared" si="6"/>
        <v>0</v>
      </c>
      <c r="X13" s="200">
        <v>8451506.2843489163</v>
      </c>
      <c r="Y13" s="200">
        <v>8499646.7182204053</v>
      </c>
      <c r="Z13" s="200">
        <v>8536977.2020460442</v>
      </c>
      <c r="AA13" s="200">
        <v>8536977.2020460442</v>
      </c>
      <c r="AB13" s="487">
        <f t="shared" si="7"/>
        <v>0</v>
      </c>
      <c r="AC13" s="440">
        <v>2472053.3397171064</v>
      </c>
      <c r="AD13" s="440">
        <v>2453439.7788472241</v>
      </c>
      <c r="AE13" s="440">
        <v>2453439.7788472241</v>
      </c>
      <c r="AF13" s="440">
        <v>2446371.1142968205</v>
      </c>
      <c r="AG13" s="487">
        <f t="shared" si="8"/>
        <v>-7068.6645504035987</v>
      </c>
      <c r="AH13" s="438">
        <v>10923559.624066023</v>
      </c>
      <c r="AI13" s="438"/>
      <c r="AJ13" s="438">
        <v>10990416.980893269</v>
      </c>
      <c r="AK13" s="428">
        <f t="shared" si="9"/>
        <v>10983348.316342864</v>
      </c>
      <c r="AL13" s="487">
        <f t="shared" si="10"/>
        <v>-7068.6645504049957</v>
      </c>
      <c r="AM13" s="429">
        <v>14</v>
      </c>
      <c r="AN13" s="429">
        <v>14</v>
      </c>
    </row>
    <row r="14" spans="1:40">
      <c r="A14" s="434">
        <v>16</v>
      </c>
      <c r="B14" s="435" t="s">
        <v>45</v>
      </c>
      <c r="C14" s="436">
        <v>8014</v>
      </c>
      <c r="D14" s="503">
        <v>813860.05590941105</v>
      </c>
      <c r="E14" s="499">
        <v>803972.99763958901</v>
      </c>
      <c r="F14" s="499">
        <v>795086.21641397011</v>
      </c>
      <c r="G14" s="499">
        <v>795086.21641397011</v>
      </c>
      <c r="H14" s="502">
        <f t="shared" si="3"/>
        <v>0</v>
      </c>
      <c r="I14" s="490">
        <v>3756161.4001538521</v>
      </c>
      <c r="J14" s="491">
        <v>3809854.3918308103</v>
      </c>
      <c r="K14" s="491">
        <v>3744592.7893369859</v>
      </c>
      <c r="L14" s="491">
        <v>3744592.7893369859</v>
      </c>
      <c r="M14" s="488">
        <f t="shared" si="4"/>
        <v>0</v>
      </c>
      <c r="N14" s="200">
        <v>4570021.4560632631</v>
      </c>
      <c r="O14" s="440">
        <v>4613827.3894703994</v>
      </c>
      <c r="P14" s="440">
        <v>4539679.005750956</v>
      </c>
      <c r="Q14" s="646">
        <f t="shared" si="5"/>
        <v>4539679.005750956</v>
      </c>
      <c r="R14" s="487">
        <f t="shared" si="11"/>
        <v>0</v>
      </c>
      <c r="S14" s="440">
        <v>2354017.326290362</v>
      </c>
      <c r="T14" s="440">
        <v>2354017.326290362</v>
      </c>
      <c r="U14" s="440">
        <v>2368648.8969992241</v>
      </c>
      <c r="V14" s="440">
        <v>2368648.8969992241</v>
      </c>
      <c r="W14" s="487">
        <f t="shared" si="6"/>
        <v>0</v>
      </c>
      <c r="X14" s="200">
        <v>6924038.7823536247</v>
      </c>
      <c r="Y14" s="200">
        <v>6967844.7157607619</v>
      </c>
      <c r="Z14" s="200">
        <v>6908327.9027501801</v>
      </c>
      <c r="AA14" s="200">
        <v>6908327.9027501801</v>
      </c>
      <c r="AB14" s="487">
        <f t="shared" si="7"/>
        <v>0</v>
      </c>
      <c r="AC14" s="440">
        <v>1402731.6594713924</v>
      </c>
      <c r="AD14" s="440">
        <v>1396031.2578853781</v>
      </c>
      <c r="AE14" s="440">
        <v>1396031.2578853781</v>
      </c>
      <c r="AF14" s="440">
        <v>1380381.6988638802</v>
      </c>
      <c r="AG14" s="487">
        <f t="shared" si="8"/>
        <v>-15649.559021497844</v>
      </c>
      <c r="AH14" s="438">
        <v>8326770.4418250173</v>
      </c>
      <c r="AI14" s="438"/>
      <c r="AJ14" s="438">
        <v>8304359.160635558</v>
      </c>
      <c r="AK14" s="428">
        <f t="shared" si="9"/>
        <v>8288709.6016140599</v>
      </c>
      <c r="AL14" s="487">
        <f t="shared" si="10"/>
        <v>-15649.559021498077</v>
      </c>
      <c r="AM14" s="429">
        <v>7</v>
      </c>
      <c r="AN14" s="429">
        <v>7</v>
      </c>
    </row>
    <row r="15" spans="1:40">
      <c r="A15" s="434">
        <v>18</v>
      </c>
      <c r="B15" s="435" t="s">
        <v>46</v>
      </c>
      <c r="C15" s="436">
        <v>4763</v>
      </c>
      <c r="D15" s="503">
        <v>2347422.0303152548</v>
      </c>
      <c r="E15" s="499">
        <v>2327606.3271965506</v>
      </c>
      <c r="F15" s="499">
        <v>2330607.3362869676</v>
      </c>
      <c r="G15" s="499">
        <v>2330607.3362869676</v>
      </c>
      <c r="H15" s="502">
        <f t="shared" si="3"/>
        <v>0</v>
      </c>
      <c r="I15" s="490">
        <v>-954606.39706081268</v>
      </c>
      <c r="J15" s="491">
        <v>-924241.20437414339</v>
      </c>
      <c r="K15" s="491">
        <v>-999401.7608543532</v>
      </c>
      <c r="L15" s="491">
        <v>-999401.7608543532</v>
      </c>
      <c r="M15" s="488">
        <f t="shared" si="4"/>
        <v>0</v>
      </c>
      <c r="N15" s="200">
        <v>1392815.6332544419</v>
      </c>
      <c r="O15" s="440">
        <v>1403365.1228224074</v>
      </c>
      <c r="P15" s="440">
        <v>1331205.5754326144</v>
      </c>
      <c r="Q15" s="646">
        <f t="shared" si="5"/>
        <v>1331205.5754326144</v>
      </c>
      <c r="R15" s="487">
        <f t="shared" si="11"/>
        <v>0</v>
      </c>
      <c r="S15" s="440">
        <v>1191234.9836468897</v>
      </c>
      <c r="T15" s="440">
        <v>1191234.9836468897</v>
      </c>
      <c r="U15" s="440">
        <v>1202177.5160080274</v>
      </c>
      <c r="V15" s="440">
        <v>1202177.5160080274</v>
      </c>
      <c r="W15" s="487">
        <f t="shared" si="6"/>
        <v>0</v>
      </c>
      <c r="X15" s="200">
        <v>2584050.6169013316</v>
      </c>
      <c r="Y15" s="200">
        <v>2594600.1064692969</v>
      </c>
      <c r="Z15" s="200">
        <v>2533383.0914406418</v>
      </c>
      <c r="AA15" s="200">
        <v>2533383.0914406418</v>
      </c>
      <c r="AB15" s="487">
        <f t="shared" si="7"/>
        <v>0</v>
      </c>
      <c r="AC15" s="440">
        <v>829716.90878165886</v>
      </c>
      <c r="AD15" s="440">
        <v>826860.0108532476</v>
      </c>
      <c r="AE15" s="440">
        <v>826860.0108532476</v>
      </c>
      <c r="AF15" s="440">
        <v>810544.9492311714</v>
      </c>
      <c r="AG15" s="487">
        <f t="shared" si="8"/>
        <v>-16315.061622076202</v>
      </c>
      <c r="AH15" s="438">
        <v>3413767.5256829904</v>
      </c>
      <c r="AI15" s="438"/>
      <c r="AJ15" s="438">
        <v>3360243.1022938895</v>
      </c>
      <c r="AK15" s="428">
        <f t="shared" si="9"/>
        <v>3343928.0406718133</v>
      </c>
      <c r="AL15" s="487">
        <f t="shared" si="10"/>
        <v>-16315.061622076202</v>
      </c>
      <c r="AM15" s="429">
        <v>1</v>
      </c>
      <c r="AN15" s="430">
        <v>32</v>
      </c>
    </row>
    <row r="16" spans="1:40">
      <c r="A16" s="434">
        <v>19</v>
      </c>
      <c r="B16" s="435" t="s">
        <v>47</v>
      </c>
      <c r="C16" s="436">
        <v>3965</v>
      </c>
      <c r="D16" s="503">
        <v>1927483.1003771885</v>
      </c>
      <c r="E16" s="499">
        <v>1910878.9309299579</v>
      </c>
      <c r="F16" s="499">
        <v>1902525.3462708944</v>
      </c>
      <c r="G16" s="499">
        <v>1902525.3462708944</v>
      </c>
      <c r="H16" s="502">
        <f t="shared" si="3"/>
        <v>0</v>
      </c>
      <c r="I16" s="490">
        <v>-1115693.8489066116</v>
      </c>
      <c r="J16" s="491">
        <v>-1055459.4207643555</v>
      </c>
      <c r="K16" s="491">
        <v>-1088904.1719786732</v>
      </c>
      <c r="L16" s="491">
        <v>-1088904.1719786732</v>
      </c>
      <c r="M16" s="488">
        <f t="shared" si="4"/>
        <v>0</v>
      </c>
      <c r="N16" s="200">
        <v>811789.25147057697</v>
      </c>
      <c r="O16" s="440">
        <v>855419.51016560243</v>
      </c>
      <c r="P16" s="440">
        <v>813621.1742922212</v>
      </c>
      <c r="Q16" s="646">
        <f t="shared" si="5"/>
        <v>813621.1742922212</v>
      </c>
      <c r="R16" s="487">
        <f t="shared" si="11"/>
        <v>0</v>
      </c>
      <c r="S16" s="440">
        <v>1585213.1965054921</v>
      </c>
      <c r="T16" s="440">
        <v>1585213.1965054921</v>
      </c>
      <c r="U16" s="440">
        <v>1578060.6176425968</v>
      </c>
      <c r="V16" s="440">
        <v>1578060.6176425968</v>
      </c>
      <c r="W16" s="487">
        <f t="shared" si="6"/>
        <v>0</v>
      </c>
      <c r="X16" s="200">
        <v>2397002.4479760691</v>
      </c>
      <c r="Y16" s="200">
        <v>2440632.7066710945</v>
      </c>
      <c r="Z16" s="200">
        <v>2391681.791934818</v>
      </c>
      <c r="AA16" s="200">
        <v>2391681.791934818</v>
      </c>
      <c r="AB16" s="487">
        <f t="shared" si="7"/>
        <v>0</v>
      </c>
      <c r="AC16" s="440">
        <v>660118.79801516049</v>
      </c>
      <c r="AD16" s="440">
        <v>657930.56378154922</v>
      </c>
      <c r="AE16" s="440">
        <v>657930.56378154922</v>
      </c>
      <c r="AF16" s="440">
        <v>635350.01221102325</v>
      </c>
      <c r="AG16" s="487">
        <f t="shared" si="8"/>
        <v>-22580.551570525975</v>
      </c>
      <c r="AH16" s="438">
        <v>3057121.2459912295</v>
      </c>
      <c r="AI16" s="438"/>
      <c r="AJ16" s="438">
        <v>3049612.3557163673</v>
      </c>
      <c r="AK16" s="428">
        <f t="shared" si="9"/>
        <v>3027031.8041458414</v>
      </c>
      <c r="AL16" s="487">
        <f t="shared" si="10"/>
        <v>-22580.551570525859</v>
      </c>
      <c r="AM16" s="429">
        <v>2</v>
      </c>
      <c r="AN16" s="429">
        <v>2</v>
      </c>
    </row>
    <row r="17" spans="1:40">
      <c r="A17" s="434">
        <v>20</v>
      </c>
      <c r="B17" s="435" t="s">
        <v>48</v>
      </c>
      <c r="C17" s="436">
        <v>16473</v>
      </c>
      <c r="D17" s="503">
        <v>4380185.8833946018</v>
      </c>
      <c r="E17" s="499">
        <v>4336668.3385929409</v>
      </c>
      <c r="F17" s="499">
        <v>4379257.6859463146</v>
      </c>
      <c r="G17" s="499">
        <v>4379257.6859463146</v>
      </c>
      <c r="H17" s="502">
        <f t="shared" si="3"/>
        <v>0</v>
      </c>
      <c r="I17" s="490">
        <v>-5845370.5392033374</v>
      </c>
      <c r="J17" s="491">
        <v>-5761975.1860876773</v>
      </c>
      <c r="K17" s="491">
        <v>-6052395.4612032259</v>
      </c>
      <c r="L17" s="491">
        <v>-6052395.4612032259</v>
      </c>
      <c r="M17" s="488">
        <f t="shared" si="4"/>
        <v>0</v>
      </c>
      <c r="N17" s="200">
        <v>-1465184.6558087356</v>
      </c>
      <c r="O17" s="440">
        <v>-1425306.8474947363</v>
      </c>
      <c r="P17" s="440">
        <v>-1673137.7752569113</v>
      </c>
      <c r="Q17" s="646">
        <f t="shared" si="5"/>
        <v>-1673137.7752569113</v>
      </c>
      <c r="R17" s="487">
        <f t="shared" si="11"/>
        <v>0</v>
      </c>
      <c r="S17" s="440">
        <v>7063363.7358082561</v>
      </c>
      <c r="T17" s="440">
        <v>7063363.7358082561</v>
      </c>
      <c r="U17" s="440">
        <v>7090798.5108171748</v>
      </c>
      <c r="V17" s="440">
        <v>7090798.5108171748</v>
      </c>
      <c r="W17" s="487">
        <f t="shared" si="6"/>
        <v>0</v>
      </c>
      <c r="X17" s="200">
        <v>5598179.0799995204</v>
      </c>
      <c r="Y17" s="200">
        <v>5638056.8883135198</v>
      </c>
      <c r="Z17" s="200">
        <v>5417660.7355602635</v>
      </c>
      <c r="AA17" s="200">
        <v>5417660.7355602635</v>
      </c>
      <c r="AB17" s="487">
        <f t="shared" si="7"/>
        <v>0</v>
      </c>
      <c r="AC17" s="440">
        <v>2777116.1111893579</v>
      </c>
      <c r="AD17" s="440">
        <v>2762415.8235294484</v>
      </c>
      <c r="AE17" s="440">
        <v>2762415.8235294484</v>
      </c>
      <c r="AF17" s="440">
        <v>2687797.7412677575</v>
      </c>
      <c r="AG17" s="487">
        <f t="shared" si="8"/>
        <v>-74618.08226169087</v>
      </c>
      <c r="AH17" s="438">
        <v>8375295.1911888784</v>
      </c>
      <c r="AI17" s="438"/>
      <c r="AJ17" s="438">
        <v>8180076.5590897119</v>
      </c>
      <c r="AK17" s="428">
        <f t="shared" si="9"/>
        <v>8105458.476828021</v>
      </c>
      <c r="AL17" s="487">
        <f t="shared" si="10"/>
        <v>-74618.08226169087</v>
      </c>
      <c r="AM17" s="429">
        <v>6</v>
      </c>
      <c r="AN17" s="429">
        <v>6</v>
      </c>
    </row>
    <row r="18" spans="1:40">
      <c r="A18" s="434">
        <v>46</v>
      </c>
      <c r="B18" s="435" t="s">
        <v>49</v>
      </c>
      <c r="C18" s="436">
        <v>1341</v>
      </c>
      <c r="D18" s="503">
        <v>832327.40064817399</v>
      </c>
      <c r="E18" s="499">
        <v>825160.93525803683</v>
      </c>
      <c r="F18" s="499">
        <v>825529.70492772479</v>
      </c>
      <c r="G18" s="499">
        <v>825529.70492772479</v>
      </c>
      <c r="H18" s="502">
        <f t="shared" si="3"/>
        <v>0</v>
      </c>
      <c r="I18" s="490">
        <v>594833.85578836582</v>
      </c>
      <c r="J18" s="491">
        <v>586828.84196574695</v>
      </c>
      <c r="K18" s="491">
        <v>602522.22606470808</v>
      </c>
      <c r="L18" s="491">
        <v>602522.22606470808</v>
      </c>
      <c r="M18" s="488">
        <f t="shared" si="4"/>
        <v>0</v>
      </c>
      <c r="N18" s="200">
        <v>1427161.2564365398</v>
      </c>
      <c r="O18" s="440">
        <v>1411989.7772237838</v>
      </c>
      <c r="P18" s="440">
        <v>1428051.9309924329</v>
      </c>
      <c r="Q18" s="646">
        <f t="shared" si="5"/>
        <v>1428051.9309924329</v>
      </c>
      <c r="R18" s="487">
        <f t="shared" si="11"/>
        <v>0</v>
      </c>
      <c r="S18" s="440">
        <v>557868.34228187974</v>
      </c>
      <c r="T18" s="440">
        <v>557868.34228187974</v>
      </c>
      <c r="U18" s="440">
        <v>557740.1019090804</v>
      </c>
      <c r="V18" s="440">
        <v>557740.1019090804</v>
      </c>
      <c r="W18" s="487">
        <f t="shared" si="6"/>
        <v>0</v>
      </c>
      <c r="X18" s="200">
        <v>1985029.5987184197</v>
      </c>
      <c r="Y18" s="200">
        <v>1969858.1195056634</v>
      </c>
      <c r="Z18" s="200">
        <v>1985792.0329015134</v>
      </c>
      <c r="AA18" s="200">
        <v>1985792.0329015134</v>
      </c>
      <c r="AB18" s="487">
        <f t="shared" si="7"/>
        <v>0</v>
      </c>
      <c r="AC18" s="440">
        <v>301710.19723308878</v>
      </c>
      <c r="AD18" s="440">
        <v>299231.23337639979</v>
      </c>
      <c r="AE18" s="440">
        <v>299231.23337639979</v>
      </c>
      <c r="AF18" s="440">
        <v>298198.75810749142</v>
      </c>
      <c r="AG18" s="487">
        <f t="shared" si="8"/>
        <v>-1032.4752689083689</v>
      </c>
      <c r="AH18" s="438">
        <v>2286739.7959515085</v>
      </c>
      <c r="AI18" s="438"/>
      <c r="AJ18" s="438">
        <v>2285023.266277913</v>
      </c>
      <c r="AK18" s="428">
        <f t="shared" si="9"/>
        <v>2283990.7910090047</v>
      </c>
      <c r="AL18" s="487">
        <f t="shared" si="10"/>
        <v>-1032.4752689083107</v>
      </c>
      <c r="AM18" s="429">
        <v>10</v>
      </c>
      <c r="AN18" s="429">
        <v>10</v>
      </c>
    </row>
    <row r="19" spans="1:40">
      <c r="A19" s="434">
        <v>47</v>
      </c>
      <c r="B19" s="435" t="s">
        <v>50</v>
      </c>
      <c r="C19" s="436">
        <v>1811</v>
      </c>
      <c r="D19" s="503">
        <v>2257422.040934932</v>
      </c>
      <c r="E19" s="499">
        <v>2239031.343426506</v>
      </c>
      <c r="F19" s="499">
        <v>2239201.8396675973</v>
      </c>
      <c r="G19" s="499">
        <v>2239201.8396675973</v>
      </c>
      <c r="H19" s="502">
        <f t="shared" si="3"/>
        <v>0</v>
      </c>
      <c r="I19" s="490">
        <v>355986.64825666527</v>
      </c>
      <c r="J19" s="491">
        <v>369345.18905081763</v>
      </c>
      <c r="K19" s="491">
        <v>346642.22967493947</v>
      </c>
      <c r="L19" s="491">
        <v>346642.22967493947</v>
      </c>
      <c r="M19" s="488">
        <f t="shared" si="4"/>
        <v>0</v>
      </c>
      <c r="N19" s="200">
        <v>2613408.689191597</v>
      </c>
      <c r="O19" s="440">
        <v>2608376.5324773239</v>
      </c>
      <c r="P19" s="440">
        <v>2585844.0693425369</v>
      </c>
      <c r="Q19" s="646">
        <f t="shared" si="5"/>
        <v>2585844.0693425369</v>
      </c>
      <c r="R19" s="487">
        <f t="shared" si="11"/>
        <v>0</v>
      </c>
      <c r="S19" s="440">
        <v>480692.39136218984</v>
      </c>
      <c r="T19" s="440">
        <v>480692.39136218984</v>
      </c>
      <c r="U19" s="440">
        <v>492549.8208036701</v>
      </c>
      <c r="V19" s="440">
        <v>492549.8208036701</v>
      </c>
      <c r="W19" s="487">
        <f t="shared" si="6"/>
        <v>0</v>
      </c>
      <c r="X19" s="200">
        <v>3094101.0805537868</v>
      </c>
      <c r="Y19" s="200">
        <v>3089068.9238395137</v>
      </c>
      <c r="Z19" s="200">
        <v>3078393.8901462071</v>
      </c>
      <c r="AA19" s="200">
        <v>3078393.8901462071</v>
      </c>
      <c r="AB19" s="487">
        <f t="shared" si="7"/>
        <v>0</v>
      </c>
      <c r="AC19" s="440">
        <v>396846.70958367927</v>
      </c>
      <c r="AD19" s="440">
        <v>394056.26887649676</v>
      </c>
      <c r="AE19" s="440">
        <v>394056.26887649676</v>
      </c>
      <c r="AF19" s="440">
        <v>388828.50457805779</v>
      </c>
      <c r="AG19" s="487">
        <f t="shared" si="8"/>
        <v>-5227.7642984389677</v>
      </c>
      <c r="AH19" s="438">
        <v>3490947.790137466</v>
      </c>
      <c r="AI19" s="438"/>
      <c r="AJ19" s="438">
        <v>3472450.1590227038</v>
      </c>
      <c r="AK19" s="428">
        <f t="shared" si="9"/>
        <v>3467222.3947242647</v>
      </c>
      <c r="AL19" s="487">
        <f t="shared" si="10"/>
        <v>-5227.7642984390259</v>
      </c>
      <c r="AM19" s="429">
        <v>19</v>
      </c>
      <c r="AN19" s="429">
        <v>19</v>
      </c>
    </row>
    <row r="20" spans="1:40">
      <c r="A20" s="434">
        <v>49</v>
      </c>
      <c r="B20" s="435" t="s">
        <v>51</v>
      </c>
      <c r="C20" s="436">
        <v>305274</v>
      </c>
      <c r="D20" s="503">
        <v>248677887.92596337</v>
      </c>
      <c r="E20" s="499">
        <v>246518487.30660841</v>
      </c>
      <c r="F20" s="499">
        <v>246876678.20078072</v>
      </c>
      <c r="G20" s="499">
        <v>246876678.20078072</v>
      </c>
      <c r="H20" s="502">
        <f t="shared" si="3"/>
        <v>0</v>
      </c>
      <c r="I20" s="490">
        <v>143198978.85848108</v>
      </c>
      <c r="J20" s="491">
        <v>144664788.32942</v>
      </c>
      <c r="K20" s="491">
        <v>144664543.82413647</v>
      </c>
      <c r="L20" s="491">
        <v>144664543.82413647</v>
      </c>
      <c r="M20" s="488">
        <f t="shared" si="4"/>
        <v>0</v>
      </c>
      <c r="N20" s="200">
        <v>391876866.78444445</v>
      </c>
      <c r="O20" s="440">
        <v>391183275.63602841</v>
      </c>
      <c r="P20" s="440">
        <v>391541222.02491719</v>
      </c>
      <c r="Q20" s="646">
        <f t="shared" si="5"/>
        <v>391541222.02491719</v>
      </c>
      <c r="R20" s="487">
        <f t="shared" si="11"/>
        <v>0</v>
      </c>
      <c r="S20" s="440">
        <v>-24503466.170605302</v>
      </c>
      <c r="T20" s="440">
        <v>-24503466.170605302</v>
      </c>
      <c r="U20" s="440">
        <v>-24543140.663064256</v>
      </c>
      <c r="V20" s="440">
        <v>-24543140.663064256</v>
      </c>
      <c r="W20" s="487">
        <f t="shared" si="6"/>
        <v>0</v>
      </c>
      <c r="X20" s="200">
        <v>367373400.61383915</v>
      </c>
      <c r="Y20" s="200">
        <v>366679809.46542311</v>
      </c>
      <c r="Z20" s="200">
        <v>366998081.36185294</v>
      </c>
      <c r="AA20" s="200">
        <v>366998081.36185294</v>
      </c>
      <c r="AB20" s="487">
        <f t="shared" si="7"/>
        <v>0</v>
      </c>
      <c r="AC20" s="440">
        <v>31196367.638407085</v>
      </c>
      <c r="AD20" s="440">
        <v>31507603.724271391</v>
      </c>
      <c r="AE20" s="440">
        <v>31507603.724271391</v>
      </c>
      <c r="AF20" s="440">
        <v>30849901.272778347</v>
      </c>
      <c r="AG20" s="487">
        <f t="shared" si="8"/>
        <v>-657702.45149304345</v>
      </c>
      <c r="AH20" s="438">
        <v>398569768.25224626</v>
      </c>
      <c r="AI20" s="438"/>
      <c r="AJ20" s="438">
        <v>398505685.08612436</v>
      </c>
      <c r="AK20" s="428">
        <f t="shared" si="9"/>
        <v>397847982.63463128</v>
      </c>
      <c r="AL20" s="487">
        <f t="shared" si="10"/>
        <v>-657702.45149308443</v>
      </c>
      <c r="AM20" s="429">
        <v>1</v>
      </c>
      <c r="AN20" s="430">
        <v>34</v>
      </c>
    </row>
    <row r="21" spans="1:40">
      <c r="A21" s="434">
        <v>50</v>
      </c>
      <c r="B21" s="435" t="s">
        <v>52</v>
      </c>
      <c r="C21" s="436">
        <v>11276</v>
      </c>
      <c r="D21" s="503">
        <v>2301952.0429240959</v>
      </c>
      <c r="E21" s="499">
        <v>2280022.8125060182</v>
      </c>
      <c r="F21" s="499">
        <v>2298130.7753830813</v>
      </c>
      <c r="G21" s="499">
        <v>2298130.7753830813</v>
      </c>
      <c r="H21" s="502">
        <f t="shared" si="3"/>
        <v>0</v>
      </c>
      <c r="I21" s="490">
        <v>-1968559.957863726</v>
      </c>
      <c r="J21" s="491">
        <v>-1893239.2482373845</v>
      </c>
      <c r="K21" s="491">
        <v>-2013631.9860949265</v>
      </c>
      <c r="L21" s="491">
        <v>-2013631.9860949265</v>
      </c>
      <c r="M21" s="488">
        <f t="shared" si="4"/>
        <v>0</v>
      </c>
      <c r="N21" s="200">
        <v>333392.08506036969</v>
      </c>
      <c r="O21" s="440">
        <v>386783.56426863372</v>
      </c>
      <c r="P21" s="440">
        <v>284498.7892881548</v>
      </c>
      <c r="Q21" s="646">
        <f t="shared" si="5"/>
        <v>284498.7892881548</v>
      </c>
      <c r="R21" s="487">
        <f t="shared" si="11"/>
        <v>0</v>
      </c>
      <c r="S21" s="440">
        <v>3596434.9808094613</v>
      </c>
      <c r="T21" s="440">
        <v>3596434.9808094613</v>
      </c>
      <c r="U21" s="440">
        <v>3606541.4339591502</v>
      </c>
      <c r="V21" s="440">
        <v>3606541.4339591502</v>
      </c>
      <c r="W21" s="487">
        <f t="shared" si="6"/>
        <v>0</v>
      </c>
      <c r="X21" s="200">
        <v>3929827.065869831</v>
      </c>
      <c r="Y21" s="200">
        <v>3983218.545078095</v>
      </c>
      <c r="Z21" s="200">
        <v>3891040.223247305</v>
      </c>
      <c r="AA21" s="200">
        <v>3891040.223247305</v>
      </c>
      <c r="AB21" s="487">
        <f t="shared" si="7"/>
        <v>0</v>
      </c>
      <c r="AC21" s="440">
        <v>2085141.0496233262</v>
      </c>
      <c r="AD21" s="440">
        <v>2076589.1694048452</v>
      </c>
      <c r="AE21" s="440">
        <v>2076589.1694048452</v>
      </c>
      <c r="AF21" s="440">
        <v>2048835.1354750555</v>
      </c>
      <c r="AG21" s="487">
        <f t="shared" si="8"/>
        <v>-27754.033929789672</v>
      </c>
      <c r="AH21" s="438">
        <v>6014968.1154931569</v>
      </c>
      <c r="AI21" s="438"/>
      <c r="AJ21" s="438">
        <v>5967629.3926521502</v>
      </c>
      <c r="AK21" s="428">
        <f t="shared" si="9"/>
        <v>5939875.3587223608</v>
      </c>
      <c r="AL21" s="487">
        <f t="shared" si="10"/>
        <v>-27754.033929789439</v>
      </c>
      <c r="AM21" s="429">
        <v>4</v>
      </c>
      <c r="AN21" s="429">
        <v>4</v>
      </c>
    </row>
    <row r="22" spans="1:40">
      <c r="A22" s="434">
        <v>51</v>
      </c>
      <c r="B22" s="435" t="s">
        <v>53</v>
      </c>
      <c r="C22" s="436">
        <v>9211</v>
      </c>
      <c r="D22" s="503">
        <v>3532642.1383864963</v>
      </c>
      <c r="E22" s="499">
        <v>3502138.3553041378</v>
      </c>
      <c r="F22" s="499">
        <v>3480607.4980658963</v>
      </c>
      <c r="G22" s="499">
        <v>3480607.4980658963</v>
      </c>
      <c r="H22" s="502">
        <f t="shared" si="3"/>
        <v>0</v>
      </c>
      <c r="I22" s="490">
        <v>-9164902.979887221</v>
      </c>
      <c r="J22" s="491">
        <v>-9142651.4616948161</v>
      </c>
      <c r="K22" s="491">
        <v>-9068810.781944599</v>
      </c>
      <c r="L22" s="491">
        <v>-9068810.781944599</v>
      </c>
      <c r="M22" s="488">
        <f t="shared" si="4"/>
        <v>0</v>
      </c>
      <c r="N22" s="200">
        <v>-5632260.8415007247</v>
      </c>
      <c r="O22" s="440">
        <v>-5640513.1063906783</v>
      </c>
      <c r="P22" s="440">
        <v>-5588203.2838787027</v>
      </c>
      <c r="Q22" s="646">
        <f t="shared" si="5"/>
        <v>-5588203.2838787027</v>
      </c>
      <c r="R22" s="487">
        <f t="shared" si="11"/>
        <v>0</v>
      </c>
      <c r="S22" s="440">
        <v>-171848.63615171384</v>
      </c>
      <c r="T22" s="440">
        <v>-171848.63615171384</v>
      </c>
      <c r="U22" s="440">
        <v>-172948.8332569873</v>
      </c>
      <c r="V22" s="440">
        <v>-172948.8332569873</v>
      </c>
      <c r="W22" s="487">
        <f t="shared" si="6"/>
        <v>0</v>
      </c>
      <c r="X22" s="200">
        <v>-5804109.4776524389</v>
      </c>
      <c r="Y22" s="200">
        <v>-5812361.7425423926</v>
      </c>
      <c r="Z22" s="200">
        <v>-5761152.1171356896</v>
      </c>
      <c r="AA22" s="200">
        <v>-5761152.1171356896</v>
      </c>
      <c r="AB22" s="487">
        <f t="shared" si="7"/>
        <v>0</v>
      </c>
      <c r="AC22" s="440">
        <v>1800675.4432268033</v>
      </c>
      <c r="AD22" s="440">
        <v>1803264.5337986529</v>
      </c>
      <c r="AE22" s="440">
        <v>1803264.5337986529</v>
      </c>
      <c r="AF22" s="440">
        <v>1783372.0840898198</v>
      </c>
      <c r="AG22" s="487">
        <f t="shared" si="8"/>
        <v>-19892.449708833126</v>
      </c>
      <c r="AH22" s="438">
        <v>-4003434.0344256358</v>
      </c>
      <c r="AI22" s="438"/>
      <c r="AJ22" s="438">
        <v>-3957887.5833370369</v>
      </c>
      <c r="AK22" s="428">
        <f t="shared" si="9"/>
        <v>-3977780.0330458698</v>
      </c>
      <c r="AL22" s="487">
        <f t="shared" si="10"/>
        <v>-19892.449708832894</v>
      </c>
      <c r="AM22" s="429">
        <v>4</v>
      </c>
      <c r="AN22" s="429">
        <v>4</v>
      </c>
    </row>
    <row r="23" spans="1:40">
      <c r="A23" s="434">
        <v>52</v>
      </c>
      <c r="B23" s="435" t="s">
        <v>54</v>
      </c>
      <c r="C23" s="436">
        <v>2346</v>
      </c>
      <c r="D23" s="503">
        <v>1082856.8115568371</v>
      </c>
      <c r="E23" s="499">
        <v>1073699.0621865634</v>
      </c>
      <c r="F23" s="499">
        <v>1065952.9587854734</v>
      </c>
      <c r="G23" s="499">
        <v>1065952.9587854734</v>
      </c>
      <c r="H23" s="502">
        <f t="shared" si="3"/>
        <v>0</v>
      </c>
      <c r="I23" s="490">
        <v>506912.88286548195</v>
      </c>
      <c r="J23" s="491">
        <v>529493.32155956607</v>
      </c>
      <c r="K23" s="491">
        <v>452294.18178733194</v>
      </c>
      <c r="L23" s="491">
        <v>452294.18178733194</v>
      </c>
      <c r="M23" s="488">
        <f t="shared" si="4"/>
        <v>0</v>
      </c>
      <c r="N23" s="200">
        <v>1589769.6944223191</v>
      </c>
      <c r="O23" s="440">
        <v>1603192.3837461295</v>
      </c>
      <c r="P23" s="440">
        <v>1518247.1405728054</v>
      </c>
      <c r="Q23" s="646">
        <f t="shared" si="5"/>
        <v>1518247.1405728054</v>
      </c>
      <c r="R23" s="487">
        <f t="shared" si="11"/>
        <v>0</v>
      </c>
      <c r="S23" s="440">
        <v>1193094.3536320028</v>
      </c>
      <c r="T23" s="440">
        <v>1193094.3536320028</v>
      </c>
      <c r="U23" s="440">
        <v>1220596.9903446012</v>
      </c>
      <c r="V23" s="440">
        <v>1220596.9903446012</v>
      </c>
      <c r="W23" s="487">
        <f t="shared" si="6"/>
        <v>0</v>
      </c>
      <c r="X23" s="200">
        <v>2782864.0480543217</v>
      </c>
      <c r="Y23" s="200">
        <v>2796286.7373781325</v>
      </c>
      <c r="Z23" s="200">
        <v>2738844.1309174066</v>
      </c>
      <c r="AA23" s="200">
        <v>2738844.1309174066</v>
      </c>
      <c r="AB23" s="487">
        <f t="shared" si="7"/>
        <v>0</v>
      </c>
      <c r="AC23" s="440">
        <v>552636.6982331397</v>
      </c>
      <c r="AD23" s="440">
        <v>547880.88052594138</v>
      </c>
      <c r="AE23" s="440">
        <v>547880.88052594138</v>
      </c>
      <c r="AF23" s="440">
        <v>546078.89423253492</v>
      </c>
      <c r="AG23" s="487">
        <f t="shared" si="8"/>
        <v>-1801.9862934064586</v>
      </c>
      <c r="AH23" s="438">
        <v>3335500.7462874614</v>
      </c>
      <c r="AI23" s="438"/>
      <c r="AJ23" s="438">
        <v>3286725.0114433481</v>
      </c>
      <c r="AK23" s="428">
        <f t="shared" si="9"/>
        <v>3284923.0251499414</v>
      </c>
      <c r="AL23" s="487">
        <f t="shared" si="10"/>
        <v>-1801.9862934066914</v>
      </c>
      <c r="AM23" s="429">
        <v>14</v>
      </c>
      <c r="AN23" s="429">
        <v>14</v>
      </c>
    </row>
    <row r="24" spans="1:40">
      <c r="A24" s="434">
        <v>61</v>
      </c>
      <c r="B24" s="435" t="s">
        <v>55</v>
      </c>
      <c r="C24" s="436">
        <v>16459</v>
      </c>
      <c r="D24" s="503">
        <v>-969101.9256176874</v>
      </c>
      <c r="E24" s="499">
        <v>-973694.59350808465</v>
      </c>
      <c r="F24" s="499">
        <v>-980303.39550229872</v>
      </c>
      <c r="G24" s="499">
        <v>-980303.39550229872</v>
      </c>
      <c r="H24" s="502">
        <f t="shared" si="3"/>
        <v>0</v>
      </c>
      <c r="I24" s="490">
        <v>913377.45688203222</v>
      </c>
      <c r="J24" s="491">
        <v>1029086.1903032223</v>
      </c>
      <c r="K24" s="491">
        <v>998339.21399116085</v>
      </c>
      <c r="L24" s="491">
        <v>998339.21399116085</v>
      </c>
      <c r="M24" s="488">
        <f t="shared" si="4"/>
        <v>0</v>
      </c>
      <c r="N24" s="200">
        <v>-55724.468735655188</v>
      </c>
      <c r="O24" s="440">
        <v>55391.596795137622</v>
      </c>
      <c r="P24" s="440">
        <v>18035.818488862133</v>
      </c>
      <c r="Q24" s="646">
        <f t="shared" si="5"/>
        <v>18035.818488862133</v>
      </c>
      <c r="R24" s="487">
        <f t="shared" si="11"/>
        <v>0</v>
      </c>
      <c r="S24" s="440">
        <v>5524735.6871870952</v>
      </c>
      <c r="T24" s="440">
        <v>5524735.6871870952</v>
      </c>
      <c r="U24" s="440">
        <v>5522321.8735863203</v>
      </c>
      <c r="V24" s="440">
        <v>5522321.8735863203</v>
      </c>
      <c r="W24" s="487">
        <f t="shared" si="6"/>
        <v>0</v>
      </c>
      <c r="X24" s="200">
        <v>5469011.2184514403</v>
      </c>
      <c r="Y24" s="200">
        <v>5580127.2839822331</v>
      </c>
      <c r="Z24" s="200">
        <v>5540357.6920751827</v>
      </c>
      <c r="AA24" s="200">
        <v>5540357.6920751827</v>
      </c>
      <c r="AB24" s="487">
        <f t="shared" si="7"/>
        <v>0</v>
      </c>
      <c r="AC24" s="440">
        <v>3065720.5326125962</v>
      </c>
      <c r="AD24" s="440">
        <v>3050520.4137203908</v>
      </c>
      <c r="AE24" s="440">
        <v>3050520.4137203908</v>
      </c>
      <c r="AF24" s="440">
        <v>3027628.6186531498</v>
      </c>
      <c r="AG24" s="487">
        <f t="shared" si="8"/>
        <v>-22891.79506724095</v>
      </c>
      <c r="AH24" s="438">
        <v>8534731.751064036</v>
      </c>
      <c r="AI24" s="438"/>
      <c r="AJ24" s="438">
        <v>8590878.1057955734</v>
      </c>
      <c r="AK24" s="428">
        <f t="shared" si="9"/>
        <v>8567986.310728332</v>
      </c>
      <c r="AL24" s="487">
        <f t="shared" si="10"/>
        <v>-22891.795067241415</v>
      </c>
      <c r="AM24" s="429">
        <v>5</v>
      </c>
      <c r="AN24" s="429">
        <v>5</v>
      </c>
    </row>
    <row r="25" spans="1:40">
      <c r="A25" s="434">
        <v>69</v>
      </c>
      <c r="B25" s="435" t="s">
        <v>56</v>
      </c>
      <c r="C25" s="436">
        <v>6687</v>
      </c>
      <c r="D25" s="503">
        <v>3595426.0556196584</v>
      </c>
      <c r="E25" s="499">
        <v>3564734.1655044076</v>
      </c>
      <c r="F25" s="499">
        <v>3560303.8310273918</v>
      </c>
      <c r="G25" s="499">
        <v>3560303.8310273918</v>
      </c>
      <c r="H25" s="502">
        <f t="shared" si="3"/>
        <v>0</v>
      </c>
      <c r="I25" s="490">
        <v>-4030166.2346300767</v>
      </c>
      <c r="J25" s="491">
        <v>-3979804.5283715078</v>
      </c>
      <c r="K25" s="491">
        <v>-4055998.3183543258</v>
      </c>
      <c r="L25" s="491">
        <v>-4055998.3183543258</v>
      </c>
      <c r="M25" s="488">
        <f t="shared" si="4"/>
        <v>0</v>
      </c>
      <c r="N25" s="200">
        <v>-434740.17901041824</v>
      </c>
      <c r="O25" s="440">
        <v>-415070.36286710016</v>
      </c>
      <c r="P25" s="440">
        <v>-495694.487326934</v>
      </c>
      <c r="Q25" s="646">
        <f t="shared" si="5"/>
        <v>-495694.487326934</v>
      </c>
      <c r="R25" s="487">
        <f t="shared" si="11"/>
        <v>0</v>
      </c>
      <c r="S25" s="440">
        <v>3720927.9316509287</v>
      </c>
      <c r="T25" s="440">
        <v>3720927.9316509287</v>
      </c>
      <c r="U25" s="440">
        <v>3728067.2994639766</v>
      </c>
      <c r="V25" s="440">
        <v>3728067.2994639766</v>
      </c>
      <c r="W25" s="487">
        <f t="shared" si="6"/>
        <v>0</v>
      </c>
      <c r="X25" s="200">
        <v>3286187.7526405104</v>
      </c>
      <c r="Y25" s="200">
        <v>3305857.5687838285</v>
      </c>
      <c r="Z25" s="200">
        <v>3232372.8121370426</v>
      </c>
      <c r="AA25" s="200">
        <v>3232372.8121370426</v>
      </c>
      <c r="AB25" s="487">
        <f t="shared" si="7"/>
        <v>0</v>
      </c>
      <c r="AC25" s="440">
        <v>1378950.1907303869</v>
      </c>
      <c r="AD25" s="440">
        <v>1367569.5029672969</v>
      </c>
      <c r="AE25" s="440">
        <v>1367569.5029672969</v>
      </c>
      <c r="AF25" s="440">
        <v>1360710.0577640531</v>
      </c>
      <c r="AG25" s="487">
        <f t="shared" si="8"/>
        <v>-6859.4452032437548</v>
      </c>
      <c r="AH25" s="438">
        <v>4665137.9433708973</v>
      </c>
      <c r="AI25" s="438"/>
      <c r="AJ25" s="438">
        <v>4599942.3151043393</v>
      </c>
      <c r="AK25" s="428">
        <f t="shared" si="9"/>
        <v>4593082.8699010955</v>
      </c>
      <c r="AL25" s="487">
        <f t="shared" si="10"/>
        <v>-6859.4452032437548</v>
      </c>
      <c r="AM25" s="429">
        <v>17</v>
      </c>
      <c r="AN25" s="429">
        <v>17</v>
      </c>
    </row>
    <row r="26" spans="1:40">
      <c r="A26" s="434">
        <v>71</v>
      </c>
      <c r="B26" s="435" t="s">
        <v>57</v>
      </c>
      <c r="C26" s="436">
        <v>6591</v>
      </c>
      <c r="D26" s="503">
        <v>4867759.0030744849</v>
      </c>
      <c r="E26" s="499">
        <v>4827246.1963166688</v>
      </c>
      <c r="F26" s="499">
        <v>4822178.1889839536</v>
      </c>
      <c r="G26" s="499">
        <v>4822178.1889839536</v>
      </c>
      <c r="H26" s="502">
        <f t="shared" si="3"/>
        <v>0</v>
      </c>
      <c r="I26" s="490">
        <v>-1461616.2574713521</v>
      </c>
      <c r="J26" s="491">
        <v>-1414733.3018484302</v>
      </c>
      <c r="K26" s="491">
        <v>-1456851.7574831357</v>
      </c>
      <c r="L26" s="491">
        <v>-1456851.7574831357</v>
      </c>
      <c r="M26" s="488">
        <f t="shared" si="4"/>
        <v>0</v>
      </c>
      <c r="N26" s="200">
        <v>3406142.745603133</v>
      </c>
      <c r="O26" s="440">
        <v>3412512.8944682386</v>
      </c>
      <c r="P26" s="440">
        <v>3365326.4315008181</v>
      </c>
      <c r="Q26" s="646">
        <f t="shared" si="5"/>
        <v>3365326.4315008176</v>
      </c>
      <c r="R26" s="487">
        <f t="shared" si="11"/>
        <v>0</v>
      </c>
      <c r="S26" s="440">
        <v>3888870.1094753686</v>
      </c>
      <c r="T26" s="440">
        <v>3888870.1094753686</v>
      </c>
      <c r="U26" s="440">
        <v>3898124.8037349805</v>
      </c>
      <c r="V26" s="440">
        <v>3898124.8037349805</v>
      </c>
      <c r="W26" s="487">
        <f t="shared" si="6"/>
        <v>0</v>
      </c>
      <c r="X26" s="200">
        <v>7295012.8550785016</v>
      </c>
      <c r="Y26" s="200">
        <v>7301383.0039436072</v>
      </c>
      <c r="Z26" s="200">
        <v>7263451.2352357991</v>
      </c>
      <c r="AA26" s="200">
        <v>7263451.2352357991</v>
      </c>
      <c r="AB26" s="487">
        <f t="shared" si="7"/>
        <v>0</v>
      </c>
      <c r="AC26" s="440">
        <v>1404178.6055457909</v>
      </c>
      <c r="AD26" s="440">
        <v>1394665.6506082078</v>
      </c>
      <c r="AE26" s="440">
        <v>1394665.6506082078</v>
      </c>
      <c r="AF26" s="440">
        <v>1382873.4984998675</v>
      </c>
      <c r="AG26" s="487">
        <f t="shared" si="8"/>
        <v>-11792.152108340291</v>
      </c>
      <c r="AH26" s="438">
        <v>8699191.4606242925</v>
      </c>
      <c r="AI26" s="438"/>
      <c r="AJ26" s="438">
        <v>8658116.8858440071</v>
      </c>
      <c r="AK26" s="428">
        <f t="shared" si="9"/>
        <v>8646324.7337356657</v>
      </c>
      <c r="AL26" s="487">
        <f t="shared" si="10"/>
        <v>-11792.152108341455</v>
      </c>
      <c r="AM26" s="429">
        <v>17</v>
      </c>
      <c r="AN26" s="429">
        <v>17</v>
      </c>
    </row>
    <row r="27" spans="1:40">
      <c r="A27" s="434">
        <v>72</v>
      </c>
      <c r="B27" s="435" t="s">
        <v>58</v>
      </c>
      <c r="C27" s="436">
        <v>960</v>
      </c>
      <c r="D27" s="503">
        <v>1304895.1913229665</v>
      </c>
      <c r="E27" s="499">
        <v>1294407.5714119154</v>
      </c>
      <c r="F27" s="499">
        <v>1294519.9807062638</v>
      </c>
      <c r="G27" s="499">
        <v>1294519.9807062638</v>
      </c>
      <c r="H27" s="502">
        <f t="shared" si="3"/>
        <v>0</v>
      </c>
      <c r="I27" s="490">
        <v>-302631.23868751817</v>
      </c>
      <c r="J27" s="491">
        <v>-295132.96440035099</v>
      </c>
      <c r="K27" s="491">
        <v>-296812.16940457991</v>
      </c>
      <c r="L27" s="491">
        <v>-296812.16940457991</v>
      </c>
      <c r="M27" s="488">
        <f t="shared" si="4"/>
        <v>0</v>
      </c>
      <c r="N27" s="200">
        <v>1002263.9526354483</v>
      </c>
      <c r="O27" s="440">
        <v>999274.60701156443</v>
      </c>
      <c r="P27" s="440">
        <v>997707.81130168389</v>
      </c>
      <c r="Q27" s="646">
        <f t="shared" si="5"/>
        <v>997707.81130168389</v>
      </c>
      <c r="R27" s="487">
        <f t="shared" si="11"/>
        <v>0</v>
      </c>
      <c r="S27" s="440">
        <v>297482.92442468769</v>
      </c>
      <c r="T27" s="440">
        <v>297482.92442468769</v>
      </c>
      <c r="U27" s="440">
        <v>296991.75196522468</v>
      </c>
      <c r="V27" s="440">
        <v>296991.75196522468</v>
      </c>
      <c r="W27" s="487">
        <f t="shared" si="6"/>
        <v>0</v>
      </c>
      <c r="X27" s="200">
        <v>1299746.8770601361</v>
      </c>
      <c r="Y27" s="200">
        <v>1296757.5314362522</v>
      </c>
      <c r="Z27" s="200">
        <v>1294699.5632669085</v>
      </c>
      <c r="AA27" s="200">
        <v>1294699.5632669085</v>
      </c>
      <c r="AB27" s="487">
        <f t="shared" si="7"/>
        <v>0</v>
      </c>
      <c r="AC27" s="440">
        <v>171597.85210447796</v>
      </c>
      <c r="AD27" s="440">
        <v>171069.73682782805</v>
      </c>
      <c r="AE27" s="440">
        <v>171069.73682782805</v>
      </c>
      <c r="AF27" s="440">
        <v>170637.816848054</v>
      </c>
      <c r="AG27" s="487">
        <f t="shared" si="8"/>
        <v>-431.9199797740439</v>
      </c>
      <c r="AH27" s="438">
        <v>1471344.7291646141</v>
      </c>
      <c r="AI27" s="438"/>
      <c r="AJ27" s="438">
        <v>1465769.3000947365</v>
      </c>
      <c r="AK27" s="428">
        <f t="shared" si="9"/>
        <v>1465337.3801149626</v>
      </c>
      <c r="AL27" s="487">
        <f t="shared" si="10"/>
        <v>-431.91997977392748</v>
      </c>
      <c r="AM27" s="429">
        <v>17</v>
      </c>
      <c r="AN27" s="429">
        <v>17</v>
      </c>
    </row>
    <row r="28" spans="1:40">
      <c r="A28" s="434">
        <v>74</v>
      </c>
      <c r="B28" s="435" t="s">
        <v>59</v>
      </c>
      <c r="C28" s="436">
        <v>1052</v>
      </c>
      <c r="D28" s="503">
        <v>523618.18759566173</v>
      </c>
      <c r="E28" s="499">
        <v>519131.31718378398</v>
      </c>
      <c r="F28" s="499">
        <v>518465.49789947097</v>
      </c>
      <c r="G28" s="499">
        <v>518465.49789947097</v>
      </c>
      <c r="H28" s="502">
        <f t="shared" si="3"/>
        <v>0</v>
      </c>
      <c r="I28" s="490">
        <v>198159.48422991237</v>
      </c>
      <c r="J28" s="491">
        <v>209984.15242088446</v>
      </c>
      <c r="K28" s="491">
        <v>202862.25385423342</v>
      </c>
      <c r="L28" s="491">
        <v>202862.25385423342</v>
      </c>
      <c r="M28" s="488">
        <f t="shared" si="4"/>
        <v>0</v>
      </c>
      <c r="N28" s="200">
        <v>721777.67182557413</v>
      </c>
      <c r="O28" s="440">
        <v>729115.46960466844</v>
      </c>
      <c r="P28" s="440">
        <v>721327.75175370439</v>
      </c>
      <c r="Q28" s="646">
        <f t="shared" si="5"/>
        <v>721327.75175370439</v>
      </c>
      <c r="R28" s="487">
        <f t="shared" si="11"/>
        <v>0</v>
      </c>
      <c r="S28" s="440">
        <v>517079.63859000657</v>
      </c>
      <c r="T28" s="440">
        <v>517079.63859000657</v>
      </c>
      <c r="U28" s="440">
        <v>517380.09010282316</v>
      </c>
      <c r="V28" s="440">
        <v>517380.09010282316</v>
      </c>
      <c r="W28" s="487">
        <f t="shared" si="6"/>
        <v>0</v>
      </c>
      <c r="X28" s="200">
        <v>1238857.3104155806</v>
      </c>
      <c r="Y28" s="200">
        <v>1246195.1081946751</v>
      </c>
      <c r="Z28" s="200">
        <v>1238707.8418565276</v>
      </c>
      <c r="AA28" s="200">
        <v>1238707.8418565276</v>
      </c>
      <c r="AB28" s="487">
        <f t="shared" si="7"/>
        <v>0</v>
      </c>
      <c r="AC28" s="440">
        <v>288321.85245114315</v>
      </c>
      <c r="AD28" s="440">
        <v>284969.08242256287</v>
      </c>
      <c r="AE28" s="440">
        <v>284969.08242256287</v>
      </c>
      <c r="AF28" s="440">
        <v>287820.22960673127</v>
      </c>
      <c r="AG28" s="487">
        <f t="shared" si="8"/>
        <v>2851.1471841683961</v>
      </c>
      <c r="AH28" s="438">
        <v>1527179.1628667237</v>
      </c>
      <c r="AI28" s="438"/>
      <c r="AJ28" s="438">
        <v>1523676.9242790905</v>
      </c>
      <c r="AK28" s="428">
        <f t="shared" si="9"/>
        <v>1526528.0714632589</v>
      </c>
      <c r="AL28" s="487">
        <f t="shared" si="10"/>
        <v>2851.1471841684543</v>
      </c>
      <c r="AM28" s="429">
        <v>16</v>
      </c>
      <c r="AN28" s="429">
        <v>16</v>
      </c>
    </row>
    <row r="29" spans="1:40">
      <c r="A29" s="434">
        <v>75</v>
      </c>
      <c r="B29" s="435" t="s">
        <v>60</v>
      </c>
      <c r="C29" s="436">
        <v>19549</v>
      </c>
      <c r="D29" s="503">
        <v>1737067.8058260581</v>
      </c>
      <c r="E29" s="499">
        <v>1714092.4216875769</v>
      </c>
      <c r="F29" s="499">
        <v>1729906.4423021339</v>
      </c>
      <c r="G29" s="499">
        <v>1729906.4423021339</v>
      </c>
      <c r="H29" s="502">
        <f t="shared" si="3"/>
        <v>0</v>
      </c>
      <c r="I29" s="490">
        <v>-5893924.8826127239</v>
      </c>
      <c r="J29" s="491">
        <v>-5806679.1594191408</v>
      </c>
      <c r="K29" s="491">
        <v>-5945781.3378772875</v>
      </c>
      <c r="L29" s="491">
        <v>-5945781.3378772875</v>
      </c>
      <c r="M29" s="488">
        <f t="shared" si="4"/>
        <v>0</v>
      </c>
      <c r="N29" s="200">
        <v>-4156857.0767866657</v>
      </c>
      <c r="O29" s="440">
        <v>-4092586.7377315639</v>
      </c>
      <c r="P29" s="440">
        <v>-4215874.8955751536</v>
      </c>
      <c r="Q29" s="646">
        <f t="shared" si="5"/>
        <v>-4215874.8955751536</v>
      </c>
      <c r="R29" s="487">
        <f t="shared" si="11"/>
        <v>0</v>
      </c>
      <c r="S29" s="440">
        <v>-476092.85014347173</v>
      </c>
      <c r="T29" s="440">
        <v>-476092.85014347173</v>
      </c>
      <c r="U29" s="440">
        <v>-475828.35206105874</v>
      </c>
      <c r="V29" s="440">
        <v>-475828.35206105874</v>
      </c>
      <c r="W29" s="487">
        <f t="shared" si="6"/>
        <v>0</v>
      </c>
      <c r="X29" s="200">
        <v>-4632949.926930137</v>
      </c>
      <c r="Y29" s="200">
        <v>-4568679.5878750356</v>
      </c>
      <c r="Z29" s="200">
        <v>-4691703.247636212</v>
      </c>
      <c r="AA29" s="200">
        <v>-4691703.247636212</v>
      </c>
      <c r="AB29" s="487">
        <f t="shared" si="7"/>
        <v>0</v>
      </c>
      <c r="AC29" s="440">
        <v>3266995.9565822659</v>
      </c>
      <c r="AD29" s="440">
        <v>3253878.7176232142</v>
      </c>
      <c r="AE29" s="440">
        <v>3253878.7176232142</v>
      </c>
      <c r="AF29" s="440">
        <v>3174876.1896728883</v>
      </c>
      <c r="AG29" s="487">
        <f t="shared" si="8"/>
        <v>-79002.527950325981</v>
      </c>
      <c r="AH29" s="438">
        <v>-1365953.9703478711</v>
      </c>
      <c r="AI29" s="438"/>
      <c r="AJ29" s="438">
        <v>-1437824.5300129978</v>
      </c>
      <c r="AK29" s="428">
        <f t="shared" si="9"/>
        <v>-1516827.0579633238</v>
      </c>
      <c r="AL29" s="487">
        <f t="shared" si="10"/>
        <v>-79002.527950325981</v>
      </c>
      <c r="AM29" s="429">
        <v>8</v>
      </c>
      <c r="AN29" s="429">
        <v>8</v>
      </c>
    </row>
    <row r="30" spans="1:40">
      <c r="A30" s="434">
        <v>77</v>
      </c>
      <c r="B30" s="435" t="s">
        <v>61</v>
      </c>
      <c r="C30" s="436">
        <v>4601</v>
      </c>
      <c r="D30" s="503">
        <v>908570.67863764788</v>
      </c>
      <c r="E30" s="499">
        <v>899300.00965101551</v>
      </c>
      <c r="F30" s="499">
        <v>892801.02508965973</v>
      </c>
      <c r="G30" s="499">
        <v>892801.02508965973</v>
      </c>
      <c r="H30" s="502">
        <f t="shared" si="3"/>
        <v>0</v>
      </c>
      <c r="I30" s="490">
        <v>-985537.32167636731</v>
      </c>
      <c r="J30" s="491">
        <v>-923747.62826391589</v>
      </c>
      <c r="K30" s="491">
        <v>-892056.37321436871</v>
      </c>
      <c r="L30" s="491">
        <v>-892056.37321436871</v>
      </c>
      <c r="M30" s="488">
        <f t="shared" si="4"/>
        <v>0</v>
      </c>
      <c r="N30" s="200">
        <v>-76966.643038719427</v>
      </c>
      <c r="O30" s="440">
        <v>-24447.618612900376</v>
      </c>
      <c r="P30" s="440">
        <v>744.65187529101968</v>
      </c>
      <c r="Q30" s="646">
        <f t="shared" si="5"/>
        <v>744.65187529101968</v>
      </c>
      <c r="R30" s="487">
        <f t="shared" si="11"/>
        <v>0</v>
      </c>
      <c r="S30" s="440">
        <v>2686569.5431748857</v>
      </c>
      <c r="T30" s="440">
        <v>2686569.5431748857</v>
      </c>
      <c r="U30" s="440">
        <v>2664698.4176582657</v>
      </c>
      <c r="V30" s="440">
        <v>2664698.4176582657</v>
      </c>
      <c r="W30" s="487">
        <f t="shared" si="6"/>
        <v>0</v>
      </c>
      <c r="X30" s="200">
        <v>2609602.9001361663</v>
      </c>
      <c r="Y30" s="200">
        <v>2662121.9245619853</v>
      </c>
      <c r="Z30" s="200">
        <v>2665443.0695335567</v>
      </c>
      <c r="AA30" s="200">
        <v>2665443.0695335567</v>
      </c>
      <c r="AB30" s="487">
        <f t="shared" si="7"/>
        <v>0</v>
      </c>
      <c r="AC30" s="440">
        <v>1064403.0760449108</v>
      </c>
      <c r="AD30" s="440">
        <v>1055430.0378290887</v>
      </c>
      <c r="AE30" s="440">
        <v>1055430.0378290887</v>
      </c>
      <c r="AF30" s="440">
        <v>1047105.7362009127</v>
      </c>
      <c r="AG30" s="487">
        <f t="shared" si="8"/>
        <v>-8324.3016281760065</v>
      </c>
      <c r="AH30" s="438">
        <v>3674005.9761810768</v>
      </c>
      <c r="AI30" s="438"/>
      <c r="AJ30" s="438">
        <v>3720873.1073626457</v>
      </c>
      <c r="AK30" s="428">
        <f t="shared" si="9"/>
        <v>3712548.8057344696</v>
      </c>
      <c r="AL30" s="487">
        <f t="shared" si="10"/>
        <v>-8324.3016281761229</v>
      </c>
      <c r="AM30" s="429">
        <v>13</v>
      </c>
      <c r="AN30" s="429">
        <v>13</v>
      </c>
    </row>
    <row r="31" spans="1:40">
      <c r="A31" s="434">
        <v>78</v>
      </c>
      <c r="B31" s="435" t="s">
        <v>62</v>
      </c>
      <c r="C31" s="436">
        <v>7832</v>
      </c>
      <c r="D31" s="503">
        <v>1204586.4437026605</v>
      </c>
      <c r="E31" s="499">
        <v>1191001.2895882824</v>
      </c>
      <c r="F31" s="499">
        <v>1165666.0323911682</v>
      </c>
      <c r="G31" s="499">
        <v>1165666.0323911682</v>
      </c>
      <c r="H31" s="502">
        <f t="shared" si="3"/>
        <v>0</v>
      </c>
      <c r="I31" s="490">
        <v>-3390209.4979212601</v>
      </c>
      <c r="J31" s="491">
        <v>-3318497.3399577113</v>
      </c>
      <c r="K31" s="491">
        <v>-3455937.126194525</v>
      </c>
      <c r="L31" s="491">
        <v>-3455937.126194525</v>
      </c>
      <c r="M31" s="488">
        <f t="shared" si="4"/>
        <v>0</v>
      </c>
      <c r="N31" s="200">
        <v>-2185623.0542185996</v>
      </c>
      <c r="O31" s="440">
        <v>-2127496.0503694289</v>
      </c>
      <c r="P31" s="440">
        <v>-2290271.0938033569</v>
      </c>
      <c r="Q31" s="646">
        <f t="shared" si="5"/>
        <v>-2290271.0938033569</v>
      </c>
      <c r="R31" s="487">
        <f t="shared" si="11"/>
        <v>0</v>
      </c>
      <c r="S31" s="440">
        <v>-107517.31688563203</v>
      </c>
      <c r="T31" s="440">
        <v>-107517.31688563203</v>
      </c>
      <c r="U31" s="440">
        <v>-107199.07430915257</v>
      </c>
      <c r="V31" s="440">
        <v>-107199.07430915257</v>
      </c>
      <c r="W31" s="487">
        <f t="shared" si="6"/>
        <v>0</v>
      </c>
      <c r="X31" s="200">
        <v>-2293140.3711042316</v>
      </c>
      <c r="Y31" s="200">
        <v>-2235013.3672550609</v>
      </c>
      <c r="Z31" s="200">
        <v>-2397470.1681125094</v>
      </c>
      <c r="AA31" s="200">
        <v>-2397470.1681125094</v>
      </c>
      <c r="AB31" s="487">
        <f t="shared" si="7"/>
        <v>0</v>
      </c>
      <c r="AC31" s="440">
        <v>1261821.2359808837</v>
      </c>
      <c r="AD31" s="440">
        <v>1257016.7332005452</v>
      </c>
      <c r="AE31" s="440">
        <v>1257016.7332005452</v>
      </c>
      <c r="AF31" s="440">
        <v>1242815.293543437</v>
      </c>
      <c r="AG31" s="487">
        <f t="shared" si="8"/>
        <v>-14201.43965710816</v>
      </c>
      <c r="AH31" s="438">
        <v>-1031319.1351233479</v>
      </c>
      <c r="AI31" s="438"/>
      <c r="AJ31" s="438">
        <v>-1140453.4349119642</v>
      </c>
      <c r="AK31" s="428">
        <f t="shared" si="9"/>
        <v>-1154654.8745690724</v>
      </c>
      <c r="AL31" s="487">
        <f t="shared" si="10"/>
        <v>-14201.43965710816</v>
      </c>
      <c r="AM31" s="429">
        <v>1</v>
      </c>
      <c r="AN31" s="430">
        <v>34</v>
      </c>
    </row>
    <row r="32" spans="1:40">
      <c r="A32" s="434">
        <v>79</v>
      </c>
      <c r="B32" s="435" t="s">
        <v>63</v>
      </c>
      <c r="C32" s="436">
        <v>6753</v>
      </c>
      <c r="D32" s="503">
        <v>400358.57217752421</v>
      </c>
      <c r="E32" s="499">
        <v>393455.17803265923</v>
      </c>
      <c r="F32" s="499">
        <v>371227.48136465158</v>
      </c>
      <c r="G32" s="499">
        <v>371227.48136465158</v>
      </c>
      <c r="H32" s="502">
        <f t="shared" si="3"/>
        <v>0</v>
      </c>
      <c r="I32" s="490">
        <v>-2269422.193554685</v>
      </c>
      <c r="J32" s="491">
        <v>-2219938.7269030316</v>
      </c>
      <c r="K32" s="491">
        <v>-2314413.3594911685</v>
      </c>
      <c r="L32" s="491">
        <v>-2314413.3594911685</v>
      </c>
      <c r="M32" s="488">
        <f t="shared" si="4"/>
        <v>0</v>
      </c>
      <c r="N32" s="200">
        <v>-1869063.6213771608</v>
      </c>
      <c r="O32" s="440">
        <v>-1826483.5488703724</v>
      </c>
      <c r="P32" s="440">
        <v>-1943185.8781265169</v>
      </c>
      <c r="Q32" s="646">
        <f t="shared" si="5"/>
        <v>-1943185.8781265169</v>
      </c>
      <c r="R32" s="487">
        <f t="shared" si="11"/>
        <v>0</v>
      </c>
      <c r="S32" s="440">
        <v>-436442.75713384827</v>
      </c>
      <c r="T32" s="440">
        <v>-436442.75713384827</v>
      </c>
      <c r="U32" s="440">
        <v>-435753.11137453606</v>
      </c>
      <c r="V32" s="440">
        <v>-435753.11137453606</v>
      </c>
      <c r="W32" s="487">
        <f t="shared" si="6"/>
        <v>0</v>
      </c>
      <c r="X32" s="200">
        <v>-2305506.3785110088</v>
      </c>
      <c r="Y32" s="200">
        <v>-2262926.3060042206</v>
      </c>
      <c r="Z32" s="200">
        <v>-2378938.989501053</v>
      </c>
      <c r="AA32" s="200">
        <v>-2378938.989501053</v>
      </c>
      <c r="AB32" s="487">
        <f t="shared" si="7"/>
        <v>0</v>
      </c>
      <c r="AC32" s="440">
        <v>1092388.3991532675</v>
      </c>
      <c r="AD32" s="440">
        <v>1086941.8017829384</v>
      </c>
      <c r="AE32" s="440">
        <v>1086941.8017829384</v>
      </c>
      <c r="AF32" s="440">
        <v>1064230.3536242272</v>
      </c>
      <c r="AG32" s="487">
        <f t="shared" si="8"/>
        <v>-22711.448158711195</v>
      </c>
      <c r="AH32" s="438">
        <v>-1213117.9793577413</v>
      </c>
      <c r="AI32" s="438"/>
      <c r="AJ32" s="438">
        <v>-1291997.1877181146</v>
      </c>
      <c r="AK32" s="428">
        <f t="shared" si="9"/>
        <v>-1314708.6358768258</v>
      </c>
      <c r="AL32" s="487">
        <f t="shared" si="10"/>
        <v>-22711.448158711195</v>
      </c>
      <c r="AM32" s="429">
        <v>4</v>
      </c>
      <c r="AN32" s="429">
        <v>4</v>
      </c>
    </row>
    <row r="33" spans="1:40">
      <c r="A33" s="434">
        <v>81</v>
      </c>
      <c r="B33" s="435" t="s">
        <v>64</v>
      </c>
      <c r="C33" s="436">
        <v>2574</v>
      </c>
      <c r="D33" s="503">
        <v>-294692.17360965145</v>
      </c>
      <c r="E33" s="499">
        <v>-293706.20335722645</v>
      </c>
      <c r="F33" s="499">
        <v>-298078.72762952291</v>
      </c>
      <c r="G33" s="499">
        <v>-298078.72762952291</v>
      </c>
      <c r="H33" s="502">
        <f t="shared" si="3"/>
        <v>0</v>
      </c>
      <c r="I33" s="490">
        <v>-185213.27794265619</v>
      </c>
      <c r="J33" s="491">
        <v>-168826.5952550334</v>
      </c>
      <c r="K33" s="491">
        <v>-208908.09008579471</v>
      </c>
      <c r="L33" s="491">
        <v>-208908.09008579471</v>
      </c>
      <c r="M33" s="488">
        <f t="shared" si="4"/>
        <v>0</v>
      </c>
      <c r="N33" s="200">
        <v>-479905.45155230764</v>
      </c>
      <c r="O33" s="440">
        <v>-462532.79861225985</v>
      </c>
      <c r="P33" s="440">
        <v>-506986.81771531765</v>
      </c>
      <c r="Q33" s="646">
        <f t="shared" si="5"/>
        <v>-506986.81771531759</v>
      </c>
      <c r="R33" s="487">
        <f t="shared" si="11"/>
        <v>0</v>
      </c>
      <c r="S33" s="440">
        <v>576075.280461043</v>
      </c>
      <c r="T33" s="440">
        <v>576075.280461043</v>
      </c>
      <c r="U33" s="440">
        <v>578984.87792434893</v>
      </c>
      <c r="V33" s="440">
        <v>578984.87792434893</v>
      </c>
      <c r="W33" s="487">
        <f t="shared" si="6"/>
        <v>0</v>
      </c>
      <c r="X33" s="200">
        <v>96169.828908735362</v>
      </c>
      <c r="Y33" s="200">
        <v>113542.48184878315</v>
      </c>
      <c r="Z33" s="200">
        <v>71998.060209031275</v>
      </c>
      <c r="AA33" s="200">
        <v>71998.060209031275</v>
      </c>
      <c r="AB33" s="487">
        <f t="shared" si="7"/>
        <v>0</v>
      </c>
      <c r="AC33" s="440">
        <v>630717.24210827868</v>
      </c>
      <c r="AD33" s="440">
        <v>624950.23331026779</v>
      </c>
      <c r="AE33" s="440">
        <v>624950.23331026779</v>
      </c>
      <c r="AF33" s="440">
        <v>620103.63561888481</v>
      </c>
      <c r="AG33" s="487">
        <f t="shared" si="8"/>
        <v>-4846.59769138298</v>
      </c>
      <c r="AH33" s="438">
        <v>726887.0710170141</v>
      </c>
      <c r="AI33" s="438"/>
      <c r="AJ33" s="438">
        <v>696948.29351929901</v>
      </c>
      <c r="AK33" s="428">
        <f t="shared" si="9"/>
        <v>692101.69582791603</v>
      </c>
      <c r="AL33" s="487">
        <f t="shared" si="10"/>
        <v>-4846.59769138298</v>
      </c>
      <c r="AM33" s="429">
        <v>7</v>
      </c>
      <c r="AN33" s="429">
        <v>7</v>
      </c>
    </row>
    <row r="34" spans="1:40">
      <c r="A34" s="434">
        <v>82</v>
      </c>
      <c r="B34" s="435" t="s">
        <v>65</v>
      </c>
      <c r="C34" s="436">
        <v>9359</v>
      </c>
      <c r="D34" s="503">
        <v>3044703.472723607</v>
      </c>
      <c r="E34" s="499">
        <v>3017698.3709798087</v>
      </c>
      <c r="F34" s="499">
        <v>3012609.5728198416</v>
      </c>
      <c r="G34" s="499">
        <v>3012609.5728198416</v>
      </c>
      <c r="H34" s="502">
        <f t="shared" si="3"/>
        <v>0</v>
      </c>
      <c r="I34" s="490">
        <v>382264.36203661311</v>
      </c>
      <c r="J34" s="491">
        <v>414484.46357925527</v>
      </c>
      <c r="K34" s="491">
        <v>327589.12247790344</v>
      </c>
      <c r="L34" s="491">
        <v>327589.12247790344</v>
      </c>
      <c r="M34" s="488">
        <f t="shared" si="4"/>
        <v>0</v>
      </c>
      <c r="N34" s="200">
        <v>3426967.8347602203</v>
      </c>
      <c r="O34" s="440">
        <v>3432182.8345590639</v>
      </c>
      <c r="P34" s="440">
        <v>3340198.6952977451</v>
      </c>
      <c r="Q34" s="646">
        <f t="shared" si="5"/>
        <v>3340198.6952977451</v>
      </c>
      <c r="R34" s="487">
        <f t="shared" si="11"/>
        <v>0</v>
      </c>
      <c r="S34" s="440">
        <v>1942543.6184467645</v>
      </c>
      <c r="T34" s="440">
        <v>1942543.6184467645</v>
      </c>
      <c r="U34" s="440">
        <v>1941876.0120621289</v>
      </c>
      <c r="V34" s="440">
        <v>1941876.0120621289</v>
      </c>
      <c r="W34" s="487">
        <f t="shared" si="6"/>
        <v>0</v>
      </c>
      <c r="X34" s="200">
        <v>5369511.4532069843</v>
      </c>
      <c r="Y34" s="200">
        <v>5374726.453005828</v>
      </c>
      <c r="Z34" s="200">
        <v>5282074.7073598737</v>
      </c>
      <c r="AA34" s="200">
        <v>5282074.7073598737</v>
      </c>
      <c r="AB34" s="487">
        <f t="shared" si="7"/>
        <v>0</v>
      </c>
      <c r="AC34" s="440">
        <v>1418650.1772071798</v>
      </c>
      <c r="AD34" s="440">
        <v>1417686.3301889184</v>
      </c>
      <c r="AE34" s="440">
        <v>1417686.3301889184</v>
      </c>
      <c r="AF34" s="440">
        <v>1389353.3398513854</v>
      </c>
      <c r="AG34" s="487">
        <f t="shared" si="8"/>
        <v>-28332.990337532945</v>
      </c>
      <c r="AH34" s="438">
        <v>6788161.6304141637</v>
      </c>
      <c r="AI34" s="438"/>
      <c r="AJ34" s="438">
        <v>6699761.0375487916</v>
      </c>
      <c r="AK34" s="428">
        <f t="shared" si="9"/>
        <v>6671428.0472112596</v>
      </c>
      <c r="AL34" s="487">
        <f t="shared" si="10"/>
        <v>-28332.990337532014</v>
      </c>
      <c r="AM34" s="429">
        <v>5</v>
      </c>
      <c r="AN34" s="429">
        <v>5</v>
      </c>
    </row>
    <row r="35" spans="1:40">
      <c r="A35" s="434">
        <v>86</v>
      </c>
      <c r="B35" s="435" t="s">
        <v>66</v>
      </c>
      <c r="C35" s="436">
        <v>8031</v>
      </c>
      <c r="D35" s="503">
        <v>2672909.2868749611</v>
      </c>
      <c r="E35" s="499">
        <v>2648876.6327503938</v>
      </c>
      <c r="F35" s="499">
        <v>2636919.4189737285</v>
      </c>
      <c r="G35" s="499">
        <v>2636919.4189737285</v>
      </c>
      <c r="H35" s="502">
        <f t="shared" si="3"/>
        <v>0</v>
      </c>
      <c r="I35" s="490">
        <v>-1193470.0414293138</v>
      </c>
      <c r="J35" s="491">
        <v>-1146457.5741538065</v>
      </c>
      <c r="K35" s="491">
        <v>-1242837.2520691538</v>
      </c>
      <c r="L35" s="491">
        <v>-1242837.2520691538</v>
      </c>
      <c r="M35" s="488">
        <f t="shared" si="4"/>
        <v>0</v>
      </c>
      <c r="N35" s="200">
        <v>1479439.2454456473</v>
      </c>
      <c r="O35" s="440">
        <v>1502419.0585965875</v>
      </c>
      <c r="P35" s="440">
        <v>1394082.1669045747</v>
      </c>
      <c r="Q35" s="646">
        <f t="shared" si="5"/>
        <v>1394082.1669045747</v>
      </c>
      <c r="R35" s="487">
        <f t="shared" si="11"/>
        <v>0</v>
      </c>
      <c r="S35" s="440">
        <v>2701745.9299028371</v>
      </c>
      <c r="T35" s="440">
        <v>2701745.9299028371</v>
      </c>
      <c r="U35" s="440">
        <v>2709083.5633251849</v>
      </c>
      <c r="V35" s="440">
        <v>2709083.5633251849</v>
      </c>
      <c r="W35" s="487">
        <f t="shared" si="6"/>
        <v>0</v>
      </c>
      <c r="X35" s="200">
        <v>4181185.1753484844</v>
      </c>
      <c r="Y35" s="200">
        <v>4204164.9884994244</v>
      </c>
      <c r="Z35" s="200">
        <v>4103165.7302297596</v>
      </c>
      <c r="AA35" s="200">
        <v>4103165.7302297596</v>
      </c>
      <c r="AB35" s="487">
        <f t="shared" si="7"/>
        <v>0</v>
      </c>
      <c r="AC35" s="440">
        <v>1429799.1012791933</v>
      </c>
      <c r="AD35" s="440">
        <v>1424810.6715311864</v>
      </c>
      <c r="AE35" s="440">
        <v>1424810.6715311864</v>
      </c>
      <c r="AF35" s="440">
        <v>1391697.930258194</v>
      </c>
      <c r="AG35" s="487">
        <f t="shared" si="8"/>
        <v>-33112.741272992454</v>
      </c>
      <c r="AH35" s="438">
        <v>5610984.2766276775</v>
      </c>
      <c r="AI35" s="438"/>
      <c r="AJ35" s="438">
        <v>5527976.401760946</v>
      </c>
      <c r="AK35" s="428">
        <f t="shared" si="9"/>
        <v>5494863.6604879536</v>
      </c>
      <c r="AL35" s="487">
        <f t="shared" si="10"/>
        <v>-33112.741272992454</v>
      </c>
      <c r="AM35" s="429">
        <v>5</v>
      </c>
      <c r="AN35" s="429">
        <v>5</v>
      </c>
    </row>
    <row r="36" spans="1:40">
      <c r="A36" s="434">
        <v>90</v>
      </c>
      <c r="B36" s="435" t="s">
        <v>67</v>
      </c>
      <c r="C36" s="436">
        <v>3061</v>
      </c>
      <c r="D36" s="503">
        <v>985328.39246837213</v>
      </c>
      <c r="E36" s="499">
        <v>976098.2907614382</v>
      </c>
      <c r="F36" s="499">
        <v>972354.55732732033</v>
      </c>
      <c r="G36" s="499">
        <v>972354.55732732033</v>
      </c>
      <c r="H36" s="502">
        <f t="shared" si="3"/>
        <v>0</v>
      </c>
      <c r="I36" s="490">
        <v>-1574636.8747040904</v>
      </c>
      <c r="J36" s="491">
        <v>-1698735.9449433847</v>
      </c>
      <c r="K36" s="491">
        <v>-1685821.2071662636</v>
      </c>
      <c r="L36" s="491">
        <v>-1685821.2071662636</v>
      </c>
      <c r="M36" s="488">
        <f t="shared" si="4"/>
        <v>0</v>
      </c>
      <c r="N36" s="200">
        <v>-589308.48223571829</v>
      </c>
      <c r="O36" s="440">
        <v>-722637.65418194653</v>
      </c>
      <c r="P36" s="440">
        <v>-713466.64983894327</v>
      </c>
      <c r="Q36" s="646">
        <f t="shared" si="5"/>
        <v>-713466.64983894327</v>
      </c>
      <c r="R36" s="487">
        <f t="shared" si="11"/>
        <v>0</v>
      </c>
      <c r="S36" s="440">
        <v>538428.09371317155</v>
      </c>
      <c r="T36" s="440">
        <v>538428.09371317155</v>
      </c>
      <c r="U36" s="440">
        <v>538376.61967507505</v>
      </c>
      <c r="V36" s="440">
        <v>538376.61967507505</v>
      </c>
      <c r="W36" s="487">
        <f t="shared" si="6"/>
        <v>0</v>
      </c>
      <c r="X36" s="200">
        <v>-50880.388522546738</v>
      </c>
      <c r="Y36" s="200">
        <v>-184209.56046877499</v>
      </c>
      <c r="Z36" s="200">
        <v>-175090.03016386821</v>
      </c>
      <c r="AA36" s="200">
        <v>-175090.03016386821</v>
      </c>
      <c r="AB36" s="487">
        <f t="shared" si="7"/>
        <v>0</v>
      </c>
      <c r="AC36" s="440">
        <v>719272.86297479284</v>
      </c>
      <c r="AD36" s="440">
        <v>713344.71408737171</v>
      </c>
      <c r="AE36" s="440">
        <v>713344.71408737171</v>
      </c>
      <c r="AF36" s="440">
        <v>704029.19670250802</v>
      </c>
      <c r="AG36" s="487">
        <f t="shared" si="8"/>
        <v>-9315.5173848636914</v>
      </c>
      <c r="AH36" s="438">
        <v>668392.4744522461</v>
      </c>
      <c r="AI36" s="438"/>
      <c r="AJ36" s="438">
        <v>538254.6839235035</v>
      </c>
      <c r="AK36" s="428">
        <f t="shared" si="9"/>
        <v>528939.16653863981</v>
      </c>
      <c r="AL36" s="487">
        <f t="shared" si="10"/>
        <v>-9315.5173848636914</v>
      </c>
      <c r="AM36" s="429">
        <v>12</v>
      </c>
      <c r="AN36" s="429">
        <v>12</v>
      </c>
    </row>
    <row r="37" spans="1:40">
      <c r="A37" s="434">
        <v>91</v>
      </c>
      <c r="B37" s="435" t="s">
        <v>68</v>
      </c>
      <c r="C37" s="436">
        <v>664028</v>
      </c>
      <c r="D37" s="503">
        <v>239313378.47077087</v>
      </c>
      <c r="E37" s="499">
        <v>236861907.39760351</v>
      </c>
      <c r="F37" s="499">
        <v>236879787.76760089</v>
      </c>
      <c r="G37" s="499">
        <v>236879787.76760089</v>
      </c>
      <c r="H37" s="502">
        <f t="shared" si="3"/>
        <v>0</v>
      </c>
      <c r="I37" s="490">
        <v>-43939124.603671007</v>
      </c>
      <c r="J37" s="491">
        <v>-45287851.491872177</v>
      </c>
      <c r="K37" s="491">
        <v>-10161298.447310377</v>
      </c>
      <c r="L37" s="491">
        <v>-10161298.447310377</v>
      </c>
      <c r="M37" s="488">
        <f t="shared" si="4"/>
        <v>0</v>
      </c>
      <c r="N37" s="200">
        <v>195374253.86709985</v>
      </c>
      <c r="O37" s="440">
        <v>191574055.90573135</v>
      </c>
      <c r="P37" s="440">
        <v>226718489.32029051</v>
      </c>
      <c r="Q37" s="646">
        <f t="shared" si="5"/>
        <v>226718489.32029051</v>
      </c>
      <c r="R37" s="487">
        <f t="shared" si="11"/>
        <v>0</v>
      </c>
      <c r="S37" s="440">
        <v>-58123786.553367086</v>
      </c>
      <c r="T37" s="440">
        <v>-58123786.553367086</v>
      </c>
      <c r="U37" s="440">
        <v>-58174880.507060565</v>
      </c>
      <c r="V37" s="440">
        <v>-58174880.507060565</v>
      </c>
      <c r="W37" s="487">
        <f t="shared" si="6"/>
        <v>0</v>
      </c>
      <c r="X37" s="200">
        <v>137250467.31373277</v>
      </c>
      <c r="Y37" s="200">
        <v>133450269.35236427</v>
      </c>
      <c r="Z37" s="200">
        <v>168543608.81322995</v>
      </c>
      <c r="AA37" s="200">
        <v>168543608.81322995</v>
      </c>
      <c r="AB37" s="487">
        <f t="shared" si="7"/>
        <v>0</v>
      </c>
      <c r="AC37" s="440">
        <v>90126131.11135605</v>
      </c>
      <c r="AD37" s="440">
        <v>90525651.326119259</v>
      </c>
      <c r="AE37" s="440">
        <v>90525651.326119259</v>
      </c>
      <c r="AF37" s="440">
        <v>89144112.888305768</v>
      </c>
      <c r="AG37" s="487">
        <f t="shared" si="8"/>
        <v>-1381538.4378134906</v>
      </c>
      <c r="AH37" s="438">
        <v>227376598.42508882</v>
      </c>
      <c r="AI37" s="438"/>
      <c r="AJ37" s="438">
        <v>259069260.13934922</v>
      </c>
      <c r="AK37" s="428">
        <f t="shared" si="9"/>
        <v>257687721.7015357</v>
      </c>
      <c r="AL37" s="487">
        <f t="shared" si="10"/>
        <v>-1381538.4378135204</v>
      </c>
      <c r="AM37" s="429">
        <v>1</v>
      </c>
      <c r="AN37" s="430">
        <v>31</v>
      </c>
    </row>
    <row r="38" spans="1:40">
      <c r="A38" s="434">
        <v>92</v>
      </c>
      <c r="B38" s="435" t="s">
        <v>69</v>
      </c>
      <c r="C38" s="436">
        <v>242819</v>
      </c>
      <c r="D38" s="503">
        <v>172123892.55463254</v>
      </c>
      <c r="E38" s="499">
        <v>170536647.53722292</v>
      </c>
      <c r="F38" s="499">
        <v>170750707.79163212</v>
      </c>
      <c r="G38" s="499">
        <v>170750707.79163212</v>
      </c>
      <c r="H38" s="502">
        <f t="shared" si="3"/>
        <v>0</v>
      </c>
      <c r="I38" s="490">
        <v>-40011017.804452203</v>
      </c>
      <c r="J38" s="491">
        <v>-38803822.02352795</v>
      </c>
      <c r="K38" s="491">
        <v>-39919306.840996101</v>
      </c>
      <c r="L38" s="491">
        <v>-39919306.840996101</v>
      </c>
      <c r="M38" s="488">
        <f t="shared" si="4"/>
        <v>0</v>
      </c>
      <c r="N38" s="200">
        <v>132112874.75018033</v>
      </c>
      <c r="O38" s="440">
        <v>131732825.51369496</v>
      </c>
      <c r="P38" s="440">
        <v>130831400.950636</v>
      </c>
      <c r="Q38" s="646">
        <f t="shared" si="5"/>
        <v>130831400.95063601</v>
      </c>
      <c r="R38" s="487">
        <f t="shared" si="11"/>
        <v>0</v>
      </c>
      <c r="S38" s="440">
        <v>-4311609.8943935242</v>
      </c>
      <c r="T38" s="440">
        <v>-4311609.8943935242</v>
      </c>
      <c r="U38" s="440">
        <v>-4333789.5023266869</v>
      </c>
      <c r="V38" s="440">
        <v>-4333789.5023266869</v>
      </c>
      <c r="W38" s="487">
        <f t="shared" si="6"/>
        <v>0</v>
      </c>
      <c r="X38" s="200">
        <v>127801264.85578682</v>
      </c>
      <c r="Y38" s="200">
        <v>127421215.61930144</v>
      </c>
      <c r="Z38" s="200">
        <v>126497611.44830932</v>
      </c>
      <c r="AA38" s="200">
        <v>126497611.44830932</v>
      </c>
      <c r="AB38" s="487">
        <f t="shared" si="7"/>
        <v>0</v>
      </c>
      <c r="AC38" s="440">
        <v>30781063.347831074</v>
      </c>
      <c r="AD38" s="440">
        <v>30836459.40966218</v>
      </c>
      <c r="AE38" s="440">
        <v>30836459.40966218</v>
      </c>
      <c r="AF38" s="440">
        <v>30298277.497694023</v>
      </c>
      <c r="AG38" s="487">
        <f t="shared" si="8"/>
        <v>-538181.9119681567</v>
      </c>
      <c r="AH38" s="438">
        <v>158582328.2036179</v>
      </c>
      <c r="AI38" s="438"/>
      <c r="AJ38" s="438">
        <v>157334070.85797149</v>
      </c>
      <c r="AK38" s="428">
        <f t="shared" si="9"/>
        <v>156795888.94600335</v>
      </c>
      <c r="AL38" s="487">
        <f t="shared" si="10"/>
        <v>-538181.91196814179</v>
      </c>
      <c r="AM38" s="429">
        <v>1</v>
      </c>
      <c r="AN38" s="430">
        <v>35</v>
      </c>
    </row>
    <row r="39" spans="1:40">
      <c r="A39" s="434">
        <v>97</v>
      </c>
      <c r="B39" s="435" t="s">
        <v>70</v>
      </c>
      <c r="C39" s="436">
        <v>2091</v>
      </c>
      <c r="D39" s="503">
        <v>266056.96178101352</v>
      </c>
      <c r="E39" s="499">
        <v>262819.85973374994</v>
      </c>
      <c r="F39" s="499">
        <v>262626.29268553108</v>
      </c>
      <c r="G39" s="499">
        <v>262626.29268553108</v>
      </c>
      <c r="H39" s="502">
        <f t="shared" si="3"/>
        <v>0</v>
      </c>
      <c r="I39" s="490">
        <v>-403939.30959287193</v>
      </c>
      <c r="J39" s="491">
        <v>-386940.34263607051</v>
      </c>
      <c r="K39" s="491">
        <v>-350231.49968068907</v>
      </c>
      <c r="L39" s="491">
        <v>-350231.49968068907</v>
      </c>
      <c r="M39" s="488">
        <f t="shared" si="4"/>
        <v>0</v>
      </c>
      <c r="N39" s="200">
        <v>-137882.3478118584</v>
      </c>
      <c r="O39" s="440">
        <v>-124120.48290232057</v>
      </c>
      <c r="P39" s="440">
        <v>-87605.206995157991</v>
      </c>
      <c r="Q39" s="646">
        <f t="shared" si="5"/>
        <v>-87605.206995157991</v>
      </c>
      <c r="R39" s="487">
        <f t="shared" si="11"/>
        <v>0</v>
      </c>
      <c r="S39" s="440">
        <v>291449.46645134175</v>
      </c>
      <c r="T39" s="440">
        <v>291449.46645134175</v>
      </c>
      <c r="U39" s="440">
        <v>295078.15947681328</v>
      </c>
      <c r="V39" s="440">
        <v>295078.15947681328</v>
      </c>
      <c r="W39" s="487">
        <f t="shared" si="6"/>
        <v>0</v>
      </c>
      <c r="X39" s="200">
        <v>153567.11863948335</v>
      </c>
      <c r="Y39" s="200">
        <v>167328.98354902118</v>
      </c>
      <c r="Z39" s="200">
        <v>207472.95248165529</v>
      </c>
      <c r="AA39" s="200">
        <v>207472.95248165529</v>
      </c>
      <c r="AB39" s="487">
        <f t="shared" si="7"/>
        <v>0</v>
      </c>
      <c r="AC39" s="440">
        <v>454095.49808352289</v>
      </c>
      <c r="AD39" s="440">
        <v>451529.91103457013</v>
      </c>
      <c r="AE39" s="440">
        <v>451529.91103457013</v>
      </c>
      <c r="AF39" s="440">
        <v>448682.95524441573</v>
      </c>
      <c r="AG39" s="487">
        <f t="shared" si="8"/>
        <v>-2846.9557901544031</v>
      </c>
      <c r="AH39" s="438">
        <v>607662.61672300624</v>
      </c>
      <c r="AI39" s="438"/>
      <c r="AJ39" s="438">
        <v>659002.86351622548</v>
      </c>
      <c r="AK39" s="428">
        <f t="shared" si="9"/>
        <v>656155.90772607108</v>
      </c>
      <c r="AL39" s="487">
        <f t="shared" si="10"/>
        <v>-2846.9557901544031</v>
      </c>
      <c r="AM39" s="429">
        <v>10</v>
      </c>
      <c r="AN39" s="429">
        <v>10</v>
      </c>
    </row>
    <row r="40" spans="1:40">
      <c r="A40" s="434">
        <v>98</v>
      </c>
      <c r="B40" s="435" t="s">
        <v>71</v>
      </c>
      <c r="C40" s="436">
        <v>22943</v>
      </c>
      <c r="D40" s="503">
        <v>7657463.8692710409</v>
      </c>
      <c r="E40" s="499">
        <v>7587553.2434028788</v>
      </c>
      <c r="F40" s="499">
        <v>7552560.2724531814</v>
      </c>
      <c r="G40" s="499">
        <v>7552560.2724531814</v>
      </c>
      <c r="H40" s="502">
        <f t="shared" si="3"/>
        <v>0</v>
      </c>
      <c r="I40" s="490">
        <v>6077857.5203306032</v>
      </c>
      <c r="J40" s="491">
        <v>6211555.3176715029</v>
      </c>
      <c r="K40" s="491">
        <v>5907218.8951148428</v>
      </c>
      <c r="L40" s="491">
        <v>5907218.8951148428</v>
      </c>
      <c r="M40" s="488">
        <f t="shared" si="4"/>
        <v>0</v>
      </c>
      <c r="N40" s="200">
        <v>13735321.389601644</v>
      </c>
      <c r="O40" s="440">
        <v>13799108.561074382</v>
      </c>
      <c r="P40" s="440">
        <v>13459779.167568024</v>
      </c>
      <c r="Q40" s="646">
        <f t="shared" si="5"/>
        <v>13459779.167568024</v>
      </c>
      <c r="R40" s="487">
        <f t="shared" si="11"/>
        <v>0</v>
      </c>
      <c r="S40" s="440">
        <v>5851041.4802328385</v>
      </c>
      <c r="T40" s="440">
        <v>5851041.4802328385</v>
      </c>
      <c r="U40" s="440">
        <v>5853940.8935225541</v>
      </c>
      <c r="V40" s="440">
        <v>5853940.8935225541</v>
      </c>
      <c r="W40" s="487">
        <f t="shared" si="6"/>
        <v>0</v>
      </c>
      <c r="X40" s="200">
        <v>19586362.869834483</v>
      </c>
      <c r="Y40" s="200">
        <v>19650150.041307218</v>
      </c>
      <c r="Z40" s="200">
        <v>19313720.061090577</v>
      </c>
      <c r="AA40" s="200">
        <v>19313720.061090577</v>
      </c>
      <c r="AB40" s="487">
        <f t="shared" si="7"/>
        <v>0</v>
      </c>
      <c r="AC40" s="440">
        <v>3489679.5994259771</v>
      </c>
      <c r="AD40" s="440">
        <v>3483466.7150648371</v>
      </c>
      <c r="AE40" s="440">
        <v>3483466.7150648371</v>
      </c>
      <c r="AF40" s="440">
        <v>3417359.4084765422</v>
      </c>
      <c r="AG40" s="487">
        <f t="shared" si="8"/>
        <v>-66107.306588294916</v>
      </c>
      <c r="AH40" s="438">
        <v>23076042.469260462</v>
      </c>
      <c r="AI40" s="438"/>
      <c r="AJ40" s="438">
        <v>22797186.776155416</v>
      </c>
      <c r="AK40" s="428">
        <f t="shared" si="9"/>
        <v>22731079.46956712</v>
      </c>
      <c r="AL40" s="487">
        <f t="shared" si="10"/>
        <v>-66107.306588295847</v>
      </c>
      <c r="AM40" s="429">
        <v>7</v>
      </c>
      <c r="AN40" s="429">
        <v>7</v>
      </c>
    </row>
    <row r="41" spans="1:40">
      <c r="A41" s="434">
        <v>102</v>
      </c>
      <c r="B41" s="435" t="s">
        <v>72</v>
      </c>
      <c r="C41" s="436">
        <v>9745</v>
      </c>
      <c r="D41" s="503">
        <v>1194734.0874465583</v>
      </c>
      <c r="E41" s="499">
        <v>1181254.6816189822</v>
      </c>
      <c r="F41" s="499">
        <v>1171695.0521470527</v>
      </c>
      <c r="G41" s="499">
        <v>1171695.0521470527</v>
      </c>
      <c r="H41" s="502">
        <f t="shared" si="3"/>
        <v>0</v>
      </c>
      <c r="I41" s="490">
        <v>-269707.38309082791</v>
      </c>
      <c r="J41" s="491">
        <v>-211283.52738074449</v>
      </c>
      <c r="K41" s="491">
        <v>-229757.5176478689</v>
      </c>
      <c r="L41" s="491">
        <v>-229757.5176478689</v>
      </c>
      <c r="M41" s="488">
        <f t="shared" si="4"/>
        <v>0</v>
      </c>
      <c r="N41" s="200">
        <v>925026.70435573044</v>
      </c>
      <c r="O41" s="440">
        <v>969971.15423823765</v>
      </c>
      <c r="P41" s="440">
        <v>941937.53449918376</v>
      </c>
      <c r="Q41" s="646">
        <f t="shared" si="5"/>
        <v>941937.53449918376</v>
      </c>
      <c r="R41" s="487">
        <f t="shared" si="11"/>
        <v>0</v>
      </c>
      <c r="S41" s="440">
        <v>3901554.3893291992</v>
      </c>
      <c r="T41" s="440">
        <v>3901554.3893291992</v>
      </c>
      <c r="U41" s="440">
        <v>3902026.9960696246</v>
      </c>
      <c r="V41" s="440">
        <v>3902026.9960696246</v>
      </c>
      <c r="W41" s="487">
        <f t="shared" si="6"/>
        <v>0</v>
      </c>
      <c r="X41" s="200">
        <v>4826581.0936849294</v>
      </c>
      <c r="Y41" s="200">
        <v>4871525.5435674367</v>
      </c>
      <c r="Z41" s="200">
        <v>4843964.5305688083</v>
      </c>
      <c r="AA41" s="200">
        <v>4843964.5305688083</v>
      </c>
      <c r="AB41" s="487">
        <f t="shared" si="7"/>
        <v>0</v>
      </c>
      <c r="AC41" s="440">
        <v>2163453.0178744495</v>
      </c>
      <c r="AD41" s="440">
        <v>2150998.6033763769</v>
      </c>
      <c r="AE41" s="440">
        <v>2150998.6033763769</v>
      </c>
      <c r="AF41" s="440">
        <v>2140556.412930782</v>
      </c>
      <c r="AG41" s="487">
        <f t="shared" si="8"/>
        <v>-10442.190445594955</v>
      </c>
      <c r="AH41" s="438">
        <v>6990034.1115593789</v>
      </c>
      <c r="AI41" s="438"/>
      <c r="AJ41" s="438">
        <v>6994963.1339451857</v>
      </c>
      <c r="AK41" s="428">
        <f t="shared" si="9"/>
        <v>6984520.9434995903</v>
      </c>
      <c r="AL41" s="487">
        <f t="shared" si="10"/>
        <v>-10442.190445595421</v>
      </c>
      <c r="AM41" s="429">
        <v>4</v>
      </c>
      <c r="AN41" s="429">
        <v>4</v>
      </c>
    </row>
    <row r="42" spans="1:40">
      <c r="A42" s="434">
        <v>103</v>
      </c>
      <c r="B42" s="435" t="s">
        <v>73</v>
      </c>
      <c r="C42" s="436">
        <v>2161</v>
      </c>
      <c r="D42" s="503">
        <v>180000.63852089291</v>
      </c>
      <c r="E42" s="499">
        <v>177641.513845423</v>
      </c>
      <c r="F42" s="499">
        <v>177253.65275991967</v>
      </c>
      <c r="G42" s="499">
        <v>177253.65275991967</v>
      </c>
      <c r="H42" s="502">
        <f t="shared" si="3"/>
        <v>0</v>
      </c>
      <c r="I42" s="490">
        <v>53533.807047012902</v>
      </c>
      <c r="J42" s="491">
        <v>67455.768946115189</v>
      </c>
      <c r="K42" s="491">
        <v>61368.856634013326</v>
      </c>
      <c r="L42" s="491">
        <v>61368.856634013326</v>
      </c>
      <c r="M42" s="488">
        <f t="shared" si="4"/>
        <v>0</v>
      </c>
      <c r="N42" s="200">
        <v>233534.44556790582</v>
      </c>
      <c r="O42" s="440">
        <v>245097.28279153819</v>
      </c>
      <c r="P42" s="440">
        <v>238622.509393933</v>
      </c>
      <c r="Q42" s="646">
        <f t="shared" si="5"/>
        <v>238622.509393933</v>
      </c>
      <c r="R42" s="487">
        <f t="shared" si="11"/>
        <v>0</v>
      </c>
      <c r="S42" s="440">
        <v>1123183.9801514957</v>
      </c>
      <c r="T42" s="440">
        <v>1123183.9801514957</v>
      </c>
      <c r="U42" s="440">
        <v>1125081.326062046</v>
      </c>
      <c r="V42" s="440">
        <v>1125081.326062046</v>
      </c>
      <c r="W42" s="487">
        <f t="shared" si="6"/>
        <v>0</v>
      </c>
      <c r="X42" s="200">
        <v>1356718.4257194016</v>
      </c>
      <c r="Y42" s="200">
        <v>1368281.2629430338</v>
      </c>
      <c r="Z42" s="200">
        <v>1363703.835455979</v>
      </c>
      <c r="AA42" s="200">
        <v>1363703.835455979</v>
      </c>
      <c r="AB42" s="487">
        <f t="shared" si="7"/>
        <v>0</v>
      </c>
      <c r="AC42" s="440">
        <v>497239.44079968566</v>
      </c>
      <c r="AD42" s="440">
        <v>493840.80522015085</v>
      </c>
      <c r="AE42" s="440">
        <v>493840.80522015085</v>
      </c>
      <c r="AF42" s="440">
        <v>488886.35415327025</v>
      </c>
      <c r="AG42" s="487">
        <f t="shared" si="8"/>
        <v>-4954.4510668806033</v>
      </c>
      <c r="AH42" s="438">
        <v>1853957.8665190872</v>
      </c>
      <c r="AI42" s="438"/>
      <c r="AJ42" s="438">
        <v>1857544.6406761298</v>
      </c>
      <c r="AK42" s="428">
        <f t="shared" si="9"/>
        <v>1852590.1896092491</v>
      </c>
      <c r="AL42" s="487">
        <f t="shared" si="10"/>
        <v>-4954.4510668807197</v>
      </c>
      <c r="AM42" s="429">
        <v>5</v>
      </c>
      <c r="AN42" s="429">
        <v>5</v>
      </c>
    </row>
    <row r="43" spans="1:40">
      <c r="A43" s="434">
        <v>105</v>
      </c>
      <c r="B43" s="435" t="s">
        <v>74</v>
      </c>
      <c r="C43" s="436">
        <v>2094</v>
      </c>
      <c r="D43" s="503">
        <v>1086404.3989143651</v>
      </c>
      <c r="E43" s="499">
        <v>1077035.4922420247</v>
      </c>
      <c r="F43" s="499">
        <v>1080740.8913664808</v>
      </c>
      <c r="G43" s="499">
        <v>1080740.8913664808</v>
      </c>
      <c r="H43" s="502">
        <f t="shared" si="3"/>
        <v>0</v>
      </c>
      <c r="I43" s="490">
        <v>656112.18541535095</v>
      </c>
      <c r="J43" s="491">
        <v>645542.02582537418</v>
      </c>
      <c r="K43" s="491">
        <v>664292.2501496817</v>
      </c>
      <c r="L43" s="491">
        <v>664292.2501496817</v>
      </c>
      <c r="M43" s="488">
        <f t="shared" si="4"/>
        <v>0</v>
      </c>
      <c r="N43" s="200">
        <v>1742516.5843297159</v>
      </c>
      <c r="O43" s="440">
        <v>1722577.518067399</v>
      </c>
      <c r="P43" s="440">
        <v>1745033.1415161625</v>
      </c>
      <c r="Q43" s="646">
        <f t="shared" si="5"/>
        <v>1745033.1415161625</v>
      </c>
      <c r="R43" s="487">
        <f t="shared" si="11"/>
        <v>0</v>
      </c>
      <c r="S43" s="440">
        <v>910838.60649998044</v>
      </c>
      <c r="T43" s="440">
        <v>910838.60649998044</v>
      </c>
      <c r="U43" s="440">
        <v>916111.99700052931</v>
      </c>
      <c r="V43" s="440">
        <v>916111.99700052931</v>
      </c>
      <c r="W43" s="487">
        <f t="shared" si="6"/>
        <v>0</v>
      </c>
      <c r="X43" s="200">
        <v>2653355.1908296961</v>
      </c>
      <c r="Y43" s="200">
        <v>2633416.1245673792</v>
      </c>
      <c r="Z43" s="200">
        <v>2661145.138516692</v>
      </c>
      <c r="AA43" s="200">
        <v>2661145.138516692</v>
      </c>
      <c r="AB43" s="487">
        <f t="shared" si="7"/>
        <v>0</v>
      </c>
      <c r="AC43" s="440">
        <v>507314.49640371185</v>
      </c>
      <c r="AD43" s="440">
        <v>502800.29183422762</v>
      </c>
      <c r="AE43" s="440">
        <v>502800.29183422762</v>
      </c>
      <c r="AF43" s="440">
        <v>500423.75808776653</v>
      </c>
      <c r="AG43" s="487">
        <f t="shared" si="8"/>
        <v>-2376.533746461093</v>
      </c>
      <c r="AH43" s="438">
        <v>3160669.687233408</v>
      </c>
      <c r="AI43" s="438"/>
      <c r="AJ43" s="438">
        <v>3163945.4303509197</v>
      </c>
      <c r="AK43" s="428">
        <f t="shared" si="9"/>
        <v>3161568.8966044583</v>
      </c>
      <c r="AL43" s="487">
        <f t="shared" si="10"/>
        <v>-2376.533746461384</v>
      </c>
      <c r="AM43" s="429">
        <v>18</v>
      </c>
      <c r="AN43" s="429">
        <v>18</v>
      </c>
    </row>
    <row r="44" spans="1:40">
      <c r="A44" s="434">
        <v>106</v>
      </c>
      <c r="B44" s="435" t="s">
        <v>75</v>
      </c>
      <c r="C44" s="436">
        <v>46797</v>
      </c>
      <c r="D44" s="503">
        <v>10571570.903808948</v>
      </c>
      <c r="E44" s="499">
        <v>10455237.146247057</v>
      </c>
      <c r="F44" s="499">
        <v>10398110.134279059</v>
      </c>
      <c r="G44" s="499">
        <v>10398110.134279059</v>
      </c>
      <c r="H44" s="502">
        <f t="shared" si="3"/>
        <v>0</v>
      </c>
      <c r="I44" s="490">
        <v>-2942055.7339625023</v>
      </c>
      <c r="J44" s="491">
        <v>-2629082.1651465935</v>
      </c>
      <c r="K44" s="491">
        <v>-3244135.8172526024</v>
      </c>
      <c r="L44" s="491">
        <v>-3244135.8172526024</v>
      </c>
      <c r="M44" s="488">
        <f t="shared" si="4"/>
        <v>0</v>
      </c>
      <c r="N44" s="200">
        <v>7629515.1698464453</v>
      </c>
      <c r="O44" s="440">
        <v>7826154.9811004642</v>
      </c>
      <c r="P44" s="440">
        <v>7153974.3170264568</v>
      </c>
      <c r="Q44" s="646">
        <f t="shared" si="5"/>
        <v>7153974.3170264568</v>
      </c>
      <c r="R44" s="487">
        <f t="shared" si="11"/>
        <v>0</v>
      </c>
      <c r="S44" s="440">
        <v>-322500.66219971125</v>
      </c>
      <c r="T44" s="440">
        <v>-322500.66219971125</v>
      </c>
      <c r="U44" s="440">
        <v>-323426.846373117</v>
      </c>
      <c r="V44" s="440">
        <v>-323426.846373117</v>
      </c>
      <c r="W44" s="487">
        <f t="shared" si="6"/>
        <v>0</v>
      </c>
      <c r="X44" s="200">
        <v>7307014.5076467339</v>
      </c>
      <c r="Y44" s="200">
        <v>7503654.3189007528</v>
      </c>
      <c r="Z44" s="200">
        <v>6830547.4706533402</v>
      </c>
      <c r="AA44" s="200">
        <v>6830547.4706533402</v>
      </c>
      <c r="AB44" s="487">
        <f t="shared" si="7"/>
        <v>0</v>
      </c>
      <c r="AC44" s="440">
        <v>6757521.3314964902</v>
      </c>
      <c r="AD44" s="440">
        <v>6757288.2768912241</v>
      </c>
      <c r="AE44" s="440">
        <v>6757288.2768912241</v>
      </c>
      <c r="AF44" s="440">
        <v>6611095.3578563128</v>
      </c>
      <c r="AG44" s="487">
        <f t="shared" si="8"/>
        <v>-146192.91903491132</v>
      </c>
      <c r="AH44" s="438">
        <v>14064535.839143224</v>
      </c>
      <c r="AI44" s="438"/>
      <c r="AJ44" s="438">
        <v>13587835.747544564</v>
      </c>
      <c r="AK44" s="428">
        <f t="shared" si="9"/>
        <v>13441642.828509653</v>
      </c>
      <c r="AL44" s="487">
        <f t="shared" si="10"/>
        <v>-146192.91903491132</v>
      </c>
      <c r="AM44" s="429">
        <v>1</v>
      </c>
      <c r="AN44" s="430">
        <v>33</v>
      </c>
    </row>
    <row r="45" spans="1:40">
      <c r="A45" s="434">
        <v>108</v>
      </c>
      <c r="B45" s="435" t="s">
        <v>76</v>
      </c>
      <c r="C45" s="436">
        <v>10257</v>
      </c>
      <c r="D45" s="503">
        <v>3277883.7187370923</v>
      </c>
      <c r="E45" s="499">
        <v>3247690.7743179663</v>
      </c>
      <c r="F45" s="499">
        <v>3236584.1824108167</v>
      </c>
      <c r="G45" s="499">
        <v>3236584.1824108167</v>
      </c>
      <c r="H45" s="502">
        <f t="shared" si="3"/>
        <v>0</v>
      </c>
      <c r="I45" s="490">
        <v>391376.66818011866</v>
      </c>
      <c r="J45" s="491">
        <v>469994.21969594096</v>
      </c>
      <c r="K45" s="491">
        <v>356482.20408417727</v>
      </c>
      <c r="L45" s="491">
        <v>356482.20408417727</v>
      </c>
      <c r="M45" s="488">
        <f t="shared" si="4"/>
        <v>0</v>
      </c>
      <c r="N45" s="200">
        <v>3669260.3869172111</v>
      </c>
      <c r="O45" s="440">
        <v>3717684.9940139074</v>
      </c>
      <c r="P45" s="440">
        <v>3593066.3864949942</v>
      </c>
      <c r="Q45" s="646">
        <f t="shared" si="5"/>
        <v>3593066.3864949942</v>
      </c>
      <c r="R45" s="487">
        <f t="shared" si="11"/>
        <v>0</v>
      </c>
      <c r="S45" s="440">
        <v>4007486.0866760602</v>
      </c>
      <c r="T45" s="440">
        <v>4007486.0866760602</v>
      </c>
      <c r="U45" s="440">
        <v>4009707.1234771875</v>
      </c>
      <c r="V45" s="440">
        <v>4009707.1234771875</v>
      </c>
      <c r="W45" s="487">
        <f t="shared" si="6"/>
        <v>0</v>
      </c>
      <c r="X45" s="200">
        <v>7676746.4735932713</v>
      </c>
      <c r="Y45" s="200">
        <v>7725171.0806899676</v>
      </c>
      <c r="Z45" s="200">
        <v>7602773.5099721812</v>
      </c>
      <c r="AA45" s="200">
        <v>7602773.5099721812</v>
      </c>
      <c r="AB45" s="487">
        <f t="shared" si="7"/>
        <v>0</v>
      </c>
      <c r="AC45" s="440">
        <v>1769372.9406499148</v>
      </c>
      <c r="AD45" s="440">
        <v>1758204.0448967321</v>
      </c>
      <c r="AE45" s="440">
        <v>1758204.0448967321</v>
      </c>
      <c r="AF45" s="440">
        <v>1713555.3959331969</v>
      </c>
      <c r="AG45" s="487">
        <f t="shared" si="8"/>
        <v>-44648.648963535205</v>
      </c>
      <c r="AH45" s="438">
        <v>9446119.4142431859</v>
      </c>
      <c r="AI45" s="438"/>
      <c r="AJ45" s="438">
        <v>9360977.5548689142</v>
      </c>
      <c r="AK45" s="428">
        <f t="shared" si="9"/>
        <v>9316328.9059053771</v>
      </c>
      <c r="AL45" s="487">
        <f t="shared" si="10"/>
        <v>-44648.648963537067</v>
      </c>
      <c r="AM45" s="429">
        <v>6</v>
      </c>
      <c r="AN45" s="429">
        <v>6</v>
      </c>
    </row>
    <row r="46" spans="1:40">
      <c r="A46" s="434">
        <v>109</v>
      </c>
      <c r="B46" s="435" t="s">
        <v>77</v>
      </c>
      <c r="C46" s="436">
        <v>68043</v>
      </c>
      <c r="D46" s="503">
        <v>10207939.163104925</v>
      </c>
      <c r="E46" s="499">
        <v>10079485.154695563</v>
      </c>
      <c r="F46" s="499">
        <v>10125018.912250042</v>
      </c>
      <c r="G46" s="499">
        <v>10125018.912250042</v>
      </c>
      <c r="H46" s="502">
        <f t="shared" si="3"/>
        <v>0</v>
      </c>
      <c r="I46" s="490">
        <v>-457748.91175324586</v>
      </c>
      <c r="J46" s="491">
        <v>-79605.645002586301</v>
      </c>
      <c r="K46" s="491">
        <v>-814360.70421121828</v>
      </c>
      <c r="L46" s="491">
        <v>-814360.70421121828</v>
      </c>
      <c r="M46" s="488">
        <f t="shared" si="4"/>
        <v>0</v>
      </c>
      <c r="N46" s="200">
        <v>9750190.2513516787</v>
      </c>
      <c r="O46" s="440">
        <v>9999879.5096929763</v>
      </c>
      <c r="P46" s="440">
        <v>9310658.2080388237</v>
      </c>
      <c r="Q46" s="646">
        <f t="shared" si="5"/>
        <v>9310658.2080388237</v>
      </c>
      <c r="R46" s="487">
        <f t="shared" si="11"/>
        <v>0</v>
      </c>
      <c r="S46" s="440">
        <v>8011807.1725535281</v>
      </c>
      <c r="T46" s="440">
        <v>8011807.1725535281</v>
      </c>
      <c r="U46" s="440">
        <v>8001987.8800818073</v>
      </c>
      <c r="V46" s="440">
        <v>8001987.8800818073</v>
      </c>
      <c r="W46" s="487">
        <f t="shared" si="6"/>
        <v>0</v>
      </c>
      <c r="X46" s="200">
        <v>17761997.423905209</v>
      </c>
      <c r="Y46" s="200">
        <v>18011686.682246506</v>
      </c>
      <c r="Z46" s="200">
        <v>17312646.088120632</v>
      </c>
      <c r="AA46" s="200">
        <v>17312646.088120632</v>
      </c>
      <c r="AB46" s="487">
        <f t="shared" si="7"/>
        <v>0</v>
      </c>
      <c r="AC46" s="440">
        <v>10620057.622074923</v>
      </c>
      <c r="AD46" s="440">
        <v>10584131.01489698</v>
      </c>
      <c r="AE46" s="440">
        <v>10584131.01489698</v>
      </c>
      <c r="AF46" s="440">
        <v>10403021.801521907</v>
      </c>
      <c r="AG46" s="487">
        <f t="shared" si="8"/>
        <v>-181109.21337507293</v>
      </c>
      <c r="AH46" s="438">
        <v>28382055.045980133</v>
      </c>
      <c r="AI46" s="438"/>
      <c r="AJ46" s="438">
        <v>27896777.103017613</v>
      </c>
      <c r="AK46" s="428">
        <f t="shared" si="9"/>
        <v>27715667.889642537</v>
      </c>
      <c r="AL46" s="487">
        <f t="shared" si="10"/>
        <v>-181109.21337507665</v>
      </c>
      <c r="AM46" s="429">
        <v>5</v>
      </c>
      <c r="AN46" s="429">
        <v>5</v>
      </c>
    </row>
    <row r="47" spans="1:40">
      <c r="A47" s="434">
        <v>111</v>
      </c>
      <c r="B47" s="435" t="s">
        <v>78</v>
      </c>
      <c r="C47" s="436">
        <v>18131</v>
      </c>
      <c r="D47" s="503">
        <v>-2624513.2575495606</v>
      </c>
      <c r="E47" s="499">
        <v>-2615441.6345013557</v>
      </c>
      <c r="F47" s="499">
        <v>-2627565.9697972606</v>
      </c>
      <c r="G47" s="499">
        <v>-2627565.9697972606</v>
      </c>
      <c r="H47" s="502">
        <f t="shared" si="3"/>
        <v>0</v>
      </c>
      <c r="I47" s="490">
        <v>5762428.1421087664</v>
      </c>
      <c r="J47" s="491">
        <v>5897739.6528042145</v>
      </c>
      <c r="K47" s="491">
        <v>5811056.08108427</v>
      </c>
      <c r="L47" s="491">
        <v>5811056.08108427</v>
      </c>
      <c r="M47" s="488">
        <f t="shared" si="4"/>
        <v>0</v>
      </c>
      <c r="N47" s="200">
        <v>3137914.8845592057</v>
      </c>
      <c r="O47" s="440">
        <v>3282298.0183028588</v>
      </c>
      <c r="P47" s="440">
        <v>3183490.1112870094</v>
      </c>
      <c r="Q47" s="646">
        <f t="shared" si="5"/>
        <v>3183490.1112870094</v>
      </c>
      <c r="R47" s="487">
        <f t="shared" si="11"/>
        <v>0</v>
      </c>
      <c r="S47" s="440">
        <v>5646525.233575427</v>
      </c>
      <c r="T47" s="440">
        <v>5646525.233575427</v>
      </c>
      <c r="U47" s="440">
        <v>5640682.2281440506</v>
      </c>
      <c r="V47" s="440">
        <v>5640682.2281440506</v>
      </c>
      <c r="W47" s="487">
        <f t="shared" si="6"/>
        <v>0</v>
      </c>
      <c r="X47" s="200">
        <v>8784440.1181346327</v>
      </c>
      <c r="Y47" s="200">
        <v>8928823.2518782858</v>
      </c>
      <c r="Z47" s="200">
        <v>8824172.3394310605</v>
      </c>
      <c r="AA47" s="200">
        <v>8824172.3394310605</v>
      </c>
      <c r="AB47" s="487">
        <f t="shared" si="7"/>
        <v>0</v>
      </c>
      <c r="AC47" s="440">
        <v>3153876.9857569286</v>
      </c>
      <c r="AD47" s="440">
        <v>3139714.1806667265</v>
      </c>
      <c r="AE47" s="440">
        <v>3139714.1806667265</v>
      </c>
      <c r="AF47" s="440">
        <v>3072896.7526258295</v>
      </c>
      <c r="AG47" s="487">
        <f t="shared" si="8"/>
        <v>-66817.428040897008</v>
      </c>
      <c r="AH47" s="438">
        <v>11938317.103891561</v>
      </c>
      <c r="AI47" s="438"/>
      <c r="AJ47" s="438">
        <v>11963886.520097787</v>
      </c>
      <c r="AK47" s="428">
        <f t="shared" si="9"/>
        <v>11897069.092056889</v>
      </c>
      <c r="AL47" s="487">
        <f t="shared" si="10"/>
        <v>-66817.428040897474</v>
      </c>
      <c r="AM47" s="429">
        <v>7</v>
      </c>
      <c r="AN47" s="429">
        <v>7</v>
      </c>
    </row>
    <row r="48" spans="1:40">
      <c r="A48" s="434">
        <v>139</v>
      </c>
      <c r="B48" s="435" t="s">
        <v>79</v>
      </c>
      <c r="C48" s="436">
        <v>9853</v>
      </c>
      <c r="D48" s="503">
        <v>8833494.1535713263</v>
      </c>
      <c r="E48" s="499">
        <v>8760996.0438796841</v>
      </c>
      <c r="F48" s="499">
        <v>8728674.8294990249</v>
      </c>
      <c r="G48" s="499">
        <v>8728674.8294990249</v>
      </c>
      <c r="H48" s="502">
        <f t="shared" si="3"/>
        <v>0</v>
      </c>
      <c r="I48" s="490">
        <v>-2534245.4570268565</v>
      </c>
      <c r="J48" s="491">
        <v>-2471285.496393376</v>
      </c>
      <c r="K48" s="491">
        <v>-2560620.8499777829</v>
      </c>
      <c r="L48" s="491">
        <v>-2560620.8499777829</v>
      </c>
      <c r="M48" s="488">
        <f t="shared" si="4"/>
        <v>0</v>
      </c>
      <c r="N48" s="200">
        <v>6299248.6965444703</v>
      </c>
      <c r="O48" s="440">
        <v>6289710.547486308</v>
      </c>
      <c r="P48" s="440">
        <v>6168053.979521242</v>
      </c>
      <c r="Q48" s="646">
        <f t="shared" si="5"/>
        <v>6168053.979521242</v>
      </c>
      <c r="R48" s="487">
        <f t="shared" si="11"/>
        <v>0</v>
      </c>
      <c r="S48" s="440">
        <v>5408993.6868276242</v>
      </c>
      <c r="T48" s="440">
        <v>5408993.6868276242</v>
      </c>
      <c r="U48" s="440">
        <v>5411277.0790536571</v>
      </c>
      <c r="V48" s="440">
        <v>5411277.0790536571</v>
      </c>
      <c r="W48" s="487">
        <f t="shared" si="6"/>
        <v>0</v>
      </c>
      <c r="X48" s="200">
        <v>11708242.383372094</v>
      </c>
      <c r="Y48" s="200">
        <v>11698704.234313931</v>
      </c>
      <c r="Z48" s="200">
        <v>11579331.0585749</v>
      </c>
      <c r="AA48" s="200">
        <v>11579331.0585749</v>
      </c>
      <c r="AB48" s="487">
        <f t="shared" si="7"/>
        <v>0</v>
      </c>
      <c r="AC48" s="440">
        <v>1497329.8322281484</v>
      </c>
      <c r="AD48" s="440">
        <v>1491729.3795983873</v>
      </c>
      <c r="AE48" s="440">
        <v>1491729.3795983873</v>
      </c>
      <c r="AF48" s="440">
        <v>1449196.8540822233</v>
      </c>
      <c r="AG48" s="487">
        <f t="shared" si="8"/>
        <v>-42532.525516164023</v>
      </c>
      <c r="AH48" s="438">
        <v>13205572.215600243</v>
      </c>
      <c r="AI48" s="438"/>
      <c r="AJ48" s="438">
        <v>13071060.438173287</v>
      </c>
      <c r="AK48" s="428">
        <f t="shared" si="9"/>
        <v>13028527.912657123</v>
      </c>
      <c r="AL48" s="487">
        <f t="shared" si="10"/>
        <v>-42532.525516163558</v>
      </c>
      <c r="AM48" s="429">
        <v>17</v>
      </c>
      <c r="AN48" s="429">
        <v>17</v>
      </c>
    </row>
    <row r="49" spans="1:40">
      <c r="A49" s="434">
        <v>140</v>
      </c>
      <c r="B49" s="435" t="s">
        <v>80</v>
      </c>
      <c r="C49" s="436">
        <v>20801</v>
      </c>
      <c r="D49" s="503">
        <v>4315010.3904007915</v>
      </c>
      <c r="E49" s="499">
        <v>4268730.2837377815</v>
      </c>
      <c r="F49" s="499">
        <v>4249505.6753473505</v>
      </c>
      <c r="G49" s="499">
        <v>4249505.6753473505</v>
      </c>
      <c r="H49" s="502">
        <f t="shared" si="3"/>
        <v>0</v>
      </c>
      <c r="I49" s="490">
        <v>7479654.820889907</v>
      </c>
      <c r="J49" s="491">
        <v>7490091.0968874143</v>
      </c>
      <c r="K49" s="491">
        <v>7484519.1817975827</v>
      </c>
      <c r="L49" s="491">
        <v>7484519.1817975827</v>
      </c>
      <c r="M49" s="488">
        <f t="shared" si="4"/>
        <v>0</v>
      </c>
      <c r="N49" s="200">
        <v>11794665.211290698</v>
      </c>
      <c r="O49" s="440">
        <v>11758821.380625196</v>
      </c>
      <c r="P49" s="440">
        <v>11734024.857144933</v>
      </c>
      <c r="Q49" s="646">
        <f t="shared" si="5"/>
        <v>11734024.857144933</v>
      </c>
      <c r="R49" s="487">
        <f t="shared" si="11"/>
        <v>0</v>
      </c>
      <c r="S49" s="440">
        <v>7389630.9040644206</v>
      </c>
      <c r="T49" s="440">
        <v>7389630.9040644206</v>
      </c>
      <c r="U49" s="440">
        <v>7386993.1066183681</v>
      </c>
      <c r="V49" s="440">
        <v>7386993.1066183681</v>
      </c>
      <c r="W49" s="487">
        <f t="shared" si="6"/>
        <v>0</v>
      </c>
      <c r="X49" s="200">
        <v>19184296.115355119</v>
      </c>
      <c r="Y49" s="200">
        <v>19148452.284689616</v>
      </c>
      <c r="Z49" s="200">
        <v>19121017.9637633</v>
      </c>
      <c r="AA49" s="200">
        <v>19121017.9637633</v>
      </c>
      <c r="AB49" s="487">
        <f t="shared" si="7"/>
        <v>0</v>
      </c>
      <c r="AC49" s="440">
        <v>3728896.3707389836</v>
      </c>
      <c r="AD49" s="440">
        <v>3713192.9922445025</v>
      </c>
      <c r="AE49" s="440">
        <v>3713192.9922445025</v>
      </c>
      <c r="AF49" s="440">
        <v>3679416.6630643914</v>
      </c>
      <c r="AG49" s="487">
        <f t="shared" si="8"/>
        <v>-33776.329180111177</v>
      </c>
      <c r="AH49" s="438">
        <v>22913192.486094102</v>
      </c>
      <c r="AI49" s="438"/>
      <c r="AJ49" s="438">
        <v>22834210.956007801</v>
      </c>
      <c r="AK49" s="428">
        <f t="shared" si="9"/>
        <v>22800434.626827691</v>
      </c>
      <c r="AL49" s="487">
        <f t="shared" si="10"/>
        <v>-33776.329180110246</v>
      </c>
      <c r="AM49" s="429">
        <v>11</v>
      </c>
      <c r="AN49" s="429">
        <v>11</v>
      </c>
    </row>
    <row r="50" spans="1:40">
      <c r="A50" s="434">
        <v>142</v>
      </c>
      <c r="B50" s="435" t="s">
        <v>81</v>
      </c>
      <c r="C50" s="436">
        <v>6504</v>
      </c>
      <c r="D50" s="503">
        <v>818555.47955420078</v>
      </c>
      <c r="E50" s="499">
        <v>809445.17789989745</v>
      </c>
      <c r="F50" s="499">
        <v>811095.54378394783</v>
      </c>
      <c r="G50" s="499">
        <v>811095.54378394783</v>
      </c>
      <c r="H50" s="502">
        <f t="shared" si="3"/>
        <v>0</v>
      </c>
      <c r="I50" s="490">
        <v>188069.05386665554</v>
      </c>
      <c r="J50" s="491">
        <v>232134.72223486946</v>
      </c>
      <c r="K50" s="491">
        <v>203806.98088711238</v>
      </c>
      <c r="L50" s="491">
        <v>203806.98088711238</v>
      </c>
      <c r="M50" s="488">
        <f t="shared" si="4"/>
        <v>0</v>
      </c>
      <c r="N50" s="200">
        <v>1006624.5334208563</v>
      </c>
      <c r="O50" s="440">
        <v>1041579.9001347669</v>
      </c>
      <c r="P50" s="440">
        <v>1014902.5246710603</v>
      </c>
      <c r="Q50" s="646">
        <f t="shared" si="5"/>
        <v>1014902.5246710603</v>
      </c>
      <c r="R50" s="487">
        <f t="shared" si="11"/>
        <v>0</v>
      </c>
      <c r="S50" s="440">
        <v>2520855.1159484154</v>
      </c>
      <c r="T50" s="440">
        <v>2520855.1159484154</v>
      </c>
      <c r="U50" s="440">
        <v>2519733.1918312232</v>
      </c>
      <c r="V50" s="440">
        <v>2519733.1918312232</v>
      </c>
      <c r="W50" s="487">
        <f t="shared" si="6"/>
        <v>0</v>
      </c>
      <c r="X50" s="200">
        <v>3527479.6493692715</v>
      </c>
      <c r="Y50" s="200">
        <v>3562435.0160831823</v>
      </c>
      <c r="Z50" s="200">
        <v>3534635.7165022837</v>
      </c>
      <c r="AA50" s="200">
        <v>3534635.7165022837</v>
      </c>
      <c r="AB50" s="487">
        <f t="shared" si="7"/>
        <v>0</v>
      </c>
      <c r="AC50" s="440">
        <v>1192776.1549442941</v>
      </c>
      <c r="AD50" s="440">
        <v>1185322.1342139449</v>
      </c>
      <c r="AE50" s="440">
        <v>1185322.1342139449</v>
      </c>
      <c r="AF50" s="440">
        <v>1168964.2998406347</v>
      </c>
      <c r="AG50" s="487">
        <f t="shared" si="8"/>
        <v>-16357.834373310208</v>
      </c>
      <c r="AH50" s="438">
        <v>4720255.8043135656</v>
      </c>
      <c r="AI50" s="438"/>
      <c r="AJ50" s="438">
        <v>4719957.8507162286</v>
      </c>
      <c r="AK50" s="428">
        <f t="shared" si="9"/>
        <v>4703600.0163429184</v>
      </c>
      <c r="AL50" s="487">
        <f t="shared" si="10"/>
        <v>-16357.834373310208</v>
      </c>
      <c r="AM50" s="429">
        <v>7</v>
      </c>
      <c r="AN50" s="429">
        <v>7</v>
      </c>
    </row>
    <row r="51" spans="1:40">
      <c r="A51" s="434">
        <v>143</v>
      </c>
      <c r="B51" s="435" t="s">
        <v>82</v>
      </c>
      <c r="C51" s="436">
        <v>6804</v>
      </c>
      <c r="D51" s="503">
        <v>635708.83158774127</v>
      </c>
      <c r="E51" s="499">
        <v>626861.5811230964</v>
      </c>
      <c r="F51" s="499">
        <v>614949.63326009153</v>
      </c>
      <c r="G51" s="499">
        <v>614949.63326009153</v>
      </c>
      <c r="H51" s="502">
        <f t="shared" si="3"/>
        <v>0</v>
      </c>
      <c r="I51" s="490">
        <v>-962921.64240327466</v>
      </c>
      <c r="J51" s="491">
        <v>-911899.74756841687</v>
      </c>
      <c r="K51" s="491">
        <v>-946294.8209465032</v>
      </c>
      <c r="L51" s="491">
        <v>-946294.8209465032</v>
      </c>
      <c r="M51" s="488">
        <f t="shared" si="4"/>
        <v>0</v>
      </c>
      <c r="N51" s="200">
        <v>-327212.81081553339</v>
      </c>
      <c r="O51" s="440">
        <v>-285038.16644532047</v>
      </c>
      <c r="P51" s="440">
        <v>-331345.18768641166</v>
      </c>
      <c r="Q51" s="646">
        <f t="shared" si="5"/>
        <v>-331345.18768641166</v>
      </c>
      <c r="R51" s="487">
        <f t="shared" si="11"/>
        <v>0</v>
      </c>
      <c r="S51" s="440">
        <v>2830774.1836113222</v>
      </c>
      <c r="T51" s="440">
        <v>2830774.1836113222</v>
      </c>
      <c r="U51" s="440">
        <v>2841861.3356856569</v>
      </c>
      <c r="V51" s="440">
        <v>2841861.3356856569</v>
      </c>
      <c r="W51" s="487">
        <f t="shared" si="6"/>
        <v>0</v>
      </c>
      <c r="X51" s="200">
        <v>2503561.3727957886</v>
      </c>
      <c r="Y51" s="200">
        <v>2545736.0171660017</v>
      </c>
      <c r="Z51" s="200">
        <v>2510516.1479992452</v>
      </c>
      <c r="AA51" s="200">
        <v>2510516.1479992452</v>
      </c>
      <c r="AB51" s="487">
        <f t="shared" si="7"/>
        <v>0</v>
      </c>
      <c r="AC51" s="440">
        <v>1382736.2454633131</v>
      </c>
      <c r="AD51" s="440">
        <v>1372436.4324290375</v>
      </c>
      <c r="AE51" s="440">
        <v>1372436.4324290375</v>
      </c>
      <c r="AF51" s="440">
        <v>1354020.2141943185</v>
      </c>
      <c r="AG51" s="487">
        <f t="shared" si="8"/>
        <v>-18416.21823471901</v>
      </c>
      <c r="AH51" s="438">
        <v>3886297.6182591016</v>
      </c>
      <c r="AI51" s="438"/>
      <c r="AJ51" s="438">
        <v>3882952.5804282827</v>
      </c>
      <c r="AK51" s="428">
        <f t="shared" si="9"/>
        <v>3864536.362193564</v>
      </c>
      <c r="AL51" s="487">
        <f t="shared" si="10"/>
        <v>-18416.218234718777</v>
      </c>
      <c r="AM51" s="429">
        <v>6</v>
      </c>
      <c r="AN51" s="429">
        <v>6</v>
      </c>
    </row>
    <row r="52" spans="1:40">
      <c r="A52" s="434">
        <v>145</v>
      </c>
      <c r="B52" s="435" t="s">
        <v>83</v>
      </c>
      <c r="C52" s="436">
        <v>12369</v>
      </c>
      <c r="D52" s="503">
        <v>6736618.2509214692</v>
      </c>
      <c r="E52" s="499">
        <v>6679217.1793822749</v>
      </c>
      <c r="F52" s="499">
        <v>6670305.1895188587</v>
      </c>
      <c r="G52" s="499">
        <v>6670305.1895188587</v>
      </c>
      <c r="H52" s="502">
        <f t="shared" si="3"/>
        <v>0</v>
      </c>
      <c r="I52" s="490">
        <v>-31286.818774595944</v>
      </c>
      <c r="J52" s="491">
        <v>48934.208632629219</v>
      </c>
      <c r="K52" s="491">
        <v>-60746.760679412517</v>
      </c>
      <c r="L52" s="491">
        <v>-60746.760679412517</v>
      </c>
      <c r="M52" s="488">
        <f t="shared" si="4"/>
        <v>0</v>
      </c>
      <c r="N52" s="200">
        <v>6705331.4321468733</v>
      </c>
      <c r="O52" s="440">
        <v>6728151.3880149042</v>
      </c>
      <c r="P52" s="440">
        <v>6609558.428839446</v>
      </c>
      <c r="Q52" s="646">
        <f t="shared" si="5"/>
        <v>6609558.428839446</v>
      </c>
      <c r="R52" s="487">
        <f t="shared" si="11"/>
        <v>0</v>
      </c>
      <c r="S52" s="440">
        <v>5527505.1476992294</v>
      </c>
      <c r="T52" s="440">
        <v>5527505.1476992294</v>
      </c>
      <c r="U52" s="440">
        <v>5529781.0414514346</v>
      </c>
      <c r="V52" s="440">
        <v>5529781.0414514346</v>
      </c>
      <c r="W52" s="487">
        <f t="shared" si="6"/>
        <v>0</v>
      </c>
      <c r="X52" s="200">
        <v>12232836.579846103</v>
      </c>
      <c r="Y52" s="200">
        <v>12255656.535714135</v>
      </c>
      <c r="Z52" s="200">
        <v>12139339.470290881</v>
      </c>
      <c r="AA52" s="200">
        <v>12139339.470290881</v>
      </c>
      <c r="AB52" s="487">
        <f t="shared" si="7"/>
        <v>0</v>
      </c>
      <c r="AC52" s="440">
        <v>2217942.6232926305</v>
      </c>
      <c r="AD52" s="440">
        <v>2209318.0015746532</v>
      </c>
      <c r="AE52" s="440">
        <v>2209318.0015746532</v>
      </c>
      <c r="AF52" s="440">
        <v>2178872.9141736086</v>
      </c>
      <c r="AG52" s="487">
        <f t="shared" si="8"/>
        <v>-30445.087401044555</v>
      </c>
      <c r="AH52" s="438">
        <v>14450779.203138733</v>
      </c>
      <c r="AI52" s="438"/>
      <c r="AJ52" s="438">
        <v>14348657.471865535</v>
      </c>
      <c r="AK52" s="428">
        <f t="shared" si="9"/>
        <v>14318212.384464489</v>
      </c>
      <c r="AL52" s="487">
        <f t="shared" si="10"/>
        <v>-30445.087401045486</v>
      </c>
      <c r="AM52" s="429">
        <v>14</v>
      </c>
      <c r="AN52" s="429">
        <v>14</v>
      </c>
    </row>
    <row r="53" spans="1:40">
      <c r="A53" s="434">
        <v>146</v>
      </c>
      <c r="B53" s="435" t="s">
        <v>84</v>
      </c>
      <c r="C53" s="436">
        <v>4492</v>
      </c>
      <c r="D53" s="503">
        <v>1876971.0680500553</v>
      </c>
      <c r="E53" s="499">
        <v>1860217.8518502549</v>
      </c>
      <c r="F53" s="499">
        <v>1851639.9465882366</v>
      </c>
      <c r="G53" s="499">
        <v>1851639.9465882366</v>
      </c>
      <c r="H53" s="502">
        <f t="shared" si="3"/>
        <v>0</v>
      </c>
      <c r="I53" s="490">
        <v>262935.887608686</v>
      </c>
      <c r="J53" s="491">
        <v>16249.772457617379</v>
      </c>
      <c r="K53" s="491">
        <v>48340.656838022958</v>
      </c>
      <c r="L53" s="491">
        <v>48340.656838022958</v>
      </c>
      <c r="M53" s="488">
        <f t="shared" si="4"/>
        <v>0</v>
      </c>
      <c r="N53" s="200">
        <v>2139906.9556587413</v>
      </c>
      <c r="O53" s="440">
        <v>1876467.6243078723</v>
      </c>
      <c r="P53" s="440">
        <v>1899980.6034262595</v>
      </c>
      <c r="Q53" s="646">
        <f t="shared" si="5"/>
        <v>1899980.6034262595</v>
      </c>
      <c r="R53" s="487">
        <f t="shared" si="11"/>
        <v>0</v>
      </c>
      <c r="S53" s="440">
        <v>1142687.2852231488</v>
      </c>
      <c r="T53" s="440">
        <v>1142687.2852231488</v>
      </c>
      <c r="U53" s="440">
        <v>1142265.6476107622</v>
      </c>
      <c r="V53" s="440">
        <v>1142265.6476107622</v>
      </c>
      <c r="W53" s="487">
        <f t="shared" si="6"/>
        <v>0</v>
      </c>
      <c r="X53" s="200">
        <v>3282594.2408818901</v>
      </c>
      <c r="Y53" s="200">
        <v>3019154.909531021</v>
      </c>
      <c r="Z53" s="200">
        <v>3042246.2510370216</v>
      </c>
      <c r="AA53" s="200">
        <v>3042246.2510370216</v>
      </c>
      <c r="AB53" s="487">
        <f t="shared" si="7"/>
        <v>0</v>
      </c>
      <c r="AC53" s="440">
        <v>1039465.8005839585</v>
      </c>
      <c r="AD53" s="440">
        <v>1031551.0850600736</v>
      </c>
      <c r="AE53" s="440">
        <v>1031551.0850600736</v>
      </c>
      <c r="AF53" s="440">
        <v>1026958.7816953794</v>
      </c>
      <c r="AG53" s="487">
        <f t="shared" si="8"/>
        <v>-4592.3033646942349</v>
      </c>
      <c r="AH53" s="438">
        <v>4322060.0414658487</v>
      </c>
      <c r="AI53" s="438"/>
      <c r="AJ53" s="438">
        <v>4073797.3360970952</v>
      </c>
      <c r="AK53" s="428">
        <f t="shared" si="9"/>
        <v>4069205.032732401</v>
      </c>
      <c r="AL53" s="487">
        <f t="shared" si="10"/>
        <v>-4592.3033646941185</v>
      </c>
      <c r="AM53" s="429">
        <v>12</v>
      </c>
      <c r="AN53" s="429">
        <v>12</v>
      </c>
    </row>
    <row r="54" spans="1:40">
      <c r="A54" s="434">
        <v>148</v>
      </c>
      <c r="B54" s="435" t="s">
        <v>85</v>
      </c>
      <c r="C54" s="436">
        <v>7047</v>
      </c>
      <c r="D54" s="503">
        <v>8303838.6653480455</v>
      </c>
      <c r="E54" s="499">
        <v>8236283.4751892406</v>
      </c>
      <c r="F54" s="499">
        <v>8235834.771235818</v>
      </c>
      <c r="G54" s="499">
        <v>8235834.771235818</v>
      </c>
      <c r="H54" s="502">
        <f t="shared" si="3"/>
        <v>0</v>
      </c>
      <c r="I54" s="490">
        <v>2672575.4288473409</v>
      </c>
      <c r="J54" s="491">
        <v>2691656.0731429625</v>
      </c>
      <c r="K54" s="491">
        <v>2815223.0463940408</v>
      </c>
      <c r="L54" s="491">
        <v>2815223.0463940408</v>
      </c>
      <c r="M54" s="488">
        <f t="shared" si="4"/>
        <v>0</v>
      </c>
      <c r="N54" s="200">
        <v>10976414.094195386</v>
      </c>
      <c r="O54" s="440">
        <v>10927939.548332203</v>
      </c>
      <c r="P54" s="440">
        <v>11051057.817629859</v>
      </c>
      <c r="Q54" s="646">
        <f t="shared" si="5"/>
        <v>11051057.817629859</v>
      </c>
      <c r="R54" s="487">
        <f t="shared" si="11"/>
        <v>0</v>
      </c>
      <c r="S54" s="440">
        <v>-17712.331225032682</v>
      </c>
      <c r="T54" s="440">
        <v>-17712.331225032682</v>
      </c>
      <c r="U54" s="440">
        <v>-18030.551669187938</v>
      </c>
      <c r="V54" s="440">
        <v>-18030.551669187938</v>
      </c>
      <c r="W54" s="487">
        <f t="shared" si="6"/>
        <v>0</v>
      </c>
      <c r="X54" s="200">
        <v>10958701.762970354</v>
      </c>
      <c r="Y54" s="200">
        <v>10910227.217107171</v>
      </c>
      <c r="Z54" s="200">
        <v>11033027.265960671</v>
      </c>
      <c r="AA54" s="200">
        <v>11033027.265960671</v>
      </c>
      <c r="AB54" s="487">
        <f t="shared" si="7"/>
        <v>0</v>
      </c>
      <c r="AC54" s="440">
        <v>1176424.2499754396</v>
      </c>
      <c r="AD54" s="440">
        <v>1175025.401859337</v>
      </c>
      <c r="AE54" s="440">
        <v>1175025.401859337</v>
      </c>
      <c r="AF54" s="440">
        <v>1162894.0983254092</v>
      </c>
      <c r="AG54" s="487">
        <f t="shared" si="8"/>
        <v>-12131.30353392777</v>
      </c>
      <c r="AH54" s="438">
        <v>12135126.012945794</v>
      </c>
      <c r="AI54" s="438"/>
      <c r="AJ54" s="438">
        <v>12208052.667820008</v>
      </c>
      <c r="AK54" s="428">
        <f t="shared" si="9"/>
        <v>12195921.36428608</v>
      </c>
      <c r="AL54" s="487">
        <f t="shared" si="10"/>
        <v>-12131.303533928469</v>
      </c>
      <c r="AM54" s="429">
        <v>19</v>
      </c>
      <c r="AN54" s="429">
        <v>19</v>
      </c>
    </row>
    <row r="55" spans="1:40">
      <c r="A55" s="434">
        <v>149</v>
      </c>
      <c r="B55" s="435" t="s">
        <v>86</v>
      </c>
      <c r="C55" s="436">
        <v>5384</v>
      </c>
      <c r="D55" s="503">
        <v>2215505.0637443517</v>
      </c>
      <c r="E55" s="499">
        <v>2196527.8897179016</v>
      </c>
      <c r="F55" s="499">
        <v>2204334.2343112235</v>
      </c>
      <c r="G55" s="499">
        <v>2204334.2343112235</v>
      </c>
      <c r="H55" s="502">
        <f t="shared" si="3"/>
        <v>0</v>
      </c>
      <c r="I55" s="490">
        <v>816236.61686825554</v>
      </c>
      <c r="J55" s="491">
        <v>844253.77859569166</v>
      </c>
      <c r="K55" s="491">
        <v>760926.26414346544</v>
      </c>
      <c r="L55" s="491">
        <v>760926.26414346544</v>
      </c>
      <c r="M55" s="488">
        <f t="shared" si="4"/>
        <v>0</v>
      </c>
      <c r="N55" s="200">
        <v>3031741.6806126074</v>
      </c>
      <c r="O55" s="440">
        <v>3040781.6683135931</v>
      </c>
      <c r="P55" s="440">
        <v>2965260.498454689</v>
      </c>
      <c r="Q55" s="646">
        <f t="shared" si="5"/>
        <v>2965260.498454689</v>
      </c>
      <c r="R55" s="487">
        <f t="shared" si="11"/>
        <v>0</v>
      </c>
      <c r="S55" s="440">
        <v>-66875.834537026749</v>
      </c>
      <c r="T55" s="440">
        <v>-66875.834537026749</v>
      </c>
      <c r="U55" s="440">
        <v>-66793.833499252563</v>
      </c>
      <c r="V55" s="440">
        <v>-66793.833499252563</v>
      </c>
      <c r="W55" s="487">
        <f t="shared" si="6"/>
        <v>0</v>
      </c>
      <c r="X55" s="200">
        <v>2964865.8460755805</v>
      </c>
      <c r="Y55" s="200">
        <v>2973905.8337765662</v>
      </c>
      <c r="Z55" s="200">
        <v>2898466.6649554363</v>
      </c>
      <c r="AA55" s="200">
        <v>2898466.6649554363</v>
      </c>
      <c r="AB55" s="487">
        <f t="shared" si="7"/>
        <v>0</v>
      </c>
      <c r="AC55" s="440">
        <v>883825.19489435479</v>
      </c>
      <c r="AD55" s="440">
        <v>883296.57579193369</v>
      </c>
      <c r="AE55" s="440">
        <v>883296.57579193369</v>
      </c>
      <c r="AF55" s="440">
        <v>862430.82720374875</v>
      </c>
      <c r="AG55" s="487">
        <f t="shared" si="8"/>
        <v>-20865.748588184942</v>
      </c>
      <c r="AH55" s="438">
        <v>3848691.0409699352</v>
      </c>
      <c r="AI55" s="438"/>
      <c r="AJ55" s="438">
        <v>3781763.2407473698</v>
      </c>
      <c r="AK55" s="428">
        <f t="shared" si="9"/>
        <v>3760897.492159185</v>
      </c>
      <c r="AL55" s="487">
        <f t="shared" si="10"/>
        <v>-20865.748588184826</v>
      </c>
      <c r="AM55" s="429">
        <v>1</v>
      </c>
      <c r="AN55" s="430">
        <v>34</v>
      </c>
    </row>
    <row r="56" spans="1:40">
      <c r="A56" s="434">
        <v>151</v>
      </c>
      <c r="B56" s="435" t="s">
        <v>87</v>
      </c>
      <c r="C56" s="436">
        <v>1852</v>
      </c>
      <c r="D56" s="503">
        <v>297444.38531478343</v>
      </c>
      <c r="E56" s="499">
        <v>294357.45847269928</v>
      </c>
      <c r="F56" s="499">
        <v>282946.4698182944</v>
      </c>
      <c r="G56" s="499">
        <v>282946.4698182944</v>
      </c>
      <c r="H56" s="502">
        <f t="shared" si="3"/>
        <v>0</v>
      </c>
      <c r="I56" s="490">
        <v>-613524.4609050788</v>
      </c>
      <c r="J56" s="491">
        <v>-594706.17124595365</v>
      </c>
      <c r="K56" s="491">
        <v>-586348.83082582161</v>
      </c>
      <c r="L56" s="491">
        <v>-586348.83082582161</v>
      </c>
      <c r="M56" s="488">
        <f t="shared" si="4"/>
        <v>0</v>
      </c>
      <c r="N56" s="200">
        <v>-316080.07559029537</v>
      </c>
      <c r="O56" s="440">
        <v>-300348.71277325437</v>
      </c>
      <c r="P56" s="440">
        <v>-303402.36100752722</v>
      </c>
      <c r="Q56" s="646">
        <f t="shared" si="5"/>
        <v>-303402.36100752722</v>
      </c>
      <c r="R56" s="487">
        <f t="shared" si="11"/>
        <v>0</v>
      </c>
      <c r="S56" s="440">
        <v>756271.62578973337</v>
      </c>
      <c r="T56" s="440">
        <v>756271.62578973337</v>
      </c>
      <c r="U56" s="440">
        <v>756842.32569668361</v>
      </c>
      <c r="V56" s="440">
        <v>756842.32569668361</v>
      </c>
      <c r="W56" s="487">
        <f t="shared" si="6"/>
        <v>0</v>
      </c>
      <c r="X56" s="200">
        <v>440191.550199438</v>
      </c>
      <c r="Y56" s="200">
        <v>455922.913016479</v>
      </c>
      <c r="Z56" s="200">
        <v>453439.96468915639</v>
      </c>
      <c r="AA56" s="200">
        <v>453439.96468915639</v>
      </c>
      <c r="AB56" s="487">
        <f t="shared" si="7"/>
        <v>0</v>
      </c>
      <c r="AC56" s="440">
        <v>505811.6104439901</v>
      </c>
      <c r="AD56" s="440">
        <v>500931.07027813687</v>
      </c>
      <c r="AE56" s="440">
        <v>500931.07027813687</v>
      </c>
      <c r="AF56" s="440">
        <v>499436.98848256422</v>
      </c>
      <c r="AG56" s="487">
        <f t="shared" si="8"/>
        <v>-1494.0817955726525</v>
      </c>
      <c r="AH56" s="438">
        <v>946003.1606434281</v>
      </c>
      <c r="AI56" s="438"/>
      <c r="AJ56" s="438">
        <v>954371.03496729326</v>
      </c>
      <c r="AK56" s="428">
        <f t="shared" si="9"/>
        <v>952876.95317172061</v>
      </c>
      <c r="AL56" s="487">
        <f t="shared" si="10"/>
        <v>-1494.0817955726525</v>
      </c>
      <c r="AM56" s="429">
        <v>14</v>
      </c>
      <c r="AN56" s="429">
        <v>14</v>
      </c>
    </row>
    <row r="57" spans="1:40">
      <c r="A57" s="434">
        <v>152</v>
      </c>
      <c r="B57" s="435" t="s">
        <v>88</v>
      </c>
      <c r="C57" s="436">
        <v>4406</v>
      </c>
      <c r="D57" s="503">
        <v>1139606.0205578441</v>
      </c>
      <c r="E57" s="499">
        <v>1128870.9972870082</v>
      </c>
      <c r="F57" s="499">
        <v>1136213.0570566317</v>
      </c>
      <c r="G57" s="499">
        <v>1136213.0570566317</v>
      </c>
      <c r="H57" s="502">
        <f t="shared" si="3"/>
        <v>0</v>
      </c>
      <c r="I57" s="490">
        <v>-191741.09299318906</v>
      </c>
      <c r="J57" s="491">
        <v>-160532.70890206649</v>
      </c>
      <c r="K57" s="491">
        <v>-196679.4928109296</v>
      </c>
      <c r="L57" s="491">
        <v>-196679.4928109296</v>
      </c>
      <c r="M57" s="488">
        <f t="shared" si="4"/>
        <v>0</v>
      </c>
      <c r="N57" s="200">
        <v>947864.92756465496</v>
      </c>
      <c r="O57" s="440">
        <v>968338.28838494164</v>
      </c>
      <c r="P57" s="440">
        <v>939533.564245702</v>
      </c>
      <c r="Q57" s="646">
        <f t="shared" si="5"/>
        <v>939533.564245702</v>
      </c>
      <c r="R57" s="487">
        <f t="shared" si="11"/>
        <v>0</v>
      </c>
      <c r="S57" s="440">
        <v>2125817.2112607975</v>
      </c>
      <c r="T57" s="440">
        <v>2125817.2112607975</v>
      </c>
      <c r="U57" s="440">
        <v>2129321.2772719357</v>
      </c>
      <c r="V57" s="440">
        <v>2129321.2772719357</v>
      </c>
      <c r="W57" s="487">
        <f t="shared" si="6"/>
        <v>0</v>
      </c>
      <c r="X57" s="200">
        <v>3073682.1388254524</v>
      </c>
      <c r="Y57" s="200">
        <v>3094155.4996457389</v>
      </c>
      <c r="Z57" s="200">
        <v>3068854.8415176375</v>
      </c>
      <c r="AA57" s="200">
        <v>3068854.8415176375</v>
      </c>
      <c r="AB57" s="487">
        <f t="shared" si="7"/>
        <v>0</v>
      </c>
      <c r="AC57" s="440">
        <v>940090.765599821</v>
      </c>
      <c r="AD57" s="440">
        <v>934301.91058834025</v>
      </c>
      <c r="AE57" s="440">
        <v>934301.91058834025</v>
      </c>
      <c r="AF57" s="440">
        <v>927636.50071073952</v>
      </c>
      <c r="AG57" s="487">
        <f t="shared" si="8"/>
        <v>-6665.4098776007304</v>
      </c>
      <c r="AH57" s="438">
        <v>4013772.9044252736</v>
      </c>
      <c r="AI57" s="438"/>
      <c r="AJ57" s="438">
        <v>4003156.7521059779</v>
      </c>
      <c r="AK57" s="428">
        <f t="shared" si="9"/>
        <v>3996491.3422283772</v>
      </c>
      <c r="AL57" s="487">
        <f t="shared" si="10"/>
        <v>-6665.409877600614</v>
      </c>
      <c r="AM57" s="429">
        <v>14</v>
      </c>
      <c r="AN57" s="429">
        <v>14</v>
      </c>
    </row>
    <row r="58" spans="1:40">
      <c r="A58" s="434">
        <v>153</v>
      </c>
      <c r="B58" s="435" t="s">
        <v>89</v>
      </c>
      <c r="C58" s="436">
        <v>25208</v>
      </c>
      <c r="D58" s="503">
        <v>-1018068.1875536572</v>
      </c>
      <c r="E58" s="499">
        <v>-1027435.8730693348</v>
      </c>
      <c r="F58" s="499">
        <v>-1042340.43249478</v>
      </c>
      <c r="G58" s="499">
        <v>-1042340.43249478</v>
      </c>
      <c r="H58" s="502">
        <f t="shared" si="3"/>
        <v>0</v>
      </c>
      <c r="I58" s="490">
        <v>8260062.6937261978</v>
      </c>
      <c r="J58" s="491">
        <v>8332549.583242096</v>
      </c>
      <c r="K58" s="491">
        <v>8307490.7454846464</v>
      </c>
      <c r="L58" s="491">
        <v>8307490.7454846464</v>
      </c>
      <c r="M58" s="488">
        <f t="shared" si="4"/>
        <v>0</v>
      </c>
      <c r="N58" s="200">
        <v>7241994.5061725406</v>
      </c>
      <c r="O58" s="440">
        <v>7305113.7101727612</v>
      </c>
      <c r="P58" s="440">
        <v>7265150.3129898664</v>
      </c>
      <c r="Q58" s="646">
        <f t="shared" si="5"/>
        <v>7265150.3129898664</v>
      </c>
      <c r="R58" s="487">
        <f t="shared" si="11"/>
        <v>0</v>
      </c>
      <c r="S58" s="440">
        <v>7710227.9065998495</v>
      </c>
      <c r="T58" s="440">
        <v>7710227.9065998495</v>
      </c>
      <c r="U58" s="440">
        <v>7725364.667784147</v>
      </c>
      <c r="V58" s="440">
        <v>7725364.667784147</v>
      </c>
      <c r="W58" s="487">
        <f t="shared" si="6"/>
        <v>0</v>
      </c>
      <c r="X58" s="200">
        <v>14952222.412772391</v>
      </c>
      <c r="Y58" s="200">
        <v>15015341.616772611</v>
      </c>
      <c r="Z58" s="200">
        <v>14990514.980774013</v>
      </c>
      <c r="AA58" s="200">
        <v>14990514.980774013</v>
      </c>
      <c r="AB58" s="487">
        <f t="shared" si="7"/>
        <v>0</v>
      </c>
      <c r="AC58" s="440">
        <v>3946502.4966223831</v>
      </c>
      <c r="AD58" s="440">
        <v>3939263.6954872082</v>
      </c>
      <c r="AE58" s="440">
        <v>3939263.6954872082</v>
      </c>
      <c r="AF58" s="440">
        <v>3865957.2442810275</v>
      </c>
      <c r="AG58" s="487">
        <f t="shared" si="8"/>
        <v>-73306.451206180733</v>
      </c>
      <c r="AH58" s="438">
        <v>18898724.909394775</v>
      </c>
      <c r="AI58" s="438"/>
      <c r="AJ58" s="438">
        <v>18929778.67626122</v>
      </c>
      <c r="AK58" s="428">
        <f t="shared" si="9"/>
        <v>18856472.225055039</v>
      </c>
      <c r="AL58" s="487">
        <f t="shared" si="10"/>
        <v>-73306.451206181198</v>
      </c>
      <c r="AM58" s="429">
        <v>9</v>
      </c>
      <c r="AN58" s="429">
        <v>9</v>
      </c>
    </row>
    <row r="59" spans="1:40">
      <c r="A59" s="434">
        <v>165</v>
      </c>
      <c r="B59" s="435" t="s">
        <v>90</v>
      </c>
      <c r="C59" s="436">
        <v>16280</v>
      </c>
      <c r="D59" s="503">
        <v>4838543.1807972649</v>
      </c>
      <c r="E59" s="499">
        <v>4791454.4830515487</v>
      </c>
      <c r="F59" s="499">
        <v>4797996.9970094711</v>
      </c>
      <c r="G59" s="499">
        <v>4797996.9970094711</v>
      </c>
      <c r="H59" s="502">
        <f t="shared" si="3"/>
        <v>0</v>
      </c>
      <c r="I59" s="490">
        <v>-184908.0646888513</v>
      </c>
      <c r="J59" s="491">
        <v>-70927.519290525524</v>
      </c>
      <c r="K59" s="491">
        <v>-205444.81529722223</v>
      </c>
      <c r="L59" s="491">
        <v>-205444.81529722223</v>
      </c>
      <c r="M59" s="488">
        <f t="shared" si="4"/>
        <v>0</v>
      </c>
      <c r="N59" s="200">
        <v>4653635.1161084138</v>
      </c>
      <c r="O59" s="440">
        <v>4720526.9637610232</v>
      </c>
      <c r="P59" s="440">
        <v>4592552.1817122484</v>
      </c>
      <c r="Q59" s="646">
        <f t="shared" si="5"/>
        <v>4592552.1817122493</v>
      </c>
      <c r="R59" s="487">
        <f t="shared" si="11"/>
        <v>0</v>
      </c>
      <c r="S59" s="440">
        <v>4647381.2150121946</v>
      </c>
      <c r="T59" s="440">
        <v>4647381.2150121946</v>
      </c>
      <c r="U59" s="440">
        <v>4647722.9933844553</v>
      </c>
      <c r="V59" s="440">
        <v>4647722.9933844553</v>
      </c>
      <c r="W59" s="487">
        <f t="shared" si="6"/>
        <v>0</v>
      </c>
      <c r="X59" s="200">
        <v>9301016.3311206084</v>
      </c>
      <c r="Y59" s="200">
        <v>9367908.1787732169</v>
      </c>
      <c r="Z59" s="200">
        <v>9240275.1750967037</v>
      </c>
      <c r="AA59" s="200">
        <v>9240275.1750967037</v>
      </c>
      <c r="AB59" s="487">
        <f t="shared" si="7"/>
        <v>0</v>
      </c>
      <c r="AC59" s="440">
        <v>2566885.940397481</v>
      </c>
      <c r="AD59" s="440">
        <v>2561826.7465931983</v>
      </c>
      <c r="AE59" s="440">
        <v>2561826.7465931983</v>
      </c>
      <c r="AF59" s="440">
        <v>2512749.312634449</v>
      </c>
      <c r="AG59" s="487">
        <f t="shared" si="8"/>
        <v>-49077.433958749287</v>
      </c>
      <c r="AH59" s="438">
        <v>11867902.271518089</v>
      </c>
      <c r="AI59" s="438"/>
      <c r="AJ59" s="438">
        <v>11802101.921689902</v>
      </c>
      <c r="AK59" s="428">
        <f t="shared" si="9"/>
        <v>11753024.487731153</v>
      </c>
      <c r="AL59" s="487">
        <f t="shared" si="10"/>
        <v>-49077.433958748356</v>
      </c>
      <c r="AM59" s="429">
        <v>5</v>
      </c>
      <c r="AN59" s="429">
        <v>5</v>
      </c>
    </row>
    <row r="60" spans="1:40">
      <c r="A60" s="434">
        <v>167</v>
      </c>
      <c r="B60" s="435" t="s">
        <v>91</v>
      </c>
      <c r="C60" s="436">
        <v>77513</v>
      </c>
      <c r="D60" s="503">
        <v>5399363.40988228</v>
      </c>
      <c r="E60" s="499">
        <v>5302947.1987386253</v>
      </c>
      <c r="F60" s="499">
        <v>5346177.802599404</v>
      </c>
      <c r="G60" s="499">
        <v>5346177.802599404</v>
      </c>
      <c r="H60" s="502">
        <f t="shared" si="3"/>
        <v>0</v>
      </c>
      <c r="I60" s="490">
        <v>907729.15276126098</v>
      </c>
      <c r="J60" s="491">
        <v>-1567232.6232141401</v>
      </c>
      <c r="K60" s="491">
        <v>-1842086.6035457947</v>
      </c>
      <c r="L60" s="491">
        <v>-1842086.6035457947</v>
      </c>
      <c r="M60" s="488">
        <f t="shared" si="4"/>
        <v>0</v>
      </c>
      <c r="N60" s="200">
        <v>6307092.562643541</v>
      </c>
      <c r="O60" s="440">
        <v>3735714.5755244847</v>
      </c>
      <c r="P60" s="440">
        <v>3504091.1990536097</v>
      </c>
      <c r="Q60" s="646">
        <f t="shared" si="5"/>
        <v>3504091.1990536093</v>
      </c>
      <c r="R60" s="487">
        <f t="shared" si="11"/>
        <v>0</v>
      </c>
      <c r="S60" s="440">
        <v>23391322.52600253</v>
      </c>
      <c r="T60" s="440">
        <v>23391322.52600253</v>
      </c>
      <c r="U60" s="440">
        <v>23417808.912617035</v>
      </c>
      <c r="V60" s="440">
        <v>23417808.912617035</v>
      </c>
      <c r="W60" s="487">
        <f t="shared" si="6"/>
        <v>0</v>
      </c>
      <c r="X60" s="200">
        <v>29698415.088646069</v>
      </c>
      <c r="Y60" s="200">
        <v>27127037.101527013</v>
      </c>
      <c r="Z60" s="200">
        <v>26921900.111670643</v>
      </c>
      <c r="AA60" s="200">
        <v>26921900.111670643</v>
      </c>
      <c r="AB60" s="487">
        <f t="shared" si="7"/>
        <v>0</v>
      </c>
      <c r="AC60" s="440">
        <v>12906157.907828018</v>
      </c>
      <c r="AD60" s="440">
        <v>12832997.613917723</v>
      </c>
      <c r="AE60" s="440">
        <v>12832997.613917723</v>
      </c>
      <c r="AF60" s="440">
        <v>12672879.472362412</v>
      </c>
      <c r="AG60" s="487">
        <f t="shared" si="8"/>
        <v>-160118.14155531116</v>
      </c>
      <c r="AH60" s="438">
        <v>42604572.996474087</v>
      </c>
      <c r="AI60" s="438"/>
      <c r="AJ60" s="438">
        <v>39754897.725588366</v>
      </c>
      <c r="AK60" s="428">
        <f t="shared" si="9"/>
        <v>39594779.584033057</v>
      </c>
      <c r="AL60" s="487">
        <f t="shared" si="10"/>
        <v>-160118.1415553093</v>
      </c>
      <c r="AM60" s="429">
        <v>12</v>
      </c>
      <c r="AN60" s="429">
        <v>12</v>
      </c>
    </row>
    <row r="61" spans="1:40">
      <c r="A61" s="434">
        <v>169</v>
      </c>
      <c r="B61" s="435" t="s">
        <v>92</v>
      </c>
      <c r="C61" s="436">
        <v>4990</v>
      </c>
      <c r="D61" s="503">
        <v>744704.93426497094</v>
      </c>
      <c r="E61" s="499">
        <v>736876.72284213151</v>
      </c>
      <c r="F61" s="499">
        <v>762143.52391583798</v>
      </c>
      <c r="G61" s="499">
        <v>762143.52391583798</v>
      </c>
      <c r="H61" s="502">
        <f t="shared" si="3"/>
        <v>0</v>
      </c>
      <c r="I61" s="490">
        <v>228819.62152362027</v>
      </c>
      <c r="J61" s="491">
        <v>275498.63713987358</v>
      </c>
      <c r="K61" s="491">
        <v>252328.67048406097</v>
      </c>
      <c r="L61" s="491">
        <v>252328.67048406097</v>
      </c>
      <c r="M61" s="488">
        <f t="shared" si="4"/>
        <v>0</v>
      </c>
      <c r="N61" s="200">
        <v>973524.55578859115</v>
      </c>
      <c r="O61" s="440">
        <v>1012375.3599820051</v>
      </c>
      <c r="P61" s="440">
        <v>1014472.194399899</v>
      </c>
      <c r="Q61" s="646">
        <f t="shared" si="5"/>
        <v>1014472.194399899</v>
      </c>
      <c r="R61" s="487">
        <f t="shared" si="11"/>
        <v>0</v>
      </c>
      <c r="S61" s="440">
        <v>1908770.2432547759</v>
      </c>
      <c r="T61" s="440">
        <v>1908770.2432547759</v>
      </c>
      <c r="U61" s="440">
        <v>1902219.8190324954</v>
      </c>
      <c r="V61" s="440">
        <v>1902219.8190324954</v>
      </c>
      <c r="W61" s="487">
        <f t="shared" si="6"/>
        <v>0</v>
      </c>
      <c r="X61" s="200">
        <v>2882294.7990433672</v>
      </c>
      <c r="Y61" s="200">
        <v>2921145.603236781</v>
      </c>
      <c r="Z61" s="200">
        <v>2916692.0134323942</v>
      </c>
      <c r="AA61" s="200">
        <v>2916692.0134323942</v>
      </c>
      <c r="AB61" s="487">
        <f t="shared" si="7"/>
        <v>0</v>
      </c>
      <c r="AC61" s="440">
        <v>913121.10103628726</v>
      </c>
      <c r="AD61" s="440">
        <v>909424.64963479526</v>
      </c>
      <c r="AE61" s="440">
        <v>909424.64963479526</v>
      </c>
      <c r="AF61" s="440">
        <v>903533.28554410953</v>
      </c>
      <c r="AG61" s="487">
        <f t="shared" si="8"/>
        <v>-5891.3640906857327</v>
      </c>
      <c r="AH61" s="438">
        <v>3795415.9000796545</v>
      </c>
      <c r="AI61" s="438"/>
      <c r="AJ61" s="438">
        <v>3826116.6630671895</v>
      </c>
      <c r="AK61" s="428">
        <f t="shared" si="9"/>
        <v>3820225.2989765038</v>
      </c>
      <c r="AL61" s="487">
        <f t="shared" si="10"/>
        <v>-5891.3640906857327</v>
      </c>
      <c r="AM61" s="429">
        <v>5</v>
      </c>
      <c r="AN61" s="429">
        <v>5</v>
      </c>
    </row>
    <row r="62" spans="1:40">
      <c r="A62" s="434">
        <v>171</v>
      </c>
      <c r="B62" s="435" t="s">
        <v>93</v>
      </c>
      <c r="C62" s="436">
        <v>4540</v>
      </c>
      <c r="D62" s="503">
        <v>526491.50921786996</v>
      </c>
      <c r="E62" s="499">
        <v>520576.98238891619</v>
      </c>
      <c r="F62" s="499">
        <v>529208.6673733287</v>
      </c>
      <c r="G62" s="499">
        <v>529208.6673733287</v>
      </c>
      <c r="H62" s="502">
        <f t="shared" si="3"/>
        <v>0</v>
      </c>
      <c r="I62" s="490">
        <v>-442313.8808307022</v>
      </c>
      <c r="J62" s="491">
        <v>-399964.75588898885</v>
      </c>
      <c r="K62" s="491">
        <v>-403675.78245941503</v>
      </c>
      <c r="L62" s="491">
        <v>-403675.78245941503</v>
      </c>
      <c r="M62" s="488">
        <f t="shared" si="4"/>
        <v>0</v>
      </c>
      <c r="N62" s="200">
        <v>84177.628387167701</v>
      </c>
      <c r="O62" s="440">
        <v>120612.22649992735</v>
      </c>
      <c r="P62" s="440">
        <v>125532.88491391367</v>
      </c>
      <c r="Q62" s="646">
        <f t="shared" si="5"/>
        <v>125532.88491391367</v>
      </c>
      <c r="R62" s="487">
        <f t="shared" si="11"/>
        <v>0</v>
      </c>
      <c r="S62" s="440">
        <v>1465615.3939182342</v>
      </c>
      <c r="T62" s="440">
        <v>1465615.3939182342</v>
      </c>
      <c r="U62" s="440">
        <v>1473035.6550756306</v>
      </c>
      <c r="V62" s="440">
        <v>1473035.6550756306</v>
      </c>
      <c r="W62" s="487">
        <f t="shared" si="6"/>
        <v>0</v>
      </c>
      <c r="X62" s="200">
        <v>1549793.022305402</v>
      </c>
      <c r="Y62" s="200">
        <v>1586227.6204181616</v>
      </c>
      <c r="Z62" s="200">
        <v>1598568.5399895443</v>
      </c>
      <c r="AA62" s="200">
        <v>1598568.5399895443</v>
      </c>
      <c r="AB62" s="487">
        <f t="shared" si="7"/>
        <v>0</v>
      </c>
      <c r="AC62" s="440">
        <v>948509.02848165284</v>
      </c>
      <c r="AD62" s="440">
        <v>942153.9665428712</v>
      </c>
      <c r="AE62" s="440">
        <v>942153.9665428712</v>
      </c>
      <c r="AF62" s="440">
        <v>939271.50065603375</v>
      </c>
      <c r="AG62" s="487">
        <f t="shared" si="8"/>
        <v>-2882.4658868374536</v>
      </c>
      <c r="AH62" s="438">
        <v>2498302.0507870549</v>
      </c>
      <c r="AI62" s="438"/>
      <c r="AJ62" s="438">
        <v>2540722.5065324157</v>
      </c>
      <c r="AK62" s="428">
        <f t="shared" si="9"/>
        <v>2537840.0406455779</v>
      </c>
      <c r="AL62" s="487">
        <f t="shared" si="10"/>
        <v>-2882.4658868378028</v>
      </c>
      <c r="AM62" s="429">
        <v>11</v>
      </c>
      <c r="AN62" s="429">
        <v>11</v>
      </c>
    </row>
    <row r="63" spans="1:40">
      <c r="A63" s="434">
        <v>172</v>
      </c>
      <c r="B63" s="435" t="s">
        <v>94</v>
      </c>
      <c r="C63" s="436">
        <v>4171</v>
      </c>
      <c r="D63" s="503">
        <v>400388.91120651586</v>
      </c>
      <c r="E63" s="499">
        <v>395395.34269013774</v>
      </c>
      <c r="F63" s="499">
        <v>393907.57851863955</v>
      </c>
      <c r="G63" s="499">
        <v>393907.57851863955</v>
      </c>
      <c r="H63" s="502">
        <f t="shared" si="3"/>
        <v>0</v>
      </c>
      <c r="I63" s="490">
        <v>-539800.20348057256</v>
      </c>
      <c r="J63" s="491">
        <v>-298608.01785302657</v>
      </c>
      <c r="K63" s="491">
        <v>-270270.57999109977</v>
      </c>
      <c r="L63" s="491">
        <v>-270270.57999109977</v>
      </c>
      <c r="M63" s="488">
        <f t="shared" si="4"/>
        <v>0</v>
      </c>
      <c r="N63" s="200">
        <v>-139411.2922740567</v>
      </c>
      <c r="O63" s="440">
        <v>96787.324837111169</v>
      </c>
      <c r="P63" s="440">
        <v>123636.99852753978</v>
      </c>
      <c r="Q63" s="646">
        <f t="shared" si="5"/>
        <v>123636.99852753978</v>
      </c>
      <c r="R63" s="487">
        <f t="shared" si="11"/>
        <v>0</v>
      </c>
      <c r="S63" s="440">
        <v>1634261.3736566924</v>
      </c>
      <c r="T63" s="440">
        <v>1634261.3736566924</v>
      </c>
      <c r="U63" s="440">
        <v>1635985.5329674939</v>
      </c>
      <c r="V63" s="440">
        <v>1635985.5329674939</v>
      </c>
      <c r="W63" s="487">
        <f t="shared" si="6"/>
        <v>0</v>
      </c>
      <c r="X63" s="200">
        <v>1494850.0813826357</v>
      </c>
      <c r="Y63" s="200">
        <v>1731048.6984938036</v>
      </c>
      <c r="Z63" s="200">
        <v>1759622.5314950338</v>
      </c>
      <c r="AA63" s="200">
        <v>1759622.5314950338</v>
      </c>
      <c r="AB63" s="487">
        <f t="shared" si="7"/>
        <v>0</v>
      </c>
      <c r="AC63" s="440">
        <v>946558.14877310058</v>
      </c>
      <c r="AD63" s="440">
        <v>939313.93172392948</v>
      </c>
      <c r="AE63" s="440">
        <v>939313.93172392948</v>
      </c>
      <c r="AF63" s="440">
        <v>929982.00304647884</v>
      </c>
      <c r="AG63" s="487">
        <f t="shared" si="8"/>
        <v>-9331.9286774506327</v>
      </c>
      <c r="AH63" s="438">
        <v>2441408.2301557362</v>
      </c>
      <c r="AI63" s="438"/>
      <c r="AJ63" s="438">
        <v>2698936.4632189632</v>
      </c>
      <c r="AK63" s="428">
        <f t="shared" si="9"/>
        <v>2689604.5345415128</v>
      </c>
      <c r="AL63" s="487">
        <f t="shared" si="10"/>
        <v>-9331.9286774503998</v>
      </c>
      <c r="AM63" s="429">
        <v>13</v>
      </c>
      <c r="AN63" s="429">
        <v>13</v>
      </c>
    </row>
    <row r="64" spans="1:40">
      <c r="A64" s="434">
        <v>176</v>
      </c>
      <c r="B64" s="435" t="s">
        <v>95</v>
      </c>
      <c r="C64" s="436">
        <v>4352</v>
      </c>
      <c r="D64" s="503">
        <v>1339149.4147520815</v>
      </c>
      <c r="E64" s="499">
        <v>1326400.7513559179</v>
      </c>
      <c r="F64" s="499">
        <v>1315334.031952648</v>
      </c>
      <c r="G64" s="499">
        <v>1315334.031952648</v>
      </c>
      <c r="H64" s="502">
        <f t="shared" si="3"/>
        <v>0</v>
      </c>
      <c r="I64" s="490">
        <v>-1924507.6122203032</v>
      </c>
      <c r="J64" s="491">
        <v>-2365038.6186824962</v>
      </c>
      <c r="K64" s="491">
        <v>-2321327.8713944531</v>
      </c>
      <c r="L64" s="491">
        <v>-2321327.8713944531</v>
      </c>
      <c r="M64" s="488">
        <f t="shared" si="4"/>
        <v>0</v>
      </c>
      <c r="N64" s="200">
        <v>-585358.19746822165</v>
      </c>
      <c r="O64" s="440">
        <v>-1038637.8673265784</v>
      </c>
      <c r="P64" s="440">
        <v>-1005993.8394418051</v>
      </c>
      <c r="Q64" s="646">
        <f t="shared" si="5"/>
        <v>-1005993.8394418051</v>
      </c>
      <c r="R64" s="487">
        <f t="shared" si="11"/>
        <v>0</v>
      </c>
      <c r="S64" s="440">
        <v>2129416.8949380913</v>
      </c>
      <c r="T64" s="440">
        <v>2129416.8949380913</v>
      </c>
      <c r="U64" s="440">
        <v>2137343.916281173</v>
      </c>
      <c r="V64" s="440">
        <v>2137343.916281173</v>
      </c>
      <c r="W64" s="487">
        <f t="shared" si="6"/>
        <v>0</v>
      </c>
      <c r="X64" s="200">
        <v>1544058.6974698696</v>
      </c>
      <c r="Y64" s="200">
        <v>1090779.0276115129</v>
      </c>
      <c r="Z64" s="200">
        <v>1131350.0768393679</v>
      </c>
      <c r="AA64" s="200">
        <v>1131350.0768393679</v>
      </c>
      <c r="AB64" s="487">
        <f t="shared" si="7"/>
        <v>0</v>
      </c>
      <c r="AC64" s="440">
        <v>1012918.5288285984</v>
      </c>
      <c r="AD64" s="440">
        <v>1005433.652290293</v>
      </c>
      <c r="AE64" s="440">
        <v>1005433.652290293</v>
      </c>
      <c r="AF64" s="440">
        <v>996709.66890892666</v>
      </c>
      <c r="AG64" s="487">
        <f t="shared" si="8"/>
        <v>-8723.9833813663572</v>
      </c>
      <c r="AH64" s="438">
        <v>2556977.2262984682</v>
      </c>
      <c r="AI64" s="438"/>
      <c r="AJ64" s="438">
        <v>2136783.7291296609</v>
      </c>
      <c r="AK64" s="428">
        <f t="shared" si="9"/>
        <v>2128059.7457482945</v>
      </c>
      <c r="AL64" s="487">
        <f t="shared" si="10"/>
        <v>-8723.9833813663572</v>
      </c>
      <c r="AM64" s="429">
        <v>12</v>
      </c>
      <c r="AN64" s="429">
        <v>12</v>
      </c>
    </row>
    <row r="65" spans="1:40">
      <c r="A65" s="434">
        <v>177</v>
      </c>
      <c r="B65" s="435" t="s">
        <v>96</v>
      </c>
      <c r="C65" s="436">
        <v>1768</v>
      </c>
      <c r="D65" s="503">
        <v>354126.61025534919</v>
      </c>
      <c r="E65" s="499">
        <v>350546.07609107264</v>
      </c>
      <c r="F65" s="499">
        <v>346693.87458117516</v>
      </c>
      <c r="G65" s="499">
        <v>346693.87458117516</v>
      </c>
      <c r="H65" s="502">
        <f t="shared" si="3"/>
        <v>0</v>
      </c>
      <c r="I65" s="490">
        <v>610023.82798554515</v>
      </c>
      <c r="J65" s="491">
        <v>621882.80832537683</v>
      </c>
      <c r="K65" s="491">
        <v>592477.25587901054</v>
      </c>
      <c r="L65" s="491">
        <v>592477.25587901054</v>
      </c>
      <c r="M65" s="488">
        <f t="shared" si="4"/>
        <v>0</v>
      </c>
      <c r="N65" s="200">
        <v>964150.43824089435</v>
      </c>
      <c r="O65" s="440">
        <v>972428.88441644947</v>
      </c>
      <c r="P65" s="440">
        <v>939171.1304601857</v>
      </c>
      <c r="Q65" s="646">
        <f t="shared" si="5"/>
        <v>939171.1304601857</v>
      </c>
      <c r="R65" s="487">
        <f t="shared" si="11"/>
        <v>0</v>
      </c>
      <c r="S65" s="440">
        <v>317946.93284689577</v>
      </c>
      <c r="T65" s="440">
        <v>317946.93284689577</v>
      </c>
      <c r="U65" s="440">
        <v>321711.32751182676</v>
      </c>
      <c r="V65" s="440">
        <v>321711.32751182676</v>
      </c>
      <c r="W65" s="487">
        <f t="shared" si="6"/>
        <v>0</v>
      </c>
      <c r="X65" s="200">
        <v>1282097.37108779</v>
      </c>
      <c r="Y65" s="200">
        <v>1290375.8172633452</v>
      </c>
      <c r="Z65" s="200">
        <v>1260882.4579720125</v>
      </c>
      <c r="AA65" s="200">
        <v>1260882.4579720125</v>
      </c>
      <c r="AB65" s="487">
        <f t="shared" si="7"/>
        <v>0</v>
      </c>
      <c r="AC65" s="440">
        <v>374748.52968756371</v>
      </c>
      <c r="AD65" s="440">
        <v>372587.85917420354</v>
      </c>
      <c r="AE65" s="440">
        <v>372587.85917420354</v>
      </c>
      <c r="AF65" s="440">
        <v>372687.53085961123</v>
      </c>
      <c r="AG65" s="487">
        <f t="shared" si="8"/>
        <v>99.671685407694895</v>
      </c>
      <c r="AH65" s="438">
        <v>1656845.9007753537</v>
      </c>
      <c r="AI65" s="438"/>
      <c r="AJ65" s="438">
        <v>1633470.3171462161</v>
      </c>
      <c r="AK65" s="428">
        <f t="shared" si="9"/>
        <v>1633569.9888316237</v>
      </c>
      <c r="AL65" s="487">
        <f t="shared" si="10"/>
        <v>99.671685407636687</v>
      </c>
      <c r="AM65" s="429">
        <v>6</v>
      </c>
      <c r="AN65" s="429">
        <v>6</v>
      </c>
    </row>
    <row r="66" spans="1:40">
      <c r="A66" s="434">
        <v>178</v>
      </c>
      <c r="B66" s="435" t="s">
        <v>97</v>
      </c>
      <c r="C66" s="436">
        <v>5769</v>
      </c>
      <c r="D66" s="503">
        <v>309275.45264025085</v>
      </c>
      <c r="E66" s="499">
        <v>304662.13715689548</v>
      </c>
      <c r="F66" s="499">
        <v>297550.43307276035</v>
      </c>
      <c r="G66" s="499">
        <v>297550.43307276035</v>
      </c>
      <c r="H66" s="502">
        <f t="shared" si="3"/>
        <v>0</v>
      </c>
      <c r="I66" s="490">
        <v>274670.11047225335</v>
      </c>
      <c r="J66" s="491">
        <v>266496.290912478</v>
      </c>
      <c r="K66" s="491">
        <v>314058.83619745448</v>
      </c>
      <c r="L66" s="491">
        <v>314058.83619745448</v>
      </c>
      <c r="M66" s="488">
        <f t="shared" si="4"/>
        <v>0</v>
      </c>
      <c r="N66" s="200">
        <v>583945.5631125042</v>
      </c>
      <c r="O66" s="440">
        <v>571158.42806937348</v>
      </c>
      <c r="P66" s="440">
        <v>611609.26927021483</v>
      </c>
      <c r="Q66" s="646">
        <f t="shared" si="5"/>
        <v>611609.26927021483</v>
      </c>
      <c r="R66" s="487">
        <f t="shared" si="11"/>
        <v>0</v>
      </c>
      <c r="S66" s="440">
        <v>2270357.5519271302</v>
      </c>
      <c r="T66" s="440">
        <v>2270357.5519271302</v>
      </c>
      <c r="U66" s="440">
        <v>2276173.6148583498</v>
      </c>
      <c r="V66" s="440">
        <v>2276173.6148583498</v>
      </c>
      <c r="W66" s="487">
        <f t="shared" si="6"/>
        <v>0</v>
      </c>
      <c r="X66" s="200">
        <v>2854303.1150396345</v>
      </c>
      <c r="Y66" s="200">
        <v>2841515.9799965038</v>
      </c>
      <c r="Z66" s="200">
        <v>2887782.8841285645</v>
      </c>
      <c r="AA66" s="200">
        <v>2887782.8841285645</v>
      </c>
      <c r="AB66" s="487">
        <f t="shared" si="7"/>
        <v>0</v>
      </c>
      <c r="AC66" s="440">
        <v>1359407.9165615437</v>
      </c>
      <c r="AD66" s="440">
        <v>1349611.8445643168</v>
      </c>
      <c r="AE66" s="440">
        <v>1349611.8445643168</v>
      </c>
      <c r="AF66" s="440">
        <v>1344014.8102650952</v>
      </c>
      <c r="AG66" s="487">
        <f t="shared" si="8"/>
        <v>-5597.0342992215883</v>
      </c>
      <c r="AH66" s="438">
        <v>4213711.0316011785</v>
      </c>
      <c r="AI66" s="438"/>
      <c r="AJ66" s="438">
        <v>4237394.7286928818</v>
      </c>
      <c r="AK66" s="428">
        <f t="shared" si="9"/>
        <v>4231797.6943936599</v>
      </c>
      <c r="AL66" s="487">
        <f t="shared" si="10"/>
        <v>-5597.0342992218211</v>
      </c>
      <c r="AM66" s="429">
        <v>10</v>
      </c>
      <c r="AN66" s="429">
        <v>10</v>
      </c>
    </row>
    <row r="67" spans="1:40">
      <c r="A67" s="434">
        <v>179</v>
      </c>
      <c r="B67" s="435" t="s">
        <v>98</v>
      </c>
      <c r="C67" s="436">
        <v>145887</v>
      </c>
      <c r="D67" s="503">
        <v>25050767.005368873</v>
      </c>
      <c r="E67" s="499">
        <v>24726401.394519407</v>
      </c>
      <c r="F67" s="499">
        <v>24709520.06817887</v>
      </c>
      <c r="G67" s="499">
        <v>24709520.06817887</v>
      </c>
      <c r="H67" s="502">
        <f t="shared" si="3"/>
        <v>0</v>
      </c>
      <c r="I67" s="490">
        <v>-29177609.932436049</v>
      </c>
      <c r="J67" s="491">
        <v>-28317921.58401743</v>
      </c>
      <c r="K67" s="491">
        <v>-28969158.245269112</v>
      </c>
      <c r="L67" s="491">
        <v>-28969158.245269112</v>
      </c>
      <c r="M67" s="488">
        <f t="shared" si="4"/>
        <v>0</v>
      </c>
      <c r="N67" s="200">
        <v>-4126842.9270671755</v>
      </c>
      <c r="O67" s="440">
        <v>-3591520.1894980222</v>
      </c>
      <c r="P67" s="440">
        <v>-4259638.1770902425</v>
      </c>
      <c r="Q67" s="646">
        <f t="shared" si="5"/>
        <v>-4259638.1770902425</v>
      </c>
      <c r="R67" s="487">
        <f t="shared" si="11"/>
        <v>0</v>
      </c>
      <c r="S67" s="440">
        <v>35775171.918616042</v>
      </c>
      <c r="T67" s="440">
        <v>35775171.918616042</v>
      </c>
      <c r="U67" s="440">
        <v>35839222.613212943</v>
      </c>
      <c r="V67" s="440">
        <v>35839222.613212943</v>
      </c>
      <c r="W67" s="487">
        <f t="shared" si="6"/>
        <v>0</v>
      </c>
      <c r="X67" s="200">
        <v>31648328.991548866</v>
      </c>
      <c r="Y67" s="200">
        <v>32183651.729118019</v>
      </c>
      <c r="Z67" s="200">
        <v>31579584.436122701</v>
      </c>
      <c r="AA67" s="200">
        <v>31579584.436122701</v>
      </c>
      <c r="AB67" s="487">
        <f t="shared" si="7"/>
        <v>0</v>
      </c>
      <c r="AC67" s="440">
        <v>21575065.258018408</v>
      </c>
      <c r="AD67" s="440">
        <v>21515165.463717557</v>
      </c>
      <c r="AE67" s="440">
        <v>21515165.463717557</v>
      </c>
      <c r="AF67" s="440">
        <v>21221489.079334859</v>
      </c>
      <c r="AG67" s="487">
        <f t="shared" si="8"/>
        <v>-293676.38438269868</v>
      </c>
      <c r="AH67" s="438">
        <v>53223394.24956727</v>
      </c>
      <c r="AI67" s="438"/>
      <c r="AJ67" s="438">
        <v>53094749.899840258</v>
      </c>
      <c r="AK67" s="428">
        <f t="shared" si="9"/>
        <v>52801073.515457556</v>
      </c>
      <c r="AL67" s="487">
        <f t="shared" si="10"/>
        <v>-293676.38438270241</v>
      </c>
      <c r="AM67" s="429">
        <v>13</v>
      </c>
      <c r="AN67" s="429">
        <v>13</v>
      </c>
    </row>
    <row r="68" spans="1:40">
      <c r="A68" s="434">
        <v>181</v>
      </c>
      <c r="B68" s="435" t="s">
        <v>99</v>
      </c>
      <c r="C68" s="436">
        <v>1683</v>
      </c>
      <c r="D68" s="503">
        <v>309537.89514940546</v>
      </c>
      <c r="E68" s="499">
        <v>306552.8742181462</v>
      </c>
      <c r="F68" s="499">
        <v>306512.28678834764</v>
      </c>
      <c r="G68" s="499">
        <v>306512.28678834764</v>
      </c>
      <c r="H68" s="502">
        <f t="shared" si="3"/>
        <v>0</v>
      </c>
      <c r="I68" s="490">
        <v>552698.84636575624</v>
      </c>
      <c r="J68" s="491">
        <v>563462.14562010067</v>
      </c>
      <c r="K68" s="491">
        <v>545873.40953491768</v>
      </c>
      <c r="L68" s="491">
        <v>545873.40953491768</v>
      </c>
      <c r="M68" s="488">
        <f t="shared" si="4"/>
        <v>0</v>
      </c>
      <c r="N68" s="200">
        <v>862236.7415151617</v>
      </c>
      <c r="O68" s="440">
        <v>870015.01983824687</v>
      </c>
      <c r="P68" s="440">
        <v>852385.69632326532</v>
      </c>
      <c r="Q68" s="646">
        <f t="shared" si="5"/>
        <v>852385.69632326532</v>
      </c>
      <c r="R68" s="487">
        <f t="shared" si="11"/>
        <v>0</v>
      </c>
      <c r="S68" s="440">
        <v>923563.42702251265</v>
      </c>
      <c r="T68" s="440">
        <v>923563.42702251265</v>
      </c>
      <c r="U68" s="440">
        <v>925287.16759762645</v>
      </c>
      <c r="V68" s="440">
        <v>925287.16759762645</v>
      </c>
      <c r="W68" s="487">
        <f t="shared" si="6"/>
        <v>0</v>
      </c>
      <c r="X68" s="200">
        <v>1785800.1685376745</v>
      </c>
      <c r="Y68" s="200">
        <v>1793578.4468607595</v>
      </c>
      <c r="Z68" s="200">
        <v>1777672.8639208917</v>
      </c>
      <c r="AA68" s="200">
        <v>1777672.8639208917</v>
      </c>
      <c r="AB68" s="487">
        <f t="shared" si="7"/>
        <v>0</v>
      </c>
      <c r="AC68" s="440">
        <v>430981.67008489481</v>
      </c>
      <c r="AD68" s="440">
        <v>427519.72024902276</v>
      </c>
      <c r="AE68" s="440">
        <v>427519.72024902276</v>
      </c>
      <c r="AF68" s="440">
        <v>426361.30558149749</v>
      </c>
      <c r="AG68" s="487">
        <f t="shared" si="8"/>
        <v>-1158.4146675252705</v>
      </c>
      <c r="AH68" s="438">
        <v>2216781.8386225691</v>
      </c>
      <c r="AI68" s="438"/>
      <c r="AJ68" s="438">
        <v>2205192.5841699145</v>
      </c>
      <c r="AK68" s="428">
        <f t="shared" si="9"/>
        <v>2204034.1695023892</v>
      </c>
      <c r="AL68" s="487">
        <f t="shared" si="10"/>
        <v>-1158.4146675253287</v>
      </c>
      <c r="AM68" s="429">
        <v>4</v>
      </c>
      <c r="AN68" s="429">
        <v>4</v>
      </c>
    </row>
    <row r="69" spans="1:40">
      <c r="A69" s="434">
        <v>182</v>
      </c>
      <c r="B69" s="435" t="s">
        <v>100</v>
      </c>
      <c r="C69" s="436">
        <v>19347</v>
      </c>
      <c r="D69" s="503">
        <v>144720.67576366011</v>
      </c>
      <c r="E69" s="499">
        <v>132155.15508438926</v>
      </c>
      <c r="F69" s="499">
        <v>96368.53048876673</v>
      </c>
      <c r="G69" s="499">
        <v>96368.53048876673</v>
      </c>
      <c r="H69" s="502">
        <f t="shared" si="3"/>
        <v>0</v>
      </c>
      <c r="I69" s="490">
        <v>-2815919.7909882613</v>
      </c>
      <c r="J69" s="491">
        <v>-2692309.9497115621</v>
      </c>
      <c r="K69" s="491">
        <v>-2791220.9393070163</v>
      </c>
      <c r="L69" s="491">
        <v>-2791220.9393070163</v>
      </c>
      <c r="M69" s="488">
        <f t="shared" si="4"/>
        <v>0</v>
      </c>
      <c r="N69" s="200">
        <v>-2671199.1152246012</v>
      </c>
      <c r="O69" s="440">
        <v>-2560154.7946271729</v>
      </c>
      <c r="P69" s="440">
        <v>-2694852.4088182496</v>
      </c>
      <c r="Q69" s="646">
        <f t="shared" si="5"/>
        <v>-2694852.4088182496</v>
      </c>
      <c r="R69" s="487">
        <f t="shared" si="11"/>
        <v>0</v>
      </c>
      <c r="S69" s="440">
        <v>2539351.1399031901</v>
      </c>
      <c r="T69" s="440">
        <v>2539351.1399031901</v>
      </c>
      <c r="U69" s="440">
        <v>2532216.7046914492</v>
      </c>
      <c r="V69" s="440">
        <v>2532216.7046914492</v>
      </c>
      <c r="W69" s="487">
        <f t="shared" si="6"/>
        <v>0</v>
      </c>
      <c r="X69" s="200">
        <v>-131847.97532141116</v>
      </c>
      <c r="Y69" s="200">
        <v>-20803.654723982792</v>
      </c>
      <c r="Z69" s="200">
        <v>-162635.70412680041</v>
      </c>
      <c r="AA69" s="200">
        <v>-162635.70412680041</v>
      </c>
      <c r="AB69" s="487">
        <f t="shared" si="7"/>
        <v>0</v>
      </c>
      <c r="AC69" s="440">
        <v>3352343.2180305989</v>
      </c>
      <c r="AD69" s="440">
        <v>3336534.155175915</v>
      </c>
      <c r="AE69" s="440">
        <v>3336534.155175915</v>
      </c>
      <c r="AF69" s="440">
        <v>3275389.5878337245</v>
      </c>
      <c r="AG69" s="487">
        <f t="shared" si="8"/>
        <v>-61144.567342190538</v>
      </c>
      <c r="AH69" s="438">
        <v>3220495.2427091878</v>
      </c>
      <c r="AI69" s="438"/>
      <c r="AJ69" s="438">
        <v>3173898.4510491146</v>
      </c>
      <c r="AK69" s="428">
        <f t="shared" si="9"/>
        <v>3112753.883706924</v>
      </c>
      <c r="AL69" s="487">
        <f t="shared" si="10"/>
        <v>-61144.567342190538</v>
      </c>
      <c r="AM69" s="429">
        <v>13</v>
      </c>
      <c r="AN69" s="429">
        <v>13</v>
      </c>
    </row>
    <row r="70" spans="1:40">
      <c r="A70" s="434">
        <v>186</v>
      </c>
      <c r="B70" s="435" t="s">
        <v>101</v>
      </c>
      <c r="C70" s="436">
        <v>45630</v>
      </c>
      <c r="D70" s="503">
        <v>15686771.174580259</v>
      </c>
      <c r="E70" s="499">
        <v>15523682.493515011</v>
      </c>
      <c r="F70" s="499">
        <v>15470210.258500811</v>
      </c>
      <c r="G70" s="499">
        <v>15470210.258500811</v>
      </c>
      <c r="H70" s="502">
        <f t="shared" si="3"/>
        <v>0</v>
      </c>
      <c r="I70" s="490">
        <v>-9712613.9943845104</v>
      </c>
      <c r="J70" s="491">
        <v>-9163975.7874738574</v>
      </c>
      <c r="K70" s="491">
        <v>-9872828.9891858958</v>
      </c>
      <c r="L70" s="491">
        <v>-9872828.9891858958</v>
      </c>
      <c r="M70" s="488">
        <f t="shared" si="4"/>
        <v>0</v>
      </c>
      <c r="N70" s="200">
        <v>5974157.1801957488</v>
      </c>
      <c r="O70" s="440">
        <v>6359706.7060411535</v>
      </c>
      <c r="P70" s="440">
        <v>5597381.2693149149</v>
      </c>
      <c r="Q70" s="646">
        <f t="shared" si="5"/>
        <v>5597381.2693149149</v>
      </c>
      <c r="R70" s="487">
        <f t="shared" si="11"/>
        <v>0</v>
      </c>
      <c r="S70" s="440">
        <v>1018984.4150808139</v>
      </c>
      <c r="T70" s="440">
        <v>1018984.4150808139</v>
      </c>
      <c r="U70" s="440">
        <v>1016478.1334061795</v>
      </c>
      <c r="V70" s="440">
        <v>1016478.1334061795</v>
      </c>
      <c r="W70" s="487">
        <f t="shared" si="6"/>
        <v>0</v>
      </c>
      <c r="X70" s="200">
        <v>6993141.5952765625</v>
      </c>
      <c r="Y70" s="200">
        <v>7378691.1211219672</v>
      </c>
      <c r="Z70" s="200">
        <v>6613859.402721094</v>
      </c>
      <c r="AA70" s="200">
        <v>6613859.402721094</v>
      </c>
      <c r="AB70" s="487">
        <f t="shared" si="7"/>
        <v>0</v>
      </c>
      <c r="AC70" s="440">
        <v>5530425.0331454678</v>
      </c>
      <c r="AD70" s="440">
        <v>5544426.9982952811</v>
      </c>
      <c r="AE70" s="440">
        <v>5544426.9982952811</v>
      </c>
      <c r="AF70" s="440">
        <v>5398864.8071859898</v>
      </c>
      <c r="AG70" s="487">
        <f t="shared" si="8"/>
        <v>-145562.19110929128</v>
      </c>
      <c r="AH70" s="438">
        <v>12523566.628422029</v>
      </c>
      <c r="AI70" s="438"/>
      <c r="AJ70" s="438">
        <v>12158286.401016375</v>
      </c>
      <c r="AK70" s="428">
        <f t="shared" si="9"/>
        <v>12012724.209907085</v>
      </c>
      <c r="AL70" s="487">
        <f t="shared" si="10"/>
        <v>-145562.19110929035</v>
      </c>
      <c r="AM70" s="429">
        <v>1</v>
      </c>
      <c r="AN70" s="430">
        <v>33</v>
      </c>
    </row>
    <row r="71" spans="1:40">
      <c r="A71" s="434">
        <v>202</v>
      </c>
      <c r="B71" s="435" t="s">
        <v>102</v>
      </c>
      <c r="C71" s="436">
        <v>35848</v>
      </c>
      <c r="D71" s="503">
        <v>18678861.642729539</v>
      </c>
      <c r="E71" s="499">
        <v>18517676.890487239</v>
      </c>
      <c r="F71" s="499">
        <v>18469445.049673058</v>
      </c>
      <c r="G71" s="499">
        <v>18469445.049673058</v>
      </c>
      <c r="H71" s="502">
        <f t="shared" si="3"/>
        <v>0</v>
      </c>
      <c r="I71" s="490">
        <v>6253456.5997180743</v>
      </c>
      <c r="J71" s="491">
        <v>6722974.8741739141</v>
      </c>
      <c r="K71" s="491">
        <v>6090906.8698469754</v>
      </c>
      <c r="L71" s="491">
        <v>6090906.8698469754</v>
      </c>
      <c r="M71" s="488">
        <f t="shared" si="4"/>
        <v>0</v>
      </c>
      <c r="N71" s="200">
        <v>24932318.242447615</v>
      </c>
      <c r="O71" s="440">
        <v>25240651.764661152</v>
      </c>
      <c r="P71" s="440">
        <v>24560351.919520035</v>
      </c>
      <c r="Q71" s="646">
        <f t="shared" si="5"/>
        <v>24560351.919520035</v>
      </c>
      <c r="R71" s="487">
        <f t="shared" si="11"/>
        <v>0</v>
      </c>
      <c r="S71" s="440">
        <v>655301.69728820329</v>
      </c>
      <c r="T71" s="440">
        <v>655301.69728820329</v>
      </c>
      <c r="U71" s="440">
        <v>658340.52202976041</v>
      </c>
      <c r="V71" s="440">
        <v>658340.52202976041</v>
      </c>
      <c r="W71" s="487">
        <f t="shared" si="6"/>
        <v>0</v>
      </c>
      <c r="X71" s="200">
        <v>25587619.939735819</v>
      </c>
      <c r="Y71" s="200">
        <v>25895953.461949356</v>
      </c>
      <c r="Z71" s="200">
        <v>25218692.441549797</v>
      </c>
      <c r="AA71" s="200">
        <v>25218692.441549797</v>
      </c>
      <c r="AB71" s="487">
        <f t="shared" si="7"/>
        <v>0</v>
      </c>
      <c r="AC71" s="440">
        <v>3831759.0280166296</v>
      </c>
      <c r="AD71" s="440">
        <v>3845649.481600021</v>
      </c>
      <c r="AE71" s="440">
        <v>3845649.481600021</v>
      </c>
      <c r="AF71" s="440">
        <v>3738913.909100424</v>
      </c>
      <c r="AG71" s="487">
        <f t="shared" si="8"/>
        <v>-106735.57249959698</v>
      </c>
      <c r="AH71" s="438">
        <v>29419378.967752449</v>
      </c>
      <c r="AI71" s="438"/>
      <c r="AJ71" s="438">
        <v>29064341.923149817</v>
      </c>
      <c r="AK71" s="428">
        <f t="shared" si="9"/>
        <v>28957606.350650221</v>
      </c>
      <c r="AL71" s="487">
        <f t="shared" si="10"/>
        <v>-106735.57249959558</v>
      </c>
      <c r="AM71" s="429">
        <v>2</v>
      </c>
      <c r="AN71" s="429">
        <v>2</v>
      </c>
    </row>
    <row r="72" spans="1:40">
      <c r="A72" s="434">
        <v>204</v>
      </c>
      <c r="B72" s="435" t="s">
        <v>103</v>
      </c>
      <c r="C72" s="436">
        <v>2689</v>
      </c>
      <c r="D72" s="503">
        <v>146856.74299200694</v>
      </c>
      <c r="E72" s="499">
        <v>144156.50658650836</v>
      </c>
      <c r="F72" s="499">
        <v>151127.08435854502</v>
      </c>
      <c r="G72" s="499">
        <v>151127.08435854502</v>
      </c>
      <c r="H72" s="502">
        <f t="shared" si="3"/>
        <v>0</v>
      </c>
      <c r="I72" s="490">
        <v>-1871427.493909501</v>
      </c>
      <c r="J72" s="491">
        <v>-1846267.544968287</v>
      </c>
      <c r="K72" s="491">
        <v>-1835859.8130143553</v>
      </c>
      <c r="L72" s="491">
        <v>-1835859.8130143553</v>
      </c>
      <c r="M72" s="488">
        <f t="shared" si="4"/>
        <v>0</v>
      </c>
      <c r="N72" s="200">
        <v>-1724570.7509174941</v>
      </c>
      <c r="O72" s="440">
        <v>-1702111.0383817786</v>
      </c>
      <c r="P72" s="440">
        <v>-1684732.7286558102</v>
      </c>
      <c r="Q72" s="646">
        <f t="shared" si="5"/>
        <v>-1684732.7286558102</v>
      </c>
      <c r="R72" s="487">
        <f t="shared" si="11"/>
        <v>0</v>
      </c>
      <c r="S72" s="440">
        <v>1137332.0846248877</v>
      </c>
      <c r="T72" s="440">
        <v>1137332.0846248877</v>
      </c>
      <c r="U72" s="440">
        <v>1129991.0250743905</v>
      </c>
      <c r="V72" s="440">
        <v>1129991.0250743905</v>
      </c>
      <c r="W72" s="487">
        <f t="shared" si="6"/>
        <v>0</v>
      </c>
      <c r="X72" s="200">
        <v>-587238.66629260639</v>
      </c>
      <c r="Y72" s="200">
        <v>-564778.95375689096</v>
      </c>
      <c r="Z72" s="200">
        <v>-554741.70358141977</v>
      </c>
      <c r="AA72" s="200">
        <v>-554741.70358141977</v>
      </c>
      <c r="AB72" s="487">
        <f t="shared" si="7"/>
        <v>0</v>
      </c>
      <c r="AC72" s="440">
        <v>631712.75791836879</v>
      </c>
      <c r="AD72" s="440">
        <v>625548.33870371361</v>
      </c>
      <c r="AE72" s="440">
        <v>625548.33870371361</v>
      </c>
      <c r="AF72" s="440">
        <v>618298.41845865559</v>
      </c>
      <c r="AG72" s="487">
        <f t="shared" si="8"/>
        <v>-7249.9202450580196</v>
      </c>
      <c r="AH72" s="438">
        <v>44474.091625762405</v>
      </c>
      <c r="AI72" s="438"/>
      <c r="AJ72" s="438">
        <v>70806.635122293839</v>
      </c>
      <c r="AK72" s="428">
        <f t="shared" si="9"/>
        <v>63556.71487723582</v>
      </c>
      <c r="AL72" s="487">
        <f t="shared" si="10"/>
        <v>-7249.9202450580196</v>
      </c>
      <c r="AM72" s="429">
        <v>11</v>
      </c>
      <c r="AN72" s="429">
        <v>11</v>
      </c>
    </row>
    <row r="73" spans="1:40">
      <c r="A73" s="434">
        <v>205</v>
      </c>
      <c r="B73" s="435" t="s">
        <v>104</v>
      </c>
      <c r="C73" s="436">
        <v>36297</v>
      </c>
      <c r="D73" s="503">
        <v>9378393.6552861352</v>
      </c>
      <c r="E73" s="499">
        <v>9283045.5609036703</v>
      </c>
      <c r="F73" s="499">
        <v>9362356.8629933801</v>
      </c>
      <c r="G73" s="499">
        <v>9362356.8629933801</v>
      </c>
      <c r="H73" s="502">
        <f t="shared" si="3"/>
        <v>0</v>
      </c>
      <c r="I73" s="490">
        <v>-10140262.677426074</v>
      </c>
      <c r="J73" s="491">
        <v>-10253257.052438661</v>
      </c>
      <c r="K73" s="491">
        <v>-10544661.697715111</v>
      </c>
      <c r="L73" s="491">
        <v>-10544661.697715111</v>
      </c>
      <c r="M73" s="488">
        <f t="shared" si="4"/>
        <v>0</v>
      </c>
      <c r="N73" s="200">
        <v>-761869.02213993855</v>
      </c>
      <c r="O73" s="440">
        <v>-970211.49153499119</v>
      </c>
      <c r="P73" s="440">
        <v>-1182304.834721731</v>
      </c>
      <c r="Q73" s="646">
        <f t="shared" si="5"/>
        <v>-1182304.834721731</v>
      </c>
      <c r="R73" s="487">
        <f t="shared" si="11"/>
        <v>0</v>
      </c>
      <c r="S73" s="440">
        <v>12695503.235269813</v>
      </c>
      <c r="T73" s="440">
        <v>12695503.235269813</v>
      </c>
      <c r="U73" s="440">
        <v>12709206.49113602</v>
      </c>
      <c r="V73" s="440">
        <v>12709206.49113602</v>
      </c>
      <c r="W73" s="487">
        <f t="shared" si="6"/>
        <v>0</v>
      </c>
      <c r="X73" s="200">
        <v>11933634.213129874</v>
      </c>
      <c r="Y73" s="200">
        <v>11725291.743734822</v>
      </c>
      <c r="Z73" s="200">
        <v>11526901.656414289</v>
      </c>
      <c r="AA73" s="200">
        <v>11526901.656414289</v>
      </c>
      <c r="AB73" s="487">
        <f t="shared" si="7"/>
        <v>0</v>
      </c>
      <c r="AC73" s="440">
        <v>5820736.3360742386</v>
      </c>
      <c r="AD73" s="440">
        <v>5800264.1358525781</v>
      </c>
      <c r="AE73" s="440">
        <v>5800264.1358525781</v>
      </c>
      <c r="AF73" s="440">
        <v>5718120.9029471334</v>
      </c>
      <c r="AG73" s="487">
        <f t="shared" si="8"/>
        <v>-82143.232905444689</v>
      </c>
      <c r="AH73" s="438">
        <v>17754370.549204111</v>
      </c>
      <c r="AI73" s="438"/>
      <c r="AJ73" s="438">
        <v>17327165.792266868</v>
      </c>
      <c r="AK73" s="428">
        <f t="shared" si="9"/>
        <v>17245022.559361421</v>
      </c>
      <c r="AL73" s="487">
        <f t="shared" si="10"/>
        <v>-82143.232905447483</v>
      </c>
      <c r="AM73" s="429">
        <v>18</v>
      </c>
      <c r="AN73" s="429">
        <v>18</v>
      </c>
    </row>
    <row r="74" spans="1:40">
      <c r="A74" s="434">
        <v>208</v>
      </c>
      <c r="B74" s="435" t="s">
        <v>105</v>
      </c>
      <c r="C74" s="436">
        <v>12335</v>
      </c>
      <c r="D74" s="503">
        <v>6628026.2395063769</v>
      </c>
      <c r="E74" s="499">
        <v>6571964.1718909116</v>
      </c>
      <c r="F74" s="499">
        <v>6571911.6690971237</v>
      </c>
      <c r="G74" s="499">
        <v>6571911.6690971237</v>
      </c>
      <c r="H74" s="502">
        <f t="shared" si="3"/>
        <v>0</v>
      </c>
      <c r="I74" s="490">
        <v>343414.14959945879</v>
      </c>
      <c r="J74" s="491">
        <v>420173.06956541364</v>
      </c>
      <c r="K74" s="491">
        <v>545134.38147845771</v>
      </c>
      <c r="L74" s="491">
        <v>545134.38147845771</v>
      </c>
      <c r="M74" s="488">
        <f t="shared" si="4"/>
        <v>0</v>
      </c>
      <c r="N74" s="200">
        <v>6971440.3891058359</v>
      </c>
      <c r="O74" s="440">
        <v>6992137.2414563252</v>
      </c>
      <c r="P74" s="440">
        <v>7117046.0505755814</v>
      </c>
      <c r="Q74" s="646">
        <f t="shared" si="5"/>
        <v>7117046.0505755814</v>
      </c>
      <c r="R74" s="487">
        <f t="shared" si="11"/>
        <v>0</v>
      </c>
      <c r="S74" s="440">
        <v>5841370.2077659462</v>
      </c>
      <c r="T74" s="440">
        <v>5841370.2077659462</v>
      </c>
      <c r="U74" s="440">
        <v>5776803.9278499866</v>
      </c>
      <c r="V74" s="440">
        <v>5776803.9278499866</v>
      </c>
      <c r="W74" s="487">
        <f t="shared" si="6"/>
        <v>0</v>
      </c>
      <c r="X74" s="200">
        <v>12812810.596871782</v>
      </c>
      <c r="Y74" s="200">
        <v>12833507.44922227</v>
      </c>
      <c r="Z74" s="200">
        <v>12893849.978425568</v>
      </c>
      <c r="AA74" s="200">
        <v>12893849.978425568</v>
      </c>
      <c r="AB74" s="487">
        <f t="shared" si="7"/>
        <v>0</v>
      </c>
      <c r="AC74" s="440">
        <v>2453102.5667014555</v>
      </c>
      <c r="AD74" s="440">
        <v>2439314.5799197406</v>
      </c>
      <c r="AE74" s="440">
        <v>2439314.5799197406</v>
      </c>
      <c r="AF74" s="440">
        <v>2423142.9183948599</v>
      </c>
      <c r="AG74" s="487">
        <f t="shared" si="8"/>
        <v>-16171.661524880677</v>
      </c>
      <c r="AH74" s="438">
        <v>15265913.163573237</v>
      </c>
      <c r="AI74" s="438"/>
      <c r="AJ74" s="438">
        <v>15333164.558345309</v>
      </c>
      <c r="AK74" s="428">
        <f t="shared" si="9"/>
        <v>15316992.896820428</v>
      </c>
      <c r="AL74" s="487">
        <f t="shared" si="10"/>
        <v>-16171.661524880677</v>
      </c>
      <c r="AM74" s="429">
        <v>17</v>
      </c>
      <c r="AN74" s="429">
        <v>17</v>
      </c>
    </row>
    <row r="75" spans="1:40">
      <c r="A75" s="434">
        <v>211</v>
      </c>
      <c r="B75" s="435" t="s">
        <v>106</v>
      </c>
      <c r="C75" s="436">
        <v>32959</v>
      </c>
      <c r="D75" s="503">
        <v>16327145.460948907</v>
      </c>
      <c r="E75" s="499">
        <v>16185217.5981328</v>
      </c>
      <c r="F75" s="499">
        <v>16153960.787932554</v>
      </c>
      <c r="G75" s="499">
        <v>16153960.787932554</v>
      </c>
      <c r="H75" s="502">
        <f t="shared" ref="H75:H138" si="12">F75-G75</f>
        <v>0</v>
      </c>
      <c r="I75" s="490">
        <v>-1337781.4323845024</v>
      </c>
      <c r="J75" s="491">
        <v>-1157837.8750865473</v>
      </c>
      <c r="K75" s="491">
        <v>-1598623.0679844564</v>
      </c>
      <c r="L75" s="491">
        <v>-1598623.0679844564</v>
      </c>
      <c r="M75" s="488">
        <f t="shared" ref="M75:M138" si="13">K75-L75</f>
        <v>0</v>
      </c>
      <c r="N75" s="200">
        <v>14989364.028564405</v>
      </c>
      <c r="O75" s="440">
        <v>15027379.723046253</v>
      </c>
      <c r="P75" s="440">
        <v>14555337.719948098</v>
      </c>
      <c r="Q75" s="646">
        <f t="shared" ref="Q75:Q138" si="14">SUM(G75,L75)</f>
        <v>14555337.719948098</v>
      </c>
      <c r="R75" s="487">
        <f t="shared" si="11"/>
        <v>0</v>
      </c>
      <c r="S75" s="440">
        <v>5266009.2511681691</v>
      </c>
      <c r="T75" s="440">
        <v>5266009.2511681691</v>
      </c>
      <c r="U75" s="440">
        <v>5317115.4541388405</v>
      </c>
      <c r="V75" s="440">
        <v>5317115.4541388405</v>
      </c>
      <c r="W75" s="487">
        <f t="shared" ref="W75:W138" si="15">U75-V75</f>
        <v>0</v>
      </c>
      <c r="X75" s="200">
        <v>20255373.279732574</v>
      </c>
      <c r="Y75" s="200">
        <v>20293388.97421442</v>
      </c>
      <c r="Z75" s="200">
        <v>19872453.17408694</v>
      </c>
      <c r="AA75" s="200">
        <v>19872453.17408694</v>
      </c>
      <c r="AB75" s="487">
        <f t="shared" ref="AB75:AB138" si="16">AA75-Z75</f>
        <v>0</v>
      </c>
      <c r="AC75" s="440">
        <v>4325428.2196743274</v>
      </c>
      <c r="AD75" s="440">
        <v>4323625.3454465857</v>
      </c>
      <c r="AE75" s="440">
        <v>4323625.3454465857</v>
      </c>
      <c r="AF75" s="440">
        <v>4222130.48012006</v>
      </c>
      <c r="AG75" s="487">
        <f t="shared" ref="AG75:AG138" si="17">AF75-AE75</f>
        <v>-101494.86532652564</v>
      </c>
      <c r="AH75" s="438">
        <v>24580801.4994069</v>
      </c>
      <c r="AI75" s="438"/>
      <c r="AJ75" s="438">
        <v>24196078.519533526</v>
      </c>
      <c r="AK75" s="428">
        <f t="shared" ref="AK75:AK138" si="18">SUM(AA75,AF75)</f>
        <v>24094583.654206999</v>
      </c>
      <c r="AL75" s="487">
        <f t="shared" ref="AL75:AL138" si="19">AK75-AJ75</f>
        <v>-101494.86532652751</v>
      </c>
      <c r="AM75" s="429">
        <v>6</v>
      </c>
      <c r="AN75" s="429">
        <v>6</v>
      </c>
    </row>
    <row r="76" spans="1:40">
      <c r="A76" s="434">
        <v>213</v>
      </c>
      <c r="B76" s="435" t="s">
        <v>107</v>
      </c>
      <c r="C76" s="436">
        <v>5154</v>
      </c>
      <c r="D76" s="503">
        <v>418767.22036617517</v>
      </c>
      <c r="E76" s="499">
        <v>412866.62035372993</v>
      </c>
      <c r="F76" s="499">
        <v>408145.98135366116</v>
      </c>
      <c r="G76" s="499">
        <v>408145.98135366116</v>
      </c>
      <c r="H76" s="502">
        <f t="shared" si="12"/>
        <v>0</v>
      </c>
      <c r="I76" s="490">
        <v>-865962.74242608645</v>
      </c>
      <c r="J76" s="491">
        <v>-823459.37880089832</v>
      </c>
      <c r="K76" s="491">
        <v>-857907.54764934513</v>
      </c>
      <c r="L76" s="491">
        <v>-857907.54764934513</v>
      </c>
      <c r="M76" s="488">
        <f t="shared" si="13"/>
        <v>0</v>
      </c>
      <c r="N76" s="200">
        <v>-447195.52205991128</v>
      </c>
      <c r="O76" s="440">
        <v>-410592.75844716839</v>
      </c>
      <c r="P76" s="440">
        <v>-449761.56629568397</v>
      </c>
      <c r="Q76" s="646">
        <f t="shared" si="14"/>
        <v>-449761.56629568397</v>
      </c>
      <c r="R76" s="487">
        <f t="shared" ref="R76:R139" si="20">P76-Q76</f>
        <v>0</v>
      </c>
      <c r="S76" s="440">
        <v>1196035.3321399679</v>
      </c>
      <c r="T76" s="440">
        <v>1196035.3321399679</v>
      </c>
      <c r="U76" s="440">
        <v>1203811.5481204316</v>
      </c>
      <c r="V76" s="440">
        <v>1203811.5481204316</v>
      </c>
      <c r="W76" s="487">
        <f t="shared" si="15"/>
        <v>0</v>
      </c>
      <c r="X76" s="200">
        <v>748839.81008005666</v>
      </c>
      <c r="Y76" s="200">
        <v>785442.57369279955</v>
      </c>
      <c r="Z76" s="200">
        <v>754049.98182474764</v>
      </c>
      <c r="AA76" s="200">
        <v>754049.98182474764</v>
      </c>
      <c r="AB76" s="487">
        <f t="shared" si="16"/>
        <v>0</v>
      </c>
      <c r="AC76" s="440">
        <v>1128332.7058651163</v>
      </c>
      <c r="AD76" s="440">
        <v>1118990.4507242911</v>
      </c>
      <c r="AE76" s="440">
        <v>1118990.4507242911</v>
      </c>
      <c r="AF76" s="440">
        <v>1110295.7370382252</v>
      </c>
      <c r="AG76" s="487">
        <f t="shared" si="17"/>
        <v>-8694.7136860659812</v>
      </c>
      <c r="AH76" s="438">
        <v>1877172.5159451729</v>
      </c>
      <c r="AI76" s="438"/>
      <c r="AJ76" s="438">
        <v>1873040.4325490389</v>
      </c>
      <c r="AK76" s="428">
        <f t="shared" si="18"/>
        <v>1864345.7188629727</v>
      </c>
      <c r="AL76" s="487">
        <f t="shared" si="19"/>
        <v>-8694.713686066214</v>
      </c>
      <c r="AM76" s="429">
        <v>10</v>
      </c>
      <c r="AN76" s="429">
        <v>10</v>
      </c>
    </row>
    <row r="77" spans="1:40">
      <c r="A77" s="434">
        <v>214</v>
      </c>
      <c r="B77" s="435" t="s">
        <v>108</v>
      </c>
      <c r="C77" s="436">
        <v>12528</v>
      </c>
      <c r="D77" s="503">
        <v>2502568.3601442659</v>
      </c>
      <c r="E77" s="499">
        <v>2478139.5751112634</v>
      </c>
      <c r="F77" s="499">
        <v>2471329.3430502671</v>
      </c>
      <c r="G77" s="499">
        <v>2471329.3430502671</v>
      </c>
      <c r="H77" s="502">
        <f t="shared" si="12"/>
        <v>0</v>
      </c>
      <c r="I77" s="490">
        <v>-878916.79153841734</v>
      </c>
      <c r="J77" s="491">
        <v>-796261.45315982355</v>
      </c>
      <c r="K77" s="491">
        <v>-862896.85015969956</v>
      </c>
      <c r="L77" s="491">
        <v>-862896.85015969956</v>
      </c>
      <c r="M77" s="488">
        <f t="shared" si="13"/>
        <v>0</v>
      </c>
      <c r="N77" s="200">
        <v>1623651.5686058484</v>
      </c>
      <c r="O77" s="440">
        <v>1681878.1219514401</v>
      </c>
      <c r="P77" s="440">
        <v>1608432.4928905675</v>
      </c>
      <c r="Q77" s="646">
        <f t="shared" si="14"/>
        <v>1608432.4928905675</v>
      </c>
      <c r="R77" s="487">
        <f t="shared" si="20"/>
        <v>0</v>
      </c>
      <c r="S77" s="440">
        <v>5183271.4636409581</v>
      </c>
      <c r="T77" s="440">
        <v>5183271.4636409581</v>
      </c>
      <c r="U77" s="440">
        <v>5190839.3998318166</v>
      </c>
      <c r="V77" s="440">
        <v>5190839.3998318166</v>
      </c>
      <c r="W77" s="487">
        <f t="shared" si="15"/>
        <v>0</v>
      </c>
      <c r="X77" s="200">
        <v>6806923.0322468067</v>
      </c>
      <c r="Y77" s="200">
        <v>6865149.5855923984</v>
      </c>
      <c r="Z77" s="200">
        <v>6799271.8927223841</v>
      </c>
      <c r="AA77" s="200">
        <v>6799271.8927223841</v>
      </c>
      <c r="AB77" s="487">
        <f t="shared" si="16"/>
        <v>0</v>
      </c>
      <c r="AC77" s="440">
        <v>2681062.075887952</v>
      </c>
      <c r="AD77" s="440">
        <v>2659996.8055839166</v>
      </c>
      <c r="AE77" s="440">
        <v>2659996.8055839166</v>
      </c>
      <c r="AF77" s="440">
        <v>2646942.193622163</v>
      </c>
      <c r="AG77" s="487">
        <f t="shared" si="17"/>
        <v>-13054.611961753573</v>
      </c>
      <c r="AH77" s="438">
        <v>9487985.1081347577</v>
      </c>
      <c r="AI77" s="438"/>
      <c r="AJ77" s="438">
        <v>9459268.6983062997</v>
      </c>
      <c r="AK77" s="428">
        <f t="shared" si="18"/>
        <v>9446214.0863445476</v>
      </c>
      <c r="AL77" s="487">
        <f t="shared" si="19"/>
        <v>-13054.611961752176</v>
      </c>
      <c r="AM77" s="429">
        <v>4</v>
      </c>
      <c r="AN77" s="429">
        <v>4</v>
      </c>
    </row>
    <row r="78" spans="1:40">
      <c r="A78" s="434">
        <v>216</v>
      </c>
      <c r="B78" s="435" t="s">
        <v>109</v>
      </c>
      <c r="C78" s="436">
        <v>1269</v>
      </c>
      <c r="D78" s="503">
        <v>568623.02964138344</v>
      </c>
      <c r="E78" s="499">
        <v>563678.04023088166</v>
      </c>
      <c r="F78" s="499">
        <v>561306.60782284685</v>
      </c>
      <c r="G78" s="499">
        <v>561306.60782284685</v>
      </c>
      <c r="H78" s="502">
        <f t="shared" si="12"/>
        <v>0</v>
      </c>
      <c r="I78" s="490">
        <v>-8729.6852037210338</v>
      </c>
      <c r="J78" s="491">
        <v>2366.9859789381517</v>
      </c>
      <c r="K78" s="491">
        <v>-95.278898805037898</v>
      </c>
      <c r="L78" s="491">
        <v>-95.278898805037898</v>
      </c>
      <c r="M78" s="488">
        <f t="shared" si="13"/>
        <v>0</v>
      </c>
      <c r="N78" s="200">
        <v>559893.3444376624</v>
      </c>
      <c r="O78" s="440">
        <v>566045.02620981983</v>
      </c>
      <c r="P78" s="440">
        <v>561211.32892404182</v>
      </c>
      <c r="Q78" s="646">
        <f t="shared" si="14"/>
        <v>561211.32892404182</v>
      </c>
      <c r="R78" s="487">
        <f t="shared" si="20"/>
        <v>0</v>
      </c>
      <c r="S78" s="440">
        <v>507113.0034104847</v>
      </c>
      <c r="T78" s="440">
        <v>507113.0034104847</v>
      </c>
      <c r="U78" s="440">
        <v>508158.78204722999</v>
      </c>
      <c r="V78" s="440">
        <v>508158.78204722999</v>
      </c>
      <c r="W78" s="487">
        <f t="shared" si="15"/>
        <v>0</v>
      </c>
      <c r="X78" s="200">
        <v>1067006.3478481472</v>
      </c>
      <c r="Y78" s="200">
        <v>1073158.0296203045</v>
      </c>
      <c r="Z78" s="200">
        <v>1069370.1109712718</v>
      </c>
      <c r="AA78" s="200">
        <v>1069370.1109712718</v>
      </c>
      <c r="AB78" s="487">
        <f t="shared" si="16"/>
        <v>0</v>
      </c>
      <c r="AC78" s="440">
        <v>304242.40977088257</v>
      </c>
      <c r="AD78" s="440">
        <v>301416.72946490237</v>
      </c>
      <c r="AE78" s="440">
        <v>301416.72946490237</v>
      </c>
      <c r="AF78" s="440">
        <v>300791.69579398894</v>
      </c>
      <c r="AG78" s="487">
        <f t="shared" si="17"/>
        <v>-625.03367091342807</v>
      </c>
      <c r="AH78" s="438">
        <v>1371248.7576190298</v>
      </c>
      <c r="AI78" s="438"/>
      <c r="AJ78" s="438">
        <v>1370786.8404361741</v>
      </c>
      <c r="AK78" s="428">
        <f t="shared" si="18"/>
        <v>1370161.8067652606</v>
      </c>
      <c r="AL78" s="487">
        <f t="shared" si="19"/>
        <v>-625.03367091342807</v>
      </c>
      <c r="AM78" s="429">
        <v>13</v>
      </c>
      <c r="AN78" s="429">
        <v>13</v>
      </c>
    </row>
    <row r="79" spans="1:40">
      <c r="A79" s="434">
        <v>217</v>
      </c>
      <c r="B79" s="435" t="s">
        <v>110</v>
      </c>
      <c r="C79" s="436">
        <v>5352</v>
      </c>
      <c r="D79" s="503">
        <v>2560514.1963665541</v>
      </c>
      <c r="E79" s="499">
        <v>2538605.1417093384</v>
      </c>
      <c r="F79" s="499">
        <v>2534790.1214638883</v>
      </c>
      <c r="G79" s="499">
        <v>2534790.1214638883</v>
      </c>
      <c r="H79" s="502">
        <f t="shared" si="12"/>
        <v>0</v>
      </c>
      <c r="I79" s="490">
        <v>-1879690.0653543526</v>
      </c>
      <c r="J79" s="491">
        <v>-1844094.2732761223</v>
      </c>
      <c r="K79" s="491">
        <v>-1846587.6676986993</v>
      </c>
      <c r="L79" s="491">
        <v>-1846587.6676986993</v>
      </c>
      <c r="M79" s="488">
        <f t="shared" si="13"/>
        <v>0</v>
      </c>
      <c r="N79" s="200">
        <v>680824.13101220177</v>
      </c>
      <c r="O79" s="440">
        <v>694510.86843321612</v>
      </c>
      <c r="P79" s="440">
        <v>688202.45376518928</v>
      </c>
      <c r="Q79" s="646">
        <f t="shared" si="14"/>
        <v>688202.45376518904</v>
      </c>
      <c r="R79" s="487">
        <f t="shared" si="20"/>
        <v>0</v>
      </c>
      <c r="S79" s="440">
        <v>2723436.6528655123</v>
      </c>
      <c r="T79" s="440">
        <v>2723436.6528655123</v>
      </c>
      <c r="U79" s="440">
        <v>2723056.9866396575</v>
      </c>
      <c r="V79" s="440">
        <v>2723056.9866396575</v>
      </c>
      <c r="W79" s="487">
        <f t="shared" si="15"/>
        <v>0</v>
      </c>
      <c r="X79" s="200">
        <v>3404260.7838777141</v>
      </c>
      <c r="Y79" s="200">
        <v>3417947.5212987284</v>
      </c>
      <c r="Z79" s="200">
        <v>3411259.4404048468</v>
      </c>
      <c r="AA79" s="200">
        <v>3411259.4404048468</v>
      </c>
      <c r="AB79" s="487">
        <f t="shared" si="16"/>
        <v>0</v>
      </c>
      <c r="AC79" s="440">
        <v>1068896.8647066934</v>
      </c>
      <c r="AD79" s="440">
        <v>1062161.7247457609</v>
      </c>
      <c r="AE79" s="440">
        <v>1062161.7247457609</v>
      </c>
      <c r="AF79" s="440">
        <v>1051504.0723747611</v>
      </c>
      <c r="AG79" s="487">
        <f t="shared" si="17"/>
        <v>-10657.6523709998</v>
      </c>
      <c r="AH79" s="438">
        <v>4473157.6485844078</v>
      </c>
      <c r="AI79" s="438"/>
      <c r="AJ79" s="438">
        <v>4473421.1651506079</v>
      </c>
      <c r="AK79" s="428">
        <f t="shared" si="18"/>
        <v>4462763.5127796084</v>
      </c>
      <c r="AL79" s="487">
        <f t="shared" si="19"/>
        <v>-10657.652370999567</v>
      </c>
      <c r="AM79" s="429">
        <v>16</v>
      </c>
      <c r="AN79" s="429">
        <v>16</v>
      </c>
    </row>
    <row r="80" spans="1:40">
      <c r="A80" s="434">
        <v>218</v>
      </c>
      <c r="B80" s="435" t="s">
        <v>111</v>
      </c>
      <c r="C80" s="436">
        <v>1200</v>
      </c>
      <c r="D80" s="503">
        <v>-132193.97991830518</v>
      </c>
      <c r="E80" s="499">
        <v>-131604.8927196312</v>
      </c>
      <c r="F80" s="499">
        <v>-130209.27966783434</v>
      </c>
      <c r="G80" s="499">
        <v>-130209.27966783434</v>
      </c>
      <c r="H80" s="502">
        <f t="shared" si="12"/>
        <v>0</v>
      </c>
      <c r="I80" s="490">
        <v>419003.23172083579</v>
      </c>
      <c r="J80" s="491">
        <v>435564.04365462309</v>
      </c>
      <c r="K80" s="491">
        <v>422056.06047415634</v>
      </c>
      <c r="L80" s="491">
        <v>422056.06047415634</v>
      </c>
      <c r="M80" s="488">
        <f t="shared" si="13"/>
        <v>0</v>
      </c>
      <c r="N80" s="200">
        <v>286809.25180253061</v>
      </c>
      <c r="O80" s="440">
        <v>303959.15093499189</v>
      </c>
      <c r="P80" s="440">
        <v>291846.780806322</v>
      </c>
      <c r="Q80" s="646">
        <f t="shared" si="14"/>
        <v>291846.780806322</v>
      </c>
      <c r="R80" s="487">
        <f t="shared" si="20"/>
        <v>0</v>
      </c>
      <c r="S80" s="440">
        <v>626273.49510720302</v>
      </c>
      <c r="T80" s="440">
        <v>626273.49510720302</v>
      </c>
      <c r="U80" s="440">
        <v>625806.49527986499</v>
      </c>
      <c r="V80" s="440">
        <v>625806.49527986499</v>
      </c>
      <c r="W80" s="487">
        <f t="shared" si="15"/>
        <v>0</v>
      </c>
      <c r="X80" s="200">
        <v>913082.74690973363</v>
      </c>
      <c r="Y80" s="200">
        <v>930232.64604219492</v>
      </c>
      <c r="Z80" s="200">
        <v>917653.27608618699</v>
      </c>
      <c r="AA80" s="200">
        <v>917653.27608618699</v>
      </c>
      <c r="AB80" s="487">
        <f t="shared" si="16"/>
        <v>0</v>
      </c>
      <c r="AC80" s="440">
        <v>341186.01977284736</v>
      </c>
      <c r="AD80" s="440">
        <v>338008.51845855976</v>
      </c>
      <c r="AE80" s="440">
        <v>338008.51845855976</v>
      </c>
      <c r="AF80" s="440">
        <v>336771.41445973481</v>
      </c>
      <c r="AG80" s="487">
        <f t="shared" si="17"/>
        <v>-1237.103998824954</v>
      </c>
      <c r="AH80" s="438">
        <v>1254268.766682581</v>
      </c>
      <c r="AI80" s="438"/>
      <c r="AJ80" s="438">
        <v>1255661.7945447466</v>
      </c>
      <c r="AK80" s="428">
        <f t="shared" si="18"/>
        <v>1254424.6905459217</v>
      </c>
      <c r="AL80" s="487">
        <f t="shared" si="19"/>
        <v>-1237.103998824954</v>
      </c>
      <c r="AM80" s="429">
        <v>14</v>
      </c>
      <c r="AN80" s="429">
        <v>14</v>
      </c>
    </row>
    <row r="81" spans="1:40">
      <c r="A81" s="434">
        <v>224</v>
      </c>
      <c r="B81" s="435" t="s">
        <v>112</v>
      </c>
      <c r="C81" s="436">
        <v>8603</v>
      </c>
      <c r="D81" s="503">
        <v>2182197.5702739614</v>
      </c>
      <c r="E81" s="499">
        <v>2159701.543743548</v>
      </c>
      <c r="F81" s="499">
        <v>2177865.0969811226</v>
      </c>
      <c r="G81" s="499">
        <v>2177865.0969811226</v>
      </c>
      <c r="H81" s="502">
        <f t="shared" si="12"/>
        <v>0</v>
      </c>
      <c r="I81" s="490">
        <v>-827846.7803098833</v>
      </c>
      <c r="J81" s="491">
        <v>-772159.947069071</v>
      </c>
      <c r="K81" s="491">
        <v>-867745.41234702524</v>
      </c>
      <c r="L81" s="491">
        <v>-867745.41234702524</v>
      </c>
      <c r="M81" s="488">
        <f t="shared" si="13"/>
        <v>0</v>
      </c>
      <c r="N81" s="200">
        <v>1354350.7899640782</v>
      </c>
      <c r="O81" s="440">
        <v>1387541.596674477</v>
      </c>
      <c r="P81" s="440">
        <v>1310119.6846340974</v>
      </c>
      <c r="Q81" s="646">
        <f t="shared" si="14"/>
        <v>1310119.6846340974</v>
      </c>
      <c r="R81" s="487">
        <f t="shared" si="20"/>
        <v>0</v>
      </c>
      <c r="S81" s="440">
        <v>3723440.8514583702</v>
      </c>
      <c r="T81" s="440">
        <v>3723440.8514583702</v>
      </c>
      <c r="U81" s="440">
        <v>3737573.1131356121</v>
      </c>
      <c r="V81" s="440">
        <v>3737573.1131356121</v>
      </c>
      <c r="W81" s="487">
        <f t="shared" si="15"/>
        <v>0</v>
      </c>
      <c r="X81" s="200">
        <v>5077791.6414224487</v>
      </c>
      <c r="Y81" s="200">
        <v>5110982.4481328474</v>
      </c>
      <c r="Z81" s="200">
        <v>5047692.7977697095</v>
      </c>
      <c r="AA81" s="200">
        <v>5047692.7977697095</v>
      </c>
      <c r="AB81" s="487">
        <f t="shared" si="16"/>
        <v>0</v>
      </c>
      <c r="AC81" s="440">
        <v>1487617.2505418572</v>
      </c>
      <c r="AD81" s="440">
        <v>1480303.1069911951</v>
      </c>
      <c r="AE81" s="440">
        <v>1480303.1069911951</v>
      </c>
      <c r="AF81" s="440">
        <v>1434676.713547938</v>
      </c>
      <c r="AG81" s="487">
        <f t="shared" si="17"/>
        <v>-45626.393443257082</v>
      </c>
      <c r="AH81" s="438">
        <v>6565408.8919643061</v>
      </c>
      <c r="AI81" s="438"/>
      <c r="AJ81" s="438">
        <v>6527995.9047609046</v>
      </c>
      <c r="AK81" s="428">
        <f t="shared" si="18"/>
        <v>6482369.511317648</v>
      </c>
      <c r="AL81" s="487">
        <f t="shared" si="19"/>
        <v>-45626.393443256617</v>
      </c>
      <c r="AM81" s="429">
        <v>1</v>
      </c>
      <c r="AN81" s="430">
        <v>34</v>
      </c>
    </row>
    <row r="82" spans="1:40">
      <c r="A82" s="434">
        <v>226</v>
      </c>
      <c r="B82" s="435" t="s">
        <v>113</v>
      </c>
      <c r="C82" s="436">
        <v>3665</v>
      </c>
      <c r="D82" s="503">
        <v>838233.86037212168</v>
      </c>
      <c r="E82" s="499">
        <v>830238.95994957734</v>
      </c>
      <c r="F82" s="499">
        <v>822816.13094826287</v>
      </c>
      <c r="G82" s="499">
        <v>822816.13094826287</v>
      </c>
      <c r="H82" s="502">
        <f t="shared" si="12"/>
        <v>0</v>
      </c>
      <c r="I82" s="490">
        <v>336122.79068299854</v>
      </c>
      <c r="J82" s="491">
        <v>364817.37221353303</v>
      </c>
      <c r="K82" s="491">
        <v>389369.02430749463</v>
      </c>
      <c r="L82" s="491">
        <v>389369.02430749463</v>
      </c>
      <c r="M82" s="488">
        <f t="shared" si="13"/>
        <v>0</v>
      </c>
      <c r="N82" s="200">
        <v>1174356.6510551202</v>
      </c>
      <c r="O82" s="440">
        <v>1195056.3321631104</v>
      </c>
      <c r="P82" s="440">
        <v>1212185.1552557575</v>
      </c>
      <c r="Q82" s="646">
        <f t="shared" si="14"/>
        <v>1212185.1552557575</v>
      </c>
      <c r="R82" s="487">
        <f t="shared" si="20"/>
        <v>0</v>
      </c>
      <c r="S82" s="440">
        <v>1652124.1610433909</v>
      </c>
      <c r="T82" s="440">
        <v>1652124.1610433909</v>
      </c>
      <c r="U82" s="440">
        <v>1643870.6161931041</v>
      </c>
      <c r="V82" s="440">
        <v>1643870.6161931041</v>
      </c>
      <c r="W82" s="487">
        <f t="shared" si="15"/>
        <v>0</v>
      </c>
      <c r="X82" s="200">
        <v>2826480.812098511</v>
      </c>
      <c r="Y82" s="200">
        <v>2847180.493206501</v>
      </c>
      <c r="Z82" s="200">
        <v>2856055.7714488618</v>
      </c>
      <c r="AA82" s="200">
        <v>2856055.7714488618</v>
      </c>
      <c r="AB82" s="487">
        <f t="shared" si="16"/>
        <v>0</v>
      </c>
      <c r="AC82" s="440">
        <v>813577.26642637921</v>
      </c>
      <c r="AD82" s="440">
        <v>806449.11818171304</v>
      </c>
      <c r="AE82" s="440">
        <v>806449.11818171304</v>
      </c>
      <c r="AF82" s="440">
        <v>803308.13348792423</v>
      </c>
      <c r="AG82" s="487">
        <f t="shared" si="17"/>
        <v>-3140.9846937888069</v>
      </c>
      <c r="AH82" s="438">
        <v>3640058.0785248904</v>
      </c>
      <c r="AI82" s="438"/>
      <c r="AJ82" s="438">
        <v>3662504.8896305747</v>
      </c>
      <c r="AK82" s="428">
        <f t="shared" si="18"/>
        <v>3659363.9049367858</v>
      </c>
      <c r="AL82" s="487">
        <f t="shared" si="19"/>
        <v>-3140.9846937889233</v>
      </c>
      <c r="AM82" s="429">
        <v>13</v>
      </c>
      <c r="AN82" s="429">
        <v>13</v>
      </c>
    </row>
    <row r="83" spans="1:40">
      <c r="A83" s="434">
        <v>230</v>
      </c>
      <c r="B83" s="435" t="s">
        <v>114</v>
      </c>
      <c r="C83" s="436">
        <v>2240</v>
      </c>
      <c r="D83" s="503">
        <v>586052.15059556277</v>
      </c>
      <c r="E83" s="499">
        <v>580790.82118382107</v>
      </c>
      <c r="F83" s="499">
        <v>576822.78070845071</v>
      </c>
      <c r="G83" s="499">
        <v>576822.78070845071</v>
      </c>
      <c r="H83" s="502">
        <f t="shared" si="12"/>
        <v>0</v>
      </c>
      <c r="I83" s="490">
        <v>-116985.97700459525</v>
      </c>
      <c r="J83" s="491">
        <v>-113265.68093342801</v>
      </c>
      <c r="K83" s="491">
        <v>-97110.542772084256</v>
      </c>
      <c r="L83" s="491">
        <v>-97110.542772084256</v>
      </c>
      <c r="M83" s="488">
        <f t="shared" si="13"/>
        <v>0</v>
      </c>
      <c r="N83" s="200">
        <v>469066.17359096755</v>
      </c>
      <c r="O83" s="440">
        <v>467525.14025039307</v>
      </c>
      <c r="P83" s="440">
        <v>479712.23793636641</v>
      </c>
      <c r="Q83" s="646">
        <f t="shared" si="14"/>
        <v>479712.23793636647</v>
      </c>
      <c r="R83" s="487">
        <f t="shared" si="20"/>
        <v>0</v>
      </c>
      <c r="S83" s="440">
        <v>1327327.0461433216</v>
      </c>
      <c r="T83" s="440">
        <v>1327327.0461433216</v>
      </c>
      <c r="U83" s="440">
        <v>1331798.1766675536</v>
      </c>
      <c r="V83" s="440">
        <v>1331798.1766675536</v>
      </c>
      <c r="W83" s="487">
        <f t="shared" si="15"/>
        <v>0</v>
      </c>
      <c r="X83" s="200">
        <v>1796393.2197342892</v>
      </c>
      <c r="Y83" s="200">
        <v>1794852.1863937145</v>
      </c>
      <c r="Z83" s="200">
        <v>1811510.41460392</v>
      </c>
      <c r="AA83" s="200">
        <v>1811510.41460392</v>
      </c>
      <c r="AB83" s="487">
        <f t="shared" si="16"/>
        <v>0</v>
      </c>
      <c r="AC83" s="440">
        <v>598339.47998435691</v>
      </c>
      <c r="AD83" s="440">
        <v>593520.54073436966</v>
      </c>
      <c r="AE83" s="440">
        <v>593520.54073436966</v>
      </c>
      <c r="AF83" s="440">
        <v>594525.25691554428</v>
      </c>
      <c r="AG83" s="487">
        <f t="shared" si="17"/>
        <v>1004.7161811746191</v>
      </c>
      <c r="AH83" s="438">
        <v>2394732.6997186462</v>
      </c>
      <c r="AI83" s="438"/>
      <c r="AJ83" s="438">
        <v>2405030.9553382895</v>
      </c>
      <c r="AK83" s="428">
        <f t="shared" si="18"/>
        <v>2406035.6715194643</v>
      </c>
      <c r="AL83" s="487">
        <f t="shared" si="19"/>
        <v>1004.716181174852</v>
      </c>
      <c r="AM83" s="429">
        <v>4</v>
      </c>
      <c r="AN83" s="429">
        <v>4</v>
      </c>
    </row>
    <row r="84" spans="1:40">
      <c r="A84" s="434">
        <v>231</v>
      </c>
      <c r="B84" s="435" t="s">
        <v>115</v>
      </c>
      <c r="C84" s="436">
        <v>1256</v>
      </c>
      <c r="D84" s="503">
        <v>322705.80903704697</v>
      </c>
      <c r="E84" s="499">
        <v>319726.70853482001</v>
      </c>
      <c r="F84" s="499">
        <v>323082.05485251569</v>
      </c>
      <c r="G84" s="499">
        <v>323082.05485251569</v>
      </c>
      <c r="H84" s="502">
        <f t="shared" si="12"/>
        <v>0</v>
      </c>
      <c r="I84" s="490">
        <v>-1434592.1772646261</v>
      </c>
      <c r="J84" s="491">
        <v>-1423981.3685155895</v>
      </c>
      <c r="K84" s="491">
        <v>-1446316.0164808517</v>
      </c>
      <c r="L84" s="491">
        <v>-1446316.0164808517</v>
      </c>
      <c r="M84" s="488">
        <f t="shared" si="13"/>
        <v>0</v>
      </c>
      <c r="N84" s="200">
        <v>-1111886.3682275792</v>
      </c>
      <c r="O84" s="440">
        <v>-1104254.6599807695</v>
      </c>
      <c r="P84" s="440">
        <v>-1123233.961628336</v>
      </c>
      <c r="Q84" s="646">
        <f t="shared" si="14"/>
        <v>-1123233.961628336</v>
      </c>
      <c r="R84" s="487">
        <f t="shared" si="20"/>
        <v>0</v>
      </c>
      <c r="S84" s="440">
        <v>-15670.067629393097</v>
      </c>
      <c r="T84" s="440">
        <v>-15670.067629393097</v>
      </c>
      <c r="U84" s="440">
        <v>-15346.034040523788</v>
      </c>
      <c r="V84" s="440">
        <v>-15346.034040523788</v>
      </c>
      <c r="W84" s="487">
        <f t="shared" si="15"/>
        <v>0</v>
      </c>
      <c r="X84" s="200">
        <v>-1127556.4358569724</v>
      </c>
      <c r="Y84" s="200">
        <v>-1119924.7276101627</v>
      </c>
      <c r="Z84" s="200">
        <v>-1138579.9956688597</v>
      </c>
      <c r="AA84" s="200">
        <v>-1138579.9956688597</v>
      </c>
      <c r="AB84" s="487">
        <f t="shared" si="16"/>
        <v>0</v>
      </c>
      <c r="AC84" s="440">
        <v>228616.61948559573</v>
      </c>
      <c r="AD84" s="440">
        <v>226289.07234997588</v>
      </c>
      <c r="AE84" s="440">
        <v>226289.07234997588</v>
      </c>
      <c r="AF84" s="440">
        <v>223024.6317243746</v>
      </c>
      <c r="AG84" s="487">
        <f t="shared" si="17"/>
        <v>-3264.4406256012735</v>
      </c>
      <c r="AH84" s="438">
        <v>-898939.81637137663</v>
      </c>
      <c r="AI84" s="438"/>
      <c r="AJ84" s="438">
        <v>-912290.92331888387</v>
      </c>
      <c r="AK84" s="428">
        <f t="shared" si="18"/>
        <v>-915555.36394448509</v>
      </c>
      <c r="AL84" s="487">
        <f t="shared" si="19"/>
        <v>-3264.4406256012153</v>
      </c>
      <c r="AM84" s="429">
        <v>15</v>
      </c>
      <c r="AN84" s="429">
        <v>15</v>
      </c>
    </row>
    <row r="85" spans="1:40">
      <c r="A85" s="434">
        <v>232</v>
      </c>
      <c r="B85" s="435" t="s">
        <v>116</v>
      </c>
      <c r="C85" s="436">
        <v>12750</v>
      </c>
      <c r="D85" s="503">
        <v>3092967.9669615193</v>
      </c>
      <c r="E85" s="499">
        <v>3062413.1387958876</v>
      </c>
      <c r="F85" s="499">
        <v>3070748.4037965722</v>
      </c>
      <c r="G85" s="499">
        <v>3070748.4037965722</v>
      </c>
      <c r="H85" s="502">
        <f t="shared" si="12"/>
        <v>0</v>
      </c>
      <c r="I85" s="490">
        <v>-938379.42434425594</v>
      </c>
      <c r="J85" s="491">
        <v>-849138.10086749156</v>
      </c>
      <c r="K85" s="491">
        <v>-905990.5584504446</v>
      </c>
      <c r="L85" s="491">
        <v>-905990.5584504446</v>
      </c>
      <c r="M85" s="488">
        <f t="shared" si="13"/>
        <v>0</v>
      </c>
      <c r="N85" s="200">
        <v>2154588.5426172633</v>
      </c>
      <c r="O85" s="440">
        <v>2213275.0379283959</v>
      </c>
      <c r="P85" s="440">
        <v>2164757.8453461276</v>
      </c>
      <c r="Q85" s="646">
        <f t="shared" si="14"/>
        <v>2164757.8453461276</v>
      </c>
      <c r="R85" s="487">
        <f t="shared" si="20"/>
        <v>0</v>
      </c>
      <c r="S85" s="440">
        <v>5322725.1973170275</v>
      </c>
      <c r="T85" s="440">
        <v>5322725.1973170275</v>
      </c>
      <c r="U85" s="440">
        <v>5331084.5739423959</v>
      </c>
      <c r="V85" s="440">
        <v>5331084.5739423959</v>
      </c>
      <c r="W85" s="487">
        <f t="shared" si="15"/>
        <v>0</v>
      </c>
      <c r="X85" s="200">
        <v>7477313.7399342908</v>
      </c>
      <c r="Y85" s="200">
        <v>7536000.2352454234</v>
      </c>
      <c r="Z85" s="200">
        <v>7495842.4192885235</v>
      </c>
      <c r="AA85" s="200">
        <v>7495842.4192885235</v>
      </c>
      <c r="AB85" s="487">
        <f t="shared" si="16"/>
        <v>0</v>
      </c>
      <c r="AC85" s="440">
        <v>2855547.0934484471</v>
      </c>
      <c r="AD85" s="440">
        <v>2832576.2185072666</v>
      </c>
      <c r="AE85" s="440">
        <v>2832576.2185072666</v>
      </c>
      <c r="AF85" s="440">
        <v>2833844.5446507484</v>
      </c>
      <c r="AG85" s="487">
        <f t="shared" si="17"/>
        <v>1268.3261434817687</v>
      </c>
      <c r="AH85" s="438">
        <v>10332860.833382737</v>
      </c>
      <c r="AI85" s="438"/>
      <c r="AJ85" s="438">
        <v>10328418.637795791</v>
      </c>
      <c r="AK85" s="428">
        <f t="shared" si="18"/>
        <v>10329686.963939272</v>
      </c>
      <c r="AL85" s="487">
        <f t="shared" si="19"/>
        <v>1268.3261434808373</v>
      </c>
      <c r="AM85" s="429">
        <v>14</v>
      </c>
      <c r="AN85" s="429">
        <v>14</v>
      </c>
    </row>
    <row r="86" spans="1:40">
      <c r="A86" s="434">
        <v>233</v>
      </c>
      <c r="B86" s="435" t="s">
        <v>117</v>
      </c>
      <c r="C86" s="436">
        <v>15116</v>
      </c>
      <c r="D86" s="503">
        <v>3257244.7481629727</v>
      </c>
      <c r="E86" s="499">
        <v>3225616.9147759965</v>
      </c>
      <c r="F86" s="499">
        <v>3222993.1056877961</v>
      </c>
      <c r="G86" s="499">
        <v>3222993.1056877961</v>
      </c>
      <c r="H86" s="502">
        <f t="shared" si="12"/>
        <v>0</v>
      </c>
      <c r="I86" s="490">
        <v>1534239.2421902979</v>
      </c>
      <c r="J86" s="491">
        <v>1624374.9124753855</v>
      </c>
      <c r="K86" s="491">
        <v>1511731.1212417288</v>
      </c>
      <c r="L86" s="491">
        <v>1511731.1212417288</v>
      </c>
      <c r="M86" s="488">
        <f t="shared" si="13"/>
        <v>0</v>
      </c>
      <c r="N86" s="200">
        <v>4791483.9903532704</v>
      </c>
      <c r="O86" s="440">
        <v>4849991.8272513822</v>
      </c>
      <c r="P86" s="440">
        <v>4734724.2269295249</v>
      </c>
      <c r="Q86" s="646">
        <f t="shared" si="14"/>
        <v>4734724.2269295249</v>
      </c>
      <c r="R86" s="487">
        <f t="shared" si="20"/>
        <v>0</v>
      </c>
      <c r="S86" s="440">
        <v>6962257.2068303842</v>
      </c>
      <c r="T86" s="440">
        <v>6962257.2068303842</v>
      </c>
      <c r="U86" s="440">
        <v>6990857.8582752366</v>
      </c>
      <c r="V86" s="440">
        <v>6990857.8582752366</v>
      </c>
      <c r="W86" s="487">
        <f t="shared" si="15"/>
        <v>0</v>
      </c>
      <c r="X86" s="200">
        <v>11753741.197183654</v>
      </c>
      <c r="Y86" s="200">
        <v>11812249.034081766</v>
      </c>
      <c r="Z86" s="200">
        <v>11725582.085204761</v>
      </c>
      <c r="AA86" s="200">
        <v>11725582.085204761</v>
      </c>
      <c r="AB86" s="487">
        <f t="shared" si="16"/>
        <v>0</v>
      </c>
      <c r="AC86" s="440">
        <v>3432835.3590019909</v>
      </c>
      <c r="AD86" s="440">
        <v>3408475.2728253864</v>
      </c>
      <c r="AE86" s="440">
        <v>3408475.2728253864</v>
      </c>
      <c r="AF86" s="440">
        <v>3392006.8512649895</v>
      </c>
      <c r="AG86" s="487">
        <f t="shared" si="17"/>
        <v>-16468.421560396906</v>
      </c>
      <c r="AH86" s="438">
        <v>15186576.556185644</v>
      </c>
      <c r="AI86" s="438"/>
      <c r="AJ86" s="438">
        <v>15134057.358030148</v>
      </c>
      <c r="AK86" s="428">
        <f t="shared" si="18"/>
        <v>15117588.93646975</v>
      </c>
      <c r="AL86" s="487">
        <f t="shared" si="19"/>
        <v>-16468.421560397372</v>
      </c>
      <c r="AM86" s="429">
        <v>14</v>
      </c>
      <c r="AN86" s="429">
        <v>14</v>
      </c>
    </row>
    <row r="87" spans="1:40">
      <c r="A87" s="434">
        <v>235</v>
      </c>
      <c r="B87" s="435" t="s">
        <v>118</v>
      </c>
      <c r="C87" s="436">
        <v>10284</v>
      </c>
      <c r="D87" s="503">
        <v>7230712.3535424862</v>
      </c>
      <c r="E87" s="499">
        <v>7169687.2237714417</v>
      </c>
      <c r="F87" s="499">
        <v>7187741.1667548623</v>
      </c>
      <c r="G87" s="499">
        <v>7187741.1667548623</v>
      </c>
      <c r="H87" s="502">
        <f t="shared" si="12"/>
        <v>0</v>
      </c>
      <c r="I87" s="490">
        <v>12515835.430924429</v>
      </c>
      <c r="J87" s="491">
        <v>12548358.666111741</v>
      </c>
      <c r="K87" s="491">
        <v>12408587.733193064</v>
      </c>
      <c r="L87" s="491">
        <v>12408587.733193064</v>
      </c>
      <c r="M87" s="488">
        <f t="shared" si="13"/>
        <v>0</v>
      </c>
      <c r="N87" s="200">
        <v>19746547.784466915</v>
      </c>
      <c r="O87" s="440">
        <v>19718045.889883183</v>
      </c>
      <c r="P87" s="440">
        <v>19596328.899947926</v>
      </c>
      <c r="Q87" s="646">
        <f t="shared" si="14"/>
        <v>19596328.899947926</v>
      </c>
      <c r="R87" s="487">
        <f t="shared" si="20"/>
        <v>0</v>
      </c>
      <c r="S87" s="440">
        <v>-1674900.6702756276</v>
      </c>
      <c r="T87" s="440">
        <v>-1674900.6702756276</v>
      </c>
      <c r="U87" s="440">
        <v>-1675133.5221422266</v>
      </c>
      <c r="V87" s="440">
        <v>-1675133.5221422266</v>
      </c>
      <c r="W87" s="487">
        <f t="shared" si="15"/>
        <v>0</v>
      </c>
      <c r="X87" s="200">
        <v>18071647.114191286</v>
      </c>
      <c r="Y87" s="200">
        <v>18043145.219607554</v>
      </c>
      <c r="Z87" s="200">
        <v>17921195.377805699</v>
      </c>
      <c r="AA87" s="200">
        <v>17921195.377805699</v>
      </c>
      <c r="AB87" s="487">
        <f t="shared" si="16"/>
        <v>0</v>
      </c>
      <c r="AC87" s="440">
        <v>654885.46864723973</v>
      </c>
      <c r="AD87" s="440">
        <v>671867.61505449819</v>
      </c>
      <c r="AE87" s="440">
        <v>671867.61505449819</v>
      </c>
      <c r="AF87" s="440">
        <v>655476.00876194029</v>
      </c>
      <c r="AG87" s="487">
        <f t="shared" si="17"/>
        <v>-16391.606292557903</v>
      </c>
      <c r="AH87" s="438">
        <v>18726532.582838528</v>
      </c>
      <c r="AI87" s="438"/>
      <c r="AJ87" s="438">
        <v>18593062.992860198</v>
      </c>
      <c r="AK87" s="428">
        <f t="shared" si="18"/>
        <v>18576671.386567637</v>
      </c>
      <c r="AL87" s="487">
        <f t="shared" si="19"/>
        <v>-16391.606292560697</v>
      </c>
      <c r="AM87" s="429">
        <v>1</v>
      </c>
      <c r="AN87" s="430">
        <v>34</v>
      </c>
    </row>
    <row r="88" spans="1:40">
      <c r="A88" s="434">
        <v>236</v>
      </c>
      <c r="B88" s="435" t="s">
        <v>119</v>
      </c>
      <c r="C88" s="436">
        <v>4198</v>
      </c>
      <c r="D88" s="503">
        <v>2078652.6015746216</v>
      </c>
      <c r="E88" s="499">
        <v>2061167.9115090251</v>
      </c>
      <c r="F88" s="499">
        <v>2041750.4791427725</v>
      </c>
      <c r="G88" s="499">
        <v>2041750.4791427725</v>
      </c>
      <c r="H88" s="502">
        <f t="shared" si="12"/>
        <v>0</v>
      </c>
      <c r="I88" s="490">
        <v>-406865.48366856744</v>
      </c>
      <c r="J88" s="491">
        <v>-380582.09835647489</v>
      </c>
      <c r="K88" s="491">
        <v>-428609.4057148904</v>
      </c>
      <c r="L88" s="491">
        <v>-428609.4057148904</v>
      </c>
      <c r="M88" s="488">
        <f t="shared" si="13"/>
        <v>0</v>
      </c>
      <c r="N88" s="200">
        <v>1671787.1179060542</v>
      </c>
      <c r="O88" s="440">
        <v>1680585.8131525503</v>
      </c>
      <c r="P88" s="440">
        <v>1613141.073427882</v>
      </c>
      <c r="Q88" s="646">
        <f t="shared" si="14"/>
        <v>1613141.073427882</v>
      </c>
      <c r="R88" s="487">
        <f t="shared" si="20"/>
        <v>0</v>
      </c>
      <c r="S88" s="440">
        <v>2256432.1736401082</v>
      </c>
      <c r="T88" s="440">
        <v>2256432.1736401082</v>
      </c>
      <c r="U88" s="440">
        <v>2256974.4482996222</v>
      </c>
      <c r="V88" s="440">
        <v>2256974.4482996222</v>
      </c>
      <c r="W88" s="487">
        <f t="shared" si="15"/>
        <v>0</v>
      </c>
      <c r="X88" s="200">
        <v>3928219.2915461622</v>
      </c>
      <c r="Y88" s="200">
        <v>3937017.9867926585</v>
      </c>
      <c r="Z88" s="200">
        <v>3870115.5217275042</v>
      </c>
      <c r="AA88" s="200">
        <v>3870115.5217275042</v>
      </c>
      <c r="AB88" s="487">
        <f t="shared" si="16"/>
        <v>0</v>
      </c>
      <c r="AC88" s="440">
        <v>899195.01070310862</v>
      </c>
      <c r="AD88" s="440">
        <v>893298.21855218685</v>
      </c>
      <c r="AE88" s="440">
        <v>893298.21855218685</v>
      </c>
      <c r="AF88" s="440">
        <v>887852.95850948663</v>
      </c>
      <c r="AG88" s="487">
        <f t="shared" si="17"/>
        <v>-5445.260042700218</v>
      </c>
      <c r="AH88" s="438">
        <v>4827414.3022492705</v>
      </c>
      <c r="AI88" s="438"/>
      <c r="AJ88" s="438">
        <v>4763413.7402796913</v>
      </c>
      <c r="AK88" s="428">
        <f t="shared" si="18"/>
        <v>4757968.4802369904</v>
      </c>
      <c r="AL88" s="487">
        <f t="shared" si="19"/>
        <v>-5445.2600427009165</v>
      </c>
      <c r="AM88" s="429">
        <v>16</v>
      </c>
      <c r="AN88" s="429">
        <v>16</v>
      </c>
    </row>
    <row r="89" spans="1:40">
      <c r="A89" s="434">
        <v>239</v>
      </c>
      <c r="B89" s="435" t="s">
        <v>120</v>
      </c>
      <c r="C89" s="436">
        <v>2029</v>
      </c>
      <c r="D89" s="503">
        <v>470930.99703685468</v>
      </c>
      <c r="E89" s="499">
        <v>466365.70055451436</v>
      </c>
      <c r="F89" s="499">
        <v>464539.17025579279</v>
      </c>
      <c r="G89" s="499">
        <v>464539.17025579279</v>
      </c>
      <c r="H89" s="502">
        <f t="shared" si="12"/>
        <v>0</v>
      </c>
      <c r="I89" s="490">
        <v>-69287.297899010824</v>
      </c>
      <c r="J89" s="491">
        <v>-54581.439147231402</v>
      </c>
      <c r="K89" s="491">
        <v>-50654.477704045858</v>
      </c>
      <c r="L89" s="491">
        <v>-50654.477704045858</v>
      </c>
      <c r="M89" s="488">
        <f t="shared" si="13"/>
        <v>0</v>
      </c>
      <c r="N89" s="200">
        <v>401643.69913784385</v>
      </c>
      <c r="O89" s="440">
        <v>411784.26140728296</v>
      </c>
      <c r="P89" s="440">
        <v>413884.69255174696</v>
      </c>
      <c r="Q89" s="646">
        <f t="shared" si="14"/>
        <v>413884.69255174696</v>
      </c>
      <c r="R89" s="487">
        <f t="shared" si="20"/>
        <v>0</v>
      </c>
      <c r="S89" s="440">
        <v>787907.9181683861</v>
      </c>
      <c r="T89" s="440">
        <v>787907.9181683861</v>
      </c>
      <c r="U89" s="440">
        <v>790843.28003277641</v>
      </c>
      <c r="V89" s="440">
        <v>790843.28003277641</v>
      </c>
      <c r="W89" s="487">
        <f t="shared" si="15"/>
        <v>0</v>
      </c>
      <c r="X89" s="200">
        <v>1189551.6173062299</v>
      </c>
      <c r="Y89" s="200">
        <v>1199692.1795756691</v>
      </c>
      <c r="Z89" s="200">
        <v>1204727.9725845233</v>
      </c>
      <c r="AA89" s="200">
        <v>1204727.9725845233</v>
      </c>
      <c r="AB89" s="487">
        <f t="shared" si="16"/>
        <v>0</v>
      </c>
      <c r="AC89" s="440">
        <v>467494.15866010904</v>
      </c>
      <c r="AD89" s="440">
        <v>464349.71904815006</v>
      </c>
      <c r="AE89" s="440">
        <v>464349.71904815006</v>
      </c>
      <c r="AF89" s="440">
        <v>462300.14243070059</v>
      </c>
      <c r="AG89" s="487">
        <f t="shared" si="17"/>
        <v>-2049.5766174494638</v>
      </c>
      <c r="AH89" s="438">
        <v>1657045.7759663388</v>
      </c>
      <c r="AI89" s="438"/>
      <c r="AJ89" s="438">
        <v>1669077.6916326734</v>
      </c>
      <c r="AK89" s="428">
        <f t="shared" si="18"/>
        <v>1667028.1150152239</v>
      </c>
      <c r="AL89" s="487">
        <f t="shared" si="19"/>
        <v>-2049.576617449522</v>
      </c>
      <c r="AM89" s="429">
        <v>11</v>
      </c>
      <c r="AN89" s="429">
        <v>11</v>
      </c>
    </row>
    <row r="90" spans="1:40">
      <c r="A90" s="434">
        <v>240</v>
      </c>
      <c r="B90" s="435" t="s">
        <v>121</v>
      </c>
      <c r="C90" s="436">
        <v>19499</v>
      </c>
      <c r="D90" s="503">
        <v>2545726.7481394671</v>
      </c>
      <c r="E90" s="499">
        <v>2511431.7178449705</v>
      </c>
      <c r="F90" s="499">
        <v>2410818.7402096335</v>
      </c>
      <c r="G90" s="499">
        <v>2410818.7402096335</v>
      </c>
      <c r="H90" s="502">
        <f t="shared" si="12"/>
        <v>0</v>
      </c>
      <c r="I90" s="490">
        <v>-13560927.328409109</v>
      </c>
      <c r="J90" s="491">
        <v>-13420061.253801413</v>
      </c>
      <c r="K90" s="491">
        <v>-13744131.935287127</v>
      </c>
      <c r="L90" s="491">
        <v>-13744131.935287127</v>
      </c>
      <c r="M90" s="488">
        <f t="shared" si="13"/>
        <v>0</v>
      </c>
      <c r="N90" s="200">
        <v>-11015200.580269642</v>
      </c>
      <c r="O90" s="440">
        <v>-10908629.535956442</v>
      </c>
      <c r="P90" s="440">
        <v>-11333313.195077494</v>
      </c>
      <c r="Q90" s="646">
        <f t="shared" si="14"/>
        <v>-11333313.195077494</v>
      </c>
      <c r="R90" s="487">
        <f t="shared" si="20"/>
        <v>0</v>
      </c>
      <c r="S90" s="440">
        <v>5493540.8309436813</v>
      </c>
      <c r="T90" s="440">
        <v>5493540.8309436813</v>
      </c>
      <c r="U90" s="440">
        <v>5513901.5913543198</v>
      </c>
      <c r="V90" s="440">
        <v>5513901.5913543198</v>
      </c>
      <c r="W90" s="487">
        <f t="shared" si="15"/>
        <v>0</v>
      </c>
      <c r="X90" s="200">
        <v>-5521659.7493259609</v>
      </c>
      <c r="Y90" s="200">
        <v>-5415088.7050127611</v>
      </c>
      <c r="Z90" s="200">
        <v>-5819411.603723174</v>
      </c>
      <c r="AA90" s="200">
        <v>-5819411.603723174</v>
      </c>
      <c r="AB90" s="487">
        <f t="shared" si="16"/>
        <v>0</v>
      </c>
      <c r="AC90" s="440">
        <v>3273210.4884122438</v>
      </c>
      <c r="AD90" s="440">
        <v>3257080.4905842296</v>
      </c>
      <c r="AE90" s="440">
        <v>3257080.4905842296</v>
      </c>
      <c r="AF90" s="440">
        <v>3214817.9245309983</v>
      </c>
      <c r="AG90" s="487">
        <f t="shared" si="17"/>
        <v>-42262.566053231247</v>
      </c>
      <c r="AH90" s="438">
        <v>-2248449.2609137171</v>
      </c>
      <c r="AI90" s="438"/>
      <c r="AJ90" s="438">
        <v>-2562331.1131389444</v>
      </c>
      <c r="AK90" s="428">
        <f t="shared" si="18"/>
        <v>-2604593.6791921756</v>
      </c>
      <c r="AL90" s="487">
        <f t="shared" si="19"/>
        <v>-42262.566053231247</v>
      </c>
      <c r="AM90" s="429">
        <v>19</v>
      </c>
      <c r="AN90" s="429">
        <v>19</v>
      </c>
    </row>
    <row r="91" spans="1:40">
      <c r="A91" s="434">
        <v>241</v>
      </c>
      <c r="B91" s="435" t="s">
        <v>122</v>
      </c>
      <c r="C91" s="436">
        <v>7771</v>
      </c>
      <c r="D91" s="503">
        <v>2749162.8510020212</v>
      </c>
      <c r="E91" s="499">
        <v>2725122.1434176401</v>
      </c>
      <c r="F91" s="499">
        <v>2733052.4179990706</v>
      </c>
      <c r="G91" s="499">
        <v>2733052.4179990706</v>
      </c>
      <c r="H91" s="502">
        <f t="shared" si="12"/>
        <v>0</v>
      </c>
      <c r="I91" s="490">
        <v>-3298830.6149604577</v>
      </c>
      <c r="J91" s="491">
        <v>-3167724.7407057351</v>
      </c>
      <c r="K91" s="491">
        <v>-3285094.9669213975</v>
      </c>
      <c r="L91" s="491">
        <v>-3285094.9669213975</v>
      </c>
      <c r="M91" s="488">
        <f t="shared" si="13"/>
        <v>0</v>
      </c>
      <c r="N91" s="200">
        <v>-549667.76395843644</v>
      </c>
      <c r="O91" s="440">
        <v>-442602.59728809493</v>
      </c>
      <c r="P91" s="440">
        <v>-552042.54892232688</v>
      </c>
      <c r="Q91" s="646">
        <f t="shared" si="14"/>
        <v>-552042.54892232688</v>
      </c>
      <c r="R91" s="487">
        <f t="shared" si="20"/>
        <v>0</v>
      </c>
      <c r="S91" s="440">
        <v>1647267.5637608755</v>
      </c>
      <c r="T91" s="440">
        <v>1647267.5637608755</v>
      </c>
      <c r="U91" s="440">
        <v>1649253.9476050371</v>
      </c>
      <c r="V91" s="440">
        <v>1649253.9476050371</v>
      </c>
      <c r="W91" s="487">
        <f t="shared" si="15"/>
        <v>0</v>
      </c>
      <c r="X91" s="200">
        <v>1097599.7998024391</v>
      </c>
      <c r="Y91" s="200">
        <v>1204664.9664727806</v>
      </c>
      <c r="Z91" s="200">
        <v>1097211.3986827102</v>
      </c>
      <c r="AA91" s="200">
        <v>1097211.3986827102</v>
      </c>
      <c r="AB91" s="487">
        <f t="shared" si="16"/>
        <v>0</v>
      </c>
      <c r="AC91" s="440">
        <v>1162193.9186751309</v>
      </c>
      <c r="AD91" s="440">
        <v>1160725.3714349321</v>
      </c>
      <c r="AE91" s="440">
        <v>1160725.3714349321</v>
      </c>
      <c r="AF91" s="440">
        <v>1132542.5612872744</v>
      </c>
      <c r="AG91" s="487">
        <f t="shared" si="17"/>
        <v>-28182.810147657758</v>
      </c>
      <c r="AH91" s="438">
        <v>2259793.71847757</v>
      </c>
      <c r="AI91" s="438"/>
      <c r="AJ91" s="438">
        <v>2257936.7701176424</v>
      </c>
      <c r="AK91" s="428">
        <f t="shared" si="18"/>
        <v>2229753.9599699844</v>
      </c>
      <c r="AL91" s="487">
        <f t="shared" si="19"/>
        <v>-28182.81014765799</v>
      </c>
      <c r="AM91" s="429">
        <v>19</v>
      </c>
      <c r="AN91" s="429">
        <v>19</v>
      </c>
    </row>
    <row r="92" spans="1:40">
      <c r="A92" s="434">
        <v>244</v>
      </c>
      <c r="B92" s="435" t="s">
        <v>123</v>
      </c>
      <c r="C92" s="436">
        <v>19300</v>
      </c>
      <c r="D92" s="503">
        <v>17554102.081915356</v>
      </c>
      <c r="E92" s="499">
        <v>17411111.991840411</v>
      </c>
      <c r="F92" s="499">
        <v>17399743.879205678</v>
      </c>
      <c r="G92" s="499">
        <v>17399743.879205678</v>
      </c>
      <c r="H92" s="502">
        <f t="shared" si="12"/>
        <v>0</v>
      </c>
      <c r="I92" s="490">
        <v>-763319.72460098413</v>
      </c>
      <c r="J92" s="491">
        <v>-660296.67065608583</v>
      </c>
      <c r="K92" s="491">
        <v>-937547.05443573243</v>
      </c>
      <c r="L92" s="491">
        <v>-937547.05443573243</v>
      </c>
      <c r="M92" s="488">
        <f t="shared" si="13"/>
        <v>0</v>
      </c>
      <c r="N92" s="200">
        <v>16790782.357314371</v>
      </c>
      <c r="O92" s="440">
        <v>16750815.321184324</v>
      </c>
      <c r="P92" s="440">
        <v>16462196.824769944</v>
      </c>
      <c r="Q92" s="646">
        <f t="shared" si="14"/>
        <v>16462196.824769946</v>
      </c>
      <c r="R92" s="487">
        <f t="shared" si="20"/>
        <v>0</v>
      </c>
      <c r="S92" s="440">
        <v>3648764.5069138221</v>
      </c>
      <c r="T92" s="440">
        <v>3648764.5069138221</v>
      </c>
      <c r="U92" s="440">
        <v>3660954.0326702883</v>
      </c>
      <c r="V92" s="440">
        <v>3660954.0326702883</v>
      </c>
      <c r="W92" s="487">
        <f t="shared" si="15"/>
        <v>0</v>
      </c>
      <c r="X92" s="200">
        <v>20439546.864228193</v>
      </c>
      <c r="Y92" s="200">
        <v>20399579.828098148</v>
      </c>
      <c r="Z92" s="200">
        <v>20123150.857440233</v>
      </c>
      <c r="AA92" s="200">
        <v>20123150.857440233</v>
      </c>
      <c r="AB92" s="487">
        <f t="shared" si="16"/>
        <v>0</v>
      </c>
      <c r="AC92" s="440">
        <v>2133772.7112558484</v>
      </c>
      <c r="AD92" s="440">
        <v>2140760.6478498233</v>
      </c>
      <c r="AE92" s="440">
        <v>2140760.6478498233</v>
      </c>
      <c r="AF92" s="440">
        <v>2075376.9698116761</v>
      </c>
      <c r="AG92" s="487">
        <f t="shared" si="17"/>
        <v>-65383.678038147278</v>
      </c>
      <c r="AH92" s="438">
        <v>22573319.575484041</v>
      </c>
      <c r="AI92" s="438"/>
      <c r="AJ92" s="438">
        <v>22263911.505290058</v>
      </c>
      <c r="AK92" s="428">
        <f t="shared" si="18"/>
        <v>22198527.827251911</v>
      </c>
      <c r="AL92" s="487">
        <f t="shared" si="19"/>
        <v>-65383.678038146347</v>
      </c>
      <c r="AM92" s="429">
        <v>17</v>
      </c>
      <c r="AN92" s="429">
        <v>17</v>
      </c>
    </row>
    <row r="93" spans="1:40">
      <c r="A93" s="434">
        <v>245</v>
      </c>
      <c r="B93" s="435" t="s">
        <v>124</v>
      </c>
      <c r="C93" s="436">
        <v>37676</v>
      </c>
      <c r="D93" s="503">
        <v>16231196.747751299</v>
      </c>
      <c r="E93" s="499">
        <v>16067265.458621658</v>
      </c>
      <c r="F93" s="499">
        <v>16007361.303351667</v>
      </c>
      <c r="G93" s="499">
        <v>16007361.303351667</v>
      </c>
      <c r="H93" s="502">
        <f t="shared" si="12"/>
        <v>0</v>
      </c>
      <c r="I93" s="490">
        <v>-4409826.0707498873</v>
      </c>
      <c r="J93" s="491">
        <v>-4222695.2000966361</v>
      </c>
      <c r="K93" s="491">
        <v>-4411978.1680065524</v>
      </c>
      <c r="L93" s="491">
        <v>-4411978.1680065524</v>
      </c>
      <c r="M93" s="488">
        <f t="shared" si="13"/>
        <v>0</v>
      </c>
      <c r="N93" s="200">
        <v>11821370.677001411</v>
      </c>
      <c r="O93" s="440">
        <v>11844570.258525021</v>
      </c>
      <c r="P93" s="440">
        <v>11595383.135345114</v>
      </c>
      <c r="Q93" s="646">
        <f t="shared" si="14"/>
        <v>11595383.135345114</v>
      </c>
      <c r="R93" s="487">
        <f t="shared" si="20"/>
        <v>0</v>
      </c>
      <c r="S93" s="440">
        <v>449906.16819152434</v>
      </c>
      <c r="T93" s="440">
        <v>449906.16819152434</v>
      </c>
      <c r="U93" s="440">
        <v>430942.73587921291</v>
      </c>
      <c r="V93" s="440">
        <v>430942.73587921291</v>
      </c>
      <c r="W93" s="487">
        <f t="shared" si="15"/>
        <v>0</v>
      </c>
      <c r="X93" s="200">
        <v>12271276.845192935</v>
      </c>
      <c r="Y93" s="200">
        <v>12294476.426716546</v>
      </c>
      <c r="Z93" s="200">
        <v>12026325.871224327</v>
      </c>
      <c r="AA93" s="200">
        <v>12026325.871224327</v>
      </c>
      <c r="AB93" s="487">
        <f t="shared" si="16"/>
        <v>0</v>
      </c>
      <c r="AC93" s="440">
        <v>4916867.2328738431</v>
      </c>
      <c r="AD93" s="440">
        <v>4928311.1148029678</v>
      </c>
      <c r="AE93" s="440">
        <v>4928311.1148029678</v>
      </c>
      <c r="AF93" s="440">
        <v>4824294.0159718813</v>
      </c>
      <c r="AG93" s="487">
        <f t="shared" si="17"/>
        <v>-104017.09883108642</v>
      </c>
      <c r="AH93" s="438">
        <v>17188144.078066777</v>
      </c>
      <c r="AI93" s="438"/>
      <c r="AJ93" s="438">
        <v>16954636.986027293</v>
      </c>
      <c r="AK93" s="428">
        <f t="shared" si="18"/>
        <v>16850619.887196209</v>
      </c>
      <c r="AL93" s="487">
        <f t="shared" si="19"/>
        <v>-104017.09883108363</v>
      </c>
      <c r="AM93" s="429">
        <v>1</v>
      </c>
      <c r="AN93" s="430">
        <v>35</v>
      </c>
    </row>
    <row r="94" spans="1:40">
      <c r="A94" s="434">
        <v>249</v>
      </c>
      <c r="B94" s="435" t="s">
        <v>125</v>
      </c>
      <c r="C94" s="436">
        <v>9250</v>
      </c>
      <c r="D94" s="503">
        <v>1099540.1543762996</v>
      </c>
      <c r="E94" s="499">
        <v>1085916.8901153561</v>
      </c>
      <c r="F94" s="499">
        <v>1066449.7104113228</v>
      </c>
      <c r="G94" s="499">
        <v>1066449.7104113228</v>
      </c>
      <c r="H94" s="502">
        <f t="shared" si="12"/>
        <v>0</v>
      </c>
      <c r="I94" s="490">
        <v>133856.86784603589</v>
      </c>
      <c r="J94" s="491">
        <v>541705.76661921164</v>
      </c>
      <c r="K94" s="491">
        <v>476864.1442140271</v>
      </c>
      <c r="L94" s="491">
        <v>476864.1442140271</v>
      </c>
      <c r="M94" s="488">
        <f t="shared" si="13"/>
        <v>0</v>
      </c>
      <c r="N94" s="200">
        <v>1233397.0222223355</v>
      </c>
      <c r="O94" s="440">
        <v>1627622.6567345676</v>
      </c>
      <c r="P94" s="440">
        <v>1543313.8546253499</v>
      </c>
      <c r="Q94" s="646">
        <f t="shared" si="14"/>
        <v>1543313.8546253499</v>
      </c>
      <c r="R94" s="487">
        <f t="shared" si="20"/>
        <v>0</v>
      </c>
      <c r="S94" s="440">
        <v>3370164.2183825606</v>
      </c>
      <c r="T94" s="440">
        <v>3370164.2183825606</v>
      </c>
      <c r="U94" s="440">
        <v>3375148.8711746689</v>
      </c>
      <c r="V94" s="440">
        <v>3375148.8711746689</v>
      </c>
      <c r="W94" s="487">
        <f t="shared" si="15"/>
        <v>0</v>
      </c>
      <c r="X94" s="200">
        <v>4603561.2406048961</v>
      </c>
      <c r="Y94" s="200">
        <v>4997786.8751171287</v>
      </c>
      <c r="Z94" s="200">
        <v>4918462.7258000188</v>
      </c>
      <c r="AA94" s="200">
        <v>4918462.7258000188</v>
      </c>
      <c r="AB94" s="487">
        <f t="shared" si="16"/>
        <v>0</v>
      </c>
      <c r="AC94" s="440">
        <v>1698375.0727807274</v>
      </c>
      <c r="AD94" s="440">
        <v>1685477.972585392</v>
      </c>
      <c r="AE94" s="440">
        <v>1685477.972585392</v>
      </c>
      <c r="AF94" s="440">
        <v>1665414.2069316842</v>
      </c>
      <c r="AG94" s="487">
        <f t="shared" si="17"/>
        <v>-20063.765653707786</v>
      </c>
      <c r="AH94" s="438">
        <v>6301936.3133856235</v>
      </c>
      <c r="AI94" s="438"/>
      <c r="AJ94" s="438">
        <v>6603940.6983854109</v>
      </c>
      <c r="AK94" s="428">
        <f t="shared" si="18"/>
        <v>6583876.9327317029</v>
      </c>
      <c r="AL94" s="487">
        <f t="shared" si="19"/>
        <v>-20063.765653708018</v>
      </c>
      <c r="AM94" s="429">
        <v>13</v>
      </c>
      <c r="AN94" s="429">
        <v>13</v>
      </c>
    </row>
    <row r="95" spans="1:40">
      <c r="A95" s="434">
        <v>250</v>
      </c>
      <c r="B95" s="435" t="s">
        <v>126</v>
      </c>
      <c r="C95" s="436">
        <v>1771</v>
      </c>
      <c r="D95" s="503">
        <v>248508.71122095262</v>
      </c>
      <c r="E95" s="499">
        <v>245786.71698753064</v>
      </c>
      <c r="F95" s="499">
        <v>242412.14290991778</v>
      </c>
      <c r="G95" s="499">
        <v>242412.14290991778</v>
      </c>
      <c r="H95" s="502">
        <f t="shared" si="12"/>
        <v>0</v>
      </c>
      <c r="I95" s="490">
        <v>-32285.295610567089</v>
      </c>
      <c r="J95" s="491">
        <v>-15323.939005654</v>
      </c>
      <c r="K95" s="491">
        <v>-25812.027091576929</v>
      </c>
      <c r="L95" s="491">
        <v>-25812.027091576929</v>
      </c>
      <c r="M95" s="488">
        <f t="shared" si="13"/>
        <v>0</v>
      </c>
      <c r="N95" s="200">
        <v>216223.41561038553</v>
      </c>
      <c r="O95" s="440">
        <v>230462.77798187663</v>
      </c>
      <c r="P95" s="440">
        <v>216600.11581834086</v>
      </c>
      <c r="Q95" s="646">
        <f t="shared" si="14"/>
        <v>216600.11581834086</v>
      </c>
      <c r="R95" s="487">
        <f t="shared" si="20"/>
        <v>0</v>
      </c>
      <c r="S95" s="440">
        <v>800588.4142392145</v>
      </c>
      <c r="T95" s="440">
        <v>800588.4142392145</v>
      </c>
      <c r="U95" s="440">
        <v>800408.86810264259</v>
      </c>
      <c r="V95" s="440">
        <v>800408.86810264259</v>
      </c>
      <c r="W95" s="487">
        <f t="shared" si="15"/>
        <v>0</v>
      </c>
      <c r="X95" s="200">
        <v>1016811.8298496001</v>
      </c>
      <c r="Y95" s="200">
        <v>1031051.1922210911</v>
      </c>
      <c r="Z95" s="200">
        <v>1017008.9839209835</v>
      </c>
      <c r="AA95" s="200">
        <v>1017008.9839209835</v>
      </c>
      <c r="AB95" s="487">
        <f t="shared" si="16"/>
        <v>0</v>
      </c>
      <c r="AC95" s="440">
        <v>449946.54419765261</v>
      </c>
      <c r="AD95" s="440">
        <v>446078.94103043032</v>
      </c>
      <c r="AE95" s="440">
        <v>446078.94103043032</v>
      </c>
      <c r="AF95" s="440">
        <v>441292.16868401034</v>
      </c>
      <c r="AG95" s="487">
        <f t="shared" si="17"/>
        <v>-4786.7723464199807</v>
      </c>
      <c r="AH95" s="438">
        <v>1466758.3740472528</v>
      </c>
      <c r="AI95" s="438"/>
      <c r="AJ95" s="438">
        <v>1463087.9249514139</v>
      </c>
      <c r="AK95" s="428">
        <f t="shared" si="18"/>
        <v>1458301.1526049939</v>
      </c>
      <c r="AL95" s="487">
        <f t="shared" si="19"/>
        <v>-4786.7723464199807</v>
      </c>
      <c r="AM95" s="429">
        <v>6</v>
      </c>
      <c r="AN95" s="429">
        <v>6</v>
      </c>
    </row>
    <row r="96" spans="1:40">
      <c r="A96" s="434">
        <v>256</v>
      </c>
      <c r="B96" s="435" t="s">
        <v>127</v>
      </c>
      <c r="C96" s="436">
        <v>1554</v>
      </c>
      <c r="D96" s="503">
        <v>1466731.7269635205</v>
      </c>
      <c r="E96" s="499">
        <v>1454907.1315424806</v>
      </c>
      <c r="F96" s="499">
        <v>1455064.3515382553</v>
      </c>
      <c r="G96" s="499">
        <v>1455064.3515382553</v>
      </c>
      <c r="H96" s="502">
        <f t="shared" si="12"/>
        <v>0</v>
      </c>
      <c r="I96" s="490">
        <v>-930676.88500099117</v>
      </c>
      <c r="J96" s="491">
        <v>-917985.69217373442</v>
      </c>
      <c r="K96" s="491">
        <v>-884383.98853418825</v>
      </c>
      <c r="L96" s="491">
        <v>-884383.98853418825</v>
      </c>
      <c r="M96" s="488">
        <f t="shared" si="13"/>
        <v>0</v>
      </c>
      <c r="N96" s="200">
        <v>536054.84196252946</v>
      </c>
      <c r="O96" s="440">
        <v>536921.43936874624</v>
      </c>
      <c r="P96" s="440">
        <v>570680.36300406721</v>
      </c>
      <c r="Q96" s="646">
        <f t="shared" si="14"/>
        <v>570680.3630040671</v>
      </c>
      <c r="R96" s="487">
        <f t="shared" si="20"/>
        <v>0</v>
      </c>
      <c r="S96" s="440">
        <v>863708.86085774784</v>
      </c>
      <c r="T96" s="440">
        <v>863708.86085774784</v>
      </c>
      <c r="U96" s="440">
        <v>851903.69821475446</v>
      </c>
      <c r="V96" s="440">
        <v>851903.69821475446</v>
      </c>
      <c r="W96" s="487">
        <f t="shared" si="15"/>
        <v>0</v>
      </c>
      <c r="X96" s="200">
        <v>1399763.7028202773</v>
      </c>
      <c r="Y96" s="200">
        <v>1400630.3002264942</v>
      </c>
      <c r="Z96" s="200">
        <v>1422584.0612188217</v>
      </c>
      <c r="AA96" s="200">
        <v>1422584.0612188217</v>
      </c>
      <c r="AB96" s="487">
        <f t="shared" si="16"/>
        <v>0</v>
      </c>
      <c r="AC96" s="440">
        <v>346411.0872266661</v>
      </c>
      <c r="AD96" s="440">
        <v>343622.97899408423</v>
      </c>
      <c r="AE96" s="440">
        <v>343622.97899408423</v>
      </c>
      <c r="AF96" s="440">
        <v>343315.21196814114</v>
      </c>
      <c r="AG96" s="487">
        <f t="shared" si="17"/>
        <v>-307.76702594308881</v>
      </c>
      <c r="AH96" s="438">
        <v>1746174.7900469434</v>
      </c>
      <c r="AI96" s="438"/>
      <c r="AJ96" s="438">
        <v>1766207.040212906</v>
      </c>
      <c r="AK96" s="428">
        <f t="shared" si="18"/>
        <v>1765899.2731869628</v>
      </c>
      <c r="AL96" s="487">
        <f t="shared" si="19"/>
        <v>-307.76702594314702</v>
      </c>
      <c r="AM96" s="429">
        <v>13</v>
      </c>
      <c r="AN96" s="429">
        <v>13</v>
      </c>
    </row>
    <row r="97" spans="1:40">
      <c r="A97" s="434">
        <v>257</v>
      </c>
      <c r="B97" s="435" t="s">
        <v>128</v>
      </c>
      <c r="C97" s="436">
        <v>40722</v>
      </c>
      <c r="D97" s="503">
        <v>27040326.161945492</v>
      </c>
      <c r="E97" s="499">
        <v>26804754.29180374</v>
      </c>
      <c r="F97" s="499">
        <v>26944036.947541714</v>
      </c>
      <c r="G97" s="499">
        <v>26944036.947541714</v>
      </c>
      <c r="H97" s="502">
        <f t="shared" si="12"/>
        <v>0</v>
      </c>
      <c r="I97" s="490">
        <v>8726310.6340783332</v>
      </c>
      <c r="J97" s="491">
        <v>8946015.13761287</v>
      </c>
      <c r="K97" s="491">
        <v>8502397.593545258</v>
      </c>
      <c r="L97" s="491">
        <v>8502397.593545258</v>
      </c>
      <c r="M97" s="488">
        <f t="shared" si="13"/>
        <v>0</v>
      </c>
      <c r="N97" s="200">
        <v>35766636.796023823</v>
      </c>
      <c r="O97" s="440">
        <v>35750769.429416612</v>
      </c>
      <c r="P97" s="440">
        <v>35446434.541086972</v>
      </c>
      <c r="Q97" s="646">
        <f t="shared" si="14"/>
        <v>35446434.541086972</v>
      </c>
      <c r="R97" s="487">
        <f t="shared" si="20"/>
        <v>0</v>
      </c>
      <c r="S97" s="440">
        <v>-948314.03661113151</v>
      </c>
      <c r="T97" s="440">
        <v>-948314.03661113151</v>
      </c>
      <c r="U97" s="440">
        <v>-957594.10945789458</v>
      </c>
      <c r="V97" s="440">
        <v>-957594.10945789458</v>
      </c>
      <c r="W97" s="487">
        <f t="shared" si="15"/>
        <v>0</v>
      </c>
      <c r="X97" s="200">
        <v>34818322.759412691</v>
      </c>
      <c r="Y97" s="200">
        <v>34802455.392805479</v>
      </c>
      <c r="Z97" s="200">
        <v>34488840.431629077</v>
      </c>
      <c r="AA97" s="200">
        <v>34488840.431629077</v>
      </c>
      <c r="AB97" s="487">
        <f t="shared" si="16"/>
        <v>0</v>
      </c>
      <c r="AC97" s="440">
        <v>4588898.5485189194</v>
      </c>
      <c r="AD97" s="440">
        <v>4611762.1339289891</v>
      </c>
      <c r="AE97" s="440">
        <v>4611762.1339289891</v>
      </c>
      <c r="AF97" s="440">
        <v>4500387.5614631632</v>
      </c>
      <c r="AG97" s="487">
        <f t="shared" si="17"/>
        <v>-111374.57246582583</v>
      </c>
      <c r="AH97" s="438">
        <v>39407221.307931609</v>
      </c>
      <c r="AI97" s="438"/>
      <c r="AJ97" s="438">
        <v>39100602.565558068</v>
      </c>
      <c r="AK97" s="428">
        <f t="shared" si="18"/>
        <v>38989227.993092239</v>
      </c>
      <c r="AL97" s="487">
        <f t="shared" si="19"/>
        <v>-111374.57246582955</v>
      </c>
      <c r="AM97" s="429">
        <v>1</v>
      </c>
      <c r="AN97" s="430">
        <v>34</v>
      </c>
    </row>
    <row r="98" spans="1:40">
      <c r="A98" s="434">
        <v>260</v>
      </c>
      <c r="B98" s="435" t="s">
        <v>129</v>
      </c>
      <c r="C98" s="436">
        <v>9727</v>
      </c>
      <c r="D98" s="503">
        <v>1300672.6384009877</v>
      </c>
      <c r="E98" s="499">
        <v>1286360.1475750031</v>
      </c>
      <c r="F98" s="499">
        <v>1308927.3986522169</v>
      </c>
      <c r="G98" s="499">
        <v>1308927.3986522169</v>
      </c>
      <c r="H98" s="502">
        <f t="shared" si="12"/>
        <v>0</v>
      </c>
      <c r="I98" s="490">
        <v>4284228.2113955179</v>
      </c>
      <c r="J98" s="491">
        <v>3876443.1129647354</v>
      </c>
      <c r="K98" s="491">
        <v>3927690.0866804593</v>
      </c>
      <c r="L98" s="491">
        <v>3927690.0866804593</v>
      </c>
      <c r="M98" s="488">
        <f t="shared" si="13"/>
        <v>0</v>
      </c>
      <c r="N98" s="200">
        <v>5584900.8497965056</v>
      </c>
      <c r="O98" s="440">
        <v>5162803.2605397385</v>
      </c>
      <c r="P98" s="440">
        <v>5236617.4853326762</v>
      </c>
      <c r="Q98" s="646">
        <f t="shared" si="14"/>
        <v>5236617.4853326762</v>
      </c>
      <c r="R98" s="487">
        <f t="shared" si="20"/>
        <v>0</v>
      </c>
      <c r="S98" s="440">
        <v>5274438.7130311942</v>
      </c>
      <c r="T98" s="440">
        <v>5274438.7130311942</v>
      </c>
      <c r="U98" s="440">
        <v>5269298.3131798524</v>
      </c>
      <c r="V98" s="440">
        <v>5269298.3131798524</v>
      </c>
      <c r="W98" s="487">
        <f t="shared" si="15"/>
        <v>0</v>
      </c>
      <c r="X98" s="200">
        <v>10859339.562827699</v>
      </c>
      <c r="Y98" s="200">
        <v>10437241.973570932</v>
      </c>
      <c r="Z98" s="200">
        <v>10505915.79851253</v>
      </c>
      <c r="AA98" s="200">
        <v>10505915.79851253</v>
      </c>
      <c r="AB98" s="487">
        <f t="shared" si="16"/>
        <v>0</v>
      </c>
      <c r="AC98" s="440">
        <v>2136981.0484412489</v>
      </c>
      <c r="AD98" s="440">
        <v>2122757.7295961115</v>
      </c>
      <c r="AE98" s="440">
        <v>2122757.7295961115</v>
      </c>
      <c r="AF98" s="440">
        <v>2104520.913554274</v>
      </c>
      <c r="AG98" s="487">
        <f t="shared" si="17"/>
        <v>-18236.816041837446</v>
      </c>
      <c r="AH98" s="438">
        <v>12996320.611268949</v>
      </c>
      <c r="AI98" s="438"/>
      <c r="AJ98" s="438">
        <v>12628673.528108642</v>
      </c>
      <c r="AK98" s="428">
        <f t="shared" si="18"/>
        <v>12610436.712066803</v>
      </c>
      <c r="AL98" s="487">
        <f t="shared" si="19"/>
        <v>-18236.816041838378</v>
      </c>
      <c r="AM98" s="429">
        <v>12</v>
      </c>
      <c r="AN98" s="429">
        <v>12</v>
      </c>
    </row>
    <row r="99" spans="1:40">
      <c r="A99" s="434">
        <v>261</v>
      </c>
      <c r="B99" s="435" t="s">
        <v>130</v>
      </c>
      <c r="C99" s="436">
        <v>6637</v>
      </c>
      <c r="D99" s="503">
        <v>8834529.4878397342</v>
      </c>
      <c r="E99" s="499">
        <v>8763317.960808143</v>
      </c>
      <c r="F99" s="499">
        <v>8746450.1319184788</v>
      </c>
      <c r="G99" s="499">
        <v>8746450.1319184788</v>
      </c>
      <c r="H99" s="502">
        <f t="shared" si="12"/>
        <v>0</v>
      </c>
      <c r="I99" s="490">
        <v>1996072.3367443911</v>
      </c>
      <c r="J99" s="491">
        <v>2041367.1155415582</v>
      </c>
      <c r="K99" s="491">
        <v>2083406.6314148782</v>
      </c>
      <c r="L99" s="491">
        <v>2083406.6314148782</v>
      </c>
      <c r="M99" s="488">
        <f t="shared" si="13"/>
        <v>0</v>
      </c>
      <c r="N99" s="200">
        <v>10830601.824584125</v>
      </c>
      <c r="O99" s="440">
        <v>10804685.076349702</v>
      </c>
      <c r="P99" s="440">
        <v>10829856.763333358</v>
      </c>
      <c r="Q99" s="646">
        <f t="shared" si="14"/>
        <v>10829856.763333358</v>
      </c>
      <c r="R99" s="487">
        <f t="shared" si="20"/>
        <v>0</v>
      </c>
      <c r="S99" s="440">
        <v>-325792.58674560982</v>
      </c>
      <c r="T99" s="440">
        <v>-325792.58674560982</v>
      </c>
      <c r="U99" s="440">
        <v>-325223.46925284469</v>
      </c>
      <c r="V99" s="440">
        <v>-325223.46925284469</v>
      </c>
      <c r="W99" s="487">
        <f t="shared" si="15"/>
        <v>0</v>
      </c>
      <c r="X99" s="200">
        <v>10504809.237838514</v>
      </c>
      <c r="Y99" s="200">
        <v>10478892.489604091</v>
      </c>
      <c r="Z99" s="200">
        <v>10504633.294080513</v>
      </c>
      <c r="AA99" s="200">
        <v>10504633.294080513</v>
      </c>
      <c r="AB99" s="487">
        <f t="shared" si="16"/>
        <v>0</v>
      </c>
      <c r="AC99" s="440">
        <v>1242738.1191856442</v>
      </c>
      <c r="AD99" s="440">
        <v>1237752.5144457428</v>
      </c>
      <c r="AE99" s="440">
        <v>1237752.5144457428</v>
      </c>
      <c r="AF99" s="440">
        <v>1207171.2267386289</v>
      </c>
      <c r="AG99" s="487">
        <f t="shared" si="17"/>
        <v>-30581.287707113894</v>
      </c>
      <c r="AH99" s="438">
        <v>11747547.357024159</v>
      </c>
      <c r="AI99" s="438"/>
      <c r="AJ99" s="438">
        <v>11742385.808526255</v>
      </c>
      <c r="AK99" s="428">
        <f t="shared" si="18"/>
        <v>11711804.520819142</v>
      </c>
      <c r="AL99" s="487">
        <f t="shared" si="19"/>
        <v>-30581.28770711273</v>
      </c>
      <c r="AM99" s="429">
        <v>19</v>
      </c>
      <c r="AN99" s="429">
        <v>19</v>
      </c>
    </row>
    <row r="100" spans="1:40">
      <c r="A100" s="434">
        <v>263</v>
      </c>
      <c r="B100" s="435" t="s">
        <v>131</v>
      </c>
      <c r="C100" s="436">
        <v>7597</v>
      </c>
      <c r="D100" s="503">
        <v>2145511.9587151268</v>
      </c>
      <c r="E100" s="499">
        <v>2125107.2302948795</v>
      </c>
      <c r="F100" s="499">
        <v>2124762.5472917403</v>
      </c>
      <c r="G100" s="499">
        <v>2124762.5472917403</v>
      </c>
      <c r="H100" s="502">
        <f t="shared" si="12"/>
        <v>0</v>
      </c>
      <c r="I100" s="490">
        <v>1055110.1269797375</v>
      </c>
      <c r="J100" s="491">
        <v>1185352.1889650451</v>
      </c>
      <c r="K100" s="491">
        <v>1163692.7855000519</v>
      </c>
      <c r="L100" s="491">
        <v>1163692.7855000519</v>
      </c>
      <c r="M100" s="488">
        <f t="shared" si="13"/>
        <v>0</v>
      </c>
      <c r="N100" s="200">
        <v>3200622.0856948644</v>
      </c>
      <c r="O100" s="440">
        <v>3310459.4192599244</v>
      </c>
      <c r="P100" s="440">
        <v>3288455.3327917922</v>
      </c>
      <c r="Q100" s="646">
        <f t="shared" si="14"/>
        <v>3288455.3327917922</v>
      </c>
      <c r="R100" s="487">
        <f t="shared" si="20"/>
        <v>0</v>
      </c>
      <c r="S100" s="440">
        <v>4525674.4074406447</v>
      </c>
      <c r="T100" s="440">
        <v>4525674.4074406447</v>
      </c>
      <c r="U100" s="440">
        <v>4502123.8269685572</v>
      </c>
      <c r="V100" s="440">
        <v>4502123.8269685572</v>
      </c>
      <c r="W100" s="487">
        <f t="shared" si="15"/>
        <v>0</v>
      </c>
      <c r="X100" s="200">
        <v>7726296.4931355091</v>
      </c>
      <c r="Y100" s="200">
        <v>7836133.8267005691</v>
      </c>
      <c r="Z100" s="200">
        <v>7790579.1597603494</v>
      </c>
      <c r="AA100" s="200">
        <v>7790579.1597603494</v>
      </c>
      <c r="AB100" s="487">
        <f t="shared" si="16"/>
        <v>0</v>
      </c>
      <c r="AC100" s="440">
        <v>1823478.112734033</v>
      </c>
      <c r="AD100" s="440">
        <v>1808411.2409097727</v>
      </c>
      <c r="AE100" s="440">
        <v>1808411.2409097727</v>
      </c>
      <c r="AF100" s="440">
        <v>1805927.0038778996</v>
      </c>
      <c r="AG100" s="487">
        <f t="shared" si="17"/>
        <v>-2484.2370318730827</v>
      </c>
      <c r="AH100" s="438">
        <v>9549774.6058695428</v>
      </c>
      <c r="AI100" s="438"/>
      <c r="AJ100" s="438">
        <v>9598990.4006701224</v>
      </c>
      <c r="AK100" s="428">
        <f t="shared" si="18"/>
        <v>9596506.163638249</v>
      </c>
      <c r="AL100" s="487">
        <f t="shared" si="19"/>
        <v>-2484.2370318733156</v>
      </c>
      <c r="AM100" s="429">
        <v>11</v>
      </c>
      <c r="AN100" s="429">
        <v>11</v>
      </c>
    </row>
    <row r="101" spans="1:40">
      <c r="A101" s="434">
        <v>265</v>
      </c>
      <c r="B101" s="435" t="s">
        <v>132</v>
      </c>
      <c r="C101" s="436">
        <v>1064</v>
      </c>
      <c r="D101" s="503">
        <v>839000.35782323638</v>
      </c>
      <c r="E101" s="499">
        <v>831976.93894908309</v>
      </c>
      <c r="F101" s="499">
        <v>828443.31097158382</v>
      </c>
      <c r="G101" s="499">
        <v>828443.31097158382</v>
      </c>
      <c r="H101" s="502">
        <f t="shared" si="12"/>
        <v>0</v>
      </c>
      <c r="I101" s="490">
        <v>538707.85530077759</v>
      </c>
      <c r="J101" s="491">
        <v>515066.91229501774</v>
      </c>
      <c r="K101" s="491">
        <v>516086.19188805355</v>
      </c>
      <c r="L101" s="491">
        <v>516086.19188805355</v>
      </c>
      <c r="M101" s="488">
        <f t="shared" si="13"/>
        <v>0</v>
      </c>
      <c r="N101" s="200">
        <v>1377708.213124014</v>
      </c>
      <c r="O101" s="440">
        <v>1347043.8512441008</v>
      </c>
      <c r="P101" s="440">
        <v>1344529.5028596374</v>
      </c>
      <c r="Q101" s="646">
        <f t="shared" si="14"/>
        <v>1344529.5028596374</v>
      </c>
      <c r="R101" s="487">
        <f t="shared" si="20"/>
        <v>0</v>
      </c>
      <c r="S101" s="440">
        <v>351891.74439606641</v>
      </c>
      <c r="T101" s="440">
        <v>351891.74439606641</v>
      </c>
      <c r="U101" s="440">
        <v>352735.55910361098</v>
      </c>
      <c r="V101" s="440">
        <v>352735.55910361098</v>
      </c>
      <c r="W101" s="487">
        <f t="shared" si="15"/>
        <v>0</v>
      </c>
      <c r="X101" s="200">
        <v>1729599.9575200803</v>
      </c>
      <c r="Y101" s="200">
        <v>1698935.5956401671</v>
      </c>
      <c r="Z101" s="200">
        <v>1697265.0619632483</v>
      </c>
      <c r="AA101" s="200">
        <v>1697265.0619632483</v>
      </c>
      <c r="AB101" s="487">
        <f t="shared" si="16"/>
        <v>0</v>
      </c>
      <c r="AC101" s="440">
        <v>247517.98999192088</v>
      </c>
      <c r="AD101" s="440">
        <v>245135.6192783131</v>
      </c>
      <c r="AE101" s="440">
        <v>245135.6192783131</v>
      </c>
      <c r="AF101" s="440">
        <v>244194.61411271486</v>
      </c>
      <c r="AG101" s="487">
        <f t="shared" si="17"/>
        <v>-941.00516559823882</v>
      </c>
      <c r="AH101" s="438">
        <v>1977117.9475120013</v>
      </c>
      <c r="AI101" s="438"/>
      <c r="AJ101" s="438">
        <v>1942400.6812415614</v>
      </c>
      <c r="AK101" s="428">
        <f t="shared" si="18"/>
        <v>1941459.6760759631</v>
      </c>
      <c r="AL101" s="487">
        <f t="shared" si="19"/>
        <v>-941.00516559835523</v>
      </c>
      <c r="AM101" s="429">
        <v>13</v>
      </c>
      <c r="AN101" s="429">
        <v>13</v>
      </c>
    </row>
    <row r="102" spans="1:40">
      <c r="A102" s="434">
        <v>271</v>
      </c>
      <c r="B102" s="435" t="s">
        <v>133</v>
      </c>
      <c r="C102" s="436">
        <v>6903</v>
      </c>
      <c r="D102" s="503">
        <v>255625.74267281289</v>
      </c>
      <c r="E102" s="499">
        <v>250233.19591810182</v>
      </c>
      <c r="F102" s="499">
        <v>260942.54594402877</v>
      </c>
      <c r="G102" s="499">
        <v>260942.54594402877</v>
      </c>
      <c r="H102" s="502">
        <f t="shared" si="12"/>
        <v>0</v>
      </c>
      <c r="I102" s="490">
        <v>-1432898.279501874</v>
      </c>
      <c r="J102" s="491">
        <v>-1383609.2299711471</v>
      </c>
      <c r="K102" s="491">
        <v>-1457040.5399243368</v>
      </c>
      <c r="L102" s="491">
        <v>-1457040.5399243368</v>
      </c>
      <c r="M102" s="488">
        <f t="shared" si="13"/>
        <v>0</v>
      </c>
      <c r="N102" s="200">
        <v>-1177272.5368290611</v>
      </c>
      <c r="O102" s="440">
        <v>-1133376.0340530453</v>
      </c>
      <c r="P102" s="440">
        <v>-1196097.9939803081</v>
      </c>
      <c r="Q102" s="646">
        <f t="shared" si="14"/>
        <v>-1196097.9939803081</v>
      </c>
      <c r="R102" s="487">
        <f t="shared" si="20"/>
        <v>0</v>
      </c>
      <c r="S102" s="440">
        <v>2969794.9676897782</v>
      </c>
      <c r="T102" s="440">
        <v>2969794.9676897782</v>
      </c>
      <c r="U102" s="440">
        <v>2979268.6270577195</v>
      </c>
      <c r="V102" s="440">
        <v>2979268.6270577195</v>
      </c>
      <c r="W102" s="487">
        <f t="shared" si="15"/>
        <v>0</v>
      </c>
      <c r="X102" s="200">
        <v>1792522.4308607171</v>
      </c>
      <c r="Y102" s="200">
        <v>1836418.9336367329</v>
      </c>
      <c r="Z102" s="200">
        <v>1783170.6330774114</v>
      </c>
      <c r="AA102" s="200">
        <v>1783170.6330774114</v>
      </c>
      <c r="AB102" s="487">
        <f t="shared" si="16"/>
        <v>0</v>
      </c>
      <c r="AC102" s="440">
        <v>1436809.5722230955</v>
      </c>
      <c r="AD102" s="440">
        <v>1426941.9970363053</v>
      </c>
      <c r="AE102" s="440">
        <v>1426941.9970363053</v>
      </c>
      <c r="AF102" s="440">
        <v>1410926.1071647825</v>
      </c>
      <c r="AG102" s="487">
        <f t="shared" si="17"/>
        <v>-16015.889871522784</v>
      </c>
      <c r="AH102" s="438">
        <v>3229332.0030838125</v>
      </c>
      <c r="AI102" s="438"/>
      <c r="AJ102" s="438">
        <v>3210112.6301137167</v>
      </c>
      <c r="AK102" s="428">
        <f t="shared" si="18"/>
        <v>3194096.7402421939</v>
      </c>
      <c r="AL102" s="487">
        <f t="shared" si="19"/>
        <v>-16015.889871522784</v>
      </c>
      <c r="AM102" s="429">
        <v>4</v>
      </c>
      <c r="AN102" s="429">
        <v>4</v>
      </c>
    </row>
    <row r="103" spans="1:40">
      <c r="A103" s="434">
        <v>272</v>
      </c>
      <c r="B103" s="435" t="s">
        <v>134</v>
      </c>
      <c r="C103" s="436">
        <v>48006</v>
      </c>
      <c r="D103" s="503">
        <v>27211379.106165297</v>
      </c>
      <c r="E103" s="499">
        <v>26977331.968392391</v>
      </c>
      <c r="F103" s="499">
        <v>26902738.56278231</v>
      </c>
      <c r="G103" s="499">
        <v>26902738.56278231</v>
      </c>
      <c r="H103" s="502">
        <f t="shared" si="12"/>
        <v>0</v>
      </c>
      <c r="I103" s="490">
        <v>-16573783.614642607</v>
      </c>
      <c r="J103" s="491">
        <v>-16383397.984429784</v>
      </c>
      <c r="K103" s="491">
        <v>-16913808.795207966</v>
      </c>
      <c r="L103" s="491">
        <v>-16913808.795207966</v>
      </c>
      <c r="M103" s="488">
        <f t="shared" si="13"/>
        <v>0</v>
      </c>
      <c r="N103" s="200">
        <v>10637595.491522692</v>
      </c>
      <c r="O103" s="440">
        <v>10593933.983962607</v>
      </c>
      <c r="P103" s="440">
        <v>9988929.7675743438</v>
      </c>
      <c r="Q103" s="646">
        <f t="shared" si="14"/>
        <v>9988929.7675743438</v>
      </c>
      <c r="R103" s="487">
        <f t="shared" si="20"/>
        <v>0</v>
      </c>
      <c r="S103" s="440">
        <v>9084866.4605598319</v>
      </c>
      <c r="T103" s="440">
        <v>9084866.4605598319</v>
      </c>
      <c r="U103" s="440">
        <v>9098678.0138255227</v>
      </c>
      <c r="V103" s="440">
        <v>9098678.0138255227</v>
      </c>
      <c r="W103" s="487">
        <f t="shared" si="15"/>
        <v>0</v>
      </c>
      <c r="X103" s="200">
        <v>19722461.952082522</v>
      </c>
      <c r="Y103" s="200">
        <v>19678800.44452244</v>
      </c>
      <c r="Z103" s="200">
        <v>19087607.781399868</v>
      </c>
      <c r="AA103" s="200">
        <v>19087607.781399868</v>
      </c>
      <c r="AB103" s="487">
        <f t="shared" si="16"/>
        <v>0</v>
      </c>
      <c r="AC103" s="440">
        <v>7691558.0895481976</v>
      </c>
      <c r="AD103" s="440">
        <v>7660192.5259206034</v>
      </c>
      <c r="AE103" s="440">
        <v>7660192.5259206034</v>
      </c>
      <c r="AF103" s="440">
        <v>7579135.5495966859</v>
      </c>
      <c r="AG103" s="487">
        <f t="shared" si="17"/>
        <v>-81056.976323917508</v>
      </c>
      <c r="AH103" s="438">
        <v>27414020.041630719</v>
      </c>
      <c r="AI103" s="438"/>
      <c r="AJ103" s="438">
        <v>26747800.307320472</v>
      </c>
      <c r="AK103" s="428">
        <f t="shared" si="18"/>
        <v>26666743.330996554</v>
      </c>
      <c r="AL103" s="487">
        <f t="shared" si="19"/>
        <v>-81056.976323917508</v>
      </c>
      <c r="AM103" s="429">
        <v>16</v>
      </c>
      <c r="AN103" s="429">
        <v>16</v>
      </c>
    </row>
    <row r="104" spans="1:40">
      <c r="A104" s="434">
        <v>273</v>
      </c>
      <c r="B104" s="435" t="s">
        <v>135</v>
      </c>
      <c r="C104" s="436">
        <v>3999</v>
      </c>
      <c r="D104" s="503">
        <v>4402989.4318049205</v>
      </c>
      <c r="E104" s="499">
        <v>4367409.742564925</v>
      </c>
      <c r="F104" s="499">
        <v>4371145.195555401</v>
      </c>
      <c r="G104" s="499">
        <v>4371145.195555401</v>
      </c>
      <c r="H104" s="502">
        <f t="shared" si="12"/>
        <v>0</v>
      </c>
      <c r="I104" s="490">
        <v>-47100.015034238619</v>
      </c>
      <c r="J104" s="491">
        <v>-16195.915040198233</v>
      </c>
      <c r="K104" s="491">
        <v>20801.587784559379</v>
      </c>
      <c r="L104" s="491">
        <v>20801.587784559379</v>
      </c>
      <c r="M104" s="488">
        <f t="shared" si="13"/>
        <v>0</v>
      </c>
      <c r="N104" s="200">
        <v>4355889.4167706817</v>
      </c>
      <c r="O104" s="440">
        <v>4351213.8275247272</v>
      </c>
      <c r="P104" s="440">
        <v>4391946.7833399605</v>
      </c>
      <c r="Q104" s="646">
        <f t="shared" si="14"/>
        <v>4391946.7833399605</v>
      </c>
      <c r="R104" s="487">
        <f t="shared" si="20"/>
        <v>0</v>
      </c>
      <c r="S104" s="440">
        <v>272030.97208499414</v>
      </c>
      <c r="T104" s="440">
        <v>272030.97208499414</v>
      </c>
      <c r="U104" s="440">
        <v>260824.51932381504</v>
      </c>
      <c r="V104" s="440">
        <v>260824.51932381504</v>
      </c>
      <c r="W104" s="487">
        <f t="shared" si="15"/>
        <v>0</v>
      </c>
      <c r="X104" s="200">
        <v>4627920.3888556762</v>
      </c>
      <c r="Y104" s="200">
        <v>4623244.7996097216</v>
      </c>
      <c r="Z104" s="200">
        <v>4652771.3026637752</v>
      </c>
      <c r="AA104" s="200">
        <v>4652771.3026637752</v>
      </c>
      <c r="AB104" s="487">
        <f t="shared" si="16"/>
        <v>0</v>
      </c>
      <c r="AC104" s="440">
        <v>761653.1575547558</v>
      </c>
      <c r="AD104" s="440">
        <v>757900.35410080815</v>
      </c>
      <c r="AE104" s="440">
        <v>757900.35410080815</v>
      </c>
      <c r="AF104" s="440">
        <v>745315.2943174633</v>
      </c>
      <c r="AG104" s="487">
        <f t="shared" si="17"/>
        <v>-12585.059783344856</v>
      </c>
      <c r="AH104" s="438">
        <v>5389573.5464104321</v>
      </c>
      <c r="AI104" s="438"/>
      <c r="AJ104" s="438">
        <v>5410671.6567645837</v>
      </c>
      <c r="AK104" s="428">
        <f t="shared" si="18"/>
        <v>5398086.5969812386</v>
      </c>
      <c r="AL104" s="487">
        <f t="shared" si="19"/>
        <v>-12585.059783345088</v>
      </c>
      <c r="AM104" s="429">
        <v>19</v>
      </c>
      <c r="AN104" s="429">
        <v>19</v>
      </c>
    </row>
    <row r="105" spans="1:40">
      <c r="A105" s="434">
        <v>275</v>
      </c>
      <c r="B105" s="435" t="s">
        <v>136</v>
      </c>
      <c r="C105" s="436">
        <v>2521</v>
      </c>
      <c r="D105" s="503">
        <v>506139.69466060342</v>
      </c>
      <c r="E105" s="499">
        <v>501008.53045243648</v>
      </c>
      <c r="F105" s="499">
        <v>502194.48670054844</v>
      </c>
      <c r="G105" s="499">
        <v>502194.48670054844</v>
      </c>
      <c r="H105" s="502">
        <f t="shared" si="12"/>
        <v>0</v>
      </c>
      <c r="I105" s="490">
        <v>257385.30459522898</v>
      </c>
      <c r="J105" s="491">
        <v>274285.50452222623</v>
      </c>
      <c r="K105" s="491">
        <v>275737.34088194463</v>
      </c>
      <c r="L105" s="491">
        <v>275737.34088194463</v>
      </c>
      <c r="M105" s="488">
        <f t="shared" si="13"/>
        <v>0</v>
      </c>
      <c r="N105" s="200">
        <v>763524.9992558324</v>
      </c>
      <c r="O105" s="440">
        <v>775294.0349746627</v>
      </c>
      <c r="P105" s="440">
        <v>777931.82758249308</v>
      </c>
      <c r="Q105" s="646">
        <f t="shared" si="14"/>
        <v>777931.82758249308</v>
      </c>
      <c r="R105" s="487">
        <f t="shared" si="20"/>
        <v>0</v>
      </c>
      <c r="S105" s="440">
        <v>1247529.3459490661</v>
      </c>
      <c r="T105" s="440">
        <v>1247529.3459490661</v>
      </c>
      <c r="U105" s="440">
        <v>1243660.6649856942</v>
      </c>
      <c r="V105" s="440">
        <v>1243660.6649856942</v>
      </c>
      <c r="W105" s="487">
        <f t="shared" si="15"/>
        <v>0</v>
      </c>
      <c r="X105" s="200">
        <v>2011054.3452048986</v>
      </c>
      <c r="Y105" s="200">
        <v>2022823.3809237289</v>
      </c>
      <c r="Z105" s="200">
        <v>2021592.4925681874</v>
      </c>
      <c r="AA105" s="200">
        <v>2021592.4925681874</v>
      </c>
      <c r="AB105" s="487">
        <f t="shared" si="16"/>
        <v>0</v>
      </c>
      <c r="AC105" s="440">
        <v>531069.2706854851</v>
      </c>
      <c r="AD105" s="440">
        <v>526161.20938530331</v>
      </c>
      <c r="AE105" s="440">
        <v>526161.20938530331</v>
      </c>
      <c r="AF105" s="440">
        <v>522312.78285279009</v>
      </c>
      <c r="AG105" s="487">
        <f t="shared" si="17"/>
        <v>-3848.4265325132292</v>
      </c>
      <c r="AH105" s="438">
        <v>2542123.6158903837</v>
      </c>
      <c r="AI105" s="438"/>
      <c r="AJ105" s="438">
        <v>2547753.7019534907</v>
      </c>
      <c r="AK105" s="428">
        <f t="shared" si="18"/>
        <v>2543905.2754209777</v>
      </c>
      <c r="AL105" s="487">
        <f t="shared" si="19"/>
        <v>-3848.4265325129963</v>
      </c>
      <c r="AM105" s="429">
        <v>13</v>
      </c>
      <c r="AN105" s="429">
        <v>13</v>
      </c>
    </row>
    <row r="106" spans="1:40">
      <c r="A106" s="434">
        <v>276</v>
      </c>
      <c r="B106" s="435" t="s">
        <v>137</v>
      </c>
      <c r="C106" s="436">
        <v>15157</v>
      </c>
      <c r="D106" s="503">
        <v>10939701.702374883</v>
      </c>
      <c r="E106" s="499">
        <v>10848090.676758567</v>
      </c>
      <c r="F106" s="499">
        <v>10815407.419642117</v>
      </c>
      <c r="G106" s="499">
        <v>10815407.419642117</v>
      </c>
      <c r="H106" s="502">
        <f t="shared" si="12"/>
        <v>0</v>
      </c>
      <c r="I106" s="490">
        <v>596651.83247349877</v>
      </c>
      <c r="J106" s="491">
        <v>400387.50489552366</v>
      </c>
      <c r="K106" s="491">
        <v>350934.82731453783</v>
      </c>
      <c r="L106" s="491">
        <v>350934.82731453783</v>
      </c>
      <c r="M106" s="488">
        <f t="shared" si="13"/>
        <v>0</v>
      </c>
      <c r="N106" s="200">
        <v>11536353.534848383</v>
      </c>
      <c r="O106" s="440">
        <v>11248478.18165409</v>
      </c>
      <c r="P106" s="440">
        <v>11166342.246956654</v>
      </c>
      <c r="Q106" s="646">
        <f t="shared" si="14"/>
        <v>11166342.246956654</v>
      </c>
      <c r="R106" s="487">
        <f t="shared" si="20"/>
        <v>0</v>
      </c>
      <c r="S106" s="440">
        <v>5396707.9231978413</v>
      </c>
      <c r="T106" s="440">
        <v>5396707.9231978413</v>
      </c>
      <c r="U106" s="440">
        <v>5382986.7960403142</v>
      </c>
      <c r="V106" s="440">
        <v>5382986.7960403142</v>
      </c>
      <c r="W106" s="487">
        <f t="shared" si="15"/>
        <v>0</v>
      </c>
      <c r="X106" s="200">
        <v>16933061.458046224</v>
      </c>
      <c r="Y106" s="200">
        <v>16645186.104851931</v>
      </c>
      <c r="Z106" s="200">
        <v>16549329.042996969</v>
      </c>
      <c r="AA106" s="200">
        <v>16549329.042996969</v>
      </c>
      <c r="AB106" s="487">
        <f t="shared" si="16"/>
        <v>0</v>
      </c>
      <c r="AC106" s="440">
        <v>2038884.3391907949</v>
      </c>
      <c r="AD106" s="440">
        <v>2038938.6495013128</v>
      </c>
      <c r="AE106" s="440">
        <v>2038938.6495013128</v>
      </c>
      <c r="AF106" s="440">
        <v>1992420.2016603905</v>
      </c>
      <c r="AG106" s="487">
        <f t="shared" si="17"/>
        <v>-46518.447840922279</v>
      </c>
      <c r="AH106" s="438">
        <v>18971945.79723702</v>
      </c>
      <c r="AI106" s="438"/>
      <c r="AJ106" s="438">
        <v>18588267.692498282</v>
      </c>
      <c r="AK106" s="428">
        <f t="shared" si="18"/>
        <v>18541749.24465736</v>
      </c>
      <c r="AL106" s="487">
        <f t="shared" si="19"/>
        <v>-46518.447840921581</v>
      </c>
      <c r="AM106" s="429">
        <v>12</v>
      </c>
      <c r="AN106" s="429">
        <v>12</v>
      </c>
    </row>
    <row r="107" spans="1:40">
      <c r="A107" s="434">
        <v>280</v>
      </c>
      <c r="B107" s="435" t="s">
        <v>138</v>
      </c>
      <c r="C107" s="436">
        <v>2024</v>
      </c>
      <c r="D107" s="503">
        <v>1430115.1720018624</v>
      </c>
      <c r="E107" s="499">
        <v>1418334.1380321495</v>
      </c>
      <c r="F107" s="499">
        <v>1424272.1696455558</v>
      </c>
      <c r="G107" s="499">
        <v>1424272.1696455558</v>
      </c>
      <c r="H107" s="502">
        <f t="shared" si="12"/>
        <v>0</v>
      </c>
      <c r="I107" s="490">
        <v>265961.16018369864</v>
      </c>
      <c r="J107" s="491">
        <v>279350.88625054719</v>
      </c>
      <c r="K107" s="491">
        <v>285184.60327159578</v>
      </c>
      <c r="L107" s="491">
        <v>285184.60327159578</v>
      </c>
      <c r="M107" s="488">
        <f t="shared" si="13"/>
        <v>0</v>
      </c>
      <c r="N107" s="200">
        <v>1696076.3321855611</v>
      </c>
      <c r="O107" s="440">
        <v>1697685.0242826967</v>
      </c>
      <c r="P107" s="440">
        <v>1709456.7729171515</v>
      </c>
      <c r="Q107" s="646">
        <f t="shared" si="14"/>
        <v>1709456.7729171515</v>
      </c>
      <c r="R107" s="487">
        <f t="shared" si="20"/>
        <v>0</v>
      </c>
      <c r="S107" s="440">
        <v>927766.12772691273</v>
      </c>
      <c r="T107" s="440">
        <v>927766.12772691273</v>
      </c>
      <c r="U107" s="440">
        <v>923603.7752084129</v>
      </c>
      <c r="V107" s="440">
        <v>923603.7752084129</v>
      </c>
      <c r="W107" s="487">
        <f t="shared" si="15"/>
        <v>0</v>
      </c>
      <c r="X107" s="200">
        <v>2623842.4599124738</v>
      </c>
      <c r="Y107" s="200">
        <v>2625451.1520096092</v>
      </c>
      <c r="Z107" s="200">
        <v>2633060.5481255641</v>
      </c>
      <c r="AA107" s="200">
        <v>2633060.5481255641</v>
      </c>
      <c r="AB107" s="487">
        <f t="shared" si="16"/>
        <v>0</v>
      </c>
      <c r="AC107" s="440">
        <v>511274.51194832003</v>
      </c>
      <c r="AD107" s="440">
        <v>506212.214393239</v>
      </c>
      <c r="AE107" s="440">
        <v>506212.214393239</v>
      </c>
      <c r="AF107" s="440">
        <v>497206.74342637084</v>
      </c>
      <c r="AG107" s="487">
        <f t="shared" si="17"/>
        <v>-9005.4709668681608</v>
      </c>
      <c r="AH107" s="438">
        <v>3135116.9718607939</v>
      </c>
      <c r="AI107" s="438"/>
      <c r="AJ107" s="438">
        <v>3139272.7625188031</v>
      </c>
      <c r="AK107" s="428">
        <f t="shared" si="18"/>
        <v>3130267.291551935</v>
      </c>
      <c r="AL107" s="487">
        <f t="shared" si="19"/>
        <v>-9005.4709668681026</v>
      </c>
      <c r="AM107" s="429">
        <v>15</v>
      </c>
      <c r="AN107" s="429">
        <v>15</v>
      </c>
    </row>
    <row r="108" spans="1:40">
      <c r="A108" s="434">
        <v>284</v>
      </c>
      <c r="B108" s="435" t="s">
        <v>139</v>
      </c>
      <c r="C108" s="436">
        <v>2227</v>
      </c>
      <c r="D108" s="503">
        <v>294798.54138127563</v>
      </c>
      <c r="E108" s="499">
        <v>291792.07675205567</v>
      </c>
      <c r="F108" s="499">
        <v>298813.92073912348</v>
      </c>
      <c r="G108" s="499">
        <v>298813.92073912348</v>
      </c>
      <c r="H108" s="502">
        <f t="shared" si="12"/>
        <v>0</v>
      </c>
      <c r="I108" s="490">
        <v>804246.82215978939</v>
      </c>
      <c r="J108" s="491">
        <v>825042.64903293899</v>
      </c>
      <c r="K108" s="491">
        <v>808455.23998725053</v>
      </c>
      <c r="L108" s="491">
        <v>808455.23998725053</v>
      </c>
      <c r="M108" s="488">
        <f t="shared" si="13"/>
        <v>0</v>
      </c>
      <c r="N108" s="200">
        <v>1099045.363541065</v>
      </c>
      <c r="O108" s="440">
        <v>1116834.7257849947</v>
      </c>
      <c r="P108" s="440">
        <v>1107269.160726374</v>
      </c>
      <c r="Q108" s="646">
        <f t="shared" si="14"/>
        <v>1107269.160726374</v>
      </c>
      <c r="R108" s="487">
        <f t="shared" si="20"/>
        <v>0</v>
      </c>
      <c r="S108" s="440">
        <v>1102990.9013314601</v>
      </c>
      <c r="T108" s="440">
        <v>1102990.9013314601</v>
      </c>
      <c r="U108" s="440">
        <v>1115363.590252762</v>
      </c>
      <c r="V108" s="440">
        <v>1115363.590252762</v>
      </c>
      <c r="W108" s="487">
        <f t="shared" si="15"/>
        <v>0</v>
      </c>
      <c r="X108" s="200">
        <v>2202036.2648725249</v>
      </c>
      <c r="Y108" s="200">
        <v>2219825.6271164548</v>
      </c>
      <c r="Z108" s="200">
        <v>2222632.7509791357</v>
      </c>
      <c r="AA108" s="200">
        <v>2222632.7509791357</v>
      </c>
      <c r="AB108" s="487">
        <f t="shared" si="16"/>
        <v>0</v>
      </c>
      <c r="AC108" s="440">
        <v>508416.6904200404</v>
      </c>
      <c r="AD108" s="440">
        <v>505745.61045904749</v>
      </c>
      <c r="AE108" s="440">
        <v>505745.61045904749</v>
      </c>
      <c r="AF108" s="440">
        <v>507174.86370960594</v>
      </c>
      <c r="AG108" s="487">
        <f t="shared" si="17"/>
        <v>1429.2532505584531</v>
      </c>
      <c r="AH108" s="438">
        <v>2710452.9552925653</v>
      </c>
      <c r="AI108" s="438"/>
      <c r="AJ108" s="438">
        <v>2728378.3614381831</v>
      </c>
      <c r="AK108" s="428">
        <f t="shared" si="18"/>
        <v>2729807.6146887415</v>
      </c>
      <c r="AL108" s="487">
        <f t="shared" si="19"/>
        <v>1429.2532505583949</v>
      </c>
      <c r="AM108" s="429">
        <v>2</v>
      </c>
      <c r="AN108" s="429">
        <v>2</v>
      </c>
    </row>
    <row r="109" spans="1:40">
      <c r="A109" s="434">
        <v>285</v>
      </c>
      <c r="B109" s="435" t="s">
        <v>140</v>
      </c>
      <c r="C109" s="436">
        <v>50617</v>
      </c>
      <c r="D109" s="503">
        <v>3991928.0908209458</v>
      </c>
      <c r="E109" s="499">
        <v>3918609.0306166783</v>
      </c>
      <c r="F109" s="499">
        <v>3852614.6627491303</v>
      </c>
      <c r="G109" s="499">
        <v>3852614.6627491303</v>
      </c>
      <c r="H109" s="502">
        <f t="shared" si="12"/>
        <v>0</v>
      </c>
      <c r="I109" s="490">
        <v>-14116135.872469231</v>
      </c>
      <c r="J109" s="491">
        <v>-13680628.782638637</v>
      </c>
      <c r="K109" s="491">
        <v>-14588792.068693003</v>
      </c>
      <c r="L109" s="491">
        <v>-14588792.068693003</v>
      </c>
      <c r="M109" s="488">
        <f t="shared" si="13"/>
        <v>0</v>
      </c>
      <c r="N109" s="200">
        <v>-10124207.781648286</v>
      </c>
      <c r="O109" s="440">
        <v>-9762019.7520219591</v>
      </c>
      <c r="P109" s="440">
        <v>-10736177.405943872</v>
      </c>
      <c r="Q109" s="646">
        <f t="shared" si="14"/>
        <v>-10736177.405943872</v>
      </c>
      <c r="R109" s="487">
        <f t="shared" si="20"/>
        <v>0</v>
      </c>
      <c r="S109" s="440">
        <v>8933546.8524823692</v>
      </c>
      <c r="T109" s="440">
        <v>8933546.8524823692</v>
      </c>
      <c r="U109" s="440">
        <v>8942704.4510249775</v>
      </c>
      <c r="V109" s="440">
        <v>8942704.4510249775</v>
      </c>
      <c r="W109" s="487">
        <f t="shared" si="15"/>
        <v>0</v>
      </c>
      <c r="X109" s="200">
        <v>-1190660.9291659165</v>
      </c>
      <c r="Y109" s="200">
        <v>-828472.89953958988</v>
      </c>
      <c r="Z109" s="200">
        <v>-1793472.9549188949</v>
      </c>
      <c r="AA109" s="200">
        <v>-1793472.9549188949</v>
      </c>
      <c r="AB109" s="487">
        <f t="shared" si="16"/>
        <v>0</v>
      </c>
      <c r="AC109" s="440">
        <v>7949575.4258162091</v>
      </c>
      <c r="AD109" s="440">
        <v>7905703.0523188571</v>
      </c>
      <c r="AE109" s="440">
        <v>7905703.0523188571</v>
      </c>
      <c r="AF109" s="440">
        <v>7775933.4417987112</v>
      </c>
      <c r="AG109" s="487">
        <f t="shared" si="17"/>
        <v>-129769.61052014586</v>
      </c>
      <c r="AH109" s="438">
        <v>6758914.4966502925</v>
      </c>
      <c r="AI109" s="438"/>
      <c r="AJ109" s="438">
        <v>6112230.0973999621</v>
      </c>
      <c r="AK109" s="428">
        <f t="shared" si="18"/>
        <v>5982460.4868798163</v>
      </c>
      <c r="AL109" s="487">
        <f t="shared" si="19"/>
        <v>-129769.61052014586</v>
      </c>
      <c r="AM109" s="429">
        <v>8</v>
      </c>
      <c r="AN109" s="429">
        <v>8</v>
      </c>
    </row>
    <row r="110" spans="1:40">
      <c r="A110" s="434">
        <v>286</v>
      </c>
      <c r="B110" s="435" t="s">
        <v>141</v>
      </c>
      <c r="C110" s="436">
        <v>79429</v>
      </c>
      <c r="D110" s="503">
        <v>1685942.9173913635</v>
      </c>
      <c r="E110" s="499">
        <v>1627031.0369293317</v>
      </c>
      <c r="F110" s="499">
        <v>1537317.3265814818</v>
      </c>
      <c r="G110" s="499">
        <v>1537317.3265814818</v>
      </c>
      <c r="H110" s="502">
        <f t="shared" si="12"/>
        <v>0</v>
      </c>
      <c r="I110" s="490">
        <v>-26409547.934287209</v>
      </c>
      <c r="J110" s="491">
        <v>-25505797.166739244</v>
      </c>
      <c r="K110" s="491">
        <v>-26218169.039962988</v>
      </c>
      <c r="L110" s="491">
        <v>-26218169.039962988</v>
      </c>
      <c r="M110" s="488">
        <f t="shared" si="13"/>
        <v>0</v>
      </c>
      <c r="N110" s="200">
        <v>-24723605.016895846</v>
      </c>
      <c r="O110" s="440">
        <v>-23878766.129809912</v>
      </c>
      <c r="P110" s="440">
        <v>-24680851.713381507</v>
      </c>
      <c r="Q110" s="646">
        <f t="shared" si="14"/>
        <v>-24680851.713381507</v>
      </c>
      <c r="R110" s="487">
        <f t="shared" si="20"/>
        <v>0</v>
      </c>
      <c r="S110" s="440">
        <v>14067046.414358117</v>
      </c>
      <c r="T110" s="440">
        <v>14067046.414358117</v>
      </c>
      <c r="U110" s="440">
        <v>14025074.648301022</v>
      </c>
      <c r="V110" s="440">
        <v>14025074.648301022</v>
      </c>
      <c r="W110" s="487">
        <f t="shared" si="15"/>
        <v>0</v>
      </c>
      <c r="X110" s="200">
        <v>-10656558.602537729</v>
      </c>
      <c r="Y110" s="200">
        <v>-9811719.7154517956</v>
      </c>
      <c r="Z110" s="200">
        <v>-10655777.065080484</v>
      </c>
      <c r="AA110" s="200">
        <v>-10655777.065080484</v>
      </c>
      <c r="AB110" s="487">
        <f t="shared" si="16"/>
        <v>0</v>
      </c>
      <c r="AC110" s="440">
        <v>13201840.324970668</v>
      </c>
      <c r="AD110" s="440">
        <v>13144995.169634644</v>
      </c>
      <c r="AE110" s="440">
        <v>13144995.169634644</v>
      </c>
      <c r="AF110" s="440">
        <v>12913776.881532978</v>
      </c>
      <c r="AG110" s="487">
        <f t="shared" si="17"/>
        <v>-231218.28810166568</v>
      </c>
      <c r="AH110" s="438">
        <v>2545281.7224329393</v>
      </c>
      <c r="AI110" s="438"/>
      <c r="AJ110" s="438">
        <v>2489218.1045541596</v>
      </c>
      <c r="AK110" s="428">
        <f t="shared" si="18"/>
        <v>2257999.8164524939</v>
      </c>
      <c r="AL110" s="487">
        <f t="shared" si="19"/>
        <v>-231218.28810166568</v>
      </c>
      <c r="AM110" s="429">
        <v>8</v>
      </c>
      <c r="AN110" s="429">
        <v>8</v>
      </c>
    </row>
    <row r="111" spans="1:40">
      <c r="A111" s="434">
        <v>287</v>
      </c>
      <c r="B111" s="435" t="s">
        <v>142</v>
      </c>
      <c r="C111" s="436">
        <v>6242</v>
      </c>
      <c r="D111" s="503">
        <v>1561740.3358091272</v>
      </c>
      <c r="E111" s="499">
        <v>1547631.0794319801</v>
      </c>
      <c r="F111" s="499">
        <v>1566731.8682990759</v>
      </c>
      <c r="G111" s="499">
        <v>1566731.8682990759</v>
      </c>
      <c r="H111" s="502">
        <f t="shared" si="12"/>
        <v>0</v>
      </c>
      <c r="I111" s="490">
        <v>1817231.2822181073</v>
      </c>
      <c r="J111" s="491">
        <v>1818676.3051300643</v>
      </c>
      <c r="K111" s="491">
        <v>1772370.6887639691</v>
      </c>
      <c r="L111" s="491">
        <v>1772370.6887639691</v>
      </c>
      <c r="M111" s="488">
        <f t="shared" si="13"/>
        <v>0</v>
      </c>
      <c r="N111" s="200">
        <v>3378971.6180272344</v>
      </c>
      <c r="O111" s="440">
        <v>3366307.3845620444</v>
      </c>
      <c r="P111" s="440">
        <v>3339102.557063045</v>
      </c>
      <c r="Q111" s="646">
        <f t="shared" si="14"/>
        <v>3339102.557063045</v>
      </c>
      <c r="R111" s="487">
        <f t="shared" si="20"/>
        <v>0</v>
      </c>
      <c r="S111" s="440">
        <v>2248018.5583832925</v>
      </c>
      <c r="T111" s="440">
        <v>2248018.5583832925</v>
      </c>
      <c r="U111" s="440">
        <v>2241816.1854563081</v>
      </c>
      <c r="V111" s="440">
        <v>2241816.1854563081</v>
      </c>
      <c r="W111" s="487">
        <f t="shared" si="15"/>
        <v>0</v>
      </c>
      <c r="X111" s="200">
        <v>5626990.176410527</v>
      </c>
      <c r="Y111" s="200">
        <v>5614325.9429453369</v>
      </c>
      <c r="Z111" s="200">
        <v>5580918.7425193526</v>
      </c>
      <c r="AA111" s="200">
        <v>5580918.7425193526</v>
      </c>
      <c r="AB111" s="487">
        <f t="shared" si="16"/>
        <v>0</v>
      </c>
      <c r="AC111" s="440">
        <v>1451290.9496526823</v>
      </c>
      <c r="AD111" s="440">
        <v>1441155.1832486349</v>
      </c>
      <c r="AE111" s="440">
        <v>1441155.1832486349</v>
      </c>
      <c r="AF111" s="440">
        <v>1437878.5543627285</v>
      </c>
      <c r="AG111" s="487">
        <f t="shared" si="17"/>
        <v>-3276.6288859064225</v>
      </c>
      <c r="AH111" s="438">
        <v>7078281.126063209</v>
      </c>
      <c r="AI111" s="438"/>
      <c r="AJ111" s="438">
        <v>7022073.925767988</v>
      </c>
      <c r="AK111" s="428">
        <f t="shared" si="18"/>
        <v>7018797.2968820808</v>
      </c>
      <c r="AL111" s="487">
        <f t="shared" si="19"/>
        <v>-3276.628885907121</v>
      </c>
      <c r="AM111" s="429">
        <v>15</v>
      </c>
      <c r="AN111" s="429">
        <v>15</v>
      </c>
    </row>
    <row r="112" spans="1:40">
      <c r="A112" s="434">
        <v>288</v>
      </c>
      <c r="B112" s="435" t="s">
        <v>143</v>
      </c>
      <c r="C112" s="436">
        <v>6405</v>
      </c>
      <c r="D112" s="503">
        <v>4599588.5339732133</v>
      </c>
      <c r="E112" s="499">
        <v>4562029.4288074356</v>
      </c>
      <c r="F112" s="499">
        <v>4550847.4745872598</v>
      </c>
      <c r="G112" s="499">
        <v>4550847.4745872598</v>
      </c>
      <c r="H112" s="502">
        <f t="shared" si="12"/>
        <v>0</v>
      </c>
      <c r="I112" s="490">
        <v>-531584.45664667292</v>
      </c>
      <c r="J112" s="491">
        <v>-490567.27272152057</v>
      </c>
      <c r="K112" s="491">
        <v>-582984.62509094737</v>
      </c>
      <c r="L112" s="491">
        <v>-582984.62509094737</v>
      </c>
      <c r="M112" s="488">
        <f t="shared" si="13"/>
        <v>0</v>
      </c>
      <c r="N112" s="200">
        <v>4068004.0773265404</v>
      </c>
      <c r="O112" s="440">
        <v>4071462.1560859149</v>
      </c>
      <c r="P112" s="440">
        <v>3967862.8494963129</v>
      </c>
      <c r="Q112" s="646">
        <f t="shared" si="14"/>
        <v>3967862.8494963124</v>
      </c>
      <c r="R112" s="487">
        <f t="shared" si="20"/>
        <v>0</v>
      </c>
      <c r="S112" s="440">
        <v>2064673.4692684582</v>
      </c>
      <c r="T112" s="440">
        <v>2064673.4692684582</v>
      </c>
      <c r="U112" s="440">
        <v>2062890.9441470727</v>
      </c>
      <c r="V112" s="440">
        <v>2062890.9441470727</v>
      </c>
      <c r="W112" s="487">
        <f t="shared" si="15"/>
        <v>0</v>
      </c>
      <c r="X112" s="200">
        <v>6132677.5465949988</v>
      </c>
      <c r="Y112" s="200">
        <v>6136135.6253543729</v>
      </c>
      <c r="Z112" s="200">
        <v>6030753.7936433852</v>
      </c>
      <c r="AA112" s="200">
        <v>6030753.7936433852</v>
      </c>
      <c r="AB112" s="487">
        <f t="shared" si="16"/>
        <v>0</v>
      </c>
      <c r="AC112" s="440">
        <v>1347041.961166126</v>
      </c>
      <c r="AD112" s="440">
        <v>1337760.4251884138</v>
      </c>
      <c r="AE112" s="440">
        <v>1337760.4251884138</v>
      </c>
      <c r="AF112" s="440">
        <v>1324833.3043553284</v>
      </c>
      <c r="AG112" s="487">
        <f t="shared" si="17"/>
        <v>-12927.120833085384</v>
      </c>
      <c r="AH112" s="438">
        <v>7479719.5077611245</v>
      </c>
      <c r="AI112" s="438"/>
      <c r="AJ112" s="438">
        <v>7368514.218831799</v>
      </c>
      <c r="AK112" s="428">
        <f t="shared" si="18"/>
        <v>7355587.0979987141</v>
      </c>
      <c r="AL112" s="487">
        <f t="shared" si="19"/>
        <v>-12927.120833084919</v>
      </c>
      <c r="AM112" s="429">
        <v>15</v>
      </c>
      <c r="AN112" s="429">
        <v>15</v>
      </c>
    </row>
    <row r="113" spans="1:40">
      <c r="A113" s="434">
        <v>290</v>
      </c>
      <c r="B113" s="435" t="s">
        <v>144</v>
      </c>
      <c r="C113" s="436">
        <v>7755</v>
      </c>
      <c r="D113" s="503">
        <v>3480148.3003246291</v>
      </c>
      <c r="E113" s="499">
        <v>3449540.3408504259</v>
      </c>
      <c r="F113" s="499">
        <v>3440361.279100582</v>
      </c>
      <c r="G113" s="499">
        <v>3440361.279100582</v>
      </c>
      <c r="H113" s="502">
        <f t="shared" si="12"/>
        <v>0</v>
      </c>
      <c r="I113" s="490">
        <v>731319.32677615609</v>
      </c>
      <c r="J113" s="491">
        <v>697492.4297168937</v>
      </c>
      <c r="K113" s="491">
        <v>676448.37051803607</v>
      </c>
      <c r="L113" s="491">
        <v>676448.37051803607</v>
      </c>
      <c r="M113" s="488">
        <f t="shared" si="13"/>
        <v>0</v>
      </c>
      <c r="N113" s="200">
        <v>4211467.6271007853</v>
      </c>
      <c r="O113" s="440">
        <v>4147032.7705673194</v>
      </c>
      <c r="P113" s="440">
        <v>4116809.6496186182</v>
      </c>
      <c r="Q113" s="646">
        <f t="shared" si="14"/>
        <v>4116809.6496186182</v>
      </c>
      <c r="R113" s="487">
        <f t="shared" si="20"/>
        <v>0</v>
      </c>
      <c r="S113" s="440">
        <v>2864039.7753865798</v>
      </c>
      <c r="T113" s="440">
        <v>2864039.7753865798</v>
      </c>
      <c r="U113" s="440">
        <v>2869018.9494755934</v>
      </c>
      <c r="V113" s="440">
        <v>2869018.9494755934</v>
      </c>
      <c r="W113" s="487">
        <f t="shared" si="15"/>
        <v>0</v>
      </c>
      <c r="X113" s="200">
        <v>7075507.4024873655</v>
      </c>
      <c r="Y113" s="200">
        <v>7011072.5459538996</v>
      </c>
      <c r="Z113" s="200">
        <v>6985828.5990942121</v>
      </c>
      <c r="AA113" s="200">
        <v>6985828.5990942121</v>
      </c>
      <c r="AB113" s="487">
        <f t="shared" si="16"/>
        <v>0</v>
      </c>
      <c r="AC113" s="440">
        <v>1723087.9481387725</v>
      </c>
      <c r="AD113" s="440">
        <v>1708568.2516445173</v>
      </c>
      <c r="AE113" s="440">
        <v>1708568.2516445173</v>
      </c>
      <c r="AF113" s="440">
        <v>1702254.0793560531</v>
      </c>
      <c r="AG113" s="487">
        <f t="shared" si="17"/>
        <v>-6314.1722884641495</v>
      </c>
      <c r="AH113" s="438">
        <v>8798595.3506261371</v>
      </c>
      <c r="AI113" s="438"/>
      <c r="AJ113" s="438">
        <v>8694396.8507387303</v>
      </c>
      <c r="AK113" s="428">
        <f t="shared" si="18"/>
        <v>8688082.6784502659</v>
      </c>
      <c r="AL113" s="487">
        <f t="shared" si="19"/>
        <v>-6314.1722884643823</v>
      </c>
      <c r="AM113" s="429">
        <v>18</v>
      </c>
      <c r="AN113" s="429">
        <v>18</v>
      </c>
    </row>
    <row r="114" spans="1:40">
      <c r="A114" s="434">
        <v>291</v>
      </c>
      <c r="B114" s="435" t="s">
        <v>145</v>
      </c>
      <c r="C114" s="436">
        <v>2119</v>
      </c>
      <c r="D114" s="503">
        <v>-133212.18495926145</v>
      </c>
      <c r="E114" s="499">
        <v>-133033.45084526157</v>
      </c>
      <c r="F114" s="499">
        <v>-134798.22049775696</v>
      </c>
      <c r="G114" s="499">
        <v>-134798.22049775696</v>
      </c>
      <c r="H114" s="502">
        <f t="shared" si="12"/>
        <v>0</v>
      </c>
      <c r="I114" s="490">
        <v>1612927.5703176367</v>
      </c>
      <c r="J114" s="491">
        <v>1870907.3339202176</v>
      </c>
      <c r="K114" s="491">
        <v>1860601.3371299838</v>
      </c>
      <c r="L114" s="491">
        <v>1860601.3371299838</v>
      </c>
      <c r="M114" s="488">
        <f t="shared" si="13"/>
        <v>0</v>
      </c>
      <c r="N114" s="200">
        <v>1479715.3853583753</v>
      </c>
      <c r="O114" s="440">
        <v>1737873.883074956</v>
      </c>
      <c r="P114" s="440">
        <v>1725803.1166322269</v>
      </c>
      <c r="Q114" s="646">
        <f t="shared" si="14"/>
        <v>1725803.1166322269</v>
      </c>
      <c r="R114" s="487">
        <f t="shared" si="20"/>
        <v>0</v>
      </c>
      <c r="S114" s="440">
        <v>249774.86738526946</v>
      </c>
      <c r="T114" s="440">
        <v>249774.86738526946</v>
      </c>
      <c r="U114" s="440">
        <v>245775.68138712578</v>
      </c>
      <c r="V114" s="440">
        <v>245775.68138712578</v>
      </c>
      <c r="W114" s="487">
        <f t="shared" si="15"/>
        <v>0</v>
      </c>
      <c r="X114" s="200">
        <v>1729490.2527436446</v>
      </c>
      <c r="Y114" s="200">
        <v>1987648.7504602254</v>
      </c>
      <c r="Z114" s="200">
        <v>1971578.7980193526</v>
      </c>
      <c r="AA114" s="200">
        <v>1971578.7980193526</v>
      </c>
      <c r="AB114" s="487">
        <f t="shared" si="16"/>
        <v>0</v>
      </c>
      <c r="AC114" s="440">
        <v>443223.76391286188</v>
      </c>
      <c r="AD114" s="440">
        <v>439049.35907682113</v>
      </c>
      <c r="AE114" s="440">
        <v>439049.35907682113</v>
      </c>
      <c r="AF114" s="440">
        <v>438073.53134977981</v>
      </c>
      <c r="AG114" s="487">
        <f t="shared" si="17"/>
        <v>-975.82772704132367</v>
      </c>
      <c r="AH114" s="438">
        <v>2172714.0166565063</v>
      </c>
      <c r="AI114" s="438"/>
      <c r="AJ114" s="438">
        <v>2410628.1570961736</v>
      </c>
      <c r="AK114" s="428">
        <f t="shared" si="18"/>
        <v>2409652.3293691324</v>
      </c>
      <c r="AL114" s="487">
        <f t="shared" si="19"/>
        <v>-975.82772704120725</v>
      </c>
      <c r="AM114" s="429">
        <v>6</v>
      </c>
      <c r="AN114" s="429">
        <v>6</v>
      </c>
    </row>
    <row r="115" spans="1:40">
      <c r="A115" s="434">
        <v>297</v>
      </c>
      <c r="B115" s="435" t="s">
        <v>146</v>
      </c>
      <c r="C115" s="436">
        <v>122594</v>
      </c>
      <c r="D115" s="503">
        <v>13122259.032296259</v>
      </c>
      <c r="E115" s="499">
        <v>12921235.430547498</v>
      </c>
      <c r="F115" s="499">
        <v>12876727.399340101</v>
      </c>
      <c r="G115" s="499">
        <v>12876727.399340101</v>
      </c>
      <c r="H115" s="502">
        <f t="shared" si="12"/>
        <v>0</v>
      </c>
      <c r="I115" s="490">
        <v>-24032345.537582532</v>
      </c>
      <c r="J115" s="491">
        <v>-23202651.441412624</v>
      </c>
      <c r="K115" s="491">
        <v>-24437326.401755739</v>
      </c>
      <c r="L115" s="491">
        <v>-24437326.401755739</v>
      </c>
      <c r="M115" s="488">
        <f t="shared" si="13"/>
        <v>0</v>
      </c>
      <c r="N115" s="200">
        <v>-10910086.505286273</v>
      </c>
      <c r="O115" s="440">
        <v>-10281416.010865126</v>
      </c>
      <c r="P115" s="440">
        <v>-11560599.002415638</v>
      </c>
      <c r="Q115" s="646">
        <f t="shared" si="14"/>
        <v>-11560599.002415638</v>
      </c>
      <c r="R115" s="487">
        <f t="shared" si="20"/>
        <v>0</v>
      </c>
      <c r="S115" s="440">
        <v>25265003.648157641</v>
      </c>
      <c r="T115" s="440">
        <v>25265003.648157641</v>
      </c>
      <c r="U115" s="440">
        <v>25367351.568419885</v>
      </c>
      <c r="V115" s="440">
        <v>25367351.568419885</v>
      </c>
      <c r="W115" s="487">
        <f t="shared" si="15"/>
        <v>0</v>
      </c>
      <c r="X115" s="200">
        <v>14354917.142871369</v>
      </c>
      <c r="Y115" s="200">
        <v>14983587.637292515</v>
      </c>
      <c r="Z115" s="200">
        <v>13806752.566004246</v>
      </c>
      <c r="AA115" s="200">
        <v>13806752.566004246</v>
      </c>
      <c r="AB115" s="487">
        <f t="shared" si="16"/>
        <v>0</v>
      </c>
      <c r="AC115" s="440">
        <v>19551753.792895928</v>
      </c>
      <c r="AD115" s="440">
        <v>19469884.658073828</v>
      </c>
      <c r="AE115" s="440">
        <v>19469884.658073828</v>
      </c>
      <c r="AF115" s="440">
        <v>19210082.571614448</v>
      </c>
      <c r="AG115" s="487">
        <f t="shared" si="17"/>
        <v>-259802.08645937964</v>
      </c>
      <c r="AH115" s="438">
        <v>33906670.935767293</v>
      </c>
      <c r="AI115" s="438"/>
      <c r="AJ115" s="438">
        <v>33276637.224078074</v>
      </c>
      <c r="AK115" s="428">
        <f t="shared" si="18"/>
        <v>33016835.137618694</v>
      </c>
      <c r="AL115" s="487">
        <f t="shared" si="19"/>
        <v>-259802.08645937964</v>
      </c>
      <c r="AM115" s="429">
        <v>11</v>
      </c>
      <c r="AN115" s="429">
        <v>11</v>
      </c>
    </row>
    <row r="116" spans="1:40">
      <c r="A116" s="434">
        <v>300</v>
      </c>
      <c r="B116" s="435" t="s">
        <v>147</v>
      </c>
      <c r="C116" s="436">
        <v>3437</v>
      </c>
      <c r="D116" s="503">
        <v>552959.40671326104</v>
      </c>
      <c r="E116" s="499">
        <v>547554.28996697557</v>
      </c>
      <c r="F116" s="499">
        <v>546984.23096867232</v>
      </c>
      <c r="G116" s="499">
        <v>546984.23096867232</v>
      </c>
      <c r="H116" s="502">
        <f t="shared" si="12"/>
        <v>0</v>
      </c>
      <c r="I116" s="490">
        <v>1919657.9611434157</v>
      </c>
      <c r="J116" s="491">
        <v>1944550.695494035</v>
      </c>
      <c r="K116" s="491">
        <v>1935347.6878180415</v>
      </c>
      <c r="L116" s="491">
        <v>1935347.6878180415</v>
      </c>
      <c r="M116" s="488">
        <f t="shared" si="13"/>
        <v>0</v>
      </c>
      <c r="N116" s="200">
        <v>2472617.3678566767</v>
      </c>
      <c r="O116" s="440">
        <v>2492104.9854610106</v>
      </c>
      <c r="P116" s="440">
        <v>2482331.9187867139</v>
      </c>
      <c r="Q116" s="646">
        <f t="shared" si="14"/>
        <v>2482331.9187867139</v>
      </c>
      <c r="R116" s="487">
        <f t="shared" si="20"/>
        <v>0</v>
      </c>
      <c r="S116" s="440">
        <v>1849358.0034874233</v>
      </c>
      <c r="T116" s="440">
        <v>1849358.0034874233</v>
      </c>
      <c r="U116" s="440">
        <v>1855015.5503457459</v>
      </c>
      <c r="V116" s="440">
        <v>1855015.5503457459</v>
      </c>
      <c r="W116" s="487">
        <f t="shared" si="15"/>
        <v>0</v>
      </c>
      <c r="X116" s="200">
        <v>4321975.3713440998</v>
      </c>
      <c r="Y116" s="200">
        <v>4341462.9889484337</v>
      </c>
      <c r="Z116" s="200">
        <v>4337347.4691324597</v>
      </c>
      <c r="AA116" s="200">
        <v>4337347.4691324597</v>
      </c>
      <c r="AB116" s="487">
        <f t="shared" si="16"/>
        <v>0</v>
      </c>
      <c r="AC116" s="440">
        <v>782086.83108137059</v>
      </c>
      <c r="AD116" s="440">
        <v>776191.08714868396</v>
      </c>
      <c r="AE116" s="440">
        <v>776191.08714868396</v>
      </c>
      <c r="AF116" s="440">
        <v>766831.42610848683</v>
      </c>
      <c r="AG116" s="487">
        <f t="shared" si="17"/>
        <v>-9359.6610401971266</v>
      </c>
      <c r="AH116" s="438">
        <v>5104062.2024254706</v>
      </c>
      <c r="AI116" s="438"/>
      <c r="AJ116" s="438">
        <v>5113538.5562811438</v>
      </c>
      <c r="AK116" s="428">
        <f t="shared" si="18"/>
        <v>5104178.8952409467</v>
      </c>
      <c r="AL116" s="487">
        <f t="shared" si="19"/>
        <v>-9359.6610401971266</v>
      </c>
      <c r="AM116" s="429">
        <v>14</v>
      </c>
      <c r="AN116" s="429">
        <v>14</v>
      </c>
    </row>
    <row r="117" spans="1:40">
      <c r="A117" s="434">
        <v>301</v>
      </c>
      <c r="B117" s="435" t="s">
        <v>148</v>
      </c>
      <c r="C117" s="436">
        <v>19890</v>
      </c>
      <c r="D117" s="503">
        <v>3680089.3675677469</v>
      </c>
      <c r="E117" s="499">
        <v>3643210.4239941416</v>
      </c>
      <c r="F117" s="499">
        <v>3636684.2625455875</v>
      </c>
      <c r="G117" s="499">
        <v>3636684.2625455875</v>
      </c>
      <c r="H117" s="502">
        <f t="shared" si="12"/>
        <v>0</v>
      </c>
      <c r="I117" s="490">
        <v>-5026135.4479343137</v>
      </c>
      <c r="J117" s="491">
        <v>-4876089.2653693147</v>
      </c>
      <c r="K117" s="491">
        <v>-4860500.5613095304</v>
      </c>
      <c r="L117" s="491">
        <v>-4860500.5613095304</v>
      </c>
      <c r="M117" s="488">
        <f t="shared" si="13"/>
        <v>0</v>
      </c>
      <c r="N117" s="200">
        <v>-1346046.0803665668</v>
      </c>
      <c r="O117" s="440">
        <v>-1232878.8413751731</v>
      </c>
      <c r="P117" s="440">
        <v>-1223816.2987639429</v>
      </c>
      <c r="Q117" s="646">
        <f t="shared" si="14"/>
        <v>-1223816.2987639429</v>
      </c>
      <c r="R117" s="487">
        <f t="shared" si="20"/>
        <v>0</v>
      </c>
      <c r="S117" s="440">
        <v>10428017.506278753</v>
      </c>
      <c r="T117" s="440">
        <v>10428017.506278753</v>
      </c>
      <c r="U117" s="440">
        <v>10431056.156596472</v>
      </c>
      <c r="V117" s="440">
        <v>10431056.156596472</v>
      </c>
      <c r="W117" s="487">
        <f t="shared" si="15"/>
        <v>0</v>
      </c>
      <c r="X117" s="200">
        <v>9081971.4259121865</v>
      </c>
      <c r="Y117" s="200">
        <v>9195138.6649035811</v>
      </c>
      <c r="Z117" s="200">
        <v>9207239.8578325287</v>
      </c>
      <c r="AA117" s="200">
        <v>9207239.8578325287</v>
      </c>
      <c r="AB117" s="487">
        <f t="shared" si="16"/>
        <v>0</v>
      </c>
      <c r="AC117" s="440">
        <v>4484317.1157732941</v>
      </c>
      <c r="AD117" s="440">
        <v>4455409.6327955499</v>
      </c>
      <c r="AE117" s="440">
        <v>4455409.6327955499</v>
      </c>
      <c r="AF117" s="440">
        <v>4430386.1056627324</v>
      </c>
      <c r="AG117" s="487">
        <f t="shared" si="17"/>
        <v>-25023.527132817544</v>
      </c>
      <c r="AH117" s="438">
        <v>13566288.541685481</v>
      </c>
      <c r="AI117" s="438"/>
      <c r="AJ117" s="438">
        <v>13662649.490628079</v>
      </c>
      <c r="AK117" s="428">
        <f t="shared" si="18"/>
        <v>13637625.963495262</v>
      </c>
      <c r="AL117" s="487">
        <f t="shared" si="19"/>
        <v>-25023.527132816613</v>
      </c>
      <c r="AM117" s="429">
        <v>14</v>
      </c>
      <c r="AN117" s="429">
        <v>14</v>
      </c>
    </row>
    <row r="118" spans="1:40">
      <c r="A118" s="434">
        <v>304</v>
      </c>
      <c r="B118" s="435" t="s">
        <v>149</v>
      </c>
      <c r="C118" s="436">
        <v>950</v>
      </c>
      <c r="D118" s="503">
        <v>209749.62218002471</v>
      </c>
      <c r="E118" s="499">
        <v>207781.79322822677</v>
      </c>
      <c r="F118" s="499">
        <v>210207.42066594496</v>
      </c>
      <c r="G118" s="499">
        <v>210207.42066594496</v>
      </c>
      <c r="H118" s="502">
        <f t="shared" si="12"/>
        <v>0</v>
      </c>
      <c r="I118" s="490">
        <v>-372408.93479378591</v>
      </c>
      <c r="J118" s="491">
        <v>-365977.51412841876</v>
      </c>
      <c r="K118" s="491">
        <v>-335201.16468666156</v>
      </c>
      <c r="L118" s="491">
        <v>-335201.16468666156</v>
      </c>
      <c r="M118" s="488">
        <f t="shared" si="13"/>
        <v>0</v>
      </c>
      <c r="N118" s="200">
        <v>-162659.3126137612</v>
      </c>
      <c r="O118" s="440">
        <v>-158195.72090019198</v>
      </c>
      <c r="P118" s="440">
        <v>-124993.74402071661</v>
      </c>
      <c r="Q118" s="646">
        <f t="shared" si="14"/>
        <v>-124993.74402071661</v>
      </c>
      <c r="R118" s="487">
        <f t="shared" si="20"/>
        <v>0</v>
      </c>
      <c r="S118" s="440">
        <v>-72426.677791097056</v>
      </c>
      <c r="T118" s="440">
        <v>-72426.677791097056</v>
      </c>
      <c r="U118" s="440">
        <v>-73328.255960873343</v>
      </c>
      <c r="V118" s="440">
        <v>-73328.255960873343</v>
      </c>
      <c r="W118" s="487">
        <f t="shared" si="15"/>
        <v>0</v>
      </c>
      <c r="X118" s="200">
        <v>-235085.99040485825</v>
      </c>
      <c r="Y118" s="200">
        <v>-230622.39869128904</v>
      </c>
      <c r="Z118" s="200">
        <v>-198321.99998158996</v>
      </c>
      <c r="AA118" s="200">
        <v>-198321.99998158996</v>
      </c>
      <c r="AB118" s="487">
        <f t="shared" si="16"/>
        <v>0</v>
      </c>
      <c r="AC118" s="440">
        <v>178378.12642507249</v>
      </c>
      <c r="AD118" s="440">
        <v>178274.347747072</v>
      </c>
      <c r="AE118" s="440">
        <v>178274.347747072</v>
      </c>
      <c r="AF118" s="440">
        <v>175022.54967830618</v>
      </c>
      <c r="AG118" s="487">
        <f t="shared" si="17"/>
        <v>-3251.7980687658128</v>
      </c>
      <c r="AH118" s="438">
        <v>-56707.863979785761</v>
      </c>
      <c r="AI118" s="438"/>
      <c r="AJ118" s="438">
        <v>-20047.652234517969</v>
      </c>
      <c r="AK118" s="428">
        <f t="shared" si="18"/>
        <v>-23299.450303283782</v>
      </c>
      <c r="AL118" s="487">
        <f t="shared" si="19"/>
        <v>-3251.7980687658128</v>
      </c>
      <c r="AM118" s="429">
        <v>2</v>
      </c>
      <c r="AN118" s="429">
        <v>2</v>
      </c>
    </row>
    <row r="119" spans="1:40">
      <c r="A119" s="434">
        <v>305</v>
      </c>
      <c r="B119" s="435" t="s">
        <v>150</v>
      </c>
      <c r="C119" s="436">
        <v>15146</v>
      </c>
      <c r="D119" s="503">
        <v>7314753.6154203443</v>
      </c>
      <c r="E119" s="499">
        <v>7251791.5330501357</v>
      </c>
      <c r="F119" s="499">
        <v>7269373.9826777801</v>
      </c>
      <c r="G119" s="499">
        <v>7269373.9826777801</v>
      </c>
      <c r="H119" s="502">
        <f t="shared" si="12"/>
        <v>0</v>
      </c>
      <c r="I119" s="490">
        <v>376157.54815496149</v>
      </c>
      <c r="J119" s="491">
        <v>1023742.4665069522</v>
      </c>
      <c r="K119" s="491">
        <v>1135303.1508192378</v>
      </c>
      <c r="L119" s="491">
        <v>1135303.1508192378</v>
      </c>
      <c r="M119" s="488">
        <f t="shared" si="13"/>
        <v>0</v>
      </c>
      <c r="N119" s="200">
        <v>7690911.1635753056</v>
      </c>
      <c r="O119" s="440">
        <v>8275533.9995570881</v>
      </c>
      <c r="P119" s="440">
        <v>8404677.1334970184</v>
      </c>
      <c r="Q119" s="646">
        <f t="shared" si="14"/>
        <v>8404677.1334970184</v>
      </c>
      <c r="R119" s="487">
        <f t="shared" si="20"/>
        <v>0</v>
      </c>
      <c r="S119" s="440">
        <v>4656099.7840294344</v>
      </c>
      <c r="T119" s="440">
        <v>4656099.7840294344</v>
      </c>
      <c r="U119" s="440">
        <v>4653131.978584162</v>
      </c>
      <c r="V119" s="440">
        <v>4653131.978584162</v>
      </c>
      <c r="W119" s="487">
        <f t="shared" si="15"/>
        <v>0</v>
      </c>
      <c r="X119" s="200">
        <v>12347010.94760474</v>
      </c>
      <c r="Y119" s="200">
        <v>12931633.783586523</v>
      </c>
      <c r="Z119" s="200">
        <v>13057809.112081181</v>
      </c>
      <c r="AA119" s="200">
        <v>13057809.112081181</v>
      </c>
      <c r="AB119" s="487">
        <f t="shared" si="16"/>
        <v>0</v>
      </c>
      <c r="AC119" s="440">
        <v>2804604.4309715866</v>
      </c>
      <c r="AD119" s="440">
        <v>2792248.7240473768</v>
      </c>
      <c r="AE119" s="440">
        <v>2792248.7240473768</v>
      </c>
      <c r="AF119" s="440">
        <v>2763173.4985383735</v>
      </c>
      <c r="AG119" s="487">
        <f t="shared" si="17"/>
        <v>-29075.22550900327</v>
      </c>
      <c r="AH119" s="438">
        <v>15151615.378576327</v>
      </c>
      <c r="AI119" s="438"/>
      <c r="AJ119" s="438">
        <v>15850057.836128559</v>
      </c>
      <c r="AK119" s="428">
        <f t="shared" si="18"/>
        <v>15820982.610619554</v>
      </c>
      <c r="AL119" s="487">
        <f t="shared" si="19"/>
        <v>-29075.225509004667</v>
      </c>
      <c r="AM119" s="429">
        <v>17</v>
      </c>
      <c r="AN119" s="429">
        <v>17</v>
      </c>
    </row>
    <row r="120" spans="1:40">
      <c r="A120" s="434">
        <v>309</v>
      </c>
      <c r="B120" s="435" t="s">
        <v>151</v>
      </c>
      <c r="C120" s="436">
        <v>6457</v>
      </c>
      <c r="D120" s="503">
        <v>872447.07894562627</v>
      </c>
      <c r="E120" s="499">
        <v>860497.92007031338</v>
      </c>
      <c r="F120" s="499">
        <v>855414.19437898975</v>
      </c>
      <c r="G120" s="499">
        <v>855414.19437898975</v>
      </c>
      <c r="H120" s="502">
        <f t="shared" si="12"/>
        <v>0</v>
      </c>
      <c r="I120" s="490">
        <v>-2342926.5549105383</v>
      </c>
      <c r="J120" s="491">
        <v>-2638406.9239495643</v>
      </c>
      <c r="K120" s="491">
        <v>-2667180.1029842142</v>
      </c>
      <c r="L120" s="491">
        <v>-2667180.1029842142</v>
      </c>
      <c r="M120" s="488">
        <f t="shared" si="13"/>
        <v>0</v>
      </c>
      <c r="N120" s="200">
        <v>-1470479.475964912</v>
      </c>
      <c r="O120" s="440">
        <v>-1777909.003879251</v>
      </c>
      <c r="P120" s="440">
        <v>-1811765.9086052245</v>
      </c>
      <c r="Q120" s="646">
        <f t="shared" si="14"/>
        <v>-1811765.9086052245</v>
      </c>
      <c r="R120" s="487">
        <f t="shared" si="20"/>
        <v>0</v>
      </c>
      <c r="S120" s="440">
        <v>3866078.6246244204</v>
      </c>
      <c r="T120" s="440">
        <v>3866078.6246244204</v>
      </c>
      <c r="U120" s="440">
        <v>3865013.1419070028</v>
      </c>
      <c r="V120" s="440">
        <v>3865013.1419070028</v>
      </c>
      <c r="W120" s="487">
        <f t="shared" si="15"/>
        <v>0</v>
      </c>
      <c r="X120" s="200">
        <v>2395599.1486595087</v>
      </c>
      <c r="Y120" s="200">
        <v>2088169.6207451695</v>
      </c>
      <c r="Z120" s="200">
        <v>2053247.2333017783</v>
      </c>
      <c r="AA120" s="200">
        <v>2053247.2333017783</v>
      </c>
      <c r="AB120" s="487">
        <f t="shared" si="16"/>
        <v>0</v>
      </c>
      <c r="AC120" s="440">
        <v>1275227.7314263536</v>
      </c>
      <c r="AD120" s="440">
        <v>1265779.2722072732</v>
      </c>
      <c r="AE120" s="440">
        <v>1265779.2722072732</v>
      </c>
      <c r="AF120" s="440">
        <v>1249922.0350348856</v>
      </c>
      <c r="AG120" s="487">
        <f t="shared" si="17"/>
        <v>-15857.23717238754</v>
      </c>
      <c r="AH120" s="438">
        <v>3670826.8800858622</v>
      </c>
      <c r="AI120" s="438"/>
      <c r="AJ120" s="438">
        <v>3319026.5055090515</v>
      </c>
      <c r="AK120" s="428">
        <f t="shared" si="18"/>
        <v>3303169.268336664</v>
      </c>
      <c r="AL120" s="487">
        <f t="shared" si="19"/>
        <v>-15857.23717238754</v>
      </c>
      <c r="AM120" s="429">
        <v>12</v>
      </c>
      <c r="AN120" s="429">
        <v>12</v>
      </c>
    </row>
    <row r="121" spans="1:40">
      <c r="A121" s="434">
        <v>312</v>
      </c>
      <c r="B121" s="435" t="s">
        <v>152</v>
      </c>
      <c r="C121" s="436">
        <v>1196</v>
      </c>
      <c r="D121" s="503">
        <v>656604.08135959576</v>
      </c>
      <c r="E121" s="499">
        <v>651024.62696628855</v>
      </c>
      <c r="F121" s="499">
        <v>648313.21711732401</v>
      </c>
      <c r="G121" s="499">
        <v>648313.21711732401</v>
      </c>
      <c r="H121" s="502">
        <f t="shared" si="12"/>
        <v>0</v>
      </c>
      <c r="I121" s="490">
        <v>-293127.32969425985</v>
      </c>
      <c r="J121" s="491">
        <v>-285445.6971173932</v>
      </c>
      <c r="K121" s="491">
        <v>-286696.63415628916</v>
      </c>
      <c r="L121" s="491">
        <v>-286696.63415628916</v>
      </c>
      <c r="M121" s="488">
        <f t="shared" si="13"/>
        <v>0</v>
      </c>
      <c r="N121" s="200">
        <v>363476.75166533596</v>
      </c>
      <c r="O121" s="440">
        <v>365578.92984889529</v>
      </c>
      <c r="P121" s="440">
        <v>361616.5829610349</v>
      </c>
      <c r="Q121" s="646">
        <f t="shared" si="14"/>
        <v>361616.58296103484</v>
      </c>
      <c r="R121" s="487">
        <f t="shared" si="20"/>
        <v>0</v>
      </c>
      <c r="S121" s="440">
        <v>212168.84442069678</v>
      </c>
      <c r="T121" s="440">
        <v>212168.84442069678</v>
      </c>
      <c r="U121" s="440">
        <v>208500.2919736293</v>
      </c>
      <c r="V121" s="440">
        <v>208500.2919736293</v>
      </c>
      <c r="W121" s="487">
        <f t="shared" si="15"/>
        <v>0</v>
      </c>
      <c r="X121" s="200">
        <v>575645.59608603269</v>
      </c>
      <c r="Y121" s="200">
        <v>577747.77426959202</v>
      </c>
      <c r="Z121" s="200">
        <v>570116.87493466423</v>
      </c>
      <c r="AA121" s="200">
        <v>570116.87493466423</v>
      </c>
      <c r="AB121" s="487">
        <f t="shared" si="16"/>
        <v>0</v>
      </c>
      <c r="AC121" s="440">
        <v>299166.91552394547</v>
      </c>
      <c r="AD121" s="440">
        <v>295688.32322492835</v>
      </c>
      <c r="AE121" s="440">
        <v>295688.32322492835</v>
      </c>
      <c r="AF121" s="440">
        <v>292607.50031525374</v>
      </c>
      <c r="AG121" s="487">
        <f t="shared" si="17"/>
        <v>-3080.8229096746072</v>
      </c>
      <c r="AH121" s="438">
        <v>874812.51160997816</v>
      </c>
      <c r="AI121" s="438"/>
      <c r="AJ121" s="438">
        <v>865805.19815959258</v>
      </c>
      <c r="AK121" s="428">
        <f t="shared" si="18"/>
        <v>862724.37524991797</v>
      </c>
      <c r="AL121" s="487">
        <f t="shared" si="19"/>
        <v>-3080.8229096746072</v>
      </c>
      <c r="AM121" s="429">
        <v>13</v>
      </c>
      <c r="AN121" s="429">
        <v>13</v>
      </c>
    </row>
    <row r="122" spans="1:40">
      <c r="A122" s="434">
        <v>316</v>
      </c>
      <c r="B122" s="435" t="s">
        <v>153</v>
      </c>
      <c r="C122" s="436">
        <v>4198</v>
      </c>
      <c r="D122" s="503">
        <v>143858.91131700657</v>
      </c>
      <c r="E122" s="499">
        <v>139535.82205524994</v>
      </c>
      <c r="F122" s="499">
        <v>133763.39910129865</v>
      </c>
      <c r="G122" s="499">
        <v>133763.39910129865</v>
      </c>
      <c r="H122" s="502">
        <f t="shared" si="12"/>
        <v>0</v>
      </c>
      <c r="I122" s="490">
        <v>-684697.84800073423</v>
      </c>
      <c r="J122" s="491">
        <v>-522356.45927992952</v>
      </c>
      <c r="K122" s="491">
        <v>-624074.69902288215</v>
      </c>
      <c r="L122" s="491">
        <v>-624074.69902288215</v>
      </c>
      <c r="M122" s="488">
        <f t="shared" si="13"/>
        <v>0</v>
      </c>
      <c r="N122" s="200">
        <v>-540838.93668372766</v>
      </c>
      <c r="O122" s="440">
        <v>-382820.63722467958</v>
      </c>
      <c r="P122" s="440">
        <v>-490311.2999215835</v>
      </c>
      <c r="Q122" s="646">
        <f t="shared" si="14"/>
        <v>-490311.2999215835</v>
      </c>
      <c r="R122" s="487">
        <f t="shared" si="20"/>
        <v>0</v>
      </c>
      <c r="S122" s="440">
        <v>1818389.1163995864</v>
      </c>
      <c r="T122" s="440">
        <v>1818389.1163995864</v>
      </c>
      <c r="U122" s="440">
        <v>1821185.3078773278</v>
      </c>
      <c r="V122" s="440">
        <v>1821185.3078773278</v>
      </c>
      <c r="W122" s="487">
        <f t="shared" si="15"/>
        <v>0</v>
      </c>
      <c r="X122" s="200">
        <v>1277550.1797158588</v>
      </c>
      <c r="Y122" s="200">
        <v>1435568.4791749069</v>
      </c>
      <c r="Z122" s="200">
        <v>1330874.0079557444</v>
      </c>
      <c r="AA122" s="200">
        <v>1330874.0079557444</v>
      </c>
      <c r="AB122" s="487">
        <f t="shared" si="16"/>
        <v>0</v>
      </c>
      <c r="AC122" s="440">
        <v>823582.21195728402</v>
      </c>
      <c r="AD122" s="440">
        <v>817855.35080180061</v>
      </c>
      <c r="AE122" s="440">
        <v>817855.35080180061</v>
      </c>
      <c r="AF122" s="440">
        <v>800767.03848243738</v>
      </c>
      <c r="AG122" s="487">
        <f t="shared" si="17"/>
        <v>-17088.312319363235</v>
      </c>
      <c r="AH122" s="438">
        <v>2101132.391673143</v>
      </c>
      <c r="AI122" s="438"/>
      <c r="AJ122" s="438">
        <v>2148729.3587575452</v>
      </c>
      <c r="AK122" s="428">
        <f t="shared" si="18"/>
        <v>2131641.0464381818</v>
      </c>
      <c r="AL122" s="487">
        <f t="shared" si="19"/>
        <v>-17088.312319363467</v>
      </c>
      <c r="AM122" s="429">
        <v>7</v>
      </c>
      <c r="AN122" s="429">
        <v>7</v>
      </c>
    </row>
    <row r="123" spans="1:40">
      <c r="A123" s="434">
        <v>317</v>
      </c>
      <c r="B123" s="435" t="s">
        <v>154</v>
      </c>
      <c r="C123" s="436">
        <v>2474</v>
      </c>
      <c r="D123" s="503">
        <v>1851171.8961464809</v>
      </c>
      <c r="E123" s="499">
        <v>1835753.0884162134</v>
      </c>
      <c r="F123" s="499">
        <v>1824922.809975374</v>
      </c>
      <c r="G123" s="499">
        <v>1824922.809975374</v>
      </c>
      <c r="H123" s="502">
        <f t="shared" si="12"/>
        <v>0</v>
      </c>
      <c r="I123" s="490">
        <v>563971.23348099273</v>
      </c>
      <c r="J123" s="491">
        <v>678595.97754487093</v>
      </c>
      <c r="K123" s="491">
        <v>691347.4298944819</v>
      </c>
      <c r="L123" s="491">
        <v>691347.4298944819</v>
      </c>
      <c r="M123" s="488">
        <f t="shared" si="13"/>
        <v>0</v>
      </c>
      <c r="N123" s="200">
        <v>2415143.1296274737</v>
      </c>
      <c r="O123" s="440">
        <v>2514349.0659610843</v>
      </c>
      <c r="P123" s="440">
        <v>2516270.2398698558</v>
      </c>
      <c r="Q123" s="646">
        <f t="shared" si="14"/>
        <v>2516270.2398698558</v>
      </c>
      <c r="R123" s="487">
        <f t="shared" si="20"/>
        <v>0</v>
      </c>
      <c r="S123" s="440">
        <v>1499581.0924486737</v>
      </c>
      <c r="T123" s="440">
        <v>1499581.0924486737</v>
      </c>
      <c r="U123" s="440">
        <v>1502394.7495131327</v>
      </c>
      <c r="V123" s="440">
        <v>1502394.7495131327</v>
      </c>
      <c r="W123" s="487">
        <f t="shared" si="15"/>
        <v>0</v>
      </c>
      <c r="X123" s="200">
        <v>3914724.2220761473</v>
      </c>
      <c r="Y123" s="200">
        <v>4013930.158409758</v>
      </c>
      <c r="Z123" s="200">
        <v>4018664.9893829888</v>
      </c>
      <c r="AA123" s="200">
        <v>4018664.9893829888</v>
      </c>
      <c r="AB123" s="487">
        <f t="shared" si="16"/>
        <v>0</v>
      </c>
      <c r="AC123" s="440">
        <v>601023.35741935391</v>
      </c>
      <c r="AD123" s="440">
        <v>596281.21233249374</v>
      </c>
      <c r="AE123" s="440">
        <v>596281.21233249374</v>
      </c>
      <c r="AF123" s="440">
        <v>597229.63158571674</v>
      </c>
      <c r="AG123" s="487">
        <f t="shared" si="17"/>
        <v>948.41925322299358</v>
      </c>
      <c r="AH123" s="438">
        <v>4515747.5794955008</v>
      </c>
      <c r="AI123" s="438"/>
      <c r="AJ123" s="438">
        <v>4614946.2017154824</v>
      </c>
      <c r="AK123" s="428">
        <f t="shared" si="18"/>
        <v>4615894.620968705</v>
      </c>
      <c r="AL123" s="487">
        <f t="shared" si="19"/>
        <v>948.41925322264433</v>
      </c>
      <c r="AM123" s="429">
        <v>17</v>
      </c>
      <c r="AN123" s="429">
        <v>17</v>
      </c>
    </row>
    <row r="124" spans="1:40">
      <c r="A124" s="434">
        <v>320</v>
      </c>
      <c r="B124" s="435" t="s">
        <v>155</v>
      </c>
      <c r="C124" s="436">
        <v>6996</v>
      </c>
      <c r="D124" s="503">
        <v>1580566.4607501091</v>
      </c>
      <c r="E124" s="499">
        <v>1565015.3310481282</v>
      </c>
      <c r="F124" s="499">
        <v>1598791.797827831</v>
      </c>
      <c r="G124" s="499">
        <v>1598791.797827831</v>
      </c>
      <c r="H124" s="502">
        <f t="shared" si="12"/>
        <v>0</v>
      </c>
      <c r="I124" s="490">
        <v>1390177.6460081465</v>
      </c>
      <c r="J124" s="491">
        <v>770401.60339584702</v>
      </c>
      <c r="K124" s="491">
        <v>761516.04297665239</v>
      </c>
      <c r="L124" s="491">
        <v>761516.04297665239</v>
      </c>
      <c r="M124" s="488">
        <f t="shared" si="13"/>
        <v>0</v>
      </c>
      <c r="N124" s="200">
        <v>2970744.1067582555</v>
      </c>
      <c r="O124" s="440">
        <v>2335416.9344439753</v>
      </c>
      <c r="P124" s="440">
        <v>2360307.8408044833</v>
      </c>
      <c r="Q124" s="646">
        <f t="shared" si="14"/>
        <v>2360307.8408044833</v>
      </c>
      <c r="R124" s="487">
        <f t="shared" si="20"/>
        <v>0</v>
      </c>
      <c r="S124" s="440">
        <v>2661954.7840149594</v>
      </c>
      <c r="T124" s="440">
        <v>2661954.7840149594</v>
      </c>
      <c r="U124" s="440">
        <v>2669439.6960359896</v>
      </c>
      <c r="V124" s="440">
        <v>2669439.6960359896</v>
      </c>
      <c r="W124" s="487">
        <f t="shared" si="15"/>
        <v>0</v>
      </c>
      <c r="X124" s="200">
        <v>5632698.8907732144</v>
      </c>
      <c r="Y124" s="200">
        <v>4997371.7184589347</v>
      </c>
      <c r="Z124" s="200">
        <v>5029747.5368404724</v>
      </c>
      <c r="AA124" s="200">
        <v>5029747.5368404724</v>
      </c>
      <c r="AB124" s="487">
        <f t="shared" si="16"/>
        <v>0</v>
      </c>
      <c r="AC124" s="440">
        <v>1358446.3514527723</v>
      </c>
      <c r="AD124" s="440">
        <v>1349214.4629542939</v>
      </c>
      <c r="AE124" s="440">
        <v>1349214.4629542939</v>
      </c>
      <c r="AF124" s="440">
        <v>1333825.069367379</v>
      </c>
      <c r="AG124" s="487">
        <f t="shared" si="17"/>
        <v>-15389.393586914986</v>
      </c>
      <c r="AH124" s="438">
        <v>6991145.2422259869</v>
      </c>
      <c r="AI124" s="438"/>
      <c r="AJ124" s="438">
        <v>6378961.9997947663</v>
      </c>
      <c r="AK124" s="428">
        <f t="shared" si="18"/>
        <v>6363572.6062078513</v>
      </c>
      <c r="AL124" s="487">
        <f t="shared" si="19"/>
        <v>-15389.393586914986</v>
      </c>
      <c r="AM124" s="429">
        <v>19</v>
      </c>
      <c r="AN124" s="429">
        <v>19</v>
      </c>
    </row>
    <row r="125" spans="1:40">
      <c r="A125" s="434">
        <v>322</v>
      </c>
      <c r="B125" s="435" t="s">
        <v>156</v>
      </c>
      <c r="C125" s="436">
        <v>6549</v>
      </c>
      <c r="D125" s="503">
        <v>4698589.7892974503</v>
      </c>
      <c r="E125" s="499">
        <v>4659435.8780082026</v>
      </c>
      <c r="F125" s="499">
        <v>4658633.7171693351</v>
      </c>
      <c r="G125" s="499">
        <v>4658633.7171693351</v>
      </c>
      <c r="H125" s="502">
        <f t="shared" si="12"/>
        <v>0</v>
      </c>
      <c r="I125" s="490">
        <v>1706828.587302607</v>
      </c>
      <c r="J125" s="491">
        <v>1720238.452250554</v>
      </c>
      <c r="K125" s="491">
        <v>1796786.0608669426</v>
      </c>
      <c r="L125" s="491">
        <v>1796786.0608669426</v>
      </c>
      <c r="M125" s="488">
        <f t="shared" si="13"/>
        <v>0</v>
      </c>
      <c r="N125" s="200">
        <v>6405418.3766000569</v>
      </c>
      <c r="O125" s="440">
        <v>6379674.3302587569</v>
      </c>
      <c r="P125" s="440">
        <v>6455419.7780362777</v>
      </c>
      <c r="Q125" s="646">
        <f t="shared" si="14"/>
        <v>6455419.7780362777</v>
      </c>
      <c r="R125" s="487">
        <f t="shared" si="20"/>
        <v>0</v>
      </c>
      <c r="S125" s="440">
        <v>2065352.0167833914</v>
      </c>
      <c r="T125" s="440">
        <v>2065352.0167833914</v>
      </c>
      <c r="U125" s="440">
        <v>2066259.6257351311</v>
      </c>
      <c r="V125" s="440">
        <v>2066259.6257351311</v>
      </c>
      <c r="W125" s="487">
        <f t="shared" si="15"/>
        <v>0</v>
      </c>
      <c r="X125" s="200">
        <v>8470770.3933834489</v>
      </c>
      <c r="Y125" s="200">
        <v>8445026.3470421489</v>
      </c>
      <c r="Z125" s="200">
        <v>8521679.4037714079</v>
      </c>
      <c r="AA125" s="200">
        <v>8521679.4037714079</v>
      </c>
      <c r="AB125" s="487">
        <f t="shared" si="16"/>
        <v>0</v>
      </c>
      <c r="AC125" s="440">
        <v>1283444.318058288</v>
      </c>
      <c r="AD125" s="440">
        <v>1277676.3772471463</v>
      </c>
      <c r="AE125" s="440">
        <v>1277676.3772471463</v>
      </c>
      <c r="AF125" s="440">
        <v>1264748.1416320186</v>
      </c>
      <c r="AG125" s="487">
        <f t="shared" si="17"/>
        <v>-12928.23561512772</v>
      </c>
      <c r="AH125" s="438">
        <v>9754214.7114417367</v>
      </c>
      <c r="AI125" s="438"/>
      <c r="AJ125" s="438">
        <v>9799355.7810185552</v>
      </c>
      <c r="AK125" s="428">
        <f t="shared" si="18"/>
        <v>9786427.5454034265</v>
      </c>
      <c r="AL125" s="487">
        <f t="shared" si="19"/>
        <v>-12928.235615128651</v>
      </c>
      <c r="AM125" s="429">
        <v>2</v>
      </c>
      <c r="AN125" s="429">
        <v>2</v>
      </c>
    </row>
    <row r="126" spans="1:40">
      <c r="A126" s="434">
        <v>398</v>
      </c>
      <c r="B126" s="435" t="s">
        <v>157</v>
      </c>
      <c r="C126" s="436">
        <v>120175</v>
      </c>
      <c r="D126" s="503">
        <v>20710060.720392134</v>
      </c>
      <c r="E126" s="499">
        <v>20436641.187659636</v>
      </c>
      <c r="F126" s="499">
        <v>20327701.961066902</v>
      </c>
      <c r="G126" s="499">
        <v>20327701.961066902</v>
      </c>
      <c r="H126" s="502">
        <f t="shared" si="12"/>
        <v>0</v>
      </c>
      <c r="I126" s="490">
        <v>17562390.249264214</v>
      </c>
      <c r="J126" s="491">
        <v>18151952.079995364</v>
      </c>
      <c r="K126" s="491">
        <v>17054546.927476786</v>
      </c>
      <c r="L126" s="491">
        <v>17054546.927476786</v>
      </c>
      <c r="M126" s="488">
        <f t="shared" si="13"/>
        <v>0</v>
      </c>
      <c r="N126" s="200">
        <v>38272450.969656348</v>
      </c>
      <c r="O126" s="440">
        <v>38588593.267655</v>
      </c>
      <c r="P126" s="440">
        <v>37382248.888543688</v>
      </c>
      <c r="Q126" s="646">
        <f t="shared" si="14"/>
        <v>37382248.888543688</v>
      </c>
      <c r="R126" s="487">
        <f t="shared" si="20"/>
        <v>0</v>
      </c>
      <c r="S126" s="440">
        <v>23192421.674240887</v>
      </c>
      <c r="T126" s="440">
        <v>23192421.674240887</v>
      </c>
      <c r="U126" s="440">
        <v>23182373.443431057</v>
      </c>
      <c r="V126" s="440">
        <v>23182373.443431057</v>
      </c>
      <c r="W126" s="487">
        <f t="shared" si="15"/>
        <v>0</v>
      </c>
      <c r="X126" s="200">
        <v>61464872.643897235</v>
      </c>
      <c r="Y126" s="200">
        <v>61781014.941895887</v>
      </c>
      <c r="Z126" s="200">
        <v>60564622.331974745</v>
      </c>
      <c r="AA126" s="200">
        <v>60564622.331974745</v>
      </c>
      <c r="AB126" s="487">
        <f t="shared" si="16"/>
        <v>0</v>
      </c>
      <c r="AC126" s="440">
        <v>18593871.561698366</v>
      </c>
      <c r="AD126" s="440">
        <v>18522388.748231389</v>
      </c>
      <c r="AE126" s="440">
        <v>18522388.748231389</v>
      </c>
      <c r="AF126" s="440">
        <v>18224255.371812128</v>
      </c>
      <c r="AG126" s="487">
        <f t="shared" si="17"/>
        <v>-298133.3764192611</v>
      </c>
      <c r="AH126" s="438">
        <v>80058744.205595598</v>
      </c>
      <c r="AI126" s="438"/>
      <c r="AJ126" s="438">
        <v>79087011.080206126</v>
      </c>
      <c r="AK126" s="428">
        <f t="shared" si="18"/>
        <v>78788877.70378688</v>
      </c>
      <c r="AL126" s="487">
        <f t="shared" si="19"/>
        <v>-298133.3764192462</v>
      </c>
      <c r="AM126" s="429">
        <v>7</v>
      </c>
      <c r="AN126" s="429">
        <v>7</v>
      </c>
    </row>
    <row r="127" spans="1:40">
      <c r="A127" s="434">
        <v>399</v>
      </c>
      <c r="B127" s="435" t="s">
        <v>158</v>
      </c>
      <c r="C127" s="436">
        <v>7817</v>
      </c>
      <c r="D127" s="503">
        <v>4229392.8434635382</v>
      </c>
      <c r="E127" s="499">
        <v>4193655.2393835741</v>
      </c>
      <c r="F127" s="499">
        <v>4178787.0732179517</v>
      </c>
      <c r="G127" s="499">
        <v>4178787.0732179517</v>
      </c>
      <c r="H127" s="502">
        <f t="shared" si="12"/>
        <v>0</v>
      </c>
      <c r="I127" s="490">
        <v>-3535779.8779238821</v>
      </c>
      <c r="J127" s="491">
        <v>-3487890.6909203422</v>
      </c>
      <c r="K127" s="491">
        <v>-3640181.7076048674</v>
      </c>
      <c r="L127" s="491">
        <v>-3640181.7076048674</v>
      </c>
      <c r="M127" s="488">
        <f t="shared" si="13"/>
        <v>0</v>
      </c>
      <c r="N127" s="200">
        <v>693612.96553965611</v>
      </c>
      <c r="O127" s="440">
        <v>705764.54846323188</v>
      </c>
      <c r="P127" s="440">
        <v>538605.36561308429</v>
      </c>
      <c r="Q127" s="646">
        <f t="shared" si="14"/>
        <v>538605.36561308429</v>
      </c>
      <c r="R127" s="487">
        <f t="shared" si="20"/>
        <v>0</v>
      </c>
      <c r="S127" s="440">
        <v>2891168.5091246418</v>
      </c>
      <c r="T127" s="440">
        <v>2891168.5091246418</v>
      </c>
      <c r="U127" s="440">
        <v>2911680.0782160889</v>
      </c>
      <c r="V127" s="440">
        <v>2911680.0782160889</v>
      </c>
      <c r="W127" s="487">
        <f t="shared" si="15"/>
        <v>0</v>
      </c>
      <c r="X127" s="200">
        <v>3584781.4746642979</v>
      </c>
      <c r="Y127" s="200">
        <v>3596933.0575878737</v>
      </c>
      <c r="Z127" s="200">
        <v>3450285.4438291732</v>
      </c>
      <c r="AA127" s="200">
        <v>3450285.4438291732</v>
      </c>
      <c r="AB127" s="487">
        <f t="shared" si="16"/>
        <v>0</v>
      </c>
      <c r="AC127" s="440">
        <v>1308774.7013105543</v>
      </c>
      <c r="AD127" s="440">
        <v>1303724.7265596972</v>
      </c>
      <c r="AE127" s="440">
        <v>1303724.7265596972</v>
      </c>
      <c r="AF127" s="440">
        <v>1277787.5579741742</v>
      </c>
      <c r="AG127" s="487">
        <f t="shared" si="17"/>
        <v>-25937.168585523032</v>
      </c>
      <c r="AH127" s="438">
        <v>4893556.1759748524</v>
      </c>
      <c r="AI127" s="438"/>
      <c r="AJ127" s="438">
        <v>4754010.1703888699</v>
      </c>
      <c r="AK127" s="428">
        <f t="shared" si="18"/>
        <v>4728073.0018033478</v>
      </c>
      <c r="AL127" s="487">
        <f t="shared" si="19"/>
        <v>-25937.1685855221</v>
      </c>
      <c r="AM127" s="429">
        <v>15</v>
      </c>
      <c r="AN127" s="429">
        <v>15</v>
      </c>
    </row>
    <row r="128" spans="1:40">
      <c r="A128" s="434">
        <v>400</v>
      </c>
      <c r="B128" s="435" t="s">
        <v>159</v>
      </c>
      <c r="C128" s="436">
        <v>8366</v>
      </c>
      <c r="D128" s="503">
        <v>3809387.1331073251</v>
      </c>
      <c r="E128" s="499">
        <v>3776794.056852405</v>
      </c>
      <c r="F128" s="499">
        <v>3814392.1000270518</v>
      </c>
      <c r="G128" s="499">
        <v>3814392.1000270518</v>
      </c>
      <c r="H128" s="502">
        <f t="shared" si="12"/>
        <v>0</v>
      </c>
      <c r="I128" s="490">
        <v>2228935.093555565</v>
      </c>
      <c r="J128" s="491">
        <v>2228894.196784405</v>
      </c>
      <c r="K128" s="491">
        <v>2158946.29419553</v>
      </c>
      <c r="L128" s="491">
        <v>2158946.29419553</v>
      </c>
      <c r="M128" s="488">
        <f t="shared" si="13"/>
        <v>0</v>
      </c>
      <c r="N128" s="200">
        <v>6038322.2266628901</v>
      </c>
      <c r="O128" s="440">
        <v>6005688.25363681</v>
      </c>
      <c r="P128" s="440">
        <v>5973338.3942225818</v>
      </c>
      <c r="Q128" s="646">
        <f t="shared" si="14"/>
        <v>5973338.3942225818</v>
      </c>
      <c r="R128" s="487">
        <f t="shared" si="20"/>
        <v>0</v>
      </c>
      <c r="S128" s="440">
        <v>2819739.8473928138</v>
      </c>
      <c r="T128" s="440">
        <v>2819739.8473928138</v>
      </c>
      <c r="U128" s="440">
        <v>2823877.6300907177</v>
      </c>
      <c r="V128" s="440">
        <v>2823877.6300907177</v>
      </c>
      <c r="W128" s="487">
        <f t="shared" si="15"/>
        <v>0</v>
      </c>
      <c r="X128" s="200">
        <v>8858062.0740557034</v>
      </c>
      <c r="Y128" s="200">
        <v>8825428.1010296233</v>
      </c>
      <c r="Z128" s="200">
        <v>8797216.024313299</v>
      </c>
      <c r="AA128" s="200">
        <v>8797216.024313299</v>
      </c>
      <c r="AB128" s="487">
        <f t="shared" si="16"/>
        <v>0</v>
      </c>
      <c r="AC128" s="440">
        <v>1729764.5040783472</v>
      </c>
      <c r="AD128" s="440">
        <v>1719589.601877332</v>
      </c>
      <c r="AE128" s="440">
        <v>1719589.601877332</v>
      </c>
      <c r="AF128" s="440">
        <v>1704563.8904844206</v>
      </c>
      <c r="AG128" s="487">
        <f t="shared" si="17"/>
        <v>-15025.711392911384</v>
      </c>
      <c r="AH128" s="438">
        <v>10587826.578134051</v>
      </c>
      <c r="AI128" s="438"/>
      <c r="AJ128" s="438">
        <v>10516805.626190631</v>
      </c>
      <c r="AK128" s="428">
        <f t="shared" si="18"/>
        <v>10501779.91479772</v>
      </c>
      <c r="AL128" s="487">
        <f t="shared" si="19"/>
        <v>-15025.711392911151</v>
      </c>
      <c r="AM128" s="429">
        <v>2</v>
      </c>
      <c r="AN128" s="429">
        <v>2</v>
      </c>
    </row>
    <row r="129" spans="1:40">
      <c r="A129" s="434">
        <v>402</v>
      </c>
      <c r="B129" s="435" t="s">
        <v>160</v>
      </c>
      <c r="C129" s="436">
        <v>9099</v>
      </c>
      <c r="D129" s="503">
        <v>2254670.0721298419</v>
      </c>
      <c r="E129" s="499">
        <v>2232471.624736343</v>
      </c>
      <c r="F129" s="499">
        <v>2225543.4171003215</v>
      </c>
      <c r="G129" s="499">
        <v>2225543.4171003215</v>
      </c>
      <c r="H129" s="502">
        <f t="shared" si="12"/>
        <v>0</v>
      </c>
      <c r="I129" s="490">
        <v>-3961907.0103160953</v>
      </c>
      <c r="J129" s="491">
        <v>-3907054.9341145116</v>
      </c>
      <c r="K129" s="491">
        <v>-3960069.3912645807</v>
      </c>
      <c r="L129" s="491">
        <v>-3960069.3912645807</v>
      </c>
      <c r="M129" s="488">
        <f t="shared" si="13"/>
        <v>0</v>
      </c>
      <c r="N129" s="200">
        <v>-1707236.9381862534</v>
      </c>
      <c r="O129" s="440">
        <v>-1674583.3093781685</v>
      </c>
      <c r="P129" s="440">
        <v>-1734525.9741642592</v>
      </c>
      <c r="Q129" s="646">
        <f t="shared" si="14"/>
        <v>-1734525.9741642592</v>
      </c>
      <c r="R129" s="487">
        <f t="shared" si="20"/>
        <v>0</v>
      </c>
      <c r="S129" s="440">
        <v>5011477.0173176685</v>
      </c>
      <c r="T129" s="440">
        <v>5011477.0173176685</v>
      </c>
      <c r="U129" s="440">
        <v>5021466.3466851758</v>
      </c>
      <c r="V129" s="440">
        <v>5021466.3466851758</v>
      </c>
      <c r="W129" s="487">
        <f t="shared" si="15"/>
        <v>0</v>
      </c>
      <c r="X129" s="200">
        <v>3304240.0791314151</v>
      </c>
      <c r="Y129" s="200">
        <v>3336893.7079395</v>
      </c>
      <c r="Z129" s="200">
        <v>3286940.3725209166</v>
      </c>
      <c r="AA129" s="200">
        <v>3286940.3725209166</v>
      </c>
      <c r="AB129" s="487">
        <f t="shared" si="16"/>
        <v>0</v>
      </c>
      <c r="AC129" s="440">
        <v>1925317.436257523</v>
      </c>
      <c r="AD129" s="440">
        <v>1912770.4443991457</v>
      </c>
      <c r="AE129" s="440">
        <v>1912770.4443991457</v>
      </c>
      <c r="AF129" s="440">
        <v>1894969.8595900368</v>
      </c>
      <c r="AG129" s="487">
        <f t="shared" si="17"/>
        <v>-17800.58480910887</v>
      </c>
      <c r="AH129" s="438">
        <v>5229557.5153889377</v>
      </c>
      <c r="AI129" s="438"/>
      <c r="AJ129" s="438">
        <v>5199710.8169200625</v>
      </c>
      <c r="AK129" s="428">
        <f t="shared" si="18"/>
        <v>5181910.232110953</v>
      </c>
      <c r="AL129" s="487">
        <f t="shared" si="19"/>
        <v>-17800.584809109569</v>
      </c>
      <c r="AM129" s="429">
        <v>11</v>
      </c>
      <c r="AN129" s="429">
        <v>11</v>
      </c>
    </row>
    <row r="130" spans="1:40">
      <c r="A130" s="434">
        <v>403</v>
      </c>
      <c r="B130" s="435" t="s">
        <v>161</v>
      </c>
      <c r="C130" s="436">
        <v>2820</v>
      </c>
      <c r="D130" s="503">
        <v>819477.82180867309</v>
      </c>
      <c r="E130" s="499">
        <v>812140.73046628875</v>
      </c>
      <c r="F130" s="499">
        <v>816804.18499562901</v>
      </c>
      <c r="G130" s="499">
        <v>816804.18499562901</v>
      </c>
      <c r="H130" s="502">
        <f t="shared" si="12"/>
        <v>0</v>
      </c>
      <c r="I130" s="490">
        <v>11096.507571867158</v>
      </c>
      <c r="J130" s="491">
        <v>93966.831209274736</v>
      </c>
      <c r="K130" s="491">
        <v>113183.75815434297</v>
      </c>
      <c r="L130" s="491">
        <v>113183.75815434297</v>
      </c>
      <c r="M130" s="488">
        <f t="shared" si="13"/>
        <v>0</v>
      </c>
      <c r="N130" s="200">
        <v>830574.32938054029</v>
      </c>
      <c r="O130" s="440">
        <v>906107.56167556345</v>
      </c>
      <c r="P130" s="440">
        <v>929987.94314997201</v>
      </c>
      <c r="Q130" s="646">
        <f t="shared" si="14"/>
        <v>929987.94314997201</v>
      </c>
      <c r="R130" s="487">
        <f t="shared" si="20"/>
        <v>0</v>
      </c>
      <c r="S130" s="440">
        <v>1532092.7872841358</v>
      </c>
      <c r="T130" s="440">
        <v>1532092.7872841358</v>
      </c>
      <c r="U130" s="440">
        <v>1528250.9533130785</v>
      </c>
      <c r="V130" s="440">
        <v>1528250.9533130785</v>
      </c>
      <c r="W130" s="487">
        <f t="shared" si="15"/>
        <v>0</v>
      </c>
      <c r="X130" s="200">
        <v>2362667.116664676</v>
      </c>
      <c r="Y130" s="200">
        <v>2438200.3489596993</v>
      </c>
      <c r="Z130" s="200">
        <v>2458238.8964630505</v>
      </c>
      <c r="AA130" s="200">
        <v>2458238.8964630505</v>
      </c>
      <c r="AB130" s="487">
        <f t="shared" si="16"/>
        <v>0</v>
      </c>
      <c r="AC130" s="440">
        <v>676403.25733929232</v>
      </c>
      <c r="AD130" s="440">
        <v>670423.7027530144</v>
      </c>
      <c r="AE130" s="440">
        <v>670423.7027530144</v>
      </c>
      <c r="AF130" s="440">
        <v>668174.99185478769</v>
      </c>
      <c r="AG130" s="487">
        <f t="shared" si="17"/>
        <v>-2248.7108982267091</v>
      </c>
      <c r="AH130" s="438">
        <v>3039070.3740039682</v>
      </c>
      <c r="AI130" s="438"/>
      <c r="AJ130" s="438">
        <v>3128662.5992160649</v>
      </c>
      <c r="AK130" s="428">
        <f t="shared" si="18"/>
        <v>3126413.8883178383</v>
      </c>
      <c r="AL130" s="487">
        <f t="shared" si="19"/>
        <v>-2248.7108982265927</v>
      </c>
      <c r="AM130" s="429">
        <v>14</v>
      </c>
      <c r="AN130" s="429">
        <v>14</v>
      </c>
    </row>
    <row r="131" spans="1:40">
      <c r="A131" s="434">
        <v>405</v>
      </c>
      <c r="B131" s="435" t="s">
        <v>162</v>
      </c>
      <c r="C131" s="436">
        <v>72650</v>
      </c>
      <c r="D131" s="503">
        <v>8914606.1297472976</v>
      </c>
      <c r="E131" s="499">
        <v>8795748.8202788718</v>
      </c>
      <c r="F131" s="499">
        <v>8813554.81097712</v>
      </c>
      <c r="G131" s="499">
        <v>8813554.81097712</v>
      </c>
      <c r="H131" s="502">
        <f t="shared" si="12"/>
        <v>0</v>
      </c>
      <c r="I131" s="490">
        <v>-4017345.9555867026</v>
      </c>
      <c r="J131" s="491">
        <v>-3569654.3243004768</v>
      </c>
      <c r="K131" s="491">
        <v>-4244215.0687017143</v>
      </c>
      <c r="L131" s="491">
        <v>-4244215.0687017143</v>
      </c>
      <c r="M131" s="488">
        <f t="shared" si="13"/>
        <v>0</v>
      </c>
      <c r="N131" s="200">
        <v>4897260.1741605941</v>
      </c>
      <c r="O131" s="440">
        <v>5226094.4959783945</v>
      </c>
      <c r="P131" s="440">
        <v>4569339.7422754057</v>
      </c>
      <c r="Q131" s="646">
        <f t="shared" si="14"/>
        <v>4569339.7422754057</v>
      </c>
      <c r="R131" s="487">
        <f t="shared" si="20"/>
        <v>0</v>
      </c>
      <c r="S131" s="440">
        <v>13124104.692497492</v>
      </c>
      <c r="T131" s="440">
        <v>13124104.692497492</v>
      </c>
      <c r="U131" s="440">
        <v>13144798.914696461</v>
      </c>
      <c r="V131" s="440">
        <v>13144798.914696461</v>
      </c>
      <c r="W131" s="487">
        <f t="shared" si="15"/>
        <v>0</v>
      </c>
      <c r="X131" s="200">
        <v>18021364.866658084</v>
      </c>
      <c r="Y131" s="200">
        <v>18350199.188475884</v>
      </c>
      <c r="Z131" s="200">
        <v>17714138.656971864</v>
      </c>
      <c r="AA131" s="200">
        <v>17714138.656971864</v>
      </c>
      <c r="AB131" s="487">
        <f t="shared" si="16"/>
        <v>0</v>
      </c>
      <c r="AC131" s="440">
        <v>11751886.434163246</v>
      </c>
      <c r="AD131" s="440">
        <v>11700047.972652404</v>
      </c>
      <c r="AE131" s="440">
        <v>11700047.972652404</v>
      </c>
      <c r="AF131" s="440">
        <v>11535024.477791898</v>
      </c>
      <c r="AG131" s="487">
        <f t="shared" si="17"/>
        <v>-165023.49486050569</v>
      </c>
      <c r="AH131" s="438">
        <v>29773251.30082133</v>
      </c>
      <c r="AI131" s="438"/>
      <c r="AJ131" s="438">
        <v>29414186.62962427</v>
      </c>
      <c r="AK131" s="428">
        <f t="shared" si="18"/>
        <v>29249163.134763762</v>
      </c>
      <c r="AL131" s="487">
        <f t="shared" si="19"/>
        <v>-165023.49486050755</v>
      </c>
      <c r="AM131" s="429">
        <v>9</v>
      </c>
      <c r="AN131" s="429">
        <v>9</v>
      </c>
    </row>
    <row r="132" spans="1:40">
      <c r="A132" s="434">
        <v>407</v>
      </c>
      <c r="B132" s="435" t="s">
        <v>163</v>
      </c>
      <c r="C132" s="436">
        <v>2518</v>
      </c>
      <c r="D132" s="503">
        <v>1157587.2629017914</v>
      </c>
      <c r="E132" s="499">
        <v>1147302.343816462</v>
      </c>
      <c r="F132" s="499">
        <v>1137162.6836695438</v>
      </c>
      <c r="G132" s="499">
        <v>1137162.6836695438</v>
      </c>
      <c r="H132" s="502">
        <f t="shared" si="12"/>
        <v>0</v>
      </c>
      <c r="I132" s="490">
        <v>136205.04636560427</v>
      </c>
      <c r="J132" s="491">
        <v>148364.38559764053</v>
      </c>
      <c r="K132" s="491">
        <v>133493.55392228835</v>
      </c>
      <c r="L132" s="491">
        <v>133493.55392228835</v>
      </c>
      <c r="M132" s="488">
        <f t="shared" si="13"/>
        <v>0</v>
      </c>
      <c r="N132" s="200">
        <v>1293792.3092673956</v>
      </c>
      <c r="O132" s="440">
        <v>1295666.7294141024</v>
      </c>
      <c r="P132" s="440">
        <v>1270656.2375918322</v>
      </c>
      <c r="Q132" s="646">
        <f t="shared" si="14"/>
        <v>1270656.2375918322</v>
      </c>
      <c r="R132" s="487">
        <f t="shared" si="20"/>
        <v>0</v>
      </c>
      <c r="S132" s="440">
        <v>1205118.4663314817</v>
      </c>
      <c r="T132" s="440">
        <v>1205118.4663314817</v>
      </c>
      <c r="U132" s="440">
        <v>1207003.5748764575</v>
      </c>
      <c r="V132" s="440">
        <v>1207003.5748764575</v>
      </c>
      <c r="W132" s="487">
        <f t="shared" si="15"/>
        <v>0</v>
      </c>
      <c r="X132" s="200">
        <v>2498910.7755988771</v>
      </c>
      <c r="Y132" s="200">
        <v>2500785.1957455841</v>
      </c>
      <c r="Z132" s="200">
        <v>2477659.8124682894</v>
      </c>
      <c r="AA132" s="200">
        <v>2477659.8124682894</v>
      </c>
      <c r="AB132" s="487">
        <f t="shared" si="16"/>
        <v>0</v>
      </c>
      <c r="AC132" s="440">
        <v>645586.12050310674</v>
      </c>
      <c r="AD132" s="440">
        <v>641302.30669389933</v>
      </c>
      <c r="AE132" s="440">
        <v>641302.30669389933</v>
      </c>
      <c r="AF132" s="440">
        <v>631405.69131634757</v>
      </c>
      <c r="AG132" s="487">
        <f t="shared" si="17"/>
        <v>-9896.6153775517596</v>
      </c>
      <c r="AH132" s="438">
        <v>3144496.8961019837</v>
      </c>
      <c r="AI132" s="438"/>
      <c r="AJ132" s="438">
        <v>3118962.1191621888</v>
      </c>
      <c r="AK132" s="428">
        <f t="shared" si="18"/>
        <v>3109065.503784637</v>
      </c>
      <c r="AL132" s="487">
        <f t="shared" si="19"/>
        <v>-9896.615377551876</v>
      </c>
      <c r="AM132" s="429">
        <v>1</v>
      </c>
      <c r="AN132" s="430">
        <v>32</v>
      </c>
    </row>
    <row r="133" spans="1:40">
      <c r="A133" s="434">
        <v>408</v>
      </c>
      <c r="B133" s="435" t="s">
        <v>164</v>
      </c>
      <c r="C133" s="436">
        <v>14099</v>
      </c>
      <c r="D133" s="503">
        <v>5519995.7009762628</v>
      </c>
      <c r="E133" s="499">
        <v>5470458.4350743545</v>
      </c>
      <c r="F133" s="499">
        <v>5451170.3357649576</v>
      </c>
      <c r="G133" s="499">
        <v>5451170.3357649576</v>
      </c>
      <c r="H133" s="502">
        <f t="shared" si="12"/>
        <v>0</v>
      </c>
      <c r="I133" s="490">
        <v>-287436.24213673163</v>
      </c>
      <c r="J133" s="491">
        <v>-195237.10711496117</v>
      </c>
      <c r="K133" s="491">
        <v>-347532.04483697918</v>
      </c>
      <c r="L133" s="491">
        <v>-347532.04483697918</v>
      </c>
      <c r="M133" s="488">
        <f t="shared" si="13"/>
        <v>0</v>
      </c>
      <c r="N133" s="200">
        <v>5232559.4588395311</v>
      </c>
      <c r="O133" s="440">
        <v>5275221.3279593932</v>
      </c>
      <c r="P133" s="440">
        <v>5103638.2909279782</v>
      </c>
      <c r="Q133" s="646">
        <f t="shared" si="14"/>
        <v>5103638.2909279782</v>
      </c>
      <c r="R133" s="487">
        <f t="shared" si="20"/>
        <v>0</v>
      </c>
      <c r="S133" s="440">
        <v>6043172.5016370555</v>
      </c>
      <c r="T133" s="440">
        <v>6043172.5016370555</v>
      </c>
      <c r="U133" s="440">
        <v>6061294.160336988</v>
      </c>
      <c r="V133" s="440">
        <v>6061294.160336988</v>
      </c>
      <c r="W133" s="487">
        <f t="shared" si="15"/>
        <v>0</v>
      </c>
      <c r="X133" s="200">
        <v>11275731.960476587</v>
      </c>
      <c r="Y133" s="200">
        <v>11318393.829596449</v>
      </c>
      <c r="Z133" s="200">
        <v>11164932.451264966</v>
      </c>
      <c r="AA133" s="200">
        <v>11164932.451264966</v>
      </c>
      <c r="AB133" s="487">
        <f t="shared" si="16"/>
        <v>0</v>
      </c>
      <c r="AC133" s="440">
        <v>2582894.7415398387</v>
      </c>
      <c r="AD133" s="440">
        <v>2570857.7149434923</v>
      </c>
      <c r="AE133" s="440">
        <v>2570857.7149434923</v>
      </c>
      <c r="AF133" s="440">
        <v>2549923.147527352</v>
      </c>
      <c r="AG133" s="487">
        <f t="shared" si="17"/>
        <v>-20934.567416140344</v>
      </c>
      <c r="AH133" s="438">
        <v>13858626.702016424</v>
      </c>
      <c r="AI133" s="438"/>
      <c r="AJ133" s="438">
        <v>13735790.166208459</v>
      </c>
      <c r="AK133" s="428">
        <f t="shared" si="18"/>
        <v>13714855.598792318</v>
      </c>
      <c r="AL133" s="487">
        <f t="shared" si="19"/>
        <v>-20934.56741614081</v>
      </c>
      <c r="AM133" s="429">
        <v>14</v>
      </c>
      <c r="AN133" s="429">
        <v>14</v>
      </c>
    </row>
    <row r="134" spans="1:40">
      <c r="A134" s="434">
        <v>410</v>
      </c>
      <c r="B134" s="435" t="s">
        <v>165</v>
      </c>
      <c r="C134" s="436">
        <v>18775</v>
      </c>
      <c r="D134" s="503">
        <v>14330604.439421821</v>
      </c>
      <c r="E134" s="499">
        <v>14210378.966792522</v>
      </c>
      <c r="F134" s="499">
        <v>14196610.903194709</v>
      </c>
      <c r="G134" s="499">
        <v>14196610.903194709</v>
      </c>
      <c r="H134" s="502">
        <f t="shared" si="12"/>
        <v>0</v>
      </c>
      <c r="I134" s="490">
        <v>-7509957.6623298423</v>
      </c>
      <c r="J134" s="491">
        <v>-7386003.1736704148</v>
      </c>
      <c r="K134" s="491">
        <v>-7594781.9060347471</v>
      </c>
      <c r="L134" s="491">
        <v>-7594781.9060347471</v>
      </c>
      <c r="M134" s="488">
        <f t="shared" si="13"/>
        <v>0</v>
      </c>
      <c r="N134" s="200">
        <v>6820646.77709198</v>
      </c>
      <c r="O134" s="440">
        <v>6824375.7931221072</v>
      </c>
      <c r="P134" s="440">
        <v>6601828.9971599616</v>
      </c>
      <c r="Q134" s="646">
        <f t="shared" si="14"/>
        <v>6601828.9971599616</v>
      </c>
      <c r="R134" s="487">
        <f t="shared" si="20"/>
        <v>0</v>
      </c>
      <c r="S134" s="440">
        <v>7593106.8534920132</v>
      </c>
      <c r="T134" s="440">
        <v>7593106.8534920132</v>
      </c>
      <c r="U134" s="440">
        <v>7591844.1539063724</v>
      </c>
      <c r="V134" s="440">
        <v>7591844.1539063724</v>
      </c>
      <c r="W134" s="487">
        <f t="shared" si="15"/>
        <v>0</v>
      </c>
      <c r="X134" s="200">
        <v>14413753.630583994</v>
      </c>
      <c r="Y134" s="200">
        <v>14417482.646614119</v>
      </c>
      <c r="Z134" s="200">
        <v>14193673.151066333</v>
      </c>
      <c r="AA134" s="200">
        <v>14193673.151066333</v>
      </c>
      <c r="AB134" s="487">
        <f t="shared" si="16"/>
        <v>0</v>
      </c>
      <c r="AC134" s="440">
        <v>2700396.0808553589</v>
      </c>
      <c r="AD134" s="440">
        <v>2694017.0612689061</v>
      </c>
      <c r="AE134" s="440">
        <v>2694017.0612689061</v>
      </c>
      <c r="AF134" s="440">
        <v>2612728.8128052256</v>
      </c>
      <c r="AG134" s="487">
        <f t="shared" si="17"/>
        <v>-81288.248463680502</v>
      </c>
      <c r="AH134" s="438">
        <v>17114149.711439352</v>
      </c>
      <c r="AI134" s="438"/>
      <c r="AJ134" s="438">
        <v>16887690.21233524</v>
      </c>
      <c r="AK134" s="428">
        <f t="shared" si="18"/>
        <v>16806401.963871557</v>
      </c>
      <c r="AL134" s="487">
        <f t="shared" si="19"/>
        <v>-81288.24846368283</v>
      </c>
      <c r="AM134" s="429">
        <v>13</v>
      </c>
      <c r="AN134" s="429">
        <v>13</v>
      </c>
    </row>
    <row r="135" spans="1:40">
      <c r="A135" s="434">
        <v>416</v>
      </c>
      <c r="B135" s="435" t="s">
        <v>166</v>
      </c>
      <c r="C135" s="436">
        <v>2886</v>
      </c>
      <c r="D135" s="503">
        <v>1196204.7039322532</v>
      </c>
      <c r="E135" s="499">
        <v>1185608.7560694823</v>
      </c>
      <c r="F135" s="499">
        <v>1181171.8887400618</v>
      </c>
      <c r="G135" s="499">
        <v>1181171.8887400618</v>
      </c>
      <c r="H135" s="502">
        <f t="shared" si="12"/>
        <v>0</v>
      </c>
      <c r="I135" s="490">
        <v>-866614.16070128873</v>
      </c>
      <c r="J135" s="491">
        <v>-847885.34585635795</v>
      </c>
      <c r="K135" s="491">
        <v>-884213.39465040399</v>
      </c>
      <c r="L135" s="491">
        <v>-884213.39465040399</v>
      </c>
      <c r="M135" s="488">
        <f t="shared" si="13"/>
        <v>0</v>
      </c>
      <c r="N135" s="200">
        <v>329590.54323096434</v>
      </c>
      <c r="O135" s="440">
        <v>337723.41021312424</v>
      </c>
      <c r="P135" s="440">
        <v>296958.49408965767</v>
      </c>
      <c r="Q135" s="646">
        <f t="shared" si="14"/>
        <v>296958.49408965779</v>
      </c>
      <c r="R135" s="487">
        <f t="shared" si="20"/>
        <v>0</v>
      </c>
      <c r="S135" s="440">
        <v>1322457.921815566</v>
      </c>
      <c r="T135" s="440">
        <v>1322457.921815566</v>
      </c>
      <c r="U135" s="440">
        <v>1323982.288958454</v>
      </c>
      <c r="V135" s="440">
        <v>1323982.288958454</v>
      </c>
      <c r="W135" s="487">
        <f t="shared" si="15"/>
        <v>0</v>
      </c>
      <c r="X135" s="200">
        <v>1652048.4650465304</v>
      </c>
      <c r="Y135" s="200">
        <v>1660181.3320286903</v>
      </c>
      <c r="Z135" s="200">
        <v>1620940.7830481117</v>
      </c>
      <c r="AA135" s="200">
        <v>1620940.7830481117</v>
      </c>
      <c r="AB135" s="487">
        <f t="shared" si="16"/>
        <v>0</v>
      </c>
      <c r="AC135" s="440">
        <v>519920.73531903088</v>
      </c>
      <c r="AD135" s="440">
        <v>516768.98418148735</v>
      </c>
      <c r="AE135" s="440">
        <v>516768.98418148735</v>
      </c>
      <c r="AF135" s="440">
        <v>503954.63766664377</v>
      </c>
      <c r="AG135" s="487">
        <f t="shared" si="17"/>
        <v>-12814.346514843579</v>
      </c>
      <c r="AH135" s="438">
        <v>2171969.2003655611</v>
      </c>
      <c r="AI135" s="438"/>
      <c r="AJ135" s="438">
        <v>2137709.7672295989</v>
      </c>
      <c r="AK135" s="428">
        <f t="shared" si="18"/>
        <v>2124895.4207147555</v>
      </c>
      <c r="AL135" s="487">
        <f t="shared" si="19"/>
        <v>-12814.346514843404</v>
      </c>
      <c r="AM135" s="429">
        <v>9</v>
      </c>
      <c r="AN135" s="429">
        <v>9</v>
      </c>
    </row>
    <row r="136" spans="1:40">
      <c r="A136" s="434">
        <v>418</v>
      </c>
      <c r="B136" s="435" t="s">
        <v>167</v>
      </c>
      <c r="C136" s="436">
        <v>24580</v>
      </c>
      <c r="D136" s="503">
        <v>18689767.212628108</v>
      </c>
      <c r="E136" s="499">
        <v>18532769.103014976</v>
      </c>
      <c r="F136" s="499">
        <v>18514243.185027573</v>
      </c>
      <c r="G136" s="499">
        <v>18514243.185027573</v>
      </c>
      <c r="H136" s="502">
        <f t="shared" si="12"/>
        <v>0</v>
      </c>
      <c r="I136" s="490">
        <v>-1227572.3550683388</v>
      </c>
      <c r="J136" s="491">
        <v>-1100036.9545802982</v>
      </c>
      <c r="K136" s="491">
        <v>-1274134.6080333814</v>
      </c>
      <c r="L136" s="491">
        <v>-1274134.6080333814</v>
      </c>
      <c r="M136" s="488">
        <f t="shared" si="13"/>
        <v>0</v>
      </c>
      <c r="N136" s="200">
        <v>17462194.85755977</v>
      </c>
      <c r="O136" s="440">
        <v>17432732.148434676</v>
      </c>
      <c r="P136" s="440">
        <v>17240108.576994192</v>
      </c>
      <c r="Q136" s="646">
        <f t="shared" si="14"/>
        <v>17240108.576994192</v>
      </c>
      <c r="R136" s="487">
        <f t="shared" si="20"/>
        <v>0</v>
      </c>
      <c r="S136" s="440">
        <v>1804536.2117255407</v>
      </c>
      <c r="T136" s="440">
        <v>1804536.2117255407</v>
      </c>
      <c r="U136" s="440">
        <v>1776070.9986691943</v>
      </c>
      <c r="V136" s="440">
        <v>1776070.9986691943</v>
      </c>
      <c r="W136" s="487">
        <f t="shared" si="15"/>
        <v>0</v>
      </c>
      <c r="X136" s="200">
        <v>19266731.069285311</v>
      </c>
      <c r="Y136" s="200">
        <v>19237268.360160217</v>
      </c>
      <c r="Z136" s="200">
        <v>19016179.575663388</v>
      </c>
      <c r="AA136" s="200">
        <v>19016179.575663388</v>
      </c>
      <c r="AB136" s="487">
        <f t="shared" si="16"/>
        <v>0</v>
      </c>
      <c r="AC136" s="440">
        <v>2859189.8481888552</v>
      </c>
      <c r="AD136" s="440">
        <v>2866928.3085417431</v>
      </c>
      <c r="AE136" s="440">
        <v>2866928.3085417431</v>
      </c>
      <c r="AF136" s="440">
        <v>2798442.8051829608</v>
      </c>
      <c r="AG136" s="487">
        <f t="shared" si="17"/>
        <v>-68485.503358782269</v>
      </c>
      <c r="AH136" s="438">
        <v>22125920.917474166</v>
      </c>
      <c r="AI136" s="438"/>
      <c r="AJ136" s="438">
        <v>21883107.884205133</v>
      </c>
      <c r="AK136" s="428">
        <f t="shared" si="18"/>
        <v>21814622.380846348</v>
      </c>
      <c r="AL136" s="487">
        <f t="shared" si="19"/>
        <v>-68485.503358785063</v>
      </c>
      <c r="AM136" s="429">
        <v>6</v>
      </c>
      <c r="AN136" s="429">
        <v>6</v>
      </c>
    </row>
    <row r="137" spans="1:40">
      <c r="A137" s="434">
        <v>420</v>
      </c>
      <c r="B137" s="435" t="s">
        <v>168</v>
      </c>
      <c r="C137" s="436">
        <v>9177</v>
      </c>
      <c r="D137" s="503">
        <v>868118.25925663416</v>
      </c>
      <c r="E137" s="499">
        <v>856857.50440116506</v>
      </c>
      <c r="F137" s="499">
        <v>861028.17953164806</v>
      </c>
      <c r="G137" s="499">
        <v>861028.17953164806</v>
      </c>
      <c r="H137" s="502">
        <f t="shared" si="12"/>
        <v>0</v>
      </c>
      <c r="I137" s="490">
        <v>637510.3335008272</v>
      </c>
      <c r="J137" s="491">
        <v>669020.74071357423</v>
      </c>
      <c r="K137" s="491">
        <v>608126.08379250974</v>
      </c>
      <c r="L137" s="491">
        <v>608126.08379250974</v>
      </c>
      <c r="M137" s="488">
        <f t="shared" si="13"/>
        <v>0</v>
      </c>
      <c r="N137" s="200">
        <v>1505628.5927574614</v>
      </c>
      <c r="O137" s="440">
        <v>1525878.2451147393</v>
      </c>
      <c r="P137" s="440">
        <v>1469154.2633241578</v>
      </c>
      <c r="Q137" s="646">
        <f t="shared" si="14"/>
        <v>1469154.2633241578</v>
      </c>
      <c r="R137" s="487">
        <f t="shared" si="20"/>
        <v>0</v>
      </c>
      <c r="S137" s="440">
        <v>2591992.9847234362</v>
      </c>
      <c r="T137" s="440">
        <v>2591992.9847234362</v>
      </c>
      <c r="U137" s="440">
        <v>2614455.4942625603</v>
      </c>
      <c r="V137" s="440">
        <v>2614455.4942625603</v>
      </c>
      <c r="W137" s="487">
        <f t="shared" si="15"/>
        <v>0</v>
      </c>
      <c r="X137" s="200">
        <v>4097621.5774808973</v>
      </c>
      <c r="Y137" s="200">
        <v>4117871.2298381757</v>
      </c>
      <c r="Z137" s="200">
        <v>4083609.7575867181</v>
      </c>
      <c r="AA137" s="200">
        <v>4083609.7575867181</v>
      </c>
      <c r="AB137" s="487">
        <f t="shared" si="16"/>
        <v>0</v>
      </c>
      <c r="AC137" s="440">
        <v>1702694.6573583654</v>
      </c>
      <c r="AD137" s="440">
        <v>1693249.4853583043</v>
      </c>
      <c r="AE137" s="440">
        <v>1693249.4853583043</v>
      </c>
      <c r="AF137" s="440">
        <v>1662406.046704923</v>
      </c>
      <c r="AG137" s="487">
        <f t="shared" si="17"/>
        <v>-30843.438653381309</v>
      </c>
      <c r="AH137" s="438">
        <v>5800316.2348392624</v>
      </c>
      <c r="AI137" s="438"/>
      <c r="AJ137" s="438">
        <v>5776859.2429450229</v>
      </c>
      <c r="AK137" s="428">
        <f t="shared" si="18"/>
        <v>5746015.8042916413</v>
      </c>
      <c r="AL137" s="487">
        <f t="shared" si="19"/>
        <v>-30843.438653381541</v>
      </c>
      <c r="AM137" s="429">
        <v>11</v>
      </c>
      <c r="AN137" s="429">
        <v>11</v>
      </c>
    </row>
    <row r="138" spans="1:40">
      <c r="A138" s="434">
        <v>421</v>
      </c>
      <c r="B138" s="435" t="s">
        <v>169</v>
      </c>
      <c r="C138" s="436">
        <v>695</v>
      </c>
      <c r="D138" s="503">
        <v>720615.63130609528</v>
      </c>
      <c r="E138" s="499">
        <v>714638.40073279676</v>
      </c>
      <c r="F138" s="499">
        <v>712330.33522333833</v>
      </c>
      <c r="G138" s="499">
        <v>712330.33522333833</v>
      </c>
      <c r="H138" s="502">
        <f t="shared" si="12"/>
        <v>0</v>
      </c>
      <c r="I138" s="490">
        <v>414275.03958797193</v>
      </c>
      <c r="J138" s="491">
        <v>418683.25887312077</v>
      </c>
      <c r="K138" s="491">
        <v>423612.26477213175</v>
      </c>
      <c r="L138" s="491">
        <v>423612.26477213175</v>
      </c>
      <c r="M138" s="488">
        <f t="shared" si="13"/>
        <v>0</v>
      </c>
      <c r="N138" s="200">
        <v>1134890.6708940673</v>
      </c>
      <c r="O138" s="440">
        <v>1133321.6596059175</v>
      </c>
      <c r="P138" s="440">
        <v>1135942.5999954701</v>
      </c>
      <c r="Q138" s="646">
        <f t="shared" si="14"/>
        <v>1135942.5999954701</v>
      </c>
      <c r="R138" s="487">
        <f t="shared" si="20"/>
        <v>0</v>
      </c>
      <c r="S138" s="440">
        <v>197379.42246718012</v>
      </c>
      <c r="T138" s="440">
        <v>197379.42246718012</v>
      </c>
      <c r="U138" s="440">
        <v>196547.4678800673</v>
      </c>
      <c r="V138" s="440">
        <v>196547.4678800673</v>
      </c>
      <c r="W138" s="487">
        <f t="shared" si="15"/>
        <v>0</v>
      </c>
      <c r="X138" s="200">
        <v>1332270.0933612473</v>
      </c>
      <c r="Y138" s="200">
        <v>1330701.0820730976</v>
      </c>
      <c r="Z138" s="200">
        <v>1332490.0678755376</v>
      </c>
      <c r="AA138" s="200">
        <v>1332490.0678755376</v>
      </c>
      <c r="AB138" s="487">
        <f t="shared" si="16"/>
        <v>0</v>
      </c>
      <c r="AC138" s="440">
        <v>170432.7658465337</v>
      </c>
      <c r="AD138" s="440">
        <v>169260.49052588438</v>
      </c>
      <c r="AE138" s="440">
        <v>169260.49052588438</v>
      </c>
      <c r="AF138" s="440">
        <v>171167.80470794902</v>
      </c>
      <c r="AG138" s="487">
        <f t="shared" si="17"/>
        <v>1907.3141820646415</v>
      </c>
      <c r="AH138" s="438">
        <v>1502702.859207781</v>
      </c>
      <c r="AI138" s="438"/>
      <c r="AJ138" s="438">
        <v>1501750.5584014219</v>
      </c>
      <c r="AK138" s="428">
        <f t="shared" si="18"/>
        <v>1503657.8725834866</v>
      </c>
      <c r="AL138" s="487">
        <f t="shared" si="19"/>
        <v>1907.3141820647288</v>
      </c>
      <c r="AM138" s="429">
        <v>16</v>
      </c>
      <c r="AN138" s="429">
        <v>16</v>
      </c>
    </row>
    <row r="139" spans="1:40">
      <c r="A139" s="434">
        <v>422</v>
      </c>
      <c r="B139" s="435" t="s">
        <v>170</v>
      </c>
      <c r="C139" s="436">
        <v>10372</v>
      </c>
      <c r="D139" s="503">
        <v>1585362.9573615845</v>
      </c>
      <c r="E139" s="499">
        <v>1567239.3772557778</v>
      </c>
      <c r="F139" s="499">
        <v>1582405.4058596394</v>
      </c>
      <c r="G139" s="499">
        <v>1582405.4058596394</v>
      </c>
      <c r="H139" s="502">
        <f t="shared" ref="H139:H202" si="21">F139-G139</f>
        <v>0</v>
      </c>
      <c r="I139" s="490">
        <v>-87352.920876964956</v>
      </c>
      <c r="J139" s="491">
        <v>-894369.25546333834</v>
      </c>
      <c r="K139" s="491">
        <v>-878908.63168984291</v>
      </c>
      <c r="L139" s="491">
        <v>-878908.63168984291</v>
      </c>
      <c r="M139" s="488">
        <f t="shared" ref="M139:M202" si="22">K139-L139</f>
        <v>0</v>
      </c>
      <c r="N139" s="200">
        <v>1498010.0364846196</v>
      </c>
      <c r="O139" s="440">
        <v>672870.12179243937</v>
      </c>
      <c r="P139" s="440">
        <v>703496.77416979661</v>
      </c>
      <c r="Q139" s="646">
        <f t="shared" ref="Q139:Q202" si="23">SUM(G139,L139)</f>
        <v>703496.7741697965</v>
      </c>
      <c r="R139" s="487">
        <f t="shared" si="20"/>
        <v>0</v>
      </c>
      <c r="S139" s="440">
        <v>3460748.0581132011</v>
      </c>
      <c r="T139" s="440">
        <v>3460748.0581132011</v>
      </c>
      <c r="U139" s="440">
        <v>3451300.5793498056</v>
      </c>
      <c r="V139" s="440">
        <v>3451300.5793498056</v>
      </c>
      <c r="W139" s="487">
        <f t="shared" ref="W139:W202" si="24">U139-V139</f>
        <v>0</v>
      </c>
      <c r="X139" s="200">
        <v>4958758.0945978202</v>
      </c>
      <c r="Y139" s="200">
        <v>4133618.1799056404</v>
      </c>
      <c r="Z139" s="200">
        <v>4154797.3535196022</v>
      </c>
      <c r="AA139" s="200">
        <v>4154797.3535196022</v>
      </c>
      <c r="AB139" s="487">
        <f t="shared" ref="AB139:AB202" si="25">AA139-Z139</f>
        <v>0</v>
      </c>
      <c r="AC139" s="440">
        <v>2105716.6866571074</v>
      </c>
      <c r="AD139" s="440">
        <v>2090193.5254900001</v>
      </c>
      <c r="AE139" s="440">
        <v>2090193.5254900001</v>
      </c>
      <c r="AF139" s="440">
        <v>2083674.6945745316</v>
      </c>
      <c r="AG139" s="487">
        <f t="shared" ref="AG139:AG202" si="26">AF139-AE139</f>
        <v>-6518.8309154685121</v>
      </c>
      <c r="AH139" s="438">
        <v>7064474.7812549276</v>
      </c>
      <c r="AI139" s="438"/>
      <c r="AJ139" s="438">
        <v>6244990.8790096026</v>
      </c>
      <c r="AK139" s="428">
        <f t="shared" ref="AK139:AK202" si="27">SUM(AA139,AF139)</f>
        <v>6238472.0480941338</v>
      </c>
      <c r="AL139" s="487">
        <f t="shared" ref="AL139:AL202" si="28">AK139-AJ139</f>
        <v>-6518.8309154687449</v>
      </c>
      <c r="AM139" s="429">
        <v>12</v>
      </c>
      <c r="AN139" s="429">
        <v>12</v>
      </c>
    </row>
    <row r="140" spans="1:40">
      <c r="A140" s="434">
        <v>423</v>
      </c>
      <c r="B140" s="435" t="s">
        <v>171</v>
      </c>
      <c r="C140" s="436">
        <v>20497</v>
      </c>
      <c r="D140" s="503">
        <v>11586179.35453313</v>
      </c>
      <c r="E140" s="499">
        <v>11488915.193971356</v>
      </c>
      <c r="F140" s="499">
        <v>11463008.292052101</v>
      </c>
      <c r="G140" s="499">
        <v>11463008.292052101</v>
      </c>
      <c r="H140" s="502">
        <f t="shared" si="21"/>
        <v>0</v>
      </c>
      <c r="I140" s="490">
        <v>2012154.9573006216</v>
      </c>
      <c r="J140" s="491">
        <v>2260648.3954230114</v>
      </c>
      <c r="K140" s="491">
        <v>2208000.770154261</v>
      </c>
      <c r="L140" s="491">
        <v>2208000.770154261</v>
      </c>
      <c r="M140" s="488">
        <f t="shared" si="22"/>
        <v>0</v>
      </c>
      <c r="N140" s="200">
        <v>13598334.311833752</v>
      </c>
      <c r="O140" s="440">
        <v>13749563.589394368</v>
      </c>
      <c r="P140" s="440">
        <v>13671009.062206361</v>
      </c>
      <c r="Q140" s="646">
        <f t="shared" si="23"/>
        <v>13671009.062206361</v>
      </c>
      <c r="R140" s="487">
        <f t="shared" ref="R140:R203" si="29">P140-Q140</f>
        <v>0</v>
      </c>
      <c r="S140" s="440">
        <v>2120575.972503894</v>
      </c>
      <c r="T140" s="440">
        <v>2120575.972503894</v>
      </c>
      <c r="U140" s="440">
        <v>2104133.6650734823</v>
      </c>
      <c r="V140" s="440">
        <v>2104133.6650734823</v>
      </c>
      <c r="W140" s="487">
        <f t="shared" si="24"/>
        <v>0</v>
      </c>
      <c r="X140" s="200">
        <v>15718910.284337647</v>
      </c>
      <c r="Y140" s="200">
        <v>15870139.561898261</v>
      </c>
      <c r="Z140" s="200">
        <v>15775142.727279844</v>
      </c>
      <c r="AA140" s="200">
        <v>15775142.727279844</v>
      </c>
      <c r="AB140" s="487">
        <f t="shared" si="25"/>
        <v>0</v>
      </c>
      <c r="AC140" s="440">
        <v>2548909.891114926</v>
      </c>
      <c r="AD140" s="440">
        <v>2557842.7252858719</v>
      </c>
      <c r="AE140" s="440">
        <v>2557842.7252858719</v>
      </c>
      <c r="AF140" s="440">
        <v>2498054.886262083</v>
      </c>
      <c r="AG140" s="487">
        <f t="shared" si="26"/>
        <v>-59787.839023788925</v>
      </c>
      <c r="AH140" s="438">
        <v>18267820.175452575</v>
      </c>
      <c r="AI140" s="438"/>
      <c r="AJ140" s="438">
        <v>18332985.452565715</v>
      </c>
      <c r="AK140" s="428">
        <f t="shared" si="27"/>
        <v>18273197.613541927</v>
      </c>
      <c r="AL140" s="487">
        <f t="shared" si="28"/>
        <v>-59787.839023787528</v>
      </c>
      <c r="AM140" s="429">
        <v>2</v>
      </c>
      <c r="AN140" s="429">
        <v>2</v>
      </c>
    </row>
    <row r="141" spans="1:40">
      <c r="A141" s="434">
        <v>425</v>
      </c>
      <c r="B141" s="435" t="s">
        <v>172</v>
      </c>
      <c r="C141" s="436">
        <v>10258</v>
      </c>
      <c r="D141" s="503">
        <v>16561608.892837102</v>
      </c>
      <c r="E141" s="499">
        <v>16429767.682780344</v>
      </c>
      <c r="F141" s="499">
        <v>16422949.483792003</v>
      </c>
      <c r="G141" s="499">
        <v>16422949.483792003</v>
      </c>
      <c r="H141" s="502">
        <f t="shared" si="21"/>
        <v>0</v>
      </c>
      <c r="I141" s="490">
        <v>-2777957.632960815</v>
      </c>
      <c r="J141" s="491">
        <v>-2615210.7165211169</v>
      </c>
      <c r="K141" s="491">
        <v>-2679312.7569621238</v>
      </c>
      <c r="L141" s="491">
        <v>-2679312.7569621238</v>
      </c>
      <c r="M141" s="488">
        <f t="shared" si="22"/>
        <v>0</v>
      </c>
      <c r="N141" s="200">
        <v>13783651.259876287</v>
      </c>
      <c r="O141" s="440">
        <v>13814556.966259226</v>
      </c>
      <c r="P141" s="440">
        <v>13743636.726829879</v>
      </c>
      <c r="Q141" s="646">
        <f t="shared" si="23"/>
        <v>13743636.726829879</v>
      </c>
      <c r="R141" s="487">
        <f t="shared" si="29"/>
        <v>0</v>
      </c>
      <c r="S141" s="440">
        <v>5145427.643503502</v>
      </c>
      <c r="T141" s="440">
        <v>5145427.643503502</v>
      </c>
      <c r="U141" s="440">
        <v>5142157.3466271069</v>
      </c>
      <c r="V141" s="440">
        <v>5142157.3466271069</v>
      </c>
      <c r="W141" s="487">
        <f t="shared" si="24"/>
        <v>0</v>
      </c>
      <c r="X141" s="200">
        <v>18929078.90337979</v>
      </c>
      <c r="Y141" s="200">
        <v>18959984.609762728</v>
      </c>
      <c r="Z141" s="200">
        <v>18885794.073456988</v>
      </c>
      <c r="AA141" s="200">
        <v>18885794.073456988</v>
      </c>
      <c r="AB141" s="487">
        <f t="shared" si="25"/>
        <v>0</v>
      </c>
      <c r="AC141" s="440">
        <v>1179880.2923808831</v>
      </c>
      <c r="AD141" s="440">
        <v>1182475.2517501847</v>
      </c>
      <c r="AE141" s="440">
        <v>1182475.2517501847</v>
      </c>
      <c r="AF141" s="440">
        <v>1152653.9221954255</v>
      </c>
      <c r="AG141" s="487">
        <f t="shared" si="26"/>
        <v>-29821.329554759199</v>
      </c>
      <c r="AH141" s="438">
        <v>20108959.195760675</v>
      </c>
      <c r="AI141" s="438"/>
      <c r="AJ141" s="438">
        <v>20068269.325207174</v>
      </c>
      <c r="AK141" s="428">
        <f t="shared" si="27"/>
        <v>20038447.995652415</v>
      </c>
      <c r="AL141" s="487">
        <f t="shared" si="28"/>
        <v>-29821.329554758966</v>
      </c>
      <c r="AM141" s="429">
        <v>17</v>
      </c>
      <c r="AN141" s="429">
        <v>17</v>
      </c>
    </row>
    <row r="142" spans="1:40">
      <c r="A142" s="434">
        <v>426</v>
      </c>
      <c r="B142" s="435" t="s">
        <v>173</v>
      </c>
      <c r="C142" s="436">
        <v>11962</v>
      </c>
      <c r="D142" s="503">
        <v>5491029.2158636451</v>
      </c>
      <c r="E142" s="499">
        <v>5442554.7991412282</v>
      </c>
      <c r="F142" s="499">
        <v>5441994.6503208503</v>
      </c>
      <c r="G142" s="499">
        <v>5441994.6503208503</v>
      </c>
      <c r="H142" s="502">
        <f t="shared" si="21"/>
        <v>0</v>
      </c>
      <c r="I142" s="490">
        <v>-2929701.0539338449</v>
      </c>
      <c r="J142" s="491">
        <v>-3328112.4967376972</v>
      </c>
      <c r="K142" s="491">
        <v>-3475639.8774319673</v>
      </c>
      <c r="L142" s="491">
        <v>-3475639.8774319673</v>
      </c>
      <c r="M142" s="488">
        <f t="shared" si="22"/>
        <v>0</v>
      </c>
      <c r="N142" s="200">
        <v>2561328.1619298002</v>
      </c>
      <c r="O142" s="440">
        <v>2114442.302403531</v>
      </c>
      <c r="P142" s="440">
        <v>1966354.772888883</v>
      </c>
      <c r="Q142" s="646">
        <f t="shared" si="23"/>
        <v>1966354.772888883</v>
      </c>
      <c r="R142" s="487">
        <f t="shared" si="29"/>
        <v>0</v>
      </c>
      <c r="S142" s="440">
        <v>5971889.6291171564</v>
      </c>
      <c r="T142" s="440">
        <v>5971889.6291171564</v>
      </c>
      <c r="U142" s="440">
        <v>5975700.0152636115</v>
      </c>
      <c r="V142" s="440">
        <v>5975700.0152636115</v>
      </c>
      <c r="W142" s="487">
        <f t="shared" si="24"/>
        <v>0</v>
      </c>
      <c r="X142" s="200">
        <v>8533217.7910469566</v>
      </c>
      <c r="Y142" s="200">
        <v>8086331.9315206874</v>
      </c>
      <c r="Z142" s="200">
        <v>7942054.7881524945</v>
      </c>
      <c r="AA142" s="200">
        <v>7942054.7881524945</v>
      </c>
      <c r="AB142" s="487">
        <f t="shared" si="25"/>
        <v>0</v>
      </c>
      <c r="AC142" s="440">
        <v>2122844.7367037931</v>
      </c>
      <c r="AD142" s="440">
        <v>2112739.6894332678</v>
      </c>
      <c r="AE142" s="440">
        <v>2112739.6894332678</v>
      </c>
      <c r="AF142" s="440">
        <v>2072703.9688236376</v>
      </c>
      <c r="AG142" s="487">
        <f t="shared" si="26"/>
        <v>-40035.720609630225</v>
      </c>
      <c r="AH142" s="438">
        <v>10656062.527750749</v>
      </c>
      <c r="AI142" s="438"/>
      <c r="AJ142" s="438">
        <v>10054794.477585763</v>
      </c>
      <c r="AK142" s="428">
        <f t="shared" si="27"/>
        <v>10014758.756976131</v>
      </c>
      <c r="AL142" s="487">
        <f t="shared" si="28"/>
        <v>-40035.720609631389</v>
      </c>
      <c r="AM142" s="429">
        <v>12</v>
      </c>
      <c r="AN142" s="429">
        <v>12</v>
      </c>
    </row>
    <row r="143" spans="1:40">
      <c r="A143" s="434">
        <v>430</v>
      </c>
      <c r="B143" s="435" t="s">
        <v>174</v>
      </c>
      <c r="C143" s="436">
        <v>15392</v>
      </c>
      <c r="D143" s="503">
        <v>1349401.8501696405</v>
      </c>
      <c r="E143" s="499">
        <v>1331654.0739703299</v>
      </c>
      <c r="F143" s="499">
        <v>1362254.5154226148</v>
      </c>
      <c r="G143" s="499">
        <v>1362254.5154226148</v>
      </c>
      <c r="H143" s="502">
        <f t="shared" si="21"/>
        <v>0</v>
      </c>
      <c r="I143" s="490">
        <v>-63565.31848396745</v>
      </c>
      <c r="J143" s="491">
        <v>968287.25921282824</v>
      </c>
      <c r="K143" s="491">
        <v>838812.17157044716</v>
      </c>
      <c r="L143" s="491">
        <v>838812.17157044716</v>
      </c>
      <c r="M143" s="488">
        <f t="shared" si="22"/>
        <v>0</v>
      </c>
      <c r="N143" s="200">
        <v>1285836.5316856732</v>
      </c>
      <c r="O143" s="440">
        <v>2299941.3331831582</v>
      </c>
      <c r="P143" s="440">
        <v>2201066.686993062</v>
      </c>
      <c r="Q143" s="646">
        <f t="shared" si="23"/>
        <v>2201066.686993062</v>
      </c>
      <c r="R143" s="487">
        <f t="shared" si="29"/>
        <v>0</v>
      </c>
      <c r="S143" s="440">
        <v>6046885.9784271736</v>
      </c>
      <c r="T143" s="440">
        <v>6046885.9784271736</v>
      </c>
      <c r="U143" s="440">
        <v>6096013.1881590029</v>
      </c>
      <c r="V143" s="440">
        <v>6096013.1881590029</v>
      </c>
      <c r="W143" s="487">
        <f t="shared" si="24"/>
        <v>0</v>
      </c>
      <c r="X143" s="200">
        <v>7332722.5101128463</v>
      </c>
      <c r="Y143" s="200">
        <v>8346827.3116103318</v>
      </c>
      <c r="Z143" s="200">
        <v>8297079.8751520645</v>
      </c>
      <c r="AA143" s="200">
        <v>8297079.8751520645</v>
      </c>
      <c r="AB143" s="487">
        <f t="shared" si="25"/>
        <v>0</v>
      </c>
      <c r="AC143" s="440">
        <v>3293093.0938305072</v>
      </c>
      <c r="AD143" s="440">
        <v>3273288.0427779192</v>
      </c>
      <c r="AE143" s="440">
        <v>3273288.0427779192</v>
      </c>
      <c r="AF143" s="440">
        <v>3262020.8470723964</v>
      </c>
      <c r="AG143" s="487">
        <f t="shared" si="26"/>
        <v>-11267.195705522783</v>
      </c>
      <c r="AH143" s="438">
        <v>10625815.603943354</v>
      </c>
      <c r="AI143" s="438"/>
      <c r="AJ143" s="438">
        <v>11570367.917929985</v>
      </c>
      <c r="AK143" s="428">
        <f t="shared" si="27"/>
        <v>11559100.722224461</v>
      </c>
      <c r="AL143" s="487">
        <f t="shared" si="28"/>
        <v>-11267.195705523714</v>
      </c>
      <c r="AM143" s="429">
        <v>2</v>
      </c>
      <c r="AN143" s="429">
        <v>2</v>
      </c>
    </row>
    <row r="144" spans="1:40">
      <c r="A144" s="434">
        <v>433</v>
      </c>
      <c r="B144" s="435" t="s">
        <v>175</v>
      </c>
      <c r="C144" s="436">
        <v>7749</v>
      </c>
      <c r="D144" s="503">
        <v>2459731.9039348164</v>
      </c>
      <c r="E144" s="499">
        <v>2437080.8547013178</v>
      </c>
      <c r="F144" s="499">
        <v>2453692.5242775884</v>
      </c>
      <c r="G144" s="499">
        <v>2453692.5242775884</v>
      </c>
      <c r="H144" s="502">
        <f t="shared" si="21"/>
        <v>0</v>
      </c>
      <c r="I144" s="490">
        <v>-318649.88231562823</v>
      </c>
      <c r="J144" s="491">
        <v>-269746.22739358735</v>
      </c>
      <c r="K144" s="491">
        <v>-357337.43455436657</v>
      </c>
      <c r="L144" s="491">
        <v>-357337.43455436657</v>
      </c>
      <c r="M144" s="488">
        <f t="shared" si="22"/>
        <v>0</v>
      </c>
      <c r="N144" s="200">
        <v>2141082.0216191881</v>
      </c>
      <c r="O144" s="440">
        <v>2167334.6273077303</v>
      </c>
      <c r="P144" s="440">
        <v>2096355.089723222</v>
      </c>
      <c r="Q144" s="646">
        <f t="shared" si="23"/>
        <v>2096355.0897232217</v>
      </c>
      <c r="R144" s="487">
        <f t="shared" si="29"/>
        <v>0</v>
      </c>
      <c r="S144" s="440">
        <v>2285816.0565711195</v>
      </c>
      <c r="T144" s="440">
        <v>2285816.0565711195</v>
      </c>
      <c r="U144" s="440">
        <v>2289313.0917410306</v>
      </c>
      <c r="V144" s="440">
        <v>2289313.0917410306</v>
      </c>
      <c r="W144" s="487">
        <f t="shared" si="24"/>
        <v>0</v>
      </c>
      <c r="X144" s="200">
        <v>4426898.0781903081</v>
      </c>
      <c r="Y144" s="200">
        <v>4453150.6838788502</v>
      </c>
      <c r="Z144" s="200">
        <v>4385668.181464253</v>
      </c>
      <c r="AA144" s="200">
        <v>4385668.181464253</v>
      </c>
      <c r="AB144" s="487">
        <f t="shared" si="25"/>
        <v>0</v>
      </c>
      <c r="AC144" s="440">
        <v>1445954.3023556231</v>
      </c>
      <c r="AD144" s="440">
        <v>1437841.946533741</v>
      </c>
      <c r="AE144" s="440">
        <v>1437841.946533741</v>
      </c>
      <c r="AF144" s="440">
        <v>1403191.154405253</v>
      </c>
      <c r="AG144" s="487">
        <f t="shared" si="26"/>
        <v>-34650.792128487956</v>
      </c>
      <c r="AH144" s="438">
        <v>5872852.3805459309</v>
      </c>
      <c r="AI144" s="438"/>
      <c r="AJ144" s="438">
        <v>5823510.1279979944</v>
      </c>
      <c r="AK144" s="428">
        <f t="shared" si="27"/>
        <v>5788859.335869506</v>
      </c>
      <c r="AL144" s="487">
        <f t="shared" si="28"/>
        <v>-34650.792128488421</v>
      </c>
      <c r="AM144" s="429">
        <v>5</v>
      </c>
      <c r="AN144" s="429">
        <v>5</v>
      </c>
    </row>
    <row r="145" spans="1:40">
      <c r="A145" s="434">
        <v>434</v>
      </c>
      <c r="B145" s="435" t="s">
        <v>176</v>
      </c>
      <c r="C145" s="436">
        <v>14568</v>
      </c>
      <c r="D145" s="503">
        <v>3471166.9274256309</v>
      </c>
      <c r="E145" s="499">
        <v>3436835.716459482</v>
      </c>
      <c r="F145" s="499">
        <v>3394496.9466625708</v>
      </c>
      <c r="G145" s="499">
        <v>3394496.9466625708</v>
      </c>
      <c r="H145" s="502">
        <f t="shared" si="21"/>
        <v>0</v>
      </c>
      <c r="I145" s="490">
        <v>2507708.3797502178</v>
      </c>
      <c r="J145" s="491">
        <v>2600545.6676639365</v>
      </c>
      <c r="K145" s="491">
        <v>2596725.7638923503</v>
      </c>
      <c r="L145" s="491">
        <v>2596725.7638923503</v>
      </c>
      <c r="M145" s="488">
        <f t="shared" si="22"/>
        <v>0</v>
      </c>
      <c r="N145" s="200">
        <v>5978875.3071758486</v>
      </c>
      <c r="O145" s="440">
        <v>6037381.3841234185</v>
      </c>
      <c r="P145" s="440">
        <v>5991222.7105549211</v>
      </c>
      <c r="Q145" s="646">
        <f t="shared" si="23"/>
        <v>5991222.7105549211</v>
      </c>
      <c r="R145" s="487">
        <f t="shared" si="29"/>
        <v>0</v>
      </c>
      <c r="S145" s="440">
        <v>900680.76137791015</v>
      </c>
      <c r="T145" s="440">
        <v>900680.76137791015</v>
      </c>
      <c r="U145" s="440">
        <v>884375.8336557555</v>
      </c>
      <c r="V145" s="440">
        <v>884375.8336557555</v>
      </c>
      <c r="W145" s="487">
        <f t="shared" si="24"/>
        <v>0</v>
      </c>
      <c r="X145" s="200">
        <v>6879556.0685537588</v>
      </c>
      <c r="Y145" s="200">
        <v>6938062.1455013286</v>
      </c>
      <c r="Z145" s="200">
        <v>6875598.5442106761</v>
      </c>
      <c r="AA145" s="200">
        <v>6875598.5442106761</v>
      </c>
      <c r="AB145" s="487">
        <f t="shared" si="25"/>
        <v>0</v>
      </c>
      <c r="AC145" s="440">
        <v>2635143.2252319632</v>
      </c>
      <c r="AD145" s="440">
        <v>2625844.8115429454</v>
      </c>
      <c r="AE145" s="440">
        <v>2625844.8115429454</v>
      </c>
      <c r="AF145" s="440">
        <v>2582080.7873557578</v>
      </c>
      <c r="AG145" s="487">
        <f t="shared" si="26"/>
        <v>-43764.024187187664</v>
      </c>
      <c r="AH145" s="438">
        <v>9514699.2937857211</v>
      </c>
      <c r="AI145" s="438"/>
      <c r="AJ145" s="438">
        <v>9501443.3557536211</v>
      </c>
      <c r="AK145" s="428">
        <f t="shared" si="27"/>
        <v>9457679.3315664344</v>
      </c>
      <c r="AL145" s="487">
        <f t="shared" si="28"/>
        <v>-43764.024187186733</v>
      </c>
      <c r="AM145" s="429">
        <v>1</v>
      </c>
      <c r="AN145" s="430">
        <v>32</v>
      </c>
    </row>
    <row r="146" spans="1:40">
      <c r="A146" s="434">
        <v>435</v>
      </c>
      <c r="B146" s="435" t="s">
        <v>177</v>
      </c>
      <c r="C146" s="436">
        <v>692</v>
      </c>
      <c r="D146" s="503">
        <v>59738.917922847089</v>
      </c>
      <c r="E146" s="499">
        <v>59022.997613231419</v>
      </c>
      <c r="F146" s="499">
        <v>55247.924036337878</v>
      </c>
      <c r="G146" s="499">
        <v>55247.924036337878</v>
      </c>
      <c r="H146" s="502">
        <f t="shared" si="21"/>
        <v>0</v>
      </c>
      <c r="I146" s="490">
        <v>720836.94913217856</v>
      </c>
      <c r="J146" s="491">
        <v>725724.48364840588</v>
      </c>
      <c r="K146" s="491">
        <v>746462.10156164074</v>
      </c>
      <c r="L146" s="491">
        <v>746462.10156164074</v>
      </c>
      <c r="M146" s="488">
        <f t="shared" si="22"/>
        <v>0</v>
      </c>
      <c r="N146" s="200">
        <v>780575.86705502565</v>
      </c>
      <c r="O146" s="440">
        <v>784747.48126163729</v>
      </c>
      <c r="P146" s="440">
        <v>801710.02559797862</v>
      </c>
      <c r="Q146" s="646">
        <f t="shared" si="23"/>
        <v>801710.02559797862</v>
      </c>
      <c r="R146" s="487">
        <f t="shared" si="29"/>
        <v>0</v>
      </c>
      <c r="S146" s="440">
        <v>52395.039605623911</v>
      </c>
      <c r="T146" s="440">
        <v>52395.039605623911</v>
      </c>
      <c r="U146" s="440">
        <v>51482.053425145852</v>
      </c>
      <c r="V146" s="440">
        <v>51482.053425145852</v>
      </c>
      <c r="W146" s="487">
        <f t="shared" si="24"/>
        <v>0</v>
      </c>
      <c r="X146" s="200">
        <v>832970.90666064958</v>
      </c>
      <c r="Y146" s="200">
        <v>837142.52086726122</v>
      </c>
      <c r="Z146" s="200">
        <v>853192.07902312442</v>
      </c>
      <c r="AA146" s="200">
        <v>853192.07902312442</v>
      </c>
      <c r="AB146" s="487">
        <f t="shared" si="25"/>
        <v>0</v>
      </c>
      <c r="AC146" s="440">
        <v>152375.60668636547</v>
      </c>
      <c r="AD146" s="440">
        <v>151971.44055272371</v>
      </c>
      <c r="AE146" s="440">
        <v>151971.44055272371</v>
      </c>
      <c r="AF146" s="440">
        <v>149774.89296295712</v>
      </c>
      <c r="AG146" s="487">
        <f t="shared" si="26"/>
        <v>-2196.5475897665892</v>
      </c>
      <c r="AH146" s="438">
        <v>985346.51334701502</v>
      </c>
      <c r="AI146" s="438"/>
      <c r="AJ146" s="438">
        <v>1005163.5195758481</v>
      </c>
      <c r="AK146" s="428">
        <f t="shared" si="27"/>
        <v>1002966.9719860816</v>
      </c>
      <c r="AL146" s="487">
        <f t="shared" si="28"/>
        <v>-2196.5475897665601</v>
      </c>
      <c r="AM146" s="429">
        <v>13</v>
      </c>
      <c r="AN146" s="429">
        <v>13</v>
      </c>
    </row>
    <row r="147" spans="1:40">
      <c r="A147" s="434">
        <v>436</v>
      </c>
      <c r="B147" s="435" t="s">
        <v>178</v>
      </c>
      <c r="C147" s="436">
        <v>1988</v>
      </c>
      <c r="D147" s="503">
        <v>2306169.9935628036</v>
      </c>
      <c r="E147" s="499">
        <v>2287611.5825305064</v>
      </c>
      <c r="F147" s="499">
        <v>2288618.8901569322</v>
      </c>
      <c r="G147" s="499">
        <v>2288618.8901569322</v>
      </c>
      <c r="H147" s="502">
        <f t="shared" si="21"/>
        <v>0</v>
      </c>
      <c r="I147" s="490">
        <v>-354850.05550339026</v>
      </c>
      <c r="J147" s="491">
        <v>-403168.92129321827</v>
      </c>
      <c r="K147" s="491">
        <v>-403028.25255554216</v>
      </c>
      <c r="L147" s="491">
        <v>-403028.25255554216</v>
      </c>
      <c r="M147" s="488">
        <f t="shared" si="22"/>
        <v>0</v>
      </c>
      <c r="N147" s="200">
        <v>1951319.9380594136</v>
      </c>
      <c r="O147" s="440">
        <v>1884442.6612372883</v>
      </c>
      <c r="P147" s="440">
        <v>1885590.6376013902</v>
      </c>
      <c r="Q147" s="646">
        <f t="shared" si="23"/>
        <v>1885590.63760139</v>
      </c>
      <c r="R147" s="487">
        <f t="shared" si="29"/>
        <v>0</v>
      </c>
      <c r="S147" s="440">
        <v>1370506.2107299191</v>
      </c>
      <c r="T147" s="440">
        <v>1370506.2107299191</v>
      </c>
      <c r="U147" s="440">
        <v>1370357.932213129</v>
      </c>
      <c r="V147" s="440">
        <v>1370357.932213129</v>
      </c>
      <c r="W147" s="487">
        <f t="shared" si="24"/>
        <v>0</v>
      </c>
      <c r="X147" s="200">
        <v>3321826.1487893327</v>
      </c>
      <c r="Y147" s="200">
        <v>3254948.8719672076</v>
      </c>
      <c r="Z147" s="200">
        <v>3255948.569814519</v>
      </c>
      <c r="AA147" s="200">
        <v>3255948.569814519</v>
      </c>
      <c r="AB147" s="487">
        <f t="shared" si="25"/>
        <v>0</v>
      </c>
      <c r="AC147" s="440">
        <v>326752.1429303945</v>
      </c>
      <c r="AD147" s="440">
        <v>325611.6575041347</v>
      </c>
      <c r="AE147" s="440">
        <v>325611.6575041347</v>
      </c>
      <c r="AF147" s="440">
        <v>322752.50759831484</v>
      </c>
      <c r="AG147" s="487">
        <f t="shared" si="26"/>
        <v>-2859.1499058198533</v>
      </c>
      <c r="AH147" s="438">
        <v>3648578.2917197272</v>
      </c>
      <c r="AI147" s="438"/>
      <c r="AJ147" s="438">
        <v>3581560.2273186538</v>
      </c>
      <c r="AK147" s="428">
        <f t="shared" si="27"/>
        <v>3578701.0774128339</v>
      </c>
      <c r="AL147" s="487">
        <f t="shared" si="28"/>
        <v>-2859.1499058199115</v>
      </c>
      <c r="AM147" s="429">
        <v>17</v>
      </c>
      <c r="AN147" s="429">
        <v>17</v>
      </c>
    </row>
    <row r="148" spans="1:40">
      <c r="A148" s="434">
        <v>440</v>
      </c>
      <c r="B148" s="435" t="s">
        <v>179</v>
      </c>
      <c r="C148" s="436">
        <v>5732</v>
      </c>
      <c r="D148" s="503">
        <v>10620742.065797668</v>
      </c>
      <c r="E148" s="499">
        <v>10536886.661860548</v>
      </c>
      <c r="F148" s="499">
        <v>10530711.206476536</v>
      </c>
      <c r="G148" s="499">
        <v>10530711.206476536</v>
      </c>
      <c r="H148" s="502">
        <f t="shared" si="21"/>
        <v>0</v>
      </c>
      <c r="I148" s="490">
        <v>-2591350.9330398692</v>
      </c>
      <c r="J148" s="491">
        <v>-2560083.7923076423</v>
      </c>
      <c r="K148" s="491">
        <v>-2570587.0937377731</v>
      </c>
      <c r="L148" s="491">
        <v>-2570587.0937377731</v>
      </c>
      <c r="M148" s="488">
        <f t="shared" si="22"/>
        <v>0</v>
      </c>
      <c r="N148" s="200">
        <v>8029391.1327577978</v>
      </c>
      <c r="O148" s="440">
        <v>7976802.8695529066</v>
      </c>
      <c r="P148" s="440">
        <v>7960124.1127387621</v>
      </c>
      <c r="Q148" s="646">
        <f t="shared" si="23"/>
        <v>7960124.1127387621</v>
      </c>
      <c r="R148" s="487">
        <f t="shared" si="29"/>
        <v>0</v>
      </c>
      <c r="S148" s="440">
        <v>3101823.1236216091</v>
      </c>
      <c r="T148" s="440">
        <v>3101823.1236216091</v>
      </c>
      <c r="U148" s="440">
        <v>3109938.5714811538</v>
      </c>
      <c r="V148" s="440">
        <v>3109938.5714811538</v>
      </c>
      <c r="W148" s="487">
        <f t="shared" si="24"/>
        <v>0</v>
      </c>
      <c r="X148" s="200">
        <v>11131214.256379407</v>
      </c>
      <c r="Y148" s="200">
        <v>11078625.993174516</v>
      </c>
      <c r="Z148" s="200">
        <v>11070062.684219915</v>
      </c>
      <c r="AA148" s="200">
        <v>11070062.684219915</v>
      </c>
      <c r="AB148" s="487">
        <f t="shared" si="25"/>
        <v>0</v>
      </c>
      <c r="AC148" s="440">
        <v>773361.73533090774</v>
      </c>
      <c r="AD148" s="440">
        <v>773351.27482812805</v>
      </c>
      <c r="AE148" s="440">
        <v>773351.27482812805</v>
      </c>
      <c r="AF148" s="440">
        <v>758111.19354579132</v>
      </c>
      <c r="AG148" s="487">
        <f t="shared" si="26"/>
        <v>-15240.081282336731</v>
      </c>
      <c r="AH148" s="438">
        <v>11904575.991710315</v>
      </c>
      <c r="AI148" s="438"/>
      <c r="AJ148" s="438">
        <v>11843413.959048044</v>
      </c>
      <c r="AK148" s="428">
        <f t="shared" si="27"/>
        <v>11828173.877765708</v>
      </c>
      <c r="AL148" s="487">
        <f t="shared" si="28"/>
        <v>-15240.081282336265</v>
      </c>
      <c r="AM148" s="429">
        <v>15</v>
      </c>
      <c r="AN148" s="429">
        <v>15</v>
      </c>
    </row>
    <row r="149" spans="1:40">
      <c r="A149" s="434">
        <v>441</v>
      </c>
      <c r="B149" s="435" t="s">
        <v>180</v>
      </c>
      <c r="C149" s="436">
        <v>4421</v>
      </c>
      <c r="D149" s="503">
        <v>399707.41923916945</v>
      </c>
      <c r="E149" s="499">
        <v>394261.70486961049</v>
      </c>
      <c r="F149" s="499">
        <v>399715.23530417611</v>
      </c>
      <c r="G149" s="499">
        <v>399715.23530417611</v>
      </c>
      <c r="H149" s="502">
        <f t="shared" si="21"/>
        <v>0</v>
      </c>
      <c r="I149" s="490">
        <v>-1223394.665409629</v>
      </c>
      <c r="J149" s="491">
        <v>-1217890.8933576157</v>
      </c>
      <c r="K149" s="491">
        <v>-1226483.0619523528</v>
      </c>
      <c r="L149" s="491">
        <v>-1226483.0619523528</v>
      </c>
      <c r="M149" s="488">
        <f t="shared" si="22"/>
        <v>0</v>
      </c>
      <c r="N149" s="200">
        <v>-823687.24617045955</v>
      </c>
      <c r="O149" s="440">
        <v>-823629.18848800519</v>
      </c>
      <c r="P149" s="440">
        <v>-826767.82664817665</v>
      </c>
      <c r="Q149" s="646">
        <f t="shared" si="23"/>
        <v>-826767.82664817665</v>
      </c>
      <c r="R149" s="487">
        <f t="shared" si="29"/>
        <v>0</v>
      </c>
      <c r="S149" s="440">
        <v>1132309.9339401315</v>
      </c>
      <c r="T149" s="440">
        <v>1132309.9339401315</v>
      </c>
      <c r="U149" s="440">
        <v>1133238.7092830553</v>
      </c>
      <c r="V149" s="440">
        <v>1133238.7092830553</v>
      </c>
      <c r="W149" s="487">
        <f t="shared" si="24"/>
        <v>0</v>
      </c>
      <c r="X149" s="200">
        <v>308622.6877696719</v>
      </c>
      <c r="Y149" s="200">
        <v>308680.74545212626</v>
      </c>
      <c r="Z149" s="200">
        <v>306470.88263487862</v>
      </c>
      <c r="AA149" s="200">
        <v>306470.88263487862</v>
      </c>
      <c r="AB149" s="487">
        <f t="shared" si="25"/>
        <v>0</v>
      </c>
      <c r="AC149" s="440">
        <v>893458.73300246266</v>
      </c>
      <c r="AD149" s="440">
        <v>887675.92279993941</v>
      </c>
      <c r="AE149" s="440">
        <v>887675.92279993941</v>
      </c>
      <c r="AF149" s="440">
        <v>875665.43026136665</v>
      </c>
      <c r="AG149" s="487">
        <f t="shared" si="26"/>
        <v>-12010.492538572755</v>
      </c>
      <c r="AH149" s="438">
        <v>1202081.4207721346</v>
      </c>
      <c r="AI149" s="438"/>
      <c r="AJ149" s="438">
        <v>1194146.8054348179</v>
      </c>
      <c r="AK149" s="428">
        <f t="shared" si="27"/>
        <v>1182136.3128962452</v>
      </c>
      <c r="AL149" s="487">
        <f t="shared" si="28"/>
        <v>-12010.492538572755</v>
      </c>
      <c r="AM149" s="429">
        <v>9</v>
      </c>
      <c r="AN149" s="429">
        <v>9</v>
      </c>
    </row>
    <row r="150" spans="1:40">
      <c r="A150" s="434">
        <v>444</v>
      </c>
      <c r="B150" s="435" t="s">
        <v>181</v>
      </c>
      <c r="C150" s="436">
        <v>45811</v>
      </c>
      <c r="D150" s="503">
        <v>12927118.506817313</v>
      </c>
      <c r="E150" s="499">
        <v>12797168.792721175</v>
      </c>
      <c r="F150" s="499">
        <v>12687374.360792702</v>
      </c>
      <c r="G150" s="499">
        <v>12687374.360792702</v>
      </c>
      <c r="H150" s="502">
        <f t="shared" si="21"/>
        <v>0</v>
      </c>
      <c r="I150" s="490">
        <v>3561078.264589401</v>
      </c>
      <c r="J150" s="491">
        <v>3845077.6716423603</v>
      </c>
      <c r="K150" s="491">
        <v>3487028.8673123233</v>
      </c>
      <c r="L150" s="491">
        <v>3487028.8673123233</v>
      </c>
      <c r="M150" s="488">
        <f t="shared" si="22"/>
        <v>0</v>
      </c>
      <c r="N150" s="200">
        <v>16488196.771406714</v>
      </c>
      <c r="O150" s="440">
        <v>16642246.464363536</v>
      </c>
      <c r="P150" s="440">
        <v>16174403.228105025</v>
      </c>
      <c r="Q150" s="646">
        <f t="shared" si="23"/>
        <v>16174403.228105025</v>
      </c>
      <c r="R150" s="487">
        <f t="shared" si="29"/>
        <v>0</v>
      </c>
      <c r="S150" s="440">
        <v>6091163.9723876258</v>
      </c>
      <c r="T150" s="440">
        <v>6091163.9723876258</v>
      </c>
      <c r="U150" s="440">
        <v>6077122.0687223747</v>
      </c>
      <c r="V150" s="440">
        <v>6077122.0687223747</v>
      </c>
      <c r="W150" s="487">
        <f t="shared" si="24"/>
        <v>0</v>
      </c>
      <c r="X150" s="200">
        <v>22579360.743794341</v>
      </c>
      <c r="Y150" s="200">
        <v>22733410.436751161</v>
      </c>
      <c r="Z150" s="200">
        <v>22251525.296827398</v>
      </c>
      <c r="AA150" s="200">
        <v>22251525.296827398</v>
      </c>
      <c r="AB150" s="487">
        <f t="shared" si="25"/>
        <v>0</v>
      </c>
      <c r="AC150" s="440">
        <v>7230326.6665376136</v>
      </c>
      <c r="AD150" s="440">
        <v>7222120.9511834662</v>
      </c>
      <c r="AE150" s="440">
        <v>7222120.9511834662</v>
      </c>
      <c r="AF150" s="440">
        <v>7023420.3214530004</v>
      </c>
      <c r="AG150" s="487">
        <f t="shared" si="26"/>
        <v>-198700.62973046582</v>
      </c>
      <c r="AH150" s="438">
        <v>29809687.410331953</v>
      </c>
      <c r="AI150" s="438"/>
      <c r="AJ150" s="438">
        <v>29473646.248010866</v>
      </c>
      <c r="AK150" s="428">
        <f t="shared" si="27"/>
        <v>29274945.6182804</v>
      </c>
      <c r="AL150" s="487">
        <f t="shared" si="28"/>
        <v>-198700.62973046675</v>
      </c>
      <c r="AM150" s="429">
        <v>1</v>
      </c>
      <c r="AN150" s="430">
        <v>34</v>
      </c>
    </row>
    <row r="151" spans="1:40">
      <c r="A151" s="434">
        <v>445</v>
      </c>
      <c r="B151" s="435" t="s">
        <v>182</v>
      </c>
      <c r="C151" s="436">
        <v>14991</v>
      </c>
      <c r="D151" s="503">
        <v>11803037.70037926</v>
      </c>
      <c r="E151" s="499">
        <v>11705771.073083349</v>
      </c>
      <c r="F151" s="499">
        <v>11704280.70575569</v>
      </c>
      <c r="G151" s="499">
        <v>11704280.70575569</v>
      </c>
      <c r="H151" s="502">
        <f t="shared" si="21"/>
        <v>0</v>
      </c>
      <c r="I151" s="490">
        <v>-6122977.6341654295</v>
      </c>
      <c r="J151" s="491">
        <v>-6080886.0865179636</v>
      </c>
      <c r="K151" s="491">
        <v>-6132432.3472825903</v>
      </c>
      <c r="L151" s="491">
        <v>-6132432.3472825903</v>
      </c>
      <c r="M151" s="488">
        <f t="shared" si="22"/>
        <v>0</v>
      </c>
      <c r="N151" s="200">
        <v>5680060.0662138313</v>
      </c>
      <c r="O151" s="440">
        <v>5624884.986565385</v>
      </c>
      <c r="P151" s="440">
        <v>5571848.3584730998</v>
      </c>
      <c r="Q151" s="646">
        <f t="shared" si="23"/>
        <v>5571848.3584730998</v>
      </c>
      <c r="R151" s="487">
        <f t="shared" si="29"/>
        <v>0</v>
      </c>
      <c r="S151" s="440">
        <v>299940.30736826651</v>
      </c>
      <c r="T151" s="440">
        <v>299940.30736826651</v>
      </c>
      <c r="U151" s="440">
        <v>295021.01184143737</v>
      </c>
      <c r="V151" s="440">
        <v>295021.01184143737</v>
      </c>
      <c r="W151" s="487">
        <f t="shared" si="24"/>
        <v>0</v>
      </c>
      <c r="X151" s="200">
        <v>5980000.3735820977</v>
      </c>
      <c r="Y151" s="200">
        <v>5924825.2939336514</v>
      </c>
      <c r="Z151" s="200">
        <v>5866869.3703145375</v>
      </c>
      <c r="AA151" s="200">
        <v>5866869.3703145375</v>
      </c>
      <c r="AB151" s="487">
        <f t="shared" si="25"/>
        <v>0</v>
      </c>
      <c r="AC151" s="440">
        <v>2386299.7355298097</v>
      </c>
      <c r="AD151" s="440">
        <v>2383374.8958410849</v>
      </c>
      <c r="AE151" s="440">
        <v>2383374.8958410849</v>
      </c>
      <c r="AF151" s="440">
        <v>2358629.6294035884</v>
      </c>
      <c r="AG151" s="487">
        <f t="shared" si="26"/>
        <v>-24745.266437496524</v>
      </c>
      <c r="AH151" s="438">
        <v>8366300.109111907</v>
      </c>
      <c r="AI151" s="438"/>
      <c r="AJ151" s="438">
        <v>8250244.2661556229</v>
      </c>
      <c r="AK151" s="428">
        <f t="shared" si="27"/>
        <v>8225498.9997181259</v>
      </c>
      <c r="AL151" s="487">
        <f t="shared" si="28"/>
        <v>-24745.26643749699</v>
      </c>
      <c r="AM151" s="429">
        <v>2</v>
      </c>
      <c r="AN151" s="429">
        <v>2</v>
      </c>
    </row>
    <row r="152" spans="1:40">
      <c r="A152" s="434">
        <v>475</v>
      </c>
      <c r="B152" s="435" t="s">
        <v>183</v>
      </c>
      <c r="C152" s="436">
        <v>5479</v>
      </c>
      <c r="D152" s="503">
        <v>5543362.0063794311</v>
      </c>
      <c r="E152" s="499">
        <v>5498768.9588974882</v>
      </c>
      <c r="F152" s="499">
        <v>5508716.0325538879</v>
      </c>
      <c r="G152" s="499">
        <v>5508716.0325538879</v>
      </c>
      <c r="H152" s="502">
        <f t="shared" si="21"/>
        <v>0</v>
      </c>
      <c r="I152" s="490">
        <v>-2632774.6394378627</v>
      </c>
      <c r="J152" s="491">
        <v>-2598097.2137305145</v>
      </c>
      <c r="K152" s="491">
        <v>-2657521.0375370635</v>
      </c>
      <c r="L152" s="491">
        <v>-2657521.0375370635</v>
      </c>
      <c r="M152" s="488">
        <f t="shared" si="22"/>
        <v>0</v>
      </c>
      <c r="N152" s="200">
        <v>2910587.3669415684</v>
      </c>
      <c r="O152" s="440">
        <v>2900671.7451669741</v>
      </c>
      <c r="P152" s="440">
        <v>2851194.9950168245</v>
      </c>
      <c r="Q152" s="646">
        <f t="shared" si="23"/>
        <v>2851194.9950168245</v>
      </c>
      <c r="R152" s="487">
        <f t="shared" si="29"/>
        <v>0</v>
      </c>
      <c r="S152" s="440">
        <v>1762862.7257926892</v>
      </c>
      <c r="T152" s="440">
        <v>1762862.7257926892</v>
      </c>
      <c r="U152" s="440">
        <v>1760521.3545379383</v>
      </c>
      <c r="V152" s="440">
        <v>1760521.3545379383</v>
      </c>
      <c r="W152" s="487">
        <f t="shared" si="24"/>
        <v>0</v>
      </c>
      <c r="X152" s="200">
        <v>4673450.0927342577</v>
      </c>
      <c r="Y152" s="200">
        <v>4663534.4709596634</v>
      </c>
      <c r="Z152" s="200">
        <v>4611716.3495547622</v>
      </c>
      <c r="AA152" s="200">
        <v>4611716.3495547622</v>
      </c>
      <c r="AB152" s="487">
        <f t="shared" si="25"/>
        <v>0</v>
      </c>
      <c r="AC152" s="440">
        <v>1109423.2635306478</v>
      </c>
      <c r="AD152" s="440">
        <v>1103026.0456148689</v>
      </c>
      <c r="AE152" s="440">
        <v>1103026.0456148689</v>
      </c>
      <c r="AF152" s="440">
        <v>1089548.6860257196</v>
      </c>
      <c r="AG152" s="487">
        <f t="shared" si="26"/>
        <v>-13477.359589149244</v>
      </c>
      <c r="AH152" s="438">
        <v>5782873.356264906</v>
      </c>
      <c r="AI152" s="438"/>
      <c r="AJ152" s="438">
        <v>5714742.3951696306</v>
      </c>
      <c r="AK152" s="428">
        <f t="shared" si="27"/>
        <v>5701265.0355804823</v>
      </c>
      <c r="AL152" s="487">
        <f t="shared" si="28"/>
        <v>-13477.359589148313</v>
      </c>
      <c r="AM152" s="429">
        <v>15</v>
      </c>
      <c r="AN152" s="429">
        <v>15</v>
      </c>
    </row>
    <row r="153" spans="1:40">
      <c r="A153" s="434">
        <v>480</v>
      </c>
      <c r="B153" s="435" t="s">
        <v>184</v>
      </c>
      <c r="C153" s="436">
        <v>1978</v>
      </c>
      <c r="D153" s="503">
        <v>703220.69020737463</v>
      </c>
      <c r="E153" s="499">
        <v>697091.31093189924</v>
      </c>
      <c r="F153" s="499">
        <v>699089.9663568621</v>
      </c>
      <c r="G153" s="499">
        <v>699089.9663568621</v>
      </c>
      <c r="H153" s="502">
        <f t="shared" si="21"/>
        <v>0</v>
      </c>
      <c r="I153" s="490">
        <v>-16945.821127459269</v>
      </c>
      <c r="J153" s="491">
        <v>-4460.6444171139301</v>
      </c>
      <c r="K153" s="491">
        <v>-2406.9514301198215</v>
      </c>
      <c r="L153" s="491">
        <v>-2406.9514301198215</v>
      </c>
      <c r="M153" s="488">
        <f t="shared" si="22"/>
        <v>0</v>
      </c>
      <c r="N153" s="200">
        <v>686274.86907991534</v>
      </c>
      <c r="O153" s="440">
        <v>692630.66651478526</v>
      </c>
      <c r="P153" s="440">
        <v>696683.0149267423</v>
      </c>
      <c r="Q153" s="646">
        <f t="shared" si="23"/>
        <v>696683.0149267423</v>
      </c>
      <c r="R153" s="487">
        <f t="shared" si="29"/>
        <v>0</v>
      </c>
      <c r="S153" s="440">
        <v>1042888.151844442</v>
      </c>
      <c r="T153" s="440">
        <v>1042888.151844442</v>
      </c>
      <c r="U153" s="440">
        <v>1045553.516954615</v>
      </c>
      <c r="V153" s="440">
        <v>1045553.516954615</v>
      </c>
      <c r="W153" s="487">
        <f t="shared" si="24"/>
        <v>0</v>
      </c>
      <c r="X153" s="200">
        <v>1729163.0209243572</v>
      </c>
      <c r="Y153" s="200">
        <v>1735518.8183592274</v>
      </c>
      <c r="Z153" s="200">
        <v>1742236.5318813573</v>
      </c>
      <c r="AA153" s="200">
        <v>1742236.5318813573</v>
      </c>
      <c r="AB153" s="487">
        <f t="shared" si="25"/>
        <v>0</v>
      </c>
      <c r="AC153" s="440">
        <v>434318.64496530092</v>
      </c>
      <c r="AD153" s="440">
        <v>432158.01846539881</v>
      </c>
      <c r="AE153" s="440">
        <v>432158.01846539881</v>
      </c>
      <c r="AF153" s="440">
        <v>425028.68870546325</v>
      </c>
      <c r="AG153" s="487">
        <f t="shared" si="26"/>
        <v>-7129.3297599355574</v>
      </c>
      <c r="AH153" s="438">
        <v>2163481.665889658</v>
      </c>
      <c r="AI153" s="438"/>
      <c r="AJ153" s="438">
        <v>2174394.5503467564</v>
      </c>
      <c r="AK153" s="428">
        <f t="shared" si="27"/>
        <v>2167265.2205868205</v>
      </c>
      <c r="AL153" s="487">
        <f t="shared" si="28"/>
        <v>-7129.3297599358484</v>
      </c>
      <c r="AM153" s="429">
        <v>2</v>
      </c>
      <c r="AN153" s="429">
        <v>2</v>
      </c>
    </row>
    <row r="154" spans="1:40">
      <c r="A154" s="434">
        <v>481</v>
      </c>
      <c r="B154" s="435" t="s">
        <v>185</v>
      </c>
      <c r="C154" s="436">
        <v>9642</v>
      </c>
      <c r="D154" s="503">
        <v>5459324.0839212239</v>
      </c>
      <c r="E154" s="499">
        <v>5414286.0403931532</v>
      </c>
      <c r="F154" s="499">
        <v>5409341.6575588454</v>
      </c>
      <c r="G154" s="499">
        <v>5409341.6575588454</v>
      </c>
      <c r="H154" s="502">
        <f t="shared" si="21"/>
        <v>0</v>
      </c>
      <c r="I154" s="490">
        <v>-188765.43515930977</v>
      </c>
      <c r="J154" s="491">
        <v>-81157.979529228527</v>
      </c>
      <c r="K154" s="491">
        <v>-205643.50418805127</v>
      </c>
      <c r="L154" s="491">
        <v>-205643.50418805127</v>
      </c>
      <c r="M154" s="488">
        <f t="shared" si="22"/>
        <v>0</v>
      </c>
      <c r="N154" s="200">
        <v>5270558.6487619141</v>
      </c>
      <c r="O154" s="440">
        <v>5333128.0608639251</v>
      </c>
      <c r="P154" s="440">
        <v>5203698.1533707939</v>
      </c>
      <c r="Q154" s="646">
        <f t="shared" si="23"/>
        <v>5203698.1533707939</v>
      </c>
      <c r="R154" s="487">
        <f t="shared" si="29"/>
        <v>0</v>
      </c>
      <c r="S154" s="440">
        <v>926925.51485876017</v>
      </c>
      <c r="T154" s="440">
        <v>926925.51485876017</v>
      </c>
      <c r="U154" s="440">
        <v>954728.97615719913</v>
      </c>
      <c r="V154" s="440">
        <v>954728.97615719913</v>
      </c>
      <c r="W154" s="487">
        <f t="shared" si="24"/>
        <v>0</v>
      </c>
      <c r="X154" s="200">
        <v>6197484.1636206741</v>
      </c>
      <c r="Y154" s="200">
        <v>6260053.5757226851</v>
      </c>
      <c r="Z154" s="200">
        <v>6158427.1295279935</v>
      </c>
      <c r="AA154" s="200">
        <v>6158427.1295279935</v>
      </c>
      <c r="AB154" s="487">
        <f t="shared" si="25"/>
        <v>0</v>
      </c>
      <c r="AC154" s="440">
        <v>1245824.9845791017</v>
      </c>
      <c r="AD154" s="440">
        <v>1247708.1919761109</v>
      </c>
      <c r="AE154" s="440">
        <v>1247708.1919761109</v>
      </c>
      <c r="AF154" s="440">
        <v>1209835.8994331209</v>
      </c>
      <c r="AG154" s="487">
        <f t="shared" si="26"/>
        <v>-37872.292542990064</v>
      </c>
      <c r="AH154" s="438">
        <v>7443309.1481997762</v>
      </c>
      <c r="AI154" s="438"/>
      <c r="AJ154" s="438">
        <v>7406135.3215041049</v>
      </c>
      <c r="AK154" s="428">
        <f t="shared" si="27"/>
        <v>7368263.0289611146</v>
      </c>
      <c r="AL154" s="487">
        <f t="shared" si="28"/>
        <v>-37872.292542990297</v>
      </c>
      <c r="AM154" s="429">
        <v>2</v>
      </c>
      <c r="AN154" s="429">
        <v>2</v>
      </c>
    </row>
    <row r="155" spans="1:40">
      <c r="A155" s="434">
        <v>483</v>
      </c>
      <c r="B155" s="435" t="s">
        <v>186</v>
      </c>
      <c r="C155" s="436">
        <v>1067</v>
      </c>
      <c r="D155" s="503">
        <v>1138737.7592231364</v>
      </c>
      <c r="E155" s="499">
        <v>1129378.5200610654</v>
      </c>
      <c r="F155" s="499">
        <v>1126719.4275270128</v>
      </c>
      <c r="G155" s="499">
        <v>1126719.4275270128</v>
      </c>
      <c r="H155" s="502">
        <f t="shared" si="21"/>
        <v>0</v>
      </c>
      <c r="I155" s="490">
        <v>-565757.34719360108</v>
      </c>
      <c r="J155" s="491">
        <v>-551923.02439651696</v>
      </c>
      <c r="K155" s="491">
        <v>-547211.11753613921</v>
      </c>
      <c r="L155" s="491">
        <v>-547211.11753613921</v>
      </c>
      <c r="M155" s="488">
        <f t="shared" si="22"/>
        <v>0</v>
      </c>
      <c r="N155" s="200">
        <v>572980.41202953528</v>
      </c>
      <c r="O155" s="440">
        <v>577455.49566454859</v>
      </c>
      <c r="P155" s="440">
        <v>579508.30999087356</v>
      </c>
      <c r="Q155" s="646">
        <f t="shared" si="23"/>
        <v>579508.30999087356</v>
      </c>
      <c r="R155" s="487">
        <f t="shared" si="29"/>
        <v>0</v>
      </c>
      <c r="S155" s="440">
        <v>952009.79283989489</v>
      </c>
      <c r="T155" s="440">
        <v>952009.79283989489</v>
      </c>
      <c r="U155" s="440">
        <v>954351.17404241033</v>
      </c>
      <c r="V155" s="440">
        <v>954351.17404241033</v>
      </c>
      <c r="W155" s="487">
        <f t="shared" si="24"/>
        <v>0</v>
      </c>
      <c r="X155" s="200">
        <v>1524990.20486943</v>
      </c>
      <c r="Y155" s="200">
        <v>1529465.2885044436</v>
      </c>
      <c r="Z155" s="200">
        <v>1533859.4840332838</v>
      </c>
      <c r="AA155" s="200">
        <v>1533859.4840332838</v>
      </c>
      <c r="AB155" s="487">
        <f t="shared" si="25"/>
        <v>0</v>
      </c>
      <c r="AC155" s="440">
        <v>241765.99015915487</v>
      </c>
      <c r="AD155" s="440">
        <v>239636.46396159087</v>
      </c>
      <c r="AE155" s="440">
        <v>239636.46396159087</v>
      </c>
      <c r="AF155" s="440">
        <v>239935.47596454332</v>
      </c>
      <c r="AG155" s="487">
        <f t="shared" si="26"/>
        <v>299.01200295245508</v>
      </c>
      <c r="AH155" s="438">
        <v>1766756.1950285849</v>
      </c>
      <c r="AI155" s="438"/>
      <c r="AJ155" s="438">
        <v>1773495.9479948746</v>
      </c>
      <c r="AK155" s="428">
        <f t="shared" si="27"/>
        <v>1773794.9599978272</v>
      </c>
      <c r="AL155" s="487">
        <f t="shared" si="28"/>
        <v>299.0120029526297</v>
      </c>
      <c r="AM155" s="429">
        <v>17</v>
      </c>
      <c r="AN155" s="429">
        <v>17</v>
      </c>
    </row>
    <row r="156" spans="1:40">
      <c r="A156" s="434">
        <v>484</v>
      </c>
      <c r="B156" s="435" t="s">
        <v>187</v>
      </c>
      <c r="C156" s="436">
        <v>2967</v>
      </c>
      <c r="D156" s="503">
        <v>781812.65422908659</v>
      </c>
      <c r="E156" s="499">
        <v>774802.17702902295</v>
      </c>
      <c r="F156" s="499">
        <v>757835.05741069233</v>
      </c>
      <c r="G156" s="499">
        <v>757835.05741069233</v>
      </c>
      <c r="H156" s="502">
        <f t="shared" si="21"/>
        <v>0</v>
      </c>
      <c r="I156" s="490">
        <v>-506917.43129495956</v>
      </c>
      <c r="J156" s="491">
        <v>-481429.37079101871</v>
      </c>
      <c r="K156" s="491">
        <v>-468504.84095963341</v>
      </c>
      <c r="L156" s="491">
        <v>-468504.84095963341</v>
      </c>
      <c r="M156" s="488">
        <f t="shared" si="22"/>
        <v>0</v>
      </c>
      <c r="N156" s="200">
        <v>274895.22293412697</v>
      </c>
      <c r="O156" s="440">
        <v>293372.80623800424</v>
      </c>
      <c r="P156" s="440">
        <v>289330.21645105886</v>
      </c>
      <c r="Q156" s="646">
        <f t="shared" si="23"/>
        <v>289330.21645105892</v>
      </c>
      <c r="R156" s="487">
        <f t="shared" si="29"/>
        <v>0</v>
      </c>
      <c r="S156" s="440">
        <v>1085211.964718394</v>
      </c>
      <c r="T156" s="440">
        <v>1085211.964718394</v>
      </c>
      <c r="U156" s="440">
        <v>1072995.1742732907</v>
      </c>
      <c r="V156" s="440">
        <v>1072995.1742732907</v>
      </c>
      <c r="W156" s="487">
        <f t="shared" si="24"/>
        <v>0</v>
      </c>
      <c r="X156" s="200">
        <v>1360107.1876525208</v>
      </c>
      <c r="Y156" s="200">
        <v>1378584.7709563982</v>
      </c>
      <c r="Z156" s="200">
        <v>1362325.3907243495</v>
      </c>
      <c r="AA156" s="200">
        <v>1362325.3907243495</v>
      </c>
      <c r="AB156" s="487">
        <f t="shared" si="25"/>
        <v>0</v>
      </c>
      <c r="AC156" s="440">
        <v>609923.91101873957</v>
      </c>
      <c r="AD156" s="440">
        <v>606726.57386144984</v>
      </c>
      <c r="AE156" s="440">
        <v>606726.57386144984</v>
      </c>
      <c r="AF156" s="440">
        <v>603634.27597390395</v>
      </c>
      <c r="AG156" s="487">
        <f t="shared" si="26"/>
        <v>-3092.2978875458939</v>
      </c>
      <c r="AH156" s="438">
        <v>1970031.0986712603</v>
      </c>
      <c r="AI156" s="438"/>
      <c r="AJ156" s="438">
        <v>1969051.9645857993</v>
      </c>
      <c r="AK156" s="428">
        <f t="shared" si="27"/>
        <v>1965959.6666982535</v>
      </c>
      <c r="AL156" s="487">
        <f t="shared" si="28"/>
        <v>-3092.2978875457775</v>
      </c>
      <c r="AM156" s="429">
        <v>4</v>
      </c>
      <c r="AN156" s="429">
        <v>4</v>
      </c>
    </row>
    <row r="157" spans="1:40">
      <c r="A157" s="434">
        <v>489</v>
      </c>
      <c r="B157" s="435" t="s">
        <v>188</v>
      </c>
      <c r="C157" s="436">
        <v>1791</v>
      </c>
      <c r="D157" s="503">
        <v>107103.82811228791</v>
      </c>
      <c r="E157" s="499">
        <v>105614.11620437226</v>
      </c>
      <c r="F157" s="499">
        <v>109584.83568925213</v>
      </c>
      <c r="G157" s="499">
        <v>109584.83568925213</v>
      </c>
      <c r="H157" s="502">
        <f t="shared" si="21"/>
        <v>0</v>
      </c>
      <c r="I157" s="490">
        <v>843424.5201103501</v>
      </c>
      <c r="J157" s="491">
        <v>857393.22049947886</v>
      </c>
      <c r="K157" s="491">
        <v>863331.94974864938</v>
      </c>
      <c r="L157" s="491">
        <v>863331.94974864938</v>
      </c>
      <c r="M157" s="488">
        <f t="shared" si="22"/>
        <v>0</v>
      </c>
      <c r="N157" s="200">
        <v>950528.34822263801</v>
      </c>
      <c r="O157" s="440">
        <v>963007.33670385112</v>
      </c>
      <c r="P157" s="440">
        <v>972916.7854379015</v>
      </c>
      <c r="Q157" s="646">
        <f t="shared" si="23"/>
        <v>972916.7854379015</v>
      </c>
      <c r="R157" s="487">
        <f t="shared" si="29"/>
        <v>0</v>
      </c>
      <c r="S157" s="440">
        <v>856201.88495069812</v>
      </c>
      <c r="T157" s="440">
        <v>856201.88495069812</v>
      </c>
      <c r="U157" s="440">
        <v>857723.72717211826</v>
      </c>
      <c r="V157" s="440">
        <v>857723.72717211826</v>
      </c>
      <c r="W157" s="487">
        <f t="shared" si="24"/>
        <v>0</v>
      </c>
      <c r="X157" s="200">
        <v>1806730.2331733361</v>
      </c>
      <c r="Y157" s="200">
        <v>1819209.2216545492</v>
      </c>
      <c r="Z157" s="200">
        <v>1830640.5126100197</v>
      </c>
      <c r="AA157" s="200">
        <v>1830640.5126100197</v>
      </c>
      <c r="AB157" s="487">
        <f t="shared" si="25"/>
        <v>0</v>
      </c>
      <c r="AC157" s="440">
        <v>430233.60512749996</v>
      </c>
      <c r="AD157" s="440">
        <v>426508.63624608121</v>
      </c>
      <c r="AE157" s="440">
        <v>426508.63624608121</v>
      </c>
      <c r="AF157" s="440">
        <v>421166.26189265435</v>
      </c>
      <c r="AG157" s="487">
        <f t="shared" si="26"/>
        <v>-5342.3743534268579</v>
      </c>
      <c r="AH157" s="438">
        <v>2236963.8383008363</v>
      </c>
      <c r="AI157" s="438"/>
      <c r="AJ157" s="438">
        <v>2257149.1488561006</v>
      </c>
      <c r="AK157" s="428">
        <f t="shared" si="27"/>
        <v>2251806.7745026741</v>
      </c>
      <c r="AL157" s="487">
        <f t="shared" si="28"/>
        <v>-5342.3743534265086</v>
      </c>
      <c r="AM157" s="429">
        <v>8</v>
      </c>
      <c r="AN157" s="429">
        <v>8</v>
      </c>
    </row>
    <row r="158" spans="1:40">
      <c r="A158" s="434">
        <v>491</v>
      </c>
      <c r="B158" s="435" t="s">
        <v>189</v>
      </c>
      <c r="C158" s="436">
        <v>51980</v>
      </c>
      <c r="D158" s="503">
        <v>5081543.8158228807</v>
      </c>
      <c r="E158" s="499">
        <v>5009800.3309050128</v>
      </c>
      <c r="F158" s="499">
        <v>5006951.630086245</v>
      </c>
      <c r="G158" s="499">
        <v>5006951.630086245</v>
      </c>
      <c r="H158" s="502">
        <f t="shared" si="21"/>
        <v>0</v>
      </c>
      <c r="I158" s="490">
        <v>-19774653.857100539</v>
      </c>
      <c r="J158" s="491">
        <v>-19396458.801177062</v>
      </c>
      <c r="K158" s="491">
        <v>-20062396.484852843</v>
      </c>
      <c r="L158" s="491">
        <v>-20062396.484852843</v>
      </c>
      <c r="M158" s="488">
        <f t="shared" si="22"/>
        <v>0</v>
      </c>
      <c r="N158" s="200">
        <v>-14693110.041277658</v>
      </c>
      <c r="O158" s="440">
        <v>-14386658.470272049</v>
      </c>
      <c r="P158" s="440">
        <v>-15055444.854766598</v>
      </c>
      <c r="Q158" s="646">
        <f t="shared" si="23"/>
        <v>-15055444.854766598</v>
      </c>
      <c r="R158" s="487">
        <f t="shared" si="29"/>
        <v>0</v>
      </c>
      <c r="S158" s="440">
        <v>10984351.12146844</v>
      </c>
      <c r="T158" s="440">
        <v>10984351.12146844</v>
      </c>
      <c r="U158" s="440">
        <v>10990523.321787212</v>
      </c>
      <c r="V158" s="440">
        <v>10990523.321787212</v>
      </c>
      <c r="W158" s="487">
        <f t="shared" si="24"/>
        <v>0</v>
      </c>
      <c r="X158" s="200">
        <v>-3708758.9198092185</v>
      </c>
      <c r="Y158" s="200">
        <v>-3402307.3488036096</v>
      </c>
      <c r="Z158" s="200">
        <v>-4064921.5329793859</v>
      </c>
      <c r="AA158" s="200">
        <v>-4064921.5329793859</v>
      </c>
      <c r="AB158" s="487">
        <f t="shared" si="25"/>
        <v>0</v>
      </c>
      <c r="AC158" s="440">
        <v>9040463.7449156046</v>
      </c>
      <c r="AD158" s="440">
        <v>8983145.6833289918</v>
      </c>
      <c r="AE158" s="440">
        <v>8983145.6833289918</v>
      </c>
      <c r="AF158" s="440">
        <v>8891267.5812161621</v>
      </c>
      <c r="AG158" s="487">
        <f t="shared" si="26"/>
        <v>-91878.102112829685</v>
      </c>
      <c r="AH158" s="438">
        <v>5331704.8251063861</v>
      </c>
      <c r="AI158" s="438"/>
      <c r="AJ158" s="438">
        <v>4918224.1503496058</v>
      </c>
      <c r="AK158" s="428">
        <f t="shared" si="27"/>
        <v>4826346.0482367761</v>
      </c>
      <c r="AL158" s="487">
        <f t="shared" si="28"/>
        <v>-91878.102112829685</v>
      </c>
      <c r="AM158" s="429">
        <v>10</v>
      </c>
      <c r="AN158" s="429">
        <v>10</v>
      </c>
    </row>
    <row r="159" spans="1:40">
      <c r="A159" s="434">
        <v>494</v>
      </c>
      <c r="B159" s="435" t="s">
        <v>190</v>
      </c>
      <c r="C159" s="436">
        <v>8882</v>
      </c>
      <c r="D159" s="503">
        <v>8196353.9812327195</v>
      </c>
      <c r="E159" s="499">
        <v>8128838.3691945914</v>
      </c>
      <c r="F159" s="499">
        <v>8144229.7613051329</v>
      </c>
      <c r="G159" s="499">
        <v>8144229.7613051329</v>
      </c>
      <c r="H159" s="502">
        <f t="shared" si="21"/>
        <v>0</v>
      </c>
      <c r="I159" s="490">
        <v>-4105204.7946798112</v>
      </c>
      <c r="J159" s="491">
        <v>-4047699.5209361264</v>
      </c>
      <c r="K159" s="491">
        <v>-4120238.4869741597</v>
      </c>
      <c r="L159" s="491">
        <v>-4120238.4869741597</v>
      </c>
      <c r="M159" s="488">
        <f t="shared" si="22"/>
        <v>0</v>
      </c>
      <c r="N159" s="200">
        <v>4091149.1865529083</v>
      </c>
      <c r="O159" s="440">
        <v>4081138.8482584655</v>
      </c>
      <c r="P159" s="440">
        <v>4023991.2743309736</v>
      </c>
      <c r="Q159" s="646">
        <f t="shared" si="23"/>
        <v>4023991.2743309732</v>
      </c>
      <c r="R159" s="487">
        <f t="shared" si="29"/>
        <v>0</v>
      </c>
      <c r="S159" s="440">
        <v>4993324.9157926552</v>
      </c>
      <c r="T159" s="440">
        <v>4993324.9157926552</v>
      </c>
      <c r="U159" s="440">
        <v>4996715.2621696265</v>
      </c>
      <c r="V159" s="440">
        <v>4996715.2621696265</v>
      </c>
      <c r="W159" s="487">
        <f t="shared" si="24"/>
        <v>0</v>
      </c>
      <c r="X159" s="200">
        <v>9084474.1023455635</v>
      </c>
      <c r="Y159" s="200">
        <v>9074463.7640511207</v>
      </c>
      <c r="Z159" s="200">
        <v>9020706.5365005992</v>
      </c>
      <c r="AA159" s="200">
        <v>9020706.5365005992</v>
      </c>
      <c r="AB159" s="487">
        <f t="shared" si="25"/>
        <v>0</v>
      </c>
      <c r="AC159" s="440">
        <v>1371992.4141791677</v>
      </c>
      <c r="AD159" s="440">
        <v>1366312.106190274</v>
      </c>
      <c r="AE159" s="440">
        <v>1366312.106190274</v>
      </c>
      <c r="AF159" s="440">
        <v>1337371.9809139245</v>
      </c>
      <c r="AG159" s="487">
        <f t="shared" si="26"/>
        <v>-28940.125276349485</v>
      </c>
      <c r="AH159" s="438">
        <v>10456466.516524732</v>
      </c>
      <c r="AI159" s="438"/>
      <c r="AJ159" s="438">
        <v>10387018.642690873</v>
      </c>
      <c r="AK159" s="428">
        <f t="shared" si="27"/>
        <v>10358078.517414523</v>
      </c>
      <c r="AL159" s="487">
        <f t="shared" si="28"/>
        <v>-28940.125276349485</v>
      </c>
      <c r="AM159" s="429">
        <v>17</v>
      </c>
      <c r="AN159" s="429">
        <v>17</v>
      </c>
    </row>
    <row r="160" spans="1:40">
      <c r="A160" s="434">
        <v>495</v>
      </c>
      <c r="B160" s="435" t="s">
        <v>191</v>
      </c>
      <c r="C160" s="436">
        <v>1477</v>
      </c>
      <c r="D160" s="503">
        <v>656380.42603053281</v>
      </c>
      <c r="E160" s="499">
        <v>650456.67570126138</v>
      </c>
      <c r="F160" s="499">
        <v>648368.869091962</v>
      </c>
      <c r="G160" s="499">
        <v>648368.869091962</v>
      </c>
      <c r="H160" s="502">
        <f t="shared" si="21"/>
        <v>0</v>
      </c>
      <c r="I160" s="490">
        <v>-102249.56489940148</v>
      </c>
      <c r="J160" s="491">
        <v>-92095.086251955378</v>
      </c>
      <c r="K160" s="491">
        <v>-88683.445384917664</v>
      </c>
      <c r="L160" s="491">
        <v>-88683.445384917664</v>
      </c>
      <c r="M160" s="488">
        <f t="shared" si="22"/>
        <v>0</v>
      </c>
      <c r="N160" s="200">
        <v>554130.8611311313</v>
      </c>
      <c r="O160" s="440">
        <v>558361.58944930602</v>
      </c>
      <c r="P160" s="440">
        <v>559685.42370704433</v>
      </c>
      <c r="Q160" s="646">
        <f t="shared" si="23"/>
        <v>559685.42370704433</v>
      </c>
      <c r="R160" s="487">
        <f t="shared" si="29"/>
        <v>0</v>
      </c>
      <c r="S160" s="440">
        <v>278337.08080809779</v>
      </c>
      <c r="T160" s="440">
        <v>278337.08080809779</v>
      </c>
      <c r="U160" s="440">
        <v>277393.98080993321</v>
      </c>
      <c r="V160" s="440">
        <v>277393.98080993321</v>
      </c>
      <c r="W160" s="487">
        <f t="shared" si="24"/>
        <v>0</v>
      </c>
      <c r="X160" s="200">
        <v>832467.94193922915</v>
      </c>
      <c r="Y160" s="200">
        <v>836698.67025740375</v>
      </c>
      <c r="Z160" s="200">
        <v>837079.40451697749</v>
      </c>
      <c r="AA160" s="200">
        <v>837079.40451697749</v>
      </c>
      <c r="AB160" s="487">
        <f t="shared" si="25"/>
        <v>0</v>
      </c>
      <c r="AC160" s="440">
        <v>335789.70564277651</v>
      </c>
      <c r="AD160" s="440">
        <v>332834.73608652333</v>
      </c>
      <c r="AE160" s="440">
        <v>332834.73608652333</v>
      </c>
      <c r="AF160" s="440">
        <v>328284.18479940266</v>
      </c>
      <c r="AG160" s="487">
        <f t="shared" si="26"/>
        <v>-4550.5512871206738</v>
      </c>
      <c r="AH160" s="438">
        <v>1168257.6475820057</v>
      </c>
      <c r="AI160" s="438"/>
      <c r="AJ160" s="438">
        <v>1169914.1406035009</v>
      </c>
      <c r="AK160" s="428">
        <f t="shared" si="27"/>
        <v>1165363.5893163802</v>
      </c>
      <c r="AL160" s="487">
        <f t="shared" si="28"/>
        <v>-4550.5512871206738</v>
      </c>
      <c r="AM160" s="429">
        <v>13</v>
      </c>
      <c r="AN160" s="429">
        <v>13</v>
      </c>
    </row>
    <row r="161" spans="1:40">
      <c r="A161" s="434">
        <v>498</v>
      </c>
      <c r="B161" s="435" t="s">
        <v>192</v>
      </c>
      <c r="C161" s="436">
        <v>2281</v>
      </c>
      <c r="D161" s="503">
        <v>2613012.1841527848</v>
      </c>
      <c r="E161" s="499">
        <v>2591928.6510311598</v>
      </c>
      <c r="F161" s="499">
        <v>2591821.8449219414</v>
      </c>
      <c r="G161" s="499">
        <v>2591821.8449219414</v>
      </c>
      <c r="H161" s="502">
        <f t="shared" si="21"/>
        <v>0</v>
      </c>
      <c r="I161" s="490">
        <v>601217.25890328782</v>
      </c>
      <c r="J161" s="491">
        <v>540708.04400996666</v>
      </c>
      <c r="K161" s="491">
        <v>527448.73024830257</v>
      </c>
      <c r="L161" s="491">
        <v>527448.73024830257</v>
      </c>
      <c r="M161" s="488">
        <f t="shared" si="22"/>
        <v>0</v>
      </c>
      <c r="N161" s="200">
        <v>3214229.4430560726</v>
      </c>
      <c r="O161" s="440">
        <v>3132636.6950411266</v>
      </c>
      <c r="P161" s="440">
        <v>3119270.5751702441</v>
      </c>
      <c r="Q161" s="646">
        <f t="shared" si="23"/>
        <v>3119270.5751702441</v>
      </c>
      <c r="R161" s="487">
        <f t="shared" si="29"/>
        <v>0</v>
      </c>
      <c r="S161" s="440">
        <v>39295.124444007408</v>
      </c>
      <c r="T161" s="440">
        <v>39295.124444007408</v>
      </c>
      <c r="U161" s="440">
        <v>36990.052047333578</v>
      </c>
      <c r="V161" s="440">
        <v>36990.052047333578</v>
      </c>
      <c r="W161" s="487">
        <f t="shared" si="24"/>
        <v>0</v>
      </c>
      <c r="X161" s="200">
        <v>3253524.56750008</v>
      </c>
      <c r="Y161" s="200">
        <v>3171931.819485134</v>
      </c>
      <c r="Z161" s="200">
        <v>3156260.6272175778</v>
      </c>
      <c r="AA161" s="200">
        <v>3156260.6272175778</v>
      </c>
      <c r="AB161" s="487">
        <f t="shared" si="25"/>
        <v>0</v>
      </c>
      <c r="AC161" s="440">
        <v>448744.42683288245</v>
      </c>
      <c r="AD161" s="440">
        <v>446716.35607760056</v>
      </c>
      <c r="AE161" s="440">
        <v>446716.35607760056</v>
      </c>
      <c r="AF161" s="440">
        <v>439580.56041408132</v>
      </c>
      <c r="AG161" s="487">
        <f t="shared" si="26"/>
        <v>-7135.7956635192386</v>
      </c>
      <c r="AH161" s="438">
        <v>3702268.9943329627</v>
      </c>
      <c r="AI161" s="438"/>
      <c r="AJ161" s="438">
        <v>3602976.9832951785</v>
      </c>
      <c r="AK161" s="428">
        <f t="shared" si="27"/>
        <v>3595841.1876316592</v>
      </c>
      <c r="AL161" s="487">
        <f t="shared" si="28"/>
        <v>-7135.7956635192968</v>
      </c>
      <c r="AM161" s="429">
        <v>19</v>
      </c>
      <c r="AN161" s="429">
        <v>19</v>
      </c>
    </row>
    <row r="162" spans="1:40">
      <c r="A162" s="434">
        <v>499</v>
      </c>
      <c r="B162" s="435" t="s">
        <v>193</v>
      </c>
      <c r="C162" s="436">
        <v>19662</v>
      </c>
      <c r="D162" s="503">
        <v>15659744.982232988</v>
      </c>
      <c r="E162" s="499">
        <v>15532280.198308954</v>
      </c>
      <c r="F162" s="499">
        <v>15531679.630465453</v>
      </c>
      <c r="G162" s="499">
        <v>15531679.630465453</v>
      </c>
      <c r="H162" s="502">
        <f t="shared" si="21"/>
        <v>0</v>
      </c>
      <c r="I162" s="490">
        <v>242172.99264093116</v>
      </c>
      <c r="J162" s="491">
        <v>275279.18304851942</v>
      </c>
      <c r="K162" s="491">
        <v>194168.04897871474</v>
      </c>
      <c r="L162" s="491">
        <v>194168.04897871474</v>
      </c>
      <c r="M162" s="488">
        <f t="shared" si="22"/>
        <v>0</v>
      </c>
      <c r="N162" s="200">
        <v>15901917.974873919</v>
      </c>
      <c r="O162" s="440">
        <v>15807559.381357474</v>
      </c>
      <c r="P162" s="440">
        <v>15725847.679444168</v>
      </c>
      <c r="Q162" s="646">
        <f t="shared" si="23"/>
        <v>15725847.679444168</v>
      </c>
      <c r="R162" s="487">
        <f t="shared" si="29"/>
        <v>0</v>
      </c>
      <c r="S162" s="440">
        <v>4113035.363859355</v>
      </c>
      <c r="T162" s="440">
        <v>4113035.363859355</v>
      </c>
      <c r="U162" s="440">
        <v>4089687.6496608984</v>
      </c>
      <c r="V162" s="440">
        <v>4089687.6496608984</v>
      </c>
      <c r="W162" s="487">
        <f t="shared" si="24"/>
        <v>0</v>
      </c>
      <c r="X162" s="200">
        <v>20014953.338733274</v>
      </c>
      <c r="Y162" s="200">
        <v>19920594.745216828</v>
      </c>
      <c r="Z162" s="200">
        <v>19815535.329105064</v>
      </c>
      <c r="AA162" s="200">
        <v>19815535.329105064</v>
      </c>
      <c r="AB162" s="487">
        <f t="shared" si="25"/>
        <v>0</v>
      </c>
      <c r="AC162" s="440">
        <v>2874317.3275775257</v>
      </c>
      <c r="AD162" s="440">
        <v>2872280.3917047791</v>
      </c>
      <c r="AE162" s="440">
        <v>2872280.3917047791</v>
      </c>
      <c r="AF162" s="440">
        <v>2824104.0038644425</v>
      </c>
      <c r="AG162" s="487">
        <f t="shared" si="26"/>
        <v>-48176.387840336654</v>
      </c>
      <c r="AH162" s="438">
        <v>22889270.666310802</v>
      </c>
      <c r="AI162" s="438"/>
      <c r="AJ162" s="438">
        <v>22687815.720809843</v>
      </c>
      <c r="AK162" s="428">
        <f t="shared" si="27"/>
        <v>22639639.332969505</v>
      </c>
      <c r="AL162" s="487">
        <f t="shared" si="28"/>
        <v>-48176.387840338051</v>
      </c>
      <c r="AM162" s="429">
        <v>15</v>
      </c>
      <c r="AN162" s="429">
        <v>15</v>
      </c>
    </row>
    <row r="163" spans="1:40">
      <c r="A163" s="434">
        <v>500</v>
      </c>
      <c r="B163" s="435" t="s">
        <v>194</v>
      </c>
      <c r="C163" s="436">
        <v>10486</v>
      </c>
      <c r="D163" s="503">
        <v>7567572.343568258</v>
      </c>
      <c r="E163" s="499">
        <v>7505211.8519600555</v>
      </c>
      <c r="F163" s="499">
        <v>7456428.020268999</v>
      </c>
      <c r="G163" s="499">
        <v>7456428.020268999</v>
      </c>
      <c r="H163" s="502">
        <f t="shared" si="21"/>
        <v>0</v>
      </c>
      <c r="I163" s="490">
        <v>3440736.3970300225</v>
      </c>
      <c r="J163" s="491">
        <v>3493985.0230025505</v>
      </c>
      <c r="K163" s="491">
        <v>3404786.7131063924</v>
      </c>
      <c r="L163" s="491">
        <v>3404786.7131063924</v>
      </c>
      <c r="M163" s="488">
        <f t="shared" si="22"/>
        <v>0</v>
      </c>
      <c r="N163" s="200">
        <v>11008308.74059828</v>
      </c>
      <c r="O163" s="440">
        <v>10999196.874962606</v>
      </c>
      <c r="P163" s="440">
        <v>10861214.733375391</v>
      </c>
      <c r="Q163" s="646">
        <f t="shared" si="23"/>
        <v>10861214.733375391</v>
      </c>
      <c r="R163" s="487">
        <f t="shared" si="29"/>
        <v>0</v>
      </c>
      <c r="S163" s="440">
        <v>1323143.3783229319</v>
      </c>
      <c r="T163" s="440">
        <v>1323143.3783229319</v>
      </c>
      <c r="U163" s="440">
        <v>1325646.2473453768</v>
      </c>
      <c r="V163" s="440">
        <v>1325646.2473453768</v>
      </c>
      <c r="W163" s="487">
        <f t="shared" si="24"/>
        <v>0</v>
      </c>
      <c r="X163" s="200">
        <v>12331452.118921213</v>
      </c>
      <c r="Y163" s="200">
        <v>12322340.253285538</v>
      </c>
      <c r="Z163" s="200">
        <v>12186860.980720768</v>
      </c>
      <c r="AA163" s="200">
        <v>12186860.980720768</v>
      </c>
      <c r="AB163" s="487">
        <f t="shared" si="25"/>
        <v>0</v>
      </c>
      <c r="AC163" s="440">
        <v>1060585.3458426399</v>
      </c>
      <c r="AD163" s="440">
        <v>1067082.2033339879</v>
      </c>
      <c r="AE163" s="440">
        <v>1067082.2033339879</v>
      </c>
      <c r="AF163" s="440">
        <v>1032774.5607903547</v>
      </c>
      <c r="AG163" s="487">
        <f t="shared" si="26"/>
        <v>-34307.642543633119</v>
      </c>
      <c r="AH163" s="438">
        <v>13392037.464763854</v>
      </c>
      <c r="AI163" s="438"/>
      <c r="AJ163" s="438">
        <v>13253943.184054755</v>
      </c>
      <c r="AK163" s="428">
        <f t="shared" si="27"/>
        <v>13219635.541511122</v>
      </c>
      <c r="AL163" s="487">
        <f t="shared" si="28"/>
        <v>-34307.642543632537</v>
      </c>
      <c r="AM163" s="429">
        <v>13</v>
      </c>
      <c r="AN163" s="429">
        <v>13</v>
      </c>
    </row>
    <row r="164" spans="1:40">
      <c r="A164" s="434">
        <v>503</v>
      </c>
      <c r="B164" s="435" t="s">
        <v>195</v>
      </c>
      <c r="C164" s="436">
        <v>7539</v>
      </c>
      <c r="D164" s="503">
        <v>1669909.5251042675</v>
      </c>
      <c r="E164" s="499">
        <v>1654236.3440149706</v>
      </c>
      <c r="F164" s="499">
        <v>1643169.473974888</v>
      </c>
      <c r="G164" s="499">
        <v>1643169.473974888</v>
      </c>
      <c r="H164" s="502">
        <f t="shared" si="21"/>
        <v>0</v>
      </c>
      <c r="I164" s="490">
        <v>-1884022.0812660828</v>
      </c>
      <c r="J164" s="491">
        <v>-1775953.2674500733</v>
      </c>
      <c r="K164" s="491">
        <v>-1807979.580401707</v>
      </c>
      <c r="L164" s="491">
        <v>-1807979.580401707</v>
      </c>
      <c r="M164" s="488">
        <f t="shared" si="22"/>
        <v>0</v>
      </c>
      <c r="N164" s="200">
        <v>-214112.5561618153</v>
      </c>
      <c r="O164" s="440">
        <v>-121716.92343510268</v>
      </c>
      <c r="P164" s="440">
        <v>-164810.10642681899</v>
      </c>
      <c r="Q164" s="646">
        <f t="shared" si="23"/>
        <v>-164810.10642681899</v>
      </c>
      <c r="R164" s="487">
        <f t="shared" si="29"/>
        <v>0</v>
      </c>
      <c r="S164" s="440">
        <v>2941557.5936841946</v>
      </c>
      <c r="T164" s="440">
        <v>2941557.5936841946</v>
      </c>
      <c r="U164" s="440">
        <v>2935606.9525766899</v>
      </c>
      <c r="V164" s="440">
        <v>2935606.9525766899</v>
      </c>
      <c r="W164" s="487">
        <f t="shared" si="24"/>
        <v>0</v>
      </c>
      <c r="X164" s="200">
        <v>2727445.0375223793</v>
      </c>
      <c r="Y164" s="200">
        <v>2819840.6702490919</v>
      </c>
      <c r="Z164" s="200">
        <v>2770796.8461498711</v>
      </c>
      <c r="AA164" s="200">
        <v>2770796.8461498711</v>
      </c>
      <c r="AB164" s="487">
        <f t="shared" si="25"/>
        <v>0</v>
      </c>
      <c r="AC164" s="440">
        <v>1426920.6285117108</v>
      </c>
      <c r="AD164" s="440">
        <v>1419498.9581237426</v>
      </c>
      <c r="AE164" s="440">
        <v>1419498.9581237426</v>
      </c>
      <c r="AF164" s="440">
        <v>1388308.1387866098</v>
      </c>
      <c r="AG164" s="487">
        <f t="shared" si="26"/>
        <v>-31190.819337132853</v>
      </c>
      <c r="AH164" s="438">
        <v>4154365.6660340903</v>
      </c>
      <c r="AI164" s="438"/>
      <c r="AJ164" s="438">
        <v>4190295.8042736137</v>
      </c>
      <c r="AK164" s="428">
        <f t="shared" si="27"/>
        <v>4159104.9849364809</v>
      </c>
      <c r="AL164" s="487">
        <f t="shared" si="28"/>
        <v>-31190.819337132853</v>
      </c>
      <c r="AM164" s="429">
        <v>2</v>
      </c>
      <c r="AN164" s="429">
        <v>2</v>
      </c>
    </row>
    <row r="165" spans="1:40">
      <c r="A165" s="434">
        <v>504</v>
      </c>
      <c r="B165" s="435" t="s">
        <v>196</v>
      </c>
      <c r="C165" s="436">
        <v>1764</v>
      </c>
      <c r="D165" s="503">
        <v>504710.9221904201</v>
      </c>
      <c r="E165" s="499">
        <v>499941.26409562177</v>
      </c>
      <c r="F165" s="499">
        <v>495610.72679302562</v>
      </c>
      <c r="G165" s="499">
        <v>495610.72679302562</v>
      </c>
      <c r="H165" s="502">
        <f t="shared" si="21"/>
        <v>0</v>
      </c>
      <c r="I165" s="490">
        <v>-763598.35241221869</v>
      </c>
      <c r="J165" s="491">
        <v>-754223.61949935777</v>
      </c>
      <c r="K165" s="491">
        <v>-754092.66468316293</v>
      </c>
      <c r="L165" s="491">
        <v>-754092.66468316293</v>
      </c>
      <c r="M165" s="488">
        <f t="shared" si="22"/>
        <v>0</v>
      </c>
      <c r="N165" s="200">
        <v>-258887.4302217986</v>
      </c>
      <c r="O165" s="440">
        <v>-254282.355403736</v>
      </c>
      <c r="P165" s="440">
        <v>-258481.93789013731</v>
      </c>
      <c r="Q165" s="646">
        <f t="shared" si="23"/>
        <v>-258481.93789013731</v>
      </c>
      <c r="R165" s="487">
        <f t="shared" si="29"/>
        <v>0</v>
      </c>
      <c r="S165" s="440">
        <v>753206.48148884752</v>
      </c>
      <c r="T165" s="440">
        <v>753206.48148884752</v>
      </c>
      <c r="U165" s="440">
        <v>749595.54293986352</v>
      </c>
      <c r="V165" s="440">
        <v>749595.54293986352</v>
      </c>
      <c r="W165" s="487">
        <f t="shared" si="24"/>
        <v>0</v>
      </c>
      <c r="X165" s="200">
        <v>494319.05126704893</v>
      </c>
      <c r="Y165" s="200">
        <v>498924.12608511152</v>
      </c>
      <c r="Z165" s="200">
        <v>491113.6050497262</v>
      </c>
      <c r="AA165" s="200">
        <v>491113.6050497262</v>
      </c>
      <c r="AB165" s="487">
        <f t="shared" si="25"/>
        <v>0</v>
      </c>
      <c r="AC165" s="440">
        <v>390394.79050464102</v>
      </c>
      <c r="AD165" s="440">
        <v>387605.24781650532</v>
      </c>
      <c r="AE165" s="440">
        <v>387605.24781650532</v>
      </c>
      <c r="AF165" s="440">
        <v>381953.30608945538</v>
      </c>
      <c r="AG165" s="487">
        <f t="shared" si="26"/>
        <v>-5651.9417270499398</v>
      </c>
      <c r="AH165" s="438">
        <v>884713.84177168994</v>
      </c>
      <c r="AI165" s="438"/>
      <c r="AJ165" s="438">
        <v>878718.85286623146</v>
      </c>
      <c r="AK165" s="428">
        <f t="shared" si="27"/>
        <v>873066.91113918158</v>
      </c>
      <c r="AL165" s="487">
        <f t="shared" si="28"/>
        <v>-5651.9417270498816</v>
      </c>
      <c r="AM165" s="429">
        <v>1</v>
      </c>
      <c r="AN165" s="430">
        <v>32</v>
      </c>
    </row>
    <row r="166" spans="1:40">
      <c r="A166" s="434">
        <v>505</v>
      </c>
      <c r="B166" s="435" t="s">
        <v>197</v>
      </c>
      <c r="C166" s="436">
        <v>20912</v>
      </c>
      <c r="D166" s="503">
        <v>11740320.309852628</v>
      </c>
      <c r="E166" s="499">
        <v>11638820.075436205</v>
      </c>
      <c r="F166" s="499">
        <v>11648027.581125336</v>
      </c>
      <c r="G166" s="499">
        <v>11648027.581125336</v>
      </c>
      <c r="H166" s="502">
        <f t="shared" si="21"/>
        <v>0</v>
      </c>
      <c r="I166" s="490">
        <v>-1816178.2757768533</v>
      </c>
      <c r="J166" s="491">
        <v>-1707330.1418465669</v>
      </c>
      <c r="K166" s="491">
        <v>-1862934.6271258604</v>
      </c>
      <c r="L166" s="491">
        <v>-1862934.6271258604</v>
      </c>
      <c r="M166" s="488">
        <f t="shared" si="22"/>
        <v>0</v>
      </c>
      <c r="N166" s="200">
        <v>9924142.0340757743</v>
      </c>
      <c r="O166" s="440">
        <v>9931489.9335896373</v>
      </c>
      <c r="P166" s="440">
        <v>9785092.9539994746</v>
      </c>
      <c r="Q166" s="646">
        <f t="shared" si="23"/>
        <v>9785092.9539994746</v>
      </c>
      <c r="R166" s="487">
        <f t="shared" si="29"/>
        <v>0</v>
      </c>
      <c r="S166" s="440">
        <v>3853280.8196189539</v>
      </c>
      <c r="T166" s="440">
        <v>3853280.8196189539</v>
      </c>
      <c r="U166" s="440">
        <v>3849164.0262180516</v>
      </c>
      <c r="V166" s="440">
        <v>3849164.0262180516</v>
      </c>
      <c r="W166" s="487">
        <f t="shared" si="24"/>
        <v>0</v>
      </c>
      <c r="X166" s="200">
        <v>13777422.853694728</v>
      </c>
      <c r="Y166" s="200">
        <v>13784770.753208591</v>
      </c>
      <c r="Z166" s="200">
        <v>13634256.980217526</v>
      </c>
      <c r="AA166" s="200">
        <v>13634256.980217526</v>
      </c>
      <c r="AB166" s="487">
        <f t="shared" si="25"/>
        <v>0</v>
      </c>
      <c r="AC166" s="440">
        <v>3172694.1441136678</v>
      </c>
      <c r="AD166" s="440">
        <v>3168522.2557106097</v>
      </c>
      <c r="AE166" s="440">
        <v>3168522.2557106097</v>
      </c>
      <c r="AF166" s="440">
        <v>3077114.9719463256</v>
      </c>
      <c r="AG166" s="487">
        <f t="shared" si="26"/>
        <v>-91407.283764284104</v>
      </c>
      <c r="AH166" s="438">
        <v>16950116.997808397</v>
      </c>
      <c r="AI166" s="438"/>
      <c r="AJ166" s="438">
        <v>16802779.235928137</v>
      </c>
      <c r="AK166" s="428">
        <f t="shared" si="27"/>
        <v>16711371.952163851</v>
      </c>
      <c r="AL166" s="487">
        <f t="shared" si="28"/>
        <v>-91407.283764285967</v>
      </c>
      <c r="AM166" s="429">
        <v>1</v>
      </c>
      <c r="AN166" s="430">
        <v>33</v>
      </c>
    </row>
    <row r="167" spans="1:40">
      <c r="A167" s="434">
        <v>507</v>
      </c>
      <c r="B167" s="435" t="s">
        <v>198</v>
      </c>
      <c r="C167" s="436">
        <v>5564</v>
      </c>
      <c r="D167" s="503">
        <v>-12947.21637557284</v>
      </c>
      <c r="E167" s="499">
        <v>-15655.12240981427</v>
      </c>
      <c r="F167" s="499">
        <v>-13247.359723889735</v>
      </c>
      <c r="G167" s="499">
        <v>-13247.359723889735</v>
      </c>
      <c r="H167" s="502">
        <f t="shared" si="21"/>
        <v>0</v>
      </c>
      <c r="I167" s="490">
        <v>-1243989.4097618351</v>
      </c>
      <c r="J167" s="491">
        <v>-1221767.0256391072</v>
      </c>
      <c r="K167" s="491">
        <v>-1165371.1051910478</v>
      </c>
      <c r="L167" s="491">
        <v>-1165371.1051910478</v>
      </c>
      <c r="M167" s="488">
        <f t="shared" si="22"/>
        <v>0</v>
      </c>
      <c r="N167" s="200">
        <v>-1256936.626137408</v>
      </c>
      <c r="O167" s="440">
        <v>-1237422.1480489215</v>
      </c>
      <c r="P167" s="440">
        <v>-1178618.4649149375</v>
      </c>
      <c r="Q167" s="646">
        <f t="shared" si="23"/>
        <v>-1178618.4649149375</v>
      </c>
      <c r="R167" s="487">
        <f t="shared" si="29"/>
        <v>0</v>
      </c>
      <c r="S167" s="440">
        <v>984651.4010908663</v>
      </c>
      <c r="T167" s="440">
        <v>984651.4010908663</v>
      </c>
      <c r="U167" s="440">
        <v>972036.42851637793</v>
      </c>
      <c r="V167" s="440">
        <v>972036.42851637793</v>
      </c>
      <c r="W167" s="487">
        <f t="shared" si="24"/>
        <v>0</v>
      </c>
      <c r="X167" s="200">
        <v>-272285.22504654166</v>
      </c>
      <c r="Y167" s="200">
        <v>-252770.74695805518</v>
      </c>
      <c r="Z167" s="200">
        <v>-206582.03639855958</v>
      </c>
      <c r="AA167" s="200">
        <v>-206582.03639855958</v>
      </c>
      <c r="AB167" s="487">
        <f t="shared" si="25"/>
        <v>0</v>
      </c>
      <c r="AC167" s="440">
        <v>1121655.2842319382</v>
      </c>
      <c r="AD167" s="440">
        <v>1114555.1635644904</v>
      </c>
      <c r="AE167" s="440">
        <v>1114555.1635644904</v>
      </c>
      <c r="AF167" s="440">
        <v>1106543.9257034184</v>
      </c>
      <c r="AG167" s="487">
        <f t="shared" si="26"/>
        <v>-8011.2378610719461</v>
      </c>
      <c r="AH167" s="438">
        <v>849370.05918539653</v>
      </c>
      <c r="AI167" s="438"/>
      <c r="AJ167" s="438">
        <v>907973.12716593081</v>
      </c>
      <c r="AK167" s="428">
        <f t="shared" si="27"/>
        <v>899961.88930485887</v>
      </c>
      <c r="AL167" s="487">
        <f t="shared" si="28"/>
        <v>-8011.2378610719461</v>
      </c>
      <c r="AM167" s="429">
        <v>10</v>
      </c>
      <c r="AN167" s="429">
        <v>10</v>
      </c>
    </row>
    <row r="168" spans="1:40">
      <c r="A168" s="434">
        <v>508</v>
      </c>
      <c r="B168" s="435" t="s">
        <v>199</v>
      </c>
      <c r="C168" s="436">
        <v>9360</v>
      </c>
      <c r="D168" s="503">
        <v>-754689.60951348767</v>
      </c>
      <c r="E168" s="499">
        <v>-754631.43068480282</v>
      </c>
      <c r="F168" s="499">
        <v>-757535.58151573595</v>
      </c>
      <c r="G168" s="499">
        <v>-757535.58151573595</v>
      </c>
      <c r="H168" s="502">
        <f t="shared" si="21"/>
        <v>0</v>
      </c>
      <c r="I168" s="490">
        <v>-1753461.9218905158</v>
      </c>
      <c r="J168" s="491">
        <v>-1680361.8812560204</v>
      </c>
      <c r="K168" s="491">
        <v>-1853041.8304425273</v>
      </c>
      <c r="L168" s="491">
        <v>-1853041.8304425273</v>
      </c>
      <c r="M168" s="488">
        <f t="shared" si="22"/>
        <v>0</v>
      </c>
      <c r="N168" s="200">
        <v>-2508151.5314040035</v>
      </c>
      <c r="O168" s="440">
        <v>-2434993.3119408232</v>
      </c>
      <c r="P168" s="440">
        <v>-2610577.4119582633</v>
      </c>
      <c r="Q168" s="646">
        <f t="shared" si="23"/>
        <v>-2610577.4119582633</v>
      </c>
      <c r="R168" s="487">
        <f t="shared" si="29"/>
        <v>0</v>
      </c>
      <c r="S168" s="440">
        <v>2346469.479160788</v>
      </c>
      <c r="T168" s="440">
        <v>2346469.479160788</v>
      </c>
      <c r="U168" s="440">
        <v>2354897.9557672702</v>
      </c>
      <c r="V168" s="440">
        <v>2354897.9557672702</v>
      </c>
      <c r="W168" s="487">
        <f t="shared" si="24"/>
        <v>0</v>
      </c>
      <c r="X168" s="200">
        <v>-161682.0522432155</v>
      </c>
      <c r="Y168" s="200">
        <v>-88523.832780035213</v>
      </c>
      <c r="Z168" s="200">
        <v>-255679.45619099308</v>
      </c>
      <c r="AA168" s="200">
        <v>-255679.45619099308</v>
      </c>
      <c r="AB168" s="487">
        <f t="shared" si="25"/>
        <v>0</v>
      </c>
      <c r="AC168" s="440">
        <v>1702723.6297231992</v>
      </c>
      <c r="AD168" s="440">
        <v>1689216.3834595119</v>
      </c>
      <c r="AE168" s="440">
        <v>1689216.3834595119</v>
      </c>
      <c r="AF168" s="440">
        <v>1662356.1026546212</v>
      </c>
      <c r="AG168" s="487">
        <f t="shared" si="26"/>
        <v>-26860.280804890674</v>
      </c>
      <c r="AH168" s="438">
        <v>1541041.5774799837</v>
      </c>
      <c r="AI168" s="438"/>
      <c r="AJ168" s="438">
        <v>1433536.9272685188</v>
      </c>
      <c r="AK168" s="428">
        <f t="shared" si="27"/>
        <v>1406676.6464636282</v>
      </c>
      <c r="AL168" s="487">
        <f t="shared" si="28"/>
        <v>-26860.280804890674</v>
      </c>
      <c r="AM168" s="429">
        <v>6</v>
      </c>
      <c r="AN168" s="429">
        <v>6</v>
      </c>
    </row>
    <row r="169" spans="1:40">
      <c r="A169" s="434">
        <v>529</v>
      </c>
      <c r="B169" s="435" t="s">
        <v>200</v>
      </c>
      <c r="C169" s="436">
        <v>19850</v>
      </c>
      <c r="D169" s="503">
        <v>4768453.778546555</v>
      </c>
      <c r="E169" s="499">
        <v>4723204.9435427235</v>
      </c>
      <c r="F169" s="499">
        <v>4715282.9200800098</v>
      </c>
      <c r="G169" s="499">
        <v>4715282.9200800098</v>
      </c>
      <c r="H169" s="502">
        <f t="shared" si="21"/>
        <v>0</v>
      </c>
      <c r="I169" s="490">
        <v>3853814.9247289211</v>
      </c>
      <c r="J169" s="491">
        <v>4154667.1673124088</v>
      </c>
      <c r="K169" s="491">
        <v>4172118.6812157151</v>
      </c>
      <c r="L169" s="491">
        <v>4172118.6812157151</v>
      </c>
      <c r="M169" s="488">
        <f t="shared" si="22"/>
        <v>0</v>
      </c>
      <c r="N169" s="200">
        <v>8622268.7032754757</v>
      </c>
      <c r="O169" s="440">
        <v>8877872.1108551323</v>
      </c>
      <c r="P169" s="440">
        <v>8887401.6012957245</v>
      </c>
      <c r="Q169" s="646">
        <f t="shared" si="23"/>
        <v>8887401.6012957245</v>
      </c>
      <c r="R169" s="487">
        <f t="shared" si="29"/>
        <v>0</v>
      </c>
      <c r="S169" s="440">
        <v>-631714.2681207665</v>
      </c>
      <c r="T169" s="440">
        <v>-631714.2681207665</v>
      </c>
      <c r="U169" s="440">
        <v>-634526.86247983784</v>
      </c>
      <c r="V169" s="440">
        <v>-634526.86247983784</v>
      </c>
      <c r="W169" s="487">
        <f t="shared" si="24"/>
        <v>0</v>
      </c>
      <c r="X169" s="200">
        <v>7990554.435154709</v>
      </c>
      <c r="Y169" s="200">
        <v>8246157.8427343657</v>
      </c>
      <c r="Z169" s="200">
        <v>8252874.7388158869</v>
      </c>
      <c r="AA169" s="200">
        <v>8252874.7388158869</v>
      </c>
      <c r="AB169" s="487">
        <f t="shared" si="25"/>
        <v>0</v>
      </c>
      <c r="AC169" s="440">
        <v>2342792.314749721</v>
      </c>
      <c r="AD169" s="440">
        <v>2351762.2923940253</v>
      </c>
      <c r="AE169" s="440">
        <v>2351762.2923940253</v>
      </c>
      <c r="AF169" s="440">
        <v>2301642.8770866529</v>
      </c>
      <c r="AG169" s="487">
        <f t="shared" si="26"/>
        <v>-50119.415307372343</v>
      </c>
      <c r="AH169" s="438">
        <v>10333346.74990443</v>
      </c>
      <c r="AI169" s="438"/>
      <c r="AJ169" s="438">
        <v>10604637.031209912</v>
      </c>
      <c r="AK169" s="428">
        <f t="shared" si="27"/>
        <v>10554517.615902539</v>
      </c>
      <c r="AL169" s="487">
        <f t="shared" si="28"/>
        <v>-50119.415307372808</v>
      </c>
      <c r="AM169" s="429">
        <v>2</v>
      </c>
      <c r="AN169" s="429">
        <v>2</v>
      </c>
    </row>
    <row r="170" spans="1:40">
      <c r="A170" s="434">
        <v>531</v>
      </c>
      <c r="B170" s="435" t="s">
        <v>201</v>
      </c>
      <c r="C170" s="436">
        <v>5072</v>
      </c>
      <c r="D170" s="503">
        <v>433830.37070544157</v>
      </c>
      <c r="E170" s="499">
        <v>428339.96844605915</v>
      </c>
      <c r="F170" s="499">
        <v>426813.65309054032</v>
      </c>
      <c r="G170" s="499">
        <v>426813.65309054032</v>
      </c>
      <c r="H170" s="502">
        <f t="shared" si="21"/>
        <v>0</v>
      </c>
      <c r="I170" s="490">
        <v>-2386955.795918751</v>
      </c>
      <c r="J170" s="491">
        <v>-2354905.933929164</v>
      </c>
      <c r="K170" s="491">
        <v>-2407144.8747257977</v>
      </c>
      <c r="L170" s="491">
        <v>-2407144.8747257977</v>
      </c>
      <c r="M170" s="488">
        <f t="shared" si="22"/>
        <v>0</v>
      </c>
      <c r="N170" s="200">
        <v>-1953125.4252133095</v>
      </c>
      <c r="O170" s="440">
        <v>-1926565.9654831048</v>
      </c>
      <c r="P170" s="440">
        <v>-1980331.2216352574</v>
      </c>
      <c r="Q170" s="646">
        <f t="shared" si="23"/>
        <v>-1980331.2216352574</v>
      </c>
      <c r="R170" s="487">
        <f t="shared" si="29"/>
        <v>0</v>
      </c>
      <c r="S170" s="440">
        <v>2193251.2214682288</v>
      </c>
      <c r="T170" s="440">
        <v>2193251.2214682288</v>
      </c>
      <c r="U170" s="440">
        <v>2197489.3816848043</v>
      </c>
      <c r="V170" s="440">
        <v>2197489.3816848043</v>
      </c>
      <c r="W170" s="487">
        <f t="shared" si="24"/>
        <v>0</v>
      </c>
      <c r="X170" s="200">
        <v>240125.79625491938</v>
      </c>
      <c r="Y170" s="200">
        <v>266685.25598512404</v>
      </c>
      <c r="Z170" s="200">
        <v>217158.16004954698</v>
      </c>
      <c r="AA170" s="200">
        <v>217158.16004954698</v>
      </c>
      <c r="AB170" s="487">
        <f t="shared" si="25"/>
        <v>0</v>
      </c>
      <c r="AC170" s="440">
        <v>899739.54975334334</v>
      </c>
      <c r="AD170" s="440">
        <v>893971.67825787538</v>
      </c>
      <c r="AE170" s="440">
        <v>893971.67825787538</v>
      </c>
      <c r="AF170" s="440">
        <v>879128.80053243821</v>
      </c>
      <c r="AG170" s="487">
        <f t="shared" si="26"/>
        <v>-14842.877725437167</v>
      </c>
      <c r="AH170" s="438">
        <v>1139865.3460082626</v>
      </c>
      <c r="AI170" s="438"/>
      <c r="AJ170" s="438">
        <v>1111129.8383074224</v>
      </c>
      <c r="AK170" s="428">
        <f t="shared" si="27"/>
        <v>1096286.9605819853</v>
      </c>
      <c r="AL170" s="487">
        <f t="shared" si="28"/>
        <v>-14842.877725437051</v>
      </c>
      <c r="AM170" s="429">
        <v>4</v>
      </c>
      <c r="AN170" s="429">
        <v>4</v>
      </c>
    </row>
    <row r="171" spans="1:40">
      <c r="A171" s="434">
        <v>535</v>
      </c>
      <c r="B171" s="435" t="s">
        <v>202</v>
      </c>
      <c r="C171" s="436">
        <v>10419</v>
      </c>
      <c r="D171" s="503">
        <v>8443137.6866405029</v>
      </c>
      <c r="E171" s="499">
        <v>8373712.4286453482</v>
      </c>
      <c r="F171" s="499">
        <v>8361937.139411076</v>
      </c>
      <c r="G171" s="499">
        <v>8361937.139411076</v>
      </c>
      <c r="H171" s="502">
        <f t="shared" si="21"/>
        <v>0</v>
      </c>
      <c r="I171" s="490">
        <v>-515962.88208898774</v>
      </c>
      <c r="J171" s="491">
        <v>-444028.54493149894</v>
      </c>
      <c r="K171" s="491">
        <v>-512124.13220719737</v>
      </c>
      <c r="L171" s="491">
        <v>-512124.13220719737</v>
      </c>
      <c r="M171" s="488">
        <f t="shared" si="22"/>
        <v>0</v>
      </c>
      <c r="N171" s="200">
        <v>7927174.8045515148</v>
      </c>
      <c r="O171" s="440">
        <v>7929683.8837138489</v>
      </c>
      <c r="P171" s="440">
        <v>7849813.0072038788</v>
      </c>
      <c r="Q171" s="646">
        <f t="shared" si="23"/>
        <v>7849813.0072038788</v>
      </c>
      <c r="R171" s="487">
        <f t="shared" si="29"/>
        <v>0</v>
      </c>
      <c r="S171" s="440">
        <v>6446513.3680833969</v>
      </c>
      <c r="T171" s="440">
        <v>6446513.3680833969</v>
      </c>
      <c r="U171" s="440">
        <v>6452510.2409875169</v>
      </c>
      <c r="V171" s="440">
        <v>6452510.2409875169</v>
      </c>
      <c r="W171" s="487">
        <f t="shared" si="24"/>
        <v>0</v>
      </c>
      <c r="X171" s="200">
        <v>14373688.172634911</v>
      </c>
      <c r="Y171" s="200">
        <v>14376197.251797246</v>
      </c>
      <c r="Z171" s="200">
        <v>14302323.248191396</v>
      </c>
      <c r="AA171" s="200">
        <v>14302323.248191396</v>
      </c>
      <c r="AB171" s="487">
        <f t="shared" si="25"/>
        <v>0</v>
      </c>
      <c r="AC171" s="440">
        <v>2020081.5275229253</v>
      </c>
      <c r="AD171" s="440">
        <v>2006907.6725938087</v>
      </c>
      <c r="AE171" s="440">
        <v>2006907.6725938087</v>
      </c>
      <c r="AF171" s="440">
        <v>1996894.0519505634</v>
      </c>
      <c r="AG171" s="487">
        <f t="shared" si="26"/>
        <v>-10013.620643245289</v>
      </c>
      <c r="AH171" s="438">
        <v>16393769.700157836</v>
      </c>
      <c r="AI171" s="438"/>
      <c r="AJ171" s="438">
        <v>16309230.920785204</v>
      </c>
      <c r="AK171" s="428">
        <f t="shared" si="27"/>
        <v>16299217.300141959</v>
      </c>
      <c r="AL171" s="487">
        <f t="shared" si="28"/>
        <v>-10013.620643245056</v>
      </c>
      <c r="AM171" s="429">
        <v>17</v>
      </c>
      <c r="AN171" s="429">
        <v>17</v>
      </c>
    </row>
    <row r="172" spans="1:40">
      <c r="A172" s="434">
        <v>536</v>
      </c>
      <c r="B172" s="435" t="s">
        <v>203</v>
      </c>
      <c r="C172" s="436">
        <v>35346</v>
      </c>
      <c r="D172" s="503">
        <v>15420058.530962333</v>
      </c>
      <c r="E172" s="499">
        <v>15280698.738640584</v>
      </c>
      <c r="F172" s="499">
        <v>15279642.668389168</v>
      </c>
      <c r="G172" s="499">
        <v>15279642.668389168</v>
      </c>
      <c r="H172" s="502">
        <f t="shared" si="21"/>
        <v>0</v>
      </c>
      <c r="I172" s="490">
        <v>-3889408.0021697329</v>
      </c>
      <c r="J172" s="491">
        <v>-3688518.4071047381</v>
      </c>
      <c r="K172" s="491">
        <v>-4308793.2993446505</v>
      </c>
      <c r="L172" s="491">
        <v>-4308793.2993446505</v>
      </c>
      <c r="M172" s="488">
        <f t="shared" si="22"/>
        <v>0</v>
      </c>
      <c r="N172" s="200">
        <v>11530650.528792601</v>
      </c>
      <c r="O172" s="440">
        <v>11592180.331535846</v>
      </c>
      <c r="P172" s="440">
        <v>10970849.369044516</v>
      </c>
      <c r="Q172" s="646">
        <f t="shared" si="23"/>
        <v>10970849.369044516</v>
      </c>
      <c r="R172" s="487">
        <f t="shared" si="29"/>
        <v>0</v>
      </c>
      <c r="S172" s="440">
        <v>5607276.2066935757</v>
      </c>
      <c r="T172" s="440">
        <v>5607276.2066935757</v>
      </c>
      <c r="U172" s="440">
        <v>5605455.9076610524</v>
      </c>
      <c r="V172" s="440">
        <v>5605455.9076610524</v>
      </c>
      <c r="W172" s="487">
        <f t="shared" si="24"/>
        <v>0</v>
      </c>
      <c r="X172" s="200">
        <v>17137926.735486176</v>
      </c>
      <c r="Y172" s="200">
        <v>17199456.538229421</v>
      </c>
      <c r="Z172" s="200">
        <v>16576305.276705569</v>
      </c>
      <c r="AA172" s="200">
        <v>16576305.276705569</v>
      </c>
      <c r="AB172" s="487">
        <f t="shared" si="25"/>
        <v>0</v>
      </c>
      <c r="AC172" s="440">
        <v>4370250.7011302151</v>
      </c>
      <c r="AD172" s="440">
        <v>4368541.4209971568</v>
      </c>
      <c r="AE172" s="440">
        <v>4368541.4209971568</v>
      </c>
      <c r="AF172" s="440">
        <v>4243793.9768804414</v>
      </c>
      <c r="AG172" s="487">
        <f t="shared" si="26"/>
        <v>-124747.44411671534</v>
      </c>
      <c r="AH172" s="438">
        <v>21508177.436616391</v>
      </c>
      <c r="AI172" s="438"/>
      <c r="AJ172" s="438">
        <v>20944846.697702724</v>
      </c>
      <c r="AK172" s="428">
        <f t="shared" si="27"/>
        <v>20820099.253586009</v>
      </c>
      <c r="AL172" s="487">
        <f t="shared" si="28"/>
        <v>-124747.44411671534</v>
      </c>
      <c r="AM172" s="429">
        <v>6</v>
      </c>
      <c r="AN172" s="429">
        <v>6</v>
      </c>
    </row>
    <row r="173" spans="1:40">
      <c r="A173" s="434">
        <v>538</v>
      </c>
      <c r="B173" s="435" t="s">
        <v>204</v>
      </c>
      <c r="C173" s="436">
        <v>4644</v>
      </c>
      <c r="D173" s="503">
        <v>2573820.8547142679</v>
      </c>
      <c r="E173" s="499">
        <v>2552516.4844667106</v>
      </c>
      <c r="F173" s="499">
        <v>2539739.0684083644</v>
      </c>
      <c r="G173" s="499">
        <v>2539739.0684083644</v>
      </c>
      <c r="H173" s="502">
        <f t="shared" si="21"/>
        <v>0</v>
      </c>
      <c r="I173" s="490">
        <v>-442017.48302999907</v>
      </c>
      <c r="J173" s="491">
        <v>-414437.33227100503</v>
      </c>
      <c r="K173" s="491">
        <v>-461526.01434029406</v>
      </c>
      <c r="L173" s="491">
        <v>-461526.01434029406</v>
      </c>
      <c r="M173" s="488">
        <f t="shared" si="22"/>
        <v>0</v>
      </c>
      <c r="N173" s="200">
        <v>2131803.371684269</v>
      </c>
      <c r="O173" s="440">
        <v>2138079.1521957056</v>
      </c>
      <c r="P173" s="440">
        <v>2078213.0540680701</v>
      </c>
      <c r="Q173" s="646">
        <f t="shared" si="23"/>
        <v>2078213.0540680704</v>
      </c>
      <c r="R173" s="487">
        <f t="shared" si="29"/>
        <v>0</v>
      </c>
      <c r="S173" s="440">
        <v>1888108.1084763275</v>
      </c>
      <c r="T173" s="440">
        <v>1888108.1084763275</v>
      </c>
      <c r="U173" s="440">
        <v>1892610.609176897</v>
      </c>
      <c r="V173" s="440">
        <v>1892610.609176897</v>
      </c>
      <c r="W173" s="487">
        <f t="shared" si="24"/>
        <v>0</v>
      </c>
      <c r="X173" s="200">
        <v>4019911.4801605968</v>
      </c>
      <c r="Y173" s="200">
        <v>4026187.2606720328</v>
      </c>
      <c r="Z173" s="200">
        <v>3970823.6632449673</v>
      </c>
      <c r="AA173" s="200">
        <v>3970823.6632449673</v>
      </c>
      <c r="AB173" s="487">
        <f t="shared" si="25"/>
        <v>0</v>
      </c>
      <c r="AC173" s="440">
        <v>799195.10095611063</v>
      </c>
      <c r="AD173" s="440">
        <v>796442.29431421007</v>
      </c>
      <c r="AE173" s="440">
        <v>796442.29431421007</v>
      </c>
      <c r="AF173" s="440">
        <v>778488.80307166837</v>
      </c>
      <c r="AG173" s="487">
        <f t="shared" si="26"/>
        <v>-17953.491242541699</v>
      </c>
      <c r="AH173" s="438">
        <v>4819106.5811167071</v>
      </c>
      <c r="AI173" s="438"/>
      <c r="AJ173" s="438">
        <v>4767265.9575591777</v>
      </c>
      <c r="AK173" s="428">
        <f t="shared" si="27"/>
        <v>4749312.4663166357</v>
      </c>
      <c r="AL173" s="487">
        <f t="shared" si="28"/>
        <v>-17953.491242541932</v>
      </c>
      <c r="AM173" s="429">
        <v>2</v>
      </c>
      <c r="AN173" s="429">
        <v>2</v>
      </c>
    </row>
    <row r="174" spans="1:40">
      <c r="A174" s="434">
        <v>541</v>
      </c>
      <c r="B174" s="435" t="s">
        <v>205</v>
      </c>
      <c r="C174" s="436">
        <v>9243</v>
      </c>
      <c r="D174" s="503">
        <v>1630330.0849362677</v>
      </c>
      <c r="E174" s="499">
        <v>1613091.3281337391</v>
      </c>
      <c r="F174" s="499">
        <v>1608173.0899286475</v>
      </c>
      <c r="G174" s="499">
        <v>1608173.0899286475</v>
      </c>
      <c r="H174" s="502">
        <f t="shared" si="21"/>
        <v>0</v>
      </c>
      <c r="I174" s="490">
        <v>3896409.2230188558</v>
      </c>
      <c r="J174" s="491">
        <v>3517372.7360265781</v>
      </c>
      <c r="K174" s="491">
        <v>3595016.5366779547</v>
      </c>
      <c r="L174" s="491">
        <v>3595016.5366779547</v>
      </c>
      <c r="M174" s="488">
        <f t="shared" si="22"/>
        <v>0</v>
      </c>
      <c r="N174" s="200">
        <v>5526739.3079551235</v>
      </c>
      <c r="O174" s="440">
        <v>5130464.0641603172</v>
      </c>
      <c r="P174" s="440">
        <v>5203189.6266066022</v>
      </c>
      <c r="Q174" s="646">
        <f t="shared" si="23"/>
        <v>5203189.6266066022</v>
      </c>
      <c r="R174" s="487">
        <f t="shared" si="29"/>
        <v>0</v>
      </c>
      <c r="S174" s="440">
        <v>4578381.2391414559</v>
      </c>
      <c r="T174" s="440">
        <v>4578381.2391414559</v>
      </c>
      <c r="U174" s="440">
        <v>4567844.1577191809</v>
      </c>
      <c r="V174" s="440">
        <v>4567844.1577191809</v>
      </c>
      <c r="W174" s="487">
        <f t="shared" si="24"/>
        <v>0</v>
      </c>
      <c r="X174" s="200">
        <v>10105120.54709658</v>
      </c>
      <c r="Y174" s="200">
        <v>9708845.303301774</v>
      </c>
      <c r="Z174" s="200">
        <v>9771033.7843257822</v>
      </c>
      <c r="AA174" s="200">
        <v>9771033.7843257822</v>
      </c>
      <c r="AB174" s="487">
        <f t="shared" si="25"/>
        <v>0</v>
      </c>
      <c r="AC174" s="440">
        <v>2050136.4474745884</v>
      </c>
      <c r="AD174" s="440">
        <v>2035074.4857339677</v>
      </c>
      <c r="AE174" s="440">
        <v>2035074.4857339677</v>
      </c>
      <c r="AF174" s="440">
        <v>2030617.8902143268</v>
      </c>
      <c r="AG174" s="487">
        <f t="shared" si="26"/>
        <v>-4456.5955196409486</v>
      </c>
      <c r="AH174" s="438">
        <v>12155256.994571168</v>
      </c>
      <c r="AI174" s="438"/>
      <c r="AJ174" s="438">
        <v>11806108.270059749</v>
      </c>
      <c r="AK174" s="428">
        <f t="shared" si="27"/>
        <v>11801651.67454011</v>
      </c>
      <c r="AL174" s="487">
        <f t="shared" si="28"/>
        <v>-4456.5955196395516</v>
      </c>
      <c r="AM174" s="429">
        <v>12</v>
      </c>
      <c r="AN174" s="429">
        <v>12</v>
      </c>
    </row>
    <row r="175" spans="1:40">
      <c r="A175" s="434">
        <v>543</v>
      </c>
      <c r="B175" s="435" t="s">
        <v>206</v>
      </c>
      <c r="C175" s="436">
        <v>44458</v>
      </c>
      <c r="D175" s="503">
        <v>28623287.311791591</v>
      </c>
      <c r="E175" s="499">
        <v>28378649.385457728</v>
      </c>
      <c r="F175" s="499">
        <v>28389122.514564306</v>
      </c>
      <c r="G175" s="499">
        <v>28389122.514564306</v>
      </c>
      <c r="H175" s="502">
        <f t="shared" si="21"/>
        <v>0</v>
      </c>
      <c r="I175" s="490">
        <v>6180749.4968385911</v>
      </c>
      <c r="J175" s="491">
        <v>6329813.3567681434</v>
      </c>
      <c r="K175" s="491">
        <v>5739847.2917986941</v>
      </c>
      <c r="L175" s="491">
        <v>5739847.2917986941</v>
      </c>
      <c r="M175" s="488">
        <f t="shared" si="22"/>
        <v>0</v>
      </c>
      <c r="N175" s="200">
        <v>34804036.808630183</v>
      </c>
      <c r="O175" s="440">
        <v>34708462.74222587</v>
      </c>
      <c r="P175" s="440">
        <v>34128969.806363001</v>
      </c>
      <c r="Q175" s="646">
        <f t="shared" si="23"/>
        <v>34128969.806363001</v>
      </c>
      <c r="R175" s="487">
        <f t="shared" si="29"/>
        <v>0</v>
      </c>
      <c r="S175" s="440">
        <v>-200587.59910599099</v>
      </c>
      <c r="T175" s="440">
        <v>-200587.59910599099</v>
      </c>
      <c r="U175" s="440">
        <v>-198832.6306909867</v>
      </c>
      <c r="V175" s="440">
        <v>-198832.6306909867</v>
      </c>
      <c r="W175" s="487">
        <f t="shared" si="24"/>
        <v>0</v>
      </c>
      <c r="X175" s="200">
        <v>34603449.209524192</v>
      </c>
      <c r="Y175" s="200">
        <v>34507875.143119879</v>
      </c>
      <c r="Z175" s="200">
        <v>33930137.175672017</v>
      </c>
      <c r="AA175" s="200">
        <v>33930137.175672017</v>
      </c>
      <c r="AB175" s="487">
        <f t="shared" si="25"/>
        <v>0</v>
      </c>
      <c r="AC175" s="440">
        <v>5295564.3115812</v>
      </c>
      <c r="AD175" s="440">
        <v>5316511.6115313619</v>
      </c>
      <c r="AE175" s="440">
        <v>5316511.6115313619</v>
      </c>
      <c r="AF175" s="440">
        <v>5144222.2518574186</v>
      </c>
      <c r="AG175" s="487">
        <f t="shared" si="26"/>
        <v>-172289.35967394337</v>
      </c>
      <c r="AH175" s="438">
        <v>39899013.521105394</v>
      </c>
      <c r="AI175" s="438"/>
      <c r="AJ175" s="438">
        <v>39246648.787203379</v>
      </c>
      <c r="AK175" s="428">
        <f t="shared" si="27"/>
        <v>39074359.427529439</v>
      </c>
      <c r="AL175" s="487">
        <f t="shared" si="28"/>
        <v>-172289.35967393965</v>
      </c>
      <c r="AM175" s="429">
        <v>1</v>
      </c>
      <c r="AN175" s="430">
        <v>33</v>
      </c>
    </row>
    <row r="176" spans="1:40">
      <c r="A176" s="434">
        <v>545</v>
      </c>
      <c r="B176" s="435" t="s">
        <v>207</v>
      </c>
      <c r="C176" s="436">
        <v>9584</v>
      </c>
      <c r="D176" s="503">
        <v>8495279.5322670154</v>
      </c>
      <c r="E176" s="499">
        <v>8426733.7255502418</v>
      </c>
      <c r="F176" s="499">
        <v>8437533.6664343067</v>
      </c>
      <c r="G176" s="499">
        <v>8437533.6664343067</v>
      </c>
      <c r="H176" s="502">
        <f t="shared" si="21"/>
        <v>0</v>
      </c>
      <c r="I176" s="490">
        <v>2690034.4461168768</v>
      </c>
      <c r="J176" s="491">
        <v>2763569.2515273658</v>
      </c>
      <c r="K176" s="491">
        <v>2733520.6394080203</v>
      </c>
      <c r="L176" s="491">
        <v>2733520.6394080203</v>
      </c>
      <c r="M176" s="488">
        <f t="shared" si="22"/>
        <v>0</v>
      </c>
      <c r="N176" s="200">
        <v>11185313.978383891</v>
      </c>
      <c r="O176" s="440">
        <v>11190302.977077607</v>
      </c>
      <c r="P176" s="440">
        <v>11171054.305842327</v>
      </c>
      <c r="Q176" s="646">
        <f t="shared" si="23"/>
        <v>11171054.305842327</v>
      </c>
      <c r="R176" s="487">
        <f t="shared" si="29"/>
        <v>0</v>
      </c>
      <c r="S176" s="440">
        <v>3114606.4253798309</v>
      </c>
      <c r="T176" s="440">
        <v>3114606.4253798309</v>
      </c>
      <c r="U176" s="440">
        <v>3119934.886978758</v>
      </c>
      <c r="V176" s="440">
        <v>3119934.886978758</v>
      </c>
      <c r="W176" s="487">
        <f t="shared" si="24"/>
        <v>0</v>
      </c>
      <c r="X176" s="200">
        <v>14299920.403763723</v>
      </c>
      <c r="Y176" s="200">
        <v>14304909.402457438</v>
      </c>
      <c r="Z176" s="200">
        <v>14290989.192821085</v>
      </c>
      <c r="AA176" s="200">
        <v>14290989.192821085</v>
      </c>
      <c r="AB176" s="487">
        <f t="shared" si="25"/>
        <v>0</v>
      </c>
      <c r="AC176" s="440">
        <v>2191848.117218161</v>
      </c>
      <c r="AD176" s="440">
        <v>2174802.9723876021</v>
      </c>
      <c r="AE176" s="440">
        <v>2174802.9723876021</v>
      </c>
      <c r="AF176" s="440">
        <v>2173390.3931355006</v>
      </c>
      <c r="AG176" s="487">
        <f t="shared" si="26"/>
        <v>-1412.579252101481</v>
      </c>
      <c r="AH176" s="438">
        <v>16491768.520981884</v>
      </c>
      <c r="AI176" s="438"/>
      <c r="AJ176" s="438">
        <v>16465792.165208688</v>
      </c>
      <c r="AK176" s="428">
        <f t="shared" si="27"/>
        <v>16464379.585956587</v>
      </c>
      <c r="AL176" s="487">
        <f t="shared" si="28"/>
        <v>-1412.579252101481</v>
      </c>
      <c r="AM176" s="429">
        <v>15</v>
      </c>
      <c r="AN176" s="429">
        <v>15</v>
      </c>
    </row>
    <row r="177" spans="1:40">
      <c r="A177" s="434">
        <v>560</v>
      </c>
      <c r="B177" s="435" t="s">
        <v>208</v>
      </c>
      <c r="C177" s="436">
        <v>15735</v>
      </c>
      <c r="D177" s="503">
        <v>5170539.489429892</v>
      </c>
      <c r="E177" s="499">
        <v>5121766.7218297962</v>
      </c>
      <c r="F177" s="499">
        <v>5081211.8611406628</v>
      </c>
      <c r="G177" s="499">
        <v>5081211.8611406628</v>
      </c>
      <c r="H177" s="502">
        <f t="shared" si="21"/>
        <v>0</v>
      </c>
      <c r="I177" s="490">
        <v>-738042.7991311925</v>
      </c>
      <c r="J177" s="491">
        <v>-672083.03144379752</v>
      </c>
      <c r="K177" s="491">
        <v>-728983.345734064</v>
      </c>
      <c r="L177" s="491">
        <v>-728983.345734064</v>
      </c>
      <c r="M177" s="488">
        <f t="shared" si="22"/>
        <v>0</v>
      </c>
      <c r="N177" s="200">
        <v>4432496.6902986998</v>
      </c>
      <c r="O177" s="440">
        <v>4449683.6903859992</v>
      </c>
      <c r="P177" s="440">
        <v>4352228.5154065993</v>
      </c>
      <c r="Q177" s="646">
        <f t="shared" si="23"/>
        <v>4352228.5154065993</v>
      </c>
      <c r="R177" s="487">
        <f t="shared" si="29"/>
        <v>0</v>
      </c>
      <c r="S177" s="440">
        <v>6117816.3202673001</v>
      </c>
      <c r="T177" s="440">
        <v>6117816.3202673001</v>
      </c>
      <c r="U177" s="440">
        <v>6119155.5578805432</v>
      </c>
      <c r="V177" s="440">
        <v>6119155.5578805432</v>
      </c>
      <c r="W177" s="487">
        <f t="shared" si="24"/>
        <v>0</v>
      </c>
      <c r="X177" s="200">
        <v>10550313.010566</v>
      </c>
      <c r="Y177" s="200">
        <v>10567500.010653298</v>
      </c>
      <c r="Z177" s="200">
        <v>10471384.073287142</v>
      </c>
      <c r="AA177" s="200">
        <v>10471384.073287142</v>
      </c>
      <c r="AB177" s="487">
        <f t="shared" si="25"/>
        <v>0</v>
      </c>
      <c r="AC177" s="440">
        <v>2807914.6420104522</v>
      </c>
      <c r="AD177" s="440">
        <v>2794434.9860733119</v>
      </c>
      <c r="AE177" s="440">
        <v>2794434.9860733119</v>
      </c>
      <c r="AF177" s="440">
        <v>2752491.5886558881</v>
      </c>
      <c r="AG177" s="487">
        <f t="shared" si="26"/>
        <v>-41943.397417423781</v>
      </c>
      <c r="AH177" s="438">
        <v>13358227.652576452</v>
      </c>
      <c r="AI177" s="438"/>
      <c r="AJ177" s="438">
        <v>13265819.059360454</v>
      </c>
      <c r="AK177" s="428">
        <f t="shared" si="27"/>
        <v>13223875.66194303</v>
      </c>
      <c r="AL177" s="487">
        <f t="shared" si="28"/>
        <v>-41943.397417424247</v>
      </c>
      <c r="AM177" s="429">
        <v>7</v>
      </c>
      <c r="AN177" s="429">
        <v>7</v>
      </c>
    </row>
    <row r="178" spans="1:40">
      <c r="A178" s="434">
        <v>561</v>
      </c>
      <c r="B178" s="435" t="s">
        <v>209</v>
      </c>
      <c r="C178" s="436">
        <v>1317</v>
      </c>
      <c r="D178" s="503">
        <v>670825.99887010641</v>
      </c>
      <c r="E178" s="499">
        <v>665198.23186030751</v>
      </c>
      <c r="F178" s="499">
        <v>661056.21782766213</v>
      </c>
      <c r="G178" s="499">
        <v>661056.21782766213</v>
      </c>
      <c r="H178" s="502">
        <f t="shared" si="21"/>
        <v>0</v>
      </c>
      <c r="I178" s="490">
        <v>647619.5797868229</v>
      </c>
      <c r="J178" s="491">
        <v>656989.77504276671</v>
      </c>
      <c r="K178" s="491">
        <v>640345.61132818111</v>
      </c>
      <c r="L178" s="491">
        <v>640345.61132818111</v>
      </c>
      <c r="M178" s="488">
        <f t="shared" si="22"/>
        <v>0</v>
      </c>
      <c r="N178" s="200">
        <v>1318445.5786569293</v>
      </c>
      <c r="O178" s="440">
        <v>1322188.0069030742</v>
      </c>
      <c r="P178" s="440">
        <v>1301401.8291558432</v>
      </c>
      <c r="Q178" s="646">
        <f t="shared" si="23"/>
        <v>1301401.8291558432</v>
      </c>
      <c r="R178" s="487">
        <f t="shared" si="29"/>
        <v>0</v>
      </c>
      <c r="S178" s="440">
        <v>432943.70988074323</v>
      </c>
      <c r="T178" s="440">
        <v>432943.70988074323</v>
      </c>
      <c r="U178" s="440">
        <v>436774.38299178809</v>
      </c>
      <c r="V178" s="440">
        <v>436774.38299178809</v>
      </c>
      <c r="W178" s="487">
        <f t="shared" si="24"/>
        <v>0</v>
      </c>
      <c r="X178" s="200">
        <v>1751389.2885376725</v>
      </c>
      <c r="Y178" s="200">
        <v>1755131.7167838174</v>
      </c>
      <c r="Z178" s="200">
        <v>1738176.2121476312</v>
      </c>
      <c r="AA178" s="200">
        <v>1738176.2121476312</v>
      </c>
      <c r="AB178" s="487">
        <f t="shared" si="25"/>
        <v>0</v>
      </c>
      <c r="AC178" s="440">
        <v>342379.12714857352</v>
      </c>
      <c r="AD178" s="440">
        <v>340330.87796398986</v>
      </c>
      <c r="AE178" s="440">
        <v>340330.87796398986</v>
      </c>
      <c r="AF178" s="440">
        <v>340084.14675400406</v>
      </c>
      <c r="AG178" s="487">
        <f t="shared" si="26"/>
        <v>-246.73120998579543</v>
      </c>
      <c r="AH178" s="438">
        <v>2093768.415686246</v>
      </c>
      <c r="AI178" s="438"/>
      <c r="AJ178" s="438">
        <v>2078507.0901116212</v>
      </c>
      <c r="AK178" s="428">
        <f t="shared" si="27"/>
        <v>2078260.3589016353</v>
      </c>
      <c r="AL178" s="487">
        <f t="shared" si="28"/>
        <v>-246.73120998591185</v>
      </c>
      <c r="AM178" s="429">
        <v>2</v>
      </c>
      <c r="AN178" s="429">
        <v>2</v>
      </c>
    </row>
    <row r="179" spans="1:40">
      <c r="A179" s="434">
        <v>562</v>
      </c>
      <c r="B179" s="435" t="s">
        <v>210</v>
      </c>
      <c r="C179" s="436">
        <v>8935</v>
      </c>
      <c r="D179" s="503">
        <v>1472653.0263664825</v>
      </c>
      <c r="E179" s="499">
        <v>1457297.4307018812</v>
      </c>
      <c r="F179" s="499">
        <v>1444248.8406053544</v>
      </c>
      <c r="G179" s="499">
        <v>1444248.8406053544</v>
      </c>
      <c r="H179" s="502">
        <f t="shared" si="21"/>
        <v>0</v>
      </c>
      <c r="I179" s="490">
        <v>-496015.22819165367</v>
      </c>
      <c r="J179" s="491">
        <v>-441842.46332700853</v>
      </c>
      <c r="K179" s="491">
        <v>-519068.03123994509</v>
      </c>
      <c r="L179" s="491">
        <v>-519068.03123994509</v>
      </c>
      <c r="M179" s="488">
        <f t="shared" si="22"/>
        <v>0</v>
      </c>
      <c r="N179" s="200">
        <v>976637.79817482876</v>
      </c>
      <c r="O179" s="440">
        <v>1015454.9673748726</v>
      </c>
      <c r="P179" s="440">
        <v>925180.80936540943</v>
      </c>
      <c r="Q179" s="646">
        <f t="shared" si="23"/>
        <v>925180.80936540931</v>
      </c>
      <c r="R179" s="487">
        <f t="shared" si="29"/>
        <v>0</v>
      </c>
      <c r="S179" s="440">
        <v>3277532.7885182551</v>
      </c>
      <c r="T179" s="440">
        <v>3277532.7885182551</v>
      </c>
      <c r="U179" s="440">
        <v>3280420.7878165888</v>
      </c>
      <c r="V179" s="440">
        <v>3280420.7878165888</v>
      </c>
      <c r="W179" s="487">
        <f t="shared" si="24"/>
        <v>0</v>
      </c>
      <c r="X179" s="200">
        <v>4254170.5866930839</v>
      </c>
      <c r="Y179" s="200">
        <v>4292987.755893128</v>
      </c>
      <c r="Z179" s="200">
        <v>4205601.5971819982</v>
      </c>
      <c r="AA179" s="200">
        <v>4205601.5971819982</v>
      </c>
      <c r="AB179" s="487">
        <f t="shared" si="25"/>
        <v>0</v>
      </c>
      <c r="AC179" s="440">
        <v>1697964.6722408587</v>
      </c>
      <c r="AD179" s="440">
        <v>1686166.4766915382</v>
      </c>
      <c r="AE179" s="440">
        <v>1686166.4766915382</v>
      </c>
      <c r="AF179" s="440">
        <v>1658725.5906780572</v>
      </c>
      <c r="AG179" s="487">
        <f t="shared" si="26"/>
        <v>-27440.886013481067</v>
      </c>
      <c r="AH179" s="438">
        <v>5952135.2589339428</v>
      </c>
      <c r="AI179" s="438"/>
      <c r="AJ179" s="438">
        <v>5891768.0738735367</v>
      </c>
      <c r="AK179" s="428">
        <f t="shared" si="27"/>
        <v>5864327.1878600549</v>
      </c>
      <c r="AL179" s="487">
        <f t="shared" si="28"/>
        <v>-27440.886013481766</v>
      </c>
      <c r="AM179" s="429">
        <v>6</v>
      </c>
      <c r="AN179" s="429">
        <v>6</v>
      </c>
    </row>
    <row r="180" spans="1:40">
      <c r="A180" s="434">
        <v>563</v>
      </c>
      <c r="B180" s="435" t="s">
        <v>211</v>
      </c>
      <c r="C180" s="436">
        <v>7025</v>
      </c>
      <c r="D180" s="503">
        <v>3174790.4919864936</v>
      </c>
      <c r="E180" s="499">
        <v>3147164.1014233688</v>
      </c>
      <c r="F180" s="499">
        <v>3142370.6489288504</v>
      </c>
      <c r="G180" s="499">
        <v>3142370.6489288504</v>
      </c>
      <c r="H180" s="502">
        <f t="shared" si="21"/>
        <v>0</v>
      </c>
      <c r="I180" s="490">
        <v>-2052039.1049462084</v>
      </c>
      <c r="J180" s="491">
        <v>-1996825.2716730889</v>
      </c>
      <c r="K180" s="491">
        <v>-2077203.6375011387</v>
      </c>
      <c r="L180" s="491">
        <v>-2077203.6375011387</v>
      </c>
      <c r="M180" s="488">
        <f t="shared" si="22"/>
        <v>0</v>
      </c>
      <c r="N180" s="200">
        <v>1122751.3870402849</v>
      </c>
      <c r="O180" s="440">
        <v>1150338.8297502799</v>
      </c>
      <c r="P180" s="440">
        <v>1065167.0114277117</v>
      </c>
      <c r="Q180" s="646">
        <f t="shared" si="23"/>
        <v>1065167.0114277117</v>
      </c>
      <c r="R180" s="487">
        <f t="shared" si="29"/>
        <v>0</v>
      </c>
      <c r="S180" s="440">
        <v>3489954.4848186024</v>
      </c>
      <c r="T180" s="440">
        <v>3489954.4848186024</v>
      </c>
      <c r="U180" s="440">
        <v>3488074.9075481249</v>
      </c>
      <c r="V180" s="440">
        <v>3488074.9075481249</v>
      </c>
      <c r="W180" s="487">
        <f t="shared" si="24"/>
        <v>0</v>
      </c>
      <c r="X180" s="200">
        <v>4612705.8718588874</v>
      </c>
      <c r="Y180" s="200">
        <v>4640293.3145688828</v>
      </c>
      <c r="Z180" s="200">
        <v>4553241.9189758366</v>
      </c>
      <c r="AA180" s="200">
        <v>4553241.9189758366</v>
      </c>
      <c r="AB180" s="487">
        <f t="shared" si="25"/>
        <v>0</v>
      </c>
      <c r="AC180" s="440">
        <v>1324387.9718390114</v>
      </c>
      <c r="AD180" s="440">
        <v>1316042.3267317561</v>
      </c>
      <c r="AE180" s="440">
        <v>1316042.3267317561</v>
      </c>
      <c r="AF180" s="440">
        <v>1297173.6383667197</v>
      </c>
      <c r="AG180" s="487">
        <f t="shared" si="26"/>
        <v>-18868.688365036389</v>
      </c>
      <c r="AH180" s="438">
        <v>5937093.843697899</v>
      </c>
      <c r="AI180" s="438"/>
      <c r="AJ180" s="438">
        <v>5869284.2457075929</v>
      </c>
      <c r="AK180" s="428">
        <f t="shared" si="27"/>
        <v>5850415.5573425563</v>
      </c>
      <c r="AL180" s="487">
        <f t="shared" si="28"/>
        <v>-18868.688365036622</v>
      </c>
      <c r="AM180" s="429">
        <v>17</v>
      </c>
      <c r="AN180" s="429">
        <v>17</v>
      </c>
    </row>
    <row r="181" spans="1:40">
      <c r="A181" s="434">
        <v>564</v>
      </c>
      <c r="B181" s="435" t="s">
        <v>212</v>
      </c>
      <c r="C181" s="436">
        <v>211848</v>
      </c>
      <c r="D181" s="503">
        <v>82218628.502062336</v>
      </c>
      <c r="E181" s="499">
        <v>81450620.047816917</v>
      </c>
      <c r="F181" s="499">
        <v>81494639.669815108</v>
      </c>
      <c r="G181" s="499">
        <v>81494639.669815108</v>
      </c>
      <c r="H181" s="502">
        <f t="shared" si="21"/>
        <v>0</v>
      </c>
      <c r="I181" s="490">
        <v>-34027738.584222019</v>
      </c>
      <c r="J181" s="491">
        <v>-30744662.219066679</v>
      </c>
      <c r="K181" s="491">
        <v>-32701791.470645986</v>
      </c>
      <c r="L181" s="491">
        <v>-32701791.470645986</v>
      </c>
      <c r="M181" s="488">
        <f t="shared" si="22"/>
        <v>0</v>
      </c>
      <c r="N181" s="200">
        <v>48190889.917840317</v>
      </c>
      <c r="O181" s="440">
        <v>50705957.828750238</v>
      </c>
      <c r="P181" s="440">
        <v>48792848.199169122</v>
      </c>
      <c r="Q181" s="646">
        <f t="shared" si="23"/>
        <v>48792848.199169122</v>
      </c>
      <c r="R181" s="487">
        <f t="shared" si="29"/>
        <v>0</v>
      </c>
      <c r="S181" s="440">
        <v>35208438.124542728</v>
      </c>
      <c r="T181" s="440">
        <v>35208438.124542728</v>
      </c>
      <c r="U181" s="440">
        <v>35268957.532213382</v>
      </c>
      <c r="V181" s="440">
        <v>35268957.532213382</v>
      </c>
      <c r="W181" s="487">
        <f t="shared" si="24"/>
        <v>0</v>
      </c>
      <c r="X181" s="200">
        <v>83399328.042383045</v>
      </c>
      <c r="Y181" s="200">
        <v>85914395.953292966</v>
      </c>
      <c r="Z181" s="200">
        <v>84061805.731382504</v>
      </c>
      <c r="AA181" s="200">
        <v>84061805.731382504</v>
      </c>
      <c r="AB181" s="487">
        <f t="shared" si="25"/>
        <v>0</v>
      </c>
      <c r="AC181" s="440">
        <v>29904215.247147802</v>
      </c>
      <c r="AD181" s="440">
        <v>29836414.022758435</v>
      </c>
      <c r="AE181" s="440">
        <v>29836414.022758435</v>
      </c>
      <c r="AF181" s="440">
        <v>29399289.202421021</v>
      </c>
      <c r="AG181" s="487">
        <f t="shared" si="26"/>
        <v>-437124.82033741474</v>
      </c>
      <c r="AH181" s="438">
        <v>113303543.28953084</v>
      </c>
      <c r="AI181" s="438"/>
      <c r="AJ181" s="438">
        <v>113898219.75414094</v>
      </c>
      <c r="AK181" s="428">
        <f t="shared" si="27"/>
        <v>113461094.93380353</v>
      </c>
      <c r="AL181" s="487">
        <f t="shared" si="28"/>
        <v>-437124.82033741474</v>
      </c>
      <c r="AM181" s="429">
        <v>17</v>
      </c>
      <c r="AN181" s="429">
        <v>17</v>
      </c>
    </row>
    <row r="182" spans="1:40">
      <c r="A182" s="434">
        <v>576</v>
      </c>
      <c r="B182" s="435" t="s">
        <v>213</v>
      </c>
      <c r="C182" s="436">
        <v>2750</v>
      </c>
      <c r="D182" s="503">
        <v>-146619.60510823876</v>
      </c>
      <c r="E182" s="499">
        <v>-146680.91044095112</v>
      </c>
      <c r="F182" s="499">
        <v>-137454.62064142333</v>
      </c>
      <c r="G182" s="499">
        <v>-137454.62064142333</v>
      </c>
      <c r="H182" s="502">
        <f t="shared" si="21"/>
        <v>0</v>
      </c>
      <c r="I182" s="490">
        <v>553541.19095482107</v>
      </c>
      <c r="J182" s="491">
        <v>575653.69196282164</v>
      </c>
      <c r="K182" s="491">
        <v>573073.41393293173</v>
      </c>
      <c r="L182" s="491">
        <v>573073.41393293173</v>
      </c>
      <c r="M182" s="488">
        <f t="shared" si="22"/>
        <v>0</v>
      </c>
      <c r="N182" s="200">
        <v>406921.58584658231</v>
      </c>
      <c r="O182" s="440">
        <v>428972.78152187052</v>
      </c>
      <c r="P182" s="440">
        <v>435618.79329150839</v>
      </c>
      <c r="Q182" s="646">
        <f t="shared" si="23"/>
        <v>435618.79329150839</v>
      </c>
      <c r="R182" s="487">
        <f t="shared" si="29"/>
        <v>0</v>
      </c>
      <c r="S182" s="440">
        <v>784185.01593576057</v>
      </c>
      <c r="T182" s="440">
        <v>784185.01593576057</v>
      </c>
      <c r="U182" s="440">
        <v>786039.56098853913</v>
      </c>
      <c r="V182" s="440">
        <v>786039.56098853913</v>
      </c>
      <c r="W182" s="487">
        <f t="shared" si="24"/>
        <v>0</v>
      </c>
      <c r="X182" s="200">
        <v>1191106.6017823429</v>
      </c>
      <c r="Y182" s="200">
        <v>1213157.7974576312</v>
      </c>
      <c r="Z182" s="200">
        <v>1221658.3542800476</v>
      </c>
      <c r="AA182" s="200">
        <v>1221658.3542800476</v>
      </c>
      <c r="AB182" s="487">
        <f t="shared" si="25"/>
        <v>0</v>
      </c>
      <c r="AC182" s="440">
        <v>626723.65578542824</v>
      </c>
      <c r="AD182" s="440">
        <v>621951.26674086147</v>
      </c>
      <c r="AE182" s="440">
        <v>621951.26674086147</v>
      </c>
      <c r="AF182" s="440">
        <v>615792.64660424495</v>
      </c>
      <c r="AG182" s="487">
        <f t="shared" si="26"/>
        <v>-6158.6201366165187</v>
      </c>
      <c r="AH182" s="438">
        <v>1817830.2575677712</v>
      </c>
      <c r="AI182" s="438"/>
      <c r="AJ182" s="438">
        <v>1843609.6210209089</v>
      </c>
      <c r="AK182" s="428">
        <f t="shared" si="27"/>
        <v>1837451.0008842926</v>
      </c>
      <c r="AL182" s="487">
        <f t="shared" si="28"/>
        <v>-6158.6201366162859</v>
      </c>
      <c r="AM182" s="429">
        <v>7</v>
      </c>
      <c r="AN182" s="429">
        <v>7</v>
      </c>
    </row>
    <row r="183" spans="1:40">
      <c r="A183" s="434">
        <v>577</v>
      </c>
      <c r="B183" s="435" t="s">
        <v>214</v>
      </c>
      <c r="C183" s="436">
        <v>11138</v>
      </c>
      <c r="D183" s="503">
        <v>5717234.5679088682</v>
      </c>
      <c r="E183" s="499">
        <v>5667723.8107990222</v>
      </c>
      <c r="F183" s="499">
        <v>5663713.6572170183</v>
      </c>
      <c r="G183" s="499">
        <v>5663713.6572170183</v>
      </c>
      <c r="H183" s="502">
        <f t="shared" si="21"/>
        <v>0</v>
      </c>
      <c r="I183" s="490">
        <v>-441689.83507876884</v>
      </c>
      <c r="J183" s="491">
        <v>-275090.68396218377</v>
      </c>
      <c r="K183" s="491">
        <v>-376890.29475552158</v>
      </c>
      <c r="L183" s="491">
        <v>-376890.29475552158</v>
      </c>
      <c r="M183" s="488">
        <f t="shared" si="22"/>
        <v>0</v>
      </c>
      <c r="N183" s="200">
        <v>5275544.7328300998</v>
      </c>
      <c r="O183" s="440">
        <v>5392633.1268368382</v>
      </c>
      <c r="P183" s="440">
        <v>5286823.3624614971</v>
      </c>
      <c r="Q183" s="646">
        <f t="shared" si="23"/>
        <v>5286823.3624614971</v>
      </c>
      <c r="R183" s="487">
        <f t="shared" si="29"/>
        <v>0</v>
      </c>
      <c r="S183" s="440">
        <v>2388426.9604553194</v>
      </c>
      <c r="T183" s="440">
        <v>2388426.9604553194</v>
      </c>
      <c r="U183" s="440">
        <v>2375117.9126870902</v>
      </c>
      <c r="V183" s="440">
        <v>2375117.9126870902</v>
      </c>
      <c r="W183" s="487">
        <f t="shared" si="24"/>
        <v>0</v>
      </c>
      <c r="X183" s="200">
        <v>7663971.6932854187</v>
      </c>
      <c r="Y183" s="200">
        <v>7781060.0872921571</v>
      </c>
      <c r="Z183" s="200">
        <v>7661941.2751485873</v>
      </c>
      <c r="AA183" s="200">
        <v>7661941.2751485873</v>
      </c>
      <c r="AB183" s="487">
        <f t="shared" si="25"/>
        <v>0</v>
      </c>
      <c r="AC183" s="440">
        <v>1617033.6968682639</v>
      </c>
      <c r="AD183" s="440">
        <v>1616096.6419051972</v>
      </c>
      <c r="AE183" s="440">
        <v>1616096.6419051972</v>
      </c>
      <c r="AF183" s="440">
        <v>1573741.4322604346</v>
      </c>
      <c r="AG183" s="487">
        <f t="shared" si="26"/>
        <v>-42355.209644762566</v>
      </c>
      <c r="AH183" s="438">
        <v>9281005.3901536819</v>
      </c>
      <c r="AI183" s="438"/>
      <c r="AJ183" s="438">
        <v>9278037.9170537852</v>
      </c>
      <c r="AK183" s="428">
        <f t="shared" si="27"/>
        <v>9235682.7074090224</v>
      </c>
      <c r="AL183" s="487">
        <f t="shared" si="28"/>
        <v>-42355.209644762799</v>
      </c>
      <c r="AM183" s="429">
        <v>2</v>
      </c>
      <c r="AN183" s="429">
        <v>2</v>
      </c>
    </row>
    <row r="184" spans="1:40">
      <c r="A184" s="434">
        <v>578</v>
      </c>
      <c r="B184" s="435" t="s">
        <v>215</v>
      </c>
      <c r="C184" s="436">
        <v>3100</v>
      </c>
      <c r="D184" s="503">
        <v>457542.69652409421</v>
      </c>
      <c r="E184" s="499">
        <v>452371.49660098879</v>
      </c>
      <c r="F184" s="499">
        <v>450163.02689890796</v>
      </c>
      <c r="G184" s="499">
        <v>450163.02689890796</v>
      </c>
      <c r="H184" s="502">
        <f t="shared" si="21"/>
        <v>0</v>
      </c>
      <c r="I184" s="490">
        <v>-699293.19394066755</v>
      </c>
      <c r="J184" s="491">
        <v>-751614.99213228107</v>
      </c>
      <c r="K184" s="491">
        <v>-765940.46990086872</v>
      </c>
      <c r="L184" s="491">
        <v>-765940.46990086872</v>
      </c>
      <c r="M184" s="488">
        <f t="shared" si="22"/>
        <v>0</v>
      </c>
      <c r="N184" s="200">
        <v>-241750.49741657334</v>
      </c>
      <c r="O184" s="440">
        <v>-299243.49553129228</v>
      </c>
      <c r="P184" s="440">
        <v>-315777.44300196075</v>
      </c>
      <c r="Q184" s="646">
        <f t="shared" si="23"/>
        <v>-315777.44300196075</v>
      </c>
      <c r="R184" s="487">
        <f t="shared" si="29"/>
        <v>0</v>
      </c>
      <c r="S184" s="440">
        <v>1686047.9335108399</v>
      </c>
      <c r="T184" s="440">
        <v>1686047.9335108399</v>
      </c>
      <c r="U184" s="440">
        <v>1681732.3514559427</v>
      </c>
      <c r="V184" s="440">
        <v>1681732.3514559427</v>
      </c>
      <c r="W184" s="487">
        <f t="shared" si="24"/>
        <v>0</v>
      </c>
      <c r="X184" s="200">
        <v>1444297.4360942666</v>
      </c>
      <c r="Y184" s="200">
        <v>1386804.4379795478</v>
      </c>
      <c r="Z184" s="200">
        <v>1365954.9084539819</v>
      </c>
      <c r="AA184" s="200">
        <v>1365954.9084539819</v>
      </c>
      <c r="AB184" s="487">
        <f t="shared" si="25"/>
        <v>0</v>
      </c>
      <c r="AC184" s="440">
        <v>677689.2072218816</v>
      </c>
      <c r="AD184" s="440">
        <v>672132.62585172721</v>
      </c>
      <c r="AE184" s="440">
        <v>672132.62585172721</v>
      </c>
      <c r="AF184" s="440">
        <v>664195.90807623544</v>
      </c>
      <c r="AG184" s="487">
        <f t="shared" si="26"/>
        <v>-7936.7177754917648</v>
      </c>
      <c r="AH184" s="438">
        <v>2121986.6433161483</v>
      </c>
      <c r="AI184" s="438"/>
      <c r="AJ184" s="438">
        <v>2038087.5343057089</v>
      </c>
      <c r="AK184" s="428">
        <f t="shared" si="27"/>
        <v>2030150.8165302174</v>
      </c>
      <c r="AL184" s="487">
        <f t="shared" si="28"/>
        <v>-7936.7177754915319</v>
      </c>
      <c r="AM184" s="429">
        <v>18</v>
      </c>
      <c r="AN184" s="429">
        <v>18</v>
      </c>
    </row>
    <row r="185" spans="1:40">
      <c r="A185" s="434">
        <v>580</v>
      </c>
      <c r="B185" s="435" t="s">
        <v>216</v>
      </c>
      <c r="C185" s="436">
        <v>4438</v>
      </c>
      <c r="D185" s="503">
        <v>-370080.56294600037</v>
      </c>
      <c r="E185" s="499">
        <v>-369128.87400886882</v>
      </c>
      <c r="F185" s="499">
        <v>-362344.00451915734</v>
      </c>
      <c r="G185" s="499">
        <v>-362344.00451915734</v>
      </c>
      <c r="H185" s="502">
        <f t="shared" si="21"/>
        <v>0</v>
      </c>
      <c r="I185" s="490">
        <v>-526527.31250056182</v>
      </c>
      <c r="J185" s="491">
        <v>-595593.77422646666</v>
      </c>
      <c r="K185" s="491">
        <v>-588486.22543524322</v>
      </c>
      <c r="L185" s="491">
        <v>-588486.22543524322</v>
      </c>
      <c r="M185" s="488">
        <f t="shared" si="22"/>
        <v>0</v>
      </c>
      <c r="N185" s="200">
        <v>-896607.87544656219</v>
      </c>
      <c r="O185" s="440">
        <v>-964722.64823533548</v>
      </c>
      <c r="P185" s="440">
        <v>-950830.22995440057</v>
      </c>
      <c r="Q185" s="646">
        <f t="shared" si="23"/>
        <v>-950830.22995440057</v>
      </c>
      <c r="R185" s="487">
        <f t="shared" si="29"/>
        <v>0</v>
      </c>
      <c r="S185" s="440">
        <v>2022224.3114555308</v>
      </c>
      <c r="T185" s="440">
        <v>2022224.3114555308</v>
      </c>
      <c r="U185" s="440">
        <v>2018922.5981847316</v>
      </c>
      <c r="V185" s="440">
        <v>2018922.5981847316</v>
      </c>
      <c r="W185" s="487">
        <f t="shared" si="24"/>
        <v>0</v>
      </c>
      <c r="X185" s="200">
        <v>1125616.4360089686</v>
      </c>
      <c r="Y185" s="200">
        <v>1057501.6632201953</v>
      </c>
      <c r="Z185" s="200">
        <v>1068092.368230331</v>
      </c>
      <c r="AA185" s="200">
        <v>1068092.368230331</v>
      </c>
      <c r="AB185" s="487">
        <f t="shared" si="25"/>
        <v>0</v>
      </c>
      <c r="AC185" s="440">
        <v>1039072.1795655359</v>
      </c>
      <c r="AD185" s="440">
        <v>1030816.0201377625</v>
      </c>
      <c r="AE185" s="440">
        <v>1030816.0201377625</v>
      </c>
      <c r="AF185" s="440">
        <v>1025465.9249549286</v>
      </c>
      <c r="AG185" s="487">
        <f t="shared" si="26"/>
        <v>-5350.0951828339603</v>
      </c>
      <c r="AH185" s="438">
        <v>2164688.6155745042</v>
      </c>
      <c r="AI185" s="438"/>
      <c r="AJ185" s="438">
        <v>2098908.3883680934</v>
      </c>
      <c r="AK185" s="428">
        <f t="shared" si="27"/>
        <v>2093558.2931852597</v>
      </c>
      <c r="AL185" s="487">
        <f t="shared" si="28"/>
        <v>-5350.0951828337274</v>
      </c>
      <c r="AM185" s="429">
        <v>9</v>
      </c>
      <c r="AN185" s="429">
        <v>9</v>
      </c>
    </row>
    <row r="186" spans="1:40">
      <c r="A186" s="434">
        <v>581</v>
      </c>
      <c r="B186" s="435" t="s">
        <v>217</v>
      </c>
      <c r="C186" s="436">
        <v>6240</v>
      </c>
      <c r="D186" s="503">
        <v>1276243.0842913506</v>
      </c>
      <c r="E186" s="499">
        <v>1263430.5388167351</v>
      </c>
      <c r="F186" s="499">
        <v>1258716.9266336882</v>
      </c>
      <c r="G186" s="499">
        <v>1258716.9266336882</v>
      </c>
      <c r="H186" s="502">
        <f t="shared" si="21"/>
        <v>0</v>
      </c>
      <c r="I186" s="490">
        <v>-1282802.0554816453</v>
      </c>
      <c r="J186" s="491">
        <v>-1442356.4667798434</v>
      </c>
      <c r="K186" s="491">
        <v>-1432779.5373873503</v>
      </c>
      <c r="L186" s="491">
        <v>-1432779.5373873503</v>
      </c>
      <c r="M186" s="488">
        <f t="shared" si="22"/>
        <v>0</v>
      </c>
      <c r="N186" s="200">
        <v>-6558.9711902947165</v>
      </c>
      <c r="O186" s="440">
        <v>-178925.92796310829</v>
      </c>
      <c r="P186" s="440">
        <v>-174062.61075366219</v>
      </c>
      <c r="Q186" s="646">
        <f t="shared" si="23"/>
        <v>-174062.61075366219</v>
      </c>
      <c r="R186" s="487">
        <f t="shared" si="29"/>
        <v>0</v>
      </c>
      <c r="S186" s="440">
        <v>2206891.3111561537</v>
      </c>
      <c r="T186" s="440">
        <v>2206891.3111561537</v>
      </c>
      <c r="U186" s="440">
        <v>2191744.4437877815</v>
      </c>
      <c r="V186" s="440">
        <v>2191744.4437877815</v>
      </c>
      <c r="W186" s="487">
        <f t="shared" si="24"/>
        <v>0</v>
      </c>
      <c r="X186" s="200">
        <v>2200332.339965859</v>
      </c>
      <c r="Y186" s="200">
        <v>2027965.3831930454</v>
      </c>
      <c r="Z186" s="200">
        <v>2017681.8330341193</v>
      </c>
      <c r="AA186" s="200">
        <v>2017681.8330341193</v>
      </c>
      <c r="AB186" s="487">
        <f t="shared" si="25"/>
        <v>0</v>
      </c>
      <c r="AC186" s="440">
        <v>1256131.363861949</v>
      </c>
      <c r="AD186" s="440">
        <v>1246282.1486793398</v>
      </c>
      <c r="AE186" s="440">
        <v>1246282.1486793398</v>
      </c>
      <c r="AF186" s="440">
        <v>1224477.4940081832</v>
      </c>
      <c r="AG186" s="487">
        <f t="shared" si="26"/>
        <v>-21804.654671156546</v>
      </c>
      <c r="AH186" s="438">
        <v>3456463.7038278077</v>
      </c>
      <c r="AI186" s="438"/>
      <c r="AJ186" s="438">
        <v>3263963.9817134589</v>
      </c>
      <c r="AK186" s="428">
        <f t="shared" si="27"/>
        <v>3242159.3270423026</v>
      </c>
      <c r="AL186" s="487">
        <f t="shared" si="28"/>
        <v>-21804.654671156313</v>
      </c>
      <c r="AM186" s="429">
        <v>6</v>
      </c>
      <c r="AN186" s="429">
        <v>6</v>
      </c>
    </row>
    <row r="187" spans="1:40">
      <c r="A187" s="434">
        <v>583</v>
      </c>
      <c r="B187" s="435" t="s">
        <v>218</v>
      </c>
      <c r="C187" s="436">
        <v>947</v>
      </c>
      <c r="D187" s="503">
        <v>865594.0045392263</v>
      </c>
      <c r="E187" s="499">
        <v>858501.16662508319</v>
      </c>
      <c r="F187" s="499">
        <v>857997.69858741923</v>
      </c>
      <c r="G187" s="499">
        <v>857997.69858741923</v>
      </c>
      <c r="H187" s="502">
        <f t="shared" si="21"/>
        <v>0</v>
      </c>
      <c r="I187" s="490">
        <v>-242339.07255170986</v>
      </c>
      <c r="J187" s="491">
        <v>-235357.71079083861</v>
      </c>
      <c r="K187" s="491">
        <v>-227976.95770106028</v>
      </c>
      <c r="L187" s="491">
        <v>-227976.95770106028</v>
      </c>
      <c r="M187" s="488">
        <f t="shared" si="22"/>
        <v>0</v>
      </c>
      <c r="N187" s="200">
        <v>623254.93198751647</v>
      </c>
      <c r="O187" s="440">
        <v>623143.45583424461</v>
      </c>
      <c r="P187" s="440">
        <v>630020.74088635889</v>
      </c>
      <c r="Q187" s="646">
        <f t="shared" si="23"/>
        <v>630020.74088635901</v>
      </c>
      <c r="R187" s="487">
        <f t="shared" si="29"/>
        <v>0</v>
      </c>
      <c r="S187" s="440">
        <v>36952.678230757418</v>
      </c>
      <c r="T187" s="440">
        <v>36952.678230757418</v>
      </c>
      <c r="U187" s="440">
        <v>37541.577134502841</v>
      </c>
      <c r="V187" s="440">
        <v>37541.577134502841</v>
      </c>
      <c r="W187" s="487">
        <f t="shared" si="24"/>
        <v>0</v>
      </c>
      <c r="X187" s="200">
        <v>660207.61021827394</v>
      </c>
      <c r="Y187" s="200">
        <v>660096.13406500197</v>
      </c>
      <c r="Z187" s="200">
        <v>667562.31802086171</v>
      </c>
      <c r="AA187" s="200">
        <v>667562.31802086171</v>
      </c>
      <c r="AB187" s="487">
        <f t="shared" si="25"/>
        <v>0</v>
      </c>
      <c r="AC187" s="440">
        <v>195467.44897002191</v>
      </c>
      <c r="AD187" s="440">
        <v>193993.07111244238</v>
      </c>
      <c r="AE187" s="440">
        <v>193993.07111244238</v>
      </c>
      <c r="AF187" s="440">
        <v>191518.08710063214</v>
      </c>
      <c r="AG187" s="487">
        <f t="shared" si="26"/>
        <v>-2474.9840118102438</v>
      </c>
      <c r="AH187" s="438">
        <v>855675.05918829585</v>
      </c>
      <c r="AI187" s="438"/>
      <c r="AJ187" s="438">
        <v>861555.38913330412</v>
      </c>
      <c r="AK187" s="428">
        <f t="shared" si="27"/>
        <v>859080.40512149385</v>
      </c>
      <c r="AL187" s="487">
        <f t="shared" si="28"/>
        <v>-2474.9840118102729</v>
      </c>
      <c r="AM187" s="429">
        <v>19</v>
      </c>
      <c r="AN187" s="429">
        <v>19</v>
      </c>
    </row>
    <row r="188" spans="1:40">
      <c r="A188" s="434">
        <v>584</v>
      </c>
      <c r="B188" s="435" t="s">
        <v>219</v>
      </c>
      <c r="C188" s="436">
        <v>2653</v>
      </c>
      <c r="D188" s="503">
        <v>3817863.0916703423</v>
      </c>
      <c r="E188" s="499">
        <v>3787345.0468435525</v>
      </c>
      <c r="F188" s="499">
        <v>3784299.236254836</v>
      </c>
      <c r="G188" s="499">
        <v>3784299.236254836</v>
      </c>
      <c r="H188" s="502">
        <f t="shared" si="21"/>
        <v>0</v>
      </c>
      <c r="I188" s="490">
        <v>-1019019.2161576491</v>
      </c>
      <c r="J188" s="491">
        <v>-1000088.8736493611</v>
      </c>
      <c r="K188" s="491">
        <v>-975653.35150811693</v>
      </c>
      <c r="L188" s="491">
        <v>-975653.35150811693</v>
      </c>
      <c r="M188" s="488">
        <f t="shared" si="22"/>
        <v>0</v>
      </c>
      <c r="N188" s="200">
        <v>2798843.8755126931</v>
      </c>
      <c r="O188" s="440">
        <v>2787256.1731941914</v>
      </c>
      <c r="P188" s="440">
        <v>2808645.8847467192</v>
      </c>
      <c r="Q188" s="646">
        <f t="shared" si="23"/>
        <v>2808645.8847467192</v>
      </c>
      <c r="R188" s="487">
        <f t="shared" si="29"/>
        <v>0</v>
      </c>
      <c r="S188" s="440">
        <v>1820064.9121482298</v>
      </c>
      <c r="T188" s="440">
        <v>1820064.9121482298</v>
      </c>
      <c r="U188" s="440">
        <v>1820969.3542463663</v>
      </c>
      <c r="V188" s="440">
        <v>1820969.3542463663</v>
      </c>
      <c r="W188" s="487">
        <f t="shared" si="24"/>
        <v>0</v>
      </c>
      <c r="X188" s="200">
        <v>4618908.7876609229</v>
      </c>
      <c r="Y188" s="200">
        <v>4607321.0853424212</v>
      </c>
      <c r="Z188" s="200">
        <v>4629615.2389930859</v>
      </c>
      <c r="AA188" s="200">
        <v>4629615.2389930859</v>
      </c>
      <c r="AB188" s="487">
        <f t="shared" si="25"/>
        <v>0</v>
      </c>
      <c r="AC188" s="440">
        <v>547938.6876702545</v>
      </c>
      <c r="AD188" s="440">
        <v>544993.08395860076</v>
      </c>
      <c r="AE188" s="440">
        <v>544993.08395860076</v>
      </c>
      <c r="AF188" s="440">
        <v>547646.60296014382</v>
      </c>
      <c r="AG188" s="487">
        <f t="shared" si="26"/>
        <v>2653.5190015430562</v>
      </c>
      <c r="AH188" s="438">
        <v>5166847.475331177</v>
      </c>
      <c r="AI188" s="438"/>
      <c r="AJ188" s="438">
        <v>5174608.3229516866</v>
      </c>
      <c r="AK188" s="428">
        <f t="shared" si="27"/>
        <v>5177261.8419532301</v>
      </c>
      <c r="AL188" s="487">
        <f t="shared" si="28"/>
        <v>2653.5190015435219</v>
      </c>
      <c r="AM188" s="429">
        <v>16</v>
      </c>
      <c r="AN188" s="429">
        <v>16</v>
      </c>
    </row>
    <row r="189" spans="1:40">
      <c r="A189" s="434">
        <v>588</v>
      </c>
      <c r="B189" s="435" t="s">
        <v>220</v>
      </c>
      <c r="C189" s="436">
        <v>1600</v>
      </c>
      <c r="D189" s="503">
        <v>86104.372432762408</v>
      </c>
      <c r="E189" s="499">
        <v>84739.881003231509</v>
      </c>
      <c r="F189" s="499">
        <v>81021.290421688696</v>
      </c>
      <c r="G189" s="499">
        <v>81021.290421688696</v>
      </c>
      <c r="H189" s="502">
        <f t="shared" si="21"/>
        <v>0</v>
      </c>
      <c r="I189" s="490">
        <v>-1078494.3565335781</v>
      </c>
      <c r="J189" s="491">
        <v>-1059940.3224474264</v>
      </c>
      <c r="K189" s="491">
        <v>-1071525.7307716431</v>
      </c>
      <c r="L189" s="491">
        <v>-1071525.7307716431</v>
      </c>
      <c r="M189" s="488">
        <f t="shared" si="22"/>
        <v>0</v>
      </c>
      <c r="N189" s="200">
        <v>-992389.98410081572</v>
      </c>
      <c r="O189" s="440">
        <v>-975200.44144419488</v>
      </c>
      <c r="P189" s="440">
        <v>-990504.44034995441</v>
      </c>
      <c r="Q189" s="646">
        <f t="shared" si="23"/>
        <v>-990504.44034995441</v>
      </c>
      <c r="R189" s="487">
        <f t="shared" si="29"/>
        <v>0</v>
      </c>
      <c r="S189" s="440">
        <v>440419.67072424799</v>
      </c>
      <c r="T189" s="440">
        <v>440419.67072424799</v>
      </c>
      <c r="U189" s="440">
        <v>441902.08535899949</v>
      </c>
      <c r="V189" s="440">
        <v>441902.08535899949</v>
      </c>
      <c r="W189" s="487">
        <f t="shared" si="24"/>
        <v>0</v>
      </c>
      <c r="X189" s="200">
        <v>-551970.31337656779</v>
      </c>
      <c r="Y189" s="200">
        <v>-534780.77071994683</v>
      </c>
      <c r="Z189" s="200">
        <v>-548602.35499095498</v>
      </c>
      <c r="AA189" s="200">
        <v>-548602.35499095498</v>
      </c>
      <c r="AB189" s="487">
        <f t="shared" si="25"/>
        <v>0</v>
      </c>
      <c r="AC189" s="440">
        <v>386638.35232516564</v>
      </c>
      <c r="AD189" s="440">
        <v>383330.00558894081</v>
      </c>
      <c r="AE189" s="440">
        <v>383330.00558894081</v>
      </c>
      <c r="AF189" s="440">
        <v>380138.47448730201</v>
      </c>
      <c r="AG189" s="487">
        <f t="shared" si="26"/>
        <v>-3191.5311016388005</v>
      </c>
      <c r="AH189" s="438">
        <v>-165331.96105140215</v>
      </c>
      <c r="AI189" s="438"/>
      <c r="AJ189" s="438">
        <v>-165272.34940201417</v>
      </c>
      <c r="AK189" s="428">
        <f t="shared" si="27"/>
        <v>-168463.88050365297</v>
      </c>
      <c r="AL189" s="487">
        <f t="shared" si="28"/>
        <v>-3191.5311016388005</v>
      </c>
      <c r="AM189" s="429">
        <v>10</v>
      </c>
      <c r="AN189" s="429">
        <v>10</v>
      </c>
    </row>
    <row r="190" spans="1:40">
      <c r="A190" s="434">
        <v>592</v>
      </c>
      <c r="B190" s="435" t="s">
        <v>221</v>
      </c>
      <c r="C190" s="436">
        <v>3651</v>
      </c>
      <c r="D190" s="503">
        <v>2094465.3084742785</v>
      </c>
      <c r="E190" s="499">
        <v>2076573.4820264815</v>
      </c>
      <c r="F190" s="499">
        <v>2063142.5356635959</v>
      </c>
      <c r="G190" s="499">
        <v>2063142.5356635959</v>
      </c>
      <c r="H190" s="502">
        <f t="shared" si="21"/>
        <v>0</v>
      </c>
      <c r="I190" s="490">
        <v>-911660.85933167057</v>
      </c>
      <c r="J190" s="491">
        <v>-889877.40744267311</v>
      </c>
      <c r="K190" s="491">
        <v>-933425.3915656535</v>
      </c>
      <c r="L190" s="491">
        <v>-933425.3915656535</v>
      </c>
      <c r="M190" s="488">
        <f t="shared" si="22"/>
        <v>0</v>
      </c>
      <c r="N190" s="200">
        <v>1182804.4491426079</v>
      </c>
      <c r="O190" s="440">
        <v>1186696.0745838084</v>
      </c>
      <c r="P190" s="440">
        <v>1129717.1440979424</v>
      </c>
      <c r="Q190" s="646">
        <f t="shared" si="23"/>
        <v>1129717.1440979424</v>
      </c>
      <c r="R190" s="487">
        <f t="shared" si="29"/>
        <v>0</v>
      </c>
      <c r="S190" s="440">
        <v>1422911.5433030881</v>
      </c>
      <c r="T190" s="440">
        <v>1422911.5433030881</v>
      </c>
      <c r="U190" s="440">
        <v>1425204.221694584</v>
      </c>
      <c r="V190" s="440">
        <v>1425204.221694584</v>
      </c>
      <c r="W190" s="487">
        <f t="shared" si="24"/>
        <v>0</v>
      </c>
      <c r="X190" s="200">
        <v>2605715.9924456961</v>
      </c>
      <c r="Y190" s="200">
        <v>2609607.6178868962</v>
      </c>
      <c r="Z190" s="200">
        <v>2554921.3657925264</v>
      </c>
      <c r="AA190" s="200">
        <v>2554921.3657925264</v>
      </c>
      <c r="AB190" s="487">
        <f t="shared" si="25"/>
        <v>0</v>
      </c>
      <c r="AC190" s="440">
        <v>693725.36131208227</v>
      </c>
      <c r="AD190" s="440">
        <v>688899.80772801302</v>
      </c>
      <c r="AE190" s="440">
        <v>688899.80772801302</v>
      </c>
      <c r="AF190" s="440">
        <v>673755.39020160388</v>
      </c>
      <c r="AG190" s="487">
        <f t="shared" si="26"/>
        <v>-15144.417526409146</v>
      </c>
      <c r="AH190" s="438">
        <v>3299441.3537577782</v>
      </c>
      <c r="AI190" s="438"/>
      <c r="AJ190" s="438">
        <v>3243821.1735205394</v>
      </c>
      <c r="AK190" s="428">
        <f t="shared" si="27"/>
        <v>3228676.7559941304</v>
      </c>
      <c r="AL190" s="487">
        <f t="shared" si="28"/>
        <v>-15144.41752640903</v>
      </c>
      <c r="AM190" s="429">
        <v>13</v>
      </c>
      <c r="AN190" s="429">
        <v>13</v>
      </c>
    </row>
    <row r="191" spans="1:40">
      <c r="A191" s="434">
        <v>593</v>
      </c>
      <c r="B191" s="435" t="s">
        <v>222</v>
      </c>
      <c r="C191" s="436">
        <v>17077</v>
      </c>
      <c r="D191" s="503">
        <v>-1488942.2687712759</v>
      </c>
      <c r="E191" s="499">
        <v>-1487360.928099825</v>
      </c>
      <c r="F191" s="499">
        <v>-1479298.4203105853</v>
      </c>
      <c r="G191" s="499">
        <v>-1479298.4203105853</v>
      </c>
      <c r="H191" s="502">
        <f t="shared" si="21"/>
        <v>0</v>
      </c>
      <c r="I191" s="490">
        <v>-3928310.5241379226</v>
      </c>
      <c r="J191" s="491">
        <v>-3794333.3202108461</v>
      </c>
      <c r="K191" s="491">
        <v>-3927823.6828770884</v>
      </c>
      <c r="L191" s="491">
        <v>-3927823.6828770884</v>
      </c>
      <c r="M191" s="488">
        <f t="shared" si="22"/>
        <v>0</v>
      </c>
      <c r="N191" s="200">
        <v>-5417252.7929091984</v>
      </c>
      <c r="O191" s="440">
        <v>-5281694.2483106712</v>
      </c>
      <c r="P191" s="440">
        <v>-5407122.1031876737</v>
      </c>
      <c r="Q191" s="646">
        <f t="shared" si="23"/>
        <v>-5407122.1031876737</v>
      </c>
      <c r="R191" s="487">
        <f t="shared" si="29"/>
        <v>0</v>
      </c>
      <c r="S191" s="440">
        <v>6259949.9083045833</v>
      </c>
      <c r="T191" s="440">
        <v>6259949.9083045833</v>
      </c>
      <c r="U191" s="440">
        <v>6268444.1043851022</v>
      </c>
      <c r="V191" s="440">
        <v>6268444.1043851022</v>
      </c>
      <c r="W191" s="487">
        <f t="shared" si="24"/>
        <v>0</v>
      </c>
      <c r="X191" s="200">
        <v>842697.11539538484</v>
      </c>
      <c r="Y191" s="200">
        <v>978255.65999391209</v>
      </c>
      <c r="Z191" s="200">
        <v>861322.00119742844</v>
      </c>
      <c r="AA191" s="200">
        <v>861322.00119742844</v>
      </c>
      <c r="AB191" s="487">
        <f t="shared" si="25"/>
        <v>0</v>
      </c>
      <c r="AC191" s="440">
        <v>3373234.9836923801</v>
      </c>
      <c r="AD191" s="440">
        <v>3347607.1010246761</v>
      </c>
      <c r="AE191" s="440">
        <v>3347607.1010246761</v>
      </c>
      <c r="AF191" s="440">
        <v>3322183.4441921045</v>
      </c>
      <c r="AG191" s="487">
        <f t="shared" si="26"/>
        <v>-25423.656832571607</v>
      </c>
      <c r="AH191" s="438">
        <v>4215932.0990877654</v>
      </c>
      <c r="AI191" s="438"/>
      <c r="AJ191" s="438">
        <v>4208929.1022221046</v>
      </c>
      <c r="AK191" s="428">
        <f t="shared" si="27"/>
        <v>4183505.4453895329</v>
      </c>
      <c r="AL191" s="487">
        <f t="shared" si="28"/>
        <v>-25423.656832571607</v>
      </c>
      <c r="AM191" s="429">
        <v>10</v>
      </c>
      <c r="AN191" s="429">
        <v>10</v>
      </c>
    </row>
    <row r="192" spans="1:40">
      <c r="A192" s="434">
        <v>595</v>
      </c>
      <c r="B192" s="435" t="s">
        <v>223</v>
      </c>
      <c r="C192" s="436">
        <v>4140</v>
      </c>
      <c r="D192" s="503">
        <v>1311408.5330521124</v>
      </c>
      <c r="E192" s="499">
        <v>1299216.5830867006</v>
      </c>
      <c r="F192" s="499">
        <v>1296171.8082797085</v>
      </c>
      <c r="G192" s="499">
        <v>1296171.8082797085</v>
      </c>
      <c r="H192" s="502">
        <f t="shared" si="21"/>
        <v>0</v>
      </c>
      <c r="I192" s="490">
        <v>990138.02037847135</v>
      </c>
      <c r="J192" s="491">
        <v>1025389.9148786381</v>
      </c>
      <c r="K192" s="491">
        <v>1034359.8181954427</v>
      </c>
      <c r="L192" s="491">
        <v>1034359.8181954427</v>
      </c>
      <c r="M192" s="488">
        <f t="shared" si="22"/>
        <v>0</v>
      </c>
      <c r="N192" s="200">
        <v>2301546.5534305838</v>
      </c>
      <c r="O192" s="440">
        <v>2324606.4979653386</v>
      </c>
      <c r="P192" s="440">
        <v>2330531.6264751512</v>
      </c>
      <c r="Q192" s="646">
        <f t="shared" si="23"/>
        <v>2330531.6264751512</v>
      </c>
      <c r="R192" s="487">
        <f t="shared" si="29"/>
        <v>0</v>
      </c>
      <c r="S192" s="440">
        <v>2274073.9902639384</v>
      </c>
      <c r="T192" s="440">
        <v>2274073.9902639384</v>
      </c>
      <c r="U192" s="440">
        <v>2280686.9865767313</v>
      </c>
      <c r="V192" s="440">
        <v>2280686.9865767313</v>
      </c>
      <c r="W192" s="487">
        <f t="shared" si="24"/>
        <v>0</v>
      </c>
      <c r="X192" s="200">
        <v>4575620.5436945222</v>
      </c>
      <c r="Y192" s="200">
        <v>4598680.4882292766</v>
      </c>
      <c r="Z192" s="200">
        <v>4611218.613051882</v>
      </c>
      <c r="AA192" s="200">
        <v>4611218.613051882</v>
      </c>
      <c r="AB192" s="487">
        <f t="shared" si="25"/>
        <v>0</v>
      </c>
      <c r="AC192" s="440">
        <v>977804.14498013107</v>
      </c>
      <c r="AD192" s="440">
        <v>969008.50040884339</v>
      </c>
      <c r="AE192" s="440">
        <v>969008.50040884339</v>
      </c>
      <c r="AF192" s="440">
        <v>965502.29387445038</v>
      </c>
      <c r="AG192" s="487">
        <f t="shared" si="26"/>
        <v>-3506.2065343930153</v>
      </c>
      <c r="AH192" s="438">
        <v>5553424.6886746529</v>
      </c>
      <c r="AI192" s="438"/>
      <c r="AJ192" s="438">
        <v>5580227.1134607252</v>
      </c>
      <c r="AK192" s="428">
        <f t="shared" si="27"/>
        <v>5576720.906926332</v>
      </c>
      <c r="AL192" s="487">
        <f t="shared" si="28"/>
        <v>-3506.2065343931317</v>
      </c>
      <c r="AM192" s="429">
        <v>11</v>
      </c>
      <c r="AN192" s="429">
        <v>11</v>
      </c>
    </row>
    <row r="193" spans="1:40">
      <c r="A193" s="434">
        <v>598</v>
      </c>
      <c r="B193" s="435" t="s">
        <v>224</v>
      </c>
      <c r="C193" s="436">
        <v>19207</v>
      </c>
      <c r="D193" s="503">
        <v>9638469.3668377995</v>
      </c>
      <c r="E193" s="499">
        <v>9552503.7476193272</v>
      </c>
      <c r="F193" s="499">
        <v>9629262.7631354202</v>
      </c>
      <c r="G193" s="499">
        <v>9629262.7631354202</v>
      </c>
      <c r="H193" s="502">
        <f t="shared" si="21"/>
        <v>0</v>
      </c>
      <c r="I193" s="490">
        <v>-11815192.600662775</v>
      </c>
      <c r="J193" s="491">
        <v>-11558449.344818531</v>
      </c>
      <c r="K193" s="491">
        <v>-11816898.250625044</v>
      </c>
      <c r="L193" s="491">
        <v>-11816898.250625044</v>
      </c>
      <c r="M193" s="488">
        <f t="shared" si="22"/>
        <v>0</v>
      </c>
      <c r="N193" s="200">
        <v>-2176723.2338249758</v>
      </c>
      <c r="O193" s="440">
        <v>-2005945.5971992034</v>
      </c>
      <c r="P193" s="440">
        <v>-2187635.4874896239</v>
      </c>
      <c r="Q193" s="646">
        <f t="shared" si="23"/>
        <v>-2187635.4874896239</v>
      </c>
      <c r="R193" s="487">
        <f t="shared" si="29"/>
        <v>0</v>
      </c>
      <c r="S193" s="440">
        <v>1506314.2386241669</v>
      </c>
      <c r="T193" s="440">
        <v>1506314.2386241669</v>
      </c>
      <c r="U193" s="440">
        <v>1509816.7851735575</v>
      </c>
      <c r="V193" s="440">
        <v>1509816.7851735575</v>
      </c>
      <c r="W193" s="487">
        <f t="shared" si="24"/>
        <v>0</v>
      </c>
      <c r="X193" s="200">
        <v>-670408.99520080886</v>
      </c>
      <c r="Y193" s="200">
        <v>-499631.35857503652</v>
      </c>
      <c r="Z193" s="200">
        <v>-677818.70231606648</v>
      </c>
      <c r="AA193" s="200">
        <v>-677818.70231606648</v>
      </c>
      <c r="AB193" s="487">
        <f t="shared" si="25"/>
        <v>0</v>
      </c>
      <c r="AC193" s="440">
        <v>3124189.2120290324</v>
      </c>
      <c r="AD193" s="440">
        <v>3111297.5241390052</v>
      </c>
      <c r="AE193" s="440">
        <v>3111297.5241390052</v>
      </c>
      <c r="AF193" s="440">
        <v>3076435.0527252527</v>
      </c>
      <c r="AG193" s="487">
        <f t="shared" si="26"/>
        <v>-34862.47141375253</v>
      </c>
      <c r="AH193" s="438">
        <v>2453780.2168282233</v>
      </c>
      <c r="AI193" s="438"/>
      <c r="AJ193" s="438">
        <v>2433478.8218229385</v>
      </c>
      <c r="AK193" s="428">
        <f t="shared" si="27"/>
        <v>2398616.3504091864</v>
      </c>
      <c r="AL193" s="487">
        <f t="shared" si="28"/>
        <v>-34862.471413752064</v>
      </c>
      <c r="AM193" s="429">
        <v>15</v>
      </c>
      <c r="AN193" s="429">
        <v>15</v>
      </c>
    </row>
    <row r="194" spans="1:40">
      <c r="A194" s="434">
        <v>599</v>
      </c>
      <c r="B194" s="435" t="s">
        <v>225</v>
      </c>
      <c r="C194" s="436">
        <v>11206</v>
      </c>
      <c r="D194" s="503">
        <v>13969721.782136105</v>
      </c>
      <c r="E194" s="499">
        <v>13858298.645026069</v>
      </c>
      <c r="F194" s="499">
        <v>13888997.708752947</v>
      </c>
      <c r="G194" s="499">
        <v>13888997.708752947</v>
      </c>
      <c r="H194" s="502">
        <f t="shared" si="21"/>
        <v>0</v>
      </c>
      <c r="I194" s="490">
        <v>-4430888.8484185515</v>
      </c>
      <c r="J194" s="491">
        <v>-4365287.6614681976</v>
      </c>
      <c r="K194" s="491">
        <v>-4377309.1971087418</v>
      </c>
      <c r="L194" s="491">
        <v>-4377309.1971087418</v>
      </c>
      <c r="M194" s="488">
        <f t="shared" si="22"/>
        <v>0</v>
      </c>
      <c r="N194" s="200">
        <v>9538832.9337175526</v>
      </c>
      <c r="O194" s="440">
        <v>9493010.9835578725</v>
      </c>
      <c r="P194" s="440">
        <v>9511688.5116442051</v>
      </c>
      <c r="Q194" s="646">
        <f t="shared" si="23"/>
        <v>9511688.5116442051</v>
      </c>
      <c r="R194" s="487">
        <f t="shared" si="29"/>
        <v>0</v>
      </c>
      <c r="S194" s="440">
        <v>4786256.0862159692</v>
      </c>
      <c r="T194" s="440">
        <v>4786256.0862159692</v>
      </c>
      <c r="U194" s="440">
        <v>4793569.6578630488</v>
      </c>
      <c r="V194" s="440">
        <v>4793569.6578630488</v>
      </c>
      <c r="W194" s="487">
        <f t="shared" si="24"/>
        <v>0</v>
      </c>
      <c r="X194" s="200">
        <v>14325089.019933522</v>
      </c>
      <c r="Y194" s="200">
        <v>14279267.069773842</v>
      </c>
      <c r="Z194" s="200">
        <v>14305258.169507254</v>
      </c>
      <c r="AA194" s="200">
        <v>14305258.169507254</v>
      </c>
      <c r="AB194" s="487">
        <f t="shared" si="25"/>
        <v>0</v>
      </c>
      <c r="AC194" s="440">
        <v>2063292.1723409942</v>
      </c>
      <c r="AD194" s="440">
        <v>2053423.9411944244</v>
      </c>
      <c r="AE194" s="440">
        <v>2053423.9411944244</v>
      </c>
      <c r="AF194" s="440">
        <v>2040595.8378582234</v>
      </c>
      <c r="AG194" s="487">
        <f t="shared" si="26"/>
        <v>-12828.103336201049</v>
      </c>
      <c r="AH194" s="438">
        <v>16388381.192274516</v>
      </c>
      <c r="AI194" s="438"/>
      <c r="AJ194" s="438">
        <v>16358682.110701678</v>
      </c>
      <c r="AK194" s="428">
        <f t="shared" si="27"/>
        <v>16345854.007365476</v>
      </c>
      <c r="AL194" s="487">
        <f t="shared" si="28"/>
        <v>-12828.103336201981</v>
      </c>
      <c r="AM194" s="429">
        <v>15</v>
      </c>
      <c r="AN194" s="429">
        <v>15</v>
      </c>
    </row>
    <row r="195" spans="1:40">
      <c r="A195" s="434">
        <v>601</v>
      </c>
      <c r="B195" s="435" t="s">
        <v>226</v>
      </c>
      <c r="C195" s="436">
        <v>3786</v>
      </c>
      <c r="D195" s="503">
        <v>1643417.8092278994</v>
      </c>
      <c r="E195" s="499">
        <v>1629037.0508379187</v>
      </c>
      <c r="F195" s="499">
        <v>1620945.3820684487</v>
      </c>
      <c r="G195" s="499">
        <v>1620945.3820684487</v>
      </c>
      <c r="H195" s="502">
        <f t="shared" si="21"/>
        <v>0</v>
      </c>
      <c r="I195" s="490">
        <v>895380.37111541</v>
      </c>
      <c r="J195" s="491">
        <v>925851.25005999068</v>
      </c>
      <c r="K195" s="491">
        <v>949370.01792995352</v>
      </c>
      <c r="L195" s="491">
        <v>949370.01792995352</v>
      </c>
      <c r="M195" s="488">
        <f t="shared" si="22"/>
        <v>0</v>
      </c>
      <c r="N195" s="200">
        <v>2538798.1803433094</v>
      </c>
      <c r="O195" s="440">
        <v>2554888.3008979093</v>
      </c>
      <c r="P195" s="440">
        <v>2570315.3999984022</v>
      </c>
      <c r="Q195" s="646">
        <f t="shared" si="23"/>
        <v>2570315.3999984022</v>
      </c>
      <c r="R195" s="487">
        <f t="shared" si="29"/>
        <v>0</v>
      </c>
      <c r="S195" s="440">
        <v>1535223.447151971</v>
      </c>
      <c r="T195" s="440">
        <v>1535223.447151971</v>
      </c>
      <c r="U195" s="440">
        <v>1539874.3496339608</v>
      </c>
      <c r="V195" s="440">
        <v>1539874.3496339608</v>
      </c>
      <c r="W195" s="487">
        <f t="shared" si="24"/>
        <v>0</v>
      </c>
      <c r="X195" s="200">
        <v>4074021.6274952805</v>
      </c>
      <c r="Y195" s="200">
        <v>4090111.7480498804</v>
      </c>
      <c r="Z195" s="200">
        <v>4110189.7496323632</v>
      </c>
      <c r="AA195" s="200">
        <v>4110189.7496323632</v>
      </c>
      <c r="AB195" s="487">
        <f t="shared" si="25"/>
        <v>0</v>
      </c>
      <c r="AC195" s="440">
        <v>862604.80863671016</v>
      </c>
      <c r="AD195" s="440">
        <v>855711.02068714902</v>
      </c>
      <c r="AE195" s="440">
        <v>855711.02068714902</v>
      </c>
      <c r="AF195" s="440">
        <v>857854.44757574226</v>
      </c>
      <c r="AG195" s="487">
        <f t="shared" si="26"/>
        <v>2143.4268885932397</v>
      </c>
      <c r="AH195" s="438">
        <v>4936626.4361319905</v>
      </c>
      <c r="AI195" s="438"/>
      <c r="AJ195" s="438">
        <v>4965900.7703195121</v>
      </c>
      <c r="AK195" s="428">
        <f t="shared" si="27"/>
        <v>4968044.1972081056</v>
      </c>
      <c r="AL195" s="487">
        <f t="shared" si="28"/>
        <v>2143.4268885934725</v>
      </c>
      <c r="AM195" s="429">
        <v>13</v>
      </c>
      <c r="AN195" s="429">
        <v>13</v>
      </c>
    </row>
    <row r="196" spans="1:40">
      <c r="A196" s="434">
        <v>604</v>
      </c>
      <c r="B196" s="435" t="s">
        <v>227</v>
      </c>
      <c r="C196" s="436">
        <v>20405</v>
      </c>
      <c r="D196" s="503">
        <v>11887956.478392981</v>
      </c>
      <c r="E196" s="499">
        <v>11786610.027387384</v>
      </c>
      <c r="F196" s="499">
        <v>11768498.08172117</v>
      </c>
      <c r="G196" s="499">
        <v>11768498.08172117</v>
      </c>
      <c r="H196" s="502">
        <f t="shared" si="21"/>
        <v>0</v>
      </c>
      <c r="I196" s="490">
        <v>4857581.993465296</v>
      </c>
      <c r="J196" s="491">
        <v>4967907.0522939982</v>
      </c>
      <c r="K196" s="491">
        <v>4645491.5777978133</v>
      </c>
      <c r="L196" s="491">
        <v>4645491.5777978133</v>
      </c>
      <c r="M196" s="488">
        <f t="shared" si="22"/>
        <v>0</v>
      </c>
      <c r="N196" s="200">
        <v>16745538.471858278</v>
      </c>
      <c r="O196" s="440">
        <v>16754517.079681383</v>
      </c>
      <c r="P196" s="440">
        <v>16413989.659518983</v>
      </c>
      <c r="Q196" s="646">
        <f t="shared" si="23"/>
        <v>16413989.659518983</v>
      </c>
      <c r="R196" s="487">
        <f t="shared" si="29"/>
        <v>0</v>
      </c>
      <c r="S196" s="440">
        <v>-402695.61000260845</v>
      </c>
      <c r="T196" s="440">
        <v>-402695.61000260845</v>
      </c>
      <c r="U196" s="440">
        <v>-403690.54200171522</v>
      </c>
      <c r="V196" s="440">
        <v>-403690.54200171522</v>
      </c>
      <c r="W196" s="487">
        <f t="shared" si="24"/>
        <v>0</v>
      </c>
      <c r="X196" s="200">
        <v>16342842.861855669</v>
      </c>
      <c r="Y196" s="200">
        <v>16351821.469678774</v>
      </c>
      <c r="Z196" s="200">
        <v>16010299.117517268</v>
      </c>
      <c r="AA196" s="200">
        <v>16010299.117517268</v>
      </c>
      <c r="AB196" s="487">
        <f t="shared" si="25"/>
        <v>0</v>
      </c>
      <c r="AC196" s="440">
        <v>2150935.5049874252</v>
      </c>
      <c r="AD196" s="440">
        <v>2160828.7801196123</v>
      </c>
      <c r="AE196" s="440">
        <v>2160828.7801196123</v>
      </c>
      <c r="AF196" s="440">
        <v>2119660.5445921016</v>
      </c>
      <c r="AG196" s="487">
        <f t="shared" si="26"/>
        <v>-41168.235527510755</v>
      </c>
      <c r="AH196" s="438">
        <v>18493778.366843093</v>
      </c>
      <c r="AI196" s="438"/>
      <c r="AJ196" s="438">
        <v>18171127.897636879</v>
      </c>
      <c r="AK196" s="428">
        <f t="shared" si="27"/>
        <v>18129959.662109371</v>
      </c>
      <c r="AL196" s="487">
        <f t="shared" si="28"/>
        <v>-41168.235527507961</v>
      </c>
      <c r="AM196" s="429">
        <v>6</v>
      </c>
      <c r="AN196" s="429">
        <v>6</v>
      </c>
    </row>
    <row r="197" spans="1:40">
      <c r="A197" s="434">
        <v>607</v>
      </c>
      <c r="B197" s="435" t="s">
        <v>228</v>
      </c>
      <c r="C197" s="436">
        <v>4084</v>
      </c>
      <c r="D197" s="503">
        <v>775458.66069790698</v>
      </c>
      <c r="E197" s="499">
        <v>767369.70445213374</v>
      </c>
      <c r="F197" s="499">
        <v>754844.33360381215</v>
      </c>
      <c r="G197" s="499">
        <v>754844.33360381215</v>
      </c>
      <c r="H197" s="502">
        <f t="shared" si="21"/>
        <v>0</v>
      </c>
      <c r="I197" s="490">
        <v>-641023.25213957869</v>
      </c>
      <c r="J197" s="491">
        <v>-954176.28633631929</v>
      </c>
      <c r="K197" s="491">
        <v>-910416.41138530779</v>
      </c>
      <c r="L197" s="491">
        <v>-910416.41138530779</v>
      </c>
      <c r="M197" s="488">
        <f t="shared" si="22"/>
        <v>0</v>
      </c>
      <c r="N197" s="200">
        <v>134435.40855832829</v>
      </c>
      <c r="O197" s="440">
        <v>-186806.58188418555</v>
      </c>
      <c r="P197" s="440">
        <v>-155572.07778149564</v>
      </c>
      <c r="Q197" s="646">
        <f t="shared" si="23"/>
        <v>-155572.07778149564</v>
      </c>
      <c r="R197" s="487">
        <f t="shared" si="29"/>
        <v>0</v>
      </c>
      <c r="S197" s="440">
        <v>2529998.5483609755</v>
      </c>
      <c r="T197" s="440">
        <v>2529998.5483609755</v>
      </c>
      <c r="U197" s="440">
        <v>2534276.3673792565</v>
      </c>
      <c r="V197" s="440">
        <v>2534276.3673792565</v>
      </c>
      <c r="W197" s="487">
        <f t="shared" si="24"/>
        <v>0</v>
      </c>
      <c r="X197" s="200">
        <v>2664433.9569193036</v>
      </c>
      <c r="Y197" s="200">
        <v>2343191.9664767897</v>
      </c>
      <c r="Z197" s="200">
        <v>2378704.2895977609</v>
      </c>
      <c r="AA197" s="200">
        <v>2378704.2895977609</v>
      </c>
      <c r="AB197" s="487">
        <f t="shared" si="25"/>
        <v>0</v>
      </c>
      <c r="AC197" s="440">
        <v>946470.69518582721</v>
      </c>
      <c r="AD197" s="440">
        <v>940147.75984272594</v>
      </c>
      <c r="AE197" s="440">
        <v>940147.75984272594</v>
      </c>
      <c r="AF197" s="440">
        <v>932883.37604997109</v>
      </c>
      <c r="AG197" s="487">
        <f t="shared" si="26"/>
        <v>-7264.3837927548448</v>
      </c>
      <c r="AH197" s="438">
        <v>3610904.6521051307</v>
      </c>
      <c r="AI197" s="438"/>
      <c r="AJ197" s="438">
        <v>3318852.0494404868</v>
      </c>
      <c r="AK197" s="428">
        <f t="shared" si="27"/>
        <v>3311587.6656477321</v>
      </c>
      <c r="AL197" s="487">
        <f t="shared" si="28"/>
        <v>-7264.3837927547283</v>
      </c>
      <c r="AM197" s="429">
        <v>12</v>
      </c>
      <c r="AN197" s="429">
        <v>12</v>
      </c>
    </row>
    <row r="198" spans="1:40">
      <c r="A198" s="434">
        <v>608</v>
      </c>
      <c r="B198" s="435" t="s">
        <v>229</v>
      </c>
      <c r="C198" s="436">
        <v>1980</v>
      </c>
      <c r="D198" s="503">
        <v>361921.99003471155</v>
      </c>
      <c r="E198" s="499">
        <v>358404.5588197062</v>
      </c>
      <c r="F198" s="499">
        <v>358207.88424952852</v>
      </c>
      <c r="G198" s="499">
        <v>358207.88424952852</v>
      </c>
      <c r="H198" s="502">
        <f t="shared" si="21"/>
        <v>0</v>
      </c>
      <c r="I198" s="490">
        <v>-248295.41602324956</v>
      </c>
      <c r="J198" s="491">
        <v>-430498.63005457004</v>
      </c>
      <c r="K198" s="491">
        <v>-444775.93796221423</v>
      </c>
      <c r="L198" s="491">
        <v>-444775.93796221423</v>
      </c>
      <c r="M198" s="488">
        <f t="shared" si="22"/>
        <v>0</v>
      </c>
      <c r="N198" s="200">
        <v>113626.57401146198</v>
      </c>
      <c r="O198" s="440">
        <v>-72094.071234863834</v>
      </c>
      <c r="P198" s="440">
        <v>-86568.053712685709</v>
      </c>
      <c r="Q198" s="646">
        <f t="shared" si="23"/>
        <v>-86568.053712685709</v>
      </c>
      <c r="R198" s="487">
        <f t="shared" si="29"/>
        <v>0</v>
      </c>
      <c r="S198" s="440">
        <v>903346.43958557781</v>
      </c>
      <c r="T198" s="440">
        <v>903346.43958557781</v>
      </c>
      <c r="U198" s="440">
        <v>903365.75059115712</v>
      </c>
      <c r="V198" s="440">
        <v>903365.75059115712</v>
      </c>
      <c r="W198" s="487">
        <f t="shared" si="24"/>
        <v>0</v>
      </c>
      <c r="X198" s="200">
        <v>1016973.0135970397</v>
      </c>
      <c r="Y198" s="200">
        <v>831252.36835071398</v>
      </c>
      <c r="Z198" s="200">
        <v>816797.69687847141</v>
      </c>
      <c r="AA198" s="200">
        <v>816797.69687847141</v>
      </c>
      <c r="AB198" s="487">
        <f t="shared" si="25"/>
        <v>0</v>
      </c>
      <c r="AC198" s="440">
        <v>421410.80152191973</v>
      </c>
      <c r="AD198" s="440">
        <v>418289.01733936107</v>
      </c>
      <c r="AE198" s="440">
        <v>418289.01733936107</v>
      </c>
      <c r="AF198" s="440">
        <v>413284.45775106637</v>
      </c>
      <c r="AG198" s="487">
        <f t="shared" si="26"/>
        <v>-5004.5595882947091</v>
      </c>
      <c r="AH198" s="438">
        <v>1438383.8151189594</v>
      </c>
      <c r="AI198" s="438"/>
      <c r="AJ198" s="438">
        <v>1235086.7142178325</v>
      </c>
      <c r="AK198" s="428">
        <f t="shared" si="27"/>
        <v>1230082.1546295378</v>
      </c>
      <c r="AL198" s="487">
        <f t="shared" si="28"/>
        <v>-5004.5595882947091</v>
      </c>
      <c r="AM198" s="429">
        <v>4</v>
      </c>
      <c r="AN198" s="429">
        <v>4</v>
      </c>
    </row>
    <row r="199" spans="1:40">
      <c r="A199" s="434">
        <v>609</v>
      </c>
      <c r="B199" s="435" t="s">
        <v>230</v>
      </c>
      <c r="C199" s="436">
        <v>83205</v>
      </c>
      <c r="D199" s="503">
        <v>7339937.975476563</v>
      </c>
      <c r="E199" s="499">
        <v>7231434.9163997825</v>
      </c>
      <c r="F199" s="499">
        <v>7178158.0222585127</v>
      </c>
      <c r="G199" s="499">
        <v>7178158.0222585127</v>
      </c>
      <c r="H199" s="502">
        <f t="shared" si="21"/>
        <v>0</v>
      </c>
      <c r="I199" s="490">
        <v>-23333833.852580387</v>
      </c>
      <c r="J199" s="491">
        <v>-23953525.216175392</v>
      </c>
      <c r="K199" s="491">
        <v>-24672429.989435278</v>
      </c>
      <c r="L199" s="491">
        <v>-24672429.989435278</v>
      </c>
      <c r="M199" s="488">
        <f t="shared" si="22"/>
        <v>0</v>
      </c>
      <c r="N199" s="200">
        <v>-15993895.877103824</v>
      </c>
      <c r="O199" s="440">
        <v>-16722090.29977561</v>
      </c>
      <c r="P199" s="440">
        <v>-17494271.967176765</v>
      </c>
      <c r="Q199" s="646">
        <f t="shared" si="23"/>
        <v>-17494271.967176765</v>
      </c>
      <c r="R199" s="487">
        <f t="shared" si="29"/>
        <v>0</v>
      </c>
      <c r="S199" s="440">
        <v>22620631.763887629</v>
      </c>
      <c r="T199" s="440">
        <v>22620631.763887629</v>
      </c>
      <c r="U199" s="440">
        <v>22686581.203463353</v>
      </c>
      <c r="V199" s="440">
        <v>22686581.203463353</v>
      </c>
      <c r="W199" s="487">
        <f t="shared" si="24"/>
        <v>0</v>
      </c>
      <c r="X199" s="200">
        <v>6626735.8867838047</v>
      </c>
      <c r="Y199" s="200">
        <v>5898541.4641120192</v>
      </c>
      <c r="Z199" s="200">
        <v>5192309.236286588</v>
      </c>
      <c r="AA199" s="200">
        <v>5192309.236286588</v>
      </c>
      <c r="AB199" s="487">
        <f t="shared" si="25"/>
        <v>0</v>
      </c>
      <c r="AC199" s="440">
        <v>13782443.241329428</v>
      </c>
      <c r="AD199" s="440">
        <v>13713515.734987892</v>
      </c>
      <c r="AE199" s="440">
        <v>13713515.734987892</v>
      </c>
      <c r="AF199" s="440">
        <v>13542361.845734052</v>
      </c>
      <c r="AG199" s="487">
        <f t="shared" si="26"/>
        <v>-171153.88925383985</v>
      </c>
      <c r="AH199" s="438">
        <v>20409179.128113233</v>
      </c>
      <c r="AI199" s="438"/>
      <c r="AJ199" s="438">
        <v>18905824.97127448</v>
      </c>
      <c r="AK199" s="428">
        <f t="shared" si="27"/>
        <v>18734671.08202064</v>
      </c>
      <c r="AL199" s="487">
        <f t="shared" si="28"/>
        <v>-171153.88925383985</v>
      </c>
      <c r="AM199" s="429">
        <v>4</v>
      </c>
      <c r="AN199" s="429">
        <v>4</v>
      </c>
    </row>
    <row r="200" spans="1:40">
      <c r="A200" s="434">
        <v>611</v>
      </c>
      <c r="B200" s="435" t="s">
        <v>231</v>
      </c>
      <c r="C200" s="436">
        <v>5011</v>
      </c>
      <c r="D200" s="503">
        <v>2811403.5757379434</v>
      </c>
      <c r="E200" s="499">
        <v>2787765.7309032548</v>
      </c>
      <c r="F200" s="499">
        <v>2783463.9827582398</v>
      </c>
      <c r="G200" s="499">
        <v>2783463.9827582398</v>
      </c>
      <c r="H200" s="502">
        <f t="shared" si="21"/>
        <v>0</v>
      </c>
      <c r="I200" s="490">
        <v>449555.94975956489</v>
      </c>
      <c r="J200" s="491">
        <v>475835.12664221111</v>
      </c>
      <c r="K200" s="491">
        <v>386494.14747692633</v>
      </c>
      <c r="L200" s="491">
        <v>386494.14747692633</v>
      </c>
      <c r="M200" s="488">
        <f t="shared" si="22"/>
        <v>0</v>
      </c>
      <c r="N200" s="200">
        <v>3260959.5254975082</v>
      </c>
      <c r="O200" s="440">
        <v>3263600.8575454662</v>
      </c>
      <c r="P200" s="440">
        <v>3169958.1302351663</v>
      </c>
      <c r="Q200" s="646">
        <f t="shared" si="23"/>
        <v>3169958.1302351663</v>
      </c>
      <c r="R200" s="487">
        <f t="shared" si="29"/>
        <v>0</v>
      </c>
      <c r="S200" s="440">
        <v>1146891.0287078538</v>
      </c>
      <c r="T200" s="440">
        <v>1146891.0287078538</v>
      </c>
      <c r="U200" s="440">
        <v>1127579.3538515638</v>
      </c>
      <c r="V200" s="440">
        <v>1127579.3538515638</v>
      </c>
      <c r="W200" s="487">
        <f t="shared" si="24"/>
        <v>0</v>
      </c>
      <c r="X200" s="200">
        <v>4407850.5542053618</v>
      </c>
      <c r="Y200" s="200">
        <v>4410491.8862533197</v>
      </c>
      <c r="Z200" s="200">
        <v>4297537.4840867296</v>
      </c>
      <c r="AA200" s="200">
        <v>4297537.4840867296</v>
      </c>
      <c r="AB200" s="487">
        <f t="shared" si="25"/>
        <v>0</v>
      </c>
      <c r="AC200" s="440">
        <v>750510.79854189372</v>
      </c>
      <c r="AD200" s="440">
        <v>750339.29502206272</v>
      </c>
      <c r="AE200" s="440">
        <v>750339.29502206272</v>
      </c>
      <c r="AF200" s="440">
        <v>719641.43990759377</v>
      </c>
      <c r="AG200" s="487">
        <f t="shared" si="26"/>
        <v>-30697.855114468955</v>
      </c>
      <c r="AH200" s="438">
        <v>5158361.3527472559</v>
      </c>
      <c r="AI200" s="438"/>
      <c r="AJ200" s="438">
        <v>5047876.7791087925</v>
      </c>
      <c r="AK200" s="428">
        <f t="shared" si="27"/>
        <v>5017178.9239943232</v>
      </c>
      <c r="AL200" s="487">
        <f t="shared" si="28"/>
        <v>-30697.855114469305</v>
      </c>
      <c r="AM200" s="429">
        <v>1</v>
      </c>
      <c r="AN200" s="430">
        <v>33</v>
      </c>
    </row>
    <row r="201" spans="1:40">
      <c r="A201" s="434">
        <v>614</v>
      </c>
      <c r="B201" s="435" t="s">
        <v>232</v>
      </c>
      <c r="C201" s="436">
        <v>2999</v>
      </c>
      <c r="D201" s="503">
        <v>2131268.0162177924</v>
      </c>
      <c r="E201" s="499">
        <v>2113535.6548988866</v>
      </c>
      <c r="F201" s="499">
        <v>2111030.4930084217</v>
      </c>
      <c r="G201" s="499">
        <v>2111030.4930084217</v>
      </c>
      <c r="H201" s="502">
        <f t="shared" si="21"/>
        <v>0</v>
      </c>
      <c r="I201" s="490">
        <v>-1300234.5127074032</v>
      </c>
      <c r="J201" s="491">
        <v>-1270940.8438510024</v>
      </c>
      <c r="K201" s="491">
        <v>-1261345.7967250596</v>
      </c>
      <c r="L201" s="491">
        <v>-1261345.7967250596</v>
      </c>
      <c r="M201" s="488">
        <f t="shared" si="22"/>
        <v>0</v>
      </c>
      <c r="N201" s="200">
        <v>831033.50351038948</v>
      </c>
      <c r="O201" s="440">
        <v>842594.8110478844</v>
      </c>
      <c r="P201" s="440">
        <v>849684.69628336187</v>
      </c>
      <c r="Q201" s="646">
        <f t="shared" si="23"/>
        <v>849684.69628336211</v>
      </c>
      <c r="R201" s="487">
        <f t="shared" si="29"/>
        <v>0</v>
      </c>
      <c r="S201" s="440">
        <v>1514462.534140015</v>
      </c>
      <c r="T201" s="440">
        <v>1514462.534140015</v>
      </c>
      <c r="U201" s="440">
        <v>1516639.8992714647</v>
      </c>
      <c r="V201" s="440">
        <v>1516639.8992714647</v>
      </c>
      <c r="W201" s="487">
        <f t="shared" si="24"/>
        <v>0</v>
      </c>
      <c r="X201" s="200">
        <v>2345496.0376504045</v>
      </c>
      <c r="Y201" s="200">
        <v>2357057.3451878997</v>
      </c>
      <c r="Z201" s="200">
        <v>2366324.5955548268</v>
      </c>
      <c r="AA201" s="200">
        <v>2366324.5955548268</v>
      </c>
      <c r="AB201" s="487">
        <f t="shared" si="25"/>
        <v>0</v>
      </c>
      <c r="AC201" s="440">
        <v>779818.05126084213</v>
      </c>
      <c r="AD201" s="440">
        <v>772496.94114147674</v>
      </c>
      <c r="AE201" s="440">
        <v>772496.94114147674</v>
      </c>
      <c r="AF201" s="440">
        <v>769000.93389053084</v>
      </c>
      <c r="AG201" s="487">
        <f t="shared" si="26"/>
        <v>-3496.0072509458987</v>
      </c>
      <c r="AH201" s="438">
        <v>3125314.0889112465</v>
      </c>
      <c r="AI201" s="438"/>
      <c r="AJ201" s="438">
        <v>3138821.5366963036</v>
      </c>
      <c r="AK201" s="428">
        <f t="shared" si="27"/>
        <v>3135325.5294453576</v>
      </c>
      <c r="AL201" s="487">
        <f t="shared" si="28"/>
        <v>-3496.0072509460151</v>
      </c>
      <c r="AM201" s="429">
        <v>19</v>
      </c>
      <c r="AN201" s="429">
        <v>19</v>
      </c>
    </row>
    <row r="202" spans="1:40">
      <c r="A202" s="434">
        <v>615</v>
      </c>
      <c r="B202" s="435" t="s">
        <v>233</v>
      </c>
      <c r="C202" s="436">
        <v>7603</v>
      </c>
      <c r="D202" s="503">
        <v>8104087.0074282596</v>
      </c>
      <c r="E202" s="499">
        <v>8037153.0338903833</v>
      </c>
      <c r="F202" s="499">
        <v>8043160.6941192858</v>
      </c>
      <c r="G202" s="499">
        <v>8043160.6941192858</v>
      </c>
      <c r="H202" s="502">
        <f t="shared" si="21"/>
        <v>0</v>
      </c>
      <c r="I202" s="490">
        <v>1870284.5859033044</v>
      </c>
      <c r="J202" s="491">
        <v>1921378.5109564946</v>
      </c>
      <c r="K202" s="491">
        <v>1969624.4606021871</v>
      </c>
      <c r="L202" s="491">
        <v>1969624.4606021871</v>
      </c>
      <c r="M202" s="488">
        <f t="shared" si="22"/>
        <v>0</v>
      </c>
      <c r="N202" s="200">
        <v>9974371.5933315642</v>
      </c>
      <c r="O202" s="440">
        <v>9958531.5448468775</v>
      </c>
      <c r="P202" s="440">
        <v>10012785.154721472</v>
      </c>
      <c r="Q202" s="646">
        <f t="shared" si="23"/>
        <v>10012785.154721472</v>
      </c>
      <c r="R202" s="487">
        <f t="shared" si="29"/>
        <v>0</v>
      </c>
      <c r="S202" s="440">
        <v>3660855.9471444041</v>
      </c>
      <c r="T202" s="440">
        <v>3660855.9471444041</v>
      </c>
      <c r="U202" s="440">
        <v>3665159.1393682896</v>
      </c>
      <c r="V202" s="440">
        <v>3665159.1393682896</v>
      </c>
      <c r="W202" s="487">
        <f t="shared" si="24"/>
        <v>0</v>
      </c>
      <c r="X202" s="200">
        <v>13635227.540475968</v>
      </c>
      <c r="Y202" s="200">
        <v>13619387.491991282</v>
      </c>
      <c r="Z202" s="200">
        <v>13677944.294089762</v>
      </c>
      <c r="AA202" s="200">
        <v>13677944.294089762</v>
      </c>
      <c r="AB202" s="487">
        <f t="shared" si="25"/>
        <v>0</v>
      </c>
      <c r="AC202" s="440">
        <v>1585886.7167410827</v>
      </c>
      <c r="AD202" s="440">
        <v>1574944.5395888288</v>
      </c>
      <c r="AE202" s="440">
        <v>1574944.5395888288</v>
      </c>
      <c r="AF202" s="440">
        <v>1557067.0265398102</v>
      </c>
      <c r="AG202" s="487">
        <f t="shared" si="26"/>
        <v>-17877.513049018569</v>
      </c>
      <c r="AH202" s="438">
        <v>15221114.257217051</v>
      </c>
      <c r="AI202" s="438"/>
      <c r="AJ202" s="438">
        <v>15252888.833678592</v>
      </c>
      <c r="AK202" s="428">
        <f t="shared" si="27"/>
        <v>15235011.320629572</v>
      </c>
      <c r="AL202" s="487">
        <f t="shared" si="28"/>
        <v>-17877.513049019501</v>
      </c>
      <c r="AM202" s="429">
        <v>17</v>
      </c>
      <c r="AN202" s="429">
        <v>17</v>
      </c>
    </row>
    <row r="203" spans="1:40">
      <c r="A203" s="434">
        <v>616</v>
      </c>
      <c r="B203" s="435" t="s">
        <v>234</v>
      </c>
      <c r="C203" s="436">
        <v>1807</v>
      </c>
      <c r="D203" s="503">
        <v>377808.04691851354</v>
      </c>
      <c r="E203" s="499">
        <v>374150.98565558559</v>
      </c>
      <c r="F203" s="499">
        <v>369341.17763116129</v>
      </c>
      <c r="G203" s="499">
        <v>369341.17763116129</v>
      </c>
      <c r="H203" s="502">
        <f t="shared" ref="H203:H266" si="30">F203-G203</f>
        <v>0</v>
      </c>
      <c r="I203" s="490">
        <v>-262499.60379394714</v>
      </c>
      <c r="J203" s="491">
        <v>-439608.02946198458</v>
      </c>
      <c r="K203" s="491">
        <v>-462845.79713061458</v>
      </c>
      <c r="L203" s="491">
        <v>-462845.79713061458</v>
      </c>
      <c r="M203" s="488">
        <f t="shared" ref="M203:M266" si="31">K203-L203</f>
        <v>0</v>
      </c>
      <c r="N203" s="200">
        <v>115308.4431245664</v>
      </c>
      <c r="O203" s="440">
        <v>-65457.043806398986</v>
      </c>
      <c r="P203" s="440">
        <v>-93504.619499453285</v>
      </c>
      <c r="Q203" s="646">
        <f t="shared" ref="Q203:Q266" si="32">SUM(G203,L203)</f>
        <v>-93504.619499453285</v>
      </c>
      <c r="R203" s="487">
        <f t="shared" si="29"/>
        <v>0</v>
      </c>
      <c r="S203" s="440">
        <v>778909.67029575957</v>
      </c>
      <c r="T203" s="440">
        <v>778909.67029575957</v>
      </c>
      <c r="U203" s="440">
        <v>779712.87489525776</v>
      </c>
      <c r="V203" s="440">
        <v>779712.87489525776</v>
      </c>
      <c r="W203" s="487">
        <f t="shared" ref="W203:W266" si="33">U203-V203</f>
        <v>0</v>
      </c>
      <c r="X203" s="200">
        <v>894218.11342032603</v>
      </c>
      <c r="Y203" s="200">
        <v>713452.62648936058</v>
      </c>
      <c r="Z203" s="200">
        <v>686208.25539580453</v>
      </c>
      <c r="AA203" s="200">
        <v>686208.25539580453</v>
      </c>
      <c r="AB203" s="487">
        <f t="shared" ref="AB203:AB266" si="34">AA203-Z203</f>
        <v>0</v>
      </c>
      <c r="AC203" s="440">
        <v>388703.8806760055</v>
      </c>
      <c r="AD203" s="440">
        <v>386636.58880915289</v>
      </c>
      <c r="AE203" s="440">
        <v>386636.58880915289</v>
      </c>
      <c r="AF203" s="440">
        <v>380148.71369228436</v>
      </c>
      <c r="AG203" s="487">
        <f t="shared" ref="AG203:AG266" si="35">AF203-AE203</f>
        <v>-6487.8751168685267</v>
      </c>
      <c r="AH203" s="438">
        <v>1282921.9940963315</v>
      </c>
      <c r="AI203" s="438"/>
      <c r="AJ203" s="438">
        <v>1072844.8442049574</v>
      </c>
      <c r="AK203" s="428">
        <f t="shared" ref="AK203:AK266" si="36">SUM(AA203,AF203)</f>
        <v>1066356.969088089</v>
      </c>
      <c r="AL203" s="487">
        <f t="shared" ref="AL203:AL266" si="37">AK203-AJ203</f>
        <v>-6487.8751168684103</v>
      </c>
      <c r="AM203" s="429">
        <v>1</v>
      </c>
      <c r="AN203" s="430">
        <v>32</v>
      </c>
    </row>
    <row r="204" spans="1:40">
      <c r="A204" s="434">
        <v>619</v>
      </c>
      <c r="B204" s="435" t="s">
        <v>235</v>
      </c>
      <c r="C204" s="436">
        <v>2675</v>
      </c>
      <c r="D204" s="503">
        <v>88695.989479160169</v>
      </c>
      <c r="E204" s="499">
        <v>86650.931063683238</v>
      </c>
      <c r="F204" s="499">
        <v>80647.139148511807</v>
      </c>
      <c r="G204" s="499">
        <v>80647.139148511807</v>
      </c>
      <c r="H204" s="502">
        <f t="shared" si="30"/>
        <v>0</v>
      </c>
      <c r="I204" s="490">
        <v>1056158.6930223126</v>
      </c>
      <c r="J204" s="491">
        <v>1023927.5160328585</v>
      </c>
      <c r="K204" s="491">
        <v>1009829.0176438187</v>
      </c>
      <c r="L204" s="491">
        <v>1009829.0176438187</v>
      </c>
      <c r="M204" s="488">
        <f t="shared" si="31"/>
        <v>0</v>
      </c>
      <c r="N204" s="200">
        <v>1144854.6825014728</v>
      </c>
      <c r="O204" s="440">
        <v>1110578.4470965418</v>
      </c>
      <c r="P204" s="440">
        <v>1090476.1567923306</v>
      </c>
      <c r="Q204" s="646">
        <f t="shared" si="32"/>
        <v>1090476.1567923306</v>
      </c>
      <c r="R204" s="487">
        <f t="shared" ref="R204:R267" si="38">P204-Q204</f>
        <v>0</v>
      </c>
      <c r="S204" s="440">
        <v>1563083.8024926377</v>
      </c>
      <c r="T204" s="440">
        <v>1563083.8024926377</v>
      </c>
      <c r="U204" s="440">
        <v>1560511.2675316883</v>
      </c>
      <c r="V204" s="440">
        <v>1560511.2675316883</v>
      </c>
      <c r="W204" s="487">
        <f t="shared" si="33"/>
        <v>0</v>
      </c>
      <c r="X204" s="200">
        <v>2707938.4849941107</v>
      </c>
      <c r="Y204" s="200">
        <v>2673662.2495891796</v>
      </c>
      <c r="Z204" s="200">
        <v>2650987.4243240189</v>
      </c>
      <c r="AA204" s="200">
        <v>2650987.4243240189</v>
      </c>
      <c r="AB204" s="487">
        <f t="shared" si="34"/>
        <v>0</v>
      </c>
      <c r="AC204" s="440">
        <v>695089.14506629901</v>
      </c>
      <c r="AD204" s="440">
        <v>688913.91420146602</v>
      </c>
      <c r="AE204" s="440">
        <v>688913.91420146602</v>
      </c>
      <c r="AF204" s="440">
        <v>688811.51824984758</v>
      </c>
      <c r="AG204" s="487">
        <f t="shared" si="35"/>
        <v>-102.39595161844045</v>
      </c>
      <c r="AH204" s="438">
        <v>3403027.6300604097</v>
      </c>
      <c r="AI204" s="438"/>
      <c r="AJ204" s="438">
        <v>3339901.3385254848</v>
      </c>
      <c r="AK204" s="428">
        <f t="shared" si="36"/>
        <v>3339798.9425738663</v>
      </c>
      <c r="AL204" s="487">
        <f t="shared" si="37"/>
        <v>-102.39595161844045</v>
      </c>
      <c r="AM204" s="429">
        <v>6</v>
      </c>
      <c r="AN204" s="429">
        <v>6</v>
      </c>
    </row>
    <row r="205" spans="1:40">
      <c r="A205" s="434">
        <v>620</v>
      </c>
      <c r="B205" s="435" t="s">
        <v>236</v>
      </c>
      <c r="C205" s="436">
        <v>2380</v>
      </c>
      <c r="D205" s="503">
        <v>1813733.3685002071</v>
      </c>
      <c r="E205" s="499">
        <v>1798546.1985001452</v>
      </c>
      <c r="F205" s="499">
        <v>1800963.1906584552</v>
      </c>
      <c r="G205" s="499">
        <v>1800963.1906584552</v>
      </c>
      <c r="H205" s="502">
        <f t="shared" si="30"/>
        <v>0</v>
      </c>
      <c r="I205" s="490">
        <v>436034.81044762197</v>
      </c>
      <c r="J205" s="491">
        <v>453735.65618458029</v>
      </c>
      <c r="K205" s="491">
        <v>481854.14847273933</v>
      </c>
      <c r="L205" s="491">
        <v>481854.14847273933</v>
      </c>
      <c r="M205" s="488">
        <f t="shared" si="31"/>
        <v>0</v>
      </c>
      <c r="N205" s="200">
        <v>2249768.1789478292</v>
      </c>
      <c r="O205" s="440">
        <v>2252281.8546847254</v>
      </c>
      <c r="P205" s="440">
        <v>2282817.3391311946</v>
      </c>
      <c r="Q205" s="646">
        <f t="shared" si="32"/>
        <v>2282817.3391311946</v>
      </c>
      <c r="R205" s="487">
        <f t="shared" si="38"/>
        <v>0</v>
      </c>
      <c r="S205" s="440">
        <v>793840.99892054696</v>
      </c>
      <c r="T205" s="440">
        <v>793840.99892054696</v>
      </c>
      <c r="U205" s="440">
        <v>795721.41825120139</v>
      </c>
      <c r="V205" s="440">
        <v>795721.41825120139</v>
      </c>
      <c r="W205" s="487">
        <f t="shared" si="33"/>
        <v>0</v>
      </c>
      <c r="X205" s="200">
        <v>3043609.177868376</v>
      </c>
      <c r="Y205" s="200">
        <v>3046122.8536052722</v>
      </c>
      <c r="Z205" s="200">
        <v>3078538.7573823961</v>
      </c>
      <c r="AA205" s="200">
        <v>3078538.7573823961</v>
      </c>
      <c r="AB205" s="487">
        <f t="shared" si="34"/>
        <v>0</v>
      </c>
      <c r="AC205" s="440">
        <v>603356.0102614169</v>
      </c>
      <c r="AD205" s="440">
        <v>598071.00170781452</v>
      </c>
      <c r="AE205" s="440">
        <v>598071.00170781452</v>
      </c>
      <c r="AF205" s="440">
        <v>591004.61593204807</v>
      </c>
      <c r="AG205" s="487">
        <f t="shared" si="35"/>
        <v>-7066.3857757664518</v>
      </c>
      <c r="AH205" s="438">
        <v>3646965.1881297929</v>
      </c>
      <c r="AI205" s="438"/>
      <c r="AJ205" s="438">
        <v>3676609.7590902108</v>
      </c>
      <c r="AK205" s="428">
        <f t="shared" si="36"/>
        <v>3669543.373314444</v>
      </c>
      <c r="AL205" s="487">
        <f t="shared" si="37"/>
        <v>-7066.3857757668011</v>
      </c>
      <c r="AM205" s="429">
        <v>18</v>
      </c>
      <c r="AN205" s="429">
        <v>18</v>
      </c>
    </row>
    <row r="206" spans="1:40">
      <c r="A206" s="434">
        <v>623</v>
      </c>
      <c r="B206" s="435" t="s">
        <v>237</v>
      </c>
      <c r="C206" s="436">
        <v>2107</v>
      </c>
      <c r="D206" s="503">
        <v>927706.88912219368</v>
      </c>
      <c r="E206" s="499">
        <v>919659.37001509755</v>
      </c>
      <c r="F206" s="499">
        <v>920836.79419708555</v>
      </c>
      <c r="G206" s="499">
        <v>920836.79419708555</v>
      </c>
      <c r="H206" s="502">
        <f t="shared" si="30"/>
        <v>0</v>
      </c>
      <c r="I206" s="490">
        <v>438858.48112367879</v>
      </c>
      <c r="J206" s="491">
        <v>456412.19898236153</v>
      </c>
      <c r="K206" s="491">
        <v>492254.11695615231</v>
      </c>
      <c r="L206" s="491">
        <v>492254.11695615231</v>
      </c>
      <c r="M206" s="488">
        <f t="shared" si="31"/>
        <v>0</v>
      </c>
      <c r="N206" s="200">
        <v>1366565.3702458725</v>
      </c>
      <c r="O206" s="440">
        <v>1376071.568997459</v>
      </c>
      <c r="P206" s="440">
        <v>1413090.9111532378</v>
      </c>
      <c r="Q206" s="646">
        <f t="shared" si="32"/>
        <v>1413090.9111532378</v>
      </c>
      <c r="R206" s="487">
        <f t="shared" si="38"/>
        <v>0</v>
      </c>
      <c r="S206" s="440">
        <v>-71579.518694988496</v>
      </c>
      <c r="T206" s="440">
        <v>-71579.518694988496</v>
      </c>
      <c r="U206" s="440">
        <v>-71486.339083328654</v>
      </c>
      <c r="V206" s="440">
        <v>-71486.339083328654</v>
      </c>
      <c r="W206" s="487">
        <f t="shared" si="33"/>
        <v>0</v>
      </c>
      <c r="X206" s="200">
        <v>1294985.8515508841</v>
      </c>
      <c r="Y206" s="200">
        <v>1304492.0503024706</v>
      </c>
      <c r="Z206" s="200">
        <v>1341604.5720699092</v>
      </c>
      <c r="AA206" s="200">
        <v>1341604.5720699092</v>
      </c>
      <c r="AB206" s="487">
        <f t="shared" si="34"/>
        <v>0</v>
      </c>
      <c r="AC206" s="440">
        <v>479425.37350924837</v>
      </c>
      <c r="AD206" s="440">
        <v>477519.3684150289</v>
      </c>
      <c r="AE206" s="440">
        <v>477519.3684150289</v>
      </c>
      <c r="AF206" s="440">
        <v>474537.06906927645</v>
      </c>
      <c r="AG206" s="487">
        <f t="shared" si="35"/>
        <v>-2982.2993457524572</v>
      </c>
      <c r="AH206" s="438">
        <v>1774411.2250601323</v>
      </c>
      <c r="AI206" s="438"/>
      <c r="AJ206" s="438">
        <v>1819123.9404849382</v>
      </c>
      <c r="AK206" s="428">
        <f t="shared" si="36"/>
        <v>1816141.6411391855</v>
      </c>
      <c r="AL206" s="487">
        <f t="shared" si="37"/>
        <v>-2982.29934575269</v>
      </c>
      <c r="AM206" s="429">
        <v>10</v>
      </c>
      <c r="AN206" s="429">
        <v>10</v>
      </c>
    </row>
    <row r="207" spans="1:40">
      <c r="A207" s="434">
        <v>624</v>
      </c>
      <c r="B207" s="435" t="s">
        <v>238</v>
      </c>
      <c r="C207" s="436">
        <v>5117</v>
      </c>
      <c r="D207" s="503">
        <v>1793442.4777765321</v>
      </c>
      <c r="E207" s="499">
        <v>1777413.5219148281</v>
      </c>
      <c r="F207" s="499">
        <v>1778286.8113062661</v>
      </c>
      <c r="G207" s="499">
        <v>1778286.8113062661</v>
      </c>
      <c r="H207" s="502">
        <f t="shared" si="30"/>
        <v>0</v>
      </c>
      <c r="I207" s="490">
        <v>1246634.4738595742</v>
      </c>
      <c r="J207" s="491">
        <v>1272430.8557968582</v>
      </c>
      <c r="K207" s="491">
        <v>1247155.0258834809</v>
      </c>
      <c r="L207" s="491">
        <v>1247155.0258834809</v>
      </c>
      <c r="M207" s="488">
        <f t="shared" si="31"/>
        <v>0</v>
      </c>
      <c r="N207" s="200">
        <v>3040076.9516361062</v>
      </c>
      <c r="O207" s="440">
        <v>3049844.3777116863</v>
      </c>
      <c r="P207" s="440">
        <v>3025441.837189747</v>
      </c>
      <c r="Q207" s="646">
        <f t="shared" si="32"/>
        <v>3025441.837189747</v>
      </c>
      <c r="R207" s="487">
        <f t="shared" si="38"/>
        <v>0</v>
      </c>
      <c r="S207" s="440">
        <v>1091576.2944653502</v>
      </c>
      <c r="T207" s="440">
        <v>1091576.2944653502</v>
      </c>
      <c r="U207" s="440">
        <v>1080031.7538383401</v>
      </c>
      <c r="V207" s="440">
        <v>1080031.7538383401</v>
      </c>
      <c r="W207" s="487">
        <f t="shared" si="33"/>
        <v>0</v>
      </c>
      <c r="X207" s="200">
        <v>4131653.2461014567</v>
      </c>
      <c r="Y207" s="200">
        <v>4141420.6721770363</v>
      </c>
      <c r="Z207" s="200">
        <v>4105473.5910280868</v>
      </c>
      <c r="AA207" s="200">
        <v>4105473.5910280868</v>
      </c>
      <c r="AB207" s="487">
        <f t="shared" si="34"/>
        <v>0</v>
      </c>
      <c r="AC207" s="440">
        <v>735834.67062546057</v>
      </c>
      <c r="AD207" s="440">
        <v>734583.54260882421</v>
      </c>
      <c r="AE207" s="440">
        <v>734583.54260882421</v>
      </c>
      <c r="AF207" s="440">
        <v>714644.12615671521</v>
      </c>
      <c r="AG207" s="487">
        <f t="shared" si="35"/>
        <v>-19939.416452108999</v>
      </c>
      <c r="AH207" s="438">
        <v>4867487.916726917</v>
      </c>
      <c r="AI207" s="438"/>
      <c r="AJ207" s="438">
        <v>4840057.1336369114</v>
      </c>
      <c r="AK207" s="428">
        <f t="shared" si="36"/>
        <v>4820117.7171848025</v>
      </c>
      <c r="AL207" s="487">
        <f t="shared" si="37"/>
        <v>-19939.416452108882</v>
      </c>
      <c r="AM207" s="429">
        <v>8</v>
      </c>
      <c r="AN207" s="429">
        <v>8</v>
      </c>
    </row>
    <row r="208" spans="1:40">
      <c r="A208" s="434">
        <v>625</v>
      </c>
      <c r="B208" s="435" t="s">
        <v>239</v>
      </c>
      <c r="C208" s="436">
        <v>2991</v>
      </c>
      <c r="D208" s="503">
        <v>1768259.4298821867</v>
      </c>
      <c r="E208" s="499">
        <v>1753572.9284557069</v>
      </c>
      <c r="F208" s="499">
        <v>1755925.7499502888</v>
      </c>
      <c r="G208" s="499">
        <v>1755925.7499502888</v>
      </c>
      <c r="H208" s="502">
        <f t="shared" si="30"/>
        <v>0</v>
      </c>
      <c r="I208" s="490">
        <v>1203707.0086510533</v>
      </c>
      <c r="J208" s="491">
        <v>1223929.4519143763</v>
      </c>
      <c r="K208" s="491">
        <v>1225670.7544912836</v>
      </c>
      <c r="L208" s="491">
        <v>1225670.7544912836</v>
      </c>
      <c r="M208" s="488">
        <f t="shared" si="31"/>
        <v>0</v>
      </c>
      <c r="N208" s="200">
        <v>2971966.43853324</v>
      </c>
      <c r="O208" s="440">
        <v>2977502.3803700833</v>
      </c>
      <c r="P208" s="440">
        <v>2981596.5044415724</v>
      </c>
      <c r="Q208" s="646">
        <f t="shared" si="32"/>
        <v>2981596.5044415724</v>
      </c>
      <c r="R208" s="487">
        <f t="shared" si="38"/>
        <v>0</v>
      </c>
      <c r="S208" s="440">
        <v>585219.05044895434</v>
      </c>
      <c r="T208" s="440">
        <v>585219.05044895434</v>
      </c>
      <c r="U208" s="440">
        <v>581409.5257253584</v>
      </c>
      <c r="V208" s="440">
        <v>581409.5257253584</v>
      </c>
      <c r="W208" s="487">
        <f t="shared" si="33"/>
        <v>0</v>
      </c>
      <c r="X208" s="200">
        <v>3557185.4889821941</v>
      </c>
      <c r="Y208" s="200">
        <v>3562721.4308190374</v>
      </c>
      <c r="Z208" s="200">
        <v>3563006.0301669305</v>
      </c>
      <c r="AA208" s="200">
        <v>3563006.0301669305</v>
      </c>
      <c r="AB208" s="487">
        <f t="shared" si="34"/>
        <v>0</v>
      </c>
      <c r="AC208" s="440">
        <v>570903.34837291122</v>
      </c>
      <c r="AD208" s="440">
        <v>567511.84879740048</v>
      </c>
      <c r="AE208" s="440">
        <v>567511.84879740048</v>
      </c>
      <c r="AF208" s="440">
        <v>557257.40818761988</v>
      </c>
      <c r="AG208" s="487">
        <f t="shared" si="35"/>
        <v>-10254.440609780606</v>
      </c>
      <c r="AH208" s="438">
        <v>4128088.8373551052</v>
      </c>
      <c r="AI208" s="438"/>
      <c r="AJ208" s="438">
        <v>4130517.878964331</v>
      </c>
      <c r="AK208" s="428">
        <f t="shared" si="36"/>
        <v>4120263.4383545504</v>
      </c>
      <c r="AL208" s="487">
        <f t="shared" si="37"/>
        <v>-10254.440609780606</v>
      </c>
      <c r="AM208" s="429">
        <v>17</v>
      </c>
      <c r="AN208" s="429">
        <v>17</v>
      </c>
    </row>
    <row r="209" spans="1:40">
      <c r="A209" s="434">
        <v>626</v>
      </c>
      <c r="B209" s="435" t="s">
        <v>240</v>
      </c>
      <c r="C209" s="436">
        <v>4835</v>
      </c>
      <c r="D209" s="503">
        <v>1960278.0506525622</v>
      </c>
      <c r="E209" s="499">
        <v>1942680.8731684554</v>
      </c>
      <c r="F209" s="499">
        <v>1934876.5734850389</v>
      </c>
      <c r="G209" s="499">
        <v>1934876.5734850389</v>
      </c>
      <c r="H209" s="502">
        <f t="shared" si="30"/>
        <v>0</v>
      </c>
      <c r="I209" s="490">
        <v>-1764671.2841494214</v>
      </c>
      <c r="J209" s="491">
        <v>-1722065.9168103242</v>
      </c>
      <c r="K209" s="491">
        <v>-1715587.6481007172</v>
      </c>
      <c r="L209" s="491">
        <v>-1715587.6481007172</v>
      </c>
      <c r="M209" s="488">
        <f t="shared" si="31"/>
        <v>0</v>
      </c>
      <c r="N209" s="200">
        <v>195606.7665031408</v>
      </c>
      <c r="O209" s="440">
        <v>220614.95635813125</v>
      </c>
      <c r="P209" s="440">
        <v>219288.92538432172</v>
      </c>
      <c r="Q209" s="646">
        <f t="shared" si="32"/>
        <v>219288.92538432172</v>
      </c>
      <c r="R209" s="487">
        <f t="shared" si="38"/>
        <v>0</v>
      </c>
      <c r="S209" s="440">
        <v>1604429.3367191397</v>
      </c>
      <c r="T209" s="440">
        <v>1604429.3367191397</v>
      </c>
      <c r="U209" s="440">
        <v>1603048.7071316787</v>
      </c>
      <c r="V209" s="440">
        <v>1603048.7071316787</v>
      </c>
      <c r="W209" s="487">
        <f t="shared" si="33"/>
        <v>0</v>
      </c>
      <c r="X209" s="200">
        <v>1800036.1032222805</v>
      </c>
      <c r="Y209" s="200">
        <v>1825044.293077271</v>
      </c>
      <c r="Z209" s="200">
        <v>1822337.6325160004</v>
      </c>
      <c r="AA209" s="200">
        <v>1822337.6325160004</v>
      </c>
      <c r="AB209" s="487">
        <f t="shared" si="34"/>
        <v>0</v>
      </c>
      <c r="AC209" s="440">
        <v>972786.8051777177</v>
      </c>
      <c r="AD209" s="440">
        <v>965340.0384720877</v>
      </c>
      <c r="AE209" s="440">
        <v>965340.0384720877</v>
      </c>
      <c r="AF209" s="440">
        <v>957942.40238802379</v>
      </c>
      <c r="AG209" s="487">
        <f t="shared" si="35"/>
        <v>-7397.6360840639099</v>
      </c>
      <c r="AH209" s="438">
        <v>2772822.9083999982</v>
      </c>
      <c r="AI209" s="438"/>
      <c r="AJ209" s="438">
        <v>2787677.670988088</v>
      </c>
      <c r="AK209" s="428">
        <f t="shared" si="36"/>
        <v>2780280.0349040241</v>
      </c>
      <c r="AL209" s="487">
        <f t="shared" si="37"/>
        <v>-7397.6360840639099</v>
      </c>
      <c r="AM209" s="429">
        <v>17</v>
      </c>
      <c r="AN209" s="429">
        <v>17</v>
      </c>
    </row>
    <row r="210" spans="1:40">
      <c r="A210" s="434">
        <v>630</v>
      </c>
      <c r="B210" s="435" t="s">
        <v>241</v>
      </c>
      <c r="C210" s="436">
        <v>1635</v>
      </c>
      <c r="D210" s="503">
        <v>2548419.876208032</v>
      </c>
      <c r="E210" s="499">
        <v>2528088.753591144</v>
      </c>
      <c r="F210" s="499">
        <v>2532738.1013471824</v>
      </c>
      <c r="G210" s="499">
        <v>2532738.1013471824</v>
      </c>
      <c r="H210" s="502">
        <f t="shared" si="30"/>
        <v>0</v>
      </c>
      <c r="I210" s="490">
        <v>-681029.79313243146</v>
      </c>
      <c r="J210" s="491">
        <v>-669649.77626255876</v>
      </c>
      <c r="K210" s="491">
        <v>-660776.19159134803</v>
      </c>
      <c r="L210" s="491">
        <v>-660776.19159134803</v>
      </c>
      <c r="M210" s="488">
        <f t="shared" si="31"/>
        <v>0</v>
      </c>
      <c r="N210" s="200">
        <v>1867390.0830756004</v>
      </c>
      <c r="O210" s="440">
        <v>1858438.9773285852</v>
      </c>
      <c r="P210" s="440">
        <v>1871961.9097558344</v>
      </c>
      <c r="Q210" s="646">
        <f t="shared" si="32"/>
        <v>1871961.9097558344</v>
      </c>
      <c r="R210" s="487">
        <f t="shared" si="38"/>
        <v>0</v>
      </c>
      <c r="S210" s="440">
        <v>565064.69584370498</v>
      </c>
      <c r="T210" s="440">
        <v>565064.69584370498</v>
      </c>
      <c r="U210" s="440">
        <v>558549.9367131202</v>
      </c>
      <c r="V210" s="440">
        <v>558549.9367131202</v>
      </c>
      <c r="W210" s="487">
        <f t="shared" si="33"/>
        <v>0</v>
      </c>
      <c r="X210" s="200">
        <v>2432454.7789193057</v>
      </c>
      <c r="Y210" s="200">
        <v>2423503.6731722904</v>
      </c>
      <c r="Z210" s="200">
        <v>2430511.8464689543</v>
      </c>
      <c r="AA210" s="200">
        <v>2430511.8464689543</v>
      </c>
      <c r="AB210" s="487">
        <f t="shared" si="34"/>
        <v>0</v>
      </c>
      <c r="AC210" s="440">
        <v>299436.21784880437</v>
      </c>
      <c r="AD210" s="440">
        <v>298036.68562503892</v>
      </c>
      <c r="AE210" s="440">
        <v>298036.68562503892</v>
      </c>
      <c r="AF210" s="440">
        <v>295039.95447022474</v>
      </c>
      <c r="AG210" s="487">
        <f t="shared" si="35"/>
        <v>-2996.7311548141879</v>
      </c>
      <c r="AH210" s="438">
        <v>2731890.99676811</v>
      </c>
      <c r="AI210" s="438"/>
      <c r="AJ210" s="438">
        <v>2728548.5320939934</v>
      </c>
      <c r="AK210" s="428">
        <f t="shared" si="36"/>
        <v>2725551.800939179</v>
      </c>
      <c r="AL210" s="487">
        <f t="shared" si="37"/>
        <v>-2996.7311548143625</v>
      </c>
      <c r="AM210" s="429">
        <v>17</v>
      </c>
      <c r="AN210" s="429">
        <v>17</v>
      </c>
    </row>
    <row r="211" spans="1:40">
      <c r="A211" s="434">
        <v>631</v>
      </c>
      <c r="B211" s="435" t="s">
        <v>242</v>
      </c>
      <c r="C211" s="436">
        <v>1963</v>
      </c>
      <c r="D211" s="503">
        <v>287884.6929505677</v>
      </c>
      <c r="E211" s="499">
        <v>285065.86357007234</v>
      </c>
      <c r="F211" s="499">
        <v>277196.0747432037</v>
      </c>
      <c r="G211" s="499">
        <v>277196.0747432037</v>
      </c>
      <c r="H211" s="502">
        <f t="shared" si="30"/>
        <v>0</v>
      </c>
      <c r="I211" s="490">
        <v>104764.32177754623</v>
      </c>
      <c r="J211" s="491">
        <v>295438.7687537974</v>
      </c>
      <c r="K211" s="491">
        <v>267623.33786788501</v>
      </c>
      <c r="L211" s="491">
        <v>267623.33786788501</v>
      </c>
      <c r="M211" s="488">
        <f t="shared" si="31"/>
        <v>0</v>
      </c>
      <c r="N211" s="200">
        <v>392649.01472811389</v>
      </c>
      <c r="O211" s="440">
        <v>580504.63232386974</v>
      </c>
      <c r="P211" s="440">
        <v>544819.41261108872</v>
      </c>
      <c r="Q211" s="646">
        <f t="shared" si="32"/>
        <v>544819.41261108872</v>
      </c>
      <c r="R211" s="487">
        <f t="shared" si="38"/>
        <v>0</v>
      </c>
      <c r="S211" s="440">
        <v>592138.54034821782</v>
      </c>
      <c r="T211" s="440">
        <v>592138.54034821782</v>
      </c>
      <c r="U211" s="440">
        <v>593093.59426144965</v>
      </c>
      <c r="V211" s="440">
        <v>593093.59426144965</v>
      </c>
      <c r="W211" s="487">
        <f t="shared" si="33"/>
        <v>0</v>
      </c>
      <c r="X211" s="200">
        <v>984787.55507633172</v>
      </c>
      <c r="Y211" s="200">
        <v>1172643.1726720876</v>
      </c>
      <c r="Z211" s="200">
        <v>1137913.0068725385</v>
      </c>
      <c r="AA211" s="200">
        <v>1137913.0068725385</v>
      </c>
      <c r="AB211" s="487">
        <f t="shared" si="34"/>
        <v>0</v>
      </c>
      <c r="AC211" s="440">
        <v>342591.00773064408</v>
      </c>
      <c r="AD211" s="440">
        <v>341000.7268711091</v>
      </c>
      <c r="AE211" s="440">
        <v>341000.7268711091</v>
      </c>
      <c r="AF211" s="440">
        <v>333250.12285065651</v>
      </c>
      <c r="AG211" s="487">
        <f t="shared" si="35"/>
        <v>-7750.6040204525925</v>
      </c>
      <c r="AH211" s="438">
        <v>1327378.5628069758</v>
      </c>
      <c r="AI211" s="438"/>
      <c r="AJ211" s="438">
        <v>1478913.7337436476</v>
      </c>
      <c r="AK211" s="428">
        <f t="shared" si="36"/>
        <v>1471163.129723195</v>
      </c>
      <c r="AL211" s="487">
        <f t="shared" si="37"/>
        <v>-7750.6040204525925</v>
      </c>
      <c r="AM211" s="429">
        <v>2</v>
      </c>
      <c r="AN211" s="429">
        <v>2</v>
      </c>
    </row>
    <row r="212" spans="1:40">
      <c r="A212" s="434">
        <v>635</v>
      </c>
      <c r="B212" s="435" t="s">
        <v>243</v>
      </c>
      <c r="C212" s="436">
        <v>6347</v>
      </c>
      <c r="D212" s="503">
        <v>1178540.225053994</v>
      </c>
      <c r="E212" s="499">
        <v>1166656.879413832</v>
      </c>
      <c r="F212" s="499">
        <v>1168242.1086813402</v>
      </c>
      <c r="G212" s="499">
        <v>1168242.1086813402</v>
      </c>
      <c r="H212" s="502">
        <f t="shared" si="30"/>
        <v>0</v>
      </c>
      <c r="I212" s="490">
        <v>-493078.8450113617</v>
      </c>
      <c r="J212" s="491">
        <v>-449159.15829341993</v>
      </c>
      <c r="K212" s="491">
        <v>-539444.38298234181</v>
      </c>
      <c r="L212" s="491">
        <v>-539444.38298234181</v>
      </c>
      <c r="M212" s="488">
        <f t="shared" si="31"/>
        <v>0</v>
      </c>
      <c r="N212" s="200">
        <v>685461.38004263234</v>
      </c>
      <c r="O212" s="440">
        <v>717497.721120412</v>
      </c>
      <c r="P212" s="440">
        <v>628797.72569899855</v>
      </c>
      <c r="Q212" s="646">
        <f t="shared" si="32"/>
        <v>628797.72569899843</v>
      </c>
      <c r="R212" s="487">
        <f t="shared" si="38"/>
        <v>0</v>
      </c>
      <c r="S212" s="440">
        <v>2311195.4632696281</v>
      </c>
      <c r="T212" s="440">
        <v>2311195.4632696281</v>
      </c>
      <c r="U212" s="440">
        <v>2319522.1496603829</v>
      </c>
      <c r="V212" s="440">
        <v>2319522.1496603829</v>
      </c>
      <c r="W212" s="487">
        <f t="shared" si="33"/>
        <v>0</v>
      </c>
      <c r="X212" s="200">
        <v>2996656.8433122607</v>
      </c>
      <c r="Y212" s="200">
        <v>3028693.1843900401</v>
      </c>
      <c r="Z212" s="200">
        <v>2948319.8753593815</v>
      </c>
      <c r="AA212" s="200">
        <v>2948319.8753593815</v>
      </c>
      <c r="AB212" s="487">
        <f t="shared" si="34"/>
        <v>0</v>
      </c>
      <c r="AC212" s="440">
        <v>1270093.4387789569</v>
      </c>
      <c r="AD212" s="440">
        <v>1261369.0641627631</v>
      </c>
      <c r="AE212" s="440">
        <v>1261369.0641627631</v>
      </c>
      <c r="AF212" s="440">
        <v>1238742.9642665072</v>
      </c>
      <c r="AG212" s="487">
        <f t="shared" si="35"/>
        <v>-22626.099896255881</v>
      </c>
      <c r="AH212" s="438">
        <v>4266750.2820912171</v>
      </c>
      <c r="AI212" s="438"/>
      <c r="AJ212" s="438">
        <v>4209688.9395221444</v>
      </c>
      <c r="AK212" s="428">
        <f t="shared" si="36"/>
        <v>4187062.8396258885</v>
      </c>
      <c r="AL212" s="487">
        <f t="shared" si="37"/>
        <v>-22626.099896255881</v>
      </c>
      <c r="AM212" s="429">
        <v>6</v>
      </c>
      <c r="AN212" s="429">
        <v>6</v>
      </c>
    </row>
    <row r="213" spans="1:40">
      <c r="A213" s="434">
        <v>636</v>
      </c>
      <c r="B213" s="435" t="s">
        <v>244</v>
      </c>
      <c r="C213" s="436">
        <v>8154</v>
      </c>
      <c r="D213" s="503">
        <v>4121200.1557206335</v>
      </c>
      <c r="E213" s="499">
        <v>4085635.9394298508</v>
      </c>
      <c r="F213" s="499">
        <v>4109473.4139891872</v>
      </c>
      <c r="G213" s="499">
        <v>4109473.4139891872</v>
      </c>
      <c r="H213" s="502">
        <f t="shared" si="30"/>
        <v>0</v>
      </c>
      <c r="I213" s="490">
        <v>475348.39807210932</v>
      </c>
      <c r="J213" s="491">
        <v>521200.4696300081</v>
      </c>
      <c r="K213" s="491">
        <v>477101.6491051109</v>
      </c>
      <c r="L213" s="491">
        <v>477101.6491051109</v>
      </c>
      <c r="M213" s="488">
        <f t="shared" si="31"/>
        <v>0</v>
      </c>
      <c r="N213" s="200">
        <v>4596548.553792743</v>
      </c>
      <c r="O213" s="440">
        <v>4606836.4090598589</v>
      </c>
      <c r="P213" s="440">
        <v>4586575.0630942984</v>
      </c>
      <c r="Q213" s="646">
        <f t="shared" si="32"/>
        <v>4586575.0630942984</v>
      </c>
      <c r="R213" s="487">
        <f t="shared" si="38"/>
        <v>0</v>
      </c>
      <c r="S213" s="440">
        <v>3734113.2433805545</v>
      </c>
      <c r="T213" s="440">
        <v>3734113.2433805545</v>
      </c>
      <c r="U213" s="440">
        <v>3741617.3530154377</v>
      </c>
      <c r="V213" s="440">
        <v>3741617.3530154377</v>
      </c>
      <c r="W213" s="487">
        <f t="shared" si="33"/>
        <v>0</v>
      </c>
      <c r="X213" s="200">
        <v>8330661.797173297</v>
      </c>
      <c r="Y213" s="200">
        <v>8340949.6524404138</v>
      </c>
      <c r="Z213" s="200">
        <v>8328192.4161097361</v>
      </c>
      <c r="AA213" s="200">
        <v>8328192.4161097361</v>
      </c>
      <c r="AB213" s="487">
        <f t="shared" si="34"/>
        <v>0</v>
      </c>
      <c r="AC213" s="440">
        <v>1771572.1560452795</v>
      </c>
      <c r="AD213" s="440">
        <v>1761891.6266247726</v>
      </c>
      <c r="AE213" s="440">
        <v>1761891.6266247726</v>
      </c>
      <c r="AF213" s="440">
        <v>1738482.5819979981</v>
      </c>
      <c r="AG213" s="487">
        <f t="shared" si="35"/>
        <v>-23409.044626774499</v>
      </c>
      <c r="AH213" s="438">
        <v>10102233.953218576</v>
      </c>
      <c r="AI213" s="438"/>
      <c r="AJ213" s="438">
        <v>10090084.042734509</v>
      </c>
      <c r="AK213" s="428">
        <f t="shared" si="36"/>
        <v>10066674.998107735</v>
      </c>
      <c r="AL213" s="487">
        <f t="shared" si="37"/>
        <v>-23409.044626774266</v>
      </c>
      <c r="AM213" s="429">
        <v>2</v>
      </c>
      <c r="AN213" s="429">
        <v>2</v>
      </c>
    </row>
    <row r="214" spans="1:40">
      <c r="A214" s="434">
        <v>638</v>
      </c>
      <c r="B214" s="435" t="s">
        <v>245</v>
      </c>
      <c r="C214" s="436">
        <v>51232</v>
      </c>
      <c r="D214" s="503">
        <v>27039849.092192836</v>
      </c>
      <c r="E214" s="499">
        <v>26801091.055416651</v>
      </c>
      <c r="F214" s="499">
        <v>26793993.878249366</v>
      </c>
      <c r="G214" s="499">
        <v>26793993.878249366</v>
      </c>
      <c r="H214" s="502">
        <f t="shared" si="30"/>
        <v>0</v>
      </c>
      <c r="I214" s="490">
        <v>17405220.868015923</v>
      </c>
      <c r="J214" s="491">
        <v>17701225.807425395</v>
      </c>
      <c r="K214" s="491">
        <v>17058774.422628921</v>
      </c>
      <c r="L214" s="491">
        <v>17058774.422628921</v>
      </c>
      <c r="M214" s="488">
        <f t="shared" si="31"/>
        <v>0</v>
      </c>
      <c r="N214" s="200">
        <v>44445069.960208759</v>
      </c>
      <c r="O214" s="440">
        <v>44502316.862842046</v>
      </c>
      <c r="P214" s="440">
        <v>43852768.300878286</v>
      </c>
      <c r="Q214" s="646">
        <f t="shared" si="32"/>
        <v>43852768.300878286</v>
      </c>
      <c r="R214" s="487">
        <f t="shared" si="38"/>
        <v>0</v>
      </c>
      <c r="S214" s="440">
        <v>-3458454.8465271192</v>
      </c>
      <c r="T214" s="440">
        <v>-3458454.8465271192</v>
      </c>
      <c r="U214" s="440">
        <v>-3446951.8996120552</v>
      </c>
      <c r="V214" s="440">
        <v>-3446951.8996120552</v>
      </c>
      <c r="W214" s="487">
        <f t="shared" si="33"/>
        <v>0</v>
      </c>
      <c r="X214" s="200">
        <v>40986615.113681637</v>
      </c>
      <c r="Y214" s="200">
        <v>41043862.016314924</v>
      </c>
      <c r="Z214" s="200">
        <v>40405816.401266232</v>
      </c>
      <c r="AA214" s="200">
        <v>40405816.401266232</v>
      </c>
      <c r="AB214" s="487">
        <f t="shared" si="34"/>
        <v>0</v>
      </c>
      <c r="AC214" s="440">
        <v>7485267.7983686598</v>
      </c>
      <c r="AD214" s="440">
        <v>7493466.0011890968</v>
      </c>
      <c r="AE214" s="440">
        <v>7493466.0011890968</v>
      </c>
      <c r="AF214" s="440">
        <v>7324920.5436812136</v>
      </c>
      <c r="AG214" s="487">
        <f t="shared" si="35"/>
        <v>-168545.4575078832</v>
      </c>
      <c r="AH214" s="438">
        <v>48471882.912050299</v>
      </c>
      <c r="AI214" s="438"/>
      <c r="AJ214" s="438">
        <v>47899282.40245533</v>
      </c>
      <c r="AK214" s="428">
        <f t="shared" si="36"/>
        <v>47730736.944947444</v>
      </c>
      <c r="AL214" s="487">
        <f t="shared" si="37"/>
        <v>-168545.45750788599</v>
      </c>
      <c r="AM214" s="429">
        <v>1</v>
      </c>
      <c r="AN214" s="430">
        <v>32</v>
      </c>
    </row>
    <row r="215" spans="1:40">
      <c r="A215" s="434">
        <v>678</v>
      </c>
      <c r="B215" s="435" t="s">
        <v>246</v>
      </c>
      <c r="C215" s="436">
        <v>24073</v>
      </c>
      <c r="D215" s="503">
        <v>11487915.539162807</v>
      </c>
      <c r="E215" s="499">
        <v>11386460.673246516</v>
      </c>
      <c r="F215" s="499">
        <v>11467569.30169023</v>
      </c>
      <c r="G215" s="499">
        <v>11467569.30169023</v>
      </c>
      <c r="H215" s="502">
        <f t="shared" si="30"/>
        <v>0</v>
      </c>
      <c r="I215" s="490">
        <v>661629.46458947728</v>
      </c>
      <c r="J215" s="491">
        <v>822049.52949803474</v>
      </c>
      <c r="K215" s="491">
        <v>707407.68547996623</v>
      </c>
      <c r="L215" s="491">
        <v>707407.68547996623</v>
      </c>
      <c r="M215" s="488">
        <f t="shared" si="31"/>
        <v>0</v>
      </c>
      <c r="N215" s="200">
        <v>12149545.003752284</v>
      </c>
      <c r="O215" s="440">
        <v>12208510.202744551</v>
      </c>
      <c r="P215" s="440">
        <v>12174976.987170197</v>
      </c>
      <c r="Q215" s="646">
        <f t="shared" si="32"/>
        <v>12174976.987170197</v>
      </c>
      <c r="R215" s="487">
        <f t="shared" si="38"/>
        <v>0</v>
      </c>
      <c r="S215" s="440">
        <v>7875029.1931380816</v>
      </c>
      <c r="T215" s="440">
        <v>7875029.1931380816</v>
      </c>
      <c r="U215" s="440">
        <v>7861808.3314749151</v>
      </c>
      <c r="V215" s="440">
        <v>7861808.3314749151</v>
      </c>
      <c r="W215" s="487">
        <f t="shared" si="33"/>
        <v>0</v>
      </c>
      <c r="X215" s="200">
        <v>20024574.196890365</v>
      </c>
      <c r="Y215" s="200">
        <v>20083539.395882633</v>
      </c>
      <c r="Z215" s="200">
        <v>20036785.318645112</v>
      </c>
      <c r="AA215" s="200">
        <v>20036785.318645112</v>
      </c>
      <c r="AB215" s="487">
        <f t="shared" si="34"/>
        <v>0</v>
      </c>
      <c r="AC215" s="440">
        <v>3527921.2120936974</v>
      </c>
      <c r="AD215" s="440">
        <v>3521015.7881446537</v>
      </c>
      <c r="AE215" s="440">
        <v>3521015.7881446537</v>
      </c>
      <c r="AF215" s="440">
        <v>3455085.4561190233</v>
      </c>
      <c r="AG215" s="487">
        <f t="shared" si="35"/>
        <v>-65930.3320256304</v>
      </c>
      <c r="AH215" s="438">
        <v>23552495.408984061</v>
      </c>
      <c r="AI215" s="438"/>
      <c r="AJ215" s="438">
        <v>23557801.106789768</v>
      </c>
      <c r="AK215" s="428">
        <f t="shared" si="36"/>
        <v>23491870.774764135</v>
      </c>
      <c r="AL215" s="487">
        <f t="shared" si="37"/>
        <v>-65930.332025632262</v>
      </c>
      <c r="AM215" s="429">
        <v>17</v>
      </c>
      <c r="AN215" s="429">
        <v>17</v>
      </c>
    </row>
    <row r="216" spans="1:40">
      <c r="A216" s="434">
        <v>680</v>
      </c>
      <c r="B216" s="435" t="s">
        <v>247</v>
      </c>
      <c r="C216" s="436">
        <v>24942</v>
      </c>
      <c r="D216" s="503">
        <v>8370920.0229898375</v>
      </c>
      <c r="E216" s="499">
        <v>8290824.5236072252</v>
      </c>
      <c r="F216" s="499">
        <v>8307797.2072037337</v>
      </c>
      <c r="G216" s="499">
        <v>8307797.2072037337</v>
      </c>
      <c r="H216" s="502">
        <f t="shared" si="30"/>
        <v>0</v>
      </c>
      <c r="I216" s="490">
        <v>218910.82641205611</v>
      </c>
      <c r="J216" s="491">
        <v>369692.38485755894</v>
      </c>
      <c r="K216" s="491">
        <v>107487.67723140772</v>
      </c>
      <c r="L216" s="491">
        <v>107487.67723140772</v>
      </c>
      <c r="M216" s="488">
        <f t="shared" si="31"/>
        <v>0</v>
      </c>
      <c r="N216" s="200">
        <v>8589830.8494018931</v>
      </c>
      <c r="O216" s="440">
        <v>8660516.9084647838</v>
      </c>
      <c r="P216" s="440">
        <v>8415284.8844351415</v>
      </c>
      <c r="Q216" s="646">
        <f t="shared" si="32"/>
        <v>8415284.8844351415</v>
      </c>
      <c r="R216" s="487">
        <f t="shared" si="38"/>
        <v>0</v>
      </c>
      <c r="S216" s="440">
        <v>1546470.5611124546</v>
      </c>
      <c r="T216" s="440">
        <v>1546470.5611124546</v>
      </c>
      <c r="U216" s="440">
        <v>1528490.6635992252</v>
      </c>
      <c r="V216" s="440">
        <v>1528490.6635992252</v>
      </c>
      <c r="W216" s="487">
        <f t="shared" si="33"/>
        <v>0</v>
      </c>
      <c r="X216" s="200">
        <v>10136301.410514347</v>
      </c>
      <c r="Y216" s="200">
        <v>10206987.469577238</v>
      </c>
      <c r="Z216" s="200">
        <v>9943775.5480343662</v>
      </c>
      <c r="AA216" s="200">
        <v>9943775.5480343662</v>
      </c>
      <c r="AB216" s="487">
        <f t="shared" si="34"/>
        <v>0</v>
      </c>
      <c r="AC216" s="440">
        <v>3489552.2460712511</v>
      </c>
      <c r="AD216" s="440">
        <v>3483253.3747499697</v>
      </c>
      <c r="AE216" s="440">
        <v>3483253.3747499697</v>
      </c>
      <c r="AF216" s="440">
        <v>3428419.251286753</v>
      </c>
      <c r="AG216" s="487">
        <f t="shared" si="35"/>
        <v>-54834.123463216703</v>
      </c>
      <c r="AH216" s="438">
        <v>13625853.656585598</v>
      </c>
      <c r="AI216" s="438"/>
      <c r="AJ216" s="438">
        <v>13427028.922784336</v>
      </c>
      <c r="AK216" s="428">
        <f t="shared" si="36"/>
        <v>13372194.799321119</v>
      </c>
      <c r="AL216" s="487">
        <f t="shared" si="37"/>
        <v>-54834.123463217169</v>
      </c>
      <c r="AM216" s="429">
        <v>2</v>
      </c>
      <c r="AN216" s="429">
        <v>2</v>
      </c>
    </row>
    <row r="217" spans="1:40">
      <c r="A217" s="434">
        <v>681</v>
      </c>
      <c r="B217" s="435" t="s">
        <v>248</v>
      </c>
      <c r="C217" s="436">
        <v>3308</v>
      </c>
      <c r="D217" s="503">
        <v>144856.94425061275</v>
      </c>
      <c r="E217" s="499">
        <v>141970.28916660469</v>
      </c>
      <c r="F217" s="499">
        <v>148942.90926603222</v>
      </c>
      <c r="G217" s="499">
        <v>148942.90926603222</v>
      </c>
      <c r="H217" s="502">
        <f t="shared" si="30"/>
        <v>0</v>
      </c>
      <c r="I217" s="490">
        <v>443020.48334109178</v>
      </c>
      <c r="J217" s="491">
        <v>467504.62616059248</v>
      </c>
      <c r="K217" s="491">
        <v>437394.65440686169</v>
      </c>
      <c r="L217" s="491">
        <v>437394.65440686169</v>
      </c>
      <c r="M217" s="488">
        <f t="shared" si="31"/>
        <v>0</v>
      </c>
      <c r="N217" s="200">
        <v>587877.42759170453</v>
      </c>
      <c r="O217" s="440">
        <v>609474.91532719717</v>
      </c>
      <c r="P217" s="440">
        <v>586337.56367289391</v>
      </c>
      <c r="Q217" s="646">
        <f t="shared" si="32"/>
        <v>586337.56367289391</v>
      </c>
      <c r="R217" s="487">
        <f t="shared" si="38"/>
        <v>0</v>
      </c>
      <c r="S217" s="440">
        <v>1142968.10107651</v>
      </c>
      <c r="T217" s="440">
        <v>1142968.10107651</v>
      </c>
      <c r="U217" s="440">
        <v>1147672.9307255514</v>
      </c>
      <c r="V217" s="440">
        <v>1147672.9307255514</v>
      </c>
      <c r="W217" s="487">
        <f t="shared" si="33"/>
        <v>0</v>
      </c>
      <c r="X217" s="200">
        <v>1730845.5286682146</v>
      </c>
      <c r="Y217" s="200">
        <v>1752443.0164037072</v>
      </c>
      <c r="Z217" s="200">
        <v>1734010.4943984454</v>
      </c>
      <c r="AA217" s="200">
        <v>1734010.4943984454</v>
      </c>
      <c r="AB217" s="487">
        <f t="shared" si="34"/>
        <v>0</v>
      </c>
      <c r="AC217" s="440">
        <v>808640.16447858</v>
      </c>
      <c r="AD217" s="440">
        <v>801231.6382102354</v>
      </c>
      <c r="AE217" s="440">
        <v>801231.6382102354</v>
      </c>
      <c r="AF217" s="440">
        <v>802022.15442834981</v>
      </c>
      <c r="AG217" s="487">
        <f t="shared" si="35"/>
        <v>790.51621811441146</v>
      </c>
      <c r="AH217" s="438">
        <v>2539485.6931467946</v>
      </c>
      <c r="AI217" s="438"/>
      <c r="AJ217" s="438">
        <v>2535242.132608681</v>
      </c>
      <c r="AK217" s="428">
        <f t="shared" si="36"/>
        <v>2536032.6488267952</v>
      </c>
      <c r="AL217" s="487">
        <f t="shared" si="37"/>
        <v>790.51621811417863</v>
      </c>
      <c r="AM217" s="429">
        <v>10</v>
      </c>
      <c r="AN217" s="429">
        <v>10</v>
      </c>
    </row>
    <row r="218" spans="1:40">
      <c r="A218" s="434">
        <v>683</v>
      </c>
      <c r="B218" s="435" t="s">
        <v>249</v>
      </c>
      <c r="C218" s="436">
        <v>3618</v>
      </c>
      <c r="D218" s="503">
        <v>5273281.5141343949</v>
      </c>
      <c r="E218" s="499">
        <v>5230500.9384218827</v>
      </c>
      <c r="F218" s="499">
        <v>5215865.9205308538</v>
      </c>
      <c r="G218" s="499">
        <v>5215865.9205308538</v>
      </c>
      <c r="H218" s="502">
        <f t="shared" si="30"/>
        <v>0</v>
      </c>
      <c r="I218" s="490">
        <v>-82685.787259695324</v>
      </c>
      <c r="J218" s="491">
        <v>-232737.05694485674</v>
      </c>
      <c r="K218" s="491">
        <v>-188769.49642149589</v>
      </c>
      <c r="L218" s="491">
        <v>-188769.49642149589</v>
      </c>
      <c r="M218" s="488">
        <f t="shared" si="31"/>
        <v>0</v>
      </c>
      <c r="N218" s="200">
        <v>5190595.7268746998</v>
      </c>
      <c r="O218" s="440">
        <v>4997763.8814770263</v>
      </c>
      <c r="P218" s="440">
        <v>5027096.4241093583</v>
      </c>
      <c r="Q218" s="646">
        <f t="shared" si="32"/>
        <v>5027096.4241093583</v>
      </c>
      <c r="R218" s="487">
        <f t="shared" si="38"/>
        <v>0</v>
      </c>
      <c r="S218" s="440">
        <v>2482707.0406596819</v>
      </c>
      <c r="T218" s="440">
        <v>2482707.0406596819</v>
      </c>
      <c r="U218" s="440">
        <v>2492447.4028989668</v>
      </c>
      <c r="V218" s="440">
        <v>2492447.4028989668</v>
      </c>
      <c r="W218" s="487">
        <f t="shared" si="33"/>
        <v>0</v>
      </c>
      <c r="X218" s="200">
        <v>7673302.7675343817</v>
      </c>
      <c r="Y218" s="200">
        <v>7480470.9221367082</v>
      </c>
      <c r="Z218" s="200">
        <v>7519543.8270083256</v>
      </c>
      <c r="AA218" s="200">
        <v>7519543.8270083256</v>
      </c>
      <c r="AB218" s="487">
        <f t="shared" si="34"/>
        <v>0</v>
      </c>
      <c r="AC218" s="440">
        <v>766152.31994182721</v>
      </c>
      <c r="AD218" s="440">
        <v>762613.51736230112</v>
      </c>
      <c r="AE218" s="440">
        <v>762613.51736230112</v>
      </c>
      <c r="AF218" s="440">
        <v>762159.80487067404</v>
      </c>
      <c r="AG218" s="487">
        <f t="shared" si="35"/>
        <v>-453.71249162708409</v>
      </c>
      <c r="AH218" s="438">
        <v>8439455.0874762088</v>
      </c>
      <c r="AI218" s="438"/>
      <c r="AJ218" s="438">
        <v>8282157.3443706268</v>
      </c>
      <c r="AK218" s="428">
        <f t="shared" si="36"/>
        <v>8281703.631879</v>
      </c>
      <c r="AL218" s="487">
        <f t="shared" si="37"/>
        <v>-453.71249162685126</v>
      </c>
      <c r="AM218" s="429">
        <v>19</v>
      </c>
      <c r="AN218" s="429">
        <v>19</v>
      </c>
    </row>
    <row r="219" spans="1:40">
      <c r="A219" s="434">
        <v>684</v>
      </c>
      <c r="B219" s="435" t="s">
        <v>250</v>
      </c>
      <c r="C219" s="436">
        <v>38667</v>
      </c>
      <c r="D219" s="503">
        <v>6834954.0527695911</v>
      </c>
      <c r="E219" s="499">
        <v>6763726.7042932818</v>
      </c>
      <c r="F219" s="499">
        <v>6649908.4771251306</v>
      </c>
      <c r="G219" s="499">
        <v>6649908.4771251306</v>
      </c>
      <c r="H219" s="502">
        <f t="shared" si="30"/>
        <v>0</v>
      </c>
      <c r="I219" s="490">
        <v>-1509882.2068667421</v>
      </c>
      <c r="J219" s="491">
        <v>-1214026.4495369596</v>
      </c>
      <c r="K219" s="491">
        <v>-1678470.9513159497</v>
      </c>
      <c r="L219" s="491">
        <v>-1678470.9513159497</v>
      </c>
      <c r="M219" s="488">
        <f t="shared" si="31"/>
        <v>0</v>
      </c>
      <c r="N219" s="200">
        <v>5325071.845902849</v>
      </c>
      <c r="O219" s="440">
        <v>5549700.2547563221</v>
      </c>
      <c r="P219" s="440">
        <v>4971437.5258091809</v>
      </c>
      <c r="Q219" s="646">
        <f t="shared" si="32"/>
        <v>4971437.5258091809</v>
      </c>
      <c r="R219" s="487">
        <f t="shared" si="38"/>
        <v>0</v>
      </c>
      <c r="S219" s="440">
        <v>-2577.6464937533137</v>
      </c>
      <c r="T219" s="440">
        <v>-2577.6464937533137</v>
      </c>
      <c r="U219" s="440">
        <v>19300.99825431214</v>
      </c>
      <c r="V219" s="440">
        <v>19300.99825431214</v>
      </c>
      <c r="W219" s="487">
        <f t="shared" si="33"/>
        <v>0</v>
      </c>
      <c r="X219" s="200">
        <v>5322494.1994090956</v>
      </c>
      <c r="Y219" s="200">
        <v>5547122.6082625687</v>
      </c>
      <c r="Z219" s="200">
        <v>4990738.5240634931</v>
      </c>
      <c r="AA219" s="200">
        <v>4990738.5240634931</v>
      </c>
      <c r="AB219" s="487">
        <f t="shared" si="34"/>
        <v>0</v>
      </c>
      <c r="AC219" s="440">
        <v>7123193.3432968585</v>
      </c>
      <c r="AD219" s="440">
        <v>7100953.2040263098</v>
      </c>
      <c r="AE219" s="440">
        <v>7100953.2040263098</v>
      </c>
      <c r="AF219" s="440">
        <v>6994486.0991022736</v>
      </c>
      <c r="AG219" s="487">
        <f t="shared" si="35"/>
        <v>-106467.10492403619</v>
      </c>
      <c r="AH219" s="438">
        <v>12445687.542705953</v>
      </c>
      <c r="AI219" s="438"/>
      <c r="AJ219" s="438">
        <v>12091691.728089802</v>
      </c>
      <c r="AK219" s="428">
        <f t="shared" si="36"/>
        <v>11985224.623165768</v>
      </c>
      <c r="AL219" s="487">
        <f t="shared" si="37"/>
        <v>-106467.10492403433</v>
      </c>
      <c r="AM219" s="429">
        <v>4</v>
      </c>
      <c r="AN219" s="429">
        <v>4</v>
      </c>
    </row>
    <row r="220" spans="1:40">
      <c r="A220" s="434">
        <v>686</v>
      </c>
      <c r="B220" s="435" t="s">
        <v>251</v>
      </c>
      <c r="C220" s="436">
        <v>2964</v>
      </c>
      <c r="D220" s="503">
        <v>297207.69689545495</v>
      </c>
      <c r="E220" s="499">
        <v>293283.02306583116</v>
      </c>
      <c r="F220" s="499">
        <v>296274.27691742982</v>
      </c>
      <c r="G220" s="499">
        <v>296274.27691742982</v>
      </c>
      <c r="H220" s="502">
        <f t="shared" si="30"/>
        <v>0</v>
      </c>
      <c r="I220" s="490">
        <v>-565440.49995696882</v>
      </c>
      <c r="J220" s="491">
        <v>-541224.18164850911</v>
      </c>
      <c r="K220" s="491">
        <v>-570781.35283619165</v>
      </c>
      <c r="L220" s="491">
        <v>-570781.35283619165</v>
      </c>
      <c r="M220" s="488">
        <f t="shared" si="31"/>
        <v>0</v>
      </c>
      <c r="N220" s="200">
        <v>-268232.80306151387</v>
      </c>
      <c r="O220" s="440">
        <v>-247941.15858267795</v>
      </c>
      <c r="P220" s="440">
        <v>-274507.07591876184</v>
      </c>
      <c r="Q220" s="646">
        <f t="shared" si="32"/>
        <v>-274507.07591876184</v>
      </c>
      <c r="R220" s="487">
        <f t="shared" si="38"/>
        <v>0</v>
      </c>
      <c r="S220" s="440">
        <v>1396785.7689363954</v>
      </c>
      <c r="T220" s="440">
        <v>1396785.7689363954</v>
      </c>
      <c r="U220" s="440">
        <v>1397377.5114989683</v>
      </c>
      <c r="V220" s="440">
        <v>1397377.5114989683</v>
      </c>
      <c r="W220" s="487">
        <f t="shared" si="33"/>
        <v>0</v>
      </c>
      <c r="X220" s="200">
        <v>1128552.9658748815</v>
      </c>
      <c r="Y220" s="200">
        <v>1148844.6103537176</v>
      </c>
      <c r="Z220" s="200">
        <v>1122870.4355802066</v>
      </c>
      <c r="AA220" s="200">
        <v>1122870.4355802066</v>
      </c>
      <c r="AB220" s="487">
        <f t="shared" si="34"/>
        <v>0</v>
      </c>
      <c r="AC220" s="440">
        <v>678546.82820264995</v>
      </c>
      <c r="AD220" s="440">
        <v>672051.83505873312</v>
      </c>
      <c r="AE220" s="440">
        <v>672051.83505873312</v>
      </c>
      <c r="AF220" s="440">
        <v>666944.04381339496</v>
      </c>
      <c r="AG220" s="487">
        <f t="shared" si="35"/>
        <v>-5107.7912453381578</v>
      </c>
      <c r="AH220" s="438">
        <v>1807099.7940775314</v>
      </c>
      <c r="AI220" s="438"/>
      <c r="AJ220" s="438">
        <v>1794922.2706389397</v>
      </c>
      <c r="AK220" s="428">
        <f t="shared" si="36"/>
        <v>1789814.4793936014</v>
      </c>
      <c r="AL220" s="487">
        <f t="shared" si="37"/>
        <v>-5107.7912453382742</v>
      </c>
      <c r="AM220" s="429">
        <v>11</v>
      </c>
      <c r="AN220" s="429">
        <v>11</v>
      </c>
    </row>
    <row r="221" spans="1:40">
      <c r="A221" s="434">
        <v>687</v>
      </c>
      <c r="B221" s="435" t="s">
        <v>252</v>
      </c>
      <c r="C221" s="436">
        <v>1477</v>
      </c>
      <c r="D221" s="503">
        <v>943354.7869846914</v>
      </c>
      <c r="E221" s="499">
        <v>935153.89532590902</v>
      </c>
      <c r="F221" s="499">
        <v>931890.40810231771</v>
      </c>
      <c r="G221" s="499">
        <v>931890.40810231771</v>
      </c>
      <c r="H221" s="502">
        <f t="shared" si="30"/>
        <v>0</v>
      </c>
      <c r="I221" s="490">
        <v>-144718.10444281291</v>
      </c>
      <c r="J221" s="491">
        <v>-106596.04358306776</v>
      </c>
      <c r="K221" s="491">
        <v>-89116.065648425778</v>
      </c>
      <c r="L221" s="491">
        <v>-89116.065648425778</v>
      </c>
      <c r="M221" s="488">
        <f t="shared" si="31"/>
        <v>0</v>
      </c>
      <c r="N221" s="200">
        <v>798636.68254187843</v>
      </c>
      <c r="O221" s="440">
        <v>828557.8517428413</v>
      </c>
      <c r="P221" s="440">
        <v>842774.34245389188</v>
      </c>
      <c r="Q221" s="646">
        <f t="shared" si="32"/>
        <v>842774.34245389188</v>
      </c>
      <c r="R221" s="487">
        <f t="shared" si="38"/>
        <v>0</v>
      </c>
      <c r="S221" s="440">
        <v>154783.69856862765</v>
      </c>
      <c r="T221" s="440">
        <v>154783.69856862765</v>
      </c>
      <c r="U221" s="440">
        <v>155652.45034538591</v>
      </c>
      <c r="V221" s="440">
        <v>155652.45034538591</v>
      </c>
      <c r="W221" s="487">
        <f t="shared" si="33"/>
        <v>0</v>
      </c>
      <c r="X221" s="200">
        <v>953420.38111050613</v>
      </c>
      <c r="Y221" s="200">
        <v>983341.55031146901</v>
      </c>
      <c r="Z221" s="200">
        <v>998426.79279927781</v>
      </c>
      <c r="AA221" s="200">
        <v>998426.79279927781</v>
      </c>
      <c r="AB221" s="487">
        <f t="shared" si="34"/>
        <v>0</v>
      </c>
      <c r="AC221" s="440">
        <v>382332.76163912722</v>
      </c>
      <c r="AD221" s="440">
        <v>378273.80060193921</v>
      </c>
      <c r="AE221" s="440">
        <v>378273.80060193921</v>
      </c>
      <c r="AF221" s="440">
        <v>377030.6913369656</v>
      </c>
      <c r="AG221" s="487">
        <f t="shared" si="35"/>
        <v>-1243.1092649736092</v>
      </c>
      <c r="AH221" s="438">
        <v>1335753.1427496334</v>
      </c>
      <c r="AI221" s="438"/>
      <c r="AJ221" s="438">
        <v>1376700.5934012169</v>
      </c>
      <c r="AK221" s="428">
        <f t="shared" si="36"/>
        <v>1375457.4841362434</v>
      </c>
      <c r="AL221" s="487">
        <f t="shared" si="37"/>
        <v>-1243.109264973551</v>
      </c>
      <c r="AM221" s="429">
        <v>11</v>
      </c>
      <c r="AN221" s="429">
        <v>11</v>
      </c>
    </row>
    <row r="222" spans="1:40">
      <c r="A222" s="434">
        <v>689</v>
      </c>
      <c r="B222" s="435" t="s">
        <v>253</v>
      </c>
      <c r="C222" s="436">
        <v>3093</v>
      </c>
      <c r="D222" s="503">
        <v>-425754.21355704893</v>
      </c>
      <c r="E222" s="499">
        <v>-423911.13780576806</v>
      </c>
      <c r="F222" s="499">
        <v>-418997.32606561296</v>
      </c>
      <c r="G222" s="499">
        <v>-418997.32606561296</v>
      </c>
      <c r="H222" s="502">
        <f t="shared" si="30"/>
        <v>0</v>
      </c>
      <c r="I222" s="490">
        <v>2159732.9690980301</v>
      </c>
      <c r="J222" s="491">
        <v>2184053.2996354764</v>
      </c>
      <c r="K222" s="491">
        <v>2171498.450753042</v>
      </c>
      <c r="L222" s="491">
        <v>2171498.450753042</v>
      </c>
      <c r="M222" s="488">
        <f t="shared" si="31"/>
        <v>0</v>
      </c>
      <c r="N222" s="200">
        <v>1733978.7555409812</v>
      </c>
      <c r="O222" s="440">
        <v>1760142.1618297084</v>
      </c>
      <c r="P222" s="440">
        <v>1752501.1246874291</v>
      </c>
      <c r="Q222" s="646">
        <f t="shared" si="32"/>
        <v>1752501.1246874291</v>
      </c>
      <c r="R222" s="487">
        <f t="shared" si="38"/>
        <v>0</v>
      </c>
      <c r="S222" s="440">
        <v>-21049.452853993414</v>
      </c>
      <c r="T222" s="440">
        <v>-21049.452853993414</v>
      </c>
      <c r="U222" s="440">
        <v>-20773.005539406837</v>
      </c>
      <c r="V222" s="440">
        <v>-20773.005539406837</v>
      </c>
      <c r="W222" s="487">
        <f t="shared" si="33"/>
        <v>0</v>
      </c>
      <c r="X222" s="200">
        <v>1712929.3026869877</v>
      </c>
      <c r="Y222" s="200">
        <v>1739092.7089757149</v>
      </c>
      <c r="Z222" s="200">
        <v>1731728.1191480223</v>
      </c>
      <c r="AA222" s="200">
        <v>1731728.1191480223</v>
      </c>
      <c r="AB222" s="487">
        <f t="shared" si="34"/>
        <v>0</v>
      </c>
      <c r="AC222" s="440">
        <v>597128.92002220964</v>
      </c>
      <c r="AD222" s="440">
        <v>594089.09405309684</v>
      </c>
      <c r="AE222" s="440">
        <v>594089.09405309684</v>
      </c>
      <c r="AF222" s="440">
        <v>588431.24081252282</v>
      </c>
      <c r="AG222" s="487">
        <f t="shared" si="35"/>
        <v>-5657.8532405740116</v>
      </c>
      <c r="AH222" s="438">
        <v>2310058.2227091976</v>
      </c>
      <c r="AI222" s="438"/>
      <c r="AJ222" s="438">
        <v>2325817.2132011191</v>
      </c>
      <c r="AK222" s="428">
        <f t="shared" si="36"/>
        <v>2320159.3599605449</v>
      </c>
      <c r="AL222" s="487">
        <f t="shared" si="37"/>
        <v>-5657.8532405742444</v>
      </c>
      <c r="AM222" s="429">
        <v>9</v>
      </c>
      <c r="AN222" s="429">
        <v>9</v>
      </c>
    </row>
    <row r="223" spans="1:40">
      <c r="A223" s="434">
        <v>691</v>
      </c>
      <c r="B223" s="435" t="s">
        <v>254</v>
      </c>
      <c r="C223" s="436">
        <v>2636</v>
      </c>
      <c r="D223" s="503">
        <v>1915367.6721669002</v>
      </c>
      <c r="E223" s="499">
        <v>1899539.8038467849</v>
      </c>
      <c r="F223" s="499">
        <v>1900249.5108248983</v>
      </c>
      <c r="G223" s="499">
        <v>1900249.5108248983</v>
      </c>
      <c r="H223" s="502">
        <f t="shared" si="30"/>
        <v>0</v>
      </c>
      <c r="I223" s="490">
        <v>461204.6257910924</v>
      </c>
      <c r="J223" s="491">
        <v>419801.31083985366</v>
      </c>
      <c r="K223" s="491">
        <v>398730.86995629454</v>
      </c>
      <c r="L223" s="491">
        <v>398730.86995629454</v>
      </c>
      <c r="M223" s="488">
        <f t="shared" si="31"/>
        <v>0</v>
      </c>
      <c r="N223" s="200">
        <v>2376572.2979579926</v>
      </c>
      <c r="O223" s="440">
        <v>2319341.1146866386</v>
      </c>
      <c r="P223" s="440">
        <v>2298980.3807811928</v>
      </c>
      <c r="Q223" s="646">
        <f t="shared" si="32"/>
        <v>2298980.3807811928</v>
      </c>
      <c r="R223" s="487">
        <f t="shared" si="38"/>
        <v>0</v>
      </c>
      <c r="S223" s="440">
        <v>1703087.2369799777</v>
      </c>
      <c r="T223" s="440">
        <v>1703087.2369799777</v>
      </c>
      <c r="U223" s="440">
        <v>1708881.6675977139</v>
      </c>
      <c r="V223" s="440">
        <v>1708881.6675977139</v>
      </c>
      <c r="W223" s="487">
        <f t="shared" si="33"/>
        <v>0</v>
      </c>
      <c r="X223" s="200">
        <v>4079659.5349379703</v>
      </c>
      <c r="Y223" s="200">
        <v>4022428.3516666163</v>
      </c>
      <c r="Z223" s="200">
        <v>4007862.0483789067</v>
      </c>
      <c r="AA223" s="200">
        <v>4007862.0483789067</v>
      </c>
      <c r="AB223" s="487">
        <f t="shared" si="34"/>
        <v>0</v>
      </c>
      <c r="AC223" s="440">
        <v>645590.70339434978</v>
      </c>
      <c r="AD223" s="440">
        <v>640895.32156573259</v>
      </c>
      <c r="AE223" s="440">
        <v>640895.32156573259</v>
      </c>
      <c r="AF223" s="440">
        <v>641849.22308627202</v>
      </c>
      <c r="AG223" s="487">
        <f t="shared" si="35"/>
        <v>953.90152053942438</v>
      </c>
      <c r="AH223" s="438">
        <v>4725250.23833232</v>
      </c>
      <c r="AI223" s="438"/>
      <c r="AJ223" s="438">
        <v>4648757.3699446395</v>
      </c>
      <c r="AK223" s="428">
        <f t="shared" si="36"/>
        <v>4649711.2714651786</v>
      </c>
      <c r="AL223" s="487">
        <f t="shared" si="37"/>
        <v>953.90152053907514</v>
      </c>
      <c r="AM223" s="429">
        <v>17</v>
      </c>
      <c r="AN223" s="429">
        <v>17</v>
      </c>
    </row>
    <row r="224" spans="1:40">
      <c r="A224" s="434">
        <v>694</v>
      </c>
      <c r="B224" s="435" t="s">
        <v>255</v>
      </c>
      <c r="C224" s="436">
        <v>28349</v>
      </c>
      <c r="D224" s="503">
        <v>5741332.040175369</v>
      </c>
      <c r="E224" s="499">
        <v>5674906.9657547586</v>
      </c>
      <c r="F224" s="499">
        <v>5687976.3342431709</v>
      </c>
      <c r="G224" s="499">
        <v>5687976.3342431709</v>
      </c>
      <c r="H224" s="502">
        <f t="shared" si="30"/>
        <v>0</v>
      </c>
      <c r="I224" s="490">
        <v>-2782258.7711709989</v>
      </c>
      <c r="J224" s="491">
        <v>-2602770.234459965</v>
      </c>
      <c r="K224" s="491">
        <v>-3003689.6487672282</v>
      </c>
      <c r="L224" s="491">
        <v>-3003689.6487672282</v>
      </c>
      <c r="M224" s="488">
        <f t="shared" si="31"/>
        <v>0</v>
      </c>
      <c r="N224" s="200">
        <v>2959073.2690043701</v>
      </c>
      <c r="O224" s="440">
        <v>3072136.7312947931</v>
      </c>
      <c r="P224" s="440">
        <v>2684286.6854759427</v>
      </c>
      <c r="Q224" s="646">
        <f t="shared" si="32"/>
        <v>2684286.6854759427</v>
      </c>
      <c r="R224" s="487">
        <f t="shared" si="38"/>
        <v>0</v>
      </c>
      <c r="S224" s="440">
        <v>756431.22973297304</v>
      </c>
      <c r="T224" s="440">
        <v>756431.22973297304</v>
      </c>
      <c r="U224" s="440">
        <v>767934.28666146309</v>
      </c>
      <c r="V224" s="440">
        <v>767934.28666146309</v>
      </c>
      <c r="W224" s="487">
        <f t="shared" si="33"/>
        <v>0</v>
      </c>
      <c r="X224" s="200">
        <v>3715504.4987373431</v>
      </c>
      <c r="Y224" s="200">
        <v>3828567.9610277661</v>
      </c>
      <c r="Z224" s="200">
        <v>3452220.9721374055</v>
      </c>
      <c r="AA224" s="200">
        <v>3452220.9721374055</v>
      </c>
      <c r="AB224" s="487">
        <f t="shared" si="34"/>
        <v>0</v>
      </c>
      <c r="AC224" s="440">
        <v>4370220.1740360893</v>
      </c>
      <c r="AD224" s="440">
        <v>4363197.4549972108</v>
      </c>
      <c r="AE224" s="440">
        <v>4363197.4549972108</v>
      </c>
      <c r="AF224" s="440">
        <v>4263642.6319200806</v>
      </c>
      <c r="AG224" s="487">
        <f t="shared" si="35"/>
        <v>-99554.823077130131</v>
      </c>
      <c r="AH224" s="438">
        <v>8085724.672773432</v>
      </c>
      <c r="AI224" s="438"/>
      <c r="AJ224" s="438">
        <v>7815418.4271346163</v>
      </c>
      <c r="AK224" s="428">
        <f t="shared" si="36"/>
        <v>7715863.6040574862</v>
      </c>
      <c r="AL224" s="487">
        <f t="shared" si="37"/>
        <v>-99554.823077130131</v>
      </c>
      <c r="AM224" s="429">
        <v>5</v>
      </c>
      <c r="AN224" s="429">
        <v>5</v>
      </c>
    </row>
    <row r="225" spans="1:40">
      <c r="A225" s="434">
        <v>697</v>
      </c>
      <c r="B225" s="435" t="s">
        <v>256</v>
      </c>
      <c r="C225" s="436">
        <v>1174</v>
      </c>
      <c r="D225" s="503">
        <v>485543.06457276415</v>
      </c>
      <c r="E225" s="499">
        <v>481356.35880438559</v>
      </c>
      <c r="F225" s="499">
        <v>482618.70954222517</v>
      </c>
      <c r="G225" s="499">
        <v>482618.70954222517</v>
      </c>
      <c r="H225" s="502">
        <f t="shared" si="30"/>
        <v>0</v>
      </c>
      <c r="I225" s="490">
        <v>-246353.99740506092</v>
      </c>
      <c r="J225" s="491">
        <v>-255286.74854690698</v>
      </c>
      <c r="K225" s="491">
        <v>-257492.2779397702</v>
      </c>
      <c r="L225" s="491">
        <v>-257492.2779397702</v>
      </c>
      <c r="M225" s="488">
        <f t="shared" si="31"/>
        <v>0</v>
      </c>
      <c r="N225" s="200">
        <v>239189.06716770324</v>
      </c>
      <c r="O225" s="440">
        <v>226069.61025747861</v>
      </c>
      <c r="P225" s="440">
        <v>225126.43160245498</v>
      </c>
      <c r="Q225" s="646">
        <f t="shared" si="32"/>
        <v>225126.43160245498</v>
      </c>
      <c r="R225" s="487">
        <f t="shared" si="38"/>
        <v>0</v>
      </c>
      <c r="S225" s="440">
        <v>418377.0075027172</v>
      </c>
      <c r="T225" s="440">
        <v>418377.0075027172</v>
      </c>
      <c r="U225" s="440">
        <v>419727.00138191832</v>
      </c>
      <c r="V225" s="440">
        <v>419727.00138191832</v>
      </c>
      <c r="W225" s="487">
        <f t="shared" si="33"/>
        <v>0</v>
      </c>
      <c r="X225" s="200">
        <v>657566.07467042049</v>
      </c>
      <c r="Y225" s="200">
        <v>644446.61776019586</v>
      </c>
      <c r="Z225" s="200">
        <v>644853.4329843733</v>
      </c>
      <c r="AA225" s="200">
        <v>644853.4329843733</v>
      </c>
      <c r="AB225" s="487">
        <f t="shared" si="34"/>
        <v>0</v>
      </c>
      <c r="AC225" s="440">
        <v>295907.23705592891</v>
      </c>
      <c r="AD225" s="440">
        <v>293386.07698243053</v>
      </c>
      <c r="AE225" s="440">
        <v>293386.07698243053</v>
      </c>
      <c r="AF225" s="440">
        <v>289700.64148855588</v>
      </c>
      <c r="AG225" s="487">
        <f t="shared" si="35"/>
        <v>-3685.4354938746546</v>
      </c>
      <c r="AH225" s="438">
        <v>953473.31172634941</v>
      </c>
      <c r="AI225" s="438"/>
      <c r="AJ225" s="438">
        <v>938239.50996680383</v>
      </c>
      <c r="AK225" s="428">
        <f t="shared" si="36"/>
        <v>934554.07447292912</v>
      </c>
      <c r="AL225" s="487">
        <f t="shared" si="37"/>
        <v>-3685.4354938747128</v>
      </c>
      <c r="AM225" s="429">
        <v>18</v>
      </c>
      <c r="AN225" s="429">
        <v>18</v>
      </c>
    </row>
    <row r="226" spans="1:40">
      <c r="A226" s="434">
        <v>698</v>
      </c>
      <c r="B226" s="435" t="s">
        <v>257</v>
      </c>
      <c r="C226" s="436">
        <v>64535</v>
      </c>
      <c r="D226" s="503">
        <v>23772844.415967487</v>
      </c>
      <c r="E226" s="499">
        <v>23552583.290380977</v>
      </c>
      <c r="F226" s="499">
        <v>23460746.958677623</v>
      </c>
      <c r="G226" s="499">
        <v>23460746.958677623</v>
      </c>
      <c r="H226" s="502">
        <f t="shared" si="30"/>
        <v>0</v>
      </c>
      <c r="I226" s="490">
        <v>-31117310.907510597</v>
      </c>
      <c r="J226" s="491">
        <v>-31912834.013996191</v>
      </c>
      <c r="K226" s="491">
        <v>-32853372.478940036</v>
      </c>
      <c r="L226" s="491">
        <v>-32853372.478940036</v>
      </c>
      <c r="M226" s="488">
        <f t="shared" si="31"/>
        <v>0</v>
      </c>
      <c r="N226" s="200">
        <v>-7344466.4915431105</v>
      </c>
      <c r="O226" s="440">
        <v>-8360250.7236152142</v>
      </c>
      <c r="P226" s="440">
        <v>-9392625.5202624127</v>
      </c>
      <c r="Q226" s="646">
        <f t="shared" si="32"/>
        <v>-9392625.5202624127</v>
      </c>
      <c r="R226" s="487">
        <f t="shared" si="38"/>
        <v>0</v>
      </c>
      <c r="S226" s="440">
        <v>16700212.155763496</v>
      </c>
      <c r="T226" s="440">
        <v>16700212.155763496</v>
      </c>
      <c r="U226" s="440">
        <v>16703201.161491858</v>
      </c>
      <c r="V226" s="440">
        <v>16703201.161491858</v>
      </c>
      <c r="W226" s="487">
        <f t="shared" si="33"/>
        <v>0</v>
      </c>
      <c r="X226" s="200">
        <v>9355745.6642203853</v>
      </c>
      <c r="Y226" s="200">
        <v>8339961.4321482815</v>
      </c>
      <c r="Z226" s="200">
        <v>7310575.6412294451</v>
      </c>
      <c r="AA226" s="200">
        <v>7310575.6412294451</v>
      </c>
      <c r="AB226" s="487">
        <f t="shared" si="34"/>
        <v>0</v>
      </c>
      <c r="AC226" s="440">
        <v>9848597.0751886033</v>
      </c>
      <c r="AD226" s="440">
        <v>9803609.4771224577</v>
      </c>
      <c r="AE226" s="440">
        <v>9803609.4771224577</v>
      </c>
      <c r="AF226" s="440">
        <v>9664295.5870860573</v>
      </c>
      <c r="AG226" s="487">
        <f t="shared" si="35"/>
        <v>-139313.89003640041</v>
      </c>
      <c r="AH226" s="438">
        <v>19204342.739408989</v>
      </c>
      <c r="AI226" s="438"/>
      <c r="AJ226" s="438">
        <v>17114185.118351903</v>
      </c>
      <c r="AK226" s="428">
        <f t="shared" si="36"/>
        <v>16974871.228315502</v>
      </c>
      <c r="AL226" s="487">
        <f t="shared" si="37"/>
        <v>-139313.89003640041</v>
      </c>
      <c r="AM226" s="429">
        <v>19</v>
      </c>
      <c r="AN226" s="429">
        <v>19</v>
      </c>
    </row>
    <row r="227" spans="1:40">
      <c r="A227" s="434">
        <v>700</v>
      </c>
      <c r="B227" s="435" t="s">
        <v>258</v>
      </c>
      <c r="C227" s="436">
        <v>4842</v>
      </c>
      <c r="D227" s="503">
        <v>331288.83591609064</v>
      </c>
      <c r="E227" s="499">
        <v>326764.68562385725</v>
      </c>
      <c r="F227" s="499">
        <v>331382.41640679957</v>
      </c>
      <c r="G227" s="499">
        <v>331382.41640679957</v>
      </c>
      <c r="H227" s="502">
        <f t="shared" si="30"/>
        <v>0</v>
      </c>
      <c r="I227" s="490">
        <v>559229.21032447193</v>
      </c>
      <c r="J227" s="491">
        <v>508969.35369166912</v>
      </c>
      <c r="K227" s="491">
        <v>513222.90891837189</v>
      </c>
      <c r="L227" s="491">
        <v>513222.90891837189</v>
      </c>
      <c r="M227" s="488">
        <f t="shared" si="31"/>
        <v>0</v>
      </c>
      <c r="N227" s="200">
        <v>890518.04624056257</v>
      </c>
      <c r="O227" s="440">
        <v>835734.03931552637</v>
      </c>
      <c r="P227" s="440">
        <v>844605.32532517146</v>
      </c>
      <c r="Q227" s="646">
        <f t="shared" si="32"/>
        <v>844605.32532517146</v>
      </c>
      <c r="R227" s="487">
        <f t="shared" si="38"/>
        <v>0</v>
      </c>
      <c r="S227" s="440">
        <v>500911.43573872279</v>
      </c>
      <c r="T227" s="440">
        <v>500911.43573872279</v>
      </c>
      <c r="U227" s="440">
        <v>501513.01053437561</v>
      </c>
      <c r="V227" s="440">
        <v>501513.01053437561</v>
      </c>
      <c r="W227" s="487">
        <f t="shared" si="33"/>
        <v>0</v>
      </c>
      <c r="X227" s="200">
        <v>1391429.4819792854</v>
      </c>
      <c r="Y227" s="200">
        <v>1336645.4750542492</v>
      </c>
      <c r="Z227" s="200">
        <v>1346118.3358595471</v>
      </c>
      <c r="AA227" s="200">
        <v>1346118.3358595471</v>
      </c>
      <c r="AB227" s="487">
        <f t="shared" si="34"/>
        <v>0</v>
      </c>
      <c r="AC227" s="440">
        <v>814505.57175848319</v>
      </c>
      <c r="AD227" s="440">
        <v>812444.08562081598</v>
      </c>
      <c r="AE227" s="440">
        <v>812444.08562081598</v>
      </c>
      <c r="AF227" s="440">
        <v>790539.21424228686</v>
      </c>
      <c r="AG227" s="487">
        <f t="shared" si="35"/>
        <v>-21904.871378529118</v>
      </c>
      <c r="AH227" s="438">
        <v>2205935.0537377684</v>
      </c>
      <c r="AI227" s="438"/>
      <c r="AJ227" s="438">
        <v>2158562.4214803632</v>
      </c>
      <c r="AK227" s="428">
        <f t="shared" si="36"/>
        <v>2136657.5501018339</v>
      </c>
      <c r="AL227" s="487">
        <f t="shared" si="37"/>
        <v>-21904.871378529351</v>
      </c>
      <c r="AM227" s="429">
        <v>9</v>
      </c>
      <c r="AN227" s="429">
        <v>9</v>
      </c>
    </row>
    <row r="228" spans="1:40">
      <c r="A228" s="434">
        <v>702</v>
      </c>
      <c r="B228" s="435" t="s">
        <v>259</v>
      </c>
      <c r="C228" s="436">
        <v>4114</v>
      </c>
      <c r="D228" s="503">
        <v>57678.528503234731</v>
      </c>
      <c r="E228" s="499">
        <v>55740.343050102703</v>
      </c>
      <c r="F228" s="499">
        <v>55613.126409343444</v>
      </c>
      <c r="G228" s="499">
        <v>55613.126409343444</v>
      </c>
      <c r="H228" s="502">
        <f t="shared" si="30"/>
        <v>0</v>
      </c>
      <c r="I228" s="490">
        <v>597550.11942950694</v>
      </c>
      <c r="J228" s="491">
        <v>616365.78820399253</v>
      </c>
      <c r="K228" s="491">
        <v>565447.76531386306</v>
      </c>
      <c r="L228" s="491">
        <v>565447.76531386306</v>
      </c>
      <c r="M228" s="488">
        <f t="shared" si="31"/>
        <v>0</v>
      </c>
      <c r="N228" s="200">
        <v>655228.64793274167</v>
      </c>
      <c r="O228" s="440">
        <v>672106.13125409523</v>
      </c>
      <c r="P228" s="440">
        <v>621060.8917232065</v>
      </c>
      <c r="Q228" s="646">
        <f t="shared" si="32"/>
        <v>621060.8917232065</v>
      </c>
      <c r="R228" s="487">
        <f t="shared" si="38"/>
        <v>0</v>
      </c>
      <c r="S228" s="440">
        <v>1157648.3064830643</v>
      </c>
      <c r="T228" s="440">
        <v>1157648.3064830643</v>
      </c>
      <c r="U228" s="440">
        <v>1165825.8508979406</v>
      </c>
      <c r="V228" s="440">
        <v>1165825.8508979406</v>
      </c>
      <c r="W228" s="487">
        <f t="shared" si="33"/>
        <v>0</v>
      </c>
      <c r="X228" s="200">
        <v>1812876.9544158061</v>
      </c>
      <c r="Y228" s="200">
        <v>1829754.4377371594</v>
      </c>
      <c r="Z228" s="200">
        <v>1786886.7426211471</v>
      </c>
      <c r="AA228" s="200">
        <v>1786886.7426211471</v>
      </c>
      <c r="AB228" s="487">
        <f t="shared" si="34"/>
        <v>0</v>
      </c>
      <c r="AC228" s="440">
        <v>916302.00251641334</v>
      </c>
      <c r="AD228" s="440">
        <v>908019.82469745749</v>
      </c>
      <c r="AE228" s="440">
        <v>908019.82469745749</v>
      </c>
      <c r="AF228" s="440">
        <v>897669.0863562678</v>
      </c>
      <c r="AG228" s="487">
        <f t="shared" si="35"/>
        <v>-10350.738341189688</v>
      </c>
      <c r="AH228" s="438">
        <v>2729178.9569322197</v>
      </c>
      <c r="AI228" s="438"/>
      <c r="AJ228" s="438">
        <v>2694906.5673186043</v>
      </c>
      <c r="AK228" s="428">
        <f t="shared" si="36"/>
        <v>2684555.8289774149</v>
      </c>
      <c r="AL228" s="487">
        <f t="shared" si="37"/>
        <v>-10350.738341189455</v>
      </c>
      <c r="AM228" s="429">
        <v>6</v>
      </c>
      <c r="AN228" s="429">
        <v>6</v>
      </c>
    </row>
    <row r="229" spans="1:40">
      <c r="A229" s="434">
        <v>704</v>
      </c>
      <c r="B229" s="435" t="s">
        <v>260</v>
      </c>
      <c r="C229" s="436">
        <v>6428</v>
      </c>
      <c r="D229" s="503">
        <v>4046538.9653121987</v>
      </c>
      <c r="E229" s="499">
        <v>4013423.0724594211</v>
      </c>
      <c r="F229" s="499">
        <v>4008044.6870801067</v>
      </c>
      <c r="G229" s="499">
        <v>4008044.6870801067</v>
      </c>
      <c r="H229" s="502">
        <f t="shared" si="30"/>
        <v>0</v>
      </c>
      <c r="I229" s="490">
        <v>703477.47559555341</v>
      </c>
      <c r="J229" s="491">
        <v>797312.46590641583</v>
      </c>
      <c r="K229" s="491">
        <v>740630.65388628095</v>
      </c>
      <c r="L229" s="491">
        <v>740630.65388628095</v>
      </c>
      <c r="M229" s="488">
        <f t="shared" si="31"/>
        <v>0</v>
      </c>
      <c r="N229" s="200">
        <v>4750016.4409077521</v>
      </c>
      <c r="O229" s="440">
        <v>4810735.5383658372</v>
      </c>
      <c r="P229" s="440">
        <v>4748675.3409663877</v>
      </c>
      <c r="Q229" s="646">
        <f t="shared" si="32"/>
        <v>4748675.3409663877</v>
      </c>
      <c r="R229" s="487">
        <f t="shared" si="38"/>
        <v>0</v>
      </c>
      <c r="S229" s="440">
        <v>1106055.9965042141</v>
      </c>
      <c r="T229" s="440">
        <v>1106055.9965042141</v>
      </c>
      <c r="U229" s="440">
        <v>1109658.2421610232</v>
      </c>
      <c r="V229" s="440">
        <v>1109658.2421610232</v>
      </c>
      <c r="W229" s="487">
        <f t="shared" si="33"/>
        <v>0</v>
      </c>
      <c r="X229" s="200">
        <v>5856072.4374119658</v>
      </c>
      <c r="Y229" s="200">
        <v>5916791.5348700508</v>
      </c>
      <c r="Z229" s="200">
        <v>5858333.5831274111</v>
      </c>
      <c r="AA229" s="200">
        <v>5858333.5831274111</v>
      </c>
      <c r="AB229" s="487">
        <f t="shared" si="34"/>
        <v>0</v>
      </c>
      <c r="AC229" s="440">
        <v>866097.27779392886</v>
      </c>
      <c r="AD229" s="440">
        <v>868009.49983116949</v>
      </c>
      <c r="AE229" s="440">
        <v>868009.49983116949</v>
      </c>
      <c r="AF229" s="440">
        <v>847116.43534206226</v>
      </c>
      <c r="AG229" s="487">
        <f t="shared" si="35"/>
        <v>-20893.06448910723</v>
      </c>
      <c r="AH229" s="438">
        <v>6722169.7152058948</v>
      </c>
      <c r="AI229" s="438"/>
      <c r="AJ229" s="438">
        <v>6726343.0829585809</v>
      </c>
      <c r="AK229" s="428">
        <f t="shared" si="36"/>
        <v>6705450.0184694733</v>
      </c>
      <c r="AL229" s="487">
        <f t="shared" si="37"/>
        <v>-20893.064489107579</v>
      </c>
      <c r="AM229" s="429">
        <v>2</v>
      </c>
      <c r="AN229" s="429">
        <v>2</v>
      </c>
    </row>
    <row r="230" spans="1:40">
      <c r="A230" s="434">
        <v>707</v>
      </c>
      <c r="B230" s="435" t="s">
        <v>261</v>
      </c>
      <c r="C230" s="436">
        <v>1960</v>
      </c>
      <c r="D230" s="503">
        <v>-134431.16036186821</v>
      </c>
      <c r="E230" s="499">
        <v>-134237.22979314992</v>
      </c>
      <c r="F230" s="499">
        <v>-141142.62913648586</v>
      </c>
      <c r="G230" s="499">
        <v>-141142.62913648586</v>
      </c>
      <c r="H230" s="502">
        <f t="shared" si="30"/>
        <v>0</v>
      </c>
      <c r="I230" s="490">
        <v>-341687.9058319304</v>
      </c>
      <c r="J230" s="491">
        <v>-349213.3357168308</v>
      </c>
      <c r="K230" s="491">
        <v>-321317.02891003736</v>
      </c>
      <c r="L230" s="491">
        <v>-321317.02891003736</v>
      </c>
      <c r="M230" s="488">
        <f t="shared" si="31"/>
        <v>0</v>
      </c>
      <c r="N230" s="200">
        <v>-476119.06619379862</v>
      </c>
      <c r="O230" s="440">
        <v>-483450.56550998072</v>
      </c>
      <c r="P230" s="440">
        <v>-462459.65804652323</v>
      </c>
      <c r="Q230" s="646">
        <f t="shared" si="32"/>
        <v>-462459.65804652323</v>
      </c>
      <c r="R230" s="487">
        <f t="shared" si="38"/>
        <v>0</v>
      </c>
      <c r="S230" s="440">
        <v>1285567.5192918358</v>
      </c>
      <c r="T230" s="440">
        <v>1285567.5192918358</v>
      </c>
      <c r="U230" s="440">
        <v>1272819.4878410366</v>
      </c>
      <c r="V230" s="440">
        <v>1272819.4878410366</v>
      </c>
      <c r="W230" s="487">
        <f t="shared" si="33"/>
        <v>0</v>
      </c>
      <c r="X230" s="200">
        <v>809448.45309803728</v>
      </c>
      <c r="Y230" s="200">
        <v>802116.95378185506</v>
      </c>
      <c r="Z230" s="200">
        <v>810359.82979451341</v>
      </c>
      <c r="AA230" s="200">
        <v>810359.82979451341</v>
      </c>
      <c r="AB230" s="487">
        <f t="shared" si="34"/>
        <v>0</v>
      </c>
      <c r="AC230" s="440">
        <v>528296.09018291894</v>
      </c>
      <c r="AD230" s="440">
        <v>523328.94717674464</v>
      </c>
      <c r="AE230" s="440">
        <v>523328.94717674464</v>
      </c>
      <c r="AF230" s="440">
        <v>524382.82559333195</v>
      </c>
      <c r="AG230" s="487">
        <f t="shared" si="35"/>
        <v>1053.8784165873076</v>
      </c>
      <c r="AH230" s="438">
        <v>1337744.5432809563</v>
      </c>
      <c r="AI230" s="438"/>
      <c r="AJ230" s="438">
        <v>1333688.776971258</v>
      </c>
      <c r="AK230" s="428">
        <f t="shared" si="36"/>
        <v>1334742.6553878454</v>
      </c>
      <c r="AL230" s="487">
        <f t="shared" si="37"/>
        <v>1053.8784165873658</v>
      </c>
      <c r="AM230" s="429">
        <v>12</v>
      </c>
      <c r="AN230" s="429">
        <v>12</v>
      </c>
    </row>
    <row r="231" spans="1:40">
      <c r="A231" s="434">
        <v>710</v>
      </c>
      <c r="B231" s="435" t="s">
        <v>262</v>
      </c>
      <c r="C231" s="436">
        <v>27306</v>
      </c>
      <c r="D231" s="503">
        <v>10783049.243564148</v>
      </c>
      <c r="E231" s="499">
        <v>10685065.172910035</v>
      </c>
      <c r="F231" s="499">
        <v>10665531.428135855</v>
      </c>
      <c r="G231" s="499">
        <v>10665531.428135855</v>
      </c>
      <c r="H231" s="502">
        <f t="shared" si="30"/>
        <v>0</v>
      </c>
      <c r="I231" s="490">
        <v>-3818082.6702285022</v>
      </c>
      <c r="J231" s="491">
        <v>-3653086.068021561</v>
      </c>
      <c r="K231" s="491">
        <v>-3865649.9542950182</v>
      </c>
      <c r="L231" s="491">
        <v>-3865649.9542950182</v>
      </c>
      <c r="M231" s="488">
        <f t="shared" si="31"/>
        <v>0</v>
      </c>
      <c r="N231" s="200">
        <v>6964966.5733356457</v>
      </c>
      <c r="O231" s="440">
        <v>7031979.1048884727</v>
      </c>
      <c r="P231" s="440">
        <v>6799881.4738408364</v>
      </c>
      <c r="Q231" s="646">
        <f t="shared" si="32"/>
        <v>6799881.4738408364</v>
      </c>
      <c r="R231" s="487">
        <f t="shared" si="38"/>
        <v>0</v>
      </c>
      <c r="S231" s="440">
        <v>7455473.8686111057</v>
      </c>
      <c r="T231" s="440">
        <v>7455473.8686111057</v>
      </c>
      <c r="U231" s="440">
        <v>7440546.0135168284</v>
      </c>
      <c r="V231" s="440">
        <v>7440546.0135168284</v>
      </c>
      <c r="W231" s="487">
        <f t="shared" si="33"/>
        <v>0</v>
      </c>
      <c r="X231" s="200">
        <v>14420440.441946752</v>
      </c>
      <c r="Y231" s="200">
        <v>14487452.973499577</v>
      </c>
      <c r="Z231" s="200">
        <v>14240427.487357665</v>
      </c>
      <c r="AA231" s="200">
        <v>14240427.487357665</v>
      </c>
      <c r="AB231" s="487">
        <f t="shared" si="34"/>
        <v>0</v>
      </c>
      <c r="AC231" s="440">
        <v>4934684.1501658158</v>
      </c>
      <c r="AD231" s="440">
        <v>4906071.2661115462</v>
      </c>
      <c r="AE231" s="440">
        <v>4906071.2661115462</v>
      </c>
      <c r="AF231" s="440">
        <v>4808817.0721378895</v>
      </c>
      <c r="AG231" s="487">
        <f t="shared" si="35"/>
        <v>-97254.193973656744</v>
      </c>
      <c r="AH231" s="438">
        <v>19355124.592112567</v>
      </c>
      <c r="AI231" s="438"/>
      <c r="AJ231" s="438">
        <v>19146498.75346921</v>
      </c>
      <c r="AK231" s="428">
        <f t="shared" si="36"/>
        <v>19049244.559495553</v>
      </c>
      <c r="AL231" s="487">
        <f t="shared" si="37"/>
        <v>-97254.193973656744</v>
      </c>
      <c r="AM231" s="429">
        <v>1</v>
      </c>
      <c r="AN231" s="430">
        <v>34</v>
      </c>
    </row>
    <row r="232" spans="1:40">
      <c r="A232" s="434">
        <v>729</v>
      </c>
      <c r="B232" s="435" t="s">
        <v>263</v>
      </c>
      <c r="C232" s="436">
        <v>8975</v>
      </c>
      <c r="D232" s="503">
        <v>1443351.0306418284</v>
      </c>
      <c r="E232" s="499">
        <v>1427393.5172502354</v>
      </c>
      <c r="F232" s="499">
        <v>1432018.1108501754</v>
      </c>
      <c r="G232" s="499">
        <v>1432018.1108501754</v>
      </c>
      <c r="H232" s="502">
        <f t="shared" si="30"/>
        <v>0</v>
      </c>
      <c r="I232" s="490">
        <v>-1082920.7281099767</v>
      </c>
      <c r="J232" s="491">
        <v>-1017774.3657715602</v>
      </c>
      <c r="K232" s="491">
        <v>-1049417.6338468341</v>
      </c>
      <c r="L232" s="491">
        <v>-1049417.6338468341</v>
      </c>
      <c r="M232" s="488">
        <f t="shared" si="31"/>
        <v>0</v>
      </c>
      <c r="N232" s="200">
        <v>360430.30253185169</v>
      </c>
      <c r="O232" s="440">
        <v>409619.15147867519</v>
      </c>
      <c r="P232" s="440">
        <v>382600.47700334131</v>
      </c>
      <c r="Q232" s="646">
        <f t="shared" si="32"/>
        <v>382600.47700334131</v>
      </c>
      <c r="R232" s="487">
        <f t="shared" si="38"/>
        <v>0</v>
      </c>
      <c r="S232" s="440">
        <v>4754713.060689006</v>
      </c>
      <c r="T232" s="440">
        <v>4754713.060689006</v>
      </c>
      <c r="U232" s="440">
        <v>4751158.3825585954</v>
      </c>
      <c r="V232" s="440">
        <v>4751158.3825585954</v>
      </c>
      <c r="W232" s="487">
        <f t="shared" si="33"/>
        <v>0</v>
      </c>
      <c r="X232" s="200">
        <v>5115143.3632208575</v>
      </c>
      <c r="Y232" s="200">
        <v>5164332.2121676812</v>
      </c>
      <c r="Z232" s="200">
        <v>5133758.8595619369</v>
      </c>
      <c r="AA232" s="200">
        <v>5133758.8595619369</v>
      </c>
      <c r="AB232" s="487">
        <f t="shared" si="34"/>
        <v>0</v>
      </c>
      <c r="AC232" s="440">
        <v>1922724.3817827792</v>
      </c>
      <c r="AD232" s="440">
        <v>1906183.9789308584</v>
      </c>
      <c r="AE232" s="440">
        <v>1906183.9789308584</v>
      </c>
      <c r="AF232" s="440">
        <v>1883138.1090361306</v>
      </c>
      <c r="AG232" s="487">
        <f t="shared" si="35"/>
        <v>-23045.869894727832</v>
      </c>
      <c r="AH232" s="438">
        <v>7037867.7450036369</v>
      </c>
      <c r="AI232" s="438"/>
      <c r="AJ232" s="438">
        <v>7039942.8384927958</v>
      </c>
      <c r="AK232" s="428">
        <f t="shared" si="36"/>
        <v>7016896.9685980678</v>
      </c>
      <c r="AL232" s="487">
        <f t="shared" si="37"/>
        <v>-23045.869894728065</v>
      </c>
      <c r="AM232" s="429">
        <v>13</v>
      </c>
      <c r="AN232" s="429">
        <v>13</v>
      </c>
    </row>
    <row r="233" spans="1:40">
      <c r="A233" s="434">
        <v>732</v>
      </c>
      <c r="B233" s="435" t="s">
        <v>264</v>
      </c>
      <c r="C233" s="436">
        <v>3336</v>
      </c>
      <c r="D233" s="503">
        <v>2699290.4965281975</v>
      </c>
      <c r="E233" s="499">
        <v>2676822.6344674299</v>
      </c>
      <c r="F233" s="499">
        <v>2671670.3920068997</v>
      </c>
      <c r="G233" s="499">
        <v>2671670.3920068997</v>
      </c>
      <c r="H233" s="502">
        <f t="shared" si="30"/>
        <v>0</v>
      </c>
      <c r="I233" s="490">
        <v>-531755.02382122946</v>
      </c>
      <c r="J233" s="491">
        <v>-498173.33016209613</v>
      </c>
      <c r="K233" s="491">
        <v>-452388.71389720199</v>
      </c>
      <c r="L233" s="491">
        <v>-452388.71389720199</v>
      </c>
      <c r="M233" s="488">
        <f t="shared" si="31"/>
        <v>0</v>
      </c>
      <c r="N233" s="200">
        <v>2167535.472706968</v>
      </c>
      <c r="O233" s="440">
        <v>2178649.3043053336</v>
      </c>
      <c r="P233" s="440">
        <v>2219281.6781096975</v>
      </c>
      <c r="Q233" s="646">
        <f t="shared" si="32"/>
        <v>2219281.6781096975</v>
      </c>
      <c r="R233" s="487">
        <f t="shared" si="38"/>
        <v>0</v>
      </c>
      <c r="S233" s="440">
        <v>1350184.7130938445</v>
      </c>
      <c r="T233" s="440">
        <v>1350184.7130938445</v>
      </c>
      <c r="U233" s="440">
        <v>1347947.522416342</v>
      </c>
      <c r="V233" s="440">
        <v>1347947.522416342</v>
      </c>
      <c r="W233" s="487">
        <f t="shared" si="33"/>
        <v>0</v>
      </c>
      <c r="X233" s="200">
        <v>3517720.1858008122</v>
      </c>
      <c r="Y233" s="200">
        <v>3528834.0173991779</v>
      </c>
      <c r="Z233" s="200">
        <v>3567229.2005260396</v>
      </c>
      <c r="AA233" s="200">
        <v>3567229.2005260396</v>
      </c>
      <c r="AB233" s="487">
        <f t="shared" si="34"/>
        <v>0</v>
      </c>
      <c r="AC233" s="440">
        <v>763551.6679663423</v>
      </c>
      <c r="AD233" s="440">
        <v>758862.26892321138</v>
      </c>
      <c r="AE233" s="440">
        <v>758862.26892321138</v>
      </c>
      <c r="AF233" s="440">
        <v>757141.45744576736</v>
      </c>
      <c r="AG233" s="487">
        <f t="shared" si="35"/>
        <v>-1720.8114774440182</v>
      </c>
      <c r="AH233" s="438">
        <v>4281271.8537671547</v>
      </c>
      <c r="AI233" s="438"/>
      <c r="AJ233" s="438">
        <v>4326091.469449251</v>
      </c>
      <c r="AK233" s="428">
        <f t="shared" si="36"/>
        <v>4324370.6579718068</v>
      </c>
      <c r="AL233" s="487">
        <f t="shared" si="37"/>
        <v>-1720.8114774441347</v>
      </c>
      <c r="AM233" s="429">
        <v>19</v>
      </c>
      <c r="AN233" s="429">
        <v>19</v>
      </c>
    </row>
    <row r="234" spans="1:40">
      <c r="A234" s="434">
        <v>734</v>
      </c>
      <c r="B234" s="435" t="s">
        <v>265</v>
      </c>
      <c r="C234" s="436">
        <v>50933</v>
      </c>
      <c r="D234" s="503">
        <v>7849434.6154460171</v>
      </c>
      <c r="E234" s="499">
        <v>7761891.3187841326</v>
      </c>
      <c r="F234" s="499">
        <v>7736539.0338136973</v>
      </c>
      <c r="G234" s="499">
        <v>7736539.0338136973</v>
      </c>
      <c r="H234" s="502">
        <f t="shared" si="30"/>
        <v>0</v>
      </c>
      <c r="I234" s="490">
        <v>-4410540.6856332347</v>
      </c>
      <c r="J234" s="491">
        <v>-3971899.991847022</v>
      </c>
      <c r="K234" s="491">
        <v>-4311028.9524480337</v>
      </c>
      <c r="L234" s="491">
        <v>-4311028.9524480337</v>
      </c>
      <c r="M234" s="488">
        <f t="shared" si="31"/>
        <v>0</v>
      </c>
      <c r="N234" s="200">
        <v>3438893.9298127824</v>
      </c>
      <c r="O234" s="440">
        <v>3789991.3269371102</v>
      </c>
      <c r="P234" s="440">
        <v>3425510.0813656636</v>
      </c>
      <c r="Q234" s="646">
        <f t="shared" si="32"/>
        <v>3425510.0813656636</v>
      </c>
      <c r="R234" s="487">
        <f t="shared" si="38"/>
        <v>0</v>
      </c>
      <c r="S234" s="440">
        <v>14840550.009954769</v>
      </c>
      <c r="T234" s="440">
        <v>14840550.009954769</v>
      </c>
      <c r="U234" s="440">
        <v>14859086.706145555</v>
      </c>
      <c r="V234" s="440">
        <v>14859086.706145555</v>
      </c>
      <c r="W234" s="487">
        <f t="shared" si="33"/>
        <v>0</v>
      </c>
      <c r="X234" s="200">
        <v>18279443.939767551</v>
      </c>
      <c r="Y234" s="200">
        <v>18630541.336891878</v>
      </c>
      <c r="Z234" s="200">
        <v>18284596.787511218</v>
      </c>
      <c r="AA234" s="200">
        <v>18284596.787511218</v>
      </c>
      <c r="AB234" s="487">
        <f t="shared" si="34"/>
        <v>0</v>
      </c>
      <c r="AC234" s="440">
        <v>9314040.8562865872</v>
      </c>
      <c r="AD234" s="440">
        <v>9264731.6399837546</v>
      </c>
      <c r="AE234" s="440">
        <v>9264731.6399837546</v>
      </c>
      <c r="AF234" s="440">
        <v>9133203.6394595839</v>
      </c>
      <c r="AG234" s="487">
        <f t="shared" si="35"/>
        <v>-131528.0005241707</v>
      </c>
      <c r="AH234" s="438">
        <v>27593484.79605414</v>
      </c>
      <c r="AI234" s="438"/>
      <c r="AJ234" s="438">
        <v>27549328.427494973</v>
      </c>
      <c r="AK234" s="428">
        <f t="shared" si="36"/>
        <v>27417800.426970802</v>
      </c>
      <c r="AL234" s="487">
        <f t="shared" si="37"/>
        <v>-131528.0005241707</v>
      </c>
      <c r="AM234" s="429">
        <v>2</v>
      </c>
      <c r="AN234" s="429">
        <v>2</v>
      </c>
    </row>
    <row r="235" spans="1:40">
      <c r="A235" s="434">
        <v>738</v>
      </c>
      <c r="B235" s="435" t="s">
        <v>266</v>
      </c>
      <c r="C235" s="436">
        <v>2917</v>
      </c>
      <c r="D235" s="503">
        <v>586069.2440926017</v>
      </c>
      <c r="E235" s="499">
        <v>580502.97735464061</v>
      </c>
      <c r="F235" s="499">
        <v>580195.54058288597</v>
      </c>
      <c r="G235" s="499">
        <v>580195.54058288597</v>
      </c>
      <c r="H235" s="502">
        <f t="shared" si="30"/>
        <v>0</v>
      </c>
      <c r="I235" s="490">
        <v>-62174.975978234441</v>
      </c>
      <c r="J235" s="491">
        <v>-48881.428477079833</v>
      </c>
      <c r="K235" s="491">
        <v>-64358.927318969072</v>
      </c>
      <c r="L235" s="491">
        <v>-64358.927318969072</v>
      </c>
      <c r="M235" s="488">
        <f t="shared" si="31"/>
        <v>0</v>
      </c>
      <c r="N235" s="200">
        <v>523894.26811436727</v>
      </c>
      <c r="O235" s="440">
        <v>531621.54887756077</v>
      </c>
      <c r="P235" s="440">
        <v>515836.61326391686</v>
      </c>
      <c r="Q235" s="646">
        <f t="shared" si="32"/>
        <v>515836.61326391692</v>
      </c>
      <c r="R235" s="487">
        <f t="shared" si="38"/>
        <v>0</v>
      </c>
      <c r="S235" s="440">
        <v>896627.41323248285</v>
      </c>
      <c r="T235" s="440">
        <v>896627.41323248285</v>
      </c>
      <c r="U235" s="440">
        <v>896684.20143546443</v>
      </c>
      <c r="V235" s="440">
        <v>896684.20143546443</v>
      </c>
      <c r="W235" s="487">
        <f t="shared" si="33"/>
        <v>0</v>
      </c>
      <c r="X235" s="200">
        <v>1420521.68134685</v>
      </c>
      <c r="Y235" s="200">
        <v>1428248.9621100435</v>
      </c>
      <c r="Z235" s="200">
        <v>1412520.8146993814</v>
      </c>
      <c r="AA235" s="200">
        <v>1412520.8146993814</v>
      </c>
      <c r="AB235" s="487">
        <f t="shared" si="34"/>
        <v>0</v>
      </c>
      <c r="AC235" s="440">
        <v>578395.09857980616</v>
      </c>
      <c r="AD235" s="440">
        <v>574840.57792220556</v>
      </c>
      <c r="AE235" s="440">
        <v>574840.57792220556</v>
      </c>
      <c r="AF235" s="440">
        <v>569770.65239065827</v>
      </c>
      <c r="AG235" s="487">
        <f t="shared" si="35"/>
        <v>-5069.9255315472838</v>
      </c>
      <c r="AH235" s="438">
        <v>1998916.7799266563</v>
      </c>
      <c r="AI235" s="438"/>
      <c r="AJ235" s="438">
        <v>1987361.392621587</v>
      </c>
      <c r="AK235" s="428">
        <f t="shared" si="36"/>
        <v>1982291.4670900395</v>
      </c>
      <c r="AL235" s="487">
        <f t="shared" si="37"/>
        <v>-5069.9255315475166</v>
      </c>
      <c r="AM235" s="429">
        <v>2</v>
      </c>
      <c r="AN235" s="429">
        <v>2</v>
      </c>
    </row>
    <row r="236" spans="1:40">
      <c r="A236" s="434">
        <v>739</v>
      </c>
      <c r="B236" s="435" t="s">
        <v>267</v>
      </c>
      <c r="C236" s="436">
        <v>3256</v>
      </c>
      <c r="D236" s="503">
        <v>-101081.89970094012</v>
      </c>
      <c r="E236" s="499">
        <v>-101959.57777671376</v>
      </c>
      <c r="F236" s="499">
        <v>-97222.295647146413</v>
      </c>
      <c r="G236" s="499">
        <v>-97222.295647146413</v>
      </c>
      <c r="H236" s="502">
        <f t="shared" si="30"/>
        <v>0</v>
      </c>
      <c r="I236" s="490">
        <v>2088264.9881709262</v>
      </c>
      <c r="J236" s="491">
        <v>2032918.2664114661</v>
      </c>
      <c r="K236" s="491">
        <v>2022684.5592090476</v>
      </c>
      <c r="L236" s="491">
        <v>2022684.5592090476</v>
      </c>
      <c r="M236" s="488">
        <f t="shared" si="31"/>
        <v>0</v>
      </c>
      <c r="N236" s="200">
        <v>1987183.0884699861</v>
      </c>
      <c r="O236" s="440">
        <v>1930958.6886347523</v>
      </c>
      <c r="P236" s="440">
        <v>1925462.2635619012</v>
      </c>
      <c r="Q236" s="646">
        <f t="shared" si="32"/>
        <v>1925462.2635619012</v>
      </c>
      <c r="R236" s="487">
        <f t="shared" si="38"/>
        <v>0</v>
      </c>
      <c r="S236" s="440">
        <v>1087668.4501855718</v>
      </c>
      <c r="T236" s="440">
        <v>1087668.4501855718</v>
      </c>
      <c r="U236" s="440">
        <v>1091048.1115239949</v>
      </c>
      <c r="V236" s="440">
        <v>1091048.1115239949</v>
      </c>
      <c r="W236" s="487">
        <f t="shared" si="33"/>
        <v>0</v>
      </c>
      <c r="X236" s="200">
        <v>3074851.5386555577</v>
      </c>
      <c r="Y236" s="200">
        <v>3018627.1388203241</v>
      </c>
      <c r="Z236" s="200">
        <v>3016510.3750858959</v>
      </c>
      <c r="AA236" s="200">
        <v>3016510.3750858959</v>
      </c>
      <c r="AB236" s="487">
        <f t="shared" si="34"/>
        <v>0</v>
      </c>
      <c r="AC236" s="440">
        <v>716428.90464880737</v>
      </c>
      <c r="AD236" s="440">
        <v>711363.64524454053</v>
      </c>
      <c r="AE236" s="440">
        <v>711363.64524454053</v>
      </c>
      <c r="AF236" s="440">
        <v>704284.69981162541</v>
      </c>
      <c r="AG236" s="487">
        <f t="shared" si="35"/>
        <v>-7078.9454329151195</v>
      </c>
      <c r="AH236" s="438">
        <v>3791280.443304365</v>
      </c>
      <c r="AI236" s="438"/>
      <c r="AJ236" s="438">
        <v>3727874.0203304365</v>
      </c>
      <c r="AK236" s="428">
        <f t="shared" si="36"/>
        <v>3720795.0748975212</v>
      </c>
      <c r="AL236" s="487">
        <f t="shared" si="37"/>
        <v>-7078.9454329153523</v>
      </c>
      <c r="AM236" s="429">
        <v>9</v>
      </c>
      <c r="AN236" s="429">
        <v>9</v>
      </c>
    </row>
    <row r="237" spans="1:40">
      <c r="A237" s="434">
        <v>740</v>
      </c>
      <c r="B237" s="435" t="s">
        <v>268</v>
      </c>
      <c r="C237" s="436">
        <v>32085</v>
      </c>
      <c r="D237" s="503">
        <v>-723329.88290340453</v>
      </c>
      <c r="E237" s="499">
        <v>-737471.22549690865</v>
      </c>
      <c r="F237" s="499">
        <v>-839159.38400392421</v>
      </c>
      <c r="G237" s="499">
        <v>-839159.38400392421</v>
      </c>
      <c r="H237" s="502">
        <f t="shared" si="30"/>
        <v>0</v>
      </c>
      <c r="I237" s="490">
        <v>-8404300.1301595848</v>
      </c>
      <c r="J237" s="491">
        <v>-8617347.4588085748</v>
      </c>
      <c r="K237" s="491">
        <v>-9015121.2972194552</v>
      </c>
      <c r="L237" s="491">
        <v>-9015121.2972194552</v>
      </c>
      <c r="M237" s="488">
        <f t="shared" si="31"/>
        <v>0</v>
      </c>
      <c r="N237" s="200">
        <v>-9127630.0130629893</v>
      </c>
      <c r="O237" s="440">
        <v>-9354818.6843054835</v>
      </c>
      <c r="P237" s="440">
        <v>-9854280.6812233794</v>
      </c>
      <c r="Q237" s="646">
        <f t="shared" si="32"/>
        <v>-9854280.6812233794</v>
      </c>
      <c r="R237" s="487">
        <f t="shared" si="38"/>
        <v>0</v>
      </c>
      <c r="S237" s="440">
        <v>9354679.6741068345</v>
      </c>
      <c r="T237" s="440">
        <v>9354679.6741068345</v>
      </c>
      <c r="U237" s="440">
        <v>9358231.9081515893</v>
      </c>
      <c r="V237" s="440">
        <v>9358231.9081515893</v>
      </c>
      <c r="W237" s="487">
        <f t="shared" si="33"/>
        <v>0</v>
      </c>
      <c r="X237" s="200">
        <v>227049.66104384512</v>
      </c>
      <c r="Y237" s="200">
        <v>-139.010198649019</v>
      </c>
      <c r="Z237" s="200">
        <v>-496048.77307179011</v>
      </c>
      <c r="AA237" s="200">
        <v>-496048.77307179011</v>
      </c>
      <c r="AB237" s="487">
        <f t="shared" si="34"/>
        <v>0</v>
      </c>
      <c r="AC237" s="440">
        <v>6265151.8699142206</v>
      </c>
      <c r="AD237" s="440">
        <v>6218505.9838826526</v>
      </c>
      <c r="AE237" s="440">
        <v>6218505.9838826526</v>
      </c>
      <c r="AF237" s="440">
        <v>6152036.684439783</v>
      </c>
      <c r="AG237" s="487">
        <f t="shared" si="35"/>
        <v>-66469.299442869611</v>
      </c>
      <c r="AH237" s="438">
        <v>6492201.5309580658</v>
      </c>
      <c r="AI237" s="438"/>
      <c r="AJ237" s="438">
        <v>5722457.2108108625</v>
      </c>
      <c r="AK237" s="428">
        <f t="shared" si="36"/>
        <v>5655987.9113679929</v>
      </c>
      <c r="AL237" s="487">
        <f t="shared" si="37"/>
        <v>-66469.299442869611</v>
      </c>
      <c r="AM237" s="429">
        <v>10</v>
      </c>
      <c r="AN237" s="429">
        <v>10</v>
      </c>
    </row>
    <row r="238" spans="1:40">
      <c r="A238" s="434">
        <v>742</v>
      </c>
      <c r="B238" s="435" t="s">
        <v>269</v>
      </c>
      <c r="C238" s="436">
        <v>988</v>
      </c>
      <c r="D238" s="503">
        <v>903988.36840953131</v>
      </c>
      <c r="E238" s="499">
        <v>896480.5162490512</v>
      </c>
      <c r="F238" s="499">
        <v>898171.34695777204</v>
      </c>
      <c r="G238" s="499">
        <v>898171.34695777204</v>
      </c>
      <c r="H238" s="502">
        <f t="shared" si="30"/>
        <v>0</v>
      </c>
      <c r="I238" s="490">
        <v>154898.07105306571</v>
      </c>
      <c r="J238" s="491">
        <v>163036.6276650365</v>
      </c>
      <c r="K238" s="491">
        <v>151679.13289492691</v>
      </c>
      <c r="L238" s="491">
        <v>151679.13289492691</v>
      </c>
      <c r="M238" s="488">
        <f t="shared" si="31"/>
        <v>0</v>
      </c>
      <c r="N238" s="200">
        <v>1058886.439462597</v>
      </c>
      <c r="O238" s="440">
        <v>1059517.1439140877</v>
      </c>
      <c r="P238" s="440">
        <v>1049850.479852699</v>
      </c>
      <c r="Q238" s="646">
        <f t="shared" si="32"/>
        <v>1049850.479852699</v>
      </c>
      <c r="R238" s="487">
        <f t="shared" si="38"/>
        <v>0</v>
      </c>
      <c r="S238" s="440">
        <v>-23235.849207795218</v>
      </c>
      <c r="T238" s="440">
        <v>-23235.849207795218</v>
      </c>
      <c r="U238" s="440">
        <v>-22975.863869158784</v>
      </c>
      <c r="V238" s="440">
        <v>-22975.863869158784</v>
      </c>
      <c r="W238" s="487">
        <f t="shared" si="33"/>
        <v>0</v>
      </c>
      <c r="X238" s="200">
        <v>1035650.5902548018</v>
      </c>
      <c r="Y238" s="200">
        <v>1036281.2947062925</v>
      </c>
      <c r="Z238" s="200">
        <v>1026874.6159835402</v>
      </c>
      <c r="AA238" s="200">
        <v>1026874.6159835402</v>
      </c>
      <c r="AB238" s="487">
        <f t="shared" si="34"/>
        <v>0</v>
      </c>
      <c r="AC238" s="440">
        <v>226616.96230358176</v>
      </c>
      <c r="AD238" s="440">
        <v>224646.4887172055</v>
      </c>
      <c r="AE238" s="440">
        <v>224646.4887172055</v>
      </c>
      <c r="AF238" s="440">
        <v>227813.65568504349</v>
      </c>
      <c r="AG238" s="487">
        <f t="shared" si="35"/>
        <v>3167.166967837984</v>
      </c>
      <c r="AH238" s="438">
        <v>1262267.5525583834</v>
      </c>
      <c r="AI238" s="438"/>
      <c r="AJ238" s="438">
        <v>1251521.1047007458</v>
      </c>
      <c r="AK238" s="428">
        <f t="shared" si="36"/>
        <v>1254688.2716685836</v>
      </c>
      <c r="AL238" s="487">
        <f t="shared" si="37"/>
        <v>3167.1669678378385</v>
      </c>
      <c r="AM238" s="429">
        <v>19</v>
      </c>
      <c r="AN238" s="429">
        <v>19</v>
      </c>
    </row>
    <row r="239" spans="1:40">
      <c r="A239" s="434">
        <v>743</v>
      </c>
      <c r="B239" s="435" t="s">
        <v>270</v>
      </c>
      <c r="C239" s="436">
        <v>65323</v>
      </c>
      <c r="D239" s="503">
        <v>20874348.71092245</v>
      </c>
      <c r="E239" s="499">
        <v>20674675.10661703</v>
      </c>
      <c r="F239" s="499">
        <v>20592841.726926219</v>
      </c>
      <c r="G239" s="499">
        <v>20592841.726926219</v>
      </c>
      <c r="H239" s="502">
        <f t="shared" si="30"/>
        <v>0</v>
      </c>
      <c r="I239" s="490">
        <v>-16002746.863742884</v>
      </c>
      <c r="J239" s="491">
        <v>-15386914.952468857</v>
      </c>
      <c r="K239" s="491">
        <v>-16186607.361061636</v>
      </c>
      <c r="L239" s="491">
        <v>-16186607.361061636</v>
      </c>
      <c r="M239" s="488">
        <f t="shared" si="31"/>
        <v>0</v>
      </c>
      <c r="N239" s="200">
        <v>4871601.8471795656</v>
      </c>
      <c r="O239" s="440">
        <v>5287760.1541481726</v>
      </c>
      <c r="P239" s="440">
        <v>4406234.3658645824</v>
      </c>
      <c r="Q239" s="646">
        <f t="shared" si="32"/>
        <v>4406234.3658645824</v>
      </c>
      <c r="R239" s="487">
        <f t="shared" si="38"/>
        <v>0</v>
      </c>
      <c r="S239" s="440">
        <v>12255041.442170158</v>
      </c>
      <c r="T239" s="440">
        <v>12255041.442170158</v>
      </c>
      <c r="U239" s="440">
        <v>12299018.935356123</v>
      </c>
      <c r="V239" s="440">
        <v>12299018.935356123</v>
      </c>
      <c r="W239" s="487">
        <f t="shared" si="33"/>
        <v>0</v>
      </c>
      <c r="X239" s="200">
        <v>17126643.289349724</v>
      </c>
      <c r="Y239" s="200">
        <v>17542801.596318331</v>
      </c>
      <c r="Z239" s="200">
        <v>16705253.301220706</v>
      </c>
      <c r="AA239" s="200">
        <v>16705253.301220706</v>
      </c>
      <c r="AB239" s="487">
        <f t="shared" si="34"/>
        <v>0</v>
      </c>
      <c r="AC239" s="440">
        <v>10083401.816684172</v>
      </c>
      <c r="AD239" s="440">
        <v>10048123.004672371</v>
      </c>
      <c r="AE239" s="440">
        <v>10048123.004672371</v>
      </c>
      <c r="AF239" s="440">
        <v>9891809.9511747789</v>
      </c>
      <c r="AG239" s="487">
        <f t="shared" si="35"/>
        <v>-156313.05349759199</v>
      </c>
      <c r="AH239" s="438">
        <v>27210045.106033895</v>
      </c>
      <c r="AI239" s="438"/>
      <c r="AJ239" s="438">
        <v>26753376.305893078</v>
      </c>
      <c r="AK239" s="428">
        <f t="shared" si="36"/>
        <v>26597063.252395485</v>
      </c>
      <c r="AL239" s="487">
        <f t="shared" si="37"/>
        <v>-156313.05349759385</v>
      </c>
      <c r="AM239" s="429">
        <v>14</v>
      </c>
      <c r="AN239" s="429">
        <v>14</v>
      </c>
    </row>
    <row r="240" spans="1:40">
      <c r="A240" s="434">
        <v>746</v>
      </c>
      <c r="B240" s="435" t="s">
        <v>271</v>
      </c>
      <c r="C240" s="436">
        <v>4735</v>
      </c>
      <c r="D240" s="503">
        <v>5676631.2362013832</v>
      </c>
      <c r="E240" s="499">
        <v>5630736.7929013371</v>
      </c>
      <c r="F240" s="499">
        <v>5629985.8239320824</v>
      </c>
      <c r="G240" s="499">
        <v>5629985.8239320824</v>
      </c>
      <c r="H240" s="502">
        <f t="shared" si="30"/>
        <v>0</v>
      </c>
      <c r="I240" s="490">
        <v>-1043173.6929698376</v>
      </c>
      <c r="J240" s="491">
        <v>-1010018.3627798411</v>
      </c>
      <c r="K240" s="491">
        <v>-999073.91067979706</v>
      </c>
      <c r="L240" s="491">
        <v>-999073.91067979706</v>
      </c>
      <c r="M240" s="488">
        <f t="shared" si="31"/>
        <v>0</v>
      </c>
      <c r="N240" s="200">
        <v>4633457.5432315459</v>
      </c>
      <c r="O240" s="440">
        <v>4620718.4301214963</v>
      </c>
      <c r="P240" s="440">
        <v>4630911.9132522857</v>
      </c>
      <c r="Q240" s="646">
        <f t="shared" si="32"/>
        <v>4630911.9132522857</v>
      </c>
      <c r="R240" s="487">
        <f t="shared" si="38"/>
        <v>0</v>
      </c>
      <c r="S240" s="440">
        <v>1411084.5795577408</v>
      </c>
      <c r="T240" s="440">
        <v>1411084.5795577408</v>
      </c>
      <c r="U240" s="440">
        <v>1410848.1951298011</v>
      </c>
      <c r="V240" s="440">
        <v>1410848.1951298011</v>
      </c>
      <c r="W240" s="487">
        <f t="shared" si="33"/>
        <v>0</v>
      </c>
      <c r="X240" s="200">
        <v>6044542.122789287</v>
      </c>
      <c r="Y240" s="200">
        <v>6031803.0096792374</v>
      </c>
      <c r="Z240" s="200">
        <v>6041760.1083820872</v>
      </c>
      <c r="AA240" s="200">
        <v>6041760.1083820872</v>
      </c>
      <c r="AB240" s="487">
        <f t="shared" si="34"/>
        <v>0</v>
      </c>
      <c r="AC240" s="440">
        <v>932403.37805192301</v>
      </c>
      <c r="AD240" s="440">
        <v>926839.79076193168</v>
      </c>
      <c r="AE240" s="440">
        <v>926839.79076193168</v>
      </c>
      <c r="AF240" s="440">
        <v>927037.86173937644</v>
      </c>
      <c r="AG240" s="487">
        <f t="shared" si="35"/>
        <v>198.0709774447605</v>
      </c>
      <c r="AH240" s="438">
        <v>6976945.5008412097</v>
      </c>
      <c r="AI240" s="438"/>
      <c r="AJ240" s="438">
        <v>6968599.899144019</v>
      </c>
      <c r="AK240" s="428">
        <f t="shared" si="36"/>
        <v>6968797.9701214638</v>
      </c>
      <c r="AL240" s="487">
        <f t="shared" si="37"/>
        <v>198.0709774447605</v>
      </c>
      <c r="AM240" s="429">
        <v>17</v>
      </c>
      <c r="AN240" s="429">
        <v>17</v>
      </c>
    </row>
    <row r="241" spans="1:40">
      <c r="A241" s="434">
        <v>747</v>
      </c>
      <c r="B241" s="435" t="s">
        <v>272</v>
      </c>
      <c r="C241" s="436">
        <v>1308</v>
      </c>
      <c r="D241" s="503">
        <v>187009.90258710016</v>
      </c>
      <c r="E241" s="499">
        <v>185014.6930635561</v>
      </c>
      <c r="F241" s="499">
        <v>181526.17457036942</v>
      </c>
      <c r="G241" s="499">
        <v>181526.17457036942</v>
      </c>
      <c r="H241" s="502">
        <f t="shared" si="30"/>
        <v>0</v>
      </c>
      <c r="I241" s="490">
        <v>558391.32071888365</v>
      </c>
      <c r="J241" s="491">
        <v>568127.90703598224</v>
      </c>
      <c r="K241" s="491">
        <v>574282.73033466376</v>
      </c>
      <c r="L241" s="491">
        <v>574282.73033466376</v>
      </c>
      <c r="M241" s="488">
        <f t="shared" si="31"/>
        <v>0</v>
      </c>
      <c r="N241" s="200">
        <v>745401.22330598382</v>
      </c>
      <c r="O241" s="440">
        <v>753142.60009953834</v>
      </c>
      <c r="P241" s="440">
        <v>755808.90490503318</v>
      </c>
      <c r="Q241" s="646">
        <f t="shared" si="32"/>
        <v>755808.90490503318</v>
      </c>
      <c r="R241" s="487">
        <f t="shared" si="38"/>
        <v>0</v>
      </c>
      <c r="S241" s="440">
        <v>545318.5543207709</v>
      </c>
      <c r="T241" s="440">
        <v>545318.5543207709</v>
      </c>
      <c r="U241" s="440">
        <v>546791.75487211917</v>
      </c>
      <c r="V241" s="440">
        <v>546791.75487211917</v>
      </c>
      <c r="W241" s="487">
        <f t="shared" si="33"/>
        <v>0</v>
      </c>
      <c r="X241" s="200">
        <v>1290719.7776267547</v>
      </c>
      <c r="Y241" s="200">
        <v>1298461.1544203092</v>
      </c>
      <c r="Z241" s="200">
        <v>1302600.6597771524</v>
      </c>
      <c r="AA241" s="200">
        <v>1302600.6597771524</v>
      </c>
      <c r="AB241" s="487">
        <f t="shared" si="34"/>
        <v>0</v>
      </c>
      <c r="AC241" s="440">
        <v>338806.74642719282</v>
      </c>
      <c r="AD241" s="440">
        <v>335487.37715929974</v>
      </c>
      <c r="AE241" s="440">
        <v>335487.37715929974</v>
      </c>
      <c r="AF241" s="440">
        <v>335091.58715118672</v>
      </c>
      <c r="AG241" s="487">
        <f t="shared" si="35"/>
        <v>-395.79000811302103</v>
      </c>
      <c r="AH241" s="438">
        <v>1629526.5240539475</v>
      </c>
      <c r="AI241" s="438"/>
      <c r="AJ241" s="438">
        <v>1638088.0369364521</v>
      </c>
      <c r="AK241" s="428">
        <f t="shared" si="36"/>
        <v>1637692.2469283391</v>
      </c>
      <c r="AL241" s="487">
        <f t="shared" si="37"/>
        <v>-395.79000811302103</v>
      </c>
      <c r="AM241" s="429">
        <v>4</v>
      </c>
      <c r="AN241" s="429">
        <v>4</v>
      </c>
    </row>
    <row r="242" spans="1:40">
      <c r="A242" s="434">
        <v>748</v>
      </c>
      <c r="B242" s="435" t="s">
        <v>273</v>
      </c>
      <c r="C242" s="436">
        <v>4897</v>
      </c>
      <c r="D242" s="503">
        <v>4263710.9390320554</v>
      </c>
      <c r="E242" s="499">
        <v>4228973.8155684983</v>
      </c>
      <c r="F242" s="499">
        <v>4235228.7813030183</v>
      </c>
      <c r="G242" s="499">
        <v>4235228.7813030183</v>
      </c>
      <c r="H242" s="502">
        <f t="shared" si="30"/>
        <v>0</v>
      </c>
      <c r="I242" s="490">
        <v>-2138248.7479496817</v>
      </c>
      <c r="J242" s="491">
        <v>-2102718.1085671331</v>
      </c>
      <c r="K242" s="491">
        <v>-2114721.9620225313</v>
      </c>
      <c r="L242" s="491">
        <v>-2114721.9620225313</v>
      </c>
      <c r="M242" s="488">
        <f t="shared" si="31"/>
        <v>0</v>
      </c>
      <c r="N242" s="200">
        <v>2125462.1910823733</v>
      </c>
      <c r="O242" s="440">
        <v>2126255.7070013653</v>
      </c>
      <c r="P242" s="440">
        <v>2120506.8192804875</v>
      </c>
      <c r="Q242" s="646">
        <f t="shared" si="32"/>
        <v>2120506.819280487</v>
      </c>
      <c r="R242" s="487">
        <f t="shared" si="38"/>
        <v>0</v>
      </c>
      <c r="S242" s="440">
        <v>2570702.8939212784</v>
      </c>
      <c r="T242" s="440">
        <v>2570702.8939212784</v>
      </c>
      <c r="U242" s="440">
        <v>2561589.8101555142</v>
      </c>
      <c r="V242" s="440">
        <v>2561589.8101555142</v>
      </c>
      <c r="W242" s="487">
        <f t="shared" si="33"/>
        <v>0</v>
      </c>
      <c r="X242" s="200">
        <v>4696165.0850036517</v>
      </c>
      <c r="Y242" s="200">
        <v>4696958.6009226441</v>
      </c>
      <c r="Z242" s="200">
        <v>4682096.6294360012</v>
      </c>
      <c r="AA242" s="200">
        <v>4682096.6294360012</v>
      </c>
      <c r="AB242" s="487">
        <f t="shared" si="34"/>
        <v>0</v>
      </c>
      <c r="AC242" s="440">
        <v>1030317.1434465179</v>
      </c>
      <c r="AD242" s="440">
        <v>1023759.4376548243</v>
      </c>
      <c r="AE242" s="440">
        <v>1023759.4376548243</v>
      </c>
      <c r="AF242" s="440">
        <v>1015680.294506805</v>
      </c>
      <c r="AG242" s="487">
        <f t="shared" si="35"/>
        <v>-8079.1431480193278</v>
      </c>
      <c r="AH242" s="438">
        <v>5726482.2284501698</v>
      </c>
      <c r="AI242" s="438"/>
      <c r="AJ242" s="438">
        <v>5705856.0670908252</v>
      </c>
      <c r="AK242" s="428">
        <f t="shared" si="36"/>
        <v>5697776.9239428062</v>
      </c>
      <c r="AL242" s="487">
        <f t="shared" si="37"/>
        <v>-8079.1431480189785</v>
      </c>
      <c r="AM242" s="429">
        <v>17</v>
      </c>
      <c r="AN242" s="429">
        <v>17</v>
      </c>
    </row>
    <row r="243" spans="1:40">
      <c r="A243" s="434">
        <v>749</v>
      </c>
      <c r="B243" s="435" t="s">
        <v>274</v>
      </c>
      <c r="C243" s="436">
        <v>21232</v>
      </c>
      <c r="D243" s="503">
        <v>10862908.89598104</v>
      </c>
      <c r="E243" s="499">
        <v>10767593.661813548</v>
      </c>
      <c r="F243" s="499">
        <v>10743070.263038523</v>
      </c>
      <c r="G243" s="499">
        <v>10743070.263038523</v>
      </c>
      <c r="H243" s="502">
        <f t="shared" si="30"/>
        <v>0</v>
      </c>
      <c r="I243" s="490">
        <v>-5157915.7318447623</v>
      </c>
      <c r="J243" s="491">
        <v>-5058877.4743180294</v>
      </c>
      <c r="K243" s="491">
        <v>-5334053.7363411756</v>
      </c>
      <c r="L243" s="491">
        <v>-5334053.7363411756</v>
      </c>
      <c r="M243" s="488">
        <f t="shared" si="31"/>
        <v>0</v>
      </c>
      <c r="N243" s="200">
        <v>5704993.1641362775</v>
      </c>
      <c r="O243" s="440">
        <v>5708716.1874955185</v>
      </c>
      <c r="P243" s="440">
        <v>5409016.5266973479</v>
      </c>
      <c r="Q243" s="646">
        <f t="shared" si="32"/>
        <v>5409016.5266973479</v>
      </c>
      <c r="R243" s="487">
        <f t="shared" si="38"/>
        <v>0</v>
      </c>
      <c r="S243" s="440">
        <v>5021166.8143064026</v>
      </c>
      <c r="T243" s="440">
        <v>5021166.8143064026</v>
      </c>
      <c r="U243" s="440">
        <v>5010593.8415084388</v>
      </c>
      <c r="V243" s="440">
        <v>5010593.8415084388</v>
      </c>
      <c r="W243" s="487">
        <f t="shared" si="33"/>
        <v>0</v>
      </c>
      <c r="X243" s="200">
        <v>10726159.97844268</v>
      </c>
      <c r="Y243" s="200">
        <v>10729883.001801921</v>
      </c>
      <c r="Z243" s="200">
        <v>10419610.368205786</v>
      </c>
      <c r="AA243" s="200">
        <v>10419610.368205786</v>
      </c>
      <c r="AB243" s="487">
        <f t="shared" si="34"/>
        <v>0</v>
      </c>
      <c r="AC243" s="440">
        <v>3094146.3855655156</v>
      </c>
      <c r="AD243" s="440">
        <v>3085552.3284853683</v>
      </c>
      <c r="AE243" s="440">
        <v>3085552.3284853683</v>
      </c>
      <c r="AF243" s="440">
        <v>3020021.1533850855</v>
      </c>
      <c r="AG243" s="487">
        <f t="shared" si="35"/>
        <v>-65531.175100282766</v>
      </c>
      <c r="AH243" s="438">
        <v>13820306.364008196</v>
      </c>
      <c r="AI243" s="438"/>
      <c r="AJ243" s="438">
        <v>13505162.696691154</v>
      </c>
      <c r="AK243" s="428">
        <f t="shared" si="36"/>
        <v>13439631.521590872</v>
      </c>
      <c r="AL243" s="487">
        <f t="shared" si="37"/>
        <v>-65531.175100281835</v>
      </c>
      <c r="AM243" s="429">
        <v>11</v>
      </c>
      <c r="AN243" s="429">
        <v>11</v>
      </c>
    </row>
    <row r="244" spans="1:40">
      <c r="A244" s="434">
        <v>751</v>
      </c>
      <c r="B244" s="435" t="s">
        <v>275</v>
      </c>
      <c r="C244" s="436">
        <v>2877</v>
      </c>
      <c r="D244" s="503">
        <v>1250538.8274485616</v>
      </c>
      <c r="E244" s="499">
        <v>1239794.7718241205</v>
      </c>
      <c r="F244" s="499">
        <v>1238999.5504707065</v>
      </c>
      <c r="G244" s="499">
        <v>1238999.5504707065</v>
      </c>
      <c r="H244" s="502">
        <f t="shared" si="30"/>
        <v>0</v>
      </c>
      <c r="I244" s="490">
        <v>58563.011008915186</v>
      </c>
      <c r="J244" s="491">
        <v>76263.177771388728</v>
      </c>
      <c r="K244" s="491">
        <v>48344.753976562104</v>
      </c>
      <c r="L244" s="491">
        <v>48344.753976562104</v>
      </c>
      <c r="M244" s="488">
        <f t="shared" si="31"/>
        <v>0</v>
      </c>
      <c r="N244" s="200">
        <v>1309101.8384574768</v>
      </c>
      <c r="O244" s="440">
        <v>1316057.9495955093</v>
      </c>
      <c r="P244" s="440">
        <v>1287344.3044472686</v>
      </c>
      <c r="Q244" s="646">
        <f t="shared" si="32"/>
        <v>1287344.3044472686</v>
      </c>
      <c r="R244" s="487">
        <f t="shared" si="38"/>
        <v>0</v>
      </c>
      <c r="S244" s="440">
        <v>1203607.1248143001</v>
      </c>
      <c r="T244" s="440">
        <v>1203607.1248143001</v>
      </c>
      <c r="U244" s="440">
        <v>1201637.772055164</v>
      </c>
      <c r="V244" s="440">
        <v>1201637.772055164</v>
      </c>
      <c r="W244" s="487">
        <f t="shared" si="33"/>
        <v>0</v>
      </c>
      <c r="X244" s="200">
        <v>2512708.9632717771</v>
      </c>
      <c r="Y244" s="200">
        <v>2519665.0744098094</v>
      </c>
      <c r="Z244" s="200">
        <v>2488982.0765024326</v>
      </c>
      <c r="AA244" s="200">
        <v>2488982.0765024326</v>
      </c>
      <c r="AB244" s="487">
        <f t="shared" si="34"/>
        <v>0</v>
      </c>
      <c r="AC244" s="440">
        <v>520394.01247684244</v>
      </c>
      <c r="AD244" s="440">
        <v>517606.75888988702</v>
      </c>
      <c r="AE244" s="440">
        <v>517606.75888988702</v>
      </c>
      <c r="AF244" s="440">
        <v>505376.80502929178</v>
      </c>
      <c r="AG244" s="487">
        <f t="shared" si="35"/>
        <v>-12229.95386059524</v>
      </c>
      <c r="AH244" s="438">
        <v>3033102.9757486195</v>
      </c>
      <c r="AI244" s="438"/>
      <c r="AJ244" s="438">
        <v>3006588.8353923196</v>
      </c>
      <c r="AK244" s="428">
        <f t="shared" si="36"/>
        <v>2994358.8815317242</v>
      </c>
      <c r="AL244" s="487">
        <f t="shared" si="37"/>
        <v>-12229.953860595357</v>
      </c>
      <c r="AM244" s="429">
        <v>19</v>
      </c>
      <c r="AN244" s="429">
        <v>19</v>
      </c>
    </row>
    <row r="245" spans="1:40">
      <c r="A245" s="434">
        <v>753</v>
      </c>
      <c r="B245" s="435" t="s">
        <v>276</v>
      </c>
      <c r="C245" s="436">
        <v>22320</v>
      </c>
      <c r="D245" s="503">
        <v>13690346.348620944</v>
      </c>
      <c r="E245" s="499">
        <v>13573826.870745249</v>
      </c>
      <c r="F245" s="499">
        <v>13541241.280235691</v>
      </c>
      <c r="G245" s="499">
        <v>13541241.280235691</v>
      </c>
      <c r="H245" s="502">
        <f t="shared" si="30"/>
        <v>0</v>
      </c>
      <c r="I245" s="490">
        <v>9157788.5106020197</v>
      </c>
      <c r="J245" s="491">
        <v>9272165.4495492876</v>
      </c>
      <c r="K245" s="491">
        <v>8980263.076268563</v>
      </c>
      <c r="L245" s="491">
        <v>8980263.076268563</v>
      </c>
      <c r="M245" s="488">
        <f t="shared" si="31"/>
        <v>0</v>
      </c>
      <c r="N245" s="200">
        <v>22848134.859222963</v>
      </c>
      <c r="O245" s="440">
        <v>22845992.320294537</v>
      </c>
      <c r="P245" s="440">
        <v>22521504.356504254</v>
      </c>
      <c r="Q245" s="646">
        <f t="shared" si="32"/>
        <v>22521504.356504254</v>
      </c>
      <c r="R245" s="487">
        <f t="shared" si="38"/>
        <v>0</v>
      </c>
      <c r="S245" s="440">
        <v>-611625.19707006414</v>
      </c>
      <c r="T245" s="440">
        <v>-611625.19707006414</v>
      </c>
      <c r="U245" s="440">
        <v>-613531.47980384016</v>
      </c>
      <c r="V245" s="440">
        <v>-613531.47980384016</v>
      </c>
      <c r="W245" s="487">
        <f t="shared" si="33"/>
        <v>0</v>
      </c>
      <c r="X245" s="200">
        <v>22236509.662152898</v>
      </c>
      <c r="Y245" s="200">
        <v>22234367.123224471</v>
      </c>
      <c r="Z245" s="200">
        <v>21907972.876700412</v>
      </c>
      <c r="AA245" s="200">
        <v>21907972.876700412</v>
      </c>
      <c r="AB245" s="487">
        <f t="shared" si="34"/>
        <v>0</v>
      </c>
      <c r="AC245" s="440">
        <v>2524700.1190139693</v>
      </c>
      <c r="AD245" s="440">
        <v>2537555.0277448851</v>
      </c>
      <c r="AE245" s="440">
        <v>2537555.0277448851</v>
      </c>
      <c r="AF245" s="440">
        <v>2475592.6170254587</v>
      </c>
      <c r="AG245" s="487">
        <f t="shared" si="35"/>
        <v>-61962.410719426349</v>
      </c>
      <c r="AH245" s="438">
        <v>24761209.781166866</v>
      </c>
      <c r="AI245" s="438"/>
      <c r="AJ245" s="438">
        <v>24445527.904445298</v>
      </c>
      <c r="AK245" s="428">
        <f t="shared" si="36"/>
        <v>24383565.49372587</v>
      </c>
      <c r="AL245" s="487">
        <f t="shared" si="37"/>
        <v>-61962.410719428211</v>
      </c>
      <c r="AM245" s="429">
        <v>1</v>
      </c>
      <c r="AN245" s="430">
        <v>32</v>
      </c>
    </row>
    <row r="246" spans="1:40">
      <c r="A246" s="434">
        <v>755</v>
      </c>
      <c r="B246" s="435" t="s">
        <v>277</v>
      </c>
      <c r="C246" s="436">
        <v>6217</v>
      </c>
      <c r="D246" s="503">
        <v>3403514.1351950676</v>
      </c>
      <c r="E246" s="499">
        <v>3374500.9417069838</v>
      </c>
      <c r="F246" s="499">
        <v>3375946.2205832535</v>
      </c>
      <c r="G246" s="499">
        <v>3375946.2205832535</v>
      </c>
      <c r="H246" s="502">
        <f t="shared" si="30"/>
        <v>0</v>
      </c>
      <c r="I246" s="490">
        <v>2326352.9122314262</v>
      </c>
      <c r="J246" s="491">
        <v>2360149.0810535834</v>
      </c>
      <c r="K246" s="491">
        <v>1637120.9991346418</v>
      </c>
      <c r="L246" s="491">
        <v>1637120.9991346418</v>
      </c>
      <c r="M246" s="488">
        <f t="shared" si="31"/>
        <v>0</v>
      </c>
      <c r="N246" s="200">
        <v>5729867.0474264938</v>
      </c>
      <c r="O246" s="440">
        <v>5734650.0227605673</v>
      </c>
      <c r="P246" s="440">
        <v>5013067.2197178956</v>
      </c>
      <c r="Q246" s="646">
        <f t="shared" si="32"/>
        <v>5013067.2197178956</v>
      </c>
      <c r="R246" s="487">
        <f t="shared" si="38"/>
        <v>0</v>
      </c>
      <c r="S246" s="440">
        <v>-48610.335248436146</v>
      </c>
      <c r="T246" s="440">
        <v>-48610.335248436146</v>
      </c>
      <c r="U246" s="440">
        <v>-16214.597533682334</v>
      </c>
      <c r="V246" s="440">
        <v>-16214.597533682334</v>
      </c>
      <c r="W246" s="487">
        <f t="shared" si="33"/>
        <v>0</v>
      </c>
      <c r="X246" s="200">
        <v>5681256.712178058</v>
      </c>
      <c r="Y246" s="200">
        <v>5686039.6875121314</v>
      </c>
      <c r="Z246" s="200">
        <v>4996852.6221842133</v>
      </c>
      <c r="AA246" s="200">
        <v>4996852.6221842133</v>
      </c>
      <c r="AB246" s="487">
        <f t="shared" si="34"/>
        <v>0</v>
      </c>
      <c r="AC246" s="440">
        <v>899467.50349553861</v>
      </c>
      <c r="AD246" s="440">
        <v>899365.08739269641</v>
      </c>
      <c r="AE246" s="440">
        <v>899365.08739269641</v>
      </c>
      <c r="AF246" s="440">
        <v>868897.16991338076</v>
      </c>
      <c r="AG246" s="487">
        <f t="shared" si="35"/>
        <v>-30467.917479315656</v>
      </c>
      <c r="AH246" s="438">
        <v>6580724.2156735966</v>
      </c>
      <c r="AI246" s="438"/>
      <c r="AJ246" s="438">
        <v>5896217.7095769094</v>
      </c>
      <c r="AK246" s="428">
        <f t="shared" si="36"/>
        <v>5865749.7920975937</v>
      </c>
      <c r="AL246" s="487">
        <f t="shared" si="37"/>
        <v>-30467.917479315773</v>
      </c>
      <c r="AM246" s="429">
        <v>1</v>
      </c>
      <c r="AN246" s="430">
        <v>34</v>
      </c>
    </row>
    <row r="247" spans="1:40">
      <c r="A247" s="434">
        <v>758</v>
      </c>
      <c r="B247" s="435" t="s">
        <v>278</v>
      </c>
      <c r="C247" s="436">
        <v>8134</v>
      </c>
      <c r="D247" s="503">
        <v>8169730.8285730444</v>
      </c>
      <c r="E247" s="499">
        <v>8102544.0979232006</v>
      </c>
      <c r="F247" s="499">
        <v>8102877.826890355</v>
      </c>
      <c r="G247" s="499">
        <v>8102877.826890355</v>
      </c>
      <c r="H247" s="502">
        <f t="shared" si="30"/>
        <v>0</v>
      </c>
      <c r="I247" s="490">
        <v>-3702667.1321430146</v>
      </c>
      <c r="J247" s="491">
        <v>-3639286.1830948452</v>
      </c>
      <c r="K247" s="491">
        <v>-3648286.21919114</v>
      </c>
      <c r="L247" s="491">
        <v>-3648286.21919114</v>
      </c>
      <c r="M247" s="488">
        <f t="shared" si="31"/>
        <v>0</v>
      </c>
      <c r="N247" s="200">
        <v>4467063.6964300303</v>
      </c>
      <c r="O247" s="440">
        <v>4463257.9148283554</v>
      </c>
      <c r="P247" s="440">
        <v>4454591.6076992154</v>
      </c>
      <c r="Q247" s="646">
        <f t="shared" si="32"/>
        <v>4454591.6076992154</v>
      </c>
      <c r="R247" s="487">
        <f t="shared" si="38"/>
        <v>0</v>
      </c>
      <c r="S247" s="440">
        <v>604044.98044418986</v>
      </c>
      <c r="T247" s="440">
        <v>604044.98044418986</v>
      </c>
      <c r="U247" s="440">
        <v>608424.11334587587</v>
      </c>
      <c r="V247" s="440">
        <v>608424.11334587587</v>
      </c>
      <c r="W247" s="487">
        <f t="shared" si="33"/>
        <v>0</v>
      </c>
      <c r="X247" s="200">
        <v>5071108.6768742204</v>
      </c>
      <c r="Y247" s="200">
        <v>5067302.8952725455</v>
      </c>
      <c r="Z247" s="200">
        <v>5063015.7210450917</v>
      </c>
      <c r="AA247" s="200">
        <v>5063015.7210450917</v>
      </c>
      <c r="AB247" s="487">
        <f t="shared" si="34"/>
        <v>0</v>
      </c>
      <c r="AC247" s="440">
        <v>1535480.2572013477</v>
      </c>
      <c r="AD247" s="440">
        <v>1528603.4881461312</v>
      </c>
      <c r="AE247" s="440">
        <v>1528603.4881461312</v>
      </c>
      <c r="AF247" s="440">
        <v>1511507.9409612808</v>
      </c>
      <c r="AG247" s="487">
        <f t="shared" si="35"/>
        <v>-17095.547184850322</v>
      </c>
      <c r="AH247" s="438">
        <v>6606588.9340755679</v>
      </c>
      <c r="AI247" s="438"/>
      <c r="AJ247" s="438">
        <v>6591619.2091912227</v>
      </c>
      <c r="AK247" s="428">
        <f t="shared" si="36"/>
        <v>6574523.6620063726</v>
      </c>
      <c r="AL247" s="487">
        <f t="shared" si="37"/>
        <v>-17095.547184850089</v>
      </c>
      <c r="AM247" s="429">
        <v>19</v>
      </c>
      <c r="AN247" s="429">
        <v>19</v>
      </c>
    </row>
    <row r="248" spans="1:40">
      <c r="A248" s="434">
        <v>759</v>
      </c>
      <c r="B248" s="435" t="s">
        <v>279</v>
      </c>
      <c r="C248" s="436">
        <v>1942</v>
      </c>
      <c r="D248" s="503">
        <v>1050700.5828545699</v>
      </c>
      <c r="E248" s="499">
        <v>1041637.1638632886</v>
      </c>
      <c r="F248" s="499">
        <v>1033948.8953112905</v>
      </c>
      <c r="G248" s="499">
        <v>1033948.8953112905</v>
      </c>
      <c r="H248" s="502">
        <f t="shared" si="30"/>
        <v>0</v>
      </c>
      <c r="I248" s="490">
        <v>-37449.560430180383</v>
      </c>
      <c r="J248" s="491">
        <v>-165459.72727302377</v>
      </c>
      <c r="K248" s="491">
        <v>-156797.76196337806</v>
      </c>
      <c r="L248" s="491">
        <v>-156797.76196337806</v>
      </c>
      <c r="M248" s="488">
        <f t="shared" si="31"/>
        <v>0</v>
      </c>
      <c r="N248" s="200">
        <v>1013251.0224243895</v>
      </c>
      <c r="O248" s="440">
        <v>876177.43659026478</v>
      </c>
      <c r="P248" s="440">
        <v>877151.13334791246</v>
      </c>
      <c r="Q248" s="646">
        <f t="shared" si="32"/>
        <v>877151.13334791246</v>
      </c>
      <c r="R248" s="487">
        <f t="shared" si="38"/>
        <v>0</v>
      </c>
      <c r="S248" s="440">
        <v>906648.74400953879</v>
      </c>
      <c r="T248" s="440">
        <v>906648.74400953879</v>
      </c>
      <c r="U248" s="440">
        <v>904178.12308113603</v>
      </c>
      <c r="V248" s="440">
        <v>904178.12308113603</v>
      </c>
      <c r="W248" s="487">
        <f t="shared" si="33"/>
        <v>0</v>
      </c>
      <c r="X248" s="200">
        <v>1919899.7664339282</v>
      </c>
      <c r="Y248" s="200">
        <v>1782826.1805998036</v>
      </c>
      <c r="Z248" s="200">
        <v>1781329.2564290485</v>
      </c>
      <c r="AA248" s="200">
        <v>1781329.2564290485</v>
      </c>
      <c r="AB248" s="487">
        <f t="shared" si="34"/>
        <v>0</v>
      </c>
      <c r="AC248" s="440">
        <v>494223.57174854487</v>
      </c>
      <c r="AD248" s="440">
        <v>489871.54655596818</v>
      </c>
      <c r="AE248" s="440">
        <v>489871.54655596818</v>
      </c>
      <c r="AF248" s="440">
        <v>486972.1783051081</v>
      </c>
      <c r="AG248" s="487">
        <f t="shared" si="35"/>
        <v>-2899.3682508600759</v>
      </c>
      <c r="AH248" s="438">
        <v>2414123.3381824731</v>
      </c>
      <c r="AI248" s="438"/>
      <c r="AJ248" s="438">
        <v>2271200.8029850167</v>
      </c>
      <c r="AK248" s="428">
        <f t="shared" si="36"/>
        <v>2268301.4347341564</v>
      </c>
      <c r="AL248" s="487">
        <f t="shared" si="37"/>
        <v>-2899.368250860367</v>
      </c>
      <c r="AM248" s="429">
        <v>14</v>
      </c>
      <c r="AN248" s="429">
        <v>14</v>
      </c>
    </row>
    <row r="249" spans="1:40">
      <c r="A249" s="434">
        <v>761</v>
      </c>
      <c r="B249" s="435" t="s">
        <v>280</v>
      </c>
      <c r="C249" s="436">
        <v>8426</v>
      </c>
      <c r="D249" s="503">
        <v>502364.62133990903</v>
      </c>
      <c r="E249" s="499">
        <v>494672.37751405104</v>
      </c>
      <c r="F249" s="499">
        <v>470646.94947732473</v>
      </c>
      <c r="G249" s="499">
        <v>470646.94947732473</v>
      </c>
      <c r="H249" s="502">
        <f t="shared" si="30"/>
        <v>0</v>
      </c>
      <c r="I249" s="490">
        <v>1322442.7090546268</v>
      </c>
      <c r="J249" s="491">
        <v>1382622.0754701963</v>
      </c>
      <c r="K249" s="491">
        <v>1399538.5951771992</v>
      </c>
      <c r="L249" s="491">
        <v>1399538.5951771992</v>
      </c>
      <c r="M249" s="488">
        <f t="shared" si="31"/>
        <v>0</v>
      </c>
      <c r="N249" s="200">
        <v>1824807.3303945358</v>
      </c>
      <c r="O249" s="440">
        <v>1877294.4529842474</v>
      </c>
      <c r="P249" s="440">
        <v>1870185.544654524</v>
      </c>
      <c r="Q249" s="646">
        <f t="shared" si="32"/>
        <v>1870185.544654524</v>
      </c>
      <c r="R249" s="487">
        <f t="shared" si="38"/>
        <v>0</v>
      </c>
      <c r="S249" s="440">
        <v>3967993.1639877311</v>
      </c>
      <c r="T249" s="440">
        <v>3967993.1639877311</v>
      </c>
      <c r="U249" s="440">
        <v>3966365.6546373293</v>
      </c>
      <c r="V249" s="440">
        <v>3966365.6546373293</v>
      </c>
      <c r="W249" s="487">
        <f t="shared" si="33"/>
        <v>0</v>
      </c>
      <c r="X249" s="200">
        <v>5792800.4943822669</v>
      </c>
      <c r="Y249" s="200">
        <v>5845287.6169719789</v>
      </c>
      <c r="Z249" s="200">
        <v>5836551.1992918532</v>
      </c>
      <c r="AA249" s="200">
        <v>5836551.1992918532</v>
      </c>
      <c r="AB249" s="487">
        <f t="shared" si="34"/>
        <v>0</v>
      </c>
      <c r="AC249" s="440">
        <v>1841510.173250871</v>
      </c>
      <c r="AD249" s="440">
        <v>1831084.3335153079</v>
      </c>
      <c r="AE249" s="440">
        <v>1831084.3335153079</v>
      </c>
      <c r="AF249" s="440">
        <v>1825932.6538719828</v>
      </c>
      <c r="AG249" s="487">
        <f t="shared" si="35"/>
        <v>-5151.679643325042</v>
      </c>
      <c r="AH249" s="438">
        <v>7634310.6676331377</v>
      </c>
      <c r="AI249" s="438"/>
      <c r="AJ249" s="438">
        <v>7667635.5328071611</v>
      </c>
      <c r="AK249" s="428">
        <f t="shared" si="36"/>
        <v>7662483.8531638365</v>
      </c>
      <c r="AL249" s="487">
        <f t="shared" si="37"/>
        <v>-5151.6796433245763</v>
      </c>
      <c r="AM249" s="429">
        <v>2</v>
      </c>
      <c r="AN249" s="429">
        <v>2</v>
      </c>
    </row>
    <row r="250" spans="1:40">
      <c r="A250" s="434">
        <v>762</v>
      </c>
      <c r="B250" s="435" t="s">
        <v>281</v>
      </c>
      <c r="C250" s="436">
        <v>3672</v>
      </c>
      <c r="D250" s="503">
        <v>992998.73405701271</v>
      </c>
      <c r="E250" s="499">
        <v>983549.06525635929</v>
      </c>
      <c r="F250" s="499">
        <v>988419.31989197829</v>
      </c>
      <c r="G250" s="499">
        <v>988419.31989197829</v>
      </c>
      <c r="H250" s="502">
        <f t="shared" si="30"/>
        <v>0</v>
      </c>
      <c r="I250" s="490">
        <v>1284760.2859082653</v>
      </c>
      <c r="J250" s="491">
        <v>1513907.6807329103</v>
      </c>
      <c r="K250" s="491">
        <v>1522409.4655646335</v>
      </c>
      <c r="L250" s="491">
        <v>1522409.4655646335</v>
      </c>
      <c r="M250" s="488">
        <f t="shared" si="31"/>
        <v>0</v>
      </c>
      <c r="N250" s="200">
        <v>2277759.019965278</v>
      </c>
      <c r="O250" s="440">
        <v>2497456.7459892696</v>
      </c>
      <c r="P250" s="440">
        <v>2510828.7854566118</v>
      </c>
      <c r="Q250" s="646">
        <f t="shared" si="32"/>
        <v>2510828.7854566118</v>
      </c>
      <c r="R250" s="487">
        <f t="shared" si="38"/>
        <v>0</v>
      </c>
      <c r="S250" s="440">
        <v>1272847.5070030238</v>
      </c>
      <c r="T250" s="440">
        <v>1272847.5070030238</v>
      </c>
      <c r="U250" s="440">
        <v>1286418.507842063</v>
      </c>
      <c r="V250" s="440">
        <v>1286418.507842063</v>
      </c>
      <c r="W250" s="487">
        <f t="shared" si="33"/>
        <v>0</v>
      </c>
      <c r="X250" s="200">
        <v>3550606.5269683017</v>
      </c>
      <c r="Y250" s="200">
        <v>3770304.2529922933</v>
      </c>
      <c r="Z250" s="200">
        <v>3797247.2932986747</v>
      </c>
      <c r="AA250" s="200">
        <v>3797247.2932986747</v>
      </c>
      <c r="AB250" s="487">
        <f t="shared" si="34"/>
        <v>0</v>
      </c>
      <c r="AC250" s="440">
        <v>899526.54166517593</v>
      </c>
      <c r="AD250" s="440">
        <v>892573.42983216234</v>
      </c>
      <c r="AE250" s="440">
        <v>892573.42983216234</v>
      </c>
      <c r="AF250" s="440">
        <v>885231.54954171623</v>
      </c>
      <c r="AG250" s="487">
        <f t="shared" si="35"/>
        <v>-7341.8802904461045</v>
      </c>
      <c r="AH250" s="438">
        <v>4450133.0686334781</v>
      </c>
      <c r="AI250" s="438"/>
      <c r="AJ250" s="438">
        <v>4689820.7231308371</v>
      </c>
      <c r="AK250" s="428">
        <f t="shared" si="36"/>
        <v>4682478.8428403912</v>
      </c>
      <c r="AL250" s="487">
        <f t="shared" si="37"/>
        <v>-7341.8802904458717</v>
      </c>
      <c r="AM250" s="429">
        <v>11</v>
      </c>
      <c r="AN250" s="429">
        <v>11</v>
      </c>
    </row>
    <row r="251" spans="1:40">
      <c r="A251" s="434">
        <v>765</v>
      </c>
      <c r="B251" s="435" t="s">
        <v>282</v>
      </c>
      <c r="C251" s="436">
        <v>10354</v>
      </c>
      <c r="D251" s="503">
        <v>4206725.1402127985</v>
      </c>
      <c r="E251" s="499">
        <v>4169984.9412096008</v>
      </c>
      <c r="F251" s="499">
        <v>4177437.2100304747</v>
      </c>
      <c r="G251" s="499">
        <v>4177437.2100304747</v>
      </c>
      <c r="H251" s="502">
        <f t="shared" si="30"/>
        <v>0</v>
      </c>
      <c r="I251" s="490">
        <v>-1668834.1510423315</v>
      </c>
      <c r="J251" s="491">
        <v>-1667198.9010179513</v>
      </c>
      <c r="K251" s="491">
        <v>-1617697.0486320914</v>
      </c>
      <c r="L251" s="491">
        <v>-1617697.0486320914</v>
      </c>
      <c r="M251" s="488">
        <f t="shared" si="31"/>
        <v>0</v>
      </c>
      <c r="N251" s="200">
        <v>2537890.9891704675</v>
      </c>
      <c r="O251" s="440">
        <v>2502786.0401916495</v>
      </c>
      <c r="P251" s="440">
        <v>2559740.1613983833</v>
      </c>
      <c r="Q251" s="646">
        <f t="shared" si="32"/>
        <v>2559740.1613983833</v>
      </c>
      <c r="R251" s="487">
        <f t="shared" si="38"/>
        <v>0</v>
      </c>
      <c r="S251" s="440">
        <v>1789656.5571467113</v>
      </c>
      <c r="T251" s="440">
        <v>1789656.5571467113</v>
      </c>
      <c r="U251" s="440">
        <v>1769185.3447409282</v>
      </c>
      <c r="V251" s="440">
        <v>1769185.3447409282</v>
      </c>
      <c r="W251" s="487">
        <f t="shared" si="33"/>
        <v>0</v>
      </c>
      <c r="X251" s="200">
        <v>4327547.5463171788</v>
      </c>
      <c r="Y251" s="200">
        <v>4292442.5973383607</v>
      </c>
      <c r="Z251" s="200">
        <v>4328925.5061393119</v>
      </c>
      <c r="AA251" s="200">
        <v>4328925.5061393119</v>
      </c>
      <c r="AB251" s="487">
        <f t="shared" si="34"/>
        <v>0</v>
      </c>
      <c r="AC251" s="440">
        <v>1898738.6294198092</v>
      </c>
      <c r="AD251" s="440">
        <v>1893210.2355938482</v>
      </c>
      <c r="AE251" s="440">
        <v>1893210.2355938482</v>
      </c>
      <c r="AF251" s="440">
        <v>1862384.0320725932</v>
      </c>
      <c r="AG251" s="487">
        <f t="shared" si="35"/>
        <v>-30826.203521254938</v>
      </c>
      <c r="AH251" s="438">
        <v>6226286.175736988</v>
      </c>
      <c r="AI251" s="438"/>
      <c r="AJ251" s="438">
        <v>6222135.7417331599</v>
      </c>
      <c r="AK251" s="428">
        <f t="shared" si="36"/>
        <v>6191309.5382119054</v>
      </c>
      <c r="AL251" s="487">
        <f t="shared" si="37"/>
        <v>-30826.203521254472</v>
      </c>
      <c r="AM251" s="429">
        <v>18</v>
      </c>
      <c r="AN251" s="429">
        <v>18</v>
      </c>
    </row>
    <row r="252" spans="1:40">
      <c r="A252" s="434">
        <v>768</v>
      </c>
      <c r="B252" s="435" t="s">
        <v>283</v>
      </c>
      <c r="C252" s="436">
        <v>2375</v>
      </c>
      <c r="D252" s="503">
        <v>588401.13836887036</v>
      </c>
      <c r="E252" s="499">
        <v>582337.09742855257</v>
      </c>
      <c r="F252" s="499">
        <v>576620.06652785081</v>
      </c>
      <c r="G252" s="499">
        <v>576620.06652785081</v>
      </c>
      <c r="H252" s="502">
        <f t="shared" si="30"/>
        <v>0</v>
      </c>
      <c r="I252" s="490">
        <v>766269.19423075975</v>
      </c>
      <c r="J252" s="491">
        <v>785687.33318628999</v>
      </c>
      <c r="K252" s="491">
        <v>804143.85895058757</v>
      </c>
      <c r="L252" s="491">
        <v>804143.85895058757</v>
      </c>
      <c r="M252" s="488">
        <f t="shared" si="31"/>
        <v>0</v>
      </c>
      <c r="N252" s="200">
        <v>1354670.3325996301</v>
      </c>
      <c r="O252" s="440">
        <v>1368024.4306148426</v>
      </c>
      <c r="P252" s="440">
        <v>1380763.9254784384</v>
      </c>
      <c r="Q252" s="646">
        <f t="shared" si="32"/>
        <v>1380763.9254784384</v>
      </c>
      <c r="R252" s="487">
        <f t="shared" si="38"/>
        <v>0</v>
      </c>
      <c r="S252" s="440">
        <v>758178.24406876008</v>
      </c>
      <c r="T252" s="440">
        <v>758178.24406876008</v>
      </c>
      <c r="U252" s="440">
        <v>763322.17471850431</v>
      </c>
      <c r="V252" s="440">
        <v>763322.17471850431</v>
      </c>
      <c r="W252" s="487">
        <f t="shared" si="33"/>
        <v>0</v>
      </c>
      <c r="X252" s="200">
        <v>2112848.5766683901</v>
      </c>
      <c r="Y252" s="200">
        <v>2126202.6746836025</v>
      </c>
      <c r="Z252" s="200">
        <v>2144086.1001969427</v>
      </c>
      <c r="AA252" s="200">
        <v>2144086.1001969427</v>
      </c>
      <c r="AB252" s="487">
        <f t="shared" si="34"/>
        <v>0</v>
      </c>
      <c r="AC252" s="440">
        <v>572889.40493132547</v>
      </c>
      <c r="AD252" s="440">
        <v>568151.19696751074</v>
      </c>
      <c r="AE252" s="440">
        <v>568151.19696751074</v>
      </c>
      <c r="AF252" s="440">
        <v>567352.11782793526</v>
      </c>
      <c r="AG252" s="487">
        <f t="shared" si="35"/>
        <v>-799.07913957547862</v>
      </c>
      <c r="AH252" s="438">
        <v>2685737.9815997155</v>
      </c>
      <c r="AI252" s="438"/>
      <c r="AJ252" s="438">
        <v>2712237.2971644532</v>
      </c>
      <c r="AK252" s="428">
        <f t="shared" si="36"/>
        <v>2711438.2180248778</v>
      </c>
      <c r="AL252" s="487">
        <f t="shared" si="37"/>
        <v>-799.07913957536221</v>
      </c>
      <c r="AM252" s="429">
        <v>10</v>
      </c>
      <c r="AN252" s="429">
        <v>10</v>
      </c>
    </row>
    <row r="253" spans="1:40">
      <c r="A253" s="434">
        <v>777</v>
      </c>
      <c r="B253" s="435" t="s">
        <v>284</v>
      </c>
      <c r="C253" s="436">
        <v>7367</v>
      </c>
      <c r="D253" s="503">
        <v>3226350.965150767</v>
      </c>
      <c r="E253" s="499">
        <v>3197766.9109174488</v>
      </c>
      <c r="F253" s="499">
        <v>3181851.5580748306</v>
      </c>
      <c r="G253" s="499">
        <v>3181851.5580748306</v>
      </c>
      <c r="H253" s="502">
        <f t="shared" si="30"/>
        <v>0</v>
      </c>
      <c r="I253" s="490">
        <v>412907.15264129423</v>
      </c>
      <c r="J253" s="491">
        <v>379190.32509293011</v>
      </c>
      <c r="K253" s="491">
        <v>448512.63370856165</v>
      </c>
      <c r="L253" s="491">
        <v>448512.63370856165</v>
      </c>
      <c r="M253" s="488">
        <f t="shared" si="31"/>
        <v>0</v>
      </c>
      <c r="N253" s="200">
        <v>3639258.1177920611</v>
      </c>
      <c r="O253" s="440">
        <v>3576957.2360103792</v>
      </c>
      <c r="P253" s="440">
        <v>3630364.1917833923</v>
      </c>
      <c r="Q253" s="646">
        <f t="shared" si="32"/>
        <v>3630364.1917833923</v>
      </c>
      <c r="R253" s="487">
        <f t="shared" si="38"/>
        <v>0</v>
      </c>
      <c r="S253" s="440">
        <v>3072591.2379810628</v>
      </c>
      <c r="T253" s="440">
        <v>3072591.2379810628</v>
      </c>
      <c r="U253" s="440">
        <v>3070203.8262551795</v>
      </c>
      <c r="V253" s="440">
        <v>3070203.8262551795</v>
      </c>
      <c r="W253" s="487">
        <f t="shared" si="33"/>
        <v>0</v>
      </c>
      <c r="X253" s="200">
        <v>6711849.3557731239</v>
      </c>
      <c r="Y253" s="200">
        <v>6649548.4739914425</v>
      </c>
      <c r="Z253" s="200">
        <v>6700568.0180385718</v>
      </c>
      <c r="AA253" s="200">
        <v>6700568.0180385718</v>
      </c>
      <c r="AB253" s="487">
        <f t="shared" si="34"/>
        <v>0</v>
      </c>
      <c r="AC253" s="440">
        <v>1582526.7347096878</v>
      </c>
      <c r="AD253" s="440">
        <v>1569865.6041958828</v>
      </c>
      <c r="AE253" s="440">
        <v>1569865.6041958828</v>
      </c>
      <c r="AF253" s="440">
        <v>1559321.824338343</v>
      </c>
      <c r="AG253" s="487">
        <f t="shared" si="35"/>
        <v>-10543.779857539805</v>
      </c>
      <c r="AH253" s="438">
        <v>8294376.0904828114</v>
      </c>
      <c r="AI253" s="438"/>
      <c r="AJ253" s="438">
        <v>8270433.6222344544</v>
      </c>
      <c r="AK253" s="428">
        <f t="shared" si="36"/>
        <v>8259889.8423769148</v>
      </c>
      <c r="AL253" s="487">
        <f t="shared" si="37"/>
        <v>-10543.779857539572</v>
      </c>
      <c r="AM253" s="429">
        <v>18</v>
      </c>
      <c r="AN253" s="429">
        <v>18</v>
      </c>
    </row>
    <row r="254" spans="1:40">
      <c r="A254" s="434">
        <v>778</v>
      </c>
      <c r="B254" s="435" t="s">
        <v>285</v>
      </c>
      <c r="C254" s="436">
        <v>6763</v>
      </c>
      <c r="D254" s="503">
        <v>490143.65419352078</v>
      </c>
      <c r="E254" s="499">
        <v>482564.831420523</v>
      </c>
      <c r="F254" s="499">
        <v>475803.77023426327</v>
      </c>
      <c r="G254" s="499">
        <v>475803.77023426327</v>
      </c>
      <c r="H254" s="502">
        <f t="shared" si="30"/>
        <v>0</v>
      </c>
      <c r="I254" s="490">
        <v>564149.01377724274</v>
      </c>
      <c r="J254" s="491">
        <v>617193.19057803822</v>
      </c>
      <c r="K254" s="491">
        <v>580222.02648894442</v>
      </c>
      <c r="L254" s="491">
        <v>580222.02648894442</v>
      </c>
      <c r="M254" s="488">
        <f t="shared" si="31"/>
        <v>0</v>
      </c>
      <c r="N254" s="200">
        <v>1054292.6679707635</v>
      </c>
      <c r="O254" s="440">
        <v>1099758.0219985612</v>
      </c>
      <c r="P254" s="440">
        <v>1056025.7967232077</v>
      </c>
      <c r="Q254" s="646">
        <f t="shared" si="32"/>
        <v>1056025.7967232077</v>
      </c>
      <c r="R254" s="487">
        <f t="shared" si="38"/>
        <v>0</v>
      </c>
      <c r="S254" s="440">
        <v>3223716.2839590423</v>
      </c>
      <c r="T254" s="440">
        <v>3223716.2839590423</v>
      </c>
      <c r="U254" s="440">
        <v>3229453.7454785225</v>
      </c>
      <c r="V254" s="440">
        <v>3229453.7454785225</v>
      </c>
      <c r="W254" s="487">
        <f t="shared" si="33"/>
        <v>0</v>
      </c>
      <c r="X254" s="200">
        <v>4278008.9519298058</v>
      </c>
      <c r="Y254" s="200">
        <v>4323474.3059576033</v>
      </c>
      <c r="Z254" s="200">
        <v>4285479.5422017304</v>
      </c>
      <c r="AA254" s="200">
        <v>4285479.5422017304</v>
      </c>
      <c r="AB254" s="487">
        <f t="shared" si="34"/>
        <v>0</v>
      </c>
      <c r="AC254" s="440">
        <v>1377818.1042843149</v>
      </c>
      <c r="AD254" s="440">
        <v>1366633.4724201711</v>
      </c>
      <c r="AE254" s="440">
        <v>1366633.4724201711</v>
      </c>
      <c r="AF254" s="440">
        <v>1359137.6177347938</v>
      </c>
      <c r="AG254" s="487">
        <f t="shared" si="35"/>
        <v>-7495.8546853773296</v>
      </c>
      <c r="AH254" s="438">
        <v>5655827.0562141202</v>
      </c>
      <c r="AI254" s="438"/>
      <c r="AJ254" s="438">
        <v>5652113.0146219013</v>
      </c>
      <c r="AK254" s="428">
        <f t="shared" si="36"/>
        <v>5644617.159936524</v>
      </c>
      <c r="AL254" s="487">
        <f t="shared" si="37"/>
        <v>-7495.8546853773296</v>
      </c>
      <c r="AM254" s="429">
        <v>11</v>
      </c>
      <c r="AN254" s="429">
        <v>11</v>
      </c>
    </row>
    <row r="255" spans="1:40">
      <c r="A255" s="434">
        <v>781</v>
      </c>
      <c r="B255" s="435" t="s">
        <v>286</v>
      </c>
      <c r="C255" s="436">
        <v>3504</v>
      </c>
      <c r="D255" s="503">
        <v>-697456.18651903095</v>
      </c>
      <c r="E255" s="499">
        <v>-693637.8424329143</v>
      </c>
      <c r="F255" s="499">
        <v>-704495.70787327504</v>
      </c>
      <c r="G255" s="499">
        <v>-704495.70787327504</v>
      </c>
      <c r="H255" s="502">
        <f t="shared" si="30"/>
        <v>0</v>
      </c>
      <c r="I255" s="490">
        <v>3080713.5622427012</v>
      </c>
      <c r="J255" s="491">
        <v>3108257.0373005103</v>
      </c>
      <c r="K255" s="491">
        <v>3183260.2345232978</v>
      </c>
      <c r="L255" s="491">
        <v>3183260.2345232978</v>
      </c>
      <c r="M255" s="488">
        <f t="shared" si="31"/>
        <v>0</v>
      </c>
      <c r="N255" s="200">
        <v>2383257.3757236702</v>
      </c>
      <c r="O255" s="440">
        <v>2414619.194867596</v>
      </c>
      <c r="P255" s="440">
        <v>2478764.5266500227</v>
      </c>
      <c r="Q255" s="646">
        <f t="shared" si="32"/>
        <v>2478764.5266500227</v>
      </c>
      <c r="R255" s="487">
        <f t="shared" si="38"/>
        <v>0</v>
      </c>
      <c r="S255" s="440">
        <v>755301.05299871694</v>
      </c>
      <c r="T255" s="440">
        <v>755301.05299871694</v>
      </c>
      <c r="U255" s="440">
        <v>756295.74786122574</v>
      </c>
      <c r="V255" s="440">
        <v>756295.74786122574</v>
      </c>
      <c r="W255" s="487">
        <f t="shared" si="33"/>
        <v>0</v>
      </c>
      <c r="X255" s="200">
        <v>3138558.4287223872</v>
      </c>
      <c r="Y255" s="200">
        <v>3169920.247866313</v>
      </c>
      <c r="Z255" s="200">
        <v>3235060.2745112483</v>
      </c>
      <c r="AA255" s="200">
        <v>3235060.2745112483</v>
      </c>
      <c r="AB255" s="487">
        <f t="shared" si="34"/>
        <v>0</v>
      </c>
      <c r="AC255" s="440">
        <v>807509.98236117931</v>
      </c>
      <c r="AD255" s="440">
        <v>803870.799258666</v>
      </c>
      <c r="AE255" s="440">
        <v>803870.799258666</v>
      </c>
      <c r="AF255" s="440">
        <v>802150.07737273281</v>
      </c>
      <c r="AG255" s="487">
        <f t="shared" si="35"/>
        <v>-1720.7218859331915</v>
      </c>
      <c r="AH255" s="438">
        <v>3946068.4110835665</v>
      </c>
      <c r="AI255" s="438"/>
      <c r="AJ255" s="438">
        <v>4038931.0737699145</v>
      </c>
      <c r="AK255" s="428">
        <f t="shared" si="36"/>
        <v>4037210.3518839814</v>
      </c>
      <c r="AL255" s="487">
        <f t="shared" si="37"/>
        <v>-1720.7218859330751</v>
      </c>
      <c r="AM255" s="429">
        <v>7</v>
      </c>
      <c r="AN255" s="429">
        <v>7</v>
      </c>
    </row>
    <row r="256" spans="1:40">
      <c r="A256" s="434">
        <v>783</v>
      </c>
      <c r="B256" s="435" t="s">
        <v>287</v>
      </c>
      <c r="C256" s="436">
        <v>6419</v>
      </c>
      <c r="D256" s="503">
        <v>343087.51816964813</v>
      </c>
      <c r="E256" s="499">
        <v>337944.41180146881</v>
      </c>
      <c r="F256" s="499">
        <v>325496.6744609935</v>
      </c>
      <c r="G256" s="499">
        <v>325496.6744609935</v>
      </c>
      <c r="H256" s="502">
        <f t="shared" si="30"/>
        <v>0</v>
      </c>
      <c r="I256" s="490">
        <v>-464317.97901815292</v>
      </c>
      <c r="J256" s="491">
        <v>-422061.3172865638</v>
      </c>
      <c r="K256" s="491">
        <v>-499644.34370791377</v>
      </c>
      <c r="L256" s="491">
        <v>-499644.34370791377</v>
      </c>
      <c r="M256" s="488">
        <f t="shared" si="31"/>
        <v>0</v>
      </c>
      <c r="N256" s="200">
        <v>-121230.46084850479</v>
      </c>
      <c r="O256" s="440">
        <v>-84116.905485094991</v>
      </c>
      <c r="P256" s="440">
        <v>-174147.66924692027</v>
      </c>
      <c r="Q256" s="646">
        <f t="shared" si="32"/>
        <v>-174147.66924692027</v>
      </c>
      <c r="R256" s="487">
        <f t="shared" si="38"/>
        <v>0</v>
      </c>
      <c r="S256" s="440">
        <v>1558364.5386055252</v>
      </c>
      <c r="T256" s="440">
        <v>1558364.5386055252</v>
      </c>
      <c r="U256" s="440">
        <v>1560564.6471283075</v>
      </c>
      <c r="V256" s="440">
        <v>1560564.6471283075</v>
      </c>
      <c r="W256" s="487">
        <f t="shared" si="33"/>
        <v>0</v>
      </c>
      <c r="X256" s="200">
        <v>1437134.0777570205</v>
      </c>
      <c r="Y256" s="200">
        <v>1474247.6331204302</v>
      </c>
      <c r="Z256" s="200">
        <v>1386416.9778813873</v>
      </c>
      <c r="AA256" s="200">
        <v>1386416.9778813873</v>
      </c>
      <c r="AB256" s="487">
        <f t="shared" si="34"/>
        <v>0</v>
      </c>
      <c r="AC256" s="440">
        <v>1257246.7000320044</v>
      </c>
      <c r="AD256" s="440">
        <v>1250498.7962280693</v>
      </c>
      <c r="AE256" s="440">
        <v>1250498.7962280693</v>
      </c>
      <c r="AF256" s="440">
        <v>1238613.8229683826</v>
      </c>
      <c r="AG256" s="487">
        <f t="shared" si="35"/>
        <v>-11884.973259686725</v>
      </c>
      <c r="AH256" s="438">
        <v>2694380.7777890246</v>
      </c>
      <c r="AI256" s="438"/>
      <c r="AJ256" s="438">
        <v>2636915.7741094567</v>
      </c>
      <c r="AK256" s="428">
        <f t="shared" si="36"/>
        <v>2625030.8008497702</v>
      </c>
      <c r="AL256" s="487">
        <f t="shared" si="37"/>
        <v>-11884.973259686492</v>
      </c>
      <c r="AM256" s="429">
        <v>4</v>
      </c>
      <c r="AN256" s="429">
        <v>4</v>
      </c>
    </row>
    <row r="257" spans="1:40">
      <c r="A257" s="434">
        <v>785</v>
      </c>
      <c r="B257" s="435" t="s">
        <v>288</v>
      </c>
      <c r="C257" s="436">
        <v>2626</v>
      </c>
      <c r="D257" s="503">
        <v>1390541.0115587283</v>
      </c>
      <c r="E257" s="499">
        <v>1378467.8225121163</v>
      </c>
      <c r="F257" s="499">
        <v>1369337.1505142567</v>
      </c>
      <c r="G257" s="499">
        <v>1369337.1505142567</v>
      </c>
      <c r="H257" s="502">
        <f t="shared" si="30"/>
        <v>0</v>
      </c>
      <c r="I257" s="490">
        <v>2178349.022751831</v>
      </c>
      <c r="J257" s="491">
        <v>2199951.9546812605</v>
      </c>
      <c r="K257" s="491">
        <v>2240951.3862017435</v>
      </c>
      <c r="L257" s="491">
        <v>2240951.3862017435</v>
      </c>
      <c r="M257" s="488">
        <f t="shared" si="31"/>
        <v>0</v>
      </c>
      <c r="N257" s="200">
        <v>3568890.0343105593</v>
      </c>
      <c r="O257" s="440">
        <v>3578419.7771933768</v>
      </c>
      <c r="P257" s="440">
        <v>3610288.5367160002</v>
      </c>
      <c r="Q257" s="646">
        <f t="shared" si="32"/>
        <v>3610288.5367160002</v>
      </c>
      <c r="R257" s="487">
        <f t="shared" si="38"/>
        <v>0</v>
      </c>
      <c r="S257" s="440">
        <v>1099139.2096583967</v>
      </c>
      <c r="T257" s="440">
        <v>1099139.2096583967</v>
      </c>
      <c r="U257" s="440">
        <v>1088501.3999090265</v>
      </c>
      <c r="V257" s="440">
        <v>1088501.3999090265</v>
      </c>
      <c r="W257" s="487">
        <f t="shared" si="33"/>
        <v>0</v>
      </c>
      <c r="X257" s="200">
        <v>4668029.2439689562</v>
      </c>
      <c r="Y257" s="200">
        <v>4677558.9868517732</v>
      </c>
      <c r="Z257" s="200">
        <v>4698789.9366250262</v>
      </c>
      <c r="AA257" s="200">
        <v>4698789.9366250262</v>
      </c>
      <c r="AB257" s="487">
        <f t="shared" si="34"/>
        <v>0</v>
      </c>
      <c r="AC257" s="440">
        <v>643052.14200253307</v>
      </c>
      <c r="AD257" s="440">
        <v>638633.88260852813</v>
      </c>
      <c r="AE257" s="440">
        <v>638633.88260852813</v>
      </c>
      <c r="AF257" s="440">
        <v>636627.13202352799</v>
      </c>
      <c r="AG257" s="487">
        <f t="shared" si="35"/>
        <v>-2006.7505850001471</v>
      </c>
      <c r="AH257" s="438">
        <v>5311081.3859714894</v>
      </c>
      <c r="AI257" s="438"/>
      <c r="AJ257" s="438">
        <v>5337423.8192335544</v>
      </c>
      <c r="AK257" s="428">
        <f t="shared" si="36"/>
        <v>5335417.0686485544</v>
      </c>
      <c r="AL257" s="487">
        <f t="shared" si="37"/>
        <v>-2006.7505850000307</v>
      </c>
      <c r="AM257" s="429">
        <v>17</v>
      </c>
      <c r="AN257" s="429">
        <v>17</v>
      </c>
    </row>
    <row r="258" spans="1:40">
      <c r="A258" s="434">
        <v>790</v>
      </c>
      <c r="B258" s="435" t="s">
        <v>289</v>
      </c>
      <c r="C258" s="436">
        <v>23734</v>
      </c>
      <c r="D258" s="503">
        <v>2151568.0460300772</v>
      </c>
      <c r="E258" s="499">
        <v>2121786.1456296006</v>
      </c>
      <c r="F258" s="499">
        <v>2110563.2530099703</v>
      </c>
      <c r="G258" s="499">
        <v>2110563.2530099703</v>
      </c>
      <c r="H258" s="502">
        <f t="shared" si="30"/>
        <v>0</v>
      </c>
      <c r="I258" s="490">
        <v>1942216.7070186846</v>
      </c>
      <c r="J258" s="491">
        <v>2105480.0968603799</v>
      </c>
      <c r="K258" s="491">
        <v>1876402.5352966581</v>
      </c>
      <c r="L258" s="491">
        <v>1876402.5352966581</v>
      </c>
      <c r="M258" s="488">
        <f t="shared" si="31"/>
        <v>0</v>
      </c>
      <c r="N258" s="200">
        <v>4093784.7530487617</v>
      </c>
      <c r="O258" s="440">
        <v>4227266.2424899805</v>
      </c>
      <c r="P258" s="440">
        <v>3986965.7883066284</v>
      </c>
      <c r="Q258" s="646">
        <f t="shared" si="32"/>
        <v>3986965.7883066284</v>
      </c>
      <c r="R258" s="487">
        <f t="shared" si="38"/>
        <v>0</v>
      </c>
      <c r="S258" s="440">
        <v>9823319.6490547284</v>
      </c>
      <c r="T258" s="440">
        <v>9823319.6490547284</v>
      </c>
      <c r="U258" s="440">
        <v>9838322.5819209348</v>
      </c>
      <c r="V258" s="440">
        <v>9838322.5819209348</v>
      </c>
      <c r="W258" s="487">
        <f t="shared" si="33"/>
        <v>0</v>
      </c>
      <c r="X258" s="200">
        <v>13917104.402103491</v>
      </c>
      <c r="Y258" s="200">
        <v>14050585.891544709</v>
      </c>
      <c r="Z258" s="200">
        <v>13825288.370227564</v>
      </c>
      <c r="AA258" s="200">
        <v>13825288.370227564</v>
      </c>
      <c r="AB258" s="487">
        <f t="shared" si="34"/>
        <v>0</v>
      </c>
      <c r="AC258" s="440">
        <v>4478100.301469801</v>
      </c>
      <c r="AD258" s="440">
        <v>4447749.1121302452</v>
      </c>
      <c r="AE258" s="440">
        <v>4447749.1121302452</v>
      </c>
      <c r="AF258" s="440">
        <v>4378201.2742238045</v>
      </c>
      <c r="AG258" s="487">
        <f t="shared" si="35"/>
        <v>-69547.83790644072</v>
      </c>
      <c r="AH258" s="438">
        <v>18395204.703573294</v>
      </c>
      <c r="AI258" s="438"/>
      <c r="AJ258" s="438">
        <v>18273037.482357807</v>
      </c>
      <c r="AK258" s="428">
        <f t="shared" si="36"/>
        <v>18203489.644451369</v>
      </c>
      <c r="AL258" s="487">
        <f t="shared" si="37"/>
        <v>-69547.837906438857</v>
      </c>
      <c r="AM258" s="429">
        <v>6</v>
      </c>
      <c r="AN258" s="429">
        <v>6</v>
      </c>
    </row>
    <row r="259" spans="1:40">
      <c r="A259" s="434">
        <v>791</v>
      </c>
      <c r="B259" s="435" t="s">
        <v>290</v>
      </c>
      <c r="C259" s="436">
        <v>5029</v>
      </c>
      <c r="D259" s="503">
        <v>2952301.019331119</v>
      </c>
      <c r="E259" s="499">
        <v>2927584.2873937986</v>
      </c>
      <c r="F259" s="499">
        <v>2925417.3944482552</v>
      </c>
      <c r="G259" s="499">
        <v>2925417.3944482552</v>
      </c>
      <c r="H259" s="502">
        <f t="shared" si="30"/>
        <v>0</v>
      </c>
      <c r="I259" s="490">
        <v>235378.56535322257</v>
      </c>
      <c r="J259" s="491">
        <v>274685.648015927</v>
      </c>
      <c r="K259" s="491">
        <v>248731.35275310476</v>
      </c>
      <c r="L259" s="491">
        <v>248731.35275310476</v>
      </c>
      <c r="M259" s="488">
        <f t="shared" si="31"/>
        <v>0</v>
      </c>
      <c r="N259" s="200">
        <v>3187679.5846843417</v>
      </c>
      <c r="O259" s="440">
        <v>3202269.9354097256</v>
      </c>
      <c r="P259" s="440">
        <v>3174148.7472013598</v>
      </c>
      <c r="Q259" s="646">
        <f t="shared" si="32"/>
        <v>3174148.7472013598</v>
      </c>
      <c r="R259" s="487">
        <f t="shared" si="38"/>
        <v>0</v>
      </c>
      <c r="S259" s="440">
        <v>2903221.7135538687</v>
      </c>
      <c r="T259" s="440">
        <v>2903221.7135538687</v>
      </c>
      <c r="U259" s="440">
        <v>2915768.7726750532</v>
      </c>
      <c r="V259" s="440">
        <v>2915768.7726750532</v>
      </c>
      <c r="W259" s="487">
        <f t="shared" si="33"/>
        <v>0</v>
      </c>
      <c r="X259" s="200">
        <v>6090901.2982382104</v>
      </c>
      <c r="Y259" s="200">
        <v>6105491.6489635948</v>
      </c>
      <c r="Z259" s="200">
        <v>6089917.519876413</v>
      </c>
      <c r="AA259" s="200">
        <v>6089917.519876413</v>
      </c>
      <c r="AB259" s="487">
        <f t="shared" si="34"/>
        <v>0</v>
      </c>
      <c r="AC259" s="440">
        <v>1274692.5064676744</v>
      </c>
      <c r="AD259" s="440">
        <v>1264125.0403512369</v>
      </c>
      <c r="AE259" s="440">
        <v>1264125.0403512369</v>
      </c>
      <c r="AF259" s="440">
        <v>1259422.1857064292</v>
      </c>
      <c r="AG259" s="487">
        <f t="shared" si="35"/>
        <v>-4702.8546448077541</v>
      </c>
      <c r="AH259" s="438">
        <v>7365593.8047058843</v>
      </c>
      <c r="AI259" s="438"/>
      <c r="AJ259" s="438">
        <v>7354042.5602276502</v>
      </c>
      <c r="AK259" s="428">
        <f t="shared" si="36"/>
        <v>7349339.7055828422</v>
      </c>
      <c r="AL259" s="487">
        <f t="shared" si="37"/>
        <v>-4702.8546448079869</v>
      </c>
      <c r="AM259" s="429">
        <v>17</v>
      </c>
      <c r="AN259" s="429">
        <v>17</v>
      </c>
    </row>
    <row r="260" spans="1:40">
      <c r="A260" s="434">
        <v>831</v>
      </c>
      <c r="B260" s="435" t="s">
        <v>291</v>
      </c>
      <c r="C260" s="436">
        <v>4559</v>
      </c>
      <c r="D260" s="503">
        <v>1635143.5911894229</v>
      </c>
      <c r="E260" s="499">
        <v>1620626.7187683843</v>
      </c>
      <c r="F260" s="499">
        <v>1612285.6798661675</v>
      </c>
      <c r="G260" s="499">
        <v>1612285.6798661675</v>
      </c>
      <c r="H260" s="502">
        <f t="shared" si="30"/>
        <v>0</v>
      </c>
      <c r="I260" s="490">
        <v>49427.782806273579</v>
      </c>
      <c r="J260" s="491">
        <v>204065.61060761186</v>
      </c>
      <c r="K260" s="491">
        <v>112662.57748598795</v>
      </c>
      <c r="L260" s="491">
        <v>112662.57748598795</v>
      </c>
      <c r="M260" s="488">
        <f t="shared" si="31"/>
        <v>0</v>
      </c>
      <c r="N260" s="200">
        <v>1684571.3739956964</v>
      </c>
      <c r="O260" s="440">
        <v>1824692.3293759963</v>
      </c>
      <c r="P260" s="440">
        <v>1724948.2573521554</v>
      </c>
      <c r="Q260" s="646">
        <f t="shared" si="32"/>
        <v>1724948.2573521554</v>
      </c>
      <c r="R260" s="487">
        <f t="shared" si="38"/>
        <v>0</v>
      </c>
      <c r="S260" s="440">
        <v>825900.51934152236</v>
      </c>
      <c r="T260" s="440">
        <v>825900.51934152236</v>
      </c>
      <c r="U260" s="440">
        <v>843893.27278682333</v>
      </c>
      <c r="V260" s="440">
        <v>843893.27278682333</v>
      </c>
      <c r="W260" s="487">
        <f t="shared" si="33"/>
        <v>0</v>
      </c>
      <c r="X260" s="200">
        <v>2510471.893337219</v>
      </c>
      <c r="Y260" s="200">
        <v>2650592.8487175186</v>
      </c>
      <c r="Z260" s="200">
        <v>2568841.5301389787</v>
      </c>
      <c r="AA260" s="200">
        <v>2568841.5301389787</v>
      </c>
      <c r="AB260" s="487">
        <f t="shared" si="34"/>
        <v>0</v>
      </c>
      <c r="AC260" s="440">
        <v>694189.66542800993</v>
      </c>
      <c r="AD260" s="440">
        <v>692643.47590211639</v>
      </c>
      <c r="AE260" s="440">
        <v>692643.47590211639</v>
      </c>
      <c r="AF260" s="440">
        <v>676809.12581157265</v>
      </c>
      <c r="AG260" s="487">
        <f t="shared" si="35"/>
        <v>-15834.350090543739</v>
      </c>
      <c r="AH260" s="438">
        <v>3204661.5587652288</v>
      </c>
      <c r="AI260" s="438"/>
      <c r="AJ260" s="438">
        <v>3261485.0060410951</v>
      </c>
      <c r="AK260" s="428">
        <f t="shared" si="36"/>
        <v>3245650.6559505514</v>
      </c>
      <c r="AL260" s="487">
        <f t="shared" si="37"/>
        <v>-15834.350090543739</v>
      </c>
      <c r="AM260" s="429">
        <v>9</v>
      </c>
      <c r="AN260" s="429">
        <v>9</v>
      </c>
    </row>
    <row r="261" spans="1:40">
      <c r="A261" s="434">
        <v>832</v>
      </c>
      <c r="B261" s="435" t="s">
        <v>292</v>
      </c>
      <c r="C261" s="436">
        <v>3825</v>
      </c>
      <c r="D261" s="503">
        <v>3799299.2082052827</v>
      </c>
      <c r="E261" s="499">
        <v>3768172.491581603</v>
      </c>
      <c r="F261" s="499">
        <v>3767038.203843066</v>
      </c>
      <c r="G261" s="499">
        <v>3767038.203843066</v>
      </c>
      <c r="H261" s="502">
        <f t="shared" si="30"/>
        <v>0</v>
      </c>
      <c r="I261" s="490">
        <v>2340354.108135771</v>
      </c>
      <c r="J261" s="491">
        <v>2369374.9530080017</v>
      </c>
      <c r="K261" s="491">
        <v>2392056.7124092239</v>
      </c>
      <c r="L261" s="491">
        <v>2392056.7124092239</v>
      </c>
      <c r="M261" s="488">
        <f t="shared" si="31"/>
        <v>0</v>
      </c>
      <c r="N261" s="200">
        <v>6139653.3163410537</v>
      </c>
      <c r="O261" s="440">
        <v>6137547.4445896046</v>
      </c>
      <c r="P261" s="440">
        <v>6159094.9162522899</v>
      </c>
      <c r="Q261" s="646">
        <f t="shared" si="32"/>
        <v>6159094.9162522899</v>
      </c>
      <c r="R261" s="487">
        <f t="shared" si="38"/>
        <v>0</v>
      </c>
      <c r="S261" s="440">
        <v>1836829.0081907515</v>
      </c>
      <c r="T261" s="440">
        <v>1836829.0081907515</v>
      </c>
      <c r="U261" s="440">
        <v>1837642.6592332195</v>
      </c>
      <c r="V261" s="440">
        <v>1837642.6592332195</v>
      </c>
      <c r="W261" s="487">
        <f t="shared" si="33"/>
        <v>0</v>
      </c>
      <c r="X261" s="200">
        <v>7976482.3245318048</v>
      </c>
      <c r="Y261" s="200">
        <v>7974376.4527803566</v>
      </c>
      <c r="Z261" s="200">
        <v>7996737.5754855089</v>
      </c>
      <c r="AA261" s="200">
        <v>7996737.5754855089</v>
      </c>
      <c r="AB261" s="487">
        <f t="shared" si="34"/>
        <v>0</v>
      </c>
      <c r="AC261" s="440">
        <v>779388.25334054185</v>
      </c>
      <c r="AD261" s="440">
        <v>774631.82367998466</v>
      </c>
      <c r="AE261" s="440">
        <v>774631.82367998466</v>
      </c>
      <c r="AF261" s="440">
        <v>765441.80607375619</v>
      </c>
      <c r="AG261" s="487">
        <f t="shared" si="35"/>
        <v>-9190.0176062284736</v>
      </c>
      <c r="AH261" s="438">
        <v>8755870.5778723471</v>
      </c>
      <c r="AI261" s="438"/>
      <c r="AJ261" s="438">
        <v>8771369.3991654944</v>
      </c>
      <c r="AK261" s="428">
        <f t="shared" si="36"/>
        <v>8762179.3815592658</v>
      </c>
      <c r="AL261" s="487">
        <f t="shared" si="37"/>
        <v>-9190.01760622859</v>
      </c>
      <c r="AM261" s="429">
        <v>17</v>
      </c>
      <c r="AN261" s="429">
        <v>17</v>
      </c>
    </row>
    <row r="262" spans="1:40">
      <c r="A262" s="434">
        <v>833</v>
      </c>
      <c r="B262" s="435" t="s">
        <v>293</v>
      </c>
      <c r="C262" s="436">
        <v>1691</v>
      </c>
      <c r="D262" s="503">
        <v>276692.99122944241</v>
      </c>
      <c r="E262" s="499">
        <v>273897.55175433762</v>
      </c>
      <c r="F262" s="499">
        <v>269991.24283013819</v>
      </c>
      <c r="G262" s="499">
        <v>269991.24283013819</v>
      </c>
      <c r="H262" s="502">
        <f t="shared" si="30"/>
        <v>0</v>
      </c>
      <c r="I262" s="490">
        <v>922715.19276666967</v>
      </c>
      <c r="J262" s="491">
        <v>903158.66007384902</v>
      </c>
      <c r="K262" s="491">
        <v>919184.9887361303</v>
      </c>
      <c r="L262" s="491">
        <v>919184.9887361303</v>
      </c>
      <c r="M262" s="488">
        <f t="shared" si="31"/>
        <v>0</v>
      </c>
      <c r="N262" s="200">
        <v>1199408.1839961121</v>
      </c>
      <c r="O262" s="440">
        <v>1177056.2118281866</v>
      </c>
      <c r="P262" s="440">
        <v>1189176.2315662685</v>
      </c>
      <c r="Q262" s="646">
        <f t="shared" si="32"/>
        <v>1189176.2315662685</v>
      </c>
      <c r="R262" s="487">
        <f t="shared" si="38"/>
        <v>0</v>
      </c>
      <c r="S262" s="440">
        <v>375557.43363092851</v>
      </c>
      <c r="T262" s="440">
        <v>375557.43363092851</v>
      </c>
      <c r="U262" s="440">
        <v>376592.34515492304</v>
      </c>
      <c r="V262" s="440">
        <v>376592.34515492304</v>
      </c>
      <c r="W262" s="487">
        <f t="shared" si="33"/>
        <v>0</v>
      </c>
      <c r="X262" s="200">
        <v>1574965.6176270405</v>
      </c>
      <c r="Y262" s="200">
        <v>1552613.645459115</v>
      </c>
      <c r="Z262" s="200">
        <v>1565768.5767211914</v>
      </c>
      <c r="AA262" s="200">
        <v>1565768.5767211914</v>
      </c>
      <c r="AB262" s="487">
        <f t="shared" si="34"/>
        <v>0</v>
      </c>
      <c r="AC262" s="440">
        <v>340428.83589394263</v>
      </c>
      <c r="AD262" s="440">
        <v>339324.18413464248</v>
      </c>
      <c r="AE262" s="440">
        <v>339324.18413464248</v>
      </c>
      <c r="AF262" s="440">
        <v>335096.1111613845</v>
      </c>
      <c r="AG262" s="487">
        <f t="shared" si="35"/>
        <v>-4228.0729732579784</v>
      </c>
      <c r="AH262" s="438">
        <v>1915394.453520983</v>
      </c>
      <c r="AI262" s="438"/>
      <c r="AJ262" s="438">
        <v>1905092.760855834</v>
      </c>
      <c r="AK262" s="428">
        <f t="shared" si="36"/>
        <v>1900864.6878825759</v>
      </c>
      <c r="AL262" s="487">
        <f t="shared" si="37"/>
        <v>-4228.0729732580949</v>
      </c>
      <c r="AM262" s="429">
        <v>2</v>
      </c>
      <c r="AN262" s="429">
        <v>2</v>
      </c>
    </row>
    <row r="263" spans="1:40">
      <c r="A263" s="434">
        <v>834</v>
      </c>
      <c r="B263" s="435" t="s">
        <v>294</v>
      </c>
      <c r="C263" s="436">
        <v>5879</v>
      </c>
      <c r="D263" s="503">
        <v>1042646.7183642541</v>
      </c>
      <c r="E263" s="499">
        <v>1032163.0856856434</v>
      </c>
      <c r="F263" s="499">
        <v>1032459.2459626561</v>
      </c>
      <c r="G263" s="499">
        <v>1032459.2459626561</v>
      </c>
      <c r="H263" s="502">
        <f t="shared" si="30"/>
        <v>0</v>
      </c>
      <c r="I263" s="490">
        <v>2239566.0690931208</v>
      </c>
      <c r="J263" s="491">
        <v>2276030.6691312068</v>
      </c>
      <c r="K263" s="491">
        <v>2233683.4790326543</v>
      </c>
      <c r="L263" s="491">
        <v>2233683.4790326543</v>
      </c>
      <c r="M263" s="488">
        <f t="shared" si="31"/>
        <v>0</v>
      </c>
      <c r="N263" s="200">
        <v>3282212.7874573749</v>
      </c>
      <c r="O263" s="440">
        <v>3308193.7548168502</v>
      </c>
      <c r="P263" s="440">
        <v>3266142.7249953104</v>
      </c>
      <c r="Q263" s="646">
        <f t="shared" si="32"/>
        <v>3266142.7249953104</v>
      </c>
      <c r="R263" s="487">
        <f t="shared" si="38"/>
        <v>0</v>
      </c>
      <c r="S263" s="440">
        <v>1606258.4619925909</v>
      </c>
      <c r="T263" s="440">
        <v>1606258.4619925909</v>
      </c>
      <c r="U263" s="440">
        <v>1595625.0040446012</v>
      </c>
      <c r="V263" s="440">
        <v>1595625.0040446012</v>
      </c>
      <c r="W263" s="487">
        <f t="shared" si="33"/>
        <v>0</v>
      </c>
      <c r="X263" s="200">
        <v>4888471.2494499655</v>
      </c>
      <c r="Y263" s="200">
        <v>4914452.2168094413</v>
      </c>
      <c r="Z263" s="200">
        <v>4861767.7290399112</v>
      </c>
      <c r="AA263" s="200">
        <v>4861767.7290399112</v>
      </c>
      <c r="AB263" s="487">
        <f t="shared" si="34"/>
        <v>0</v>
      </c>
      <c r="AC263" s="440">
        <v>1108283.4602200601</v>
      </c>
      <c r="AD263" s="440">
        <v>1102254.041968907</v>
      </c>
      <c r="AE263" s="440">
        <v>1102254.041968907</v>
      </c>
      <c r="AF263" s="440">
        <v>1089004.4694244643</v>
      </c>
      <c r="AG263" s="487">
        <f t="shared" si="35"/>
        <v>-13249.572544442723</v>
      </c>
      <c r="AH263" s="438">
        <v>5996754.7096700259</v>
      </c>
      <c r="AI263" s="438"/>
      <c r="AJ263" s="438">
        <v>5964021.7710088184</v>
      </c>
      <c r="AK263" s="428">
        <f t="shared" si="36"/>
        <v>5950772.198464375</v>
      </c>
      <c r="AL263" s="487">
        <f t="shared" si="37"/>
        <v>-13249.572544443421</v>
      </c>
      <c r="AM263" s="429">
        <v>5</v>
      </c>
      <c r="AN263" s="429">
        <v>5</v>
      </c>
    </row>
    <row r="264" spans="1:40">
      <c r="A264" s="434">
        <v>837</v>
      </c>
      <c r="B264" s="435" t="s">
        <v>295</v>
      </c>
      <c r="C264" s="436">
        <v>249009</v>
      </c>
      <c r="D264" s="503">
        <v>11097479.755761251</v>
      </c>
      <c r="E264" s="499">
        <v>10783253.004481077</v>
      </c>
      <c r="F264" s="499">
        <v>10930261.963672496</v>
      </c>
      <c r="G264" s="499">
        <v>10930261.963672496</v>
      </c>
      <c r="H264" s="502">
        <f t="shared" si="30"/>
        <v>0</v>
      </c>
      <c r="I264" s="490">
        <v>-50017200.676604331</v>
      </c>
      <c r="J264" s="491">
        <v>-48490662.355174422</v>
      </c>
      <c r="K264" s="491">
        <v>-51419877.866377674</v>
      </c>
      <c r="L264" s="491">
        <v>-51419877.866377674</v>
      </c>
      <c r="M264" s="488">
        <f t="shared" si="31"/>
        <v>0</v>
      </c>
      <c r="N264" s="200">
        <v>-38919720.92084308</v>
      </c>
      <c r="O264" s="440">
        <v>-37707409.350693345</v>
      </c>
      <c r="P264" s="440">
        <v>-40489615.902705178</v>
      </c>
      <c r="Q264" s="646">
        <f t="shared" si="32"/>
        <v>-40489615.902705178</v>
      </c>
      <c r="R264" s="487">
        <f t="shared" si="38"/>
        <v>0</v>
      </c>
      <c r="S264" s="440">
        <v>1091562.7766246519</v>
      </c>
      <c r="T264" s="440">
        <v>1091562.7766246519</v>
      </c>
      <c r="U264" s="440">
        <v>1235695.6416559145</v>
      </c>
      <c r="V264" s="440">
        <v>1235695.6416559145</v>
      </c>
      <c r="W264" s="487">
        <f t="shared" si="33"/>
        <v>0</v>
      </c>
      <c r="X264" s="200">
        <v>-37828158.14421843</v>
      </c>
      <c r="Y264" s="200">
        <v>-36615846.574068695</v>
      </c>
      <c r="Z264" s="200">
        <v>-39253920.261049263</v>
      </c>
      <c r="AA264" s="200">
        <v>-39253920.261049263</v>
      </c>
      <c r="AB264" s="487">
        <f t="shared" si="34"/>
        <v>0</v>
      </c>
      <c r="AC264" s="440">
        <v>37358177.212342009</v>
      </c>
      <c r="AD264" s="440">
        <v>37215129.31905169</v>
      </c>
      <c r="AE264" s="440">
        <v>37215129.31905169</v>
      </c>
      <c r="AF264" s="440">
        <v>36720100.380104199</v>
      </c>
      <c r="AG264" s="487">
        <f t="shared" si="35"/>
        <v>-495028.93894749135</v>
      </c>
      <c r="AH264" s="438">
        <v>-469980.93187642097</v>
      </c>
      <c r="AI264" s="438"/>
      <c r="AJ264" s="438">
        <v>-2038790.9419975728</v>
      </c>
      <c r="AK264" s="428">
        <f t="shared" si="36"/>
        <v>-2533819.8809450641</v>
      </c>
      <c r="AL264" s="487">
        <f t="shared" si="37"/>
        <v>-495028.93894749135</v>
      </c>
      <c r="AM264" s="429">
        <v>6</v>
      </c>
      <c r="AN264" s="429">
        <v>6</v>
      </c>
    </row>
    <row r="265" spans="1:40">
      <c r="A265" s="434">
        <v>844</v>
      </c>
      <c r="B265" s="435" t="s">
        <v>296</v>
      </c>
      <c r="C265" s="436">
        <v>1441</v>
      </c>
      <c r="D265" s="503">
        <v>-124002.30519362698</v>
      </c>
      <c r="E265" s="499">
        <v>-123656.442408776</v>
      </c>
      <c r="F265" s="499">
        <v>-120613.1554828368</v>
      </c>
      <c r="G265" s="499">
        <v>-120613.1554828368</v>
      </c>
      <c r="H265" s="502">
        <f t="shared" si="30"/>
        <v>0</v>
      </c>
      <c r="I265" s="490">
        <v>28300.549347741489</v>
      </c>
      <c r="J265" s="491">
        <v>41435.732258569791</v>
      </c>
      <c r="K265" s="491">
        <v>52669.973088854611</v>
      </c>
      <c r="L265" s="491">
        <v>52669.973088854611</v>
      </c>
      <c r="M265" s="488">
        <f t="shared" si="31"/>
        <v>0</v>
      </c>
      <c r="N265" s="200">
        <v>-95701.755845885491</v>
      </c>
      <c r="O265" s="440">
        <v>-82220.7101502062</v>
      </c>
      <c r="P265" s="440">
        <v>-67943.182393982192</v>
      </c>
      <c r="Q265" s="646">
        <f t="shared" si="32"/>
        <v>-67943.182393982192</v>
      </c>
      <c r="R265" s="487">
        <f t="shared" si="38"/>
        <v>0</v>
      </c>
      <c r="S265" s="440">
        <v>749381.88232187601</v>
      </c>
      <c r="T265" s="440">
        <v>749381.88232187601</v>
      </c>
      <c r="U265" s="440">
        <v>751697.50509584288</v>
      </c>
      <c r="V265" s="440">
        <v>751697.50509584288</v>
      </c>
      <c r="W265" s="487">
        <f t="shared" si="33"/>
        <v>0</v>
      </c>
      <c r="X265" s="200">
        <v>653680.12647599052</v>
      </c>
      <c r="Y265" s="200">
        <v>667161.17217166978</v>
      </c>
      <c r="Z265" s="200">
        <v>683754.32270186068</v>
      </c>
      <c r="AA265" s="200">
        <v>683754.32270186068</v>
      </c>
      <c r="AB265" s="487">
        <f t="shared" si="34"/>
        <v>0</v>
      </c>
      <c r="AC265" s="440">
        <v>367838.99776443752</v>
      </c>
      <c r="AD265" s="440">
        <v>364573.27374287997</v>
      </c>
      <c r="AE265" s="440">
        <v>364573.27374287997</v>
      </c>
      <c r="AF265" s="440">
        <v>358454.45312555594</v>
      </c>
      <c r="AG265" s="487">
        <f t="shared" si="35"/>
        <v>-6118.8206173240324</v>
      </c>
      <c r="AH265" s="438">
        <v>1021519.124240428</v>
      </c>
      <c r="AI265" s="438"/>
      <c r="AJ265" s="438">
        <v>1048327.5964447407</v>
      </c>
      <c r="AK265" s="428">
        <f t="shared" si="36"/>
        <v>1042208.7758274167</v>
      </c>
      <c r="AL265" s="487">
        <f t="shared" si="37"/>
        <v>-6118.8206173239741</v>
      </c>
      <c r="AM265" s="429">
        <v>11</v>
      </c>
      <c r="AN265" s="429">
        <v>11</v>
      </c>
    </row>
    <row r="266" spans="1:40">
      <c r="A266" s="434">
        <v>845</v>
      </c>
      <c r="B266" s="435" t="s">
        <v>297</v>
      </c>
      <c r="C266" s="436">
        <v>2863</v>
      </c>
      <c r="D266" s="503">
        <v>2339368.5639367602</v>
      </c>
      <c r="E266" s="499">
        <v>2320039.496836625</v>
      </c>
      <c r="F266" s="499">
        <v>2323609.8025386259</v>
      </c>
      <c r="G266" s="499">
        <v>2323609.8025386259</v>
      </c>
      <c r="H266" s="502">
        <f t="shared" si="30"/>
        <v>0</v>
      </c>
      <c r="I266" s="490">
        <v>11398.363202506196</v>
      </c>
      <c r="J266" s="491">
        <v>29789.831134768923</v>
      </c>
      <c r="K266" s="491">
        <v>59381.853665891831</v>
      </c>
      <c r="L266" s="491">
        <v>59381.853665891831</v>
      </c>
      <c r="M266" s="488">
        <f t="shared" si="31"/>
        <v>0</v>
      </c>
      <c r="N266" s="200">
        <v>2350766.9271392664</v>
      </c>
      <c r="O266" s="440">
        <v>2349829.3279713942</v>
      </c>
      <c r="P266" s="440">
        <v>2382991.6562045179</v>
      </c>
      <c r="Q266" s="646">
        <f t="shared" si="32"/>
        <v>2382991.6562045179</v>
      </c>
      <c r="R266" s="487">
        <f t="shared" si="38"/>
        <v>0</v>
      </c>
      <c r="S266" s="440">
        <v>1260495.3369888447</v>
      </c>
      <c r="T266" s="440">
        <v>1260495.3369888447</v>
      </c>
      <c r="U266" s="440">
        <v>1255008.2280608944</v>
      </c>
      <c r="V266" s="440">
        <v>1255008.2280608944</v>
      </c>
      <c r="W266" s="487">
        <f t="shared" si="33"/>
        <v>0</v>
      </c>
      <c r="X266" s="200">
        <v>3611262.2641281113</v>
      </c>
      <c r="Y266" s="200">
        <v>3610324.6649602391</v>
      </c>
      <c r="Z266" s="200">
        <v>3637999.8842654126</v>
      </c>
      <c r="AA266" s="200">
        <v>3637999.8842654126</v>
      </c>
      <c r="AB266" s="487">
        <f t="shared" si="34"/>
        <v>0</v>
      </c>
      <c r="AC266" s="440">
        <v>598067.15010389604</v>
      </c>
      <c r="AD266" s="440">
        <v>596003.70578549139</v>
      </c>
      <c r="AE266" s="440">
        <v>596003.70578549139</v>
      </c>
      <c r="AF266" s="440">
        <v>589827.92928421777</v>
      </c>
      <c r="AG266" s="487">
        <f t="shared" si="35"/>
        <v>-6175.7765012736199</v>
      </c>
      <c r="AH266" s="438">
        <v>4209329.4142320072</v>
      </c>
      <c r="AI266" s="438"/>
      <c r="AJ266" s="438">
        <v>4234003.5900509041</v>
      </c>
      <c r="AK266" s="428">
        <f t="shared" si="36"/>
        <v>4227827.8135496303</v>
      </c>
      <c r="AL266" s="487">
        <f t="shared" si="37"/>
        <v>-6175.7765012737364</v>
      </c>
      <c r="AM266" s="429">
        <v>19</v>
      </c>
      <c r="AN266" s="429">
        <v>19</v>
      </c>
    </row>
    <row r="267" spans="1:40">
      <c r="A267" s="434">
        <v>846</v>
      </c>
      <c r="B267" s="435" t="s">
        <v>298</v>
      </c>
      <c r="C267" s="436">
        <v>4862</v>
      </c>
      <c r="D267" s="503">
        <v>1005773.8291665716</v>
      </c>
      <c r="E267" s="499">
        <v>996154.50061190664</v>
      </c>
      <c r="F267" s="499">
        <v>1002796.8626199239</v>
      </c>
      <c r="G267" s="499">
        <v>1002796.8626199239</v>
      </c>
      <c r="H267" s="502">
        <f t="shared" ref="H267:H303" si="39">F267-G267</f>
        <v>0</v>
      </c>
      <c r="I267" s="490">
        <v>1338885.2991086952</v>
      </c>
      <c r="J267" s="491">
        <v>1368520.3097413864</v>
      </c>
      <c r="K267" s="491">
        <v>1377678.8691329942</v>
      </c>
      <c r="L267" s="491">
        <v>1377678.8691329942</v>
      </c>
      <c r="M267" s="488">
        <f t="shared" ref="M267:M303" si="40">K267-L267</f>
        <v>0</v>
      </c>
      <c r="N267" s="200">
        <v>2344659.1282752668</v>
      </c>
      <c r="O267" s="440">
        <v>2364674.8103532931</v>
      </c>
      <c r="P267" s="440">
        <v>2380475.7317529181</v>
      </c>
      <c r="Q267" s="646">
        <f t="shared" ref="Q267:Q303" si="41">SUM(G267,L267)</f>
        <v>2380475.7317529181</v>
      </c>
      <c r="R267" s="487">
        <f t="shared" si="38"/>
        <v>0</v>
      </c>
      <c r="S267" s="440">
        <v>2870649.0024167155</v>
      </c>
      <c r="T267" s="440">
        <v>2870649.0024167155</v>
      </c>
      <c r="U267" s="440">
        <v>2846111.3497847915</v>
      </c>
      <c r="V267" s="440">
        <v>2846111.3497847915</v>
      </c>
      <c r="W267" s="487">
        <f t="shared" ref="W267:W303" si="42">U267-V267</f>
        <v>0</v>
      </c>
      <c r="X267" s="200">
        <v>5215308.1306919828</v>
      </c>
      <c r="Y267" s="200">
        <v>5235323.812770009</v>
      </c>
      <c r="Z267" s="200">
        <v>5226587.0815377096</v>
      </c>
      <c r="AA267" s="200">
        <v>5226587.0815377096</v>
      </c>
      <c r="AB267" s="487">
        <f t="shared" ref="AB267:AB303" si="43">AA267-Z267</f>
        <v>0</v>
      </c>
      <c r="AC267" s="440">
        <v>1146304.3755728367</v>
      </c>
      <c r="AD267" s="440">
        <v>1135309.4135549227</v>
      </c>
      <c r="AE267" s="440">
        <v>1135309.4135549227</v>
      </c>
      <c r="AF267" s="440">
        <v>1138178.2460818195</v>
      </c>
      <c r="AG267" s="487">
        <f t="shared" ref="AG267:AG303" si="44">AF267-AE267</f>
        <v>2868.8325268968474</v>
      </c>
      <c r="AH267" s="438">
        <v>6361612.5062648198</v>
      </c>
      <c r="AI267" s="438"/>
      <c r="AJ267" s="438">
        <v>6361896.4950926322</v>
      </c>
      <c r="AK267" s="428">
        <f t="shared" ref="AK267:AK303" si="45">SUM(AA267,AF267)</f>
        <v>6364765.3276195293</v>
      </c>
      <c r="AL267" s="487">
        <f t="shared" ref="AL267:AL303" si="46">AK267-AJ267</f>
        <v>2868.8325268970802</v>
      </c>
      <c r="AM267" s="429">
        <v>14</v>
      </c>
      <c r="AN267" s="429">
        <v>14</v>
      </c>
    </row>
    <row r="268" spans="1:40">
      <c r="A268" s="434">
        <v>848</v>
      </c>
      <c r="B268" s="435" t="s">
        <v>299</v>
      </c>
      <c r="C268" s="436">
        <v>4160</v>
      </c>
      <c r="D268" s="503">
        <v>1056212.0911913137</v>
      </c>
      <c r="E268" s="499">
        <v>1046270.0369430128</v>
      </c>
      <c r="F268" s="499">
        <v>1052114.4390658599</v>
      </c>
      <c r="G268" s="499">
        <v>1052114.4390658599</v>
      </c>
      <c r="H268" s="502">
        <f t="shared" si="39"/>
        <v>0</v>
      </c>
      <c r="I268" s="490">
        <v>226493.08733180308</v>
      </c>
      <c r="J268" s="491">
        <v>-53805.162669123762</v>
      </c>
      <c r="K268" s="491">
        <v>-51498.328957538586</v>
      </c>
      <c r="L268" s="491">
        <v>-51498.328957538586</v>
      </c>
      <c r="M268" s="488">
        <f t="shared" si="40"/>
        <v>0</v>
      </c>
      <c r="N268" s="200">
        <v>1282705.1785231167</v>
      </c>
      <c r="O268" s="440">
        <v>992464.87427388912</v>
      </c>
      <c r="P268" s="440">
        <v>1000616.1101083213</v>
      </c>
      <c r="Q268" s="646">
        <f t="shared" si="41"/>
        <v>1000616.1101083213</v>
      </c>
      <c r="R268" s="487">
        <f t="shared" ref="R268:R303" si="47">P268-Q268</f>
        <v>0</v>
      </c>
      <c r="S268" s="440">
        <v>2554724.6936107804</v>
      </c>
      <c r="T268" s="440">
        <v>2554724.6936107804</v>
      </c>
      <c r="U268" s="440">
        <v>2556266.1640898176</v>
      </c>
      <c r="V268" s="440">
        <v>2556266.1640898176</v>
      </c>
      <c r="W268" s="487">
        <f t="shared" si="42"/>
        <v>0</v>
      </c>
      <c r="X268" s="200">
        <v>3837429.8721338972</v>
      </c>
      <c r="Y268" s="200">
        <v>3547189.5678846696</v>
      </c>
      <c r="Z268" s="200">
        <v>3556882.2741981391</v>
      </c>
      <c r="AA268" s="200">
        <v>3556882.2741981391</v>
      </c>
      <c r="AB268" s="487">
        <f t="shared" si="43"/>
        <v>0</v>
      </c>
      <c r="AC268" s="440">
        <v>996543.03189709526</v>
      </c>
      <c r="AD268" s="440">
        <v>988376.61199091573</v>
      </c>
      <c r="AE268" s="440">
        <v>988376.61199091573</v>
      </c>
      <c r="AF268" s="440">
        <v>976850.07326114131</v>
      </c>
      <c r="AG268" s="487">
        <f t="shared" si="44"/>
        <v>-11526.538729774416</v>
      </c>
      <c r="AH268" s="438">
        <v>4833972.9040309926</v>
      </c>
      <c r="AI268" s="438"/>
      <c r="AJ268" s="438">
        <v>4545258.8861890547</v>
      </c>
      <c r="AK268" s="428">
        <f t="shared" si="45"/>
        <v>4533732.3474592809</v>
      </c>
      <c r="AL268" s="487">
        <f t="shared" si="46"/>
        <v>-11526.538729773834</v>
      </c>
      <c r="AM268" s="429">
        <v>12</v>
      </c>
      <c r="AN268" s="429">
        <v>12</v>
      </c>
    </row>
    <row r="269" spans="1:40">
      <c r="A269" s="434">
        <v>849</v>
      </c>
      <c r="B269" s="435" t="s">
        <v>300</v>
      </c>
      <c r="C269" s="436">
        <v>2903</v>
      </c>
      <c r="D269" s="503">
        <v>1965289.6377224477</v>
      </c>
      <c r="E269" s="499">
        <v>1948807.8038819379</v>
      </c>
      <c r="F269" s="499">
        <v>1944758.9511296903</v>
      </c>
      <c r="G269" s="499">
        <v>1944758.9511296903</v>
      </c>
      <c r="H269" s="502">
        <f t="shared" si="39"/>
        <v>0</v>
      </c>
      <c r="I269" s="490">
        <v>673068.7681933546</v>
      </c>
      <c r="J269" s="491">
        <v>691917.12624873058</v>
      </c>
      <c r="K269" s="491">
        <v>668278.82904071256</v>
      </c>
      <c r="L269" s="491">
        <v>668278.82904071256</v>
      </c>
      <c r="M269" s="488">
        <f t="shared" si="40"/>
        <v>0</v>
      </c>
      <c r="N269" s="200">
        <v>2638358.4059158023</v>
      </c>
      <c r="O269" s="440">
        <v>2640724.9301306685</v>
      </c>
      <c r="P269" s="440">
        <v>2613037.780170403</v>
      </c>
      <c r="Q269" s="646">
        <f t="shared" si="41"/>
        <v>2613037.780170403</v>
      </c>
      <c r="R269" s="487">
        <f t="shared" si="47"/>
        <v>0</v>
      </c>
      <c r="S269" s="440">
        <v>1616833.932314876</v>
      </c>
      <c r="T269" s="440">
        <v>1616833.932314876</v>
      </c>
      <c r="U269" s="440">
        <v>1619605.710605596</v>
      </c>
      <c r="V269" s="440">
        <v>1619605.710605596</v>
      </c>
      <c r="W269" s="487">
        <f t="shared" si="42"/>
        <v>0</v>
      </c>
      <c r="X269" s="200">
        <v>4255192.3382306788</v>
      </c>
      <c r="Y269" s="200">
        <v>4257558.8624455445</v>
      </c>
      <c r="Z269" s="200">
        <v>4232643.4907759987</v>
      </c>
      <c r="AA269" s="200">
        <v>4232643.4907759987</v>
      </c>
      <c r="AB269" s="487">
        <f t="shared" si="43"/>
        <v>0</v>
      </c>
      <c r="AC269" s="440">
        <v>698735.78070129897</v>
      </c>
      <c r="AD269" s="440">
        <v>694161.9550811724</v>
      </c>
      <c r="AE269" s="440">
        <v>694161.9550811724</v>
      </c>
      <c r="AF269" s="440">
        <v>697004.74121979531</v>
      </c>
      <c r="AG269" s="487">
        <f t="shared" si="44"/>
        <v>2842.7861386229051</v>
      </c>
      <c r="AH269" s="438">
        <v>4953928.118931978</v>
      </c>
      <c r="AI269" s="438"/>
      <c r="AJ269" s="438">
        <v>4926805.445857171</v>
      </c>
      <c r="AK269" s="428">
        <f t="shared" si="45"/>
        <v>4929648.231995794</v>
      </c>
      <c r="AL269" s="487">
        <f t="shared" si="46"/>
        <v>2842.7861386230215</v>
      </c>
      <c r="AM269" s="429">
        <v>16</v>
      </c>
      <c r="AN269" s="429">
        <v>16</v>
      </c>
    </row>
    <row r="270" spans="1:40">
      <c r="A270" s="434">
        <v>850</v>
      </c>
      <c r="B270" s="435" t="s">
        <v>301</v>
      </c>
      <c r="C270" s="436">
        <v>2407</v>
      </c>
      <c r="D270" s="503">
        <v>1215943.2093344142</v>
      </c>
      <c r="E270" s="499">
        <v>1205618.4266848264</v>
      </c>
      <c r="F270" s="499">
        <v>1197361.6161736625</v>
      </c>
      <c r="G270" s="499">
        <v>1197361.6161736625</v>
      </c>
      <c r="H270" s="502">
        <f t="shared" si="39"/>
        <v>0</v>
      </c>
      <c r="I270" s="490">
        <v>176295.95695545728</v>
      </c>
      <c r="J270" s="491">
        <v>353334.61765852844</v>
      </c>
      <c r="K270" s="491">
        <v>347042.79002960538</v>
      </c>
      <c r="L270" s="491">
        <v>347042.79002960538</v>
      </c>
      <c r="M270" s="488">
        <f t="shared" si="40"/>
        <v>0</v>
      </c>
      <c r="N270" s="200">
        <v>1392239.1662898716</v>
      </c>
      <c r="O270" s="440">
        <v>1558953.0443433549</v>
      </c>
      <c r="P270" s="440">
        <v>1544404.4062032679</v>
      </c>
      <c r="Q270" s="646">
        <f t="shared" si="41"/>
        <v>1544404.4062032679</v>
      </c>
      <c r="R270" s="487">
        <f t="shared" si="47"/>
        <v>0</v>
      </c>
      <c r="S270" s="440">
        <v>911081.21430714417</v>
      </c>
      <c r="T270" s="440">
        <v>911081.21430714417</v>
      </c>
      <c r="U270" s="440">
        <v>912818.68791179231</v>
      </c>
      <c r="V270" s="440">
        <v>912818.68791179231</v>
      </c>
      <c r="W270" s="487">
        <f t="shared" si="42"/>
        <v>0</v>
      </c>
      <c r="X270" s="200">
        <v>2303320.3805970158</v>
      </c>
      <c r="Y270" s="200">
        <v>2470034.2586504989</v>
      </c>
      <c r="Z270" s="200">
        <v>2457223.0941150603</v>
      </c>
      <c r="AA270" s="200">
        <v>2457223.0941150603</v>
      </c>
      <c r="AB270" s="487">
        <f t="shared" si="43"/>
        <v>0</v>
      </c>
      <c r="AC270" s="440">
        <v>417108.95285602531</v>
      </c>
      <c r="AD270" s="440">
        <v>415272.13738814974</v>
      </c>
      <c r="AE270" s="440">
        <v>415272.13738814974</v>
      </c>
      <c r="AF270" s="440">
        <v>403611.06843806518</v>
      </c>
      <c r="AG270" s="487">
        <f t="shared" si="44"/>
        <v>-11661.068950084562</v>
      </c>
      <c r="AH270" s="438">
        <v>2720429.333453041</v>
      </c>
      <c r="AI270" s="438"/>
      <c r="AJ270" s="438">
        <v>2872495.23150321</v>
      </c>
      <c r="AK270" s="428">
        <f t="shared" si="45"/>
        <v>2860834.1625531255</v>
      </c>
      <c r="AL270" s="487">
        <f t="shared" si="46"/>
        <v>-11661.068950084504</v>
      </c>
      <c r="AM270" s="429">
        <v>13</v>
      </c>
      <c r="AN270" s="429">
        <v>13</v>
      </c>
    </row>
    <row r="271" spans="1:40">
      <c r="A271" s="434">
        <v>851</v>
      </c>
      <c r="B271" s="435" t="s">
        <v>302</v>
      </c>
      <c r="C271" s="436">
        <v>21227</v>
      </c>
      <c r="D271" s="503">
        <v>7828056.2559105558</v>
      </c>
      <c r="E271" s="499">
        <v>7756459.8538586255</v>
      </c>
      <c r="F271" s="499">
        <v>7708665.7188713625</v>
      </c>
      <c r="G271" s="499">
        <v>7708665.7188713625</v>
      </c>
      <c r="H271" s="502">
        <f t="shared" si="39"/>
        <v>0</v>
      </c>
      <c r="I271" s="490">
        <v>-6352077.3280328149</v>
      </c>
      <c r="J271" s="491">
        <v>-6806801.3209735807</v>
      </c>
      <c r="K271" s="491">
        <v>-6978280.4362758733</v>
      </c>
      <c r="L271" s="491">
        <v>-6978280.4362758733</v>
      </c>
      <c r="M271" s="488">
        <f t="shared" si="40"/>
        <v>0</v>
      </c>
      <c r="N271" s="200">
        <v>1475978.9278777409</v>
      </c>
      <c r="O271" s="440">
        <v>949658.53288504481</v>
      </c>
      <c r="P271" s="440">
        <v>730385.28259548917</v>
      </c>
      <c r="Q271" s="646">
        <f t="shared" si="41"/>
        <v>730385.28259548917</v>
      </c>
      <c r="R271" s="487">
        <f t="shared" si="47"/>
        <v>0</v>
      </c>
      <c r="S271" s="440">
        <v>6004325.3008374944</v>
      </c>
      <c r="T271" s="440">
        <v>6004325.3008374944</v>
      </c>
      <c r="U271" s="440">
        <v>6002030.3831444001</v>
      </c>
      <c r="V271" s="440">
        <v>6002030.3831444001</v>
      </c>
      <c r="W271" s="487">
        <f t="shared" si="42"/>
        <v>0</v>
      </c>
      <c r="X271" s="200">
        <v>7480304.2287152354</v>
      </c>
      <c r="Y271" s="200">
        <v>6953983.8337225392</v>
      </c>
      <c r="Z271" s="200">
        <v>6732415.6657398893</v>
      </c>
      <c r="AA271" s="200">
        <v>6732415.6657398893</v>
      </c>
      <c r="AB271" s="487">
        <f t="shared" si="43"/>
        <v>0</v>
      </c>
      <c r="AC271" s="440">
        <v>3338630.0595326992</v>
      </c>
      <c r="AD271" s="440">
        <v>3331216.7933587665</v>
      </c>
      <c r="AE271" s="440">
        <v>3331216.7933587665</v>
      </c>
      <c r="AF271" s="440">
        <v>3273624.5307257581</v>
      </c>
      <c r="AG271" s="487">
        <f t="shared" si="44"/>
        <v>-57592.262633008417</v>
      </c>
      <c r="AH271" s="438">
        <v>10818934.288247935</v>
      </c>
      <c r="AI271" s="438"/>
      <c r="AJ271" s="438">
        <v>10063632.459098656</v>
      </c>
      <c r="AK271" s="428">
        <f t="shared" si="45"/>
        <v>10006040.196465647</v>
      </c>
      <c r="AL271" s="487">
        <f t="shared" si="46"/>
        <v>-57592.262633008882</v>
      </c>
      <c r="AM271" s="429">
        <v>19</v>
      </c>
      <c r="AN271" s="429">
        <v>19</v>
      </c>
    </row>
    <row r="272" spans="1:40">
      <c r="A272" s="434">
        <v>853</v>
      </c>
      <c r="B272" s="435" t="s">
        <v>303</v>
      </c>
      <c r="C272" s="436">
        <v>197900</v>
      </c>
      <c r="D272" s="503">
        <v>29702295.726726301</v>
      </c>
      <c r="E272" s="499">
        <v>29322288.274144828</v>
      </c>
      <c r="F272" s="499">
        <v>29402391.884017866</v>
      </c>
      <c r="G272" s="499">
        <v>29402391.884017866</v>
      </c>
      <c r="H272" s="502">
        <f t="shared" si="39"/>
        <v>0</v>
      </c>
      <c r="I272" s="490">
        <v>-33922436.716826893</v>
      </c>
      <c r="J272" s="491">
        <v>-31762953.086315565</v>
      </c>
      <c r="K272" s="491">
        <v>-32122383.854178559</v>
      </c>
      <c r="L272" s="491">
        <v>-32122383.854178559</v>
      </c>
      <c r="M272" s="488">
        <f t="shared" si="40"/>
        <v>0</v>
      </c>
      <c r="N272" s="200">
        <v>-4220140.9901005924</v>
      </c>
      <c r="O272" s="440">
        <v>-2440664.8121707365</v>
      </c>
      <c r="P272" s="440">
        <v>-2719991.9701606929</v>
      </c>
      <c r="Q272" s="646">
        <f t="shared" si="41"/>
        <v>-2719991.9701606929</v>
      </c>
      <c r="R272" s="487">
        <f t="shared" si="47"/>
        <v>0</v>
      </c>
      <c r="S272" s="440">
        <v>-3017223.1455437965</v>
      </c>
      <c r="T272" s="440">
        <v>-3017223.1455437965</v>
      </c>
      <c r="U272" s="440">
        <v>-3011722.7297873786</v>
      </c>
      <c r="V272" s="440">
        <v>-3011722.7297873786</v>
      </c>
      <c r="W272" s="487">
        <f t="shared" si="42"/>
        <v>0</v>
      </c>
      <c r="X272" s="200">
        <v>-7237364.1356443893</v>
      </c>
      <c r="Y272" s="200">
        <v>-5457887.9577145334</v>
      </c>
      <c r="Z272" s="200">
        <v>-5731714.6999480715</v>
      </c>
      <c r="AA272" s="200">
        <v>-5731714.6999480715</v>
      </c>
      <c r="AB272" s="487">
        <f t="shared" si="43"/>
        <v>0</v>
      </c>
      <c r="AC272" s="440">
        <v>32201617.143329516</v>
      </c>
      <c r="AD272" s="440">
        <v>32078021.0274469</v>
      </c>
      <c r="AE272" s="440">
        <v>32078021.0274469</v>
      </c>
      <c r="AF272" s="440">
        <v>31715140.840591531</v>
      </c>
      <c r="AG272" s="487">
        <f t="shared" si="44"/>
        <v>-362880.18685536832</v>
      </c>
      <c r="AH272" s="438">
        <v>24964253.007685125</v>
      </c>
      <c r="AI272" s="438"/>
      <c r="AJ272" s="438">
        <v>26346306.327498827</v>
      </c>
      <c r="AK272" s="428">
        <f t="shared" si="45"/>
        <v>25983426.140643459</v>
      </c>
      <c r="AL272" s="487">
        <f t="shared" si="46"/>
        <v>-362880.18685536832</v>
      </c>
      <c r="AM272" s="429">
        <v>2</v>
      </c>
      <c r="AN272" s="429">
        <v>2</v>
      </c>
    </row>
    <row r="273" spans="1:40">
      <c r="A273" s="434">
        <v>854</v>
      </c>
      <c r="B273" s="435" t="s">
        <v>304</v>
      </c>
      <c r="C273" s="436">
        <v>3262</v>
      </c>
      <c r="D273" s="503">
        <v>1321918.3550288086</v>
      </c>
      <c r="E273" s="499">
        <v>1310341.7543463218</v>
      </c>
      <c r="F273" s="499">
        <v>1293137.6070625177</v>
      </c>
      <c r="G273" s="499">
        <v>1293137.6070625177</v>
      </c>
      <c r="H273" s="502">
        <f t="shared" si="39"/>
        <v>0</v>
      </c>
      <c r="I273" s="490">
        <v>-754499.64887674118</v>
      </c>
      <c r="J273" s="491">
        <v>-723956.44076631265</v>
      </c>
      <c r="K273" s="491">
        <v>-727569.1114019003</v>
      </c>
      <c r="L273" s="491">
        <v>-727569.1114019003</v>
      </c>
      <c r="M273" s="488">
        <f t="shared" si="40"/>
        <v>0</v>
      </c>
      <c r="N273" s="200">
        <v>567418.70615206752</v>
      </c>
      <c r="O273" s="440">
        <v>586385.31358000927</v>
      </c>
      <c r="P273" s="440">
        <v>565568.49566061748</v>
      </c>
      <c r="Q273" s="646">
        <f t="shared" si="41"/>
        <v>565568.49566061737</v>
      </c>
      <c r="R273" s="487">
        <f t="shared" si="47"/>
        <v>0</v>
      </c>
      <c r="S273" s="440">
        <v>1319047.5410239249</v>
      </c>
      <c r="T273" s="440">
        <v>1319047.5410239249</v>
      </c>
      <c r="U273" s="440">
        <v>1316113.7099010227</v>
      </c>
      <c r="V273" s="440">
        <v>1316113.7099010227</v>
      </c>
      <c r="W273" s="487">
        <f t="shared" si="42"/>
        <v>0</v>
      </c>
      <c r="X273" s="200">
        <v>1886466.2471759925</v>
      </c>
      <c r="Y273" s="200">
        <v>1905432.8546039341</v>
      </c>
      <c r="Z273" s="200">
        <v>1881682.2055616402</v>
      </c>
      <c r="AA273" s="200">
        <v>1881682.2055616402</v>
      </c>
      <c r="AB273" s="487">
        <f t="shared" si="43"/>
        <v>0</v>
      </c>
      <c r="AC273" s="440">
        <v>682703.00620572676</v>
      </c>
      <c r="AD273" s="440">
        <v>678389.09693831648</v>
      </c>
      <c r="AE273" s="440">
        <v>678389.09693831648</v>
      </c>
      <c r="AF273" s="440">
        <v>671044.0619350333</v>
      </c>
      <c r="AG273" s="487">
        <f t="shared" si="44"/>
        <v>-7345.0350032831775</v>
      </c>
      <c r="AH273" s="438">
        <v>2569169.2533817193</v>
      </c>
      <c r="AI273" s="438"/>
      <c r="AJ273" s="438">
        <v>2560071.3024999565</v>
      </c>
      <c r="AK273" s="428">
        <f t="shared" si="45"/>
        <v>2552726.2674966734</v>
      </c>
      <c r="AL273" s="487">
        <f t="shared" si="46"/>
        <v>-7345.0350032830611</v>
      </c>
      <c r="AM273" s="429">
        <v>19</v>
      </c>
      <c r="AN273" s="429">
        <v>19</v>
      </c>
    </row>
    <row r="274" spans="1:40">
      <c r="A274" s="434">
        <v>857</v>
      </c>
      <c r="B274" s="435" t="s">
        <v>305</v>
      </c>
      <c r="C274" s="436">
        <v>2394</v>
      </c>
      <c r="D274" s="503">
        <v>21352.955799824093</v>
      </c>
      <c r="E274" s="499">
        <v>19944.716465081321</v>
      </c>
      <c r="F274" s="499">
        <v>19392.827893361216</v>
      </c>
      <c r="G274" s="499">
        <v>19392.827893361216</v>
      </c>
      <c r="H274" s="502">
        <f t="shared" si="39"/>
        <v>0</v>
      </c>
      <c r="I274" s="490">
        <v>-1852613.4712851148</v>
      </c>
      <c r="J274" s="491">
        <v>-1826511.7799294142</v>
      </c>
      <c r="K274" s="491">
        <v>-1822617.8615004751</v>
      </c>
      <c r="L274" s="491">
        <v>-1822617.8615004751</v>
      </c>
      <c r="M274" s="488">
        <f t="shared" si="40"/>
        <v>0</v>
      </c>
      <c r="N274" s="200">
        <v>-1831260.5154852907</v>
      </c>
      <c r="O274" s="440">
        <v>-1806567.0634643328</v>
      </c>
      <c r="P274" s="440">
        <v>-1803225.0336071139</v>
      </c>
      <c r="Q274" s="646">
        <f t="shared" si="41"/>
        <v>-1803225.0336071139</v>
      </c>
      <c r="R274" s="487">
        <f t="shared" si="47"/>
        <v>0</v>
      </c>
      <c r="S274" s="440">
        <v>1124914.4996882901</v>
      </c>
      <c r="T274" s="440">
        <v>1124914.4996882901</v>
      </c>
      <c r="U274" s="440">
        <v>1126098.5572708424</v>
      </c>
      <c r="V274" s="440">
        <v>1126098.5572708424</v>
      </c>
      <c r="W274" s="487">
        <f t="shared" si="42"/>
        <v>0</v>
      </c>
      <c r="X274" s="200">
        <v>-706346.01579700061</v>
      </c>
      <c r="Y274" s="200">
        <v>-681652.56377604278</v>
      </c>
      <c r="Z274" s="200">
        <v>-677126.4763362715</v>
      </c>
      <c r="AA274" s="200">
        <v>-677126.4763362715</v>
      </c>
      <c r="AB274" s="487">
        <f t="shared" si="43"/>
        <v>0</v>
      </c>
      <c r="AC274" s="440">
        <v>529118.94418311922</v>
      </c>
      <c r="AD274" s="440">
        <v>523866.2478091158</v>
      </c>
      <c r="AE274" s="440">
        <v>523866.2478091158</v>
      </c>
      <c r="AF274" s="440">
        <v>518548.33069202688</v>
      </c>
      <c r="AG274" s="487">
        <f t="shared" si="44"/>
        <v>-5317.9171170889167</v>
      </c>
      <c r="AH274" s="438">
        <v>-177227.07161388139</v>
      </c>
      <c r="AI274" s="438"/>
      <c r="AJ274" s="438">
        <v>-153260.2285271557</v>
      </c>
      <c r="AK274" s="428">
        <f t="shared" si="45"/>
        <v>-158578.14564424462</v>
      </c>
      <c r="AL274" s="487">
        <f t="shared" si="46"/>
        <v>-5317.9171170889167</v>
      </c>
      <c r="AM274" s="429">
        <v>11</v>
      </c>
      <c r="AN274" s="429">
        <v>11</v>
      </c>
    </row>
    <row r="275" spans="1:40">
      <c r="A275" s="434">
        <v>858</v>
      </c>
      <c r="B275" s="435" t="s">
        <v>306</v>
      </c>
      <c r="C275" s="436">
        <v>40384</v>
      </c>
      <c r="D275" s="503">
        <v>21482663.005512878</v>
      </c>
      <c r="E275" s="499">
        <v>21297115.537178975</v>
      </c>
      <c r="F275" s="499">
        <v>21243807.687700238</v>
      </c>
      <c r="G275" s="499">
        <v>21243807.687700238</v>
      </c>
      <c r="H275" s="502">
        <f t="shared" si="39"/>
        <v>0</v>
      </c>
      <c r="I275" s="490">
        <v>7011898.8991936985</v>
      </c>
      <c r="J275" s="491">
        <v>7416936.3269656254</v>
      </c>
      <c r="K275" s="491">
        <v>7115003.8796784468</v>
      </c>
      <c r="L275" s="491">
        <v>7115003.8796784468</v>
      </c>
      <c r="M275" s="488">
        <f t="shared" si="40"/>
        <v>0</v>
      </c>
      <c r="N275" s="200">
        <v>28494561.904706579</v>
      </c>
      <c r="O275" s="440">
        <v>28714051.864144601</v>
      </c>
      <c r="P275" s="440">
        <v>28358811.567378685</v>
      </c>
      <c r="Q275" s="646">
        <f t="shared" si="41"/>
        <v>28358811.567378685</v>
      </c>
      <c r="R275" s="487">
        <f t="shared" si="47"/>
        <v>0</v>
      </c>
      <c r="S275" s="440">
        <v>-892706.45297598746</v>
      </c>
      <c r="T275" s="440">
        <v>-892706.45297598746</v>
      </c>
      <c r="U275" s="440">
        <v>-900341.69438742392</v>
      </c>
      <c r="V275" s="440">
        <v>-900341.69438742392</v>
      </c>
      <c r="W275" s="487">
        <f t="shared" si="42"/>
        <v>0</v>
      </c>
      <c r="X275" s="200">
        <v>27601855.45173059</v>
      </c>
      <c r="Y275" s="200">
        <v>27821345.411168613</v>
      </c>
      <c r="Z275" s="200">
        <v>27458469.87299126</v>
      </c>
      <c r="AA275" s="200">
        <v>27458469.87299126</v>
      </c>
      <c r="AB275" s="487">
        <f t="shared" si="43"/>
        <v>0</v>
      </c>
      <c r="AC275" s="440">
        <v>4614969.1142349318</v>
      </c>
      <c r="AD275" s="440">
        <v>4640143.3988659224</v>
      </c>
      <c r="AE275" s="440">
        <v>4640143.3988659224</v>
      </c>
      <c r="AF275" s="440">
        <v>4523017.9727779003</v>
      </c>
      <c r="AG275" s="487">
        <f t="shared" si="44"/>
        <v>-117125.42608802207</v>
      </c>
      <c r="AH275" s="438">
        <v>32216824.565965522</v>
      </c>
      <c r="AI275" s="438"/>
      <c r="AJ275" s="438">
        <v>32098613.271857183</v>
      </c>
      <c r="AK275" s="428">
        <f t="shared" si="45"/>
        <v>31981487.845769159</v>
      </c>
      <c r="AL275" s="487">
        <f t="shared" si="46"/>
        <v>-117125.42608802393</v>
      </c>
      <c r="AM275" s="429">
        <v>1</v>
      </c>
      <c r="AN275" s="430">
        <v>33</v>
      </c>
    </row>
    <row r="276" spans="1:40">
      <c r="A276" s="434">
        <v>859</v>
      </c>
      <c r="B276" s="435" t="s">
        <v>307</v>
      </c>
      <c r="C276" s="436">
        <v>6562</v>
      </c>
      <c r="D276" s="503">
        <v>10242948.781251915</v>
      </c>
      <c r="E276" s="499">
        <v>10161382.401465558</v>
      </c>
      <c r="F276" s="499">
        <v>10145633.604914166</v>
      </c>
      <c r="G276" s="499">
        <v>10145633.604914166</v>
      </c>
      <c r="H276" s="502">
        <f t="shared" si="39"/>
        <v>0</v>
      </c>
      <c r="I276" s="490">
        <v>-3728601.7000665972</v>
      </c>
      <c r="J276" s="491">
        <v>-3655877.0759059931</v>
      </c>
      <c r="K276" s="491">
        <v>-3696402.9758489784</v>
      </c>
      <c r="L276" s="491">
        <v>-3696402.9758489784</v>
      </c>
      <c r="M276" s="488">
        <f t="shared" si="40"/>
        <v>0</v>
      </c>
      <c r="N276" s="200">
        <v>6514347.0811853185</v>
      </c>
      <c r="O276" s="440">
        <v>6505505.3255595639</v>
      </c>
      <c r="P276" s="440">
        <v>6449230.6290651867</v>
      </c>
      <c r="Q276" s="646">
        <f t="shared" si="41"/>
        <v>6449230.6290651876</v>
      </c>
      <c r="R276" s="487">
        <f t="shared" si="47"/>
        <v>0</v>
      </c>
      <c r="S276" s="440">
        <v>4620640.3963601114</v>
      </c>
      <c r="T276" s="440">
        <v>4620640.3963601114</v>
      </c>
      <c r="U276" s="440">
        <v>4622365.8680947442</v>
      </c>
      <c r="V276" s="440">
        <v>4622365.8680947442</v>
      </c>
      <c r="W276" s="487">
        <f t="shared" si="42"/>
        <v>0</v>
      </c>
      <c r="X276" s="200">
        <v>11134987.477545429</v>
      </c>
      <c r="Y276" s="200">
        <v>11126145.721919674</v>
      </c>
      <c r="Z276" s="200">
        <v>11071596.497159932</v>
      </c>
      <c r="AA276" s="200">
        <v>11071596.497159932</v>
      </c>
      <c r="AB276" s="487">
        <f t="shared" si="43"/>
        <v>0</v>
      </c>
      <c r="AC276" s="440">
        <v>971777.89613849076</v>
      </c>
      <c r="AD276" s="440">
        <v>969197.56066431396</v>
      </c>
      <c r="AE276" s="440">
        <v>969197.56066431396</v>
      </c>
      <c r="AF276" s="440">
        <v>943994.37421462615</v>
      </c>
      <c r="AG276" s="487">
        <f t="shared" si="44"/>
        <v>-25203.186449687812</v>
      </c>
      <c r="AH276" s="438">
        <v>12106765.37368392</v>
      </c>
      <c r="AI276" s="438"/>
      <c r="AJ276" s="438">
        <v>12040794.057824247</v>
      </c>
      <c r="AK276" s="428">
        <f t="shared" si="45"/>
        <v>12015590.871374559</v>
      </c>
      <c r="AL276" s="487">
        <f t="shared" si="46"/>
        <v>-25203.186449687928</v>
      </c>
      <c r="AM276" s="429">
        <v>17</v>
      </c>
      <c r="AN276" s="429">
        <v>17</v>
      </c>
    </row>
    <row r="277" spans="1:40">
      <c r="A277" s="434">
        <v>886</v>
      </c>
      <c r="B277" s="435" t="s">
        <v>308</v>
      </c>
      <c r="C277" s="436">
        <v>12599</v>
      </c>
      <c r="D277" s="503">
        <v>3831297.6288918662</v>
      </c>
      <c r="E277" s="499">
        <v>3795690.3505007736</v>
      </c>
      <c r="F277" s="499">
        <v>3801629.5809920626</v>
      </c>
      <c r="G277" s="499">
        <v>3801629.5809920626</v>
      </c>
      <c r="H277" s="502">
        <f t="shared" si="39"/>
        <v>0</v>
      </c>
      <c r="I277" s="490">
        <v>-1986035.1889263708</v>
      </c>
      <c r="J277" s="491">
        <v>-1907143.8599887157</v>
      </c>
      <c r="K277" s="491">
        <v>-1984045.6333003584</v>
      </c>
      <c r="L277" s="491">
        <v>-1984045.6333003584</v>
      </c>
      <c r="M277" s="488">
        <f t="shared" si="40"/>
        <v>0</v>
      </c>
      <c r="N277" s="200">
        <v>1845262.4399654954</v>
      </c>
      <c r="O277" s="440">
        <v>1888546.4905120577</v>
      </c>
      <c r="P277" s="440">
        <v>1817583.9476917041</v>
      </c>
      <c r="Q277" s="646">
        <f t="shared" si="41"/>
        <v>1817583.9476917041</v>
      </c>
      <c r="R277" s="487">
        <f t="shared" si="47"/>
        <v>0</v>
      </c>
      <c r="S277" s="440">
        <v>3653530.0080423374</v>
      </c>
      <c r="T277" s="440">
        <v>3653530.0080423374</v>
      </c>
      <c r="U277" s="440">
        <v>3618175.395542888</v>
      </c>
      <c r="V277" s="440">
        <v>3618175.395542888</v>
      </c>
      <c r="W277" s="487">
        <f t="shared" si="42"/>
        <v>0</v>
      </c>
      <c r="X277" s="200">
        <v>5498792.4480078332</v>
      </c>
      <c r="Y277" s="200">
        <v>5542076.4985543955</v>
      </c>
      <c r="Z277" s="200">
        <v>5435759.3432345921</v>
      </c>
      <c r="AA277" s="200">
        <v>5435759.3432345921</v>
      </c>
      <c r="AB277" s="487">
        <f t="shared" si="43"/>
        <v>0</v>
      </c>
      <c r="AC277" s="440">
        <v>1944006.338346323</v>
      </c>
      <c r="AD277" s="440">
        <v>1936132.2342924017</v>
      </c>
      <c r="AE277" s="440">
        <v>1936132.2342924017</v>
      </c>
      <c r="AF277" s="440">
        <v>1907243.906523976</v>
      </c>
      <c r="AG277" s="487">
        <f t="shared" si="44"/>
        <v>-28888.32776842569</v>
      </c>
      <c r="AH277" s="438">
        <v>7442798.7863541562</v>
      </c>
      <c r="AI277" s="438"/>
      <c r="AJ277" s="438">
        <v>7371891.577526994</v>
      </c>
      <c r="AK277" s="428">
        <f t="shared" si="45"/>
        <v>7343003.2497585677</v>
      </c>
      <c r="AL277" s="487">
        <f t="shared" si="46"/>
        <v>-28888.327768426389</v>
      </c>
      <c r="AM277" s="429">
        <v>4</v>
      </c>
      <c r="AN277" s="429">
        <v>4</v>
      </c>
    </row>
    <row r="278" spans="1:40">
      <c r="A278" s="434">
        <v>887</v>
      </c>
      <c r="B278" s="435" t="s">
        <v>309</v>
      </c>
      <c r="C278" s="436">
        <v>4569</v>
      </c>
      <c r="D278" s="503">
        <v>150218.91633992293</v>
      </c>
      <c r="E278" s="499">
        <v>146395.65711569157</v>
      </c>
      <c r="F278" s="499">
        <v>128389.63972833019</v>
      </c>
      <c r="G278" s="499">
        <v>128389.63972833019</v>
      </c>
      <c r="H278" s="502">
        <f t="shared" si="39"/>
        <v>0</v>
      </c>
      <c r="I278" s="490">
        <v>-1116565.6468850365</v>
      </c>
      <c r="J278" s="491">
        <v>-1083019.2242107873</v>
      </c>
      <c r="K278" s="491">
        <v>-1100271.358230798</v>
      </c>
      <c r="L278" s="491">
        <v>-1100271.358230798</v>
      </c>
      <c r="M278" s="488">
        <f t="shared" si="40"/>
        <v>0</v>
      </c>
      <c r="N278" s="200">
        <v>-966346.73054511356</v>
      </c>
      <c r="O278" s="440">
        <v>-936623.56709509576</v>
      </c>
      <c r="P278" s="440">
        <v>-971881.71850246785</v>
      </c>
      <c r="Q278" s="646">
        <f t="shared" si="41"/>
        <v>-971881.71850246785</v>
      </c>
      <c r="R278" s="487">
        <f t="shared" si="47"/>
        <v>0</v>
      </c>
      <c r="S278" s="440">
        <v>2578174.0781279448</v>
      </c>
      <c r="T278" s="440">
        <v>2578174.0781279448</v>
      </c>
      <c r="U278" s="440">
        <v>2580192.1882263105</v>
      </c>
      <c r="V278" s="440">
        <v>2580192.1882263105</v>
      </c>
      <c r="W278" s="487">
        <f t="shared" si="42"/>
        <v>0</v>
      </c>
      <c r="X278" s="200">
        <v>1611827.3475828313</v>
      </c>
      <c r="Y278" s="200">
        <v>1641550.5110328491</v>
      </c>
      <c r="Z278" s="200">
        <v>1608310.4697238426</v>
      </c>
      <c r="AA278" s="200">
        <v>1608310.4697238426</v>
      </c>
      <c r="AB278" s="487">
        <f t="shared" si="43"/>
        <v>0</v>
      </c>
      <c r="AC278" s="440">
        <v>1059709.4182011096</v>
      </c>
      <c r="AD278" s="440">
        <v>1050803.8886358324</v>
      </c>
      <c r="AE278" s="440">
        <v>1050803.8886358324</v>
      </c>
      <c r="AF278" s="440">
        <v>1037260.1293238909</v>
      </c>
      <c r="AG278" s="487">
        <f t="shared" si="44"/>
        <v>-13543.759311941452</v>
      </c>
      <c r="AH278" s="438">
        <v>2671536.7657839409</v>
      </c>
      <c r="AI278" s="438"/>
      <c r="AJ278" s="438">
        <v>2659114.3583596749</v>
      </c>
      <c r="AK278" s="428">
        <f t="shared" si="45"/>
        <v>2645570.5990477335</v>
      </c>
      <c r="AL278" s="487">
        <f t="shared" si="46"/>
        <v>-13543.759311941452</v>
      </c>
      <c r="AM278" s="429">
        <v>6</v>
      </c>
      <c r="AN278" s="429">
        <v>6</v>
      </c>
    </row>
    <row r="279" spans="1:40">
      <c r="A279" s="434">
        <v>889</v>
      </c>
      <c r="B279" s="435" t="s">
        <v>310</v>
      </c>
      <c r="C279" s="436">
        <v>2523</v>
      </c>
      <c r="D279" s="503">
        <v>1915612.977958123</v>
      </c>
      <c r="E279" s="499">
        <v>1899745.3023251845</v>
      </c>
      <c r="F279" s="499">
        <v>1896981.58032002</v>
      </c>
      <c r="G279" s="499">
        <v>1896981.58032002</v>
      </c>
      <c r="H279" s="502">
        <f t="shared" si="39"/>
        <v>0</v>
      </c>
      <c r="I279" s="490">
        <v>1343199.8729653528</v>
      </c>
      <c r="J279" s="491">
        <v>1263628.7683202587</v>
      </c>
      <c r="K279" s="491">
        <v>1273965.8457695788</v>
      </c>
      <c r="L279" s="491">
        <v>1273965.8457695788</v>
      </c>
      <c r="M279" s="488">
        <f t="shared" si="40"/>
        <v>0</v>
      </c>
      <c r="N279" s="200">
        <v>3258812.8509234758</v>
      </c>
      <c r="O279" s="440">
        <v>3163374.0706454432</v>
      </c>
      <c r="P279" s="440">
        <v>3170947.4260895988</v>
      </c>
      <c r="Q279" s="646">
        <f t="shared" si="41"/>
        <v>3170947.4260895988</v>
      </c>
      <c r="R279" s="487">
        <f t="shared" si="47"/>
        <v>0</v>
      </c>
      <c r="S279" s="440">
        <v>1147862.9141781966</v>
      </c>
      <c r="T279" s="440">
        <v>1147862.9141781966</v>
      </c>
      <c r="U279" s="440">
        <v>1145506.5896339284</v>
      </c>
      <c r="V279" s="440">
        <v>1145506.5896339284</v>
      </c>
      <c r="W279" s="487">
        <f t="shared" si="42"/>
        <v>0</v>
      </c>
      <c r="X279" s="200">
        <v>4406675.7651016722</v>
      </c>
      <c r="Y279" s="200">
        <v>4311236.9848236395</v>
      </c>
      <c r="Z279" s="200">
        <v>4316454.0157235274</v>
      </c>
      <c r="AA279" s="200">
        <v>4316454.0157235274</v>
      </c>
      <c r="AB279" s="487">
        <f t="shared" si="43"/>
        <v>0</v>
      </c>
      <c r="AC279" s="440">
        <v>561350.7033262148</v>
      </c>
      <c r="AD279" s="440">
        <v>558322.13123340183</v>
      </c>
      <c r="AE279" s="440">
        <v>558322.13123340183</v>
      </c>
      <c r="AF279" s="440">
        <v>552984.30280738708</v>
      </c>
      <c r="AG279" s="487">
        <f t="shared" si="44"/>
        <v>-5337.8284260147484</v>
      </c>
      <c r="AH279" s="438">
        <v>4968026.4684278872</v>
      </c>
      <c r="AI279" s="438"/>
      <c r="AJ279" s="438">
        <v>4874776.146956929</v>
      </c>
      <c r="AK279" s="428">
        <f t="shared" si="45"/>
        <v>4869438.3185309144</v>
      </c>
      <c r="AL279" s="487">
        <f t="shared" si="46"/>
        <v>-5337.828426014632</v>
      </c>
      <c r="AM279" s="429">
        <v>17</v>
      </c>
      <c r="AN279" s="429">
        <v>17</v>
      </c>
    </row>
    <row r="280" spans="1:40">
      <c r="A280" s="434">
        <v>890</v>
      </c>
      <c r="B280" s="435" t="s">
        <v>311</v>
      </c>
      <c r="C280" s="436">
        <v>1180</v>
      </c>
      <c r="D280" s="503">
        <v>1935659.9326480976</v>
      </c>
      <c r="E280" s="499">
        <v>1920105.6259233737</v>
      </c>
      <c r="F280" s="499">
        <v>1914303.8464367227</v>
      </c>
      <c r="G280" s="499">
        <v>1914303.8464367227</v>
      </c>
      <c r="H280" s="502">
        <f t="shared" si="39"/>
        <v>0</v>
      </c>
      <c r="I280" s="490">
        <v>265008.79330975102</v>
      </c>
      <c r="J280" s="491">
        <v>275453.83361833316</v>
      </c>
      <c r="K280" s="491">
        <v>340790.48862022301</v>
      </c>
      <c r="L280" s="491">
        <v>340790.48862022301</v>
      </c>
      <c r="M280" s="488">
        <f t="shared" si="40"/>
        <v>0</v>
      </c>
      <c r="N280" s="200">
        <v>2200668.7259578486</v>
      </c>
      <c r="O280" s="440">
        <v>2195559.4595417068</v>
      </c>
      <c r="P280" s="440">
        <v>2255094.3350569457</v>
      </c>
      <c r="Q280" s="646">
        <f t="shared" si="41"/>
        <v>2255094.3350569457</v>
      </c>
      <c r="R280" s="487">
        <f t="shared" si="47"/>
        <v>0</v>
      </c>
      <c r="S280" s="440">
        <v>440864.6242226141</v>
      </c>
      <c r="T280" s="440">
        <v>440864.6242226141</v>
      </c>
      <c r="U280" s="440">
        <v>425286.8428775295</v>
      </c>
      <c r="V280" s="440">
        <v>425286.8428775295</v>
      </c>
      <c r="W280" s="487">
        <f t="shared" si="42"/>
        <v>0</v>
      </c>
      <c r="X280" s="200">
        <v>2641533.3501804629</v>
      </c>
      <c r="Y280" s="200">
        <v>2636424.0837643212</v>
      </c>
      <c r="Z280" s="200">
        <v>2680381.1779344752</v>
      </c>
      <c r="AA280" s="200">
        <v>2680381.1779344752</v>
      </c>
      <c r="AB280" s="487">
        <f t="shared" si="43"/>
        <v>0</v>
      </c>
      <c r="AC280" s="440">
        <v>240035.39583360765</v>
      </c>
      <c r="AD280" s="440">
        <v>238762.00524233343</v>
      </c>
      <c r="AE280" s="440">
        <v>238762.00524233343</v>
      </c>
      <c r="AF280" s="440">
        <v>237723.01733606966</v>
      </c>
      <c r="AG280" s="487">
        <f t="shared" si="44"/>
        <v>-1038.9879062637629</v>
      </c>
      <c r="AH280" s="438">
        <v>2881568.7460140707</v>
      </c>
      <c r="AI280" s="438"/>
      <c r="AJ280" s="438">
        <v>2919143.1831768085</v>
      </c>
      <c r="AK280" s="428">
        <f t="shared" si="45"/>
        <v>2918104.1952705448</v>
      </c>
      <c r="AL280" s="487">
        <f t="shared" si="46"/>
        <v>-1038.9879062636755</v>
      </c>
      <c r="AM280" s="429">
        <v>19</v>
      </c>
      <c r="AN280" s="429">
        <v>19</v>
      </c>
    </row>
    <row r="281" spans="1:40">
      <c r="A281" s="434">
        <v>892</v>
      </c>
      <c r="B281" s="435" t="s">
        <v>312</v>
      </c>
      <c r="C281" s="436">
        <v>3592</v>
      </c>
      <c r="D281" s="503">
        <v>3942656.7848859886</v>
      </c>
      <c r="E281" s="499">
        <v>3910738.5958137298</v>
      </c>
      <c r="F281" s="499">
        <v>3910251.7938200017</v>
      </c>
      <c r="G281" s="499">
        <v>3910251.7938200017</v>
      </c>
      <c r="H281" s="502">
        <f t="shared" si="39"/>
        <v>0</v>
      </c>
      <c r="I281" s="490">
        <v>408455.06883822486</v>
      </c>
      <c r="J281" s="491">
        <v>427422.05848086637</v>
      </c>
      <c r="K281" s="491">
        <v>456209.54670167103</v>
      </c>
      <c r="L281" s="491">
        <v>456209.54670167103</v>
      </c>
      <c r="M281" s="488">
        <f t="shared" si="40"/>
        <v>0</v>
      </c>
      <c r="N281" s="200">
        <v>4351111.8537242133</v>
      </c>
      <c r="O281" s="440">
        <v>4338160.6542945961</v>
      </c>
      <c r="P281" s="440">
        <v>4366461.3405216727</v>
      </c>
      <c r="Q281" s="646">
        <f t="shared" si="41"/>
        <v>4366461.3405216727</v>
      </c>
      <c r="R281" s="487">
        <f t="shared" si="47"/>
        <v>0</v>
      </c>
      <c r="S281" s="440">
        <v>2117889.7145918435</v>
      </c>
      <c r="T281" s="440">
        <v>2117889.7145918435</v>
      </c>
      <c r="U281" s="440">
        <v>2094213.03494639</v>
      </c>
      <c r="V281" s="440">
        <v>2094213.03494639</v>
      </c>
      <c r="W281" s="487">
        <f t="shared" si="42"/>
        <v>0</v>
      </c>
      <c r="X281" s="200">
        <v>6469001.5683160573</v>
      </c>
      <c r="Y281" s="200">
        <v>6456050.3688864391</v>
      </c>
      <c r="Z281" s="200">
        <v>6460674.3754680622</v>
      </c>
      <c r="AA281" s="200">
        <v>6460674.3754680622</v>
      </c>
      <c r="AB281" s="487">
        <f t="shared" si="43"/>
        <v>0</v>
      </c>
      <c r="AC281" s="440">
        <v>597967.60653174471</v>
      </c>
      <c r="AD281" s="440">
        <v>595574.89854912239</v>
      </c>
      <c r="AE281" s="440">
        <v>595574.89854912239</v>
      </c>
      <c r="AF281" s="440">
        <v>579322.10097779008</v>
      </c>
      <c r="AG281" s="487">
        <f t="shared" si="44"/>
        <v>-16252.79757133231</v>
      </c>
      <c r="AH281" s="438">
        <v>7066969.1748478021</v>
      </c>
      <c r="AI281" s="438"/>
      <c r="AJ281" s="438">
        <v>7056249.274017185</v>
      </c>
      <c r="AK281" s="428">
        <f t="shared" si="45"/>
        <v>7039996.4764458518</v>
      </c>
      <c r="AL281" s="487">
        <f t="shared" si="46"/>
        <v>-16252.797571333125</v>
      </c>
      <c r="AM281" s="429">
        <v>13</v>
      </c>
      <c r="AN281" s="429">
        <v>13</v>
      </c>
    </row>
    <row r="282" spans="1:40">
      <c r="A282" s="434">
        <v>893</v>
      </c>
      <c r="B282" s="435" t="s">
        <v>313</v>
      </c>
      <c r="C282" s="436">
        <v>7434</v>
      </c>
      <c r="D282" s="503">
        <v>6462834.4996465966</v>
      </c>
      <c r="E282" s="499">
        <v>6410039.309670114</v>
      </c>
      <c r="F282" s="499">
        <v>6421852.9044991722</v>
      </c>
      <c r="G282" s="499">
        <v>6421852.9044991722</v>
      </c>
      <c r="H282" s="502">
        <f t="shared" si="39"/>
        <v>0</v>
      </c>
      <c r="I282" s="490">
        <v>-765800.04737189412</v>
      </c>
      <c r="J282" s="491">
        <v>-857716.06331411283</v>
      </c>
      <c r="K282" s="491">
        <v>-918094.64970608545</v>
      </c>
      <c r="L282" s="491">
        <v>-918094.64970608545</v>
      </c>
      <c r="M282" s="488">
        <f t="shared" si="40"/>
        <v>0</v>
      </c>
      <c r="N282" s="200">
        <v>5697034.4522747025</v>
      </c>
      <c r="O282" s="440">
        <v>5552323.2463560011</v>
      </c>
      <c r="P282" s="440">
        <v>5503758.254793087</v>
      </c>
      <c r="Q282" s="646">
        <f t="shared" si="41"/>
        <v>5503758.254793087</v>
      </c>
      <c r="R282" s="487">
        <f t="shared" si="47"/>
        <v>0</v>
      </c>
      <c r="S282" s="440">
        <v>2391906.1517965347</v>
      </c>
      <c r="T282" s="440">
        <v>2391906.1517965347</v>
      </c>
      <c r="U282" s="440">
        <v>2395571.8398203081</v>
      </c>
      <c r="V282" s="440">
        <v>2395571.8398203081</v>
      </c>
      <c r="W282" s="487">
        <f t="shared" si="42"/>
        <v>0</v>
      </c>
      <c r="X282" s="200">
        <v>8088940.6040712371</v>
      </c>
      <c r="Y282" s="200">
        <v>7944229.3981525358</v>
      </c>
      <c r="Z282" s="200">
        <v>7899330.0946133956</v>
      </c>
      <c r="AA282" s="200">
        <v>7899330.0946133956</v>
      </c>
      <c r="AB282" s="487">
        <f t="shared" si="43"/>
        <v>0</v>
      </c>
      <c r="AC282" s="440">
        <v>1532299.524666938</v>
      </c>
      <c r="AD282" s="440">
        <v>1522865.3226243905</v>
      </c>
      <c r="AE282" s="440">
        <v>1522865.3226243905</v>
      </c>
      <c r="AF282" s="440">
        <v>1516510.5745014292</v>
      </c>
      <c r="AG282" s="487">
        <f t="shared" si="44"/>
        <v>-6354.7481229612604</v>
      </c>
      <c r="AH282" s="438">
        <v>9621240.1287381761</v>
      </c>
      <c r="AI282" s="438"/>
      <c r="AJ282" s="438">
        <v>9422195.4172377866</v>
      </c>
      <c r="AK282" s="428">
        <f t="shared" si="45"/>
        <v>9415840.6691148244</v>
      </c>
      <c r="AL282" s="487">
        <f t="shared" si="46"/>
        <v>-6354.7481229621917</v>
      </c>
      <c r="AM282" s="429">
        <v>15</v>
      </c>
      <c r="AN282" s="429">
        <v>15</v>
      </c>
    </row>
    <row r="283" spans="1:40">
      <c r="A283" s="434">
        <v>895</v>
      </c>
      <c r="B283" s="435" t="s">
        <v>314</v>
      </c>
      <c r="C283" s="436">
        <v>15092</v>
      </c>
      <c r="D283" s="503">
        <v>1805767.1606525518</v>
      </c>
      <c r="E283" s="499">
        <v>1785258.8513498488</v>
      </c>
      <c r="F283" s="499">
        <v>1801413.8979624333</v>
      </c>
      <c r="G283" s="499">
        <v>1801413.8979624333</v>
      </c>
      <c r="H283" s="502">
        <f t="shared" si="39"/>
        <v>0</v>
      </c>
      <c r="I283" s="490">
        <v>1051068.3715643859</v>
      </c>
      <c r="J283" s="491">
        <v>1285287.5069241878</v>
      </c>
      <c r="K283" s="491">
        <v>977560.6948723906</v>
      </c>
      <c r="L283" s="491">
        <v>977560.6948723906</v>
      </c>
      <c r="M283" s="488">
        <f t="shared" si="40"/>
        <v>0</v>
      </c>
      <c r="N283" s="200">
        <v>2856835.5322169377</v>
      </c>
      <c r="O283" s="440">
        <v>3070546.3582740366</v>
      </c>
      <c r="P283" s="440">
        <v>2778974.5928348238</v>
      </c>
      <c r="Q283" s="646">
        <f t="shared" si="41"/>
        <v>2778974.5928348238</v>
      </c>
      <c r="R283" s="487">
        <f t="shared" si="47"/>
        <v>0</v>
      </c>
      <c r="S283" s="440">
        <v>1763099.6343554698</v>
      </c>
      <c r="T283" s="440">
        <v>1763099.6343554698</v>
      </c>
      <c r="U283" s="440">
        <v>1794596.7273950984</v>
      </c>
      <c r="V283" s="440">
        <v>1794596.7273950984</v>
      </c>
      <c r="W283" s="487">
        <f t="shared" si="42"/>
        <v>0</v>
      </c>
      <c r="X283" s="200">
        <v>4619935.1665724078</v>
      </c>
      <c r="Y283" s="200">
        <v>4833645.9926295066</v>
      </c>
      <c r="Z283" s="200">
        <v>4573571.3202299224</v>
      </c>
      <c r="AA283" s="200">
        <v>4573571.3202299224</v>
      </c>
      <c r="AB283" s="487">
        <f t="shared" si="43"/>
        <v>0</v>
      </c>
      <c r="AC283" s="440">
        <v>2644395.8623877079</v>
      </c>
      <c r="AD283" s="440">
        <v>2634346.4902904513</v>
      </c>
      <c r="AE283" s="440">
        <v>2634346.4902904513</v>
      </c>
      <c r="AF283" s="440">
        <v>2603416.4578149375</v>
      </c>
      <c r="AG283" s="487">
        <f t="shared" si="44"/>
        <v>-30930.032475513872</v>
      </c>
      <c r="AH283" s="438">
        <v>7264331.0289601162</v>
      </c>
      <c r="AI283" s="438"/>
      <c r="AJ283" s="438">
        <v>7207917.8105203733</v>
      </c>
      <c r="AK283" s="428">
        <f t="shared" si="45"/>
        <v>7176987.7780448599</v>
      </c>
      <c r="AL283" s="487">
        <f t="shared" si="46"/>
        <v>-30930.032475513406</v>
      </c>
      <c r="AM283" s="429">
        <v>2</v>
      </c>
      <c r="AN283" s="429">
        <v>2</v>
      </c>
    </row>
    <row r="284" spans="1:40">
      <c r="A284" s="434">
        <v>905</v>
      </c>
      <c r="B284" s="435" t="s">
        <v>315</v>
      </c>
      <c r="C284" s="436">
        <v>67988</v>
      </c>
      <c r="D284" s="503">
        <v>22188829.296726</v>
      </c>
      <c r="E284" s="499">
        <v>21974280.826242749</v>
      </c>
      <c r="F284" s="499">
        <v>22012813.378823943</v>
      </c>
      <c r="G284" s="499">
        <v>22012813.378823943</v>
      </c>
      <c r="H284" s="502">
        <f t="shared" si="39"/>
        <v>0</v>
      </c>
      <c r="I284" s="490">
        <v>-27479251.073855605</v>
      </c>
      <c r="J284" s="491">
        <v>-24343079.829652794</v>
      </c>
      <c r="K284" s="491">
        <v>-25017824.886100803</v>
      </c>
      <c r="L284" s="491">
        <v>-25017824.886100803</v>
      </c>
      <c r="M284" s="488">
        <f t="shared" si="40"/>
        <v>0</v>
      </c>
      <c r="N284" s="200">
        <v>-5290421.7771296054</v>
      </c>
      <c r="O284" s="440">
        <v>-2368799.0034100451</v>
      </c>
      <c r="P284" s="440">
        <v>-3005011.5072768591</v>
      </c>
      <c r="Q284" s="646">
        <f t="shared" si="41"/>
        <v>-3005011.5072768591</v>
      </c>
      <c r="R284" s="487">
        <f t="shared" si="47"/>
        <v>0</v>
      </c>
      <c r="S284" s="440">
        <v>3196897.4530323325</v>
      </c>
      <c r="T284" s="440">
        <v>3196897.4530323325</v>
      </c>
      <c r="U284" s="440">
        <v>3179511.19281467</v>
      </c>
      <c r="V284" s="440">
        <v>3179511.19281467</v>
      </c>
      <c r="W284" s="487">
        <f t="shared" si="42"/>
        <v>0</v>
      </c>
      <c r="X284" s="200">
        <v>-2093524.3240972729</v>
      </c>
      <c r="Y284" s="200">
        <v>828098.44962228741</v>
      </c>
      <c r="Z284" s="200">
        <v>174499.6855378109</v>
      </c>
      <c r="AA284" s="200">
        <v>174499.6855378109</v>
      </c>
      <c r="AB284" s="487">
        <f t="shared" si="43"/>
        <v>0</v>
      </c>
      <c r="AC284" s="440">
        <v>10755839.592748186</v>
      </c>
      <c r="AD284" s="440">
        <v>10704217.474307507</v>
      </c>
      <c r="AE284" s="440">
        <v>10704217.474307507</v>
      </c>
      <c r="AF284" s="440">
        <v>10587144.681542942</v>
      </c>
      <c r="AG284" s="487">
        <f t="shared" si="44"/>
        <v>-117072.79276456498</v>
      </c>
      <c r="AH284" s="438">
        <v>8662315.2686509117</v>
      </c>
      <c r="AI284" s="438"/>
      <c r="AJ284" s="438">
        <v>10878717.159845319</v>
      </c>
      <c r="AK284" s="428">
        <f t="shared" si="45"/>
        <v>10761644.367080754</v>
      </c>
      <c r="AL284" s="487">
        <f t="shared" si="46"/>
        <v>-117072.79276456498</v>
      </c>
      <c r="AM284" s="429">
        <v>15</v>
      </c>
      <c r="AN284" s="429">
        <v>15</v>
      </c>
    </row>
    <row r="285" spans="1:40">
      <c r="A285" s="434">
        <v>908</v>
      </c>
      <c r="B285" s="435" t="s">
        <v>316</v>
      </c>
      <c r="C285" s="436">
        <v>20703</v>
      </c>
      <c r="D285" s="503">
        <v>4735198.9846576927</v>
      </c>
      <c r="E285" s="499">
        <v>4688289.157554334</v>
      </c>
      <c r="F285" s="499">
        <v>4712422.1338940952</v>
      </c>
      <c r="G285" s="499">
        <v>4712422.1338940952</v>
      </c>
      <c r="H285" s="502">
        <f t="shared" si="39"/>
        <v>0</v>
      </c>
      <c r="I285" s="490">
        <v>-4464030.5367927616</v>
      </c>
      <c r="J285" s="491">
        <v>-4354553.7378387228</v>
      </c>
      <c r="K285" s="491">
        <v>-4486525.494486127</v>
      </c>
      <c r="L285" s="491">
        <v>-4486525.494486127</v>
      </c>
      <c r="M285" s="488">
        <f t="shared" si="40"/>
        <v>0</v>
      </c>
      <c r="N285" s="200">
        <v>271168.44786493108</v>
      </c>
      <c r="O285" s="440">
        <v>333735.41971561126</v>
      </c>
      <c r="P285" s="440">
        <v>225896.63940796815</v>
      </c>
      <c r="Q285" s="646">
        <f t="shared" si="41"/>
        <v>225896.63940796815</v>
      </c>
      <c r="R285" s="487">
        <f t="shared" si="47"/>
        <v>0</v>
      </c>
      <c r="S285" s="440">
        <v>4274280.4531370765</v>
      </c>
      <c r="T285" s="440">
        <v>4274280.4531370765</v>
      </c>
      <c r="U285" s="440">
        <v>4281392.3095552186</v>
      </c>
      <c r="V285" s="440">
        <v>4281392.3095552186</v>
      </c>
      <c r="W285" s="487">
        <f t="shared" si="42"/>
        <v>0</v>
      </c>
      <c r="X285" s="200">
        <v>4545448.9010020075</v>
      </c>
      <c r="Y285" s="200">
        <v>4608015.8728526877</v>
      </c>
      <c r="Z285" s="200">
        <v>4507288.9489631867</v>
      </c>
      <c r="AA285" s="200">
        <v>4507288.9489631867</v>
      </c>
      <c r="AB285" s="487">
        <f t="shared" si="43"/>
        <v>0</v>
      </c>
      <c r="AC285" s="440">
        <v>2941883.879040495</v>
      </c>
      <c r="AD285" s="440">
        <v>2938856.3242628034</v>
      </c>
      <c r="AE285" s="440">
        <v>2938856.3242628034</v>
      </c>
      <c r="AF285" s="440">
        <v>2863396.2832361627</v>
      </c>
      <c r="AG285" s="487">
        <f t="shared" si="44"/>
        <v>-75460.041026640683</v>
      </c>
      <c r="AH285" s="438">
        <v>7487332.780042503</v>
      </c>
      <c r="AI285" s="438"/>
      <c r="AJ285" s="438">
        <v>7446145.2732259901</v>
      </c>
      <c r="AK285" s="428">
        <f t="shared" si="45"/>
        <v>7370685.2321993494</v>
      </c>
      <c r="AL285" s="487">
        <f t="shared" si="46"/>
        <v>-75460.041026640683</v>
      </c>
      <c r="AM285" s="429">
        <v>6</v>
      </c>
      <c r="AN285" s="429">
        <v>6</v>
      </c>
    </row>
    <row r="286" spans="1:40">
      <c r="A286" s="434">
        <v>915</v>
      </c>
      <c r="B286" s="435" t="s">
        <v>317</v>
      </c>
      <c r="C286" s="436">
        <v>19759</v>
      </c>
      <c r="D286" s="503">
        <v>-1881904.6310510039</v>
      </c>
      <c r="E286" s="499">
        <v>-1881084.1943942141</v>
      </c>
      <c r="F286" s="499">
        <v>-1902317.7647480567</v>
      </c>
      <c r="G286" s="499">
        <v>-1902317.7647480567</v>
      </c>
      <c r="H286" s="502">
        <f t="shared" si="39"/>
        <v>0</v>
      </c>
      <c r="I286" s="490">
        <v>-1428877.4674440054</v>
      </c>
      <c r="J286" s="491">
        <v>-1299236.674620091</v>
      </c>
      <c r="K286" s="491">
        <v>-1378566.4236242676</v>
      </c>
      <c r="L286" s="491">
        <v>-1378566.4236242676</v>
      </c>
      <c r="M286" s="488">
        <f t="shared" si="40"/>
        <v>0</v>
      </c>
      <c r="N286" s="200">
        <v>-3310782.0984950094</v>
      </c>
      <c r="O286" s="440">
        <v>-3180320.8690143051</v>
      </c>
      <c r="P286" s="440">
        <v>-3280884.1883723242</v>
      </c>
      <c r="Q286" s="646">
        <f t="shared" si="41"/>
        <v>-3280884.1883723242</v>
      </c>
      <c r="R286" s="487">
        <f t="shared" si="47"/>
        <v>0</v>
      </c>
      <c r="S286" s="440">
        <v>6064145.9564988464</v>
      </c>
      <c r="T286" s="440">
        <v>6064145.9564988464</v>
      </c>
      <c r="U286" s="440">
        <v>6074696.8803582322</v>
      </c>
      <c r="V286" s="440">
        <v>6074696.8803582322</v>
      </c>
      <c r="W286" s="487">
        <f t="shared" si="42"/>
        <v>0</v>
      </c>
      <c r="X286" s="200">
        <v>2753363.8580038371</v>
      </c>
      <c r="Y286" s="200">
        <v>2883825.0874845413</v>
      </c>
      <c r="Z286" s="200">
        <v>2793812.691985908</v>
      </c>
      <c r="AA286" s="200">
        <v>2793812.691985908</v>
      </c>
      <c r="AB286" s="487">
        <f t="shared" si="43"/>
        <v>0</v>
      </c>
      <c r="AC286" s="440">
        <v>3380286.8228135151</v>
      </c>
      <c r="AD286" s="440">
        <v>3362957.9650058509</v>
      </c>
      <c r="AE286" s="440">
        <v>3362957.9650058509</v>
      </c>
      <c r="AF286" s="440">
        <v>3310473.3823810727</v>
      </c>
      <c r="AG286" s="487">
        <f t="shared" si="44"/>
        <v>-52484.582624778152</v>
      </c>
      <c r="AH286" s="438">
        <v>6133650.6808173526</v>
      </c>
      <c r="AI286" s="438"/>
      <c r="AJ286" s="438">
        <v>6156770.6569917593</v>
      </c>
      <c r="AK286" s="428">
        <f t="shared" si="45"/>
        <v>6104286.0743669812</v>
      </c>
      <c r="AL286" s="487">
        <f t="shared" si="46"/>
        <v>-52484.582624778152</v>
      </c>
      <c r="AM286" s="429">
        <v>11</v>
      </c>
      <c r="AN286" s="429">
        <v>11</v>
      </c>
    </row>
    <row r="287" spans="1:40">
      <c r="A287" s="434">
        <v>918</v>
      </c>
      <c r="B287" s="435" t="s">
        <v>318</v>
      </c>
      <c r="C287" s="436">
        <v>2228</v>
      </c>
      <c r="D287" s="503">
        <v>346167.87953571184</v>
      </c>
      <c r="E287" s="499">
        <v>342419.62546914112</v>
      </c>
      <c r="F287" s="499">
        <v>345807.51122259174</v>
      </c>
      <c r="G287" s="499">
        <v>345807.51122259174</v>
      </c>
      <c r="H287" s="502">
        <f t="shared" si="39"/>
        <v>0</v>
      </c>
      <c r="I287" s="490">
        <v>-144096.56648977412</v>
      </c>
      <c r="J287" s="491">
        <v>-129015.26237717213</v>
      </c>
      <c r="K287" s="491">
        <v>-141256.66415260977</v>
      </c>
      <c r="L287" s="491">
        <v>-141256.66415260977</v>
      </c>
      <c r="M287" s="488">
        <f t="shared" si="40"/>
        <v>0</v>
      </c>
      <c r="N287" s="200">
        <v>202071.31304593774</v>
      </c>
      <c r="O287" s="440">
        <v>213404.36309196899</v>
      </c>
      <c r="P287" s="440">
        <v>204550.84706998197</v>
      </c>
      <c r="Q287" s="646">
        <f t="shared" si="41"/>
        <v>204550.84706998197</v>
      </c>
      <c r="R287" s="487">
        <f t="shared" si="47"/>
        <v>0</v>
      </c>
      <c r="S287" s="440">
        <v>928193.38716772664</v>
      </c>
      <c r="T287" s="440">
        <v>928193.38716772664</v>
      </c>
      <c r="U287" s="440">
        <v>924420.81660341076</v>
      </c>
      <c r="V287" s="440">
        <v>924420.81660341076</v>
      </c>
      <c r="W287" s="487">
        <f t="shared" si="42"/>
        <v>0</v>
      </c>
      <c r="X287" s="200">
        <v>1130264.7002136644</v>
      </c>
      <c r="Y287" s="200">
        <v>1141597.7502596956</v>
      </c>
      <c r="Z287" s="200">
        <v>1128971.6636733927</v>
      </c>
      <c r="AA287" s="200">
        <v>1128971.6636733927</v>
      </c>
      <c r="AB287" s="487">
        <f t="shared" si="43"/>
        <v>0</v>
      </c>
      <c r="AC287" s="440">
        <v>521385.19008930796</v>
      </c>
      <c r="AD287" s="440">
        <v>516887.99617157382</v>
      </c>
      <c r="AE287" s="440">
        <v>516887.99617157382</v>
      </c>
      <c r="AF287" s="440">
        <v>510136.77889194078</v>
      </c>
      <c r="AG287" s="487">
        <f t="shared" si="44"/>
        <v>-6751.2172796330415</v>
      </c>
      <c r="AH287" s="438">
        <v>1651649.8903029724</v>
      </c>
      <c r="AI287" s="438"/>
      <c r="AJ287" s="438">
        <v>1645859.6598449666</v>
      </c>
      <c r="AK287" s="428">
        <f t="shared" si="45"/>
        <v>1639108.4425653336</v>
      </c>
      <c r="AL287" s="487">
        <f t="shared" si="46"/>
        <v>-6751.2172796330415</v>
      </c>
      <c r="AM287" s="429">
        <v>2</v>
      </c>
      <c r="AN287" s="429">
        <v>2</v>
      </c>
    </row>
    <row r="288" spans="1:40">
      <c r="A288" s="434">
        <v>921</v>
      </c>
      <c r="B288" s="435" t="s">
        <v>319</v>
      </c>
      <c r="C288" s="436">
        <v>1894</v>
      </c>
      <c r="D288" s="503">
        <v>152275.97225300455</v>
      </c>
      <c r="E288" s="499">
        <v>150231.33951335819</v>
      </c>
      <c r="F288" s="499">
        <v>151216.69503135979</v>
      </c>
      <c r="G288" s="499">
        <v>151216.69503135979</v>
      </c>
      <c r="H288" s="502">
        <f t="shared" si="39"/>
        <v>0</v>
      </c>
      <c r="I288" s="490">
        <v>652972.92124795984</v>
      </c>
      <c r="J288" s="491">
        <v>670133.17528092943</v>
      </c>
      <c r="K288" s="491">
        <v>666324.68606271548</v>
      </c>
      <c r="L288" s="491">
        <v>666324.68606271548</v>
      </c>
      <c r="M288" s="488">
        <f t="shared" si="40"/>
        <v>0</v>
      </c>
      <c r="N288" s="200">
        <v>805248.89350096439</v>
      </c>
      <c r="O288" s="440">
        <v>820364.51479428762</v>
      </c>
      <c r="P288" s="440">
        <v>817541.38109407527</v>
      </c>
      <c r="Q288" s="646">
        <f t="shared" si="41"/>
        <v>817541.38109407527</v>
      </c>
      <c r="R288" s="487">
        <f t="shared" si="47"/>
        <v>0</v>
      </c>
      <c r="S288" s="440">
        <v>1060471.2763946839</v>
      </c>
      <c r="T288" s="440">
        <v>1060471.2763946839</v>
      </c>
      <c r="U288" s="440">
        <v>1060693.5749849083</v>
      </c>
      <c r="V288" s="440">
        <v>1060693.5749849083</v>
      </c>
      <c r="W288" s="487">
        <f t="shared" si="42"/>
        <v>0</v>
      </c>
      <c r="X288" s="200">
        <v>1865720.1698956483</v>
      </c>
      <c r="Y288" s="200">
        <v>1880835.7911889716</v>
      </c>
      <c r="Z288" s="200">
        <v>1878234.9560789836</v>
      </c>
      <c r="AA288" s="200">
        <v>1878234.9560789836</v>
      </c>
      <c r="AB288" s="487">
        <f t="shared" si="43"/>
        <v>0</v>
      </c>
      <c r="AC288" s="440">
        <v>495409.43787351053</v>
      </c>
      <c r="AD288" s="440">
        <v>490609.3652535241</v>
      </c>
      <c r="AE288" s="440">
        <v>490609.3652535241</v>
      </c>
      <c r="AF288" s="440">
        <v>489829.10183069477</v>
      </c>
      <c r="AG288" s="487">
        <f t="shared" si="44"/>
        <v>-780.26342282933183</v>
      </c>
      <c r="AH288" s="438">
        <v>2361129.6077691587</v>
      </c>
      <c r="AI288" s="438"/>
      <c r="AJ288" s="438">
        <v>2368844.3213325078</v>
      </c>
      <c r="AK288" s="428">
        <f t="shared" si="45"/>
        <v>2368064.0579096782</v>
      </c>
      <c r="AL288" s="487">
        <f t="shared" si="46"/>
        <v>-780.26342282956466</v>
      </c>
      <c r="AM288" s="429">
        <v>11</v>
      </c>
      <c r="AN288" s="429">
        <v>11</v>
      </c>
    </row>
    <row r="289" spans="1:40">
      <c r="A289" s="434">
        <v>922</v>
      </c>
      <c r="B289" s="435" t="s">
        <v>320</v>
      </c>
      <c r="C289" s="436">
        <v>4501</v>
      </c>
      <c r="D289" s="503">
        <v>2694705.2954164124</v>
      </c>
      <c r="E289" s="499">
        <v>2672178.2062014667</v>
      </c>
      <c r="F289" s="499">
        <v>2680199.1107752211</v>
      </c>
      <c r="G289" s="499">
        <v>2680199.1107752211</v>
      </c>
      <c r="H289" s="502">
        <f t="shared" si="39"/>
        <v>0</v>
      </c>
      <c r="I289" s="490">
        <v>-457440.6294985913</v>
      </c>
      <c r="J289" s="491">
        <v>-431797.12004448543</v>
      </c>
      <c r="K289" s="491">
        <v>-543261.64456782863</v>
      </c>
      <c r="L289" s="491">
        <v>-543261.64456782863</v>
      </c>
      <c r="M289" s="488">
        <f t="shared" si="40"/>
        <v>0</v>
      </c>
      <c r="N289" s="200">
        <v>2237264.6659178212</v>
      </c>
      <c r="O289" s="440">
        <v>2240381.0861569811</v>
      </c>
      <c r="P289" s="440">
        <v>2136937.4662073925</v>
      </c>
      <c r="Q289" s="646">
        <f t="shared" si="41"/>
        <v>2136937.4662073925</v>
      </c>
      <c r="R289" s="487">
        <f t="shared" si="47"/>
        <v>0</v>
      </c>
      <c r="S289" s="440">
        <v>1248479.669885529</v>
      </c>
      <c r="T289" s="440">
        <v>1248479.669885529</v>
      </c>
      <c r="U289" s="440">
        <v>1252799.1173364331</v>
      </c>
      <c r="V289" s="440">
        <v>1252799.1173364331</v>
      </c>
      <c r="W289" s="487">
        <f t="shared" si="42"/>
        <v>0</v>
      </c>
      <c r="X289" s="200">
        <v>3485744.3358033504</v>
      </c>
      <c r="Y289" s="200">
        <v>3488860.7560425103</v>
      </c>
      <c r="Z289" s="200">
        <v>3389736.5835438259</v>
      </c>
      <c r="AA289" s="200">
        <v>3389736.5835438259</v>
      </c>
      <c r="AB289" s="487">
        <f t="shared" si="43"/>
        <v>0</v>
      </c>
      <c r="AC289" s="440">
        <v>717880.66092118248</v>
      </c>
      <c r="AD289" s="440">
        <v>715529.52790939179</v>
      </c>
      <c r="AE289" s="440">
        <v>715529.52790939179</v>
      </c>
      <c r="AF289" s="440">
        <v>697335.80695750774</v>
      </c>
      <c r="AG289" s="487">
        <f t="shared" si="44"/>
        <v>-18193.720951884054</v>
      </c>
      <c r="AH289" s="438">
        <v>4203624.9967245329</v>
      </c>
      <c r="AI289" s="438"/>
      <c r="AJ289" s="438">
        <v>4105266.1114532175</v>
      </c>
      <c r="AK289" s="428">
        <f t="shared" si="45"/>
        <v>4087072.3905013334</v>
      </c>
      <c r="AL289" s="487">
        <f t="shared" si="46"/>
        <v>-18193.720951884054</v>
      </c>
      <c r="AM289" s="429">
        <v>6</v>
      </c>
      <c r="AN289" s="429">
        <v>6</v>
      </c>
    </row>
    <row r="290" spans="1:40">
      <c r="A290" s="434">
        <v>924</v>
      </c>
      <c r="B290" s="435" t="s">
        <v>321</v>
      </c>
      <c r="C290" s="436">
        <v>2946</v>
      </c>
      <c r="D290" s="503">
        <v>977380.79463195638</v>
      </c>
      <c r="E290" s="499">
        <v>968811.05052279704</v>
      </c>
      <c r="F290" s="499">
        <v>976050.8993521512</v>
      </c>
      <c r="G290" s="499">
        <v>976050.8993521512</v>
      </c>
      <c r="H290" s="502">
        <f t="shared" si="39"/>
        <v>0</v>
      </c>
      <c r="I290" s="490">
        <v>-100767.98637987397</v>
      </c>
      <c r="J290" s="491">
        <v>-79313.901933229281</v>
      </c>
      <c r="K290" s="491">
        <v>-128159.14376166697</v>
      </c>
      <c r="L290" s="491">
        <v>-128159.14376166697</v>
      </c>
      <c r="M290" s="488">
        <f t="shared" si="40"/>
        <v>0</v>
      </c>
      <c r="N290" s="200">
        <v>876612.80825208244</v>
      </c>
      <c r="O290" s="440">
        <v>889497.14858956775</v>
      </c>
      <c r="P290" s="440">
        <v>847891.75559048424</v>
      </c>
      <c r="Q290" s="646">
        <f t="shared" si="41"/>
        <v>847891.75559048424</v>
      </c>
      <c r="R290" s="487">
        <f t="shared" si="47"/>
        <v>0</v>
      </c>
      <c r="S290" s="440">
        <v>1607531.7323717417</v>
      </c>
      <c r="T290" s="440">
        <v>1607531.7323717417</v>
      </c>
      <c r="U290" s="440">
        <v>1638184.7060515159</v>
      </c>
      <c r="V290" s="440">
        <v>1638184.7060515159</v>
      </c>
      <c r="W290" s="487">
        <f t="shared" si="42"/>
        <v>0</v>
      </c>
      <c r="X290" s="200">
        <v>2484144.5406238241</v>
      </c>
      <c r="Y290" s="200">
        <v>2497028.8809613092</v>
      </c>
      <c r="Z290" s="200">
        <v>2486076.4616419999</v>
      </c>
      <c r="AA290" s="200">
        <v>2486076.4616419999</v>
      </c>
      <c r="AB290" s="487">
        <f t="shared" si="43"/>
        <v>0</v>
      </c>
      <c r="AC290" s="440">
        <v>725626.16125412926</v>
      </c>
      <c r="AD290" s="440">
        <v>719337.6632323591</v>
      </c>
      <c r="AE290" s="440">
        <v>719337.6632323591</v>
      </c>
      <c r="AF290" s="440">
        <v>720400.04595424735</v>
      </c>
      <c r="AG290" s="487">
        <f t="shared" si="44"/>
        <v>1062.3827218882507</v>
      </c>
      <c r="AH290" s="438">
        <v>3209770.7018779535</v>
      </c>
      <c r="AI290" s="438"/>
      <c r="AJ290" s="438">
        <v>3205414.124874359</v>
      </c>
      <c r="AK290" s="428">
        <f t="shared" si="45"/>
        <v>3206476.5075962474</v>
      </c>
      <c r="AL290" s="487">
        <f t="shared" si="46"/>
        <v>1062.3827218883671</v>
      </c>
      <c r="AM290" s="429">
        <v>16</v>
      </c>
      <c r="AN290" s="429">
        <v>16</v>
      </c>
    </row>
    <row r="291" spans="1:40">
      <c r="A291" s="434">
        <v>925</v>
      </c>
      <c r="B291" s="435" t="s">
        <v>322</v>
      </c>
      <c r="C291" s="436">
        <v>3427</v>
      </c>
      <c r="D291" s="503">
        <v>1251222.7946161409</v>
      </c>
      <c r="E291" s="499">
        <v>1240202.5246360425</v>
      </c>
      <c r="F291" s="499">
        <v>1241285.7559173261</v>
      </c>
      <c r="G291" s="499">
        <v>1241285.7559173261</v>
      </c>
      <c r="H291" s="502">
        <f t="shared" si="39"/>
        <v>0</v>
      </c>
      <c r="I291" s="490">
        <v>2055581.334833744</v>
      </c>
      <c r="J291" s="491">
        <v>1939260.137052722</v>
      </c>
      <c r="K291" s="491">
        <v>1935494.6703818492</v>
      </c>
      <c r="L291" s="491">
        <v>1935494.6703818492</v>
      </c>
      <c r="M291" s="488">
        <f t="shared" si="40"/>
        <v>0</v>
      </c>
      <c r="N291" s="200">
        <v>3306804.1294498849</v>
      </c>
      <c r="O291" s="440">
        <v>3179462.6616887646</v>
      </c>
      <c r="P291" s="440">
        <v>3176780.4262991752</v>
      </c>
      <c r="Q291" s="646">
        <f t="shared" si="41"/>
        <v>3176780.4262991752</v>
      </c>
      <c r="R291" s="487">
        <f t="shared" si="47"/>
        <v>0</v>
      </c>
      <c r="S291" s="440">
        <v>-20346.594664725475</v>
      </c>
      <c r="T291" s="440">
        <v>-20346.594664725475</v>
      </c>
      <c r="U291" s="440">
        <v>-20416.79060073354</v>
      </c>
      <c r="V291" s="440">
        <v>-20416.79060073354</v>
      </c>
      <c r="W291" s="487">
        <f t="shared" si="42"/>
        <v>0</v>
      </c>
      <c r="X291" s="200">
        <v>3286457.5347851594</v>
      </c>
      <c r="Y291" s="200">
        <v>3159116.0670240391</v>
      </c>
      <c r="Z291" s="200">
        <v>3156363.6356984419</v>
      </c>
      <c r="AA291" s="200">
        <v>3156363.6356984419</v>
      </c>
      <c r="AB291" s="487">
        <f t="shared" si="43"/>
        <v>0</v>
      </c>
      <c r="AC291" s="440">
        <v>821716.12039807416</v>
      </c>
      <c r="AD291" s="440">
        <v>816639.29500588425</v>
      </c>
      <c r="AE291" s="440">
        <v>816639.29500588425</v>
      </c>
      <c r="AF291" s="440">
        <v>820530.34692520485</v>
      </c>
      <c r="AG291" s="487">
        <f t="shared" si="44"/>
        <v>3891.0519193205982</v>
      </c>
      <c r="AH291" s="438">
        <v>4108173.6551832333</v>
      </c>
      <c r="AI291" s="438"/>
      <c r="AJ291" s="438">
        <v>3973002.9307043264</v>
      </c>
      <c r="AK291" s="428">
        <f t="shared" si="45"/>
        <v>3976893.982623647</v>
      </c>
      <c r="AL291" s="487">
        <f t="shared" si="46"/>
        <v>3891.0519193205982</v>
      </c>
      <c r="AM291" s="429">
        <v>11</v>
      </c>
      <c r="AN291" s="429">
        <v>11</v>
      </c>
    </row>
    <row r="292" spans="1:40">
      <c r="A292" s="434">
        <v>927</v>
      </c>
      <c r="B292" s="435" t="s">
        <v>323</v>
      </c>
      <c r="C292" s="436">
        <v>28913</v>
      </c>
      <c r="D292" s="503">
        <v>13682800.116263466</v>
      </c>
      <c r="E292" s="499">
        <v>13558976.138136012</v>
      </c>
      <c r="F292" s="499">
        <v>13504862.591214882</v>
      </c>
      <c r="G292" s="499">
        <v>13504862.591214882</v>
      </c>
      <c r="H292" s="502">
        <f t="shared" si="39"/>
        <v>0</v>
      </c>
      <c r="I292" s="490">
        <v>1327533.4052358023</v>
      </c>
      <c r="J292" s="491">
        <v>1490096.5081397896</v>
      </c>
      <c r="K292" s="491">
        <v>1016231.6804453147</v>
      </c>
      <c r="L292" s="491">
        <v>1016231.6804453147</v>
      </c>
      <c r="M292" s="488">
        <f t="shared" si="40"/>
        <v>0</v>
      </c>
      <c r="N292" s="200">
        <v>15010333.521499269</v>
      </c>
      <c r="O292" s="440">
        <v>15049072.646275802</v>
      </c>
      <c r="P292" s="440">
        <v>14521094.271660198</v>
      </c>
      <c r="Q292" s="646">
        <f t="shared" si="41"/>
        <v>14521094.271660198</v>
      </c>
      <c r="R292" s="487">
        <f t="shared" si="47"/>
        <v>0</v>
      </c>
      <c r="S292" s="440">
        <v>2614351.9491401748</v>
      </c>
      <c r="T292" s="440">
        <v>2614351.9491401748</v>
      </c>
      <c r="U292" s="440">
        <v>2622340.0928733731</v>
      </c>
      <c r="V292" s="440">
        <v>2622340.0928733731</v>
      </c>
      <c r="W292" s="487">
        <f t="shared" si="42"/>
        <v>0</v>
      </c>
      <c r="X292" s="200">
        <v>17624685.470639445</v>
      </c>
      <c r="Y292" s="200">
        <v>17663424.595415976</v>
      </c>
      <c r="Z292" s="200">
        <v>17143434.36453357</v>
      </c>
      <c r="AA292" s="200">
        <v>17143434.36453357</v>
      </c>
      <c r="AB292" s="487">
        <f t="shared" si="43"/>
        <v>0</v>
      </c>
      <c r="AC292" s="440">
        <v>4173779.3762061084</v>
      </c>
      <c r="AD292" s="440">
        <v>4173568.9323657048</v>
      </c>
      <c r="AE292" s="440">
        <v>4173568.9323657048</v>
      </c>
      <c r="AF292" s="440">
        <v>4028182.342729406</v>
      </c>
      <c r="AG292" s="487">
        <f t="shared" si="44"/>
        <v>-145386.58963629883</v>
      </c>
      <c r="AH292" s="438">
        <v>21798464.846845552</v>
      </c>
      <c r="AI292" s="438"/>
      <c r="AJ292" s="438">
        <v>21317003.296899274</v>
      </c>
      <c r="AK292" s="428">
        <f t="shared" si="45"/>
        <v>21171616.707262974</v>
      </c>
      <c r="AL292" s="487">
        <f t="shared" si="46"/>
        <v>-145386.58963629976</v>
      </c>
      <c r="AM292" s="429">
        <v>1</v>
      </c>
      <c r="AN292" s="430">
        <v>34</v>
      </c>
    </row>
    <row r="293" spans="1:40">
      <c r="A293" s="434">
        <v>931</v>
      </c>
      <c r="B293" s="435" t="s">
        <v>324</v>
      </c>
      <c r="C293" s="436">
        <v>5951</v>
      </c>
      <c r="D293" s="503">
        <v>668551.09905944718</v>
      </c>
      <c r="E293" s="499">
        <v>660116.92118088668</v>
      </c>
      <c r="F293" s="499">
        <v>655691.33483692864</v>
      </c>
      <c r="G293" s="499">
        <v>655691.33483692864</v>
      </c>
      <c r="H293" s="502">
        <f t="shared" si="39"/>
        <v>0</v>
      </c>
      <c r="I293" s="490">
        <v>3614935.1456314106</v>
      </c>
      <c r="J293" s="491">
        <v>3661521.9038822665</v>
      </c>
      <c r="K293" s="491">
        <v>3683320.2189848977</v>
      </c>
      <c r="L293" s="491">
        <v>3683320.2189848977</v>
      </c>
      <c r="M293" s="488">
        <f t="shared" si="40"/>
        <v>0</v>
      </c>
      <c r="N293" s="200">
        <v>4283486.2446908578</v>
      </c>
      <c r="O293" s="440">
        <v>4321638.8250631532</v>
      </c>
      <c r="P293" s="440">
        <v>4339011.5538218264</v>
      </c>
      <c r="Q293" s="646">
        <f t="shared" si="41"/>
        <v>4339011.5538218264</v>
      </c>
      <c r="R293" s="487">
        <f t="shared" si="47"/>
        <v>0</v>
      </c>
      <c r="S293" s="440">
        <v>2369597.7316562203</v>
      </c>
      <c r="T293" s="440">
        <v>2369597.7316562203</v>
      </c>
      <c r="U293" s="440">
        <v>2372291.80699465</v>
      </c>
      <c r="V293" s="440">
        <v>2372291.80699465</v>
      </c>
      <c r="W293" s="487">
        <f t="shared" si="42"/>
        <v>0</v>
      </c>
      <c r="X293" s="200">
        <v>6653083.9763470776</v>
      </c>
      <c r="Y293" s="200">
        <v>6691236.5567193739</v>
      </c>
      <c r="Z293" s="200">
        <v>6711303.3608164769</v>
      </c>
      <c r="AA293" s="200">
        <v>6711303.3608164769</v>
      </c>
      <c r="AB293" s="487">
        <f t="shared" si="43"/>
        <v>0</v>
      </c>
      <c r="AC293" s="440">
        <v>1324690.4211899939</v>
      </c>
      <c r="AD293" s="440">
        <v>1314943.0600604916</v>
      </c>
      <c r="AE293" s="440">
        <v>1314943.0600604916</v>
      </c>
      <c r="AF293" s="440">
        <v>1309714.2925791396</v>
      </c>
      <c r="AG293" s="487">
        <f t="shared" si="44"/>
        <v>-5228.7674813519698</v>
      </c>
      <c r="AH293" s="438">
        <v>7977774.3975370713</v>
      </c>
      <c r="AI293" s="438"/>
      <c r="AJ293" s="438">
        <v>8026246.4208769687</v>
      </c>
      <c r="AK293" s="428">
        <f t="shared" si="45"/>
        <v>8021017.6533956164</v>
      </c>
      <c r="AL293" s="487">
        <f t="shared" si="46"/>
        <v>-5228.7674813522026</v>
      </c>
      <c r="AM293" s="429">
        <v>13</v>
      </c>
      <c r="AN293" s="429">
        <v>13</v>
      </c>
    </row>
    <row r="294" spans="1:40">
      <c r="A294" s="434">
        <v>934</v>
      </c>
      <c r="B294" s="435" t="s">
        <v>325</v>
      </c>
      <c r="C294" s="436">
        <v>2671</v>
      </c>
      <c r="D294" s="503">
        <v>148311.11832299147</v>
      </c>
      <c r="E294" s="499">
        <v>146301.35700187599</v>
      </c>
      <c r="F294" s="499">
        <v>150820.2644880513</v>
      </c>
      <c r="G294" s="499">
        <v>150820.2644880513</v>
      </c>
      <c r="H294" s="502">
        <f t="shared" si="39"/>
        <v>0</v>
      </c>
      <c r="I294" s="490">
        <v>216969.22758991568</v>
      </c>
      <c r="J294" s="491">
        <v>286457.36505205557</v>
      </c>
      <c r="K294" s="491">
        <v>263044.9730739228</v>
      </c>
      <c r="L294" s="491">
        <v>263044.9730739228</v>
      </c>
      <c r="M294" s="488">
        <f t="shared" si="40"/>
        <v>0</v>
      </c>
      <c r="N294" s="200">
        <v>365280.34591290716</v>
      </c>
      <c r="O294" s="440">
        <v>432758.72205393156</v>
      </c>
      <c r="P294" s="440">
        <v>413865.23756197409</v>
      </c>
      <c r="Q294" s="646">
        <f t="shared" si="41"/>
        <v>413865.23756197409</v>
      </c>
      <c r="R294" s="487">
        <f t="shared" si="47"/>
        <v>0</v>
      </c>
      <c r="S294" s="440">
        <v>1223184.3198503868</v>
      </c>
      <c r="T294" s="440">
        <v>1223184.3198503868</v>
      </c>
      <c r="U294" s="440">
        <v>1224823.7886438149</v>
      </c>
      <c r="V294" s="440">
        <v>1224823.7886438149</v>
      </c>
      <c r="W294" s="487">
        <f t="shared" si="42"/>
        <v>0</v>
      </c>
      <c r="X294" s="200">
        <v>1588464.6657632939</v>
      </c>
      <c r="Y294" s="200">
        <v>1655943.0419043184</v>
      </c>
      <c r="Z294" s="200">
        <v>1638689.0262057888</v>
      </c>
      <c r="AA294" s="200">
        <v>1638689.0262057888</v>
      </c>
      <c r="AB294" s="487">
        <f t="shared" si="43"/>
        <v>0</v>
      </c>
      <c r="AC294" s="440">
        <v>571588.53985323012</v>
      </c>
      <c r="AD294" s="440">
        <v>567043.20994311804</v>
      </c>
      <c r="AE294" s="440">
        <v>567043.20994311804</v>
      </c>
      <c r="AF294" s="440">
        <v>561899.0903256645</v>
      </c>
      <c r="AG294" s="487">
        <f t="shared" si="44"/>
        <v>-5144.1196174535435</v>
      </c>
      <c r="AH294" s="438">
        <v>2160053.205616524</v>
      </c>
      <c r="AI294" s="438"/>
      <c r="AJ294" s="438">
        <v>2205732.2361489069</v>
      </c>
      <c r="AK294" s="428">
        <f t="shared" si="45"/>
        <v>2200588.1165314531</v>
      </c>
      <c r="AL294" s="487">
        <f t="shared" si="46"/>
        <v>-5144.1196174537763</v>
      </c>
      <c r="AM294" s="429">
        <v>14</v>
      </c>
      <c r="AN294" s="429">
        <v>14</v>
      </c>
    </row>
    <row r="295" spans="1:40">
      <c r="A295" s="434">
        <v>935</v>
      </c>
      <c r="B295" s="435" t="s">
        <v>326</v>
      </c>
      <c r="C295" s="436">
        <v>2985</v>
      </c>
      <c r="D295" s="503">
        <v>138198.16729951501</v>
      </c>
      <c r="E295" s="499">
        <v>135753.71225982008</v>
      </c>
      <c r="F295" s="499">
        <v>124237.77571490116</v>
      </c>
      <c r="G295" s="499">
        <v>124237.77571490116</v>
      </c>
      <c r="H295" s="502">
        <f t="shared" si="39"/>
        <v>0</v>
      </c>
      <c r="I295" s="490">
        <v>-2260.6122355998741</v>
      </c>
      <c r="J295" s="491">
        <v>19411.81532730216</v>
      </c>
      <c r="K295" s="491">
        <v>2902.1905298869242</v>
      </c>
      <c r="L295" s="491">
        <v>2902.1905298869242</v>
      </c>
      <c r="M295" s="488">
        <f t="shared" si="40"/>
        <v>0</v>
      </c>
      <c r="N295" s="200">
        <v>135937.55506391515</v>
      </c>
      <c r="O295" s="440">
        <v>155165.52758712223</v>
      </c>
      <c r="P295" s="440">
        <v>127139.96624478808</v>
      </c>
      <c r="Q295" s="646">
        <f t="shared" si="41"/>
        <v>127139.96624478808</v>
      </c>
      <c r="R295" s="487">
        <f t="shared" si="47"/>
        <v>0</v>
      </c>
      <c r="S295" s="440">
        <v>1082296.6779084497</v>
      </c>
      <c r="T295" s="440">
        <v>1082296.6779084497</v>
      </c>
      <c r="U295" s="440">
        <v>1085050.7477332584</v>
      </c>
      <c r="V295" s="440">
        <v>1085050.7477332584</v>
      </c>
      <c r="W295" s="487">
        <f t="shared" si="42"/>
        <v>0</v>
      </c>
      <c r="X295" s="200">
        <v>1218234.2329723649</v>
      </c>
      <c r="Y295" s="200">
        <v>1237462.205495572</v>
      </c>
      <c r="Z295" s="200">
        <v>1212190.7139780466</v>
      </c>
      <c r="AA295" s="200">
        <v>1212190.7139780466</v>
      </c>
      <c r="AB295" s="487">
        <f t="shared" si="43"/>
        <v>0</v>
      </c>
      <c r="AC295" s="440">
        <v>637315.49600741966</v>
      </c>
      <c r="AD295" s="440">
        <v>632542.77757824759</v>
      </c>
      <c r="AE295" s="440">
        <v>632542.77757824759</v>
      </c>
      <c r="AF295" s="440">
        <v>622487.32514186262</v>
      </c>
      <c r="AG295" s="487">
        <f t="shared" si="44"/>
        <v>-10055.452436384978</v>
      </c>
      <c r="AH295" s="438">
        <v>1855549.7289797845</v>
      </c>
      <c r="AI295" s="438"/>
      <c r="AJ295" s="438">
        <v>1844733.4915562943</v>
      </c>
      <c r="AK295" s="428">
        <f t="shared" si="45"/>
        <v>1834678.0391199091</v>
      </c>
      <c r="AL295" s="487">
        <f t="shared" si="46"/>
        <v>-10055.452436385211</v>
      </c>
      <c r="AM295" s="429">
        <v>8</v>
      </c>
      <c r="AN295" s="429">
        <v>8</v>
      </c>
    </row>
    <row r="296" spans="1:40">
      <c r="A296" s="434">
        <v>936</v>
      </c>
      <c r="B296" s="435" t="s">
        <v>327</v>
      </c>
      <c r="C296" s="436">
        <v>6395</v>
      </c>
      <c r="D296" s="503">
        <v>845488.1902865381</v>
      </c>
      <c r="E296" s="499">
        <v>836086.82489907602</v>
      </c>
      <c r="F296" s="499">
        <v>847103.12252753787</v>
      </c>
      <c r="G296" s="499">
        <v>847103.12252753787</v>
      </c>
      <c r="H296" s="502">
        <f t="shared" si="39"/>
        <v>0</v>
      </c>
      <c r="I296" s="490">
        <v>2503359.4757185658</v>
      </c>
      <c r="J296" s="491">
        <v>2527956.7793223928</v>
      </c>
      <c r="K296" s="491">
        <v>2511413.4166207472</v>
      </c>
      <c r="L296" s="491">
        <v>2511413.4166207472</v>
      </c>
      <c r="M296" s="488">
        <f t="shared" si="40"/>
        <v>0</v>
      </c>
      <c r="N296" s="200">
        <v>3348847.6660051038</v>
      </c>
      <c r="O296" s="440">
        <v>3364043.6042214688</v>
      </c>
      <c r="P296" s="440">
        <v>3358516.5391482851</v>
      </c>
      <c r="Q296" s="646">
        <f t="shared" si="41"/>
        <v>3358516.5391482851</v>
      </c>
      <c r="R296" s="487">
        <f t="shared" si="47"/>
        <v>0</v>
      </c>
      <c r="S296" s="440">
        <v>2005153.4323144634</v>
      </c>
      <c r="T296" s="440">
        <v>2005153.4323144634</v>
      </c>
      <c r="U296" s="440">
        <v>2007797.9339286697</v>
      </c>
      <c r="V296" s="440">
        <v>2007797.9339286697</v>
      </c>
      <c r="W296" s="487">
        <f t="shared" si="42"/>
        <v>0</v>
      </c>
      <c r="X296" s="200">
        <v>5354001.0983195677</v>
      </c>
      <c r="Y296" s="200">
        <v>5369197.0365359318</v>
      </c>
      <c r="Z296" s="200">
        <v>5366314.4730769545</v>
      </c>
      <c r="AA296" s="200">
        <v>5366314.4730769545</v>
      </c>
      <c r="AB296" s="487">
        <f t="shared" si="43"/>
        <v>0</v>
      </c>
      <c r="AC296" s="440">
        <v>1437476.7943180494</v>
      </c>
      <c r="AD296" s="440">
        <v>1426049.7967720439</v>
      </c>
      <c r="AE296" s="440">
        <v>1426049.7967720439</v>
      </c>
      <c r="AF296" s="440">
        <v>1416579.1150791266</v>
      </c>
      <c r="AG296" s="487">
        <f t="shared" si="44"/>
        <v>-9470.6816929173656</v>
      </c>
      <c r="AH296" s="438">
        <v>6791477.892637617</v>
      </c>
      <c r="AI296" s="438"/>
      <c r="AJ296" s="438">
        <v>6792364.2698489986</v>
      </c>
      <c r="AK296" s="428">
        <f t="shared" si="45"/>
        <v>6782893.5881560808</v>
      </c>
      <c r="AL296" s="487">
        <f t="shared" si="46"/>
        <v>-9470.6816929178312</v>
      </c>
      <c r="AM296" s="429">
        <v>6</v>
      </c>
      <c r="AN296" s="429">
        <v>6</v>
      </c>
    </row>
    <row r="297" spans="1:40">
      <c r="A297" s="434">
        <v>946</v>
      </c>
      <c r="B297" s="435" t="s">
        <v>328</v>
      </c>
      <c r="C297" s="436">
        <v>6287</v>
      </c>
      <c r="D297" s="503">
        <v>5089401.4709421862</v>
      </c>
      <c r="E297" s="499">
        <v>5047775.7028394798</v>
      </c>
      <c r="F297" s="499">
        <v>5044712.2027860433</v>
      </c>
      <c r="G297" s="499">
        <v>5044712.2027860433</v>
      </c>
      <c r="H297" s="502">
        <f t="shared" si="39"/>
        <v>0</v>
      </c>
      <c r="I297" s="490">
        <v>-404628.41926935717</v>
      </c>
      <c r="J297" s="491">
        <v>-358440.27727088251</v>
      </c>
      <c r="K297" s="491">
        <v>-416889.25488245464</v>
      </c>
      <c r="L297" s="491">
        <v>-416889.25488245464</v>
      </c>
      <c r="M297" s="488">
        <f t="shared" si="40"/>
        <v>0</v>
      </c>
      <c r="N297" s="200">
        <v>4684773.0516728293</v>
      </c>
      <c r="O297" s="440">
        <v>4689335.4255685974</v>
      </c>
      <c r="P297" s="440">
        <v>4627822.9479035884</v>
      </c>
      <c r="Q297" s="646">
        <f t="shared" si="41"/>
        <v>4627822.9479035884</v>
      </c>
      <c r="R297" s="487">
        <f t="shared" si="47"/>
        <v>0</v>
      </c>
      <c r="S297" s="440">
        <v>2162266.2020459869</v>
      </c>
      <c r="T297" s="440">
        <v>2162266.2020459869</v>
      </c>
      <c r="U297" s="440">
        <v>2170743.7907054871</v>
      </c>
      <c r="V297" s="440">
        <v>2170743.7907054871</v>
      </c>
      <c r="W297" s="487">
        <f t="shared" si="42"/>
        <v>0</v>
      </c>
      <c r="X297" s="200">
        <v>6847039.2537188157</v>
      </c>
      <c r="Y297" s="200">
        <v>6851601.6276145838</v>
      </c>
      <c r="Z297" s="200">
        <v>6798566.7386090755</v>
      </c>
      <c r="AA297" s="200">
        <v>6798566.7386090755</v>
      </c>
      <c r="AB297" s="487">
        <f t="shared" si="43"/>
        <v>0</v>
      </c>
      <c r="AC297" s="440">
        <v>1381999.1452918865</v>
      </c>
      <c r="AD297" s="440">
        <v>1374493.2694714405</v>
      </c>
      <c r="AE297" s="440">
        <v>1374493.2694714405</v>
      </c>
      <c r="AF297" s="440">
        <v>1364035.1441720412</v>
      </c>
      <c r="AG297" s="487">
        <f t="shared" si="44"/>
        <v>-10458.125299399253</v>
      </c>
      <c r="AH297" s="438">
        <v>8229038.399010702</v>
      </c>
      <c r="AI297" s="438"/>
      <c r="AJ297" s="438">
        <v>8173060.008080516</v>
      </c>
      <c r="AK297" s="428">
        <f t="shared" si="45"/>
        <v>8162601.8827811163</v>
      </c>
      <c r="AL297" s="487">
        <f t="shared" si="46"/>
        <v>-10458.125299399719</v>
      </c>
      <c r="AM297" s="429">
        <v>15</v>
      </c>
      <c r="AN297" s="429">
        <v>15</v>
      </c>
    </row>
    <row r="298" spans="1:40">
      <c r="A298" s="434">
        <v>976</v>
      </c>
      <c r="B298" s="435" t="s">
        <v>329</v>
      </c>
      <c r="C298" s="436">
        <v>3788</v>
      </c>
      <c r="D298" s="503">
        <v>1875963.6272185396</v>
      </c>
      <c r="E298" s="499">
        <v>1859756.2308252503</v>
      </c>
      <c r="F298" s="499">
        <v>1854660.6587483347</v>
      </c>
      <c r="G298" s="499">
        <v>1854660.6587483347</v>
      </c>
      <c r="H298" s="502">
        <f t="shared" si="39"/>
        <v>0</v>
      </c>
      <c r="I298" s="490">
        <v>-587371.92765884893</v>
      </c>
      <c r="J298" s="491">
        <v>-552062.98177294875</v>
      </c>
      <c r="K298" s="491">
        <v>-475631.60255503311</v>
      </c>
      <c r="L298" s="491">
        <v>-475631.60255503311</v>
      </c>
      <c r="M298" s="488">
        <f t="shared" si="40"/>
        <v>0</v>
      </c>
      <c r="N298" s="200">
        <v>1288591.6995596907</v>
      </c>
      <c r="O298" s="440">
        <v>1307693.2490523015</v>
      </c>
      <c r="P298" s="440">
        <v>1379029.0561933017</v>
      </c>
      <c r="Q298" s="646">
        <f t="shared" si="41"/>
        <v>1379029.0561933017</v>
      </c>
      <c r="R298" s="487">
        <f t="shared" si="47"/>
        <v>0</v>
      </c>
      <c r="S298" s="440">
        <v>1893202.685195388</v>
      </c>
      <c r="T298" s="440">
        <v>1893202.685195388</v>
      </c>
      <c r="U298" s="440">
        <v>1886670.1666394433</v>
      </c>
      <c r="V298" s="440">
        <v>1886670.1666394433</v>
      </c>
      <c r="W298" s="487">
        <f t="shared" si="42"/>
        <v>0</v>
      </c>
      <c r="X298" s="200">
        <v>3181794.3847550787</v>
      </c>
      <c r="Y298" s="200">
        <v>3200895.9342476893</v>
      </c>
      <c r="Z298" s="200">
        <v>3265699.2228327449</v>
      </c>
      <c r="AA298" s="200">
        <v>3265699.2228327449</v>
      </c>
      <c r="AB298" s="487">
        <f t="shared" si="43"/>
        <v>0</v>
      </c>
      <c r="AC298" s="440">
        <v>836132.93210427486</v>
      </c>
      <c r="AD298" s="440">
        <v>832088.60103879473</v>
      </c>
      <c r="AE298" s="440">
        <v>832088.60103879473</v>
      </c>
      <c r="AF298" s="440">
        <v>822771.08316311531</v>
      </c>
      <c r="AG298" s="487">
        <f t="shared" si="44"/>
        <v>-9317.5178756794194</v>
      </c>
      <c r="AH298" s="438">
        <v>4017927.3168593533</v>
      </c>
      <c r="AI298" s="438"/>
      <c r="AJ298" s="438">
        <v>4097787.8238715399</v>
      </c>
      <c r="AK298" s="428">
        <f t="shared" si="45"/>
        <v>4088470.3059958601</v>
      </c>
      <c r="AL298" s="487">
        <f t="shared" si="46"/>
        <v>-9317.5178756797686</v>
      </c>
      <c r="AM298" s="429">
        <v>19</v>
      </c>
      <c r="AN298" s="429">
        <v>19</v>
      </c>
    </row>
    <row r="299" spans="1:40">
      <c r="A299" s="434">
        <v>977</v>
      </c>
      <c r="B299" s="435" t="s">
        <v>330</v>
      </c>
      <c r="C299" s="436">
        <v>15293</v>
      </c>
      <c r="D299" s="503">
        <v>10031925.415708555</v>
      </c>
      <c r="E299" s="499">
        <v>9947085.7810399383</v>
      </c>
      <c r="F299" s="499">
        <v>9930978.2737681754</v>
      </c>
      <c r="G299" s="499">
        <v>9930978.2737681754</v>
      </c>
      <c r="H299" s="502">
        <f t="shared" si="39"/>
        <v>0</v>
      </c>
      <c r="I299" s="490">
        <v>-1836726.3126247129</v>
      </c>
      <c r="J299" s="491">
        <v>-1755722.4066430931</v>
      </c>
      <c r="K299" s="491">
        <v>-2018921.9440604409</v>
      </c>
      <c r="L299" s="491">
        <v>-2018921.9440604409</v>
      </c>
      <c r="M299" s="488">
        <f t="shared" si="40"/>
        <v>0</v>
      </c>
      <c r="N299" s="200">
        <v>8195199.1030838415</v>
      </c>
      <c r="O299" s="440">
        <v>8191363.3743968448</v>
      </c>
      <c r="P299" s="440">
        <v>7912056.3297077343</v>
      </c>
      <c r="Q299" s="646">
        <f t="shared" si="41"/>
        <v>7912056.3297077343</v>
      </c>
      <c r="R299" s="487">
        <f t="shared" si="47"/>
        <v>0</v>
      </c>
      <c r="S299" s="440">
        <v>6509747.2144185593</v>
      </c>
      <c r="T299" s="440">
        <v>6509747.2144185593</v>
      </c>
      <c r="U299" s="440">
        <v>6526933.9752020221</v>
      </c>
      <c r="V299" s="440">
        <v>6526933.9752020221</v>
      </c>
      <c r="W299" s="487">
        <f t="shared" si="42"/>
        <v>0</v>
      </c>
      <c r="X299" s="200">
        <v>14704946.317502402</v>
      </c>
      <c r="Y299" s="200">
        <v>14701110.588815404</v>
      </c>
      <c r="Z299" s="200">
        <v>14438990.304909756</v>
      </c>
      <c r="AA299" s="200">
        <v>14438990.304909756</v>
      </c>
      <c r="AB299" s="487">
        <f t="shared" si="43"/>
        <v>0</v>
      </c>
      <c r="AC299" s="440">
        <v>2484912.0449834801</v>
      </c>
      <c r="AD299" s="440">
        <v>2467650.6292571235</v>
      </c>
      <c r="AE299" s="440">
        <v>2467650.6292571235</v>
      </c>
      <c r="AF299" s="440">
        <v>2433413.28319035</v>
      </c>
      <c r="AG299" s="487">
        <f t="shared" si="44"/>
        <v>-34237.346066773403</v>
      </c>
      <c r="AH299" s="438">
        <v>17189858.362485882</v>
      </c>
      <c r="AI299" s="438"/>
      <c r="AJ299" s="438">
        <v>16906640.934166878</v>
      </c>
      <c r="AK299" s="428">
        <f t="shared" si="45"/>
        <v>16872403.588100106</v>
      </c>
      <c r="AL299" s="487">
        <f t="shared" si="46"/>
        <v>-34237.346066772938</v>
      </c>
      <c r="AM299" s="429">
        <v>17</v>
      </c>
      <c r="AN299" s="429">
        <v>17</v>
      </c>
    </row>
    <row r="300" spans="1:40">
      <c r="A300" s="434">
        <v>980</v>
      </c>
      <c r="B300" s="435" t="s">
        <v>331</v>
      </c>
      <c r="C300" s="436">
        <v>33607</v>
      </c>
      <c r="D300" s="503">
        <v>22138538.561943784</v>
      </c>
      <c r="E300" s="499">
        <v>21951144.915903393</v>
      </c>
      <c r="F300" s="499">
        <v>21938637.490646064</v>
      </c>
      <c r="G300" s="499">
        <v>21938637.490646064</v>
      </c>
      <c r="H300" s="502">
        <f t="shared" si="39"/>
        <v>0</v>
      </c>
      <c r="I300" s="490">
        <v>-2084234.4903741162</v>
      </c>
      <c r="J300" s="491">
        <v>-1619397.5561368368</v>
      </c>
      <c r="K300" s="491">
        <v>-1864044.8242984284</v>
      </c>
      <c r="L300" s="491">
        <v>-1864044.8242984284</v>
      </c>
      <c r="M300" s="488">
        <f t="shared" si="40"/>
        <v>0</v>
      </c>
      <c r="N300" s="200">
        <v>20054304.071569666</v>
      </c>
      <c r="O300" s="440">
        <v>20331747.359766558</v>
      </c>
      <c r="P300" s="440">
        <v>20074592.666347634</v>
      </c>
      <c r="Q300" s="646">
        <f t="shared" si="41"/>
        <v>20074592.666347638</v>
      </c>
      <c r="R300" s="487">
        <f t="shared" si="47"/>
        <v>0</v>
      </c>
      <c r="S300" s="440">
        <v>5484397.9828460915</v>
      </c>
      <c r="T300" s="440">
        <v>5484397.9828460915</v>
      </c>
      <c r="U300" s="440">
        <v>5483454.6264062934</v>
      </c>
      <c r="V300" s="440">
        <v>5483454.6264062934</v>
      </c>
      <c r="W300" s="487">
        <f t="shared" si="42"/>
        <v>0</v>
      </c>
      <c r="X300" s="200">
        <v>25538702.054415759</v>
      </c>
      <c r="Y300" s="200">
        <v>25816145.34261265</v>
      </c>
      <c r="Z300" s="200">
        <v>25558047.292753927</v>
      </c>
      <c r="AA300" s="200">
        <v>25558047.292753927</v>
      </c>
      <c r="AB300" s="487">
        <f t="shared" si="43"/>
        <v>0</v>
      </c>
      <c r="AC300" s="440">
        <v>4338938.4112031441</v>
      </c>
      <c r="AD300" s="440">
        <v>4340734.362847493</v>
      </c>
      <c r="AE300" s="440">
        <v>4340734.362847493</v>
      </c>
      <c r="AF300" s="440">
        <v>4220969.3136749519</v>
      </c>
      <c r="AG300" s="487">
        <f t="shared" si="44"/>
        <v>-119765.04917254113</v>
      </c>
      <c r="AH300" s="438">
        <v>29877640.465618901</v>
      </c>
      <c r="AI300" s="438"/>
      <c r="AJ300" s="438">
        <v>29898781.65560142</v>
      </c>
      <c r="AK300" s="428">
        <f t="shared" si="45"/>
        <v>29779016.60642888</v>
      </c>
      <c r="AL300" s="487">
        <f t="shared" si="46"/>
        <v>-119765.04917253926</v>
      </c>
      <c r="AM300" s="429">
        <v>6</v>
      </c>
      <c r="AN300" s="429">
        <v>6</v>
      </c>
    </row>
    <row r="301" spans="1:40">
      <c r="A301" s="434">
        <v>981</v>
      </c>
      <c r="B301" s="435" t="s">
        <v>332</v>
      </c>
      <c r="C301" s="436">
        <v>2237</v>
      </c>
      <c r="D301" s="503">
        <v>-172059.85777706164</v>
      </c>
      <c r="E301" s="499">
        <v>-171622.44815992925</v>
      </c>
      <c r="F301" s="499">
        <v>-172550.5430098169</v>
      </c>
      <c r="G301" s="499">
        <v>-172550.5430098169</v>
      </c>
      <c r="H301" s="502">
        <f t="shared" si="39"/>
        <v>0</v>
      </c>
      <c r="I301" s="490">
        <v>871934.98854043242</v>
      </c>
      <c r="J301" s="491">
        <v>885714.81579841999</v>
      </c>
      <c r="K301" s="491">
        <v>861008.70104816637</v>
      </c>
      <c r="L301" s="491">
        <v>861008.70104816637</v>
      </c>
      <c r="M301" s="488">
        <f t="shared" si="40"/>
        <v>0</v>
      </c>
      <c r="N301" s="200">
        <v>699875.13076337078</v>
      </c>
      <c r="O301" s="440">
        <v>714092.36763849074</v>
      </c>
      <c r="P301" s="440">
        <v>688458.15803834947</v>
      </c>
      <c r="Q301" s="646">
        <f t="shared" si="41"/>
        <v>688458.15803834947</v>
      </c>
      <c r="R301" s="487">
        <f t="shared" si="47"/>
        <v>0</v>
      </c>
      <c r="S301" s="440">
        <v>1122532.7866522467</v>
      </c>
      <c r="T301" s="440">
        <v>1122532.7866522467</v>
      </c>
      <c r="U301" s="440">
        <v>1123713.116947154</v>
      </c>
      <c r="V301" s="440">
        <v>1123713.116947154</v>
      </c>
      <c r="W301" s="487">
        <f t="shared" si="42"/>
        <v>0</v>
      </c>
      <c r="X301" s="200">
        <v>1822407.9174156175</v>
      </c>
      <c r="Y301" s="200">
        <v>1836625.1542907376</v>
      </c>
      <c r="Z301" s="200">
        <v>1812171.2749855034</v>
      </c>
      <c r="AA301" s="200">
        <v>1812171.2749855034</v>
      </c>
      <c r="AB301" s="487">
        <f t="shared" si="43"/>
        <v>0</v>
      </c>
      <c r="AC301" s="440">
        <v>510096.91494067525</v>
      </c>
      <c r="AD301" s="440">
        <v>505984.77312525222</v>
      </c>
      <c r="AE301" s="440">
        <v>505984.77312525222</v>
      </c>
      <c r="AF301" s="440">
        <v>506594.97488760692</v>
      </c>
      <c r="AG301" s="487">
        <f t="shared" si="44"/>
        <v>610.20176235469989</v>
      </c>
      <c r="AH301" s="438">
        <v>2332504.8323562928</v>
      </c>
      <c r="AI301" s="438"/>
      <c r="AJ301" s="438">
        <v>2318156.0481107556</v>
      </c>
      <c r="AK301" s="428">
        <f t="shared" si="45"/>
        <v>2318766.2498731101</v>
      </c>
      <c r="AL301" s="487">
        <f t="shared" si="46"/>
        <v>610.20176235446706</v>
      </c>
      <c r="AM301" s="429">
        <v>5</v>
      </c>
      <c r="AN301" s="429">
        <v>5</v>
      </c>
    </row>
    <row r="302" spans="1:40">
      <c r="A302" s="434">
        <v>989</v>
      </c>
      <c r="B302" s="435" t="s">
        <v>333</v>
      </c>
      <c r="C302" s="436">
        <v>5406</v>
      </c>
      <c r="D302" s="503">
        <v>1130483.5498905652</v>
      </c>
      <c r="E302" s="499">
        <v>1119291.8239293594</v>
      </c>
      <c r="F302" s="499">
        <v>1134066.4890223825</v>
      </c>
      <c r="G302" s="499">
        <v>1134066.4890223825</v>
      </c>
      <c r="H302" s="502">
        <f t="shared" si="39"/>
        <v>0</v>
      </c>
      <c r="I302" s="490">
        <v>-1801973.8223987818</v>
      </c>
      <c r="J302" s="491">
        <v>-1748565.9318751812</v>
      </c>
      <c r="K302" s="491">
        <v>-1780437.8300724896</v>
      </c>
      <c r="L302" s="491">
        <v>-1780437.8300724896</v>
      </c>
      <c r="M302" s="488">
        <f t="shared" si="40"/>
        <v>0</v>
      </c>
      <c r="N302" s="200">
        <v>-671490.27250821656</v>
      </c>
      <c r="O302" s="440">
        <v>-629274.10794582171</v>
      </c>
      <c r="P302" s="440">
        <v>-646371.34105010703</v>
      </c>
      <c r="Q302" s="646">
        <f t="shared" si="41"/>
        <v>-646371.34105010703</v>
      </c>
      <c r="R302" s="487">
        <f t="shared" si="47"/>
        <v>0</v>
      </c>
      <c r="S302" s="440">
        <v>2053185.3025596058</v>
      </c>
      <c r="T302" s="440">
        <v>2053185.3025596058</v>
      </c>
      <c r="U302" s="440">
        <v>2044935.2697507231</v>
      </c>
      <c r="V302" s="440">
        <v>2044935.2697507231</v>
      </c>
      <c r="W302" s="487">
        <f t="shared" si="42"/>
        <v>0</v>
      </c>
      <c r="X302" s="200">
        <v>1381695.0300513892</v>
      </c>
      <c r="Y302" s="200">
        <v>1423911.1946137841</v>
      </c>
      <c r="Z302" s="200">
        <v>1398563.9287006161</v>
      </c>
      <c r="AA302" s="200">
        <v>1398563.9287006161</v>
      </c>
      <c r="AB302" s="487">
        <f t="shared" si="43"/>
        <v>0</v>
      </c>
      <c r="AC302" s="440">
        <v>1173700.5388177808</v>
      </c>
      <c r="AD302" s="440">
        <v>1164066.2361445029</v>
      </c>
      <c r="AE302" s="440">
        <v>1164066.2361445029</v>
      </c>
      <c r="AF302" s="440">
        <v>1150277.1356862797</v>
      </c>
      <c r="AG302" s="487">
        <f t="shared" si="44"/>
        <v>-13789.10045822314</v>
      </c>
      <c r="AH302" s="438">
        <v>2555395.5688691698</v>
      </c>
      <c r="AI302" s="438"/>
      <c r="AJ302" s="438">
        <v>2562630.1648451192</v>
      </c>
      <c r="AK302" s="428">
        <f t="shared" si="45"/>
        <v>2548841.0643868959</v>
      </c>
      <c r="AL302" s="487">
        <f t="shared" si="46"/>
        <v>-13789.100458223373</v>
      </c>
      <c r="AM302" s="429">
        <v>14</v>
      </c>
      <c r="AN302" s="429">
        <v>14</v>
      </c>
    </row>
    <row r="303" spans="1:40">
      <c r="A303" s="434">
        <v>992</v>
      </c>
      <c r="B303" s="435" t="s">
        <v>334</v>
      </c>
      <c r="C303" s="436">
        <v>18120</v>
      </c>
      <c r="D303" s="503">
        <v>3470347.5601491579</v>
      </c>
      <c r="E303" s="499">
        <v>3432242.4579322031</v>
      </c>
      <c r="F303" s="499">
        <v>3405741.7731701145</v>
      </c>
      <c r="G303" s="499">
        <v>3405741.7731701145</v>
      </c>
      <c r="H303" s="502">
        <f t="shared" si="39"/>
        <v>0</v>
      </c>
      <c r="I303" s="490">
        <v>-732255.03508774412</v>
      </c>
      <c r="J303" s="491">
        <v>-473579.83436582063</v>
      </c>
      <c r="K303" s="491">
        <v>-608385.1364788377</v>
      </c>
      <c r="L303" s="491">
        <v>-608385.1364788377</v>
      </c>
      <c r="M303" s="488">
        <f t="shared" si="40"/>
        <v>0</v>
      </c>
      <c r="N303" s="440">
        <v>2738092.5250614136</v>
      </c>
      <c r="O303" s="440">
        <v>2958662.6235663826</v>
      </c>
      <c r="P303" s="440">
        <v>2797356.6366912769</v>
      </c>
      <c r="Q303" s="646">
        <f t="shared" si="41"/>
        <v>2797356.6366912769</v>
      </c>
      <c r="R303" s="487">
        <f t="shared" si="47"/>
        <v>0</v>
      </c>
      <c r="S303" s="440">
        <v>5167659.0332584139</v>
      </c>
      <c r="T303" s="440">
        <v>5167659.0332584139</v>
      </c>
      <c r="U303" s="440">
        <v>5160493.4438761827</v>
      </c>
      <c r="V303" s="440">
        <v>5160493.4438761827</v>
      </c>
      <c r="W303" s="487">
        <f t="shared" si="42"/>
        <v>0</v>
      </c>
      <c r="X303" s="200">
        <v>7905751.5583198275</v>
      </c>
      <c r="Y303" s="200">
        <v>8126321.6568247965</v>
      </c>
      <c r="Z303" s="200">
        <v>7957850.0805674596</v>
      </c>
      <c r="AA303" s="200">
        <v>7957850.0805674596</v>
      </c>
      <c r="AB303" s="487">
        <f t="shared" si="43"/>
        <v>0</v>
      </c>
      <c r="AC303" s="200">
        <v>3026490.4258881863</v>
      </c>
      <c r="AD303" s="200">
        <v>3009862.0152356368</v>
      </c>
      <c r="AE303" s="200">
        <v>3009862.0152356368</v>
      </c>
      <c r="AF303" s="200">
        <v>2934301.2147387285</v>
      </c>
      <c r="AG303" s="487">
        <f t="shared" si="44"/>
        <v>-75560.80049690837</v>
      </c>
      <c r="AH303" s="438">
        <v>10932241.984208014</v>
      </c>
      <c r="AI303" s="438"/>
      <c r="AJ303" s="438">
        <v>10967712.095803097</v>
      </c>
      <c r="AK303" s="428">
        <f t="shared" si="45"/>
        <v>10892151.295306187</v>
      </c>
      <c r="AL303" s="487">
        <f t="shared" si="46"/>
        <v>-75560.800496909767</v>
      </c>
      <c r="AM303" s="429">
        <v>13</v>
      </c>
      <c r="AN303" s="429">
        <v>13</v>
      </c>
    </row>
    <row r="304" spans="1:40">
      <c r="A304" s="241"/>
      <c r="B304" s="24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6"/>
      <c r="O304" s="26"/>
      <c r="P304" s="26"/>
      <c r="Q304" s="26"/>
      <c r="R304" s="26"/>
      <c r="S304" s="38"/>
      <c r="T304" s="38"/>
      <c r="U304" s="38"/>
      <c r="V304" s="38"/>
      <c r="W304" s="38"/>
      <c r="X304" s="38"/>
      <c r="Y304" s="38"/>
      <c r="Z304" s="38"/>
      <c r="AA304" s="38"/>
      <c r="AB304" s="38"/>
    </row>
    <row r="305" spans="1:40">
      <c r="A305" s="241"/>
      <c r="B305" s="24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6"/>
      <c r="O305" s="26"/>
      <c r="P305" s="26"/>
      <c r="Q305" s="26"/>
      <c r="R305" s="26"/>
      <c r="S305" s="38"/>
      <c r="T305" s="38"/>
      <c r="W305" s="38"/>
      <c r="X305" s="38"/>
      <c r="Y305" s="38"/>
      <c r="Z305" s="38"/>
      <c r="AA305" s="38"/>
      <c r="AB305" s="38"/>
    </row>
    <row r="306" spans="1:40">
      <c r="A306" s="241"/>
      <c r="B306" s="24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6"/>
      <c r="O306" s="26"/>
      <c r="P306" s="26"/>
      <c r="Q306" s="26"/>
      <c r="R306" s="26"/>
      <c r="S306" s="38"/>
      <c r="T306" s="38"/>
      <c r="W306" s="38"/>
      <c r="X306" s="38"/>
      <c r="Y306" s="38"/>
      <c r="Z306" s="38"/>
      <c r="AA306" s="38"/>
      <c r="AB306" s="38"/>
    </row>
    <row r="307" spans="1:40">
      <c r="A307" s="241"/>
      <c r="B307" s="24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6"/>
      <c r="O307" s="26"/>
      <c r="P307" s="26"/>
      <c r="Q307" s="26"/>
      <c r="R307" s="26"/>
      <c r="S307" s="38"/>
      <c r="T307" s="38"/>
      <c r="W307" s="38"/>
      <c r="X307" s="38"/>
      <c r="Y307" s="38"/>
      <c r="Z307" s="38"/>
      <c r="AA307" s="38"/>
      <c r="AB307" s="38"/>
    </row>
    <row r="308" spans="1:40">
      <c r="A308" s="241"/>
      <c r="B308" s="24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6"/>
      <c r="O308" s="26"/>
      <c r="P308" s="26"/>
      <c r="Q308" s="26"/>
      <c r="R308" s="26"/>
      <c r="S308" s="38"/>
      <c r="T308" s="38"/>
      <c r="W308" s="38"/>
      <c r="X308" s="38"/>
      <c r="Y308" s="38"/>
      <c r="Z308" s="38"/>
      <c r="AA308" s="38"/>
      <c r="AB308" s="38"/>
    </row>
    <row r="309" spans="1:40" ht="35.25">
      <c r="A309" s="474" t="s">
        <v>536</v>
      </c>
      <c r="B309" s="24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6"/>
      <c r="O309" s="26"/>
      <c r="P309" s="26"/>
      <c r="Q309" s="26"/>
      <c r="R309" s="26"/>
      <c r="S309" s="38"/>
      <c r="T309" s="38"/>
      <c r="W309" s="38"/>
      <c r="X309" s="38"/>
      <c r="Y309" s="38"/>
      <c r="Z309" s="38"/>
      <c r="AA309" s="38"/>
      <c r="AB309" s="38"/>
    </row>
    <row r="310" spans="1:40" s="472" customFormat="1">
      <c r="A310" s="470"/>
      <c r="B310" s="470"/>
      <c r="C310" s="471"/>
      <c r="D310" s="471" t="s">
        <v>534</v>
      </c>
      <c r="E310" s="471" t="s">
        <v>535</v>
      </c>
      <c r="F310" s="471" t="s">
        <v>465</v>
      </c>
      <c r="G310" s="471" t="s">
        <v>595</v>
      </c>
      <c r="H310" s="471"/>
      <c r="I310" s="471" t="s">
        <v>534</v>
      </c>
      <c r="J310" s="471" t="s">
        <v>535</v>
      </c>
      <c r="K310" s="471" t="s">
        <v>465</v>
      </c>
      <c r="L310" s="471" t="s">
        <v>595</v>
      </c>
      <c r="M310" s="471"/>
      <c r="N310" s="471" t="s">
        <v>534</v>
      </c>
      <c r="O310" s="471" t="s">
        <v>535</v>
      </c>
      <c r="P310" s="471" t="s">
        <v>465</v>
      </c>
      <c r="Q310" s="471" t="s">
        <v>595</v>
      </c>
      <c r="R310" s="470"/>
      <c r="S310" s="471" t="s">
        <v>534</v>
      </c>
      <c r="T310" s="471" t="s">
        <v>535</v>
      </c>
      <c r="U310" s="496" t="s">
        <v>465</v>
      </c>
      <c r="V310" s="496" t="s">
        <v>595</v>
      </c>
      <c r="W310" s="470"/>
      <c r="X310" s="471" t="s">
        <v>534</v>
      </c>
      <c r="Y310" s="471" t="s">
        <v>535</v>
      </c>
      <c r="Z310" s="471" t="s">
        <v>465</v>
      </c>
      <c r="AA310" s="471" t="s">
        <v>595</v>
      </c>
      <c r="AB310" s="470"/>
      <c r="AC310" s="471" t="s">
        <v>534</v>
      </c>
      <c r="AD310" s="471" t="s">
        <v>535</v>
      </c>
      <c r="AE310" s="471" t="s">
        <v>465</v>
      </c>
      <c r="AF310" s="471" t="s">
        <v>595</v>
      </c>
      <c r="AH310" s="471" t="s">
        <v>534</v>
      </c>
      <c r="AI310" s="471" t="s">
        <v>535</v>
      </c>
      <c r="AJ310" s="471" t="s">
        <v>465</v>
      </c>
      <c r="AK310" s="471" t="s">
        <v>595</v>
      </c>
    </row>
    <row r="311" spans="1:40" ht="66">
      <c r="A311" s="478" t="s">
        <v>14</v>
      </c>
      <c r="B311" s="478" t="s">
        <v>15</v>
      </c>
      <c r="C311" s="479" t="s">
        <v>16</v>
      </c>
      <c r="D311" s="480" t="s">
        <v>17</v>
      </c>
      <c r="E311" s="480" t="s">
        <v>17</v>
      </c>
      <c r="F311" s="480" t="s">
        <v>17</v>
      </c>
      <c r="G311" s="480" t="s">
        <v>17</v>
      </c>
      <c r="H311" s="480" t="s">
        <v>597</v>
      </c>
      <c r="I311" s="481" t="s">
        <v>18</v>
      </c>
      <c r="J311" s="481" t="s">
        <v>18</v>
      </c>
      <c r="K311" s="481" t="s">
        <v>18</v>
      </c>
      <c r="L311" s="481" t="s">
        <v>18</v>
      </c>
      <c r="M311" s="481" t="s">
        <v>596</v>
      </c>
      <c r="N311" s="479" t="s">
        <v>532</v>
      </c>
      <c r="O311" s="479" t="s">
        <v>532</v>
      </c>
      <c r="P311" s="479" t="s">
        <v>532</v>
      </c>
      <c r="Q311" s="479" t="s">
        <v>532</v>
      </c>
      <c r="R311" s="479" t="s">
        <v>598</v>
      </c>
      <c r="S311" s="479" t="s">
        <v>427</v>
      </c>
      <c r="T311" s="479" t="s">
        <v>427</v>
      </c>
      <c r="U311" s="397" t="s">
        <v>427</v>
      </c>
      <c r="V311" s="397" t="s">
        <v>427</v>
      </c>
      <c r="W311" s="479" t="s">
        <v>598</v>
      </c>
      <c r="X311" s="479" t="s">
        <v>37</v>
      </c>
      <c r="Y311" s="479" t="s">
        <v>37</v>
      </c>
      <c r="Z311" s="479" t="s">
        <v>37</v>
      </c>
      <c r="AA311" s="479" t="s">
        <v>37</v>
      </c>
      <c r="AB311" s="479" t="s">
        <v>598</v>
      </c>
      <c r="AC311" s="482" t="s">
        <v>533</v>
      </c>
      <c r="AD311" s="482" t="s">
        <v>533</v>
      </c>
      <c r="AE311" s="482" t="s">
        <v>533</v>
      </c>
      <c r="AF311" s="482" t="s">
        <v>533</v>
      </c>
      <c r="AG311" s="482" t="s">
        <v>598</v>
      </c>
      <c r="AH311" s="482" t="s">
        <v>23</v>
      </c>
      <c r="AI311" s="482" t="s">
        <v>23</v>
      </c>
      <c r="AJ311" s="482" t="s">
        <v>23</v>
      </c>
      <c r="AK311" s="482" t="s">
        <v>23</v>
      </c>
      <c r="AL311" s="482" t="s">
        <v>531</v>
      </c>
      <c r="AM311" s="483" t="s">
        <v>30</v>
      </c>
      <c r="AN311" s="483" t="s">
        <v>31</v>
      </c>
    </row>
    <row r="312" spans="1:40" s="399" customFormat="1" ht="34.5" customHeight="1">
      <c r="A312" s="485"/>
      <c r="B312" s="486" t="s">
        <v>41</v>
      </c>
      <c r="C312" s="487">
        <v>5533611</v>
      </c>
      <c r="D312" s="501">
        <v>357.47052665183014</v>
      </c>
      <c r="E312" s="501">
        <v>354.03111020209951</v>
      </c>
      <c r="F312" s="501">
        <v>353.89386132445497</v>
      </c>
      <c r="G312" s="501">
        <v>353.89386132445497</v>
      </c>
      <c r="H312" s="502">
        <f>F312-G312</f>
        <v>0</v>
      </c>
      <c r="I312" s="494">
        <v>-60.67071809230611</v>
      </c>
      <c r="J312" s="494">
        <v>-55.68113822760391</v>
      </c>
      <c r="K312" s="494">
        <v>-55.772901132387915</v>
      </c>
      <c r="L312" s="494">
        <v>-55.772901132387915</v>
      </c>
      <c r="M312" s="488">
        <f>K312-L312</f>
        <v>0</v>
      </c>
      <c r="N312" s="428">
        <v>296.79980855952397</v>
      </c>
      <c r="O312" s="428">
        <v>298.34997197449587</v>
      </c>
      <c r="P312" s="428">
        <v>298.12096019206717</v>
      </c>
      <c r="Q312" s="428">
        <v>298.12096019206717</v>
      </c>
      <c r="R312" s="487">
        <f>P312-Q312</f>
        <v>0</v>
      </c>
      <c r="S312" s="428">
        <v>145.98775653246793</v>
      </c>
      <c r="T312" s="428">
        <v>145.98775653246793</v>
      </c>
      <c r="U312" s="428">
        <v>146.10444297699294</v>
      </c>
      <c r="V312" s="428">
        <v>146.10444297699294</v>
      </c>
      <c r="W312" s="487">
        <f>U312-V312</f>
        <v>0</v>
      </c>
      <c r="X312" s="428">
        <v>442.78756509199144</v>
      </c>
      <c r="Y312" s="428">
        <v>444.33772850696374</v>
      </c>
      <c r="Z312" s="428">
        <v>444.22540316906014</v>
      </c>
      <c r="AA312" s="428">
        <v>444.22540316906014</v>
      </c>
      <c r="AB312" s="487">
        <f>Z312-AA312</f>
        <v>0</v>
      </c>
      <c r="AC312" s="428">
        <v>155.95602943539063</v>
      </c>
      <c r="AD312" s="428">
        <v>155.59460178895876</v>
      </c>
      <c r="AE312" s="428">
        <v>155.59460178895876</v>
      </c>
      <c r="AF312" s="428">
        <f>AF10/C10</f>
        <v>153.24532208715087</v>
      </c>
      <c r="AG312" s="487">
        <f>AE312-AF312</f>
        <v>2.3492797018078875</v>
      </c>
      <c r="AH312" s="428">
        <v>598.74359452738213</v>
      </c>
      <c r="AI312" s="428">
        <v>599.9323302959225</v>
      </c>
      <c r="AJ312" s="428">
        <v>599.8200049580189</v>
      </c>
      <c r="AK312" s="428">
        <f>AK10/C10</f>
        <v>597.47072525621104</v>
      </c>
      <c r="AL312" s="487">
        <f>AJ312-AK312</f>
        <v>2.3492797018078591</v>
      </c>
      <c r="AM312" s="487">
        <v>0</v>
      </c>
      <c r="AN312" s="428">
        <v>0</v>
      </c>
    </row>
    <row r="313" spans="1:40">
      <c r="A313" s="434">
        <v>5</v>
      </c>
      <c r="B313" s="435" t="s">
        <v>42</v>
      </c>
      <c r="C313" s="436">
        <v>9183</v>
      </c>
      <c r="D313" s="497">
        <v>473.43934403299403</v>
      </c>
      <c r="E313" s="497">
        <v>469.30682018929019</v>
      </c>
      <c r="F313" s="498">
        <v>468.87621622260582</v>
      </c>
      <c r="G313" s="498">
        <v>468.87621622260582</v>
      </c>
      <c r="H313" s="502">
        <f t="shared" ref="H313:H376" si="48">F313-G313</f>
        <v>0</v>
      </c>
      <c r="I313" s="491">
        <v>-152.14605248194795</v>
      </c>
      <c r="J313" s="491">
        <v>66.458237304083966</v>
      </c>
      <c r="K313" s="500">
        <v>65.35370160729218</v>
      </c>
      <c r="L313" s="500">
        <v>65.35370160729218</v>
      </c>
      <c r="M313" s="488">
        <f t="shared" ref="M313:M376" si="49">K313-L313</f>
        <v>0</v>
      </c>
      <c r="N313" s="440">
        <v>321.29329155104608</v>
      </c>
      <c r="O313" s="440">
        <v>535.76505749337412</v>
      </c>
      <c r="P313" s="438">
        <v>534.22991782989811</v>
      </c>
      <c r="Q313" s="438">
        <v>534.22991782989811</v>
      </c>
      <c r="R313" s="487">
        <f t="shared" ref="R313:R376" si="50">P313-Q313</f>
        <v>0</v>
      </c>
      <c r="S313" s="440">
        <v>579.92590471168501</v>
      </c>
      <c r="T313" s="440">
        <v>579.92590471168501</v>
      </c>
      <c r="U313" s="438">
        <v>580.23644106275151</v>
      </c>
      <c r="V313" s="438">
        <v>580.23644106275151</v>
      </c>
      <c r="W313" s="487">
        <f t="shared" ref="W313:W376" si="51">U313-V313</f>
        <v>0</v>
      </c>
      <c r="X313" s="440">
        <v>901.21919626273109</v>
      </c>
      <c r="Y313" s="440">
        <v>1115.6909622050591</v>
      </c>
      <c r="Z313" s="438">
        <v>1114.4663588926496</v>
      </c>
      <c r="AA313" s="438">
        <v>1114.4663588926496</v>
      </c>
      <c r="AB313" s="487">
        <f t="shared" ref="AB313:AB376" si="52">Z313-AA313</f>
        <v>0</v>
      </c>
      <c r="AC313" s="440">
        <v>220.35033240691868</v>
      </c>
      <c r="AD313" s="440">
        <v>218.65556629279297</v>
      </c>
      <c r="AE313" s="440">
        <v>218.65556629279297</v>
      </c>
      <c r="AF313" s="438">
        <f t="shared" ref="AF313:AF376" si="53">AF11/C11</f>
        <v>217.66707866207165</v>
      </c>
      <c r="AG313" s="487">
        <f t="shared" ref="AG313:AG376" si="54">AE313-AF313</f>
        <v>0.98848763072132328</v>
      </c>
      <c r="AH313" s="440">
        <v>1121.5695286696498</v>
      </c>
      <c r="AI313" s="440">
        <v>1334.346528497852</v>
      </c>
      <c r="AJ313" s="438">
        <v>1333.1219251854425</v>
      </c>
      <c r="AK313" s="428">
        <f t="shared" ref="AK313:AK376" si="55">AK11/C11</f>
        <v>1332.1334375547212</v>
      </c>
      <c r="AL313" s="487">
        <f t="shared" ref="AL313:AL376" si="56">AJ313-AK313</f>
        <v>0.98848763072123802</v>
      </c>
      <c r="AM313" s="429">
        <v>14</v>
      </c>
      <c r="AN313" s="429">
        <v>14</v>
      </c>
    </row>
    <row r="314" spans="1:40">
      <c r="A314" s="434">
        <v>9</v>
      </c>
      <c r="B314" s="435" t="s">
        <v>43</v>
      </c>
      <c r="C314" s="436">
        <v>2447</v>
      </c>
      <c r="D314" s="497">
        <v>604.60680500772708</v>
      </c>
      <c r="E314" s="497">
        <v>599.57555687185481</v>
      </c>
      <c r="F314" s="498">
        <v>602.96096887348892</v>
      </c>
      <c r="G314" s="498">
        <v>602.96096887348892</v>
      </c>
      <c r="H314" s="502">
        <f t="shared" si="48"/>
        <v>0</v>
      </c>
      <c r="I314" s="491">
        <v>161.50881241252642</v>
      </c>
      <c r="J314" s="491">
        <v>167.47041258684882</v>
      </c>
      <c r="K314" s="500">
        <v>170.38621725889385</v>
      </c>
      <c r="L314" s="500">
        <v>170.38621725889385</v>
      </c>
      <c r="M314" s="488">
        <f t="shared" si="49"/>
        <v>0</v>
      </c>
      <c r="N314" s="440">
        <v>766.11561742025356</v>
      </c>
      <c r="O314" s="440">
        <v>767.04596945870367</v>
      </c>
      <c r="P314" s="438">
        <v>773.34718613238272</v>
      </c>
      <c r="Q314" s="438">
        <v>773.34718613238272</v>
      </c>
      <c r="R314" s="487">
        <f t="shared" si="50"/>
        <v>0</v>
      </c>
      <c r="S314" s="440">
        <v>700.614583799922</v>
      </c>
      <c r="T314" s="440">
        <v>700.614583799922</v>
      </c>
      <c r="U314" s="438">
        <v>695.51430887505592</v>
      </c>
      <c r="V314" s="438">
        <v>695.51430887505592</v>
      </c>
      <c r="W314" s="487">
        <f t="shared" si="51"/>
        <v>0</v>
      </c>
      <c r="X314" s="440">
        <v>1466.7302012201756</v>
      </c>
      <c r="Y314" s="440">
        <v>1467.6605532586257</v>
      </c>
      <c r="Z314" s="438">
        <v>1468.8614950074386</v>
      </c>
      <c r="AA314" s="438">
        <v>1468.8614950074386</v>
      </c>
      <c r="AB314" s="487">
        <f t="shared" si="52"/>
        <v>0</v>
      </c>
      <c r="AC314" s="440">
        <v>216.28511514738804</v>
      </c>
      <c r="AD314" s="440">
        <v>214.75426983784376</v>
      </c>
      <c r="AE314" s="440">
        <v>214.75426983784376</v>
      </c>
      <c r="AF314" s="438">
        <f t="shared" si="53"/>
        <v>214.43349966231162</v>
      </c>
      <c r="AG314" s="487">
        <f t="shared" si="54"/>
        <v>0.3207701755321466</v>
      </c>
      <c r="AH314" s="440">
        <v>1683.0153163675636</v>
      </c>
      <c r="AI314" s="440">
        <v>1682.4148230964693</v>
      </c>
      <c r="AJ314" s="438">
        <v>1683.6157648452825</v>
      </c>
      <c r="AK314" s="428">
        <f t="shared" si="55"/>
        <v>1683.2949946697502</v>
      </c>
      <c r="AL314" s="487">
        <f t="shared" si="56"/>
        <v>0.3207701755322887</v>
      </c>
      <c r="AM314" s="429">
        <v>17</v>
      </c>
      <c r="AN314" s="429">
        <v>17</v>
      </c>
    </row>
    <row r="315" spans="1:40">
      <c r="A315" s="434">
        <v>10</v>
      </c>
      <c r="B315" s="435" t="s">
        <v>44</v>
      </c>
      <c r="C315" s="436">
        <v>11102</v>
      </c>
      <c r="D315" s="497">
        <v>370.81653335397056</v>
      </c>
      <c r="E315" s="497">
        <v>367.47844385530323</v>
      </c>
      <c r="F315" s="498">
        <v>366.98690160268018</v>
      </c>
      <c r="G315" s="498">
        <v>366.98690160268018</v>
      </c>
      <c r="H315" s="502">
        <f t="shared" si="48"/>
        <v>0</v>
      </c>
      <c r="I315" s="491">
        <v>-189.3623213331829</v>
      </c>
      <c r="J315" s="491">
        <v>-181.68803710640449</v>
      </c>
      <c r="K315" s="500">
        <v>-177.4374172933876</v>
      </c>
      <c r="L315" s="500">
        <v>-177.4374172933876</v>
      </c>
      <c r="M315" s="488">
        <f t="shared" si="49"/>
        <v>0</v>
      </c>
      <c r="N315" s="440">
        <v>181.45421202078765</v>
      </c>
      <c r="O315" s="440">
        <v>185.79040674889876</v>
      </c>
      <c r="P315" s="438">
        <v>189.54948430929258</v>
      </c>
      <c r="Q315" s="438">
        <v>189.54948430929258</v>
      </c>
      <c r="R315" s="487">
        <f t="shared" si="50"/>
        <v>0</v>
      </c>
      <c r="S315" s="440">
        <v>579.80558660548832</v>
      </c>
      <c r="T315" s="440">
        <v>579.80558660548832</v>
      </c>
      <c r="U315" s="438">
        <v>579.40900984005395</v>
      </c>
      <c r="V315" s="438">
        <v>579.40900984005395</v>
      </c>
      <c r="W315" s="487">
        <f t="shared" si="51"/>
        <v>0</v>
      </c>
      <c r="X315" s="440">
        <v>761.25979862627605</v>
      </c>
      <c r="Y315" s="440">
        <v>765.59599335438702</v>
      </c>
      <c r="Z315" s="438">
        <v>768.95849414934639</v>
      </c>
      <c r="AA315" s="438">
        <v>768.95849414934639</v>
      </c>
      <c r="AB315" s="487">
        <f t="shared" si="52"/>
        <v>0</v>
      </c>
      <c r="AC315" s="440">
        <v>222.66738783256227</v>
      </c>
      <c r="AD315" s="440">
        <v>220.99079254613801</v>
      </c>
      <c r="AE315" s="440">
        <v>220.99079254613801</v>
      </c>
      <c r="AF315" s="438">
        <f t="shared" si="53"/>
        <v>220.35409064103951</v>
      </c>
      <c r="AG315" s="487">
        <f t="shared" si="54"/>
        <v>0.63670190509850499</v>
      </c>
      <c r="AH315" s="440">
        <v>983.92718645883838</v>
      </c>
      <c r="AI315" s="440">
        <v>986.58678590052511</v>
      </c>
      <c r="AJ315" s="438">
        <v>989.94928669548449</v>
      </c>
      <c r="AK315" s="428">
        <f t="shared" si="55"/>
        <v>989.31258479038593</v>
      </c>
      <c r="AL315" s="487">
        <f t="shared" si="56"/>
        <v>0.63670190509856184</v>
      </c>
      <c r="AM315" s="429">
        <v>14</v>
      </c>
      <c r="AN315" s="429">
        <v>14</v>
      </c>
    </row>
    <row r="316" spans="1:40">
      <c r="A316" s="434">
        <v>16</v>
      </c>
      <c r="B316" s="435" t="s">
        <v>45</v>
      </c>
      <c r="C316" s="436">
        <v>8014</v>
      </c>
      <c r="D316" s="497">
        <v>101.55478611297868</v>
      </c>
      <c r="E316" s="497">
        <v>100.32106284496993</v>
      </c>
      <c r="F316" s="498">
        <v>99.212155779132786</v>
      </c>
      <c r="G316" s="498">
        <v>99.212155779132786</v>
      </c>
      <c r="H316" s="502">
        <f t="shared" si="48"/>
        <v>0</v>
      </c>
      <c r="I316" s="491">
        <v>468.69995010654503</v>
      </c>
      <c r="J316" s="491">
        <v>475.39984924267662</v>
      </c>
      <c r="K316" s="500">
        <v>467.2563999671807</v>
      </c>
      <c r="L316" s="500">
        <v>467.2563999671807</v>
      </c>
      <c r="M316" s="488">
        <f t="shared" si="49"/>
        <v>0</v>
      </c>
      <c r="N316" s="440">
        <v>570.25473621952369</v>
      </c>
      <c r="O316" s="440">
        <v>575.72091208764652</v>
      </c>
      <c r="P316" s="438">
        <v>566.46855574631343</v>
      </c>
      <c r="Q316" s="438">
        <v>566.46855574631343</v>
      </c>
      <c r="R316" s="487">
        <f t="shared" si="50"/>
        <v>0</v>
      </c>
      <c r="S316" s="440">
        <v>293.73812406917421</v>
      </c>
      <c r="T316" s="440">
        <v>293.73812406917421</v>
      </c>
      <c r="U316" s="438">
        <v>295.56387534305264</v>
      </c>
      <c r="V316" s="438">
        <v>295.56387534305264</v>
      </c>
      <c r="W316" s="487">
        <f t="shared" si="51"/>
        <v>0</v>
      </c>
      <c r="X316" s="440">
        <v>863.9928602886979</v>
      </c>
      <c r="Y316" s="440">
        <v>869.45903615682084</v>
      </c>
      <c r="Z316" s="438">
        <v>862.03243108936613</v>
      </c>
      <c r="AA316" s="438">
        <v>862.03243108936613</v>
      </c>
      <c r="AB316" s="487">
        <f t="shared" si="52"/>
        <v>0</v>
      </c>
      <c r="AC316" s="440">
        <v>175.0351459285491</v>
      </c>
      <c r="AD316" s="440">
        <v>174.19905888262767</v>
      </c>
      <c r="AE316" s="440">
        <v>174.19905888262767</v>
      </c>
      <c r="AF316" s="438">
        <f t="shared" si="53"/>
        <v>172.24628136559525</v>
      </c>
      <c r="AG316" s="487">
        <f t="shared" si="54"/>
        <v>1.9527775170324162</v>
      </c>
      <c r="AH316" s="440">
        <v>1039.0280062172469</v>
      </c>
      <c r="AI316" s="440">
        <v>1043.6580950394484</v>
      </c>
      <c r="AJ316" s="438">
        <v>1036.2314899719938</v>
      </c>
      <c r="AK316" s="428">
        <f t="shared" si="55"/>
        <v>1034.2787124549614</v>
      </c>
      <c r="AL316" s="487">
        <f t="shared" si="56"/>
        <v>1.952777517032473</v>
      </c>
      <c r="AM316" s="429">
        <v>7</v>
      </c>
      <c r="AN316" s="429">
        <v>7</v>
      </c>
    </row>
    <row r="317" spans="1:40">
      <c r="A317" s="434">
        <v>18</v>
      </c>
      <c r="B317" s="435" t="s">
        <v>46</v>
      </c>
      <c r="C317" s="436">
        <v>4763</v>
      </c>
      <c r="D317" s="497">
        <v>492.84527195365416</v>
      </c>
      <c r="E317" s="497">
        <v>488.68493117710489</v>
      </c>
      <c r="F317" s="498">
        <v>489.31499817068396</v>
      </c>
      <c r="G317" s="498">
        <v>489.31499817068396</v>
      </c>
      <c r="H317" s="502">
        <f t="shared" si="48"/>
        <v>0</v>
      </c>
      <c r="I317" s="491">
        <v>-200.42124649607658</v>
      </c>
      <c r="J317" s="491">
        <v>-194.04602233343343</v>
      </c>
      <c r="K317" s="500">
        <v>-209.8261097741661</v>
      </c>
      <c r="L317" s="500">
        <v>-209.8261097741661</v>
      </c>
      <c r="M317" s="488">
        <f t="shared" si="49"/>
        <v>0</v>
      </c>
      <c r="N317" s="440">
        <v>292.42402545757756</v>
      </c>
      <c r="O317" s="440">
        <v>294.63890884367152</v>
      </c>
      <c r="P317" s="438">
        <v>279.48888839651784</v>
      </c>
      <c r="Q317" s="438">
        <v>279.48888839651784</v>
      </c>
      <c r="R317" s="487">
        <f t="shared" si="50"/>
        <v>0</v>
      </c>
      <c r="S317" s="440">
        <v>250.10182314652315</v>
      </c>
      <c r="T317" s="440">
        <v>250.10182314652315</v>
      </c>
      <c r="U317" s="438">
        <v>252.39922653958163</v>
      </c>
      <c r="V317" s="438">
        <v>252.39922653958163</v>
      </c>
      <c r="W317" s="487">
        <f t="shared" si="51"/>
        <v>0</v>
      </c>
      <c r="X317" s="440">
        <v>542.5258486041007</v>
      </c>
      <c r="Y317" s="440">
        <v>544.7407319901946</v>
      </c>
      <c r="Z317" s="438">
        <v>531.88811493609944</v>
      </c>
      <c r="AA317" s="438">
        <v>531.88811493609944</v>
      </c>
      <c r="AB317" s="487">
        <f t="shared" si="52"/>
        <v>0</v>
      </c>
      <c r="AC317" s="440">
        <v>174.20048473265985</v>
      </c>
      <c r="AD317" s="440">
        <v>173.60067412413343</v>
      </c>
      <c r="AE317" s="440">
        <v>173.60067412413343</v>
      </c>
      <c r="AF317" s="438">
        <f t="shared" si="53"/>
        <v>170.17529901977144</v>
      </c>
      <c r="AG317" s="487">
        <f t="shared" si="54"/>
        <v>3.42537510436199</v>
      </c>
      <c r="AH317" s="440">
        <v>716.72633333676049</v>
      </c>
      <c r="AI317" s="440">
        <v>718.34140611432804</v>
      </c>
      <c r="AJ317" s="438">
        <v>705.48878906023299</v>
      </c>
      <c r="AK317" s="428">
        <f t="shared" si="55"/>
        <v>702.06341395587094</v>
      </c>
      <c r="AL317" s="487">
        <f t="shared" si="56"/>
        <v>3.4253751043620468</v>
      </c>
      <c r="AM317" s="429">
        <v>1</v>
      </c>
      <c r="AN317" s="430">
        <v>32</v>
      </c>
    </row>
    <row r="318" spans="1:40">
      <c r="A318" s="434">
        <v>19</v>
      </c>
      <c r="B318" s="435" t="s">
        <v>47</v>
      </c>
      <c r="C318" s="436">
        <v>3965</v>
      </c>
      <c r="D318" s="497">
        <v>486.12436327293534</v>
      </c>
      <c r="E318" s="497">
        <v>481.93667867085946</v>
      </c>
      <c r="F318" s="498">
        <v>479.82984773540841</v>
      </c>
      <c r="G318" s="498">
        <v>479.82984773540841</v>
      </c>
      <c r="H318" s="502">
        <f t="shared" si="48"/>
        <v>0</v>
      </c>
      <c r="I318" s="491">
        <v>-281.38558610507226</v>
      </c>
      <c r="J318" s="491">
        <v>-266.19405315620565</v>
      </c>
      <c r="K318" s="500">
        <v>-274.62904715729462</v>
      </c>
      <c r="L318" s="500">
        <v>-274.62904715729462</v>
      </c>
      <c r="M318" s="488">
        <f t="shared" si="49"/>
        <v>0</v>
      </c>
      <c r="N318" s="440">
        <v>204.73877716786305</v>
      </c>
      <c r="O318" s="440">
        <v>215.74262551465384</v>
      </c>
      <c r="P318" s="438">
        <v>205.20080057811379</v>
      </c>
      <c r="Q318" s="438">
        <v>205.20080057811379</v>
      </c>
      <c r="R318" s="487">
        <f t="shared" si="50"/>
        <v>0</v>
      </c>
      <c r="S318" s="440">
        <v>399.80156280088073</v>
      </c>
      <c r="T318" s="440">
        <v>399.80156280088073</v>
      </c>
      <c r="U318" s="438">
        <v>397.99763370557298</v>
      </c>
      <c r="V318" s="438">
        <v>397.99763370557298</v>
      </c>
      <c r="W318" s="487">
        <f t="shared" si="51"/>
        <v>0</v>
      </c>
      <c r="X318" s="440">
        <v>604.54033996874375</v>
      </c>
      <c r="Y318" s="440">
        <v>615.5441883155346</v>
      </c>
      <c r="Z318" s="438">
        <v>603.19843428368677</v>
      </c>
      <c r="AA318" s="438">
        <v>603.19843428368677</v>
      </c>
      <c r="AB318" s="487">
        <f t="shared" si="52"/>
        <v>0</v>
      </c>
      <c r="AC318" s="440">
        <v>166.48645599373532</v>
      </c>
      <c r="AD318" s="440">
        <v>165.93456841905402</v>
      </c>
      <c r="AE318" s="440">
        <v>165.93456841905402</v>
      </c>
      <c r="AF318" s="438">
        <f t="shared" si="53"/>
        <v>160.23959954880789</v>
      </c>
      <c r="AG318" s="487">
        <f t="shared" si="54"/>
        <v>5.6949688702461287</v>
      </c>
      <c r="AH318" s="440">
        <v>771.02679596247913</v>
      </c>
      <c r="AI318" s="440">
        <v>781.47875673458861</v>
      </c>
      <c r="AJ318" s="438">
        <v>769.13300270274078</v>
      </c>
      <c r="AK318" s="428">
        <f t="shared" si="55"/>
        <v>763.43803383249463</v>
      </c>
      <c r="AL318" s="487">
        <f t="shared" si="56"/>
        <v>5.6949688702461572</v>
      </c>
      <c r="AM318" s="429">
        <v>2</v>
      </c>
      <c r="AN318" s="429">
        <v>2</v>
      </c>
    </row>
    <row r="319" spans="1:40">
      <c r="A319" s="434">
        <v>20</v>
      </c>
      <c r="B319" s="435" t="s">
        <v>48</v>
      </c>
      <c r="C319" s="436">
        <v>16473</v>
      </c>
      <c r="D319" s="497">
        <v>265.90092171399272</v>
      </c>
      <c r="E319" s="497">
        <v>263.2591718929728</v>
      </c>
      <c r="F319" s="498">
        <v>265.84457511966946</v>
      </c>
      <c r="G319" s="498">
        <v>265.84457511966946</v>
      </c>
      <c r="H319" s="502">
        <f t="shared" si="48"/>
        <v>0</v>
      </c>
      <c r="I319" s="491">
        <v>-354.84553749792616</v>
      </c>
      <c r="J319" s="491">
        <v>-349.78298950328883</v>
      </c>
      <c r="K319" s="500">
        <v>-367.41306751673807</v>
      </c>
      <c r="L319" s="500">
        <v>-367.41306751673807</v>
      </c>
      <c r="M319" s="488">
        <f t="shared" si="49"/>
        <v>0</v>
      </c>
      <c r="N319" s="440">
        <v>-88.944615783933443</v>
      </c>
      <c r="O319" s="440">
        <v>-86.523817610316058</v>
      </c>
      <c r="P319" s="438">
        <v>-101.56849239706861</v>
      </c>
      <c r="Q319" s="438">
        <v>-101.56849239706861</v>
      </c>
      <c r="R319" s="487">
        <f t="shared" si="50"/>
        <v>0</v>
      </c>
      <c r="S319" s="440">
        <v>428.78429768762555</v>
      </c>
      <c r="T319" s="440">
        <v>428.78429768762555</v>
      </c>
      <c r="U319" s="438">
        <v>430.4497365881852</v>
      </c>
      <c r="V319" s="438">
        <v>430.4497365881852</v>
      </c>
      <c r="W319" s="487">
        <f t="shared" si="51"/>
        <v>0</v>
      </c>
      <c r="X319" s="440">
        <v>339.83968190369211</v>
      </c>
      <c r="Y319" s="440">
        <v>342.26048007730952</v>
      </c>
      <c r="Z319" s="438">
        <v>328.88124419111659</v>
      </c>
      <c r="AA319" s="438">
        <v>328.88124419111659</v>
      </c>
      <c r="AB319" s="487">
        <f t="shared" si="52"/>
        <v>0</v>
      </c>
      <c r="AC319" s="440">
        <v>168.58593523883675</v>
      </c>
      <c r="AD319" s="440">
        <v>167.69354844469424</v>
      </c>
      <c r="AE319" s="440">
        <v>167.69354844469424</v>
      </c>
      <c r="AF319" s="438">
        <f t="shared" si="53"/>
        <v>163.16382815927625</v>
      </c>
      <c r="AG319" s="487">
        <f t="shared" si="54"/>
        <v>4.5297202854179943</v>
      </c>
      <c r="AH319" s="440">
        <v>508.42561714252889</v>
      </c>
      <c r="AI319" s="440">
        <v>509.95402852200385</v>
      </c>
      <c r="AJ319" s="438">
        <v>496.57479263581081</v>
      </c>
      <c r="AK319" s="428">
        <f t="shared" si="55"/>
        <v>492.04507235039284</v>
      </c>
      <c r="AL319" s="487">
        <f t="shared" si="56"/>
        <v>4.5297202854179659</v>
      </c>
      <c r="AM319" s="429">
        <v>6</v>
      </c>
      <c r="AN319" s="429">
        <v>6</v>
      </c>
    </row>
    <row r="320" spans="1:40">
      <c r="A320" s="434">
        <v>46</v>
      </c>
      <c r="B320" s="435" t="s">
        <v>49</v>
      </c>
      <c r="C320" s="436">
        <v>1341</v>
      </c>
      <c r="D320" s="497">
        <v>620.67665969289635</v>
      </c>
      <c r="E320" s="497">
        <v>615.33253934230936</v>
      </c>
      <c r="F320" s="498">
        <v>615.60753536743084</v>
      </c>
      <c r="G320" s="498">
        <v>615.60753536743084</v>
      </c>
      <c r="H320" s="502">
        <f t="shared" si="48"/>
        <v>0</v>
      </c>
      <c r="I320" s="491">
        <v>443.57483653121983</v>
      </c>
      <c r="J320" s="491">
        <v>437.60540042188438</v>
      </c>
      <c r="K320" s="500">
        <v>449.3081476992603</v>
      </c>
      <c r="L320" s="500">
        <v>449.3081476992603</v>
      </c>
      <c r="M320" s="488">
        <f t="shared" si="49"/>
        <v>0</v>
      </c>
      <c r="N320" s="440">
        <v>1064.2514962241162</v>
      </c>
      <c r="O320" s="440">
        <v>1052.9379397641937</v>
      </c>
      <c r="P320" s="438">
        <v>1064.9156830666911</v>
      </c>
      <c r="Q320" s="438">
        <v>1064.9156830666911</v>
      </c>
      <c r="R320" s="487">
        <f t="shared" si="50"/>
        <v>0</v>
      </c>
      <c r="S320" s="440">
        <v>416.00920378961951</v>
      </c>
      <c r="T320" s="440">
        <v>416.00920378961951</v>
      </c>
      <c r="U320" s="438">
        <v>415.91357338484744</v>
      </c>
      <c r="V320" s="438">
        <v>415.91357338484744</v>
      </c>
      <c r="W320" s="487">
        <f t="shared" si="51"/>
        <v>0</v>
      </c>
      <c r="X320" s="440">
        <v>1480.2607000137357</v>
      </c>
      <c r="Y320" s="440">
        <v>1468.947143553813</v>
      </c>
      <c r="Z320" s="438">
        <v>1480.8292564515386</v>
      </c>
      <c r="AA320" s="438">
        <v>1480.8292564515386</v>
      </c>
      <c r="AB320" s="487">
        <f t="shared" si="52"/>
        <v>0</v>
      </c>
      <c r="AC320" s="440">
        <v>224.98896139678507</v>
      </c>
      <c r="AD320" s="440">
        <v>223.14036791677836</v>
      </c>
      <c r="AE320" s="440">
        <v>223.14036791677836</v>
      </c>
      <c r="AF320" s="438">
        <f t="shared" si="53"/>
        <v>222.37043855890485</v>
      </c>
      <c r="AG320" s="487">
        <f t="shared" si="54"/>
        <v>0.76992935787350802</v>
      </c>
      <c r="AH320" s="440">
        <v>1705.2496614105207</v>
      </c>
      <c r="AI320" s="440">
        <v>1692.0875114705914</v>
      </c>
      <c r="AJ320" s="438">
        <v>1703.969624368317</v>
      </c>
      <c r="AK320" s="428">
        <f t="shared" si="55"/>
        <v>1703.1996950104435</v>
      </c>
      <c r="AL320" s="487">
        <f t="shared" si="56"/>
        <v>0.7699293578734796</v>
      </c>
      <c r="AM320" s="429">
        <v>10</v>
      </c>
      <c r="AN320" s="429">
        <v>10</v>
      </c>
    </row>
    <row r="321" spans="1:40">
      <c r="A321" s="434">
        <v>47</v>
      </c>
      <c r="B321" s="435" t="s">
        <v>50</v>
      </c>
      <c r="C321" s="436">
        <v>1811</v>
      </c>
      <c r="D321" s="497">
        <v>1246.5058205052082</v>
      </c>
      <c r="E321" s="497">
        <v>1236.350824641914</v>
      </c>
      <c r="F321" s="498">
        <v>1236.4449694464922</v>
      </c>
      <c r="G321" s="498">
        <v>1236.4449694464922</v>
      </c>
      <c r="H321" s="502">
        <f t="shared" si="48"/>
        <v>0</v>
      </c>
      <c r="I321" s="491">
        <v>196.56910450395654</v>
      </c>
      <c r="J321" s="491">
        <v>203.94543845986615</v>
      </c>
      <c r="K321" s="500">
        <v>191.40929302868</v>
      </c>
      <c r="L321" s="500">
        <v>191.40929302868</v>
      </c>
      <c r="M321" s="488">
        <f t="shared" si="49"/>
        <v>0</v>
      </c>
      <c r="N321" s="440">
        <v>1443.0749250091646</v>
      </c>
      <c r="O321" s="440">
        <v>1440.2962631017801</v>
      </c>
      <c r="P321" s="438">
        <v>1427.8542624751722</v>
      </c>
      <c r="Q321" s="438">
        <v>1427.8542624751722</v>
      </c>
      <c r="R321" s="487">
        <f t="shared" si="50"/>
        <v>0</v>
      </c>
      <c r="S321" s="440">
        <v>265.42926082948088</v>
      </c>
      <c r="T321" s="440">
        <v>265.42926082948088</v>
      </c>
      <c r="U321" s="438">
        <v>271.9767094443236</v>
      </c>
      <c r="V321" s="438">
        <v>271.9767094443236</v>
      </c>
      <c r="W321" s="487">
        <f t="shared" si="51"/>
        <v>0</v>
      </c>
      <c r="X321" s="440">
        <v>1708.5041858386453</v>
      </c>
      <c r="Y321" s="440">
        <v>1705.725523931261</v>
      </c>
      <c r="Z321" s="438">
        <v>1699.8309719194958</v>
      </c>
      <c r="AA321" s="438">
        <v>1699.8309719194958</v>
      </c>
      <c r="AB321" s="487">
        <f t="shared" si="52"/>
        <v>0</v>
      </c>
      <c r="AC321" s="440">
        <v>219.13125874305868</v>
      </c>
      <c r="AD321" s="440">
        <v>217.59043008089276</v>
      </c>
      <c r="AE321" s="440">
        <v>217.59043008089276</v>
      </c>
      <c r="AF321" s="438">
        <f t="shared" si="53"/>
        <v>214.70375735950182</v>
      </c>
      <c r="AG321" s="487">
        <f t="shared" si="54"/>
        <v>2.8866727213909371</v>
      </c>
      <c r="AH321" s="440">
        <v>1927.635444581704</v>
      </c>
      <c r="AI321" s="440">
        <v>1923.3159540121537</v>
      </c>
      <c r="AJ321" s="438">
        <v>1917.4214020003885</v>
      </c>
      <c r="AK321" s="428">
        <f t="shared" si="55"/>
        <v>1914.5347292789977</v>
      </c>
      <c r="AL321" s="487">
        <f t="shared" si="56"/>
        <v>2.8866727213908234</v>
      </c>
      <c r="AM321" s="429">
        <v>19</v>
      </c>
      <c r="AN321" s="429">
        <v>19</v>
      </c>
    </row>
    <row r="322" spans="1:40">
      <c r="A322" s="434">
        <v>49</v>
      </c>
      <c r="B322" s="435" t="s">
        <v>51</v>
      </c>
      <c r="C322" s="436">
        <v>305274</v>
      </c>
      <c r="D322" s="497">
        <v>814.60552790595784</v>
      </c>
      <c r="E322" s="497">
        <v>807.53188056175247</v>
      </c>
      <c r="F322" s="498">
        <v>808.70522285153902</v>
      </c>
      <c r="G322" s="498">
        <v>808.70522285153902</v>
      </c>
      <c r="H322" s="502">
        <f t="shared" si="48"/>
        <v>0</v>
      </c>
      <c r="I322" s="491">
        <v>469.0834426072351</v>
      </c>
      <c r="J322" s="491">
        <v>473.88506171314953</v>
      </c>
      <c r="K322" s="500">
        <v>473.88426077601258</v>
      </c>
      <c r="L322" s="500">
        <v>473.88426077601258</v>
      </c>
      <c r="M322" s="488">
        <f t="shared" si="49"/>
        <v>0</v>
      </c>
      <c r="N322" s="440">
        <v>1283.688970513193</v>
      </c>
      <c r="O322" s="440">
        <v>1281.4169422749019</v>
      </c>
      <c r="P322" s="438">
        <v>1282.5894836275515</v>
      </c>
      <c r="Q322" s="438">
        <v>1282.5894836275515</v>
      </c>
      <c r="R322" s="487">
        <f t="shared" si="50"/>
        <v>0</v>
      </c>
      <c r="S322" s="440">
        <v>-80.267124519629263</v>
      </c>
      <c r="T322" s="440">
        <v>-80.267124519629263</v>
      </c>
      <c r="U322" s="438">
        <v>-80.397088068634261</v>
      </c>
      <c r="V322" s="438">
        <v>-80.397088068634261</v>
      </c>
      <c r="W322" s="487">
        <f t="shared" si="51"/>
        <v>0</v>
      </c>
      <c r="X322" s="440">
        <v>1203.4218459935637</v>
      </c>
      <c r="Y322" s="440">
        <v>1201.1498177552726</v>
      </c>
      <c r="Z322" s="438">
        <v>1202.1923955589173</v>
      </c>
      <c r="AA322" s="438">
        <v>1202.1923955589173</v>
      </c>
      <c r="AB322" s="487">
        <f t="shared" si="52"/>
        <v>0</v>
      </c>
      <c r="AC322" s="440">
        <v>102.19136788068124</v>
      </c>
      <c r="AD322" s="440">
        <v>103.21089815795446</v>
      </c>
      <c r="AE322" s="440">
        <v>103.21089815795446</v>
      </c>
      <c r="AF322" s="438">
        <f t="shared" si="53"/>
        <v>101.05643216513148</v>
      </c>
      <c r="AG322" s="487">
        <f t="shared" si="54"/>
        <v>2.1544659928229777</v>
      </c>
      <c r="AH322" s="440">
        <v>1305.613213874245</v>
      </c>
      <c r="AI322" s="440">
        <v>1304.3607159132273</v>
      </c>
      <c r="AJ322" s="438">
        <v>1305.403293716872</v>
      </c>
      <c r="AK322" s="428">
        <f t="shared" si="55"/>
        <v>1303.2488277240489</v>
      </c>
      <c r="AL322" s="487">
        <f t="shared" si="56"/>
        <v>2.154465992823134</v>
      </c>
      <c r="AM322" s="429">
        <v>1</v>
      </c>
      <c r="AN322" s="430">
        <v>34</v>
      </c>
    </row>
    <row r="323" spans="1:40">
      <c r="A323" s="434">
        <v>50</v>
      </c>
      <c r="B323" s="435" t="s">
        <v>52</v>
      </c>
      <c r="C323" s="436">
        <v>11276</v>
      </c>
      <c r="D323" s="497">
        <v>204.14615492409507</v>
      </c>
      <c r="E323" s="497">
        <v>202.2013845783982</v>
      </c>
      <c r="F323" s="498">
        <v>203.80726989917358</v>
      </c>
      <c r="G323" s="498">
        <v>203.80726989917358</v>
      </c>
      <c r="H323" s="502">
        <f t="shared" si="48"/>
        <v>0</v>
      </c>
      <c r="I323" s="491">
        <v>-174.57963443275327</v>
      </c>
      <c r="J323" s="491">
        <v>-167.89989785716429</v>
      </c>
      <c r="K323" s="500">
        <v>-178.57679905063199</v>
      </c>
      <c r="L323" s="500">
        <v>-178.57679905063199</v>
      </c>
      <c r="M323" s="488">
        <f t="shared" si="49"/>
        <v>0</v>
      </c>
      <c r="N323" s="440">
        <v>29.566520491341759</v>
      </c>
      <c r="O323" s="440">
        <v>34.301486721233921</v>
      </c>
      <c r="P323" s="438">
        <v>25.230470848541575</v>
      </c>
      <c r="Q323" s="438">
        <v>25.230470848541575</v>
      </c>
      <c r="R323" s="487">
        <f t="shared" si="50"/>
        <v>0</v>
      </c>
      <c r="S323" s="440">
        <v>318.94598978445026</v>
      </c>
      <c r="T323" s="440">
        <v>318.94598978445026</v>
      </c>
      <c r="U323" s="438">
        <v>319.84226977289376</v>
      </c>
      <c r="V323" s="438">
        <v>319.84226977289376</v>
      </c>
      <c r="W323" s="487">
        <f t="shared" si="51"/>
        <v>0</v>
      </c>
      <c r="X323" s="440">
        <v>348.51251027579201</v>
      </c>
      <c r="Y323" s="440">
        <v>353.24747650568418</v>
      </c>
      <c r="Z323" s="438">
        <v>345.07274062143534</v>
      </c>
      <c r="AA323" s="438">
        <v>345.07274062143534</v>
      </c>
      <c r="AB323" s="487">
        <f t="shared" si="52"/>
        <v>0</v>
      </c>
      <c r="AC323" s="440">
        <v>184.91850386868802</v>
      </c>
      <c r="AD323" s="440">
        <v>184.16008951798912</v>
      </c>
      <c r="AE323" s="440">
        <v>184.16008951798912</v>
      </c>
      <c r="AF323" s="438">
        <f t="shared" si="53"/>
        <v>181.69875270264771</v>
      </c>
      <c r="AG323" s="487">
        <f t="shared" si="54"/>
        <v>2.4613368153414115</v>
      </c>
      <c r="AH323" s="440">
        <v>533.43101414448006</v>
      </c>
      <c r="AI323" s="440">
        <v>537.40756602367333</v>
      </c>
      <c r="AJ323" s="438">
        <v>529.23283013942444</v>
      </c>
      <c r="AK323" s="428">
        <f t="shared" si="55"/>
        <v>526.77149332408305</v>
      </c>
      <c r="AL323" s="487">
        <f t="shared" si="56"/>
        <v>2.461336815341383</v>
      </c>
      <c r="AM323" s="429">
        <v>4</v>
      </c>
      <c r="AN323" s="429">
        <v>4</v>
      </c>
    </row>
    <row r="324" spans="1:40">
      <c r="A324" s="434">
        <v>51</v>
      </c>
      <c r="B324" s="435" t="s">
        <v>53</v>
      </c>
      <c r="C324" s="436">
        <v>9211</v>
      </c>
      <c r="D324" s="497">
        <v>383.52427949044579</v>
      </c>
      <c r="E324" s="497">
        <v>380.21261049876648</v>
      </c>
      <c r="F324" s="498">
        <v>377.87509478513692</v>
      </c>
      <c r="G324" s="498">
        <v>377.87509478513692</v>
      </c>
      <c r="H324" s="502">
        <f t="shared" si="48"/>
        <v>0</v>
      </c>
      <c r="I324" s="491">
        <v>-994.9954380509414</v>
      </c>
      <c r="J324" s="491">
        <v>-992.57968317173118</v>
      </c>
      <c r="K324" s="500">
        <v>-984.56310736560624</v>
      </c>
      <c r="L324" s="500">
        <v>-984.56310736560624</v>
      </c>
      <c r="M324" s="488">
        <f t="shared" si="49"/>
        <v>0</v>
      </c>
      <c r="N324" s="440">
        <v>-611.47115856049561</v>
      </c>
      <c r="O324" s="440">
        <v>-612.3670726729647</v>
      </c>
      <c r="P324" s="438">
        <v>-606.68801258046926</v>
      </c>
      <c r="Q324" s="438">
        <v>-606.68801258046926</v>
      </c>
      <c r="R324" s="487">
        <f t="shared" si="50"/>
        <v>0</v>
      </c>
      <c r="S324" s="440">
        <v>-18.656892427718365</v>
      </c>
      <c r="T324" s="440">
        <v>-18.656892427718365</v>
      </c>
      <c r="U324" s="438">
        <v>-18.776336256322583</v>
      </c>
      <c r="V324" s="438">
        <v>-18.776336256322583</v>
      </c>
      <c r="W324" s="487">
        <f t="shared" si="51"/>
        <v>0</v>
      </c>
      <c r="X324" s="440">
        <v>-630.128050988214</v>
      </c>
      <c r="Y324" s="440">
        <v>-631.0239651006832</v>
      </c>
      <c r="Z324" s="438">
        <v>-625.46434883679183</v>
      </c>
      <c r="AA324" s="438">
        <v>-625.46434883679183</v>
      </c>
      <c r="AB324" s="487">
        <f t="shared" si="52"/>
        <v>0</v>
      </c>
      <c r="AC324" s="440">
        <v>195.49185139798104</v>
      </c>
      <c r="AD324" s="440">
        <v>195.77293820417466</v>
      </c>
      <c r="AE324" s="440">
        <v>195.77293820417466</v>
      </c>
      <c r="AF324" s="438">
        <f t="shared" si="53"/>
        <v>193.61329758873302</v>
      </c>
      <c r="AG324" s="487">
        <f t="shared" si="54"/>
        <v>2.1596406154416457</v>
      </c>
      <c r="AH324" s="440">
        <v>-434.63619959023299</v>
      </c>
      <c r="AI324" s="440">
        <v>-435.25102689650851</v>
      </c>
      <c r="AJ324" s="438">
        <v>-429.69141063261719</v>
      </c>
      <c r="AK324" s="428">
        <f t="shared" si="55"/>
        <v>-431.85105124805881</v>
      </c>
      <c r="AL324" s="487">
        <f t="shared" si="56"/>
        <v>2.1596406154416172</v>
      </c>
      <c r="AM324" s="429">
        <v>4</v>
      </c>
      <c r="AN324" s="429">
        <v>4</v>
      </c>
    </row>
    <row r="325" spans="1:40">
      <c r="A325" s="434">
        <v>52</v>
      </c>
      <c r="B325" s="435" t="s">
        <v>54</v>
      </c>
      <c r="C325" s="436">
        <v>2346</v>
      </c>
      <c r="D325" s="497">
        <v>461.57579350248807</v>
      </c>
      <c r="E325" s="497">
        <v>457.67223452112677</v>
      </c>
      <c r="F325" s="498">
        <v>454.37040016431092</v>
      </c>
      <c r="G325" s="498">
        <v>454.37040016431092</v>
      </c>
      <c r="H325" s="502">
        <f t="shared" si="48"/>
        <v>0</v>
      </c>
      <c r="I325" s="491">
        <v>216.07539764087039</v>
      </c>
      <c r="J325" s="491">
        <v>225.70047807313131</v>
      </c>
      <c r="K325" s="500">
        <v>192.7937688778056</v>
      </c>
      <c r="L325" s="500">
        <v>192.7937688778056</v>
      </c>
      <c r="M325" s="488">
        <f t="shared" si="49"/>
        <v>0</v>
      </c>
      <c r="N325" s="440">
        <v>677.65119114335846</v>
      </c>
      <c r="O325" s="440">
        <v>683.37271259425813</v>
      </c>
      <c r="P325" s="438">
        <v>647.16416904211655</v>
      </c>
      <c r="Q325" s="438">
        <v>647.16416904211655</v>
      </c>
      <c r="R325" s="487">
        <f t="shared" si="50"/>
        <v>0</v>
      </c>
      <c r="S325" s="440">
        <v>508.56536812958348</v>
      </c>
      <c r="T325" s="440">
        <v>508.56536812958348</v>
      </c>
      <c r="U325" s="438">
        <v>520.28857218439953</v>
      </c>
      <c r="V325" s="438">
        <v>520.28857218439953</v>
      </c>
      <c r="W325" s="487">
        <f t="shared" si="51"/>
        <v>0</v>
      </c>
      <c r="X325" s="440">
        <v>1186.2165592729418</v>
      </c>
      <c r="Y325" s="440">
        <v>1191.9380807238417</v>
      </c>
      <c r="Z325" s="438">
        <v>1167.4527412265161</v>
      </c>
      <c r="AA325" s="438">
        <v>1167.4527412265161</v>
      </c>
      <c r="AB325" s="487">
        <f t="shared" si="52"/>
        <v>0</v>
      </c>
      <c r="AC325" s="440">
        <v>235.56551501838862</v>
      </c>
      <c r="AD325" s="440">
        <v>233.53831224464679</v>
      </c>
      <c r="AE325" s="440">
        <v>233.53831224464679</v>
      </c>
      <c r="AF325" s="438">
        <f t="shared" si="53"/>
        <v>232.77020214515554</v>
      </c>
      <c r="AG325" s="487">
        <f t="shared" si="54"/>
        <v>0.76811009949125264</v>
      </c>
      <c r="AH325" s="440">
        <v>1421.7820742913304</v>
      </c>
      <c r="AI325" s="440">
        <v>1425.4763929684884</v>
      </c>
      <c r="AJ325" s="438">
        <v>1400.9910534711628</v>
      </c>
      <c r="AK325" s="428">
        <f t="shared" si="55"/>
        <v>1400.2229433716716</v>
      </c>
      <c r="AL325" s="487">
        <f t="shared" si="56"/>
        <v>0.7681100994911958</v>
      </c>
      <c r="AM325" s="429">
        <v>14</v>
      </c>
      <c r="AN325" s="429">
        <v>14</v>
      </c>
    </row>
    <row r="326" spans="1:40">
      <c r="A326" s="434">
        <v>61</v>
      </c>
      <c r="B326" s="435" t="s">
        <v>55</v>
      </c>
      <c r="C326" s="436">
        <v>16459</v>
      </c>
      <c r="D326" s="497">
        <v>-58.879757313183511</v>
      </c>
      <c r="E326" s="497">
        <v>-59.158794186043174</v>
      </c>
      <c r="F326" s="498">
        <v>-59.560325384427898</v>
      </c>
      <c r="G326" s="498">
        <v>-59.560325384427898</v>
      </c>
      <c r="H326" s="502">
        <f t="shared" si="48"/>
        <v>0</v>
      </c>
      <c r="I326" s="491">
        <v>55.494103948115452</v>
      </c>
      <c r="J326" s="491">
        <v>62.524223239760758</v>
      </c>
      <c r="K326" s="500">
        <v>60.656128196801802</v>
      </c>
      <c r="L326" s="500">
        <v>60.656128196801802</v>
      </c>
      <c r="M326" s="488">
        <f t="shared" si="49"/>
        <v>0</v>
      </c>
      <c r="N326" s="440">
        <v>-3.3856533650680594</v>
      </c>
      <c r="O326" s="440">
        <v>3.3654290537175782</v>
      </c>
      <c r="P326" s="438">
        <v>1.0958028123739068</v>
      </c>
      <c r="Q326" s="438">
        <v>1.0958028123739068</v>
      </c>
      <c r="R326" s="487">
        <f t="shared" si="50"/>
        <v>0</v>
      </c>
      <c r="S326" s="440">
        <v>335.66654639936178</v>
      </c>
      <c r="T326" s="440">
        <v>335.66654639936178</v>
      </c>
      <c r="U326" s="438">
        <v>335.5198902476651</v>
      </c>
      <c r="V326" s="438">
        <v>335.5198902476651</v>
      </c>
      <c r="W326" s="487">
        <f t="shared" si="51"/>
        <v>0</v>
      </c>
      <c r="X326" s="440">
        <v>332.28089303429374</v>
      </c>
      <c r="Y326" s="440">
        <v>339.03197545307938</v>
      </c>
      <c r="Z326" s="438">
        <v>336.61569306003906</v>
      </c>
      <c r="AA326" s="438">
        <v>336.61569306003906</v>
      </c>
      <c r="AB326" s="487">
        <f t="shared" si="52"/>
        <v>0</v>
      </c>
      <c r="AC326" s="440">
        <v>186.26408242375578</v>
      </c>
      <c r="AD326" s="440">
        <v>185.34056830429495</v>
      </c>
      <c r="AE326" s="440">
        <v>185.34056830429495</v>
      </c>
      <c r="AF326" s="438">
        <f t="shared" si="53"/>
        <v>183.94973076451484</v>
      </c>
      <c r="AG326" s="487">
        <f t="shared" si="54"/>
        <v>1.390837539780108</v>
      </c>
      <c r="AH326" s="440">
        <v>518.54497545804941</v>
      </c>
      <c r="AI326" s="440">
        <v>524.37254375737427</v>
      </c>
      <c r="AJ326" s="438">
        <v>521.95626136433395</v>
      </c>
      <c r="AK326" s="428">
        <f t="shared" si="55"/>
        <v>520.56542382455382</v>
      </c>
      <c r="AL326" s="487">
        <f t="shared" si="56"/>
        <v>1.3908375397801365</v>
      </c>
      <c r="AM326" s="429">
        <v>5</v>
      </c>
      <c r="AN326" s="429">
        <v>5</v>
      </c>
    </row>
    <row r="327" spans="1:40">
      <c r="A327" s="434">
        <v>69</v>
      </c>
      <c r="B327" s="435" t="s">
        <v>56</v>
      </c>
      <c r="C327" s="436">
        <v>6687</v>
      </c>
      <c r="D327" s="497">
        <v>537.67400263491231</v>
      </c>
      <c r="E327" s="497">
        <v>533.08421796088044</v>
      </c>
      <c r="F327" s="498">
        <v>532.42168850417102</v>
      </c>
      <c r="G327" s="498">
        <v>532.42168850417102</v>
      </c>
      <c r="H327" s="502">
        <f t="shared" si="48"/>
        <v>0</v>
      </c>
      <c r="I327" s="491">
        <v>-602.68674063557296</v>
      </c>
      <c r="J327" s="491">
        <v>-595.15545511761741</v>
      </c>
      <c r="K327" s="500">
        <v>-606.54977095174604</v>
      </c>
      <c r="L327" s="500">
        <v>-606.54977095174604</v>
      </c>
      <c r="M327" s="488">
        <f t="shared" si="49"/>
        <v>0</v>
      </c>
      <c r="N327" s="440">
        <v>-65.012738000660718</v>
      </c>
      <c r="O327" s="440">
        <v>-62.071237156736977</v>
      </c>
      <c r="P327" s="438">
        <v>-74.128082447574997</v>
      </c>
      <c r="Q327" s="438">
        <v>-74.128082447574997</v>
      </c>
      <c r="R327" s="487">
        <f t="shared" si="50"/>
        <v>0</v>
      </c>
      <c r="S327" s="440">
        <v>556.44204152100031</v>
      </c>
      <c r="T327" s="440">
        <v>556.44204152100031</v>
      </c>
      <c r="U327" s="438">
        <v>557.50969036398635</v>
      </c>
      <c r="V327" s="438">
        <v>557.50969036398635</v>
      </c>
      <c r="W327" s="487">
        <f t="shared" si="51"/>
        <v>0</v>
      </c>
      <c r="X327" s="440">
        <v>491.42930352033954</v>
      </c>
      <c r="Y327" s="440">
        <v>494.37080436426328</v>
      </c>
      <c r="Z327" s="438">
        <v>483.38160791641133</v>
      </c>
      <c r="AA327" s="438">
        <v>483.38160791641133</v>
      </c>
      <c r="AB327" s="487">
        <f t="shared" si="52"/>
        <v>0</v>
      </c>
      <c r="AC327" s="440">
        <v>206.21357719910077</v>
      </c>
      <c r="AD327" s="440">
        <v>204.51166486724941</v>
      </c>
      <c r="AE327" s="440">
        <v>204.51166486724941</v>
      </c>
      <c r="AF327" s="438">
        <f t="shared" si="53"/>
        <v>203.48587674054929</v>
      </c>
      <c r="AG327" s="487">
        <f t="shared" si="54"/>
        <v>1.025788126700121</v>
      </c>
      <c r="AH327" s="440">
        <v>697.64288071944031</v>
      </c>
      <c r="AI327" s="440">
        <v>698.88246923151269</v>
      </c>
      <c r="AJ327" s="438">
        <v>687.89327278366068</v>
      </c>
      <c r="AK327" s="428">
        <f t="shared" si="55"/>
        <v>686.86748465696064</v>
      </c>
      <c r="AL327" s="487">
        <f t="shared" si="56"/>
        <v>1.0257881267000357</v>
      </c>
      <c r="AM327" s="429">
        <v>17</v>
      </c>
      <c r="AN327" s="429">
        <v>17</v>
      </c>
    </row>
    <row r="328" spans="1:40">
      <c r="A328" s="434">
        <v>71</v>
      </c>
      <c r="B328" s="435" t="s">
        <v>57</v>
      </c>
      <c r="C328" s="436">
        <v>6591</v>
      </c>
      <c r="D328" s="497">
        <v>738.54635155127971</v>
      </c>
      <c r="E328" s="497">
        <v>732.39966565265797</v>
      </c>
      <c r="F328" s="498">
        <v>731.63073721498313</v>
      </c>
      <c r="G328" s="498">
        <v>731.63073721498313</v>
      </c>
      <c r="H328" s="502">
        <f t="shared" si="48"/>
        <v>0</v>
      </c>
      <c r="I328" s="491">
        <v>-221.75940790037205</v>
      </c>
      <c r="J328" s="491">
        <v>-214.64622998762405</v>
      </c>
      <c r="K328" s="500">
        <v>-221.03652821774173</v>
      </c>
      <c r="L328" s="500">
        <v>-221.03652821774173</v>
      </c>
      <c r="M328" s="488">
        <f t="shared" si="49"/>
        <v>0</v>
      </c>
      <c r="N328" s="440">
        <v>516.7869436509078</v>
      </c>
      <c r="O328" s="440">
        <v>517.75343566503398</v>
      </c>
      <c r="P328" s="438">
        <v>510.59420899724142</v>
      </c>
      <c r="Q328" s="438">
        <v>510.59420899724142</v>
      </c>
      <c r="R328" s="487">
        <f t="shared" si="50"/>
        <v>0</v>
      </c>
      <c r="S328" s="440">
        <v>590.02732657796525</v>
      </c>
      <c r="T328" s="440">
        <v>590.02732657796525</v>
      </c>
      <c r="U328" s="438">
        <v>591.43146771885608</v>
      </c>
      <c r="V328" s="438">
        <v>591.43146771885608</v>
      </c>
      <c r="W328" s="487">
        <f t="shared" si="51"/>
        <v>0</v>
      </c>
      <c r="X328" s="440">
        <v>1106.8142702288731</v>
      </c>
      <c r="Y328" s="440">
        <v>1107.7807622429991</v>
      </c>
      <c r="Z328" s="438">
        <v>1102.0256767160977</v>
      </c>
      <c r="AA328" s="438">
        <v>1102.0256767160977</v>
      </c>
      <c r="AB328" s="487">
        <f t="shared" si="52"/>
        <v>0</v>
      </c>
      <c r="AC328" s="440">
        <v>213.04484987798375</v>
      </c>
      <c r="AD328" s="440">
        <v>211.60152489883293</v>
      </c>
      <c r="AE328" s="440">
        <v>211.60152489883293</v>
      </c>
      <c r="AF328" s="438">
        <f t="shared" si="53"/>
        <v>209.81239546349076</v>
      </c>
      <c r="AG328" s="487">
        <f t="shared" si="54"/>
        <v>1.7891294353421756</v>
      </c>
      <c r="AH328" s="440">
        <v>1319.8591201068566</v>
      </c>
      <c r="AI328" s="440">
        <v>1319.3822871418322</v>
      </c>
      <c r="AJ328" s="438">
        <v>1313.6272016149305</v>
      </c>
      <c r="AK328" s="428">
        <f t="shared" si="55"/>
        <v>1311.8380721795882</v>
      </c>
      <c r="AL328" s="487">
        <f t="shared" si="56"/>
        <v>1.7891294353423746</v>
      </c>
      <c r="AM328" s="429">
        <v>17</v>
      </c>
      <c r="AN328" s="429">
        <v>17</v>
      </c>
    </row>
    <row r="329" spans="1:40">
      <c r="A329" s="434">
        <v>72</v>
      </c>
      <c r="B329" s="435" t="s">
        <v>58</v>
      </c>
      <c r="C329" s="436">
        <v>960</v>
      </c>
      <c r="D329" s="497">
        <v>1359.2658242947568</v>
      </c>
      <c r="E329" s="497">
        <v>1348.3412202207451</v>
      </c>
      <c r="F329" s="498">
        <v>1348.4583132356915</v>
      </c>
      <c r="G329" s="498">
        <v>1348.4583132356915</v>
      </c>
      <c r="H329" s="502">
        <f t="shared" si="48"/>
        <v>0</v>
      </c>
      <c r="I329" s="491">
        <v>-315.24087363283144</v>
      </c>
      <c r="J329" s="491">
        <v>-307.43017125036562</v>
      </c>
      <c r="K329" s="500">
        <v>-309.17934312977076</v>
      </c>
      <c r="L329" s="500">
        <v>-309.17934312977076</v>
      </c>
      <c r="M329" s="488">
        <f t="shared" si="49"/>
        <v>0</v>
      </c>
      <c r="N329" s="440">
        <v>1044.0249506619252</v>
      </c>
      <c r="O329" s="440">
        <v>1040.9110489703796</v>
      </c>
      <c r="P329" s="438">
        <v>1039.2789701059207</v>
      </c>
      <c r="Q329" s="438">
        <v>1039.2789701059207</v>
      </c>
      <c r="R329" s="487">
        <f t="shared" si="50"/>
        <v>0</v>
      </c>
      <c r="S329" s="440">
        <v>309.87804627571637</v>
      </c>
      <c r="T329" s="440">
        <v>309.87804627571637</v>
      </c>
      <c r="U329" s="438">
        <v>309.36640829710905</v>
      </c>
      <c r="V329" s="438">
        <v>309.36640829710905</v>
      </c>
      <c r="W329" s="487">
        <f t="shared" si="51"/>
        <v>0</v>
      </c>
      <c r="X329" s="440">
        <v>1353.9029969376418</v>
      </c>
      <c r="Y329" s="440">
        <v>1350.7890952460959</v>
      </c>
      <c r="Z329" s="438">
        <v>1348.6453784030298</v>
      </c>
      <c r="AA329" s="438">
        <v>1348.6453784030298</v>
      </c>
      <c r="AB329" s="487">
        <f t="shared" si="52"/>
        <v>0</v>
      </c>
      <c r="AC329" s="440">
        <v>178.74776260883121</v>
      </c>
      <c r="AD329" s="440">
        <v>178.19764252898756</v>
      </c>
      <c r="AE329" s="440">
        <v>178.19764252898756</v>
      </c>
      <c r="AF329" s="438">
        <f t="shared" si="53"/>
        <v>177.74772588338959</v>
      </c>
      <c r="AG329" s="487">
        <f t="shared" si="54"/>
        <v>0.44991664559796618</v>
      </c>
      <c r="AH329" s="440">
        <v>1532.650759546473</v>
      </c>
      <c r="AI329" s="440">
        <v>1528.9867377750836</v>
      </c>
      <c r="AJ329" s="438">
        <v>1526.8430209320172</v>
      </c>
      <c r="AK329" s="428">
        <f t="shared" si="55"/>
        <v>1526.3931042864194</v>
      </c>
      <c r="AL329" s="487">
        <f t="shared" si="56"/>
        <v>0.44991664559779565</v>
      </c>
      <c r="AM329" s="429">
        <v>17</v>
      </c>
      <c r="AN329" s="429">
        <v>17</v>
      </c>
    </row>
    <row r="330" spans="1:40">
      <c r="A330" s="434">
        <v>74</v>
      </c>
      <c r="B330" s="435" t="s">
        <v>59</v>
      </c>
      <c r="C330" s="436">
        <v>1052</v>
      </c>
      <c r="D330" s="497">
        <v>497.73591976773929</v>
      </c>
      <c r="E330" s="497">
        <v>493.47083382488972</v>
      </c>
      <c r="F330" s="498">
        <v>492.83792575995341</v>
      </c>
      <c r="G330" s="498">
        <v>492.83792575995341</v>
      </c>
      <c r="H330" s="502">
        <f t="shared" si="48"/>
        <v>0</v>
      </c>
      <c r="I330" s="491">
        <v>188.36452873565815</v>
      </c>
      <c r="J330" s="491">
        <v>199.60470762441489</v>
      </c>
      <c r="K330" s="500">
        <v>192.83484206676181</v>
      </c>
      <c r="L330" s="500">
        <v>192.83484206676181</v>
      </c>
      <c r="M330" s="488">
        <f t="shared" si="49"/>
        <v>0</v>
      </c>
      <c r="N330" s="440">
        <v>686.1004485033975</v>
      </c>
      <c r="O330" s="440">
        <v>693.07554144930464</v>
      </c>
      <c r="P330" s="438">
        <v>685.67276782671524</v>
      </c>
      <c r="Q330" s="438">
        <v>685.67276782671524</v>
      </c>
      <c r="R330" s="487">
        <f t="shared" si="50"/>
        <v>0</v>
      </c>
      <c r="S330" s="440">
        <v>491.5205690019074</v>
      </c>
      <c r="T330" s="440">
        <v>491.5205690019074</v>
      </c>
      <c r="U330" s="438">
        <v>491.80616929926157</v>
      </c>
      <c r="V330" s="438">
        <v>491.80616929926157</v>
      </c>
      <c r="W330" s="487">
        <f t="shared" si="51"/>
        <v>0</v>
      </c>
      <c r="X330" s="440">
        <v>1177.6210175053047</v>
      </c>
      <c r="Y330" s="440">
        <v>1184.5961104512121</v>
      </c>
      <c r="Z330" s="438">
        <v>1177.4789371259769</v>
      </c>
      <c r="AA330" s="438">
        <v>1177.4789371259769</v>
      </c>
      <c r="AB330" s="487">
        <f t="shared" si="52"/>
        <v>0</v>
      </c>
      <c r="AC330" s="440">
        <v>274.07020194975587</v>
      </c>
      <c r="AD330" s="440">
        <v>270.88315819635255</v>
      </c>
      <c r="AE330" s="440">
        <v>270.88315819635255</v>
      </c>
      <c r="AF330" s="438">
        <f t="shared" si="53"/>
        <v>273.59337415088521</v>
      </c>
      <c r="AG330" s="487">
        <f t="shared" si="54"/>
        <v>-2.7102159545326572</v>
      </c>
      <c r="AH330" s="440">
        <v>1451.6912194550605</v>
      </c>
      <c r="AI330" s="440">
        <v>1455.4792686475646</v>
      </c>
      <c r="AJ330" s="438">
        <v>1448.3620953223294</v>
      </c>
      <c r="AK330" s="428">
        <f t="shared" si="55"/>
        <v>1451.0723112768621</v>
      </c>
      <c r="AL330" s="487">
        <f t="shared" si="56"/>
        <v>-2.710215954532714</v>
      </c>
      <c r="AM330" s="429">
        <v>16</v>
      </c>
      <c r="AN330" s="429">
        <v>16</v>
      </c>
    </row>
    <row r="331" spans="1:40">
      <c r="A331" s="434">
        <v>75</v>
      </c>
      <c r="B331" s="435" t="s">
        <v>60</v>
      </c>
      <c r="C331" s="436">
        <v>19549</v>
      </c>
      <c r="D331" s="497">
        <v>88.857118309174794</v>
      </c>
      <c r="E331" s="497">
        <v>87.68184672809744</v>
      </c>
      <c r="F331" s="498">
        <v>88.490789416447583</v>
      </c>
      <c r="G331" s="498">
        <v>88.490789416447583</v>
      </c>
      <c r="H331" s="502">
        <f t="shared" si="48"/>
        <v>0</v>
      </c>
      <c r="I331" s="491">
        <v>-301.49495537432728</v>
      </c>
      <c r="J331" s="491">
        <v>-297.03203025316594</v>
      </c>
      <c r="K331" s="500">
        <v>-304.14759516483133</v>
      </c>
      <c r="L331" s="500">
        <v>-304.14759516483133</v>
      </c>
      <c r="M331" s="488">
        <f t="shared" si="49"/>
        <v>0</v>
      </c>
      <c r="N331" s="440">
        <v>-212.63783706515247</v>
      </c>
      <c r="O331" s="440">
        <v>-209.35018352506847</v>
      </c>
      <c r="P331" s="438">
        <v>-215.65680574838373</v>
      </c>
      <c r="Q331" s="438">
        <v>-215.65680574838373</v>
      </c>
      <c r="R331" s="487">
        <f t="shared" si="50"/>
        <v>0</v>
      </c>
      <c r="S331" s="440">
        <v>-24.353821174662219</v>
      </c>
      <c r="T331" s="440">
        <v>-24.353821174662219</v>
      </c>
      <c r="U331" s="438">
        <v>-24.3402911689119</v>
      </c>
      <c r="V331" s="438">
        <v>-24.3402911689119</v>
      </c>
      <c r="W331" s="487">
        <f t="shared" si="51"/>
        <v>0</v>
      </c>
      <c r="X331" s="440">
        <v>-236.99165823981468</v>
      </c>
      <c r="Y331" s="440">
        <v>-233.70400469973072</v>
      </c>
      <c r="Z331" s="438">
        <v>-239.99709691729561</v>
      </c>
      <c r="AA331" s="438">
        <v>-239.99709691729561</v>
      </c>
      <c r="AB331" s="487">
        <f t="shared" si="52"/>
        <v>0</v>
      </c>
      <c r="AC331" s="440">
        <v>167.11831585156611</v>
      </c>
      <c r="AD331" s="440">
        <v>166.44732301515239</v>
      </c>
      <c r="AE331" s="440">
        <v>166.44732301515239</v>
      </c>
      <c r="AF331" s="438">
        <f t="shared" si="53"/>
        <v>162.40606627821825</v>
      </c>
      <c r="AG331" s="487">
        <f t="shared" si="54"/>
        <v>4.0412567369341446</v>
      </c>
      <c r="AH331" s="440">
        <v>-69.87334238824856</v>
      </c>
      <c r="AI331" s="440">
        <v>-67.256681684578311</v>
      </c>
      <c r="AJ331" s="438">
        <v>-73.549773902143215</v>
      </c>
      <c r="AK331" s="428">
        <f t="shared" si="55"/>
        <v>-77.591030639077388</v>
      </c>
      <c r="AL331" s="487">
        <f t="shared" si="56"/>
        <v>4.041256736934173</v>
      </c>
      <c r="AM331" s="429">
        <v>8</v>
      </c>
      <c r="AN331" s="429">
        <v>8</v>
      </c>
    </row>
    <row r="332" spans="1:40">
      <c r="A332" s="434">
        <v>77</v>
      </c>
      <c r="B332" s="435" t="s">
        <v>61</v>
      </c>
      <c r="C332" s="436">
        <v>4601</v>
      </c>
      <c r="D332" s="497">
        <v>197.47243613076458</v>
      </c>
      <c r="E332" s="497">
        <v>195.45751133471322</v>
      </c>
      <c r="F332" s="498">
        <v>194.04499567260589</v>
      </c>
      <c r="G332" s="498">
        <v>194.04499567260589</v>
      </c>
      <c r="H332" s="502">
        <f t="shared" si="48"/>
        <v>0</v>
      </c>
      <c r="I332" s="491">
        <v>-214.20067847780206</v>
      </c>
      <c r="J332" s="491">
        <v>-200.77105591478286</v>
      </c>
      <c r="K332" s="500">
        <v>-193.88315001399016</v>
      </c>
      <c r="L332" s="500">
        <v>-193.88315001399016</v>
      </c>
      <c r="M332" s="488">
        <f t="shared" si="49"/>
        <v>0</v>
      </c>
      <c r="N332" s="440">
        <v>-16.728242347037476</v>
      </c>
      <c r="O332" s="440">
        <v>-5.3135445800696317</v>
      </c>
      <c r="P332" s="438">
        <v>0.16184565861573999</v>
      </c>
      <c r="Q332" s="438">
        <v>0.16184565861573999</v>
      </c>
      <c r="R332" s="487">
        <f t="shared" si="50"/>
        <v>0</v>
      </c>
      <c r="S332" s="440">
        <v>583.90992027274194</v>
      </c>
      <c r="T332" s="440">
        <v>583.90992027274194</v>
      </c>
      <c r="U332" s="438">
        <v>579.15636115154655</v>
      </c>
      <c r="V332" s="438">
        <v>579.15636115154655</v>
      </c>
      <c r="W332" s="487">
        <f t="shared" si="51"/>
        <v>0</v>
      </c>
      <c r="X332" s="440">
        <v>567.18167792570443</v>
      </c>
      <c r="Y332" s="440">
        <v>578.59637569267227</v>
      </c>
      <c r="Z332" s="438">
        <v>579.31820681016234</v>
      </c>
      <c r="AA332" s="438">
        <v>579.31820681016234</v>
      </c>
      <c r="AB332" s="487">
        <f t="shared" si="52"/>
        <v>0</v>
      </c>
      <c r="AC332" s="440">
        <v>231.34168138337554</v>
      </c>
      <c r="AD332" s="440">
        <v>229.39144486613534</v>
      </c>
      <c r="AE332" s="440">
        <v>229.39144486613534</v>
      </c>
      <c r="AF332" s="438">
        <f t="shared" si="53"/>
        <v>227.58220738989627</v>
      </c>
      <c r="AG332" s="487">
        <f t="shared" si="54"/>
        <v>1.8092374762390762</v>
      </c>
      <c r="AH332" s="440">
        <v>798.52335930907998</v>
      </c>
      <c r="AI332" s="440">
        <v>807.98782055880758</v>
      </c>
      <c r="AJ332" s="438">
        <v>808.70965167629765</v>
      </c>
      <c r="AK332" s="428">
        <f t="shared" si="55"/>
        <v>806.90041420005855</v>
      </c>
      <c r="AL332" s="487">
        <f t="shared" si="56"/>
        <v>1.8092374762391046</v>
      </c>
      <c r="AM332" s="429">
        <v>13</v>
      </c>
      <c r="AN332" s="429">
        <v>13</v>
      </c>
    </row>
    <row r="333" spans="1:40">
      <c r="A333" s="434">
        <v>78</v>
      </c>
      <c r="B333" s="435" t="s">
        <v>62</v>
      </c>
      <c r="C333" s="436">
        <v>7832</v>
      </c>
      <c r="D333" s="497">
        <v>153.80317207643776</v>
      </c>
      <c r="E333" s="497">
        <v>152.0686018371147</v>
      </c>
      <c r="F333" s="498">
        <v>148.83376307343823</v>
      </c>
      <c r="G333" s="498">
        <v>148.83376307343823</v>
      </c>
      <c r="H333" s="502">
        <f t="shared" si="48"/>
        <v>0</v>
      </c>
      <c r="I333" s="491">
        <v>-432.86638124633043</v>
      </c>
      <c r="J333" s="491">
        <v>-423.71007915701114</v>
      </c>
      <c r="K333" s="500">
        <v>-441.25857076028154</v>
      </c>
      <c r="L333" s="500">
        <v>-441.25857076028154</v>
      </c>
      <c r="M333" s="488">
        <f t="shared" si="49"/>
        <v>0</v>
      </c>
      <c r="N333" s="440">
        <v>-279.06320916989267</v>
      </c>
      <c r="O333" s="440">
        <v>-271.64147731989647</v>
      </c>
      <c r="P333" s="438">
        <v>-292.42480768684334</v>
      </c>
      <c r="Q333" s="438">
        <v>-292.42480768684334</v>
      </c>
      <c r="R333" s="487">
        <f t="shared" si="50"/>
        <v>0</v>
      </c>
      <c r="S333" s="440">
        <v>-13.727951594181821</v>
      </c>
      <c r="T333" s="440">
        <v>-13.727951594181821</v>
      </c>
      <c r="U333" s="438">
        <v>-13.687317965928571</v>
      </c>
      <c r="V333" s="438">
        <v>-13.687317965928571</v>
      </c>
      <c r="W333" s="487">
        <f t="shared" si="51"/>
        <v>0</v>
      </c>
      <c r="X333" s="440">
        <v>-292.7911607640745</v>
      </c>
      <c r="Y333" s="440">
        <v>-285.36942891407824</v>
      </c>
      <c r="Z333" s="438">
        <v>-306.11212565277191</v>
      </c>
      <c r="AA333" s="438">
        <v>-306.11212565277191</v>
      </c>
      <c r="AB333" s="487">
        <f t="shared" si="52"/>
        <v>0</v>
      </c>
      <c r="AC333" s="440">
        <v>161.11098518652753</v>
      </c>
      <c r="AD333" s="440">
        <v>160.49753998985511</v>
      </c>
      <c r="AE333" s="440">
        <v>160.49753998985511</v>
      </c>
      <c r="AF333" s="438">
        <f t="shared" si="53"/>
        <v>158.68428160666969</v>
      </c>
      <c r="AG333" s="487">
        <f t="shared" si="54"/>
        <v>1.8132583831854276</v>
      </c>
      <c r="AH333" s="440">
        <v>-131.68017557754698</v>
      </c>
      <c r="AI333" s="440">
        <v>-124.87188892422316</v>
      </c>
      <c r="AJ333" s="438">
        <v>-145.61458566291677</v>
      </c>
      <c r="AK333" s="428">
        <f t="shared" si="55"/>
        <v>-147.42784404610219</v>
      </c>
      <c r="AL333" s="487">
        <f t="shared" si="56"/>
        <v>1.8132583831854276</v>
      </c>
      <c r="AM333" s="429">
        <v>1</v>
      </c>
      <c r="AN333" s="430">
        <v>34</v>
      </c>
    </row>
    <row r="334" spans="1:40">
      <c r="A334" s="434">
        <v>79</v>
      </c>
      <c r="B334" s="435" t="s">
        <v>63</v>
      </c>
      <c r="C334" s="436">
        <v>6753</v>
      </c>
      <c r="D334" s="497">
        <v>59.286031715907626</v>
      </c>
      <c r="E334" s="497">
        <v>58.26376099994954</v>
      </c>
      <c r="F334" s="498">
        <v>54.972231802850821</v>
      </c>
      <c r="G334" s="498">
        <v>54.972231802850821</v>
      </c>
      <c r="H334" s="502">
        <f t="shared" si="48"/>
        <v>0</v>
      </c>
      <c r="I334" s="491">
        <v>-336.06133474821337</v>
      </c>
      <c r="J334" s="491">
        <v>-328.73370752303146</v>
      </c>
      <c r="K334" s="500">
        <v>-342.72373159946227</v>
      </c>
      <c r="L334" s="500">
        <v>-342.72373159946227</v>
      </c>
      <c r="M334" s="488">
        <f t="shared" si="49"/>
        <v>0</v>
      </c>
      <c r="N334" s="440">
        <v>-276.77530303230577</v>
      </c>
      <c r="O334" s="440">
        <v>-270.46994652308194</v>
      </c>
      <c r="P334" s="438">
        <v>-287.75149979661143</v>
      </c>
      <c r="Q334" s="438">
        <v>-287.75149979661143</v>
      </c>
      <c r="R334" s="487">
        <f t="shared" si="50"/>
        <v>0</v>
      </c>
      <c r="S334" s="440">
        <v>-64.629462036701952</v>
      </c>
      <c r="T334" s="440">
        <v>-64.629462036701952</v>
      </c>
      <c r="U334" s="438">
        <v>-64.527337683183191</v>
      </c>
      <c r="V334" s="438">
        <v>-64.527337683183191</v>
      </c>
      <c r="W334" s="487">
        <f t="shared" si="51"/>
        <v>0</v>
      </c>
      <c r="X334" s="440">
        <v>-341.40476506900768</v>
      </c>
      <c r="Y334" s="440">
        <v>-335.09940855978391</v>
      </c>
      <c r="Z334" s="438">
        <v>-352.27883747979462</v>
      </c>
      <c r="AA334" s="438">
        <v>-352.27883747979462</v>
      </c>
      <c r="AB334" s="487">
        <f t="shared" si="52"/>
        <v>0</v>
      </c>
      <c r="AC334" s="440">
        <v>161.76342353817083</v>
      </c>
      <c r="AD334" s="440">
        <v>160.95687868842566</v>
      </c>
      <c r="AE334" s="440">
        <v>160.95687868842566</v>
      </c>
      <c r="AF334" s="438">
        <f t="shared" si="53"/>
        <v>157.59371444161516</v>
      </c>
      <c r="AG334" s="487">
        <f t="shared" si="54"/>
        <v>3.3631642468104985</v>
      </c>
      <c r="AH334" s="440">
        <v>-179.64134153083685</v>
      </c>
      <c r="AI334" s="440">
        <v>-174.14252987135825</v>
      </c>
      <c r="AJ334" s="438">
        <v>-191.32195879136896</v>
      </c>
      <c r="AK334" s="428">
        <f t="shared" si="55"/>
        <v>-194.68512303817946</v>
      </c>
      <c r="AL334" s="487">
        <f t="shared" si="56"/>
        <v>3.3631642468104985</v>
      </c>
      <c r="AM334" s="429">
        <v>4</v>
      </c>
      <c r="AN334" s="429">
        <v>4</v>
      </c>
    </row>
    <row r="335" spans="1:40">
      <c r="A335" s="434">
        <v>81</v>
      </c>
      <c r="B335" s="435" t="s">
        <v>64</v>
      </c>
      <c r="C335" s="436">
        <v>2574</v>
      </c>
      <c r="D335" s="497">
        <v>-114.48802393537352</v>
      </c>
      <c r="E335" s="497">
        <v>-114.10497410925659</v>
      </c>
      <c r="F335" s="498">
        <v>-115.80370148777114</v>
      </c>
      <c r="G335" s="498">
        <v>-115.80370148777114</v>
      </c>
      <c r="H335" s="502">
        <f t="shared" si="48"/>
        <v>0</v>
      </c>
      <c r="I335" s="491">
        <v>-71.955430436152369</v>
      </c>
      <c r="J335" s="491">
        <v>-65.58919784577833</v>
      </c>
      <c r="K335" s="500">
        <v>-81.160874159205406</v>
      </c>
      <c r="L335" s="500">
        <v>-81.160874159205406</v>
      </c>
      <c r="M335" s="488">
        <f t="shared" si="49"/>
        <v>0</v>
      </c>
      <c r="N335" s="440">
        <v>-186.44345437152589</v>
      </c>
      <c r="O335" s="440">
        <v>-179.6941719550349</v>
      </c>
      <c r="P335" s="438">
        <v>-196.96457564697656</v>
      </c>
      <c r="Q335" s="438">
        <v>-196.96457564697656</v>
      </c>
      <c r="R335" s="487">
        <f t="shared" si="50"/>
        <v>0</v>
      </c>
      <c r="S335" s="440">
        <v>223.80547026458547</v>
      </c>
      <c r="T335" s="440">
        <v>223.80547026458547</v>
      </c>
      <c r="U335" s="438">
        <v>224.93585000945956</v>
      </c>
      <c r="V335" s="438">
        <v>224.93585000945956</v>
      </c>
      <c r="W335" s="487">
        <f t="shared" si="51"/>
        <v>0</v>
      </c>
      <c r="X335" s="440">
        <v>37.362015893059578</v>
      </c>
      <c r="Y335" s="440">
        <v>44.111298309550563</v>
      </c>
      <c r="Z335" s="438">
        <v>27.971274362483012</v>
      </c>
      <c r="AA335" s="438">
        <v>27.971274362483012</v>
      </c>
      <c r="AB335" s="487">
        <f t="shared" si="52"/>
        <v>0</v>
      </c>
      <c r="AC335" s="440">
        <v>245.03389359295986</v>
      </c>
      <c r="AD335" s="440">
        <v>242.79340843444749</v>
      </c>
      <c r="AE335" s="440">
        <v>242.79340843444749</v>
      </c>
      <c r="AF335" s="438">
        <f t="shared" si="53"/>
        <v>240.9105033484401</v>
      </c>
      <c r="AG335" s="487">
        <f t="shared" si="54"/>
        <v>1.8829050860073835</v>
      </c>
      <c r="AH335" s="440">
        <v>282.39590948601943</v>
      </c>
      <c r="AI335" s="440">
        <v>286.90470674399802</v>
      </c>
      <c r="AJ335" s="438">
        <v>270.76468279693046</v>
      </c>
      <c r="AK335" s="428">
        <f t="shared" si="55"/>
        <v>268.88177771092307</v>
      </c>
      <c r="AL335" s="487">
        <f t="shared" si="56"/>
        <v>1.8829050860073835</v>
      </c>
      <c r="AM335" s="429">
        <v>7</v>
      </c>
      <c r="AN335" s="429">
        <v>7</v>
      </c>
    </row>
    <row r="336" spans="1:40">
      <c r="A336" s="434">
        <v>82</v>
      </c>
      <c r="B336" s="435" t="s">
        <v>65</v>
      </c>
      <c r="C336" s="436">
        <v>9359</v>
      </c>
      <c r="D336" s="497">
        <v>325.32358934967488</v>
      </c>
      <c r="E336" s="497">
        <v>322.43812063038882</v>
      </c>
      <c r="F336" s="498">
        <v>321.89438752215426</v>
      </c>
      <c r="G336" s="498">
        <v>321.89438752215426</v>
      </c>
      <c r="H336" s="502">
        <f t="shared" si="48"/>
        <v>0</v>
      </c>
      <c r="I336" s="491">
        <v>40.844573355765903</v>
      </c>
      <c r="J336" s="491">
        <v>44.287259705017128</v>
      </c>
      <c r="K336" s="500">
        <v>35.002577463180195</v>
      </c>
      <c r="L336" s="500">
        <v>35.002577463180195</v>
      </c>
      <c r="M336" s="488">
        <f t="shared" si="49"/>
        <v>0</v>
      </c>
      <c r="N336" s="440">
        <v>366.16816270544081</v>
      </c>
      <c r="O336" s="440">
        <v>366.72538033540593</v>
      </c>
      <c r="P336" s="438">
        <v>356.89696498533442</v>
      </c>
      <c r="Q336" s="438">
        <v>356.89696498533442</v>
      </c>
      <c r="R336" s="487">
        <f t="shared" si="50"/>
        <v>0</v>
      </c>
      <c r="S336" s="440">
        <v>207.55888646722562</v>
      </c>
      <c r="T336" s="440">
        <v>207.55888646722562</v>
      </c>
      <c r="U336" s="438">
        <v>207.48755337772505</v>
      </c>
      <c r="V336" s="438">
        <v>207.48755337772505</v>
      </c>
      <c r="W336" s="487">
        <f t="shared" si="51"/>
        <v>0</v>
      </c>
      <c r="X336" s="440">
        <v>573.7270491726664</v>
      </c>
      <c r="Y336" s="440">
        <v>574.28426680263146</v>
      </c>
      <c r="Z336" s="438">
        <v>564.38451836305944</v>
      </c>
      <c r="AA336" s="438">
        <v>564.38451836305944</v>
      </c>
      <c r="AB336" s="487">
        <f t="shared" si="52"/>
        <v>0</v>
      </c>
      <c r="AC336" s="440">
        <v>151.58138446491932</v>
      </c>
      <c r="AD336" s="440">
        <v>151.47839835334099</v>
      </c>
      <c r="AE336" s="440">
        <v>151.47839835334099</v>
      </c>
      <c r="AF336" s="438">
        <f t="shared" si="53"/>
        <v>148.45104603604929</v>
      </c>
      <c r="AG336" s="487">
        <f t="shared" si="54"/>
        <v>3.027352317291701</v>
      </c>
      <c r="AH336" s="440">
        <v>725.30843363758561</v>
      </c>
      <c r="AI336" s="440">
        <v>725.76266515597251</v>
      </c>
      <c r="AJ336" s="438">
        <v>715.86291671640038</v>
      </c>
      <c r="AK336" s="428">
        <f t="shared" si="55"/>
        <v>712.83556439910888</v>
      </c>
      <c r="AL336" s="487">
        <f t="shared" si="56"/>
        <v>3.027352317291502</v>
      </c>
      <c r="AM336" s="429">
        <v>5</v>
      </c>
      <c r="AN336" s="429">
        <v>5</v>
      </c>
    </row>
    <row r="337" spans="1:40">
      <c r="A337" s="434">
        <v>86</v>
      </c>
      <c r="B337" s="435" t="s">
        <v>66</v>
      </c>
      <c r="C337" s="436">
        <v>8031</v>
      </c>
      <c r="D337" s="497">
        <v>332.82396798343433</v>
      </c>
      <c r="E337" s="497">
        <v>329.83148210065917</v>
      </c>
      <c r="F337" s="498">
        <v>328.34259979750072</v>
      </c>
      <c r="G337" s="498">
        <v>328.34259979750072</v>
      </c>
      <c r="H337" s="502">
        <f t="shared" si="48"/>
        <v>0</v>
      </c>
      <c r="I337" s="491">
        <v>-148.60789956783884</v>
      </c>
      <c r="J337" s="491">
        <v>-142.75402492265056</v>
      </c>
      <c r="K337" s="500">
        <v>-154.75498095743416</v>
      </c>
      <c r="L337" s="500">
        <v>-154.75498095743416</v>
      </c>
      <c r="M337" s="488">
        <f t="shared" si="49"/>
        <v>0</v>
      </c>
      <c r="N337" s="440">
        <v>184.21606841559549</v>
      </c>
      <c r="O337" s="440">
        <v>187.07745717800864</v>
      </c>
      <c r="P337" s="438">
        <v>173.5876188400666</v>
      </c>
      <c r="Q337" s="438">
        <v>173.5876188400666</v>
      </c>
      <c r="R337" s="487">
        <f t="shared" si="50"/>
        <v>0</v>
      </c>
      <c r="S337" s="440">
        <v>336.41463452905458</v>
      </c>
      <c r="T337" s="440">
        <v>336.41463452905458</v>
      </c>
      <c r="U337" s="438">
        <v>337.32829825989103</v>
      </c>
      <c r="V337" s="438">
        <v>337.32829825989103</v>
      </c>
      <c r="W337" s="487">
        <f t="shared" si="51"/>
        <v>0</v>
      </c>
      <c r="X337" s="440">
        <v>520.63070294465001</v>
      </c>
      <c r="Y337" s="440">
        <v>523.4920917070632</v>
      </c>
      <c r="Z337" s="438">
        <v>510.9159170999576</v>
      </c>
      <c r="AA337" s="438">
        <v>510.9159170999576</v>
      </c>
      <c r="AB337" s="487">
        <f t="shared" si="52"/>
        <v>0</v>
      </c>
      <c r="AC337" s="440">
        <v>178.03500202704436</v>
      </c>
      <c r="AD337" s="440">
        <v>177.41385525229566</v>
      </c>
      <c r="AE337" s="440">
        <v>177.41385525229566</v>
      </c>
      <c r="AF337" s="438">
        <f t="shared" si="53"/>
        <v>173.29073966606822</v>
      </c>
      <c r="AG337" s="487">
        <f t="shared" si="54"/>
        <v>4.123115586227442</v>
      </c>
      <c r="AH337" s="440">
        <v>698.66570497169437</v>
      </c>
      <c r="AI337" s="440">
        <v>700.90594695935886</v>
      </c>
      <c r="AJ337" s="438">
        <v>688.32977235225326</v>
      </c>
      <c r="AK337" s="428">
        <f t="shared" si="55"/>
        <v>684.20665676602584</v>
      </c>
      <c r="AL337" s="487">
        <f t="shared" si="56"/>
        <v>4.1231155862274136</v>
      </c>
      <c r="AM337" s="429">
        <v>5</v>
      </c>
      <c r="AN337" s="429">
        <v>5</v>
      </c>
    </row>
    <row r="338" spans="1:40">
      <c r="A338" s="434">
        <v>90</v>
      </c>
      <c r="B338" s="435" t="s">
        <v>67</v>
      </c>
      <c r="C338" s="436">
        <v>3061</v>
      </c>
      <c r="D338" s="497">
        <v>321.89754735980796</v>
      </c>
      <c r="E338" s="497">
        <v>318.8821596737792</v>
      </c>
      <c r="F338" s="498">
        <v>317.65911706217588</v>
      </c>
      <c r="G338" s="498">
        <v>317.65911706217588</v>
      </c>
      <c r="H338" s="502">
        <f t="shared" si="48"/>
        <v>0</v>
      </c>
      <c r="I338" s="491">
        <v>-514.41910313756625</v>
      </c>
      <c r="J338" s="491">
        <v>-554.96110582926644</v>
      </c>
      <c r="K338" s="500">
        <v>-550.74198208633243</v>
      </c>
      <c r="L338" s="500">
        <v>-550.74198208633243</v>
      </c>
      <c r="M338" s="488">
        <f t="shared" si="49"/>
        <v>0</v>
      </c>
      <c r="N338" s="440">
        <v>-192.52155577775835</v>
      </c>
      <c r="O338" s="440">
        <v>-236.07894615548727</v>
      </c>
      <c r="P338" s="438">
        <v>-233.08286502415658</v>
      </c>
      <c r="Q338" s="438">
        <v>-233.08286502415658</v>
      </c>
      <c r="R338" s="487">
        <f t="shared" si="50"/>
        <v>0</v>
      </c>
      <c r="S338" s="440">
        <v>175.89940990302892</v>
      </c>
      <c r="T338" s="440">
        <v>175.89940990302892</v>
      </c>
      <c r="U338" s="438">
        <v>175.88259381740446</v>
      </c>
      <c r="V338" s="438">
        <v>175.88259381740446</v>
      </c>
      <c r="W338" s="487">
        <f t="shared" si="51"/>
        <v>0</v>
      </c>
      <c r="X338" s="440">
        <v>-16.622145874729416</v>
      </c>
      <c r="Y338" s="440">
        <v>-60.179536252458341</v>
      </c>
      <c r="Z338" s="438">
        <v>-57.200271206752113</v>
      </c>
      <c r="AA338" s="438">
        <v>-57.200271206752113</v>
      </c>
      <c r="AB338" s="487">
        <f t="shared" si="52"/>
        <v>0</v>
      </c>
      <c r="AC338" s="440">
        <v>234.97970041646286</v>
      </c>
      <c r="AD338" s="440">
        <v>233.04302975739031</v>
      </c>
      <c r="AE338" s="440">
        <v>233.04302975739031</v>
      </c>
      <c r="AF338" s="438">
        <f t="shared" si="53"/>
        <v>229.99973757024111</v>
      </c>
      <c r="AG338" s="487">
        <f t="shared" si="54"/>
        <v>3.0432921871492056</v>
      </c>
      <c r="AH338" s="440">
        <v>218.35755454173346</v>
      </c>
      <c r="AI338" s="440">
        <v>172.86349350493197</v>
      </c>
      <c r="AJ338" s="438">
        <v>175.84275855063819</v>
      </c>
      <c r="AK338" s="428">
        <f t="shared" si="55"/>
        <v>172.79946636348899</v>
      </c>
      <c r="AL338" s="487">
        <f t="shared" si="56"/>
        <v>3.0432921871492056</v>
      </c>
      <c r="AM338" s="429">
        <v>12</v>
      </c>
      <c r="AN338" s="429">
        <v>12</v>
      </c>
    </row>
    <row r="339" spans="1:40">
      <c r="A339" s="434">
        <v>91</v>
      </c>
      <c r="B339" s="435" t="s">
        <v>68</v>
      </c>
      <c r="C339" s="436">
        <v>664028</v>
      </c>
      <c r="D339" s="497">
        <v>360.39651712092092</v>
      </c>
      <c r="E339" s="497">
        <v>356.70469829224595</v>
      </c>
      <c r="F339" s="498">
        <v>356.73162542483283</v>
      </c>
      <c r="G339" s="498">
        <v>356.73162542483283</v>
      </c>
      <c r="H339" s="502">
        <f t="shared" si="48"/>
        <v>0</v>
      </c>
      <c r="I339" s="491">
        <v>-66.170590101126777</v>
      </c>
      <c r="J339" s="491">
        <v>-68.201719644159851</v>
      </c>
      <c r="K339" s="500">
        <v>-15.302515025436241</v>
      </c>
      <c r="L339" s="500">
        <v>-15.302515025436241</v>
      </c>
      <c r="M339" s="488">
        <f t="shared" si="49"/>
        <v>0</v>
      </c>
      <c r="N339" s="440">
        <v>294.22592701979414</v>
      </c>
      <c r="O339" s="440">
        <v>288.50297864808613</v>
      </c>
      <c r="P339" s="438">
        <v>341.42911039939656</v>
      </c>
      <c r="Q339" s="438">
        <v>341.42911039939656</v>
      </c>
      <c r="R339" s="487">
        <f t="shared" si="50"/>
        <v>0</v>
      </c>
      <c r="S339" s="440">
        <v>-87.53213200854043</v>
      </c>
      <c r="T339" s="440">
        <v>-87.53213200854043</v>
      </c>
      <c r="U339" s="438">
        <v>-87.609077489293469</v>
      </c>
      <c r="V339" s="438">
        <v>-87.609077489293469</v>
      </c>
      <c r="W339" s="487">
        <f t="shared" si="51"/>
        <v>0</v>
      </c>
      <c r="X339" s="440">
        <v>206.69379501125371</v>
      </c>
      <c r="Y339" s="440">
        <v>200.97084663954573</v>
      </c>
      <c r="Z339" s="438">
        <v>253.82003291010312</v>
      </c>
      <c r="AA339" s="438">
        <v>253.82003291010312</v>
      </c>
      <c r="AB339" s="487">
        <f t="shared" si="52"/>
        <v>0</v>
      </c>
      <c r="AC339" s="440">
        <v>135.72640176522083</v>
      </c>
      <c r="AD339" s="440">
        <v>136.32806346437087</v>
      </c>
      <c r="AE339" s="440">
        <v>136.32806346437087</v>
      </c>
      <c r="AF339" s="438">
        <f t="shared" si="53"/>
        <v>134.24752102065841</v>
      </c>
      <c r="AG339" s="487">
        <f t="shared" si="54"/>
        <v>2.08054244371246</v>
      </c>
      <c r="AH339" s="440">
        <v>342.42019677647454</v>
      </c>
      <c r="AI339" s="440">
        <v>337.29891010391663</v>
      </c>
      <c r="AJ339" s="438">
        <v>390.14809637447399</v>
      </c>
      <c r="AK339" s="428">
        <f t="shared" si="55"/>
        <v>388.06755393076151</v>
      </c>
      <c r="AL339" s="487">
        <f t="shared" si="56"/>
        <v>2.0805424437124884</v>
      </c>
      <c r="AM339" s="429">
        <v>1</v>
      </c>
      <c r="AN339" s="430">
        <v>31</v>
      </c>
    </row>
    <row r="340" spans="1:40">
      <c r="A340" s="434">
        <v>92</v>
      </c>
      <c r="B340" s="435" t="s">
        <v>69</v>
      </c>
      <c r="C340" s="436">
        <v>242819</v>
      </c>
      <c r="D340" s="497">
        <v>708.85677214152327</v>
      </c>
      <c r="E340" s="497">
        <v>702.32003071103543</v>
      </c>
      <c r="F340" s="498">
        <v>703.20159374526747</v>
      </c>
      <c r="G340" s="498">
        <v>703.20159374526747</v>
      </c>
      <c r="H340" s="502">
        <f t="shared" si="48"/>
        <v>0</v>
      </c>
      <c r="I340" s="491">
        <v>-164.77712948513997</v>
      </c>
      <c r="J340" s="491">
        <v>-159.80554249678957</v>
      </c>
      <c r="K340" s="500">
        <v>-164.39943678623214</v>
      </c>
      <c r="L340" s="500">
        <v>-164.39943678623214</v>
      </c>
      <c r="M340" s="488">
        <f t="shared" si="49"/>
        <v>0</v>
      </c>
      <c r="N340" s="440">
        <v>544.07964265638327</v>
      </c>
      <c r="O340" s="440">
        <v>542.51448821424583</v>
      </c>
      <c r="P340" s="438">
        <v>538.8021569590353</v>
      </c>
      <c r="Q340" s="438">
        <v>538.8021569590353</v>
      </c>
      <c r="R340" s="487">
        <f t="shared" si="50"/>
        <v>0</v>
      </c>
      <c r="S340" s="440">
        <v>-17.756476611770594</v>
      </c>
      <c r="T340" s="440">
        <v>-17.756476611770594</v>
      </c>
      <c r="U340" s="438">
        <v>-17.847818755232034</v>
      </c>
      <c r="V340" s="438">
        <v>-17.847818755232034</v>
      </c>
      <c r="W340" s="487">
        <f t="shared" si="51"/>
        <v>0</v>
      </c>
      <c r="X340" s="440">
        <v>526.32316604461266</v>
      </c>
      <c r="Y340" s="440">
        <v>524.75801160247522</v>
      </c>
      <c r="Z340" s="438">
        <v>520.95433820380333</v>
      </c>
      <c r="AA340" s="438">
        <v>520.95433820380333</v>
      </c>
      <c r="AB340" s="487">
        <f t="shared" si="52"/>
        <v>0</v>
      </c>
      <c r="AC340" s="440">
        <v>126.76546459639103</v>
      </c>
      <c r="AD340" s="440">
        <v>126.99360185843027</v>
      </c>
      <c r="AE340" s="440">
        <v>126.99360185843027</v>
      </c>
      <c r="AF340" s="438">
        <f t="shared" si="53"/>
        <v>124.7772105876971</v>
      </c>
      <c r="AG340" s="487">
        <f t="shared" si="54"/>
        <v>2.216391270733169</v>
      </c>
      <c r="AH340" s="440">
        <v>653.08863064100376</v>
      </c>
      <c r="AI340" s="440">
        <v>651.75161346090556</v>
      </c>
      <c r="AJ340" s="438">
        <v>647.94794006223356</v>
      </c>
      <c r="AK340" s="428">
        <f t="shared" si="55"/>
        <v>645.73154879150047</v>
      </c>
      <c r="AL340" s="487">
        <f t="shared" si="56"/>
        <v>2.2163912707330837</v>
      </c>
      <c r="AM340" s="429">
        <v>1</v>
      </c>
      <c r="AN340" s="430">
        <v>35</v>
      </c>
    </row>
    <row r="341" spans="1:40">
      <c r="A341" s="434">
        <v>97</v>
      </c>
      <c r="B341" s="435" t="s">
        <v>70</v>
      </c>
      <c r="C341" s="436">
        <v>2091</v>
      </c>
      <c r="D341" s="497">
        <v>127.23910176040819</v>
      </c>
      <c r="E341" s="497">
        <v>125.69098982962694</v>
      </c>
      <c r="F341" s="498">
        <v>125.59841830967531</v>
      </c>
      <c r="G341" s="498">
        <v>125.59841830967531</v>
      </c>
      <c r="H341" s="502">
        <f t="shared" si="48"/>
        <v>0</v>
      </c>
      <c r="I341" s="491">
        <v>-193.17996632848968</v>
      </c>
      <c r="J341" s="491">
        <v>-185.050379070335</v>
      </c>
      <c r="K341" s="500">
        <v>-167.49473920645102</v>
      </c>
      <c r="L341" s="500">
        <v>-167.49473920645102</v>
      </c>
      <c r="M341" s="488">
        <f t="shared" si="49"/>
        <v>0</v>
      </c>
      <c r="N341" s="440">
        <v>-65.940864568081494</v>
      </c>
      <c r="O341" s="440">
        <v>-59.359389240708069</v>
      </c>
      <c r="P341" s="438">
        <v>-41.896320896775698</v>
      </c>
      <c r="Q341" s="438">
        <v>-41.896320896775698</v>
      </c>
      <c r="R341" s="487">
        <f t="shared" si="50"/>
        <v>0</v>
      </c>
      <c r="S341" s="440">
        <v>139.38281513694011</v>
      </c>
      <c r="T341" s="440">
        <v>139.38281513694011</v>
      </c>
      <c r="U341" s="438">
        <v>141.11820156710343</v>
      </c>
      <c r="V341" s="438">
        <v>141.11820156710343</v>
      </c>
      <c r="W341" s="487">
        <f t="shared" si="51"/>
        <v>0</v>
      </c>
      <c r="X341" s="440">
        <v>73.441950568858601</v>
      </c>
      <c r="Y341" s="440">
        <v>80.023425896232041</v>
      </c>
      <c r="Z341" s="438">
        <v>99.221880670327735</v>
      </c>
      <c r="AA341" s="438">
        <v>99.221880670327735</v>
      </c>
      <c r="AB341" s="487">
        <f t="shared" si="52"/>
        <v>0</v>
      </c>
      <c r="AC341" s="440">
        <v>217.16666575013051</v>
      </c>
      <c r="AD341" s="440">
        <v>215.9396992035247</v>
      </c>
      <c r="AE341" s="440">
        <v>215.9396992035247</v>
      </c>
      <c r="AF341" s="438">
        <f t="shared" si="53"/>
        <v>214.57817084859673</v>
      </c>
      <c r="AG341" s="487">
        <f t="shared" si="54"/>
        <v>1.3615283549279695</v>
      </c>
      <c r="AH341" s="440">
        <v>290.60861631898911</v>
      </c>
      <c r="AI341" s="440">
        <v>295.96312509975672</v>
      </c>
      <c r="AJ341" s="438">
        <v>315.16157987385247</v>
      </c>
      <c r="AK341" s="428">
        <f t="shared" si="55"/>
        <v>313.80005151892448</v>
      </c>
      <c r="AL341" s="487">
        <f t="shared" si="56"/>
        <v>1.361528354927998</v>
      </c>
      <c r="AM341" s="429">
        <v>10</v>
      </c>
      <c r="AN341" s="429">
        <v>10</v>
      </c>
    </row>
    <row r="342" spans="1:40">
      <c r="A342" s="434">
        <v>98</v>
      </c>
      <c r="B342" s="435" t="s">
        <v>71</v>
      </c>
      <c r="C342" s="436">
        <v>22943</v>
      </c>
      <c r="D342" s="497">
        <v>333.76035693985273</v>
      </c>
      <c r="E342" s="497">
        <v>330.71321289294684</v>
      </c>
      <c r="F342" s="498">
        <v>329.18799949671717</v>
      </c>
      <c r="G342" s="498">
        <v>329.18799949671717</v>
      </c>
      <c r="H342" s="502">
        <f t="shared" si="48"/>
        <v>0</v>
      </c>
      <c r="I342" s="491">
        <v>264.91119384259264</v>
      </c>
      <c r="J342" s="491">
        <v>270.73858334444071</v>
      </c>
      <c r="K342" s="500">
        <v>257.473691109046</v>
      </c>
      <c r="L342" s="500">
        <v>257.473691109046</v>
      </c>
      <c r="M342" s="488">
        <f t="shared" si="49"/>
        <v>0</v>
      </c>
      <c r="N342" s="440">
        <v>598.67155078244537</v>
      </c>
      <c r="O342" s="440">
        <v>601.4517962373875</v>
      </c>
      <c r="P342" s="438">
        <v>586.66169060576317</v>
      </c>
      <c r="Q342" s="438">
        <v>586.66169060576317</v>
      </c>
      <c r="R342" s="487">
        <f t="shared" si="50"/>
        <v>0</v>
      </c>
      <c r="S342" s="440">
        <v>255.02512662828917</v>
      </c>
      <c r="T342" s="440">
        <v>255.02512662828917</v>
      </c>
      <c r="U342" s="438">
        <v>255.15150126498514</v>
      </c>
      <c r="V342" s="438">
        <v>255.15150126498514</v>
      </c>
      <c r="W342" s="487">
        <f t="shared" si="51"/>
        <v>0</v>
      </c>
      <c r="X342" s="440">
        <v>853.69667741073454</v>
      </c>
      <c r="Y342" s="440">
        <v>856.47692286567656</v>
      </c>
      <c r="Z342" s="438">
        <v>841.81319187074826</v>
      </c>
      <c r="AA342" s="438">
        <v>841.81319187074826</v>
      </c>
      <c r="AB342" s="487">
        <f t="shared" si="52"/>
        <v>0</v>
      </c>
      <c r="AC342" s="440">
        <v>152.10214877853713</v>
      </c>
      <c r="AD342" s="440">
        <v>151.83135226713321</v>
      </c>
      <c r="AE342" s="440">
        <v>151.83135226713321</v>
      </c>
      <c r="AF342" s="438">
        <f t="shared" si="53"/>
        <v>148.94998075563538</v>
      </c>
      <c r="AG342" s="487">
        <f t="shared" si="54"/>
        <v>2.8813715114978322</v>
      </c>
      <c r="AH342" s="440">
        <v>1005.7988261892717</v>
      </c>
      <c r="AI342" s="440">
        <v>1008.3082751328099</v>
      </c>
      <c r="AJ342" s="438">
        <v>993.64454413788155</v>
      </c>
      <c r="AK342" s="428">
        <f t="shared" si="55"/>
        <v>990.76317262638361</v>
      </c>
      <c r="AL342" s="487">
        <f t="shared" si="56"/>
        <v>2.8813715114979459</v>
      </c>
      <c r="AM342" s="429">
        <v>7</v>
      </c>
      <c r="AN342" s="429">
        <v>7</v>
      </c>
    </row>
    <row r="343" spans="1:40">
      <c r="A343" s="434">
        <v>102</v>
      </c>
      <c r="B343" s="435" t="s">
        <v>72</v>
      </c>
      <c r="C343" s="436">
        <v>9745</v>
      </c>
      <c r="D343" s="497">
        <v>122.59970112329998</v>
      </c>
      <c r="E343" s="497">
        <v>121.21648862175292</v>
      </c>
      <c r="F343" s="498">
        <v>120.235510738538</v>
      </c>
      <c r="G343" s="498">
        <v>120.235510738538</v>
      </c>
      <c r="H343" s="502">
        <f t="shared" si="48"/>
        <v>0</v>
      </c>
      <c r="I343" s="491">
        <v>-27.676488772788908</v>
      </c>
      <c r="J343" s="491">
        <v>-21.681223948768032</v>
      </c>
      <c r="K343" s="500">
        <v>-23.576964355861353</v>
      </c>
      <c r="L343" s="500">
        <v>-23.576964355861353</v>
      </c>
      <c r="M343" s="488">
        <f t="shared" si="49"/>
        <v>0</v>
      </c>
      <c r="N343" s="440">
        <v>94.923212350511079</v>
      </c>
      <c r="O343" s="440">
        <v>99.53526467298488</v>
      </c>
      <c r="P343" s="438">
        <v>96.658546382676633</v>
      </c>
      <c r="Q343" s="438">
        <v>96.658546382676633</v>
      </c>
      <c r="R343" s="487">
        <f t="shared" si="50"/>
        <v>0</v>
      </c>
      <c r="S343" s="440">
        <v>400.36473979776287</v>
      </c>
      <c r="T343" s="440">
        <v>400.36473979776287</v>
      </c>
      <c r="U343" s="438">
        <v>400.41323715439967</v>
      </c>
      <c r="V343" s="438">
        <v>400.41323715439967</v>
      </c>
      <c r="W343" s="487">
        <f t="shared" si="51"/>
        <v>0</v>
      </c>
      <c r="X343" s="440">
        <v>495.28795214827392</v>
      </c>
      <c r="Y343" s="440">
        <v>499.90000447074772</v>
      </c>
      <c r="Z343" s="438">
        <v>497.07178353707627</v>
      </c>
      <c r="AA343" s="438">
        <v>497.07178353707627</v>
      </c>
      <c r="AB343" s="487">
        <f t="shared" si="52"/>
        <v>0</v>
      </c>
      <c r="AC343" s="440">
        <v>222.00646668798865</v>
      </c>
      <c r="AD343" s="440">
        <v>220.72843544139323</v>
      </c>
      <c r="AE343" s="440">
        <v>220.72843544139323</v>
      </c>
      <c r="AF343" s="438">
        <f t="shared" si="53"/>
        <v>219.65689204010076</v>
      </c>
      <c r="AG343" s="487">
        <f t="shared" si="54"/>
        <v>1.0715434012924732</v>
      </c>
      <c r="AH343" s="440">
        <v>717.29441883626259</v>
      </c>
      <c r="AI343" s="440">
        <v>720.62843991214095</v>
      </c>
      <c r="AJ343" s="438">
        <v>717.8002189784695</v>
      </c>
      <c r="AK343" s="428">
        <f t="shared" si="55"/>
        <v>716.728675577177</v>
      </c>
      <c r="AL343" s="487">
        <f t="shared" si="56"/>
        <v>1.0715434012925016</v>
      </c>
      <c r="AM343" s="429">
        <v>4</v>
      </c>
      <c r="AN343" s="429">
        <v>4</v>
      </c>
    </row>
    <row r="344" spans="1:40">
      <c r="A344" s="434">
        <v>103</v>
      </c>
      <c r="B344" s="435" t="s">
        <v>73</v>
      </c>
      <c r="C344" s="436">
        <v>2161</v>
      </c>
      <c r="D344" s="497">
        <v>83.295066414110551</v>
      </c>
      <c r="E344" s="497">
        <v>82.203384472662194</v>
      </c>
      <c r="F344" s="498">
        <v>82.023902248921644</v>
      </c>
      <c r="G344" s="498">
        <v>82.023902248921644</v>
      </c>
      <c r="H344" s="502">
        <f t="shared" si="48"/>
        <v>0</v>
      </c>
      <c r="I344" s="491">
        <v>24.772701086077234</v>
      </c>
      <c r="J344" s="491">
        <v>31.2150712383689</v>
      </c>
      <c r="K344" s="500">
        <v>28.398360311898809</v>
      </c>
      <c r="L344" s="500">
        <v>28.398360311898809</v>
      </c>
      <c r="M344" s="488">
        <f t="shared" si="49"/>
        <v>0</v>
      </c>
      <c r="N344" s="440">
        <v>108.06776750018778</v>
      </c>
      <c r="O344" s="440">
        <v>113.4184557110311</v>
      </c>
      <c r="P344" s="438">
        <v>110.42226256082046</v>
      </c>
      <c r="Q344" s="438">
        <v>110.42226256082046</v>
      </c>
      <c r="R344" s="487">
        <f t="shared" si="50"/>
        <v>0</v>
      </c>
      <c r="S344" s="440">
        <v>519.7519574972215</v>
      </c>
      <c r="T344" s="440">
        <v>519.7519574972215</v>
      </c>
      <c r="U344" s="438">
        <v>520.62995190284403</v>
      </c>
      <c r="V344" s="438">
        <v>520.62995190284403</v>
      </c>
      <c r="W344" s="487">
        <f t="shared" si="51"/>
        <v>0</v>
      </c>
      <c r="X344" s="440">
        <v>627.81972499740937</v>
      </c>
      <c r="Y344" s="440">
        <v>633.17041320825263</v>
      </c>
      <c r="Z344" s="438">
        <v>631.05221446366454</v>
      </c>
      <c r="AA344" s="438">
        <v>631.05221446366454</v>
      </c>
      <c r="AB344" s="487">
        <f t="shared" si="52"/>
        <v>0</v>
      </c>
      <c r="AC344" s="440">
        <v>230.09691846352877</v>
      </c>
      <c r="AD344" s="440">
        <v>228.52420417406333</v>
      </c>
      <c r="AE344" s="440">
        <v>228.52420417406333</v>
      </c>
      <c r="AF344" s="438">
        <f t="shared" si="53"/>
        <v>226.23153824769562</v>
      </c>
      <c r="AG344" s="487">
        <f t="shared" si="54"/>
        <v>2.2926659263677038</v>
      </c>
      <c r="AH344" s="440">
        <v>857.91664346093808</v>
      </c>
      <c r="AI344" s="440">
        <v>861.69461738231587</v>
      </c>
      <c r="AJ344" s="438">
        <v>859.57641863772778</v>
      </c>
      <c r="AK344" s="428">
        <f t="shared" si="55"/>
        <v>857.28375271136008</v>
      </c>
      <c r="AL344" s="487">
        <f t="shared" si="56"/>
        <v>2.2926659263677038</v>
      </c>
      <c r="AM344" s="429">
        <v>5</v>
      </c>
      <c r="AN344" s="429">
        <v>5</v>
      </c>
    </row>
    <row r="345" spans="1:40">
      <c r="A345" s="434">
        <v>105</v>
      </c>
      <c r="B345" s="435" t="s">
        <v>74</v>
      </c>
      <c r="C345" s="436">
        <v>2094</v>
      </c>
      <c r="D345" s="497">
        <v>518.81776452452971</v>
      </c>
      <c r="E345" s="497">
        <v>514.34359705922861</v>
      </c>
      <c r="F345" s="498">
        <v>516.1131286372879</v>
      </c>
      <c r="G345" s="498">
        <v>516.1131286372879</v>
      </c>
      <c r="H345" s="502">
        <f t="shared" si="48"/>
        <v>0</v>
      </c>
      <c r="I345" s="491">
        <v>313.32960143999566</v>
      </c>
      <c r="J345" s="491">
        <v>308.2817697351357</v>
      </c>
      <c r="K345" s="500">
        <v>317.23603159010588</v>
      </c>
      <c r="L345" s="500">
        <v>317.23603159010588</v>
      </c>
      <c r="M345" s="488">
        <f t="shared" si="49"/>
        <v>0</v>
      </c>
      <c r="N345" s="440">
        <v>832.14736596452531</v>
      </c>
      <c r="O345" s="440">
        <v>822.62536679436437</v>
      </c>
      <c r="P345" s="438">
        <v>833.34916022739378</v>
      </c>
      <c r="Q345" s="438">
        <v>833.34916022739378</v>
      </c>
      <c r="R345" s="487">
        <f t="shared" si="50"/>
        <v>0</v>
      </c>
      <c r="S345" s="440">
        <v>434.97545678127051</v>
      </c>
      <c r="T345" s="440">
        <v>434.97545678127051</v>
      </c>
      <c r="U345" s="438">
        <v>437.49379035364342</v>
      </c>
      <c r="V345" s="438">
        <v>437.49379035364342</v>
      </c>
      <c r="W345" s="487">
        <f t="shared" si="51"/>
        <v>0</v>
      </c>
      <c r="X345" s="440">
        <v>1267.1228227457957</v>
      </c>
      <c r="Y345" s="440">
        <v>1257.6008235756349</v>
      </c>
      <c r="Z345" s="438">
        <v>1270.8429505810373</v>
      </c>
      <c r="AA345" s="438">
        <v>1270.8429505810373</v>
      </c>
      <c r="AB345" s="487">
        <f t="shared" si="52"/>
        <v>0</v>
      </c>
      <c r="AC345" s="440">
        <v>242.27053314408397</v>
      </c>
      <c r="AD345" s="440">
        <v>240.11475254738664</v>
      </c>
      <c r="AE345" s="440">
        <v>240.11475254738664</v>
      </c>
      <c r="AF345" s="438">
        <f t="shared" si="53"/>
        <v>238.97982716703274</v>
      </c>
      <c r="AG345" s="487">
        <f t="shared" si="54"/>
        <v>1.1349253803539057</v>
      </c>
      <c r="AH345" s="440">
        <v>1509.3933558898796</v>
      </c>
      <c r="AI345" s="440">
        <v>1497.7155761230215</v>
      </c>
      <c r="AJ345" s="438">
        <v>1510.9577031284239</v>
      </c>
      <c r="AK345" s="428">
        <f t="shared" si="55"/>
        <v>1509.8227777480699</v>
      </c>
      <c r="AL345" s="487">
        <f t="shared" si="56"/>
        <v>1.1349253803539341</v>
      </c>
      <c r="AM345" s="429">
        <v>18</v>
      </c>
      <c r="AN345" s="429">
        <v>18</v>
      </c>
    </row>
    <row r="346" spans="1:40">
      <c r="A346" s="434">
        <v>106</v>
      </c>
      <c r="B346" s="435" t="s">
        <v>75</v>
      </c>
      <c r="C346" s="436">
        <v>46797</v>
      </c>
      <c r="D346" s="497">
        <v>225.90274812079721</v>
      </c>
      <c r="E346" s="497">
        <v>223.4168247162651</v>
      </c>
      <c r="F346" s="498">
        <v>222.19608381475436</v>
      </c>
      <c r="G346" s="498">
        <v>222.19608381475436</v>
      </c>
      <c r="H346" s="502">
        <f t="shared" si="48"/>
        <v>0</v>
      </c>
      <c r="I346" s="491">
        <v>-62.868468789933168</v>
      </c>
      <c r="J346" s="491">
        <v>-56.180570659371185</v>
      </c>
      <c r="K346" s="500">
        <v>-69.323585213851374</v>
      </c>
      <c r="L346" s="500">
        <v>-69.323585213851374</v>
      </c>
      <c r="M346" s="488">
        <f t="shared" si="49"/>
        <v>0</v>
      </c>
      <c r="N346" s="440">
        <v>163.03427933086405</v>
      </c>
      <c r="O346" s="440">
        <v>167.2362540568939</v>
      </c>
      <c r="P346" s="438">
        <v>152.87249860090299</v>
      </c>
      <c r="Q346" s="438">
        <v>152.87249860090299</v>
      </c>
      <c r="R346" s="487">
        <f t="shared" si="50"/>
        <v>0</v>
      </c>
      <c r="S346" s="440">
        <v>-6.8914815522300845</v>
      </c>
      <c r="T346" s="440">
        <v>-6.8914815522300845</v>
      </c>
      <c r="U346" s="438">
        <v>-6.9112730810333352</v>
      </c>
      <c r="V346" s="438">
        <v>-6.9112730810333352</v>
      </c>
      <c r="W346" s="487">
        <f t="shared" si="51"/>
        <v>0</v>
      </c>
      <c r="X346" s="440">
        <v>156.14279777863396</v>
      </c>
      <c r="Y346" s="440">
        <v>160.34477250466381</v>
      </c>
      <c r="Z346" s="438">
        <v>145.96122551986966</v>
      </c>
      <c r="AA346" s="438">
        <v>145.96122551986966</v>
      </c>
      <c r="AB346" s="487">
        <f t="shared" si="52"/>
        <v>0</v>
      </c>
      <c r="AC346" s="440">
        <v>144.40073789979039</v>
      </c>
      <c r="AD346" s="440">
        <v>144.39575778129418</v>
      </c>
      <c r="AE346" s="440">
        <v>144.39575778129418</v>
      </c>
      <c r="AF346" s="438">
        <f t="shared" si="53"/>
        <v>141.27177720487023</v>
      </c>
      <c r="AG346" s="487">
        <f t="shared" si="54"/>
        <v>3.1239805764239463</v>
      </c>
      <c r="AH346" s="440">
        <v>300.54353567842435</v>
      </c>
      <c r="AI346" s="440">
        <v>304.74053028595802</v>
      </c>
      <c r="AJ346" s="438">
        <v>290.35698330116384</v>
      </c>
      <c r="AK346" s="428">
        <f t="shared" si="55"/>
        <v>287.23300272473989</v>
      </c>
      <c r="AL346" s="487">
        <f t="shared" si="56"/>
        <v>3.1239805764239463</v>
      </c>
      <c r="AM346" s="429">
        <v>1</v>
      </c>
      <c r="AN346" s="430">
        <v>33</v>
      </c>
    </row>
    <row r="347" spans="1:40">
      <c r="A347" s="434">
        <v>108</v>
      </c>
      <c r="B347" s="435" t="s">
        <v>76</v>
      </c>
      <c r="C347" s="436">
        <v>10257</v>
      </c>
      <c r="D347" s="497">
        <v>319.57528699786411</v>
      </c>
      <c r="E347" s="497">
        <v>316.63164417646158</v>
      </c>
      <c r="F347" s="498">
        <v>315.54881372826526</v>
      </c>
      <c r="G347" s="498">
        <v>315.54881372826526</v>
      </c>
      <c r="H347" s="502">
        <f t="shared" si="48"/>
        <v>0</v>
      </c>
      <c r="I347" s="491">
        <v>38.157031118272272</v>
      </c>
      <c r="J347" s="491">
        <v>45.821801666758404</v>
      </c>
      <c r="K347" s="500">
        <v>34.755016484759409</v>
      </c>
      <c r="L347" s="500">
        <v>34.755016484759409</v>
      </c>
      <c r="M347" s="488">
        <f t="shared" si="49"/>
        <v>0</v>
      </c>
      <c r="N347" s="440">
        <v>357.73231811613641</v>
      </c>
      <c r="O347" s="440">
        <v>362.45344584321998</v>
      </c>
      <c r="P347" s="438">
        <v>350.3038302130247</v>
      </c>
      <c r="Q347" s="438">
        <v>350.3038302130247</v>
      </c>
      <c r="R347" s="487">
        <f t="shared" si="50"/>
        <v>0</v>
      </c>
      <c r="S347" s="440">
        <v>390.70742777381889</v>
      </c>
      <c r="T347" s="440">
        <v>390.70742777381889</v>
      </c>
      <c r="U347" s="438">
        <v>390.92396641095712</v>
      </c>
      <c r="V347" s="438">
        <v>390.92396641095712</v>
      </c>
      <c r="W347" s="487">
        <f t="shared" si="51"/>
        <v>0</v>
      </c>
      <c r="X347" s="440">
        <v>748.43974588995525</v>
      </c>
      <c r="Y347" s="440">
        <v>753.16087361703887</v>
      </c>
      <c r="Z347" s="438">
        <v>741.22779662398182</v>
      </c>
      <c r="AA347" s="438">
        <v>741.22779662398182</v>
      </c>
      <c r="AB347" s="487">
        <f t="shared" si="52"/>
        <v>0</v>
      </c>
      <c r="AC347" s="440">
        <v>172.50394273665933</v>
      </c>
      <c r="AD347" s="440">
        <v>171.41503801274564</v>
      </c>
      <c r="AE347" s="440">
        <v>171.41503801274564</v>
      </c>
      <c r="AF347" s="438">
        <f t="shared" si="53"/>
        <v>167.06204503589714</v>
      </c>
      <c r="AG347" s="487">
        <f t="shared" si="54"/>
        <v>4.3529929768484976</v>
      </c>
      <c r="AH347" s="440">
        <v>920.94368862661463</v>
      </c>
      <c r="AI347" s="440">
        <v>924.57591162978451</v>
      </c>
      <c r="AJ347" s="438">
        <v>912.64283463672757</v>
      </c>
      <c r="AK347" s="428">
        <f t="shared" si="55"/>
        <v>908.28984165987879</v>
      </c>
      <c r="AL347" s="487">
        <f t="shared" si="56"/>
        <v>4.3529929768487818</v>
      </c>
      <c r="AM347" s="429">
        <v>6</v>
      </c>
      <c r="AN347" s="429">
        <v>6</v>
      </c>
    </row>
    <row r="348" spans="1:40">
      <c r="A348" s="434">
        <v>109</v>
      </c>
      <c r="B348" s="435" t="s">
        <v>77</v>
      </c>
      <c r="C348" s="436">
        <v>68043</v>
      </c>
      <c r="D348" s="497">
        <v>150.02188561799048</v>
      </c>
      <c r="E348" s="497">
        <v>148.13404986105203</v>
      </c>
      <c r="F348" s="498">
        <v>148.80324077789106</v>
      </c>
      <c r="G348" s="498">
        <v>148.80324077789106</v>
      </c>
      <c r="H348" s="502">
        <f t="shared" si="48"/>
        <v>0</v>
      </c>
      <c r="I348" s="491">
        <v>-6.7273475853981433</v>
      </c>
      <c r="J348" s="491">
        <v>-1.16993144045069</v>
      </c>
      <c r="K348" s="500">
        <v>-11.96832450378758</v>
      </c>
      <c r="L348" s="500">
        <v>-11.96832450378758</v>
      </c>
      <c r="M348" s="488">
        <f t="shared" si="49"/>
        <v>0</v>
      </c>
      <c r="N348" s="440">
        <v>143.2945380325923</v>
      </c>
      <c r="O348" s="440">
        <v>146.96411842060132</v>
      </c>
      <c r="P348" s="438">
        <v>136.83491627410348</v>
      </c>
      <c r="Q348" s="438">
        <v>136.83491627410348</v>
      </c>
      <c r="R348" s="487">
        <f t="shared" si="50"/>
        <v>0</v>
      </c>
      <c r="S348" s="440">
        <v>117.74623653503708</v>
      </c>
      <c r="T348" s="440">
        <v>117.74623653503708</v>
      </c>
      <c r="U348" s="438">
        <v>117.60192643007815</v>
      </c>
      <c r="V348" s="438">
        <v>117.60192643007815</v>
      </c>
      <c r="W348" s="487">
        <f t="shared" si="51"/>
        <v>0</v>
      </c>
      <c r="X348" s="440">
        <v>261.0407745676294</v>
      </c>
      <c r="Y348" s="440">
        <v>264.71035495563842</v>
      </c>
      <c r="Z348" s="438">
        <v>254.43684270418166</v>
      </c>
      <c r="AA348" s="438">
        <v>254.43684270418166</v>
      </c>
      <c r="AB348" s="487">
        <f t="shared" si="52"/>
        <v>0</v>
      </c>
      <c r="AC348" s="440">
        <v>156.07862119652165</v>
      </c>
      <c r="AD348" s="440">
        <v>155.55062261947563</v>
      </c>
      <c r="AE348" s="440">
        <v>155.55062261947563</v>
      </c>
      <c r="AF348" s="438">
        <f t="shared" si="53"/>
        <v>152.88893496056767</v>
      </c>
      <c r="AG348" s="487">
        <f t="shared" si="54"/>
        <v>2.6616876589079652</v>
      </c>
      <c r="AH348" s="440">
        <v>417.11939576415108</v>
      </c>
      <c r="AI348" s="440">
        <v>420.26097757511411</v>
      </c>
      <c r="AJ348" s="438">
        <v>409.98746532365732</v>
      </c>
      <c r="AK348" s="428">
        <f t="shared" si="55"/>
        <v>407.3257776647493</v>
      </c>
      <c r="AL348" s="487">
        <f t="shared" si="56"/>
        <v>2.6616876589080221</v>
      </c>
      <c r="AM348" s="429">
        <v>5</v>
      </c>
      <c r="AN348" s="429">
        <v>5</v>
      </c>
    </row>
    <row r="349" spans="1:40">
      <c r="A349" s="434">
        <v>111</v>
      </c>
      <c r="B349" s="435" t="s">
        <v>78</v>
      </c>
      <c r="C349" s="436">
        <v>18131</v>
      </c>
      <c r="D349" s="497">
        <v>-144.75281327833878</v>
      </c>
      <c r="E349" s="497">
        <v>-144.25247556678372</v>
      </c>
      <c r="F349" s="498">
        <v>-144.92118304546139</v>
      </c>
      <c r="G349" s="498">
        <v>-144.92118304546139</v>
      </c>
      <c r="H349" s="502">
        <f t="shared" si="48"/>
        <v>0</v>
      </c>
      <c r="I349" s="491">
        <v>317.821859914443</v>
      </c>
      <c r="J349" s="491">
        <v>325.28485206575556</v>
      </c>
      <c r="K349" s="500">
        <v>320.503892840123</v>
      </c>
      <c r="L349" s="500">
        <v>320.503892840123</v>
      </c>
      <c r="M349" s="488">
        <f t="shared" si="49"/>
        <v>0</v>
      </c>
      <c r="N349" s="440">
        <v>173.06904663610422</v>
      </c>
      <c r="O349" s="440">
        <v>181.03237649897187</v>
      </c>
      <c r="P349" s="438">
        <v>175.58270979466161</v>
      </c>
      <c r="Q349" s="438">
        <v>175.58270979466161</v>
      </c>
      <c r="R349" s="487">
        <f t="shared" si="50"/>
        <v>0</v>
      </c>
      <c r="S349" s="440">
        <v>311.42933283191365</v>
      </c>
      <c r="T349" s="440">
        <v>311.42933283191365</v>
      </c>
      <c r="U349" s="438">
        <v>311.10706679962772</v>
      </c>
      <c r="V349" s="438">
        <v>311.10706679962772</v>
      </c>
      <c r="W349" s="487">
        <f t="shared" si="51"/>
        <v>0</v>
      </c>
      <c r="X349" s="440">
        <v>484.4983794680179</v>
      </c>
      <c r="Y349" s="440">
        <v>492.46170933088553</v>
      </c>
      <c r="Z349" s="438">
        <v>486.68977659428936</v>
      </c>
      <c r="AA349" s="438">
        <v>486.68977659428936</v>
      </c>
      <c r="AB349" s="487">
        <f t="shared" si="52"/>
        <v>0</v>
      </c>
      <c r="AC349" s="440">
        <v>173.94942285350663</v>
      </c>
      <c r="AD349" s="440">
        <v>173.16828529406689</v>
      </c>
      <c r="AE349" s="440">
        <v>173.16828529406689</v>
      </c>
      <c r="AF349" s="438">
        <f t="shared" si="53"/>
        <v>169.48302645335775</v>
      </c>
      <c r="AG349" s="487">
        <f t="shared" si="54"/>
        <v>3.6852588407091389</v>
      </c>
      <c r="AH349" s="440">
        <v>658.44780232152448</v>
      </c>
      <c r="AI349" s="440">
        <v>665.62999462495236</v>
      </c>
      <c r="AJ349" s="438">
        <v>659.85806188835625</v>
      </c>
      <c r="AK349" s="428">
        <f t="shared" si="55"/>
        <v>656.17280304764711</v>
      </c>
      <c r="AL349" s="487">
        <f t="shared" si="56"/>
        <v>3.6852588407091389</v>
      </c>
      <c r="AM349" s="429">
        <v>7</v>
      </c>
      <c r="AN349" s="429">
        <v>7</v>
      </c>
    </row>
    <row r="350" spans="1:40">
      <c r="A350" s="434">
        <v>139</v>
      </c>
      <c r="B350" s="435" t="s">
        <v>79</v>
      </c>
      <c r="C350" s="436">
        <v>9853</v>
      </c>
      <c r="D350" s="497">
        <v>896.52838258107442</v>
      </c>
      <c r="E350" s="497">
        <v>889.17040940624008</v>
      </c>
      <c r="F350" s="498">
        <v>885.89006693382976</v>
      </c>
      <c r="G350" s="498">
        <v>885.89006693382976</v>
      </c>
      <c r="H350" s="502">
        <f t="shared" si="48"/>
        <v>0</v>
      </c>
      <c r="I350" s="491">
        <v>-257.20546605367468</v>
      </c>
      <c r="J350" s="491">
        <v>-250.8155380486528</v>
      </c>
      <c r="K350" s="500">
        <v>-259.88235562547277</v>
      </c>
      <c r="L350" s="500">
        <v>-259.88235562547277</v>
      </c>
      <c r="M350" s="488">
        <f t="shared" si="49"/>
        <v>0</v>
      </c>
      <c r="N350" s="440">
        <v>639.3229165273998</v>
      </c>
      <c r="O350" s="440">
        <v>638.35487135758729</v>
      </c>
      <c r="P350" s="438">
        <v>626.0077113083571</v>
      </c>
      <c r="Q350" s="438">
        <v>626.0077113083571</v>
      </c>
      <c r="R350" s="487">
        <f t="shared" si="50"/>
        <v>0</v>
      </c>
      <c r="S350" s="440">
        <v>548.96921616031909</v>
      </c>
      <c r="T350" s="440">
        <v>548.96921616031909</v>
      </c>
      <c r="U350" s="438">
        <v>549.20096204746346</v>
      </c>
      <c r="V350" s="438">
        <v>549.20096204746346</v>
      </c>
      <c r="W350" s="487">
        <f t="shared" si="51"/>
        <v>0</v>
      </c>
      <c r="X350" s="440">
        <v>1188.292132687719</v>
      </c>
      <c r="Y350" s="440">
        <v>1187.3240875179063</v>
      </c>
      <c r="Z350" s="438">
        <v>1175.2086733558206</v>
      </c>
      <c r="AA350" s="438">
        <v>1175.2086733558206</v>
      </c>
      <c r="AB350" s="487">
        <f t="shared" si="52"/>
        <v>0</v>
      </c>
      <c r="AC350" s="440">
        <v>151.96689660287714</v>
      </c>
      <c r="AD350" s="440">
        <v>151.39849584881634</v>
      </c>
      <c r="AE350" s="440">
        <v>151.39849584881634</v>
      </c>
      <c r="AF350" s="438">
        <f t="shared" si="53"/>
        <v>147.08178768722453</v>
      </c>
      <c r="AG350" s="487">
        <f t="shared" si="54"/>
        <v>4.316708161591805</v>
      </c>
      <c r="AH350" s="440">
        <v>1340.2590292905961</v>
      </c>
      <c r="AI350" s="440">
        <v>1338.7225833667226</v>
      </c>
      <c r="AJ350" s="438">
        <v>1326.6071692046369</v>
      </c>
      <c r="AK350" s="428">
        <f t="shared" si="55"/>
        <v>1322.2904610430451</v>
      </c>
      <c r="AL350" s="487">
        <f t="shared" si="56"/>
        <v>4.316708161591805</v>
      </c>
      <c r="AM350" s="429">
        <v>17</v>
      </c>
      <c r="AN350" s="429">
        <v>17</v>
      </c>
    </row>
    <row r="351" spans="1:40">
      <c r="A351" s="434">
        <v>140</v>
      </c>
      <c r="B351" s="435" t="s">
        <v>80</v>
      </c>
      <c r="C351" s="436">
        <v>20801</v>
      </c>
      <c r="D351" s="497">
        <v>207.44244942073897</v>
      </c>
      <c r="E351" s="497">
        <v>205.21755125896743</v>
      </c>
      <c r="F351" s="498">
        <v>204.29333567363832</v>
      </c>
      <c r="G351" s="498">
        <v>204.29333567363832</v>
      </c>
      <c r="H351" s="502">
        <f t="shared" si="48"/>
        <v>0</v>
      </c>
      <c r="I351" s="491">
        <v>359.58150189365449</v>
      </c>
      <c r="J351" s="491">
        <v>360.08322181084634</v>
      </c>
      <c r="K351" s="500">
        <v>359.81535415593396</v>
      </c>
      <c r="L351" s="500">
        <v>359.81535415593396</v>
      </c>
      <c r="M351" s="488">
        <f t="shared" si="49"/>
        <v>0</v>
      </c>
      <c r="N351" s="440">
        <v>567.02395131439346</v>
      </c>
      <c r="O351" s="440">
        <v>565.30077306981377</v>
      </c>
      <c r="P351" s="438">
        <v>564.10868982957231</v>
      </c>
      <c r="Q351" s="438">
        <v>564.10868982957231</v>
      </c>
      <c r="R351" s="487">
        <f t="shared" si="50"/>
        <v>0</v>
      </c>
      <c r="S351" s="440">
        <v>355.25363703977791</v>
      </c>
      <c r="T351" s="440">
        <v>355.25363703977791</v>
      </c>
      <c r="U351" s="438">
        <v>355.12682595155849</v>
      </c>
      <c r="V351" s="438">
        <v>355.12682595155849</v>
      </c>
      <c r="W351" s="487">
        <f t="shared" si="51"/>
        <v>0</v>
      </c>
      <c r="X351" s="440">
        <v>922.27758835417137</v>
      </c>
      <c r="Y351" s="440">
        <v>920.55441010959169</v>
      </c>
      <c r="Z351" s="438">
        <v>919.23551578113074</v>
      </c>
      <c r="AA351" s="438">
        <v>919.23551578113074</v>
      </c>
      <c r="AB351" s="487">
        <f t="shared" si="52"/>
        <v>0</v>
      </c>
      <c r="AC351" s="440">
        <v>179.26524545641956</v>
      </c>
      <c r="AD351" s="440">
        <v>178.51031163138805</v>
      </c>
      <c r="AE351" s="440">
        <v>178.51031163138805</v>
      </c>
      <c r="AF351" s="438">
        <f t="shared" si="53"/>
        <v>176.88652771810928</v>
      </c>
      <c r="AG351" s="487">
        <f t="shared" si="54"/>
        <v>1.6237839132787713</v>
      </c>
      <c r="AH351" s="440">
        <v>1101.542833810591</v>
      </c>
      <c r="AI351" s="440">
        <v>1099.0647217409796</v>
      </c>
      <c r="AJ351" s="438">
        <v>1097.7458274125186</v>
      </c>
      <c r="AK351" s="428">
        <f t="shared" si="55"/>
        <v>1096.1220434992399</v>
      </c>
      <c r="AL351" s="487">
        <f t="shared" si="56"/>
        <v>1.6237839132786576</v>
      </c>
      <c r="AM351" s="429">
        <v>11</v>
      </c>
      <c r="AN351" s="429">
        <v>11</v>
      </c>
    </row>
    <row r="352" spans="1:40">
      <c r="A352" s="434">
        <v>142</v>
      </c>
      <c r="B352" s="435" t="s">
        <v>81</v>
      </c>
      <c r="C352" s="436">
        <v>6504</v>
      </c>
      <c r="D352" s="497">
        <v>125.8541635230936</v>
      </c>
      <c r="E352" s="497">
        <v>124.45344063651559</v>
      </c>
      <c r="F352" s="498">
        <v>124.70718692865127</v>
      </c>
      <c r="G352" s="498">
        <v>124.70718692865127</v>
      </c>
      <c r="H352" s="502">
        <f t="shared" si="48"/>
        <v>0</v>
      </c>
      <c r="I352" s="491">
        <v>28.915906191060198</v>
      </c>
      <c r="J352" s="491">
        <v>35.691070454315721</v>
      </c>
      <c r="K352" s="500">
        <v>31.335636667760205</v>
      </c>
      <c r="L352" s="500">
        <v>31.335636667760205</v>
      </c>
      <c r="M352" s="488">
        <f t="shared" si="49"/>
        <v>0</v>
      </c>
      <c r="N352" s="440">
        <v>154.77006971415381</v>
      </c>
      <c r="O352" s="440">
        <v>160.14451109083132</v>
      </c>
      <c r="P352" s="438">
        <v>156.04282359641147</v>
      </c>
      <c r="Q352" s="438">
        <v>156.04282359641147</v>
      </c>
      <c r="R352" s="487">
        <f t="shared" si="50"/>
        <v>0</v>
      </c>
      <c r="S352" s="440">
        <v>387.58534993056816</v>
      </c>
      <c r="T352" s="440">
        <v>387.58534993056816</v>
      </c>
      <c r="U352" s="438">
        <v>387.41285237257432</v>
      </c>
      <c r="V352" s="438">
        <v>387.41285237257432</v>
      </c>
      <c r="W352" s="487">
        <f t="shared" si="51"/>
        <v>0</v>
      </c>
      <c r="X352" s="440">
        <v>542.35541964472191</v>
      </c>
      <c r="Y352" s="440">
        <v>547.72986102139953</v>
      </c>
      <c r="Z352" s="438">
        <v>543.45567596898582</v>
      </c>
      <c r="AA352" s="438">
        <v>543.45567596898582</v>
      </c>
      <c r="AB352" s="487">
        <f t="shared" si="52"/>
        <v>0</v>
      </c>
      <c r="AC352" s="440">
        <v>183.39116773436257</v>
      </c>
      <c r="AD352" s="440">
        <v>182.2451005863999</v>
      </c>
      <c r="AE352" s="440">
        <v>182.2451005863999</v>
      </c>
      <c r="AF352" s="438">
        <f t="shared" si="53"/>
        <v>179.73005840108161</v>
      </c>
      <c r="AG352" s="487">
        <f t="shared" si="54"/>
        <v>2.5150421853182934</v>
      </c>
      <c r="AH352" s="440">
        <v>725.74658737908453</v>
      </c>
      <c r="AI352" s="440">
        <v>729.9749616077994</v>
      </c>
      <c r="AJ352" s="438">
        <v>725.70077655538569</v>
      </c>
      <c r="AK352" s="428">
        <f t="shared" si="55"/>
        <v>723.18573437006739</v>
      </c>
      <c r="AL352" s="487">
        <f t="shared" si="56"/>
        <v>2.5150421853182934</v>
      </c>
      <c r="AM352" s="429">
        <v>7</v>
      </c>
      <c r="AN352" s="429">
        <v>7</v>
      </c>
    </row>
    <row r="353" spans="1:40">
      <c r="A353" s="434">
        <v>143</v>
      </c>
      <c r="B353" s="435" t="s">
        <v>82</v>
      </c>
      <c r="C353" s="436">
        <v>6804</v>
      </c>
      <c r="D353" s="497">
        <v>93.431633096375847</v>
      </c>
      <c r="E353" s="497">
        <v>92.131331734729045</v>
      </c>
      <c r="F353" s="498">
        <v>90.380604535580773</v>
      </c>
      <c r="G353" s="498">
        <v>90.380604535580773</v>
      </c>
      <c r="H353" s="502">
        <f t="shared" si="48"/>
        <v>0</v>
      </c>
      <c r="I353" s="491">
        <v>-141.52287513275641</v>
      </c>
      <c r="J353" s="491">
        <v>-134.02406636808007</v>
      </c>
      <c r="K353" s="500">
        <v>-139.07919179107924</v>
      </c>
      <c r="L353" s="500">
        <v>-139.07919179107924</v>
      </c>
      <c r="M353" s="488">
        <f t="shared" si="49"/>
        <v>0</v>
      </c>
      <c r="N353" s="440">
        <v>-48.091242036380571</v>
      </c>
      <c r="O353" s="440">
        <v>-41.89273463335104</v>
      </c>
      <c r="P353" s="438">
        <v>-48.698587255498481</v>
      </c>
      <c r="Q353" s="438">
        <v>-48.698587255498481</v>
      </c>
      <c r="R353" s="487">
        <f t="shared" si="50"/>
        <v>0</v>
      </c>
      <c r="S353" s="440">
        <v>416.04558842024136</v>
      </c>
      <c r="T353" s="440">
        <v>416.04558842024136</v>
      </c>
      <c r="U353" s="438">
        <v>417.67509342822706</v>
      </c>
      <c r="V353" s="438">
        <v>417.67509342822706</v>
      </c>
      <c r="W353" s="487">
        <f t="shared" si="51"/>
        <v>0</v>
      </c>
      <c r="X353" s="440">
        <v>367.95434638386075</v>
      </c>
      <c r="Y353" s="440">
        <v>374.15285378689032</v>
      </c>
      <c r="Z353" s="438">
        <v>368.97650617272859</v>
      </c>
      <c r="AA353" s="438">
        <v>368.97650617272859</v>
      </c>
      <c r="AB353" s="487">
        <f t="shared" si="52"/>
        <v>0</v>
      </c>
      <c r="AC353" s="440">
        <v>203.22402196697723</v>
      </c>
      <c r="AD353" s="440">
        <v>201.71023404306843</v>
      </c>
      <c r="AE353" s="440">
        <v>201.71023404306843</v>
      </c>
      <c r="AF353" s="438">
        <f t="shared" si="53"/>
        <v>199.00355881750713</v>
      </c>
      <c r="AG353" s="487">
        <f t="shared" si="54"/>
        <v>2.7066752255612982</v>
      </c>
      <c r="AH353" s="440">
        <v>571.17836835083801</v>
      </c>
      <c r="AI353" s="440">
        <v>575.86308782995877</v>
      </c>
      <c r="AJ353" s="438">
        <v>570.68674021579704</v>
      </c>
      <c r="AK353" s="428">
        <f t="shared" si="55"/>
        <v>567.98006499023575</v>
      </c>
      <c r="AL353" s="487">
        <f t="shared" si="56"/>
        <v>2.7066752255612982</v>
      </c>
      <c r="AM353" s="429">
        <v>6</v>
      </c>
      <c r="AN353" s="429">
        <v>6</v>
      </c>
    </row>
    <row r="354" spans="1:40">
      <c r="A354" s="434">
        <v>145</v>
      </c>
      <c r="B354" s="435" t="s">
        <v>83</v>
      </c>
      <c r="C354" s="436">
        <v>12369</v>
      </c>
      <c r="D354" s="497">
        <v>544.63725854325082</v>
      </c>
      <c r="E354" s="497">
        <v>539.99653806955087</v>
      </c>
      <c r="F354" s="498">
        <v>539.27602793425979</v>
      </c>
      <c r="G354" s="498">
        <v>539.27602793425979</v>
      </c>
      <c r="H354" s="502">
        <f t="shared" si="48"/>
        <v>0</v>
      </c>
      <c r="I354" s="491">
        <v>-2.5294541817928646</v>
      </c>
      <c r="J354" s="491">
        <v>3.9561976418974227</v>
      </c>
      <c r="K354" s="500">
        <v>-4.9112103387026043</v>
      </c>
      <c r="L354" s="500">
        <v>-4.9112103387026043</v>
      </c>
      <c r="M354" s="488">
        <f t="shared" si="49"/>
        <v>0</v>
      </c>
      <c r="N354" s="440">
        <v>542.10780436145797</v>
      </c>
      <c r="O354" s="440">
        <v>543.95273571144833</v>
      </c>
      <c r="P354" s="438">
        <v>534.36481759555716</v>
      </c>
      <c r="Q354" s="438">
        <v>534.36481759555716</v>
      </c>
      <c r="R354" s="487">
        <f t="shared" si="50"/>
        <v>0</v>
      </c>
      <c r="S354" s="440">
        <v>446.88375355317561</v>
      </c>
      <c r="T354" s="440">
        <v>446.88375355317561</v>
      </c>
      <c r="U354" s="438">
        <v>447.06775337144757</v>
      </c>
      <c r="V354" s="438">
        <v>447.06775337144757</v>
      </c>
      <c r="W354" s="487">
        <f t="shared" si="51"/>
        <v>0</v>
      </c>
      <c r="X354" s="440">
        <v>988.99155791463363</v>
      </c>
      <c r="Y354" s="440">
        <v>990.83648926462399</v>
      </c>
      <c r="Z354" s="438">
        <v>981.43257096700461</v>
      </c>
      <c r="AA354" s="438">
        <v>981.43257096700461</v>
      </c>
      <c r="AB354" s="487">
        <f t="shared" si="52"/>
        <v>0</v>
      </c>
      <c r="AC354" s="440">
        <v>179.31462715600537</v>
      </c>
      <c r="AD354" s="440">
        <v>178.61734995348479</v>
      </c>
      <c r="AE354" s="440">
        <v>178.61734995348479</v>
      </c>
      <c r="AF354" s="438">
        <f t="shared" si="53"/>
        <v>176.15594746330413</v>
      </c>
      <c r="AG354" s="487">
        <f t="shared" si="54"/>
        <v>2.4614024901806602</v>
      </c>
      <c r="AH354" s="440">
        <v>1168.306185070639</v>
      </c>
      <c r="AI354" s="440">
        <v>1169.4538392181089</v>
      </c>
      <c r="AJ354" s="438">
        <v>1160.0499209204895</v>
      </c>
      <c r="AK354" s="428">
        <f t="shared" si="55"/>
        <v>1157.5885184303088</v>
      </c>
      <c r="AL354" s="487">
        <f t="shared" si="56"/>
        <v>2.461402490180717</v>
      </c>
      <c r="AM354" s="429">
        <v>14</v>
      </c>
      <c r="AN354" s="429">
        <v>14</v>
      </c>
    </row>
    <row r="355" spans="1:40">
      <c r="A355" s="434">
        <v>146</v>
      </c>
      <c r="B355" s="435" t="s">
        <v>84</v>
      </c>
      <c r="C355" s="436">
        <v>4492</v>
      </c>
      <c r="D355" s="497">
        <v>417.84752182770598</v>
      </c>
      <c r="E355" s="497">
        <v>414.1179545525946</v>
      </c>
      <c r="F355" s="498">
        <v>412.20835854591201</v>
      </c>
      <c r="G355" s="498">
        <v>412.20835854591201</v>
      </c>
      <c r="H355" s="502">
        <f t="shared" si="48"/>
        <v>0</v>
      </c>
      <c r="I355" s="491">
        <v>58.534258149752006</v>
      </c>
      <c r="J355" s="491">
        <v>3.6174916423903336</v>
      </c>
      <c r="K355" s="500">
        <v>10.761499741323009</v>
      </c>
      <c r="L355" s="500">
        <v>10.761499741323009</v>
      </c>
      <c r="M355" s="488">
        <f t="shared" si="49"/>
        <v>0</v>
      </c>
      <c r="N355" s="440">
        <v>476.381779977458</v>
      </c>
      <c r="O355" s="440">
        <v>417.73544619498495</v>
      </c>
      <c r="P355" s="438">
        <v>422.96985828723496</v>
      </c>
      <c r="Q355" s="438">
        <v>422.96985828723496</v>
      </c>
      <c r="R355" s="487">
        <f t="shared" si="50"/>
        <v>0</v>
      </c>
      <c r="S355" s="440">
        <v>254.38274381637328</v>
      </c>
      <c r="T355" s="440">
        <v>254.38274381637328</v>
      </c>
      <c r="U355" s="438">
        <v>254.28887969963537</v>
      </c>
      <c r="V355" s="438">
        <v>254.28887969963537</v>
      </c>
      <c r="W355" s="487">
        <f t="shared" si="51"/>
        <v>0</v>
      </c>
      <c r="X355" s="440">
        <v>730.76452379383124</v>
      </c>
      <c r="Y355" s="440">
        <v>672.11819001135825</v>
      </c>
      <c r="Z355" s="438">
        <v>677.2587379868703</v>
      </c>
      <c r="AA355" s="438">
        <v>677.2587379868703</v>
      </c>
      <c r="AB355" s="487">
        <f t="shared" si="52"/>
        <v>0</v>
      </c>
      <c r="AC355" s="440">
        <v>231.40378463578773</v>
      </c>
      <c r="AD355" s="440">
        <v>229.64182659396118</v>
      </c>
      <c r="AE355" s="440">
        <v>229.64182659396118</v>
      </c>
      <c r="AF355" s="438">
        <f t="shared" si="53"/>
        <v>228.61949726077012</v>
      </c>
      <c r="AG355" s="487">
        <f t="shared" si="54"/>
        <v>1.0223293331910668</v>
      </c>
      <c r="AH355" s="440">
        <v>962.16830842961906</v>
      </c>
      <c r="AI355" s="440">
        <v>901.76001660531938</v>
      </c>
      <c r="AJ355" s="438">
        <v>906.90056458083154</v>
      </c>
      <c r="AK355" s="428">
        <f t="shared" si="55"/>
        <v>905.87823524764053</v>
      </c>
      <c r="AL355" s="487">
        <f t="shared" si="56"/>
        <v>1.0223293331910099</v>
      </c>
      <c r="AM355" s="429">
        <v>12</v>
      </c>
      <c r="AN355" s="429">
        <v>12</v>
      </c>
    </row>
    <row r="356" spans="1:40">
      <c r="A356" s="434">
        <v>148</v>
      </c>
      <c r="B356" s="435" t="s">
        <v>85</v>
      </c>
      <c r="C356" s="436">
        <v>7047</v>
      </c>
      <c r="D356" s="497">
        <v>1178.3508819849646</v>
      </c>
      <c r="E356" s="497">
        <v>1168.7645061996936</v>
      </c>
      <c r="F356" s="498">
        <v>1168.7008331539405</v>
      </c>
      <c r="G356" s="498">
        <v>1168.7008331539405</v>
      </c>
      <c r="H356" s="502">
        <f t="shared" si="48"/>
        <v>0</v>
      </c>
      <c r="I356" s="491">
        <v>379.25009633139507</v>
      </c>
      <c r="J356" s="491">
        <v>381.95772288107884</v>
      </c>
      <c r="K356" s="500">
        <v>399.49241470044569</v>
      </c>
      <c r="L356" s="500">
        <v>399.49241470044569</v>
      </c>
      <c r="M356" s="488">
        <f t="shared" si="49"/>
        <v>0</v>
      </c>
      <c r="N356" s="440">
        <v>1557.6009783163597</v>
      </c>
      <c r="O356" s="440">
        <v>1550.7222290807724</v>
      </c>
      <c r="P356" s="438">
        <v>1568.1932478543861</v>
      </c>
      <c r="Q356" s="438">
        <v>1568.1932478543861</v>
      </c>
      <c r="R356" s="487">
        <f t="shared" si="50"/>
        <v>0</v>
      </c>
      <c r="S356" s="440">
        <v>-2.5134569639609312</v>
      </c>
      <c r="T356" s="440">
        <v>-2.5134569639609312</v>
      </c>
      <c r="U356" s="438">
        <v>-2.5586138313023894</v>
      </c>
      <c r="V356" s="438">
        <v>-2.5586138313023894</v>
      </c>
      <c r="W356" s="487">
        <f t="shared" si="51"/>
        <v>0</v>
      </c>
      <c r="X356" s="440">
        <v>1555.0875213523989</v>
      </c>
      <c r="Y356" s="440">
        <v>1548.2087721168116</v>
      </c>
      <c r="Z356" s="438">
        <v>1565.6346340230837</v>
      </c>
      <c r="AA356" s="438">
        <v>1565.6346340230837</v>
      </c>
      <c r="AB356" s="487">
        <f t="shared" si="52"/>
        <v>0</v>
      </c>
      <c r="AC356" s="440">
        <v>166.93972612110679</v>
      </c>
      <c r="AD356" s="440">
        <v>166.74122347940073</v>
      </c>
      <c r="AE356" s="440">
        <v>166.74122347940073</v>
      </c>
      <c r="AF356" s="438">
        <f t="shared" si="53"/>
        <v>165.01973865835237</v>
      </c>
      <c r="AG356" s="487">
        <f t="shared" si="54"/>
        <v>1.7214848210483638</v>
      </c>
      <c r="AH356" s="440">
        <v>1722.0272474735054</v>
      </c>
      <c r="AI356" s="440">
        <v>1714.9499955962124</v>
      </c>
      <c r="AJ356" s="438">
        <v>1732.3758575024845</v>
      </c>
      <c r="AK356" s="428">
        <f t="shared" si="55"/>
        <v>1730.6543726814361</v>
      </c>
      <c r="AL356" s="487">
        <f t="shared" si="56"/>
        <v>1.7214848210483069</v>
      </c>
      <c r="AM356" s="429">
        <v>19</v>
      </c>
      <c r="AN356" s="429">
        <v>19</v>
      </c>
    </row>
    <row r="357" spans="1:40">
      <c r="A357" s="434">
        <v>149</v>
      </c>
      <c r="B357" s="435" t="s">
        <v>86</v>
      </c>
      <c r="C357" s="436">
        <v>5384</v>
      </c>
      <c r="D357" s="497">
        <v>411.49796874895094</v>
      </c>
      <c r="E357" s="497">
        <v>407.97323360287919</v>
      </c>
      <c r="F357" s="498">
        <v>409.4231490176864</v>
      </c>
      <c r="G357" s="498">
        <v>409.4231490176864</v>
      </c>
      <c r="H357" s="502">
        <f t="shared" si="48"/>
        <v>0</v>
      </c>
      <c r="I357" s="491">
        <v>151.60412646141447</v>
      </c>
      <c r="J357" s="491">
        <v>156.80790835729786</v>
      </c>
      <c r="K357" s="500">
        <v>141.33102974432865</v>
      </c>
      <c r="L357" s="500">
        <v>141.33102974432865</v>
      </c>
      <c r="M357" s="488">
        <f t="shared" si="49"/>
        <v>0</v>
      </c>
      <c r="N357" s="440">
        <v>563.10209521036541</v>
      </c>
      <c r="O357" s="440">
        <v>564.78114196017702</v>
      </c>
      <c r="P357" s="438">
        <v>550.75417876201504</v>
      </c>
      <c r="Q357" s="438">
        <v>550.75417876201504</v>
      </c>
      <c r="R357" s="487">
        <f t="shared" si="50"/>
        <v>0</v>
      </c>
      <c r="S357" s="440">
        <v>-12.421217410294716</v>
      </c>
      <c r="T357" s="440">
        <v>-12.421217410294716</v>
      </c>
      <c r="U357" s="438">
        <v>-12.405986905507534</v>
      </c>
      <c r="V357" s="438">
        <v>-12.405986905507534</v>
      </c>
      <c r="W357" s="487">
        <f t="shared" si="51"/>
        <v>0</v>
      </c>
      <c r="X357" s="440">
        <v>550.68087780007068</v>
      </c>
      <c r="Y357" s="440">
        <v>552.35992454988229</v>
      </c>
      <c r="Z357" s="438">
        <v>538.34819185650747</v>
      </c>
      <c r="AA357" s="438">
        <v>538.34819185650747</v>
      </c>
      <c r="AB357" s="487">
        <f t="shared" si="52"/>
        <v>0</v>
      </c>
      <c r="AC357" s="440">
        <v>164.15772564902579</v>
      </c>
      <c r="AD357" s="440">
        <v>164.05954230905158</v>
      </c>
      <c r="AE357" s="440">
        <v>164.05954230905158</v>
      </c>
      <c r="AF357" s="438">
        <f t="shared" si="53"/>
        <v>160.18403179861605</v>
      </c>
      <c r="AG357" s="487">
        <f t="shared" si="54"/>
        <v>3.8755105104355323</v>
      </c>
      <c r="AH357" s="440">
        <v>714.83860344909647</v>
      </c>
      <c r="AI357" s="440">
        <v>716.41946685893379</v>
      </c>
      <c r="AJ357" s="438">
        <v>702.40773416555908</v>
      </c>
      <c r="AK357" s="428">
        <f t="shared" si="55"/>
        <v>698.53222365512352</v>
      </c>
      <c r="AL357" s="487">
        <f t="shared" si="56"/>
        <v>3.8755105104355607</v>
      </c>
      <c r="AM357" s="429">
        <v>1</v>
      </c>
      <c r="AN357" s="430">
        <v>34</v>
      </c>
    </row>
    <row r="358" spans="1:40">
      <c r="A358" s="434">
        <v>151</v>
      </c>
      <c r="B358" s="435" t="s">
        <v>87</v>
      </c>
      <c r="C358" s="436">
        <v>1852</v>
      </c>
      <c r="D358" s="497">
        <v>160.60711950042301</v>
      </c>
      <c r="E358" s="497">
        <v>158.94031235026958</v>
      </c>
      <c r="F358" s="498">
        <v>152.77887139216759</v>
      </c>
      <c r="G358" s="498">
        <v>152.77887139216759</v>
      </c>
      <c r="H358" s="502">
        <f t="shared" si="48"/>
        <v>0</v>
      </c>
      <c r="I358" s="491">
        <v>-331.27670675220236</v>
      </c>
      <c r="J358" s="491">
        <v>-321.11564322135729</v>
      </c>
      <c r="K358" s="500">
        <v>-316.60304040271143</v>
      </c>
      <c r="L358" s="500">
        <v>-316.60304040271143</v>
      </c>
      <c r="M358" s="488">
        <f t="shared" si="49"/>
        <v>0</v>
      </c>
      <c r="N358" s="440">
        <v>-170.66958725177935</v>
      </c>
      <c r="O358" s="440">
        <v>-162.17533087108768</v>
      </c>
      <c r="P358" s="438">
        <v>-163.82416901054384</v>
      </c>
      <c r="Q358" s="438">
        <v>-163.82416901054384</v>
      </c>
      <c r="R358" s="487">
        <f t="shared" si="50"/>
        <v>0</v>
      </c>
      <c r="S358" s="440">
        <v>408.35400960568757</v>
      </c>
      <c r="T358" s="440">
        <v>408.35400960568757</v>
      </c>
      <c r="U358" s="438">
        <v>408.66216290317692</v>
      </c>
      <c r="V358" s="438">
        <v>408.66216290317692</v>
      </c>
      <c r="W358" s="487">
        <f t="shared" si="51"/>
        <v>0</v>
      </c>
      <c r="X358" s="440">
        <v>237.68442235390822</v>
      </c>
      <c r="Y358" s="440">
        <v>246.17867873459988</v>
      </c>
      <c r="Z358" s="438">
        <v>244.83799389263305</v>
      </c>
      <c r="AA358" s="438">
        <v>244.83799389263305</v>
      </c>
      <c r="AB358" s="487">
        <f t="shared" si="52"/>
        <v>0</v>
      </c>
      <c r="AC358" s="440">
        <v>273.11642032612855</v>
      </c>
      <c r="AD358" s="440">
        <v>270.48113945903719</v>
      </c>
      <c r="AE358" s="440">
        <v>270.48113945903719</v>
      </c>
      <c r="AF358" s="438">
        <f t="shared" si="53"/>
        <v>269.67439982859838</v>
      </c>
      <c r="AG358" s="487">
        <f t="shared" si="54"/>
        <v>0.80673963043881258</v>
      </c>
      <c r="AH358" s="440">
        <v>510.80084268003679</v>
      </c>
      <c r="AI358" s="440">
        <v>516.65981819363708</v>
      </c>
      <c r="AJ358" s="438">
        <v>515.31913335167019</v>
      </c>
      <c r="AK358" s="428">
        <f t="shared" si="55"/>
        <v>514.51239372123143</v>
      </c>
      <c r="AL358" s="487">
        <f t="shared" si="56"/>
        <v>0.80673963043875574</v>
      </c>
      <c r="AM358" s="429">
        <v>14</v>
      </c>
      <c r="AN358" s="429">
        <v>14</v>
      </c>
    </row>
    <row r="359" spans="1:40">
      <c r="A359" s="434">
        <v>152</v>
      </c>
      <c r="B359" s="435" t="s">
        <v>88</v>
      </c>
      <c r="C359" s="436">
        <v>4406</v>
      </c>
      <c r="D359" s="497">
        <v>258.64866558280619</v>
      </c>
      <c r="E359" s="497">
        <v>256.21221000612985</v>
      </c>
      <c r="F359" s="498">
        <v>257.87858762066082</v>
      </c>
      <c r="G359" s="498">
        <v>257.87858762066082</v>
      </c>
      <c r="H359" s="502">
        <f t="shared" si="48"/>
        <v>0</v>
      </c>
      <c r="I359" s="491">
        <v>-43.518178164591255</v>
      </c>
      <c r="J359" s="491">
        <v>-36.43502244713266</v>
      </c>
      <c r="K359" s="500">
        <v>-44.639013347918656</v>
      </c>
      <c r="L359" s="500">
        <v>-44.639013347918656</v>
      </c>
      <c r="M359" s="488">
        <f t="shared" si="49"/>
        <v>0</v>
      </c>
      <c r="N359" s="440">
        <v>215.13048741821493</v>
      </c>
      <c r="O359" s="440">
        <v>219.77718755899718</v>
      </c>
      <c r="P359" s="438">
        <v>213.23957427274217</v>
      </c>
      <c r="Q359" s="438">
        <v>213.23957427274217</v>
      </c>
      <c r="R359" s="487">
        <f t="shared" si="50"/>
        <v>0</v>
      </c>
      <c r="S359" s="440">
        <v>482.4823448163408</v>
      </c>
      <c r="T359" s="440">
        <v>482.4823448163408</v>
      </c>
      <c r="U359" s="438">
        <v>483.27763896321738</v>
      </c>
      <c r="V359" s="438">
        <v>483.27763896321738</v>
      </c>
      <c r="W359" s="487">
        <f t="shared" si="51"/>
        <v>0</v>
      </c>
      <c r="X359" s="440">
        <v>697.61283223455575</v>
      </c>
      <c r="Y359" s="440">
        <v>702.25953237533793</v>
      </c>
      <c r="Z359" s="438">
        <v>696.5172132359595</v>
      </c>
      <c r="AA359" s="438">
        <v>696.5172132359595</v>
      </c>
      <c r="AB359" s="487">
        <f t="shared" si="52"/>
        <v>0</v>
      </c>
      <c r="AC359" s="440">
        <v>213.36603849292351</v>
      </c>
      <c r="AD359" s="440">
        <v>212.0521812501907</v>
      </c>
      <c r="AE359" s="440">
        <v>212.0521812501907</v>
      </c>
      <c r="AF359" s="438">
        <f t="shared" si="53"/>
        <v>210.53937828205619</v>
      </c>
      <c r="AG359" s="487">
        <f t="shared" si="54"/>
        <v>1.5128029681345083</v>
      </c>
      <c r="AH359" s="440">
        <v>910.97887072747926</v>
      </c>
      <c r="AI359" s="440">
        <v>914.31171362552868</v>
      </c>
      <c r="AJ359" s="438">
        <v>908.56939448615026</v>
      </c>
      <c r="AK359" s="428">
        <f t="shared" si="55"/>
        <v>907.05659151801569</v>
      </c>
      <c r="AL359" s="487">
        <f t="shared" si="56"/>
        <v>1.5128029681345652</v>
      </c>
      <c r="AM359" s="429">
        <v>14</v>
      </c>
      <c r="AN359" s="429">
        <v>14</v>
      </c>
    </row>
    <row r="360" spans="1:40">
      <c r="A360" s="434">
        <v>153</v>
      </c>
      <c r="B360" s="435" t="s">
        <v>89</v>
      </c>
      <c r="C360" s="436">
        <v>25208</v>
      </c>
      <c r="D360" s="497">
        <v>-40.38671007432788</v>
      </c>
      <c r="E360" s="497">
        <v>-40.758325653337621</v>
      </c>
      <c r="F360" s="498">
        <v>-41.349588721627264</v>
      </c>
      <c r="G360" s="498">
        <v>-41.349588721627264</v>
      </c>
      <c r="H360" s="502">
        <f t="shared" si="48"/>
        <v>0</v>
      </c>
      <c r="I360" s="491">
        <v>327.67624142042996</v>
      </c>
      <c r="J360" s="491">
        <v>330.55179241677627</v>
      </c>
      <c r="K360" s="500">
        <v>329.55770967489076</v>
      </c>
      <c r="L360" s="500">
        <v>329.55770967489076</v>
      </c>
      <c r="M360" s="488">
        <f t="shared" si="49"/>
        <v>0</v>
      </c>
      <c r="N360" s="440">
        <v>287.28953134610208</v>
      </c>
      <c r="O360" s="440">
        <v>289.79346676343863</v>
      </c>
      <c r="P360" s="438">
        <v>288.20812095326352</v>
      </c>
      <c r="Q360" s="438">
        <v>288.20812095326352</v>
      </c>
      <c r="R360" s="487">
        <f t="shared" si="50"/>
        <v>0</v>
      </c>
      <c r="S360" s="440">
        <v>305.86432507933392</v>
      </c>
      <c r="T360" s="440">
        <v>305.86432507933392</v>
      </c>
      <c r="U360" s="438">
        <v>306.4647995788697</v>
      </c>
      <c r="V360" s="438">
        <v>306.4647995788697</v>
      </c>
      <c r="W360" s="487">
        <f t="shared" si="51"/>
        <v>0</v>
      </c>
      <c r="X360" s="440">
        <v>593.15385642543606</v>
      </c>
      <c r="Y360" s="440">
        <v>595.65779184277255</v>
      </c>
      <c r="Z360" s="438">
        <v>594.67292053213316</v>
      </c>
      <c r="AA360" s="438">
        <v>594.67292053213316</v>
      </c>
      <c r="AB360" s="487">
        <f t="shared" si="52"/>
        <v>0</v>
      </c>
      <c r="AC360" s="440">
        <v>156.557541122754</v>
      </c>
      <c r="AD360" s="440">
        <v>156.27037827226309</v>
      </c>
      <c r="AE360" s="440">
        <v>156.27037827226309</v>
      </c>
      <c r="AF360" s="438">
        <f t="shared" si="53"/>
        <v>153.36231530787953</v>
      </c>
      <c r="AG360" s="487">
        <f t="shared" si="54"/>
        <v>2.9080629643835607</v>
      </c>
      <c r="AH360" s="440">
        <v>749.71139754819001</v>
      </c>
      <c r="AI360" s="440">
        <v>751.92817011503564</v>
      </c>
      <c r="AJ360" s="438">
        <v>750.94329880439625</v>
      </c>
      <c r="AK360" s="428">
        <f t="shared" si="55"/>
        <v>748.03523584001266</v>
      </c>
      <c r="AL360" s="487">
        <f t="shared" si="56"/>
        <v>2.9080629643835891</v>
      </c>
      <c r="AM360" s="429">
        <v>9</v>
      </c>
      <c r="AN360" s="429">
        <v>9</v>
      </c>
    </row>
    <row r="361" spans="1:40">
      <c r="A361" s="434">
        <v>165</v>
      </c>
      <c r="B361" s="435" t="s">
        <v>90</v>
      </c>
      <c r="C361" s="436">
        <v>16280</v>
      </c>
      <c r="D361" s="497">
        <v>297.20781208828407</v>
      </c>
      <c r="E361" s="497">
        <v>294.31538593682734</v>
      </c>
      <c r="F361" s="498">
        <v>294.71726025856702</v>
      </c>
      <c r="G361" s="498">
        <v>294.71726025856702</v>
      </c>
      <c r="H361" s="502">
        <f t="shared" si="48"/>
        <v>0</v>
      </c>
      <c r="I361" s="491">
        <v>-11.357989231501923</v>
      </c>
      <c r="J361" s="491">
        <v>-4.3567272291477597</v>
      </c>
      <c r="K361" s="500">
        <v>-12.619460399092274</v>
      </c>
      <c r="L361" s="500">
        <v>-12.619460399092274</v>
      </c>
      <c r="M361" s="488">
        <f t="shared" si="49"/>
        <v>0</v>
      </c>
      <c r="N361" s="440">
        <v>285.84982285678217</v>
      </c>
      <c r="O361" s="440">
        <v>289.95865870767955</v>
      </c>
      <c r="P361" s="438">
        <v>282.09779985947472</v>
      </c>
      <c r="Q361" s="438">
        <v>282.09779985947472</v>
      </c>
      <c r="R361" s="487">
        <f t="shared" si="50"/>
        <v>0</v>
      </c>
      <c r="S361" s="440">
        <v>285.46567659780067</v>
      </c>
      <c r="T361" s="440">
        <v>285.46567659780067</v>
      </c>
      <c r="U361" s="438">
        <v>285.48667035531054</v>
      </c>
      <c r="V361" s="438">
        <v>285.48667035531054</v>
      </c>
      <c r="W361" s="487">
        <f t="shared" si="51"/>
        <v>0</v>
      </c>
      <c r="X361" s="440">
        <v>571.31549945458278</v>
      </c>
      <c r="Y361" s="440">
        <v>575.4243353054801</v>
      </c>
      <c r="Z361" s="438">
        <v>567.58447021478526</v>
      </c>
      <c r="AA361" s="438">
        <v>567.58447021478526</v>
      </c>
      <c r="AB361" s="487">
        <f t="shared" si="52"/>
        <v>0</v>
      </c>
      <c r="AC361" s="440">
        <v>157.67112656004184</v>
      </c>
      <c r="AD361" s="440">
        <v>157.36036526985248</v>
      </c>
      <c r="AE361" s="440">
        <v>157.36036526985248</v>
      </c>
      <c r="AF361" s="438">
        <f t="shared" si="53"/>
        <v>154.3457808743519</v>
      </c>
      <c r="AG361" s="487">
        <f t="shared" si="54"/>
        <v>3.0145843955005773</v>
      </c>
      <c r="AH361" s="440">
        <v>728.98662601462468</v>
      </c>
      <c r="AI361" s="440">
        <v>732.78470057533264</v>
      </c>
      <c r="AJ361" s="438">
        <v>724.94483548463768</v>
      </c>
      <c r="AK361" s="428">
        <f t="shared" si="55"/>
        <v>721.93025108913719</v>
      </c>
      <c r="AL361" s="487">
        <f t="shared" si="56"/>
        <v>3.0145843955004921</v>
      </c>
      <c r="AM361" s="429">
        <v>5</v>
      </c>
      <c r="AN361" s="429">
        <v>5</v>
      </c>
    </row>
    <row r="362" spans="1:40">
      <c r="A362" s="434">
        <v>167</v>
      </c>
      <c r="B362" s="435" t="s">
        <v>91</v>
      </c>
      <c r="C362" s="436">
        <v>77513</v>
      </c>
      <c r="D362" s="497">
        <v>69.657520801443368</v>
      </c>
      <c r="E362" s="497">
        <v>68.413649307066237</v>
      </c>
      <c r="F362" s="498">
        <v>68.971369997283091</v>
      </c>
      <c r="G362" s="498">
        <v>68.971369997283091</v>
      </c>
      <c r="H362" s="502">
        <f t="shared" si="48"/>
        <v>0</v>
      </c>
      <c r="I362" s="491">
        <v>11.710669858749641</v>
      </c>
      <c r="J362" s="491">
        <v>-20.218964860270408</v>
      </c>
      <c r="K362" s="500">
        <v>-23.764873034791517</v>
      </c>
      <c r="L362" s="500">
        <v>-23.764873034791517</v>
      </c>
      <c r="M362" s="488">
        <f t="shared" si="49"/>
        <v>0</v>
      </c>
      <c r="N362" s="440">
        <v>81.368190660193008</v>
      </c>
      <c r="O362" s="440">
        <v>48.194684446795826</v>
      </c>
      <c r="P362" s="438">
        <v>45.206496962491578</v>
      </c>
      <c r="Q362" s="438">
        <v>45.206496962491578</v>
      </c>
      <c r="R362" s="487">
        <f t="shared" si="50"/>
        <v>0</v>
      </c>
      <c r="S362" s="440">
        <v>301.77289649481418</v>
      </c>
      <c r="T362" s="440">
        <v>301.77289649481418</v>
      </c>
      <c r="U362" s="438">
        <v>302.1145990042578</v>
      </c>
      <c r="V362" s="438">
        <v>302.1145990042578</v>
      </c>
      <c r="W362" s="487">
        <f t="shared" si="51"/>
        <v>0</v>
      </c>
      <c r="X362" s="440">
        <v>383.14108715500714</v>
      </c>
      <c r="Y362" s="440">
        <v>349.96758094160998</v>
      </c>
      <c r="Z362" s="438">
        <v>347.32109596674934</v>
      </c>
      <c r="AA362" s="438">
        <v>347.32109596674934</v>
      </c>
      <c r="AB362" s="487">
        <f t="shared" si="52"/>
        <v>0</v>
      </c>
      <c r="AC362" s="440">
        <v>166.50314021942148</v>
      </c>
      <c r="AD362" s="440">
        <v>165.5592947494965</v>
      </c>
      <c r="AE362" s="440">
        <v>165.5592947494965</v>
      </c>
      <c r="AF362" s="438">
        <f t="shared" si="53"/>
        <v>163.49360071681411</v>
      </c>
      <c r="AG362" s="487">
        <f t="shared" si="54"/>
        <v>2.0656940326823872</v>
      </c>
      <c r="AH362" s="440">
        <v>549.64422737442862</v>
      </c>
      <c r="AI362" s="440">
        <v>515.52687569110651</v>
      </c>
      <c r="AJ362" s="438">
        <v>512.88039071624587</v>
      </c>
      <c r="AK362" s="428">
        <f t="shared" si="55"/>
        <v>510.81469668356351</v>
      </c>
      <c r="AL362" s="487">
        <f t="shared" si="56"/>
        <v>2.0656940326823587</v>
      </c>
      <c r="AM362" s="429">
        <v>12</v>
      </c>
      <c r="AN362" s="429">
        <v>12</v>
      </c>
    </row>
    <row r="363" spans="1:40">
      <c r="A363" s="434">
        <v>169</v>
      </c>
      <c r="B363" s="435" t="s">
        <v>92</v>
      </c>
      <c r="C363" s="436">
        <v>4990</v>
      </c>
      <c r="D363" s="497">
        <v>149.23946578456332</v>
      </c>
      <c r="E363" s="497">
        <v>147.67068594030692</v>
      </c>
      <c r="F363" s="498">
        <v>152.73417312942644</v>
      </c>
      <c r="G363" s="498">
        <v>152.73417312942644</v>
      </c>
      <c r="H363" s="502">
        <f t="shared" si="48"/>
        <v>0</v>
      </c>
      <c r="I363" s="491">
        <v>45.855635575875809</v>
      </c>
      <c r="J363" s="491">
        <v>55.210147723421557</v>
      </c>
      <c r="K363" s="500">
        <v>50.566867832477151</v>
      </c>
      <c r="L363" s="500">
        <v>50.566867832477151</v>
      </c>
      <c r="M363" s="488">
        <f t="shared" si="49"/>
        <v>0</v>
      </c>
      <c r="N363" s="440">
        <v>195.09510136043912</v>
      </c>
      <c r="O363" s="440">
        <v>202.88083366372848</v>
      </c>
      <c r="P363" s="438">
        <v>203.3010409619036</v>
      </c>
      <c r="Q363" s="438">
        <v>203.3010409619036</v>
      </c>
      <c r="R363" s="487">
        <f t="shared" si="50"/>
        <v>0</v>
      </c>
      <c r="S363" s="440">
        <v>382.51908682460436</v>
      </c>
      <c r="T363" s="440">
        <v>382.51908682460436</v>
      </c>
      <c r="U363" s="438">
        <v>381.20637655961832</v>
      </c>
      <c r="V363" s="438">
        <v>381.20637655961832</v>
      </c>
      <c r="W363" s="487">
        <f t="shared" si="51"/>
        <v>0</v>
      </c>
      <c r="X363" s="440">
        <v>577.61418818504353</v>
      </c>
      <c r="Y363" s="440">
        <v>585.3999204883329</v>
      </c>
      <c r="Z363" s="438">
        <v>584.50741752152192</v>
      </c>
      <c r="AA363" s="438">
        <v>584.50741752152192</v>
      </c>
      <c r="AB363" s="487">
        <f t="shared" si="52"/>
        <v>0</v>
      </c>
      <c r="AC363" s="440">
        <v>182.9902006084744</v>
      </c>
      <c r="AD363" s="440">
        <v>182.24942878452811</v>
      </c>
      <c r="AE363" s="440">
        <v>182.24942878452811</v>
      </c>
      <c r="AF363" s="438">
        <f t="shared" si="53"/>
        <v>181.06879469821834</v>
      </c>
      <c r="AG363" s="487">
        <f t="shared" si="54"/>
        <v>1.180634086309766</v>
      </c>
      <c r="AH363" s="440">
        <v>760.60438879351796</v>
      </c>
      <c r="AI363" s="440">
        <v>767.64934927286095</v>
      </c>
      <c r="AJ363" s="438">
        <v>766.75684630604997</v>
      </c>
      <c r="AK363" s="428">
        <f t="shared" si="55"/>
        <v>765.57621221974023</v>
      </c>
      <c r="AL363" s="487">
        <f t="shared" si="56"/>
        <v>1.1806340863097375</v>
      </c>
      <c r="AM363" s="429">
        <v>5</v>
      </c>
      <c r="AN363" s="429">
        <v>5</v>
      </c>
    </row>
    <row r="364" spans="1:40">
      <c r="A364" s="434">
        <v>171</v>
      </c>
      <c r="B364" s="435" t="s">
        <v>93</v>
      </c>
      <c r="C364" s="436">
        <v>4540</v>
      </c>
      <c r="D364" s="497">
        <v>115.96729277926651</v>
      </c>
      <c r="E364" s="497">
        <v>114.66453356584057</v>
      </c>
      <c r="F364" s="498">
        <v>116.56578576505038</v>
      </c>
      <c r="G364" s="498">
        <v>116.56578576505038</v>
      </c>
      <c r="H364" s="502">
        <f t="shared" si="48"/>
        <v>0</v>
      </c>
      <c r="I364" s="491">
        <v>-97.425964940683301</v>
      </c>
      <c r="J364" s="491">
        <v>-88.097963852200181</v>
      </c>
      <c r="K364" s="500">
        <v>-88.915370585774241</v>
      </c>
      <c r="L364" s="500">
        <v>-88.915370585774241</v>
      </c>
      <c r="M364" s="488">
        <f t="shared" si="49"/>
        <v>0</v>
      </c>
      <c r="N364" s="440">
        <v>18.541327838583193</v>
      </c>
      <c r="O364" s="440">
        <v>26.566569713640384</v>
      </c>
      <c r="P364" s="438">
        <v>27.650415179276138</v>
      </c>
      <c r="Q364" s="438">
        <v>27.650415179276138</v>
      </c>
      <c r="R364" s="487">
        <f t="shared" si="50"/>
        <v>0</v>
      </c>
      <c r="S364" s="440">
        <v>322.8227739908005</v>
      </c>
      <c r="T364" s="440">
        <v>322.8227739908005</v>
      </c>
      <c r="U364" s="438">
        <v>324.45719274793629</v>
      </c>
      <c r="V364" s="438">
        <v>324.45719274793629</v>
      </c>
      <c r="W364" s="487">
        <f t="shared" si="51"/>
        <v>0</v>
      </c>
      <c r="X364" s="440">
        <v>341.36410182938369</v>
      </c>
      <c r="Y364" s="440">
        <v>349.38934370444088</v>
      </c>
      <c r="Z364" s="438">
        <v>352.10760792721243</v>
      </c>
      <c r="AA364" s="438">
        <v>352.10760792721243</v>
      </c>
      <c r="AB364" s="487">
        <f t="shared" si="52"/>
        <v>0</v>
      </c>
      <c r="AC364" s="440">
        <v>208.92269349816141</v>
      </c>
      <c r="AD364" s="440">
        <v>207.52290011957516</v>
      </c>
      <c r="AE364" s="440">
        <v>207.52290011957516</v>
      </c>
      <c r="AF364" s="438">
        <f t="shared" si="53"/>
        <v>206.88799573921449</v>
      </c>
      <c r="AG364" s="487">
        <f t="shared" si="54"/>
        <v>0.63490438036066621</v>
      </c>
      <c r="AH364" s="440">
        <v>550.28679532754518</v>
      </c>
      <c r="AI364" s="440">
        <v>556.91224382401606</v>
      </c>
      <c r="AJ364" s="438">
        <v>559.63050804678755</v>
      </c>
      <c r="AK364" s="428">
        <f t="shared" si="55"/>
        <v>558.99560366642686</v>
      </c>
      <c r="AL364" s="487">
        <f t="shared" si="56"/>
        <v>0.63490438036069463</v>
      </c>
      <c r="AM364" s="429">
        <v>11</v>
      </c>
      <c r="AN364" s="429">
        <v>11</v>
      </c>
    </row>
    <row r="365" spans="1:40">
      <c r="A365" s="434">
        <v>172</v>
      </c>
      <c r="B365" s="435" t="s">
        <v>94</v>
      </c>
      <c r="C365" s="436">
        <v>4171</v>
      </c>
      <c r="D365" s="497">
        <v>95.993505443902151</v>
      </c>
      <c r="E365" s="497">
        <v>94.796294099769298</v>
      </c>
      <c r="F365" s="498">
        <v>94.439601658748387</v>
      </c>
      <c r="G365" s="498">
        <v>94.439601658748387</v>
      </c>
      <c r="H365" s="502">
        <f t="shared" si="48"/>
        <v>0</v>
      </c>
      <c r="I365" s="491">
        <v>-129.41745468246765</v>
      </c>
      <c r="J365" s="491">
        <v>-71.591469156803299</v>
      </c>
      <c r="K365" s="500">
        <v>-64.79754974612797</v>
      </c>
      <c r="L365" s="500">
        <v>-64.79754974612797</v>
      </c>
      <c r="M365" s="488">
        <f t="shared" si="49"/>
        <v>0</v>
      </c>
      <c r="N365" s="440">
        <v>-33.423949238565498</v>
      </c>
      <c r="O365" s="440">
        <v>23.204824942965995</v>
      </c>
      <c r="P365" s="438">
        <v>29.64205191262042</v>
      </c>
      <c r="Q365" s="438">
        <v>29.64205191262042</v>
      </c>
      <c r="R365" s="487">
        <f t="shared" si="50"/>
        <v>0</v>
      </c>
      <c r="S365" s="440">
        <v>391.81524182610701</v>
      </c>
      <c r="T365" s="440">
        <v>391.81524182610701</v>
      </c>
      <c r="U365" s="438">
        <v>392.22861015763459</v>
      </c>
      <c r="V365" s="438">
        <v>392.22861015763459</v>
      </c>
      <c r="W365" s="487">
        <f t="shared" si="51"/>
        <v>0</v>
      </c>
      <c r="X365" s="440">
        <v>358.39129258754156</v>
      </c>
      <c r="Y365" s="440">
        <v>415.02006676907303</v>
      </c>
      <c r="Z365" s="438">
        <v>421.87066207025504</v>
      </c>
      <c r="AA365" s="438">
        <v>421.87066207025504</v>
      </c>
      <c r="AB365" s="487">
        <f t="shared" si="52"/>
        <v>0</v>
      </c>
      <c r="AC365" s="440">
        <v>226.93794024768656</v>
      </c>
      <c r="AD365" s="440">
        <v>225.2011344339318</v>
      </c>
      <c r="AE365" s="440">
        <v>225.2011344339318</v>
      </c>
      <c r="AF365" s="438">
        <f t="shared" si="53"/>
        <v>222.96379838083885</v>
      </c>
      <c r="AG365" s="487">
        <f t="shared" si="54"/>
        <v>2.237336053092946</v>
      </c>
      <c r="AH365" s="440">
        <v>585.32923283522803</v>
      </c>
      <c r="AI365" s="440">
        <v>640.22120120300474</v>
      </c>
      <c r="AJ365" s="438">
        <v>647.07179650418686</v>
      </c>
      <c r="AK365" s="428">
        <f t="shared" si="55"/>
        <v>644.83446045109395</v>
      </c>
      <c r="AL365" s="487">
        <f t="shared" si="56"/>
        <v>2.2373360530929176</v>
      </c>
      <c r="AM365" s="429">
        <v>13</v>
      </c>
      <c r="AN365" s="429">
        <v>13</v>
      </c>
    </row>
    <row r="366" spans="1:40">
      <c r="A366" s="434">
        <v>176</v>
      </c>
      <c r="B366" s="435" t="s">
        <v>95</v>
      </c>
      <c r="C366" s="436">
        <v>4352</v>
      </c>
      <c r="D366" s="497">
        <v>307.70896478678344</v>
      </c>
      <c r="E366" s="497">
        <v>304.77958441082671</v>
      </c>
      <c r="F366" s="498">
        <v>302.23668013617828</v>
      </c>
      <c r="G366" s="498">
        <v>302.23668013617828</v>
      </c>
      <c r="H366" s="502">
        <f t="shared" si="48"/>
        <v>0</v>
      </c>
      <c r="I366" s="491">
        <v>-442.21222707267998</v>
      </c>
      <c r="J366" s="491">
        <v>-543.43718260167657</v>
      </c>
      <c r="K366" s="500">
        <v>-533.39335280203431</v>
      </c>
      <c r="L366" s="500">
        <v>-533.39335280203431</v>
      </c>
      <c r="M366" s="488">
        <f t="shared" si="49"/>
        <v>0</v>
      </c>
      <c r="N366" s="440">
        <v>-134.50326228589651</v>
      </c>
      <c r="O366" s="440">
        <v>-238.6575981908498</v>
      </c>
      <c r="P366" s="438">
        <v>-231.15667266585595</v>
      </c>
      <c r="Q366" s="438">
        <v>-231.15667266585595</v>
      </c>
      <c r="R366" s="487">
        <f t="shared" si="50"/>
        <v>0</v>
      </c>
      <c r="S366" s="440">
        <v>489.29616152070111</v>
      </c>
      <c r="T366" s="440">
        <v>489.29616152070111</v>
      </c>
      <c r="U366" s="438">
        <v>491.1176278219607</v>
      </c>
      <c r="V366" s="438">
        <v>491.1176278219607</v>
      </c>
      <c r="W366" s="487">
        <f t="shared" si="51"/>
        <v>0</v>
      </c>
      <c r="X366" s="440">
        <v>354.79289923480462</v>
      </c>
      <c r="Y366" s="440">
        <v>250.63856332985131</v>
      </c>
      <c r="Z366" s="438">
        <v>259.96095515610477</v>
      </c>
      <c r="AA366" s="438">
        <v>259.96095515610477</v>
      </c>
      <c r="AB366" s="487">
        <f t="shared" si="52"/>
        <v>0</v>
      </c>
      <c r="AC366" s="440">
        <v>232.74782371980663</v>
      </c>
      <c r="AD366" s="440">
        <v>231.02795319170335</v>
      </c>
      <c r="AE366" s="440">
        <v>231.02795319170335</v>
      </c>
      <c r="AF366" s="438">
        <f t="shared" si="53"/>
        <v>229.02336142208793</v>
      </c>
      <c r="AG366" s="487">
        <f t="shared" si="54"/>
        <v>2.0045917696154163</v>
      </c>
      <c r="AH366" s="440">
        <v>587.54072295461128</v>
      </c>
      <c r="AI366" s="440">
        <v>481.66651652155468</v>
      </c>
      <c r="AJ366" s="438">
        <v>490.98890834780809</v>
      </c>
      <c r="AK366" s="428">
        <f t="shared" si="55"/>
        <v>488.98431657819265</v>
      </c>
      <c r="AL366" s="487">
        <f t="shared" si="56"/>
        <v>2.0045917696154447</v>
      </c>
      <c r="AM366" s="429">
        <v>12</v>
      </c>
      <c r="AN366" s="429">
        <v>12</v>
      </c>
    </row>
    <row r="367" spans="1:40">
      <c r="A367" s="434">
        <v>177</v>
      </c>
      <c r="B367" s="435" t="s">
        <v>96</v>
      </c>
      <c r="C367" s="436">
        <v>1768</v>
      </c>
      <c r="D367" s="497">
        <v>200.29785647926991</v>
      </c>
      <c r="E367" s="497">
        <v>198.27266747232616</v>
      </c>
      <c r="F367" s="498">
        <v>196.09382046446558</v>
      </c>
      <c r="G367" s="498">
        <v>196.09382046446558</v>
      </c>
      <c r="H367" s="502">
        <f t="shared" si="48"/>
        <v>0</v>
      </c>
      <c r="I367" s="491">
        <v>345.03610180177895</v>
      </c>
      <c r="J367" s="491">
        <v>351.74366986729461</v>
      </c>
      <c r="K367" s="500">
        <v>335.11157006731366</v>
      </c>
      <c r="L367" s="500">
        <v>335.11157006731366</v>
      </c>
      <c r="M367" s="488">
        <f t="shared" si="49"/>
        <v>0</v>
      </c>
      <c r="N367" s="440">
        <v>545.33395828104881</v>
      </c>
      <c r="O367" s="440">
        <v>550.01633733962069</v>
      </c>
      <c r="P367" s="438">
        <v>531.20539053177924</v>
      </c>
      <c r="Q367" s="438">
        <v>531.20539053177924</v>
      </c>
      <c r="R367" s="487">
        <f t="shared" si="50"/>
        <v>0</v>
      </c>
      <c r="S367" s="440">
        <v>179.83423803557454</v>
      </c>
      <c r="T367" s="440">
        <v>179.83423803557454</v>
      </c>
      <c r="U367" s="438">
        <v>181.96342053836355</v>
      </c>
      <c r="V367" s="438">
        <v>181.96342053836355</v>
      </c>
      <c r="W367" s="487">
        <f t="shared" si="51"/>
        <v>0</v>
      </c>
      <c r="X367" s="440">
        <v>725.16819631662327</v>
      </c>
      <c r="Y367" s="440">
        <v>729.85057537519526</v>
      </c>
      <c r="Z367" s="438">
        <v>713.16881107014274</v>
      </c>
      <c r="AA367" s="438">
        <v>713.16881107014274</v>
      </c>
      <c r="AB367" s="487">
        <f t="shared" si="52"/>
        <v>0</v>
      </c>
      <c r="AC367" s="440">
        <v>211.96183805857677</v>
      </c>
      <c r="AD367" s="440">
        <v>210.73973935192507</v>
      </c>
      <c r="AE367" s="440">
        <v>210.73973935192507</v>
      </c>
      <c r="AF367" s="438">
        <f t="shared" si="53"/>
        <v>210.79611473959912</v>
      </c>
      <c r="AG367" s="487">
        <f t="shared" si="54"/>
        <v>-5.6375387674052035E-2</v>
      </c>
      <c r="AH367" s="440">
        <v>937.13003437520001</v>
      </c>
      <c r="AI367" s="440">
        <v>940.59031472712036</v>
      </c>
      <c r="AJ367" s="438">
        <v>923.90855042206795</v>
      </c>
      <c r="AK367" s="428">
        <f t="shared" si="55"/>
        <v>923.96492580974189</v>
      </c>
      <c r="AL367" s="487">
        <f t="shared" si="56"/>
        <v>-5.6375387673938349E-2</v>
      </c>
      <c r="AM367" s="429">
        <v>6</v>
      </c>
      <c r="AN367" s="429">
        <v>6</v>
      </c>
    </row>
    <row r="368" spans="1:40">
      <c r="A368" s="434">
        <v>178</v>
      </c>
      <c r="B368" s="435" t="s">
        <v>97</v>
      </c>
      <c r="C368" s="436">
        <v>5769</v>
      </c>
      <c r="D368" s="497">
        <v>53.609889519890942</v>
      </c>
      <c r="E368" s="497">
        <v>52.81021618250918</v>
      </c>
      <c r="F368" s="498">
        <v>51.577471498138387</v>
      </c>
      <c r="G368" s="498">
        <v>51.577471498138387</v>
      </c>
      <c r="H368" s="502">
        <f t="shared" si="48"/>
        <v>0</v>
      </c>
      <c r="I368" s="491">
        <v>47.611390270801415</v>
      </c>
      <c r="J368" s="491">
        <v>46.194538206357777</v>
      </c>
      <c r="K368" s="500">
        <v>54.439042502592216</v>
      </c>
      <c r="L368" s="500">
        <v>54.439042502592216</v>
      </c>
      <c r="M368" s="488">
        <f t="shared" si="49"/>
        <v>0</v>
      </c>
      <c r="N368" s="440">
        <v>101.22127979069235</v>
      </c>
      <c r="O368" s="440">
        <v>99.004754388866957</v>
      </c>
      <c r="P368" s="438">
        <v>106.0165140007306</v>
      </c>
      <c r="Q368" s="438">
        <v>106.0165140007306</v>
      </c>
      <c r="R368" s="487">
        <f t="shared" si="50"/>
        <v>0</v>
      </c>
      <c r="S368" s="440">
        <v>393.54438410940026</v>
      </c>
      <c r="T368" s="440">
        <v>393.54438410940026</v>
      </c>
      <c r="U368" s="438">
        <v>394.55254201046102</v>
      </c>
      <c r="V368" s="438">
        <v>394.55254201046102</v>
      </c>
      <c r="W368" s="487">
        <f t="shared" si="51"/>
        <v>0</v>
      </c>
      <c r="X368" s="440">
        <v>494.76566390009265</v>
      </c>
      <c r="Y368" s="440">
        <v>492.54913849826727</v>
      </c>
      <c r="Z368" s="438">
        <v>500.56905601119161</v>
      </c>
      <c r="AA368" s="438">
        <v>500.56905601119161</v>
      </c>
      <c r="AB368" s="487">
        <f t="shared" si="52"/>
        <v>0</v>
      </c>
      <c r="AC368" s="440">
        <v>235.64013114257995</v>
      </c>
      <c r="AD368" s="440">
        <v>233.94207740757787</v>
      </c>
      <c r="AE368" s="440">
        <v>233.94207740757787</v>
      </c>
      <c r="AF368" s="438">
        <f t="shared" si="53"/>
        <v>232.97188598805602</v>
      </c>
      <c r="AG368" s="487">
        <f t="shared" si="54"/>
        <v>0.9701914195218535</v>
      </c>
      <c r="AH368" s="440">
        <v>730.40579504267259</v>
      </c>
      <c r="AI368" s="440">
        <v>726.49121590584514</v>
      </c>
      <c r="AJ368" s="438">
        <v>734.51113341876965</v>
      </c>
      <c r="AK368" s="428">
        <f t="shared" si="55"/>
        <v>733.54094199924771</v>
      </c>
      <c r="AL368" s="487">
        <f t="shared" si="56"/>
        <v>0.97019141952193877</v>
      </c>
      <c r="AM368" s="429">
        <v>10</v>
      </c>
      <c r="AN368" s="429">
        <v>10</v>
      </c>
    </row>
    <row r="369" spans="1:40">
      <c r="A369" s="434">
        <v>179</v>
      </c>
      <c r="B369" s="435" t="s">
        <v>98</v>
      </c>
      <c r="C369" s="436">
        <v>145887</v>
      </c>
      <c r="D369" s="497">
        <v>171.71349746974627</v>
      </c>
      <c r="E369" s="497">
        <v>169.49009435055493</v>
      </c>
      <c r="F369" s="498">
        <v>169.37437926737041</v>
      </c>
      <c r="G369" s="498">
        <v>169.37437926737041</v>
      </c>
      <c r="H369" s="502">
        <f t="shared" si="48"/>
        <v>0</v>
      </c>
      <c r="I369" s="491">
        <v>-200.00143900714971</v>
      </c>
      <c r="J369" s="491">
        <v>-194.10860175353136</v>
      </c>
      <c r="K369" s="500">
        <v>-198.57258182887517</v>
      </c>
      <c r="L369" s="500">
        <v>-198.57258182887517</v>
      </c>
      <c r="M369" s="488">
        <f t="shared" si="49"/>
        <v>0</v>
      </c>
      <c r="N369" s="440">
        <v>-28.287941537403437</v>
      </c>
      <c r="O369" s="440">
        <v>-24.618507402976427</v>
      </c>
      <c r="P369" s="438">
        <v>-29.198202561504743</v>
      </c>
      <c r="Q369" s="438">
        <v>-29.198202561504743</v>
      </c>
      <c r="R369" s="487">
        <f t="shared" si="50"/>
        <v>0</v>
      </c>
      <c r="S369" s="440">
        <v>245.22522170320894</v>
      </c>
      <c r="T369" s="440">
        <v>245.22522170320894</v>
      </c>
      <c r="U369" s="438">
        <v>245.66426489826333</v>
      </c>
      <c r="V369" s="438">
        <v>245.66426489826333</v>
      </c>
      <c r="W369" s="487">
        <f t="shared" si="51"/>
        <v>0</v>
      </c>
      <c r="X369" s="440">
        <v>216.9372801658055</v>
      </c>
      <c r="Y369" s="440">
        <v>220.60671430023251</v>
      </c>
      <c r="Z369" s="438">
        <v>216.4660623367586</v>
      </c>
      <c r="AA369" s="438">
        <v>216.4660623367586</v>
      </c>
      <c r="AB369" s="487">
        <f t="shared" si="52"/>
        <v>0</v>
      </c>
      <c r="AC369" s="440">
        <v>147.88888151801331</v>
      </c>
      <c r="AD369" s="440">
        <v>147.47829116862749</v>
      </c>
      <c r="AE369" s="440">
        <v>147.47829116862749</v>
      </c>
      <c r="AF369" s="438">
        <f t="shared" si="53"/>
        <v>145.46525104591129</v>
      </c>
      <c r="AG369" s="487">
        <f t="shared" si="54"/>
        <v>2.0130401227162054</v>
      </c>
      <c r="AH369" s="440">
        <v>364.82616168381878</v>
      </c>
      <c r="AI369" s="440">
        <v>368.08500546886</v>
      </c>
      <c r="AJ369" s="438">
        <v>363.94435350538606</v>
      </c>
      <c r="AK369" s="428">
        <f t="shared" si="55"/>
        <v>361.93131338266983</v>
      </c>
      <c r="AL369" s="487">
        <f t="shared" si="56"/>
        <v>2.0130401227162338</v>
      </c>
      <c r="AM369" s="429">
        <v>13</v>
      </c>
      <c r="AN369" s="429">
        <v>13</v>
      </c>
    </row>
    <row r="370" spans="1:40">
      <c r="A370" s="434">
        <v>181</v>
      </c>
      <c r="B370" s="435" t="s">
        <v>99</v>
      </c>
      <c r="C370" s="436">
        <v>1683</v>
      </c>
      <c r="D370" s="497">
        <v>183.92031797350296</v>
      </c>
      <c r="E370" s="497">
        <v>182.14668699830435</v>
      </c>
      <c r="F370" s="498">
        <v>182.12257087840027</v>
      </c>
      <c r="G370" s="498">
        <v>182.12257087840027</v>
      </c>
      <c r="H370" s="502">
        <f t="shared" si="48"/>
        <v>0</v>
      </c>
      <c r="I370" s="491">
        <v>328.40097823277256</v>
      </c>
      <c r="J370" s="491">
        <v>334.79628379090951</v>
      </c>
      <c r="K370" s="500">
        <v>324.34546021088397</v>
      </c>
      <c r="L370" s="500">
        <v>324.34546021088397</v>
      </c>
      <c r="M370" s="488">
        <f t="shared" si="49"/>
        <v>0</v>
      </c>
      <c r="N370" s="440">
        <v>512.32129620627552</v>
      </c>
      <c r="O370" s="440">
        <v>516.94297078921386</v>
      </c>
      <c r="P370" s="438">
        <v>506.46803108928418</v>
      </c>
      <c r="Q370" s="438">
        <v>506.46803108928418</v>
      </c>
      <c r="R370" s="487">
        <f t="shared" si="50"/>
        <v>0</v>
      </c>
      <c r="S370" s="440">
        <v>548.76020619281803</v>
      </c>
      <c r="T370" s="440">
        <v>548.76020619281803</v>
      </c>
      <c r="U370" s="438">
        <v>549.78441330815599</v>
      </c>
      <c r="V370" s="438">
        <v>549.78441330815599</v>
      </c>
      <c r="W370" s="487">
        <f t="shared" si="51"/>
        <v>0</v>
      </c>
      <c r="X370" s="440">
        <v>1061.0815023990936</v>
      </c>
      <c r="Y370" s="440">
        <v>1065.7031769820319</v>
      </c>
      <c r="Z370" s="438">
        <v>1056.2524443974401</v>
      </c>
      <c r="AA370" s="438">
        <v>1056.2524443974401</v>
      </c>
      <c r="AB370" s="487">
        <f t="shared" si="52"/>
        <v>0</v>
      </c>
      <c r="AC370" s="440">
        <v>256.07942369868971</v>
      </c>
      <c r="AD370" s="440">
        <v>254.02241250684656</v>
      </c>
      <c r="AE370" s="440">
        <v>254.02241250684656</v>
      </c>
      <c r="AF370" s="438">
        <f t="shared" si="53"/>
        <v>253.33410907991532</v>
      </c>
      <c r="AG370" s="487">
        <f t="shared" si="54"/>
        <v>0.6883034269312418</v>
      </c>
      <c r="AH370" s="440">
        <v>1317.1609260977832</v>
      </c>
      <c r="AI370" s="440">
        <v>1319.7255894888783</v>
      </c>
      <c r="AJ370" s="438">
        <v>1310.2748569042867</v>
      </c>
      <c r="AK370" s="428">
        <f t="shared" si="55"/>
        <v>1309.5865534773554</v>
      </c>
      <c r="AL370" s="487">
        <f t="shared" si="56"/>
        <v>0.68830342693127022</v>
      </c>
      <c r="AM370" s="429">
        <v>4</v>
      </c>
      <c r="AN370" s="429">
        <v>4</v>
      </c>
    </row>
    <row r="371" spans="1:40">
      <c r="A371" s="434">
        <v>182</v>
      </c>
      <c r="B371" s="435" t="s">
        <v>100</v>
      </c>
      <c r="C371" s="436">
        <v>19347</v>
      </c>
      <c r="D371" s="497">
        <v>7.4802644215464991</v>
      </c>
      <c r="E371" s="497">
        <v>6.8307828130660706</v>
      </c>
      <c r="F371" s="498">
        <v>4.9810580704381415</v>
      </c>
      <c r="G371" s="498">
        <v>4.9810580704381415</v>
      </c>
      <c r="H371" s="502">
        <f t="shared" si="48"/>
        <v>0</v>
      </c>
      <c r="I371" s="491">
        <v>-145.54813619621964</v>
      </c>
      <c r="J371" s="491">
        <v>-139.15904014635666</v>
      </c>
      <c r="K371" s="500">
        <v>-144.27151182648558</v>
      </c>
      <c r="L371" s="500">
        <v>-144.27151182648558</v>
      </c>
      <c r="M371" s="488">
        <f t="shared" si="49"/>
        <v>0</v>
      </c>
      <c r="N371" s="440">
        <v>-138.06787177467314</v>
      </c>
      <c r="O371" s="440">
        <v>-132.32825733329059</v>
      </c>
      <c r="P371" s="438">
        <v>-139.29045375604744</v>
      </c>
      <c r="Q371" s="438">
        <v>-139.29045375604744</v>
      </c>
      <c r="R371" s="487">
        <f t="shared" si="50"/>
        <v>0</v>
      </c>
      <c r="S371" s="440">
        <v>131.25296634636842</v>
      </c>
      <c r="T371" s="440">
        <v>131.25296634636842</v>
      </c>
      <c r="U371" s="438">
        <v>130.88420451188551</v>
      </c>
      <c r="V371" s="438">
        <v>130.88420451188551</v>
      </c>
      <c r="W371" s="487">
        <f t="shared" si="51"/>
        <v>0</v>
      </c>
      <c r="X371" s="440">
        <v>-6.8149054283047068</v>
      </c>
      <c r="Y371" s="440">
        <v>-1.0752909869221476</v>
      </c>
      <c r="Z371" s="438">
        <v>-8.4062492441619074</v>
      </c>
      <c r="AA371" s="438">
        <v>-8.4062492441619074</v>
      </c>
      <c r="AB371" s="487">
        <f t="shared" si="52"/>
        <v>0</v>
      </c>
      <c r="AC371" s="440">
        <v>173.27457580144718</v>
      </c>
      <c r="AD371" s="440">
        <v>172.45744328195147</v>
      </c>
      <c r="AE371" s="440">
        <v>172.45744328195147</v>
      </c>
      <c r="AF371" s="438">
        <f t="shared" si="53"/>
        <v>169.29702733414609</v>
      </c>
      <c r="AG371" s="487">
        <f t="shared" si="54"/>
        <v>3.1604159478053759</v>
      </c>
      <c r="AH371" s="440">
        <v>166.4596703731425</v>
      </c>
      <c r="AI371" s="440">
        <v>171.38215229502933</v>
      </c>
      <c r="AJ371" s="438">
        <v>164.05119403778957</v>
      </c>
      <c r="AK371" s="428">
        <f t="shared" si="55"/>
        <v>160.8907780899842</v>
      </c>
      <c r="AL371" s="487">
        <f t="shared" si="56"/>
        <v>3.1604159478053759</v>
      </c>
      <c r="AM371" s="429">
        <v>13</v>
      </c>
      <c r="AN371" s="429">
        <v>13</v>
      </c>
    </row>
    <row r="372" spans="1:40">
      <c r="A372" s="434">
        <v>186</v>
      </c>
      <c r="B372" s="435" t="s">
        <v>101</v>
      </c>
      <c r="C372" s="436">
        <v>45630</v>
      </c>
      <c r="D372" s="497">
        <v>343.78196744642253</v>
      </c>
      <c r="E372" s="497">
        <v>340.20781270030704</v>
      </c>
      <c r="F372" s="498">
        <v>339.03594693186085</v>
      </c>
      <c r="G372" s="498">
        <v>339.03594693186085</v>
      </c>
      <c r="H372" s="502">
        <f t="shared" si="48"/>
        <v>0</v>
      </c>
      <c r="I372" s="491">
        <v>-212.85588416358777</v>
      </c>
      <c r="J372" s="491">
        <v>-200.8322548208165</v>
      </c>
      <c r="K372" s="500">
        <v>-216.36706090698874</v>
      </c>
      <c r="L372" s="500">
        <v>-216.36706090698874</v>
      </c>
      <c r="M372" s="488">
        <f t="shared" si="49"/>
        <v>0</v>
      </c>
      <c r="N372" s="440">
        <v>130.92608328283472</v>
      </c>
      <c r="O372" s="440">
        <v>139.37555787949054</v>
      </c>
      <c r="P372" s="438">
        <v>122.66888602487212</v>
      </c>
      <c r="Q372" s="438">
        <v>122.66888602487212</v>
      </c>
      <c r="R372" s="487">
        <f t="shared" si="50"/>
        <v>0</v>
      </c>
      <c r="S372" s="440">
        <v>22.331457705036467</v>
      </c>
      <c r="T372" s="440">
        <v>22.331457705036467</v>
      </c>
      <c r="U372" s="438">
        <v>22.276531523256178</v>
      </c>
      <c r="V372" s="438">
        <v>22.276531523256178</v>
      </c>
      <c r="W372" s="487">
        <f t="shared" si="51"/>
        <v>0</v>
      </c>
      <c r="X372" s="440">
        <v>153.25754098787118</v>
      </c>
      <c r="Y372" s="440">
        <v>161.707015584527</v>
      </c>
      <c r="Z372" s="438">
        <v>144.94541754812829</v>
      </c>
      <c r="AA372" s="438">
        <v>144.94541754812829</v>
      </c>
      <c r="AB372" s="487">
        <f t="shared" si="52"/>
        <v>0</v>
      </c>
      <c r="AC372" s="440">
        <v>121.20151288944703</v>
      </c>
      <c r="AD372" s="440">
        <v>121.50837164793515</v>
      </c>
      <c r="AE372" s="440">
        <v>121.50837164793515</v>
      </c>
      <c r="AF372" s="438">
        <f t="shared" si="53"/>
        <v>118.31831705426232</v>
      </c>
      <c r="AG372" s="487">
        <f t="shared" si="54"/>
        <v>3.1900545936728264</v>
      </c>
      <c r="AH372" s="440">
        <v>274.45905387731818</v>
      </c>
      <c r="AI372" s="440">
        <v>283.21538723246215</v>
      </c>
      <c r="AJ372" s="438">
        <v>266.45378919606344</v>
      </c>
      <c r="AK372" s="428">
        <f t="shared" si="55"/>
        <v>263.26373460239063</v>
      </c>
      <c r="AL372" s="487">
        <f t="shared" si="56"/>
        <v>3.1900545936728122</v>
      </c>
      <c r="AM372" s="429">
        <v>1</v>
      </c>
      <c r="AN372" s="430">
        <v>33</v>
      </c>
    </row>
    <row r="373" spans="1:40">
      <c r="A373" s="434">
        <v>202</v>
      </c>
      <c r="B373" s="435" t="s">
        <v>102</v>
      </c>
      <c r="C373" s="436">
        <v>35848</v>
      </c>
      <c r="D373" s="497">
        <v>521.05728751198228</v>
      </c>
      <c r="E373" s="497">
        <v>516.56094874155428</v>
      </c>
      <c r="F373" s="498">
        <v>515.21549457914136</v>
      </c>
      <c r="G373" s="498">
        <v>515.21549457914136</v>
      </c>
      <c r="H373" s="502">
        <f t="shared" si="48"/>
        <v>0</v>
      </c>
      <c r="I373" s="491">
        <v>174.4436677002364</v>
      </c>
      <c r="J373" s="491">
        <v>187.54114243957582</v>
      </c>
      <c r="K373" s="500">
        <v>169.90925211579378</v>
      </c>
      <c r="L373" s="500">
        <v>169.90925211579378</v>
      </c>
      <c r="M373" s="488">
        <f t="shared" si="49"/>
        <v>0</v>
      </c>
      <c r="N373" s="440">
        <v>695.50095521221863</v>
      </c>
      <c r="O373" s="440">
        <v>704.10209118113005</v>
      </c>
      <c r="P373" s="438">
        <v>685.1247466949352</v>
      </c>
      <c r="Q373" s="438">
        <v>685.1247466949352</v>
      </c>
      <c r="R373" s="487">
        <f t="shared" si="50"/>
        <v>0</v>
      </c>
      <c r="S373" s="440">
        <v>18.280007177198261</v>
      </c>
      <c r="T373" s="440">
        <v>18.280007177198261</v>
      </c>
      <c r="U373" s="438">
        <v>18.364776892149084</v>
      </c>
      <c r="V373" s="438">
        <v>18.364776892149084</v>
      </c>
      <c r="W373" s="487">
        <f t="shared" si="51"/>
        <v>0</v>
      </c>
      <c r="X373" s="440">
        <v>713.78096238941691</v>
      </c>
      <c r="Y373" s="440">
        <v>722.38209835832834</v>
      </c>
      <c r="Z373" s="438">
        <v>703.48952358708425</v>
      </c>
      <c r="AA373" s="438">
        <v>703.48952358708425</v>
      </c>
      <c r="AB373" s="487">
        <f t="shared" si="52"/>
        <v>0</v>
      </c>
      <c r="AC373" s="440">
        <v>106.88906014328916</v>
      </c>
      <c r="AD373" s="440">
        <v>107.27654211113649</v>
      </c>
      <c r="AE373" s="440">
        <v>107.27654211113649</v>
      </c>
      <c r="AF373" s="438">
        <f t="shared" si="53"/>
        <v>104.29909364819304</v>
      </c>
      <c r="AG373" s="487">
        <f t="shared" si="54"/>
        <v>2.9774484629434568</v>
      </c>
      <c r="AH373" s="440">
        <v>820.67002253270607</v>
      </c>
      <c r="AI373" s="440">
        <v>829.6586404694649</v>
      </c>
      <c r="AJ373" s="438">
        <v>810.7660656982207</v>
      </c>
      <c r="AK373" s="428">
        <f t="shared" si="55"/>
        <v>807.78861723527734</v>
      </c>
      <c r="AL373" s="487">
        <f t="shared" si="56"/>
        <v>2.9774484629433573</v>
      </c>
      <c r="AM373" s="429">
        <v>2</v>
      </c>
      <c r="AN373" s="429">
        <v>2</v>
      </c>
    </row>
    <row r="374" spans="1:40">
      <c r="A374" s="434">
        <v>204</v>
      </c>
      <c r="B374" s="435" t="s">
        <v>103</v>
      </c>
      <c r="C374" s="436">
        <v>2689</v>
      </c>
      <c r="D374" s="497">
        <v>54.613887315733336</v>
      </c>
      <c r="E374" s="497">
        <v>53.609708659913856</v>
      </c>
      <c r="F374" s="498">
        <v>56.201965176104508</v>
      </c>
      <c r="G374" s="498">
        <v>56.201965176104508</v>
      </c>
      <c r="H374" s="502">
        <f t="shared" si="48"/>
        <v>0</v>
      </c>
      <c r="I374" s="491">
        <v>-695.95667307902602</v>
      </c>
      <c r="J374" s="491">
        <v>-686.60005391159802</v>
      </c>
      <c r="K374" s="500">
        <v>-682.72956973386215</v>
      </c>
      <c r="L374" s="500">
        <v>-682.72956973386215</v>
      </c>
      <c r="M374" s="488">
        <f t="shared" si="49"/>
        <v>0</v>
      </c>
      <c r="N374" s="440">
        <v>-641.34278576329268</v>
      </c>
      <c r="O374" s="440">
        <v>-632.99034525168418</v>
      </c>
      <c r="P374" s="438">
        <v>-626.52760455775763</v>
      </c>
      <c r="Q374" s="438">
        <v>-626.52760455775763</v>
      </c>
      <c r="R374" s="487">
        <f t="shared" si="50"/>
        <v>0</v>
      </c>
      <c r="S374" s="440">
        <v>422.95726464294819</v>
      </c>
      <c r="T374" s="440">
        <v>422.95726464294819</v>
      </c>
      <c r="U374" s="438">
        <v>420.22723134042042</v>
      </c>
      <c r="V374" s="438">
        <v>420.22723134042042</v>
      </c>
      <c r="W374" s="487">
        <f t="shared" si="51"/>
        <v>0</v>
      </c>
      <c r="X374" s="440">
        <v>-218.38552112034452</v>
      </c>
      <c r="Y374" s="440">
        <v>-210.03308060873596</v>
      </c>
      <c r="Z374" s="438">
        <v>-206.30037321733721</v>
      </c>
      <c r="AA374" s="438">
        <v>-206.30037321733721</v>
      </c>
      <c r="AB374" s="487">
        <f t="shared" si="52"/>
        <v>0</v>
      </c>
      <c r="AC374" s="440">
        <v>234.92478911058714</v>
      </c>
      <c r="AD374" s="440">
        <v>232.63233123975962</v>
      </c>
      <c r="AE374" s="440">
        <v>232.63233123975962</v>
      </c>
      <c r="AF374" s="438">
        <f t="shared" si="53"/>
        <v>229.93619131969342</v>
      </c>
      <c r="AG374" s="487">
        <f t="shared" si="54"/>
        <v>2.6961399200662015</v>
      </c>
      <c r="AH374" s="440">
        <v>16.539267990242621</v>
      </c>
      <c r="AI374" s="440">
        <v>22.599250631023672</v>
      </c>
      <c r="AJ374" s="438">
        <v>26.331958022422402</v>
      </c>
      <c r="AK374" s="428">
        <f t="shared" si="55"/>
        <v>23.6358181023562</v>
      </c>
      <c r="AL374" s="487">
        <f t="shared" si="56"/>
        <v>2.6961399200662015</v>
      </c>
      <c r="AM374" s="429">
        <v>11</v>
      </c>
      <c r="AN374" s="429">
        <v>11</v>
      </c>
    </row>
    <row r="375" spans="1:40">
      <c r="A375" s="434">
        <v>205</v>
      </c>
      <c r="B375" s="435" t="s">
        <v>104</v>
      </c>
      <c r="C375" s="436">
        <v>36297</v>
      </c>
      <c r="D375" s="497">
        <v>258.37930559787685</v>
      </c>
      <c r="E375" s="497">
        <v>255.75241923309559</v>
      </c>
      <c r="F375" s="498">
        <v>257.93748417206325</v>
      </c>
      <c r="G375" s="498">
        <v>257.93748417206325</v>
      </c>
      <c r="H375" s="502">
        <f t="shared" si="48"/>
        <v>0</v>
      </c>
      <c r="I375" s="491">
        <v>-279.369167628897</v>
      </c>
      <c r="J375" s="491">
        <v>-282.48221760582584</v>
      </c>
      <c r="K375" s="500">
        <v>-290.51055728338736</v>
      </c>
      <c r="L375" s="500">
        <v>-290.51055728338736</v>
      </c>
      <c r="M375" s="488">
        <f t="shared" si="49"/>
        <v>0</v>
      </c>
      <c r="N375" s="440">
        <v>-20.989862031020156</v>
      </c>
      <c r="O375" s="440">
        <v>-26.729798372730286</v>
      </c>
      <c r="P375" s="438">
        <v>-32.573073111324106</v>
      </c>
      <c r="Q375" s="438">
        <v>-32.573073111324106</v>
      </c>
      <c r="R375" s="487">
        <f t="shared" si="50"/>
        <v>0</v>
      </c>
      <c r="S375" s="440">
        <v>349.76728752430813</v>
      </c>
      <c r="T375" s="440">
        <v>349.76728752430813</v>
      </c>
      <c r="U375" s="438">
        <v>350.14481888685071</v>
      </c>
      <c r="V375" s="438">
        <v>350.14481888685071</v>
      </c>
      <c r="W375" s="487">
        <f t="shared" si="51"/>
        <v>0</v>
      </c>
      <c r="X375" s="440">
        <v>328.77742549328798</v>
      </c>
      <c r="Y375" s="440">
        <v>323.03748915157786</v>
      </c>
      <c r="Z375" s="438">
        <v>317.57174577552661</v>
      </c>
      <c r="AA375" s="438">
        <v>317.57174577552661</v>
      </c>
      <c r="AB375" s="487">
        <f t="shared" si="52"/>
        <v>0</v>
      </c>
      <c r="AC375" s="440">
        <v>160.36411648550126</v>
      </c>
      <c r="AD375" s="440">
        <v>159.80009741445789</v>
      </c>
      <c r="AE375" s="440">
        <v>159.80009741445789</v>
      </c>
      <c r="AF375" s="438">
        <f t="shared" si="53"/>
        <v>157.53701140444483</v>
      </c>
      <c r="AG375" s="487">
        <f t="shared" si="54"/>
        <v>2.263086010013069</v>
      </c>
      <c r="AH375" s="440">
        <v>489.14154197878918</v>
      </c>
      <c r="AI375" s="440">
        <v>482.83758656603578</v>
      </c>
      <c r="AJ375" s="438">
        <v>477.37184318998453</v>
      </c>
      <c r="AK375" s="428">
        <f t="shared" si="55"/>
        <v>475.10875717997135</v>
      </c>
      <c r="AL375" s="487">
        <f t="shared" si="56"/>
        <v>2.2630860100131827</v>
      </c>
      <c r="AM375" s="429">
        <v>18</v>
      </c>
      <c r="AN375" s="429">
        <v>18</v>
      </c>
    </row>
    <row r="376" spans="1:40">
      <c r="A376" s="434">
        <v>208</v>
      </c>
      <c r="B376" s="435" t="s">
        <v>105</v>
      </c>
      <c r="C376" s="436">
        <v>12335</v>
      </c>
      <c r="D376" s="497">
        <v>537.33492010590817</v>
      </c>
      <c r="E376" s="497">
        <v>532.78996123963611</v>
      </c>
      <c r="F376" s="498">
        <v>532.78570483154635</v>
      </c>
      <c r="G376" s="498">
        <v>532.78570483154635</v>
      </c>
      <c r="H376" s="502">
        <f t="shared" si="48"/>
        <v>0</v>
      </c>
      <c r="I376" s="491">
        <v>27.840628261001928</v>
      </c>
      <c r="J376" s="491">
        <v>34.06348354806758</v>
      </c>
      <c r="K376" s="500">
        <v>44.194112807333418</v>
      </c>
      <c r="L376" s="500">
        <v>44.194112807333418</v>
      </c>
      <c r="M376" s="488">
        <f t="shared" si="49"/>
        <v>0</v>
      </c>
      <c r="N376" s="440">
        <v>565.17554836691011</v>
      </c>
      <c r="O376" s="440">
        <v>566.85344478770367</v>
      </c>
      <c r="P376" s="438">
        <v>576.97981763887969</v>
      </c>
      <c r="Q376" s="438">
        <v>576.97981763887969</v>
      </c>
      <c r="R376" s="487">
        <f t="shared" si="50"/>
        <v>0</v>
      </c>
      <c r="S376" s="440">
        <v>473.56061676254126</v>
      </c>
      <c r="T376" s="440">
        <v>473.56061676254126</v>
      </c>
      <c r="U376" s="438">
        <v>468.32622033643992</v>
      </c>
      <c r="V376" s="438">
        <v>468.32622033643992</v>
      </c>
      <c r="W376" s="487">
        <f t="shared" si="51"/>
        <v>0</v>
      </c>
      <c r="X376" s="440">
        <v>1038.7361651294514</v>
      </c>
      <c r="Y376" s="440">
        <v>1040.4140615502449</v>
      </c>
      <c r="Z376" s="438">
        <v>1045.3060379753197</v>
      </c>
      <c r="AA376" s="438">
        <v>1045.3060379753197</v>
      </c>
      <c r="AB376" s="487">
        <f t="shared" si="52"/>
        <v>0</v>
      </c>
      <c r="AC376" s="440">
        <v>198.87333333615368</v>
      </c>
      <c r="AD376" s="440">
        <v>197.75553951517961</v>
      </c>
      <c r="AE376" s="440">
        <v>197.75553951517961</v>
      </c>
      <c r="AF376" s="438">
        <f t="shared" si="53"/>
        <v>196.44450088324766</v>
      </c>
      <c r="AG376" s="487">
        <f t="shared" si="54"/>
        <v>1.3110386319319502</v>
      </c>
      <c r="AH376" s="440">
        <v>1237.6094984656049</v>
      </c>
      <c r="AI376" s="440">
        <v>1238.1696010654246</v>
      </c>
      <c r="AJ376" s="438">
        <v>1243.0615774904993</v>
      </c>
      <c r="AK376" s="428">
        <f t="shared" si="55"/>
        <v>1241.7505388585673</v>
      </c>
      <c r="AL376" s="487">
        <f t="shared" si="56"/>
        <v>1.3110386319319787</v>
      </c>
      <c r="AM376" s="429">
        <v>17</v>
      </c>
      <c r="AN376" s="429">
        <v>17</v>
      </c>
    </row>
    <row r="377" spans="1:40">
      <c r="A377" s="434">
        <v>211</v>
      </c>
      <c r="B377" s="435" t="s">
        <v>106</v>
      </c>
      <c r="C377" s="436">
        <v>32959</v>
      </c>
      <c r="D377" s="497">
        <v>495.37745262140561</v>
      </c>
      <c r="E377" s="497">
        <v>491.07125817326983</v>
      </c>
      <c r="F377" s="498">
        <v>490.12290384819181</v>
      </c>
      <c r="G377" s="498">
        <v>490.12290384819181</v>
      </c>
      <c r="H377" s="502">
        <f t="shared" ref="H377:H440" si="57">F377-G377</f>
        <v>0</v>
      </c>
      <c r="I377" s="491">
        <v>-40.589260365438953</v>
      </c>
      <c r="J377" s="491">
        <v>-35.12964213375853</v>
      </c>
      <c r="K377" s="500">
        <v>-48.503385053686593</v>
      </c>
      <c r="L377" s="500">
        <v>-48.503385053686593</v>
      </c>
      <c r="M377" s="488">
        <f t="shared" ref="M377:M440" si="58">K377-L377</f>
        <v>0</v>
      </c>
      <c r="N377" s="440">
        <v>454.78819225596664</v>
      </c>
      <c r="O377" s="440">
        <v>455.9416160395113</v>
      </c>
      <c r="P377" s="438">
        <v>441.61951879450521</v>
      </c>
      <c r="Q377" s="438">
        <v>441.61951879450521</v>
      </c>
      <c r="R377" s="487">
        <f t="shared" ref="R377:R440" si="59">P377-Q377</f>
        <v>0</v>
      </c>
      <c r="S377" s="440">
        <v>159.7745456830659</v>
      </c>
      <c r="T377" s="440">
        <v>159.7745456830659</v>
      </c>
      <c r="U377" s="438">
        <v>161.32514500254379</v>
      </c>
      <c r="V377" s="438">
        <v>161.32514500254379</v>
      </c>
      <c r="W377" s="487">
        <f t="shared" ref="W377:W440" si="60">U377-V377</f>
        <v>0</v>
      </c>
      <c r="X377" s="440">
        <v>614.56273793903256</v>
      </c>
      <c r="Y377" s="440">
        <v>615.71616172257711</v>
      </c>
      <c r="Z377" s="438">
        <v>602.94466379704909</v>
      </c>
      <c r="AA377" s="438">
        <v>602.94466379704909</v>
      </c>
      <c r="AB377" s="487">
        <f t="shared" ref="AB377:AB440" si="61">Z377-AA377</f>
        <v>0</v>
      </c>
      <c r="AC377" s="440">
        <v>131.23663398993682</v>
      </c>
      <c r="AD377" s="440">
        <v>131.18193347633684</v>
      </c>
      <c r="AE377" s="440">
        <v>131.18193347633684</v>
      </c>
      <c r="AF377" s="438">
        <f t="shared" ref="AF377:AF440" si="62">AF75/C75</f>
        <v>128.10250554082526</v>
      </c>
      <c r="AG377" s="487">
        <f t="shared" ref="AG377:AG440" si="63">AE377-AF377</f>
        <v>3.0794279355115748</v>
      </c>
      <c r="AH377" s="440">
        <v>745.79937192896932</v>
      </c>
      <c r="AI377" s="440">
        <v>746.89809519891401</v>
      </c>
      <c r="AJ377" s="438">
        <v>734.12659727338587</v>
      </c>
      <c r="AK377" s="428">
        <f t="shared" ref="AK377:AK440" si="64">AK75/C75</f>
        <v>731.04716933787427</v>
      </c>
      <c r="AL377" s="487">
        <f t="shared" ref="AL377:AL440" si="65">AJ377-AK377</f>
        <v>3.0794279355116032</v>
      </c>
      <c r="AM377" s="429">
        <v>6</v>
      </c>
      <c r="AN377" s="429">
        <v>6</v>
      </c>
    </row>
    <row r="378" spans="1:40">
      <c r="A378" s="434">
        <v>213</v>
      </c>
      <c r="B378" s="435" t="s">
        <v>107</v>
      </c>
      <c r="C378" s="436">
        <v>5154</v>
      </c>
      <c r="D378" s="497">
        <v>81.25091586460519</v>
      </c>
      <c r="E378" s="497">
        <v>80.106057499753575</v>
      </c>
      <c r="F378" s="498">
        <v>79.190139959965308</v>
      </c>
      <c r="G378" s="498">
        <v>79.190139959965308</v>
      </c>
      <c r="H378" s="502">
        <f t="shared" si="57"/>
        <v>0</v>
      </c>
      <c r="I378" s="491">
        <v>-168.0176062138313</v>
      </c>
      <c r="J378" s="491">
        <v>-159.77093108282855</v>
      </c>
      <c r="K378" s="500">
        <v>-166.45470462734676</v>
      </c>
      <c r="L378" s="500">
        <v>-166.45470462734676</v>
      </c>
      <c r="M378" s="488">
        <f t="shared" si="58"/>
        <v>0</v>
      </c>
      <c r="N378" s="440">
        <v>-86.766690349226096</v>
      </c>
      <c r="O378" s="440">
        <v>-79.664873583074964</v>
      </c>
      <c r="P378" s="438">
        <v>-87.26456466738145</v>
      </c>
      <c r="Q378" s="438">
        <v>-87.26456466738145</v>
      </c>
      <c r="R378" s="487">
        <f t="shared" si="59"/>
        <v>0</v>
      </c>
      <c r="S378" s="440">
        <v>232.0596298292526</v>
      </c>
      <c r="T378" s="440">
        <v>232.0596298292526</v>
      </c>
      <c r="U378" s="438">
        <v>233.56840281731309</v>
      </c>
      <c r="V378" s="438">
        <v>233.56840281731309</v>
      </c>
      <c r="W378" s="487">
        <f t="shared" si="60"/>
        <v>0</v>
      </c>
      <c r="X378" s="440">
        <v>145.29293948002652</v>
      </c>
      <c r="Y378" s="440">
        <v>152.39475624617765</v>
      </c>
      <c r="Z378" s="438">
        <v>146.30383814993164</v>
      </c>
      <c r="AA378" s="438">
        <v>146.30383814993164</v>
      </c>
      <c r="AB378" s="487">
        <f t="shared" si="61"/>
        <v>0</v>
      </c>
      <c r="AC378" s="440">
        <v>218.92369147557554</v>
      </c>
      <c r="AD378" s="440">
        <v>217.11106921309491</v>
      </c>
      <c r="AE378" s="440">
        <v>217.11106921309491</v>
      </c>
      <c r="AF378" s="438">
        <f t="shared" si="62"/>
        <v>215.42408557202663</v>
      </c>
      <c r="AG378" s="487">
        <f t="shared" si="63"/>
        <v>1.6869836410682808</v>
      </c>
      <c r="AH378" s="440">
        <v>364.21663095560206</v>
      </c>
      <c r="AI378" s="440">
        <v>369.50582545927256</v>
      </c>
      <c r="AJ378" s="438">
        <v>363.41490736302654</v>
      </c>
      <c r="AK378" s="428">
        <f t="shared" si="64"/>
        <v>361.72792372195823</v>
      </c>
      <c r="AL378" s="487">
        <f t="shared" si="65"/>
        <v>1.6869836410683092</v>
      </c>
      <c r="AM378" s="429">
        <v>10</v>
      </c>
      <c r="AN378" s="429">
        <v>10</v>
      </c>
    </row>
    <row r="379" spans="1:40">
      <c r="A379" s="434">
        <v>214</v>
      </c>
      <c r="B379" s="435" t="s">
        <v>108</v>
      </c>
      <c r="C379" s="436">
        <v>12528</v>
      </c>
      <c r="D379" s="497">
        <v>199.75801086719875</v>
      </c>
      <c r="E379" s="497">
        <v>197.80807591884286</v>
      </c>
      <c r="F379" s="498">
        <v>197.26447501997663</v>
      </c>
      <c r="G379" s="498">
        <v>197.26447501997663</v>
      </c>
      <c r="H379" s="502">
        <f t="shared" si="57"/>
        <v>0</v>
      </c>
      <c r="I379" s="491">
        <v>-70.156193449745956</v>
      </c>
      <c r="J379" s="491">
        <v>-63.558545111735597</v>
      </c>
      <c r="K379" s="500">
        <v>-68.877462496783167</v>
      </c>
      <c r="L379" s="500">
        <v>-68.877462496783167</v>
      </c>
      <c r="M379" s="488">
        <f t="shared" si="58"/>
        <v>0</v>
      </c>
      <c r="N379" s="440">
        <v>129.60181741745276</v>
      </c>
      <c r="O379" s="440">
        <v>134.24953080710728</v>
      </c>
      <c r="P379" s="438">
        <v>128.38701252319345</v>
      </c>
      <c r="Q379" s="438">
        <v>128.38701252319345</v>
      </c>
      <c r="R379" s="487">
        <f t="shared" si="59"/>
        <v>0</v>
      </c>
      <c r="S379" s="440">
        <v>413.73495080148132</v>
      </c>
      <c r="T379" s="440">
        <v>413.73495080148132</v>
      </c>
      <c r="U379" s="438">
        <v>414.3390325536252</v>
      </c>
      <c r="V379" s="438">
        <v>414.3390325536252</v>
      </c>
      <c r="W379" s="487">
        <f t="shared" si="60"/>
        <v>0</v>
      </c>
      <c r="X379" s="440">
        <v>543.33676821893414</v>
      </c>
      <c r="Y379" s="440">
        <v>547.98448160858868</v>
      </c>
      <c r="Z379" s="438">
        <v>542.72604507681865</v>
      </c>
      <c r="AA379" s="438">
        <v>542.72604507681865</v>
      </c>
      <c r="AB379" s="487">
        <f t="shared" si="61"/>
        <v>0</v>
      </c>
      <c r="AC379" s="440">
        <v>214.0055935415032</v>
      </c>
      <c r="AD379" s="440">
        <v>212.3241383767494</v>
      </c>
      <c r="AE379" s="440">
        <v>212.3241383767494</v>
      </c>
      <c r="AF379" s="438">
        <f t="shared" si="62"/>
        <v>211.28210357775887</v>
      </c>
      <c r="AG379" s="487">
        <f t="shared" si="63"/>
        <v>1.0420347989905281</v>
      </c>
      <c r="AH379" s="440">
        <v>757.34236176043726</v>
      </c>
      <c r="AI379" s="440">
        <v>760.30861998533805</v>
      </c>
      <c r="AJ379" s="438">
        <v>755.05018345356802</v>
      </c>
      <c r="AK379" s="428">
        <f t="shared" si="64"/>
        <v>754.00814865457755</v>
      </c>
      <c r="AL379" s="487">
        <f t="shared" si="65"/>
        <v>1.0420347989904712</v>
      </c>
      <c r="AM379" s="429">
        <v>4</v>
      </c>
      <c r="AN379" s="429">
        <v>4</v>
      </c>
    </row>
    <row r="380" spans="1:40">
      <c r="A380" s="434">
        <v>216</v>
      </c>
      <c r="B380" s="435" t="s">
        <v>109</v>
      </c>
      <c r="C380" s="436">
        <v>1269</v>
      </c>
      <c r="D380" s="497">
        <v>448.08749380723674</v>
      </c>
      <c r="E380" s="497">
        <v>444.19073304245995</v>
      </c>
      <c r="F380" s="498">
        <v>442.32199198017878</v>
      </c>
      <c r="G380" s="498">
        <v>442.32199198017878</v>
      </c>
      <c r="H380" s="502">
        <f t="shared" si="57"/>
        <v>0</v>
      </c>
      <c r="I380" s="491">
        <v>-6.8791845576997899</v>
      </c>
      <c r="J380" s="491">
        <v>1.8652371780442487</v>
      </c>
      <c r="K380" s="500">
        <v>-7.5081874550857283E-2</v>
      </c>
      <c r="L380" s="500">
        <v>-7.5081874550857283E-2</v>
      </c>
      <c r="M380" s="488">
        <f t="shared" si="58"/>
        <v>0</v>
      </c>
      <c r="N380" s="440">
        <v>441.20830924953697</v>
      </c>
      <c r="O380" s="440">
        <v>446.05597022050421</v>
      </c>
      <c r="P380" s="438">
        <v>442.24691010562793</v>
      </c>
      <c r="Q380" s="438">
        <v>442.24691010562793</v>
      </c>
      <c r="R380" s="487">
        <f t="shared" si="59"/>
        <v>0</v>
      </c>
      <c r="S380" s="440">
        <v>399.61623594206833</v>
      </c>
      <c r="T380" s="440">
        <v>399.61623594206833</v>
      </c>
      <c r="U380" s="438">
        <v>400.44033258252955</v>
      </c>
      <c r="V380" s="438">
        <v>400.44033258252955</v>
      </c>
      <c r="W380" s="487">
        <f t="shared" si="60"/>
        <v>0</v>
      </c>
      <c r="X380" s="440">
        <v>840.82454519160535</v>
      </c>
      <c r="Y380" s="440">
        <v>845.67220616257248</v>
      </c>
      <c r="Z380" s="438">
        <v>842.68724268815743</v>
      </c>
      <c r="AA380" s="438">
        <v>842.68724268815743</v>
      </c>
      <c r="AB380" s="487">
        <f t="shared" si="61"/>
        <v>0</v>
      </c>
      <c r="AC380" s="440">
        <v>239.74973189194844</v>
      </c>
      <c r="AD380" s="440">
        <v>237.52303346328003</v>
      </c>
      <c r="AE380" s="440">
        <v>237.52303346328003</v>
      </c>
      <c r="AF380" s="438">
        <f t="shared" si="62"/>
        <v>237.03049313947119</v>
      </c>
      <c r="AG380" s="487">
        <f t="shared" si="63"/>
        <v>0.49254032380883928</v>
      </c>
      <c r="AH380" s="440">
        <v>1080.5742770835539</v>
      </c>
      <c r="AI380" s="440">
        <v>1083.1952396258525</v>
      </c>
      <c r="AJ380" s="438">
        <v>1080.2102761514375</v>
      </c>
      <c r="AK380" s="428">
        <f t="shared" si="64"/>
        <v>1079.7177358276285</v>
      </c>
      <c r="AL380" s="487">
        <f t="shared" si="65"/>
        <v>0.49254032380895296</v>
      </c>
      <c r="AM380" s="429">
        <v>13</v>
      </c>
      <c r="AN380" s="429">
        <v>13</v>
      </c>
    </row>
    <row r="381" spans="1:40">
      <c r="A381" s="434">
        <v>217</v>
      </c>
      <c r="B381" s="435" t="s">
        <v>110</v>
      </c>
      <c r="C381" s="436">
        <v>5352</v>
      </c>
      <c r="D381" s="497">
        <v>478.42193504606769</v>
      </c>
      <c r="E381" s="497">
        <v>474.32831496811258</v>
      </c>
      <c r="F381" s="498">
        <v>473.61549354706432</v>
      </c>
      <c r="G381" s="498">
        <v>473.61549354706432</v>
      </c>
      <c r="H381" s="502">
        <f t="shared" si="57"/>
        <v>0</v>
      </c>
      <c r="I381" s="491">
        <v>-351.21264300342909</v>
      </c>
      <c r="J381" s="491">
        <v>-344.56171025338608</v>
      </c>
      <c r="K381" s="500">
        <v>-345.02759112457011</v>
      </c>
      <c r="L381" s="500">
        <v>-345.02759112457011</v>
      </c>
      <c r="M381" s="488">
        <f t="shared" si="58"/>
        <v>0</v>
      </c>
      <c r="N381" s="440">
        <v>127.20929204263859</v>
      </c>
      <c r="O381" s="440">
        <v>129.76660471472647</v>
      </c>
      <c r="P381" s="438">
        <v>128.58790242249427</v>
      </c>
      <c r="Q381" s="438">
        <v>128.58790242249427</v>
      </c>
      <c r="R381" s="487">
        <f t="shared" si="59"/>
        <v>0</v>
      </c>
      <c r="S381" s="440">
        <v>508.86335068488643</v>
      </c>
      <c r="T381" s="440">
        <v>508.86335068488643</v>
      </c>
      <c r="U381" s="438">
        <v>508.79241155449506</v>
      </c>
      <c r="V381" s="438">
        <v>508.79241155449506</v>
      </c>
      <c r="W381" s="487">
        <f t="shared" si="60"/>
        <v>0</v>
      </c>
      <c r="X381" s="440">
        <v>636.07264272752502</v>
      </c>
      <c r="Y381" s="440">
        <v>638.62995539961298</v>
      </c>
      <c r="Z381" s="438">
        <v>637.38031397698933</v>
      </c>
      <c r="AA381" s="438">
        <v>637.38031397698933</v>
      </c>
      <c r="AB381" s="487">
        <f t="shared" si="61"/>
        <v>0</v>
      </c>
      <c r="AC381" s="440">
        <v>199.71914512456902</v>
      </c>
      <c r="AD381" s="440">
        <v>198.4607109016743</v>
      </c>
      <c r="AE381" s="440">
        <v>198.4607109016743</v>
      </c>
      <c r="AF381" s="438">
        <f t="shared" si="62"/>
        <v>196.46937077256374</v>
      </c>
      <c r="AG381" s="487">
        <f t="shared" si="63"/>
        <v>1.9913401291105686</v>
      </c>
      <c r="AH381" s="440">
        <v>835.7917878520941</v>
      </c>
      <c r="AI381" s="440">
        <v>837.09066630128734</v>
      </c>
      <c r="AJ381" s="438">
        <v>835.84102487866369</v>
      </c>
      <c r="AK381" s="428">
        <f t="shared" si="64"/>
        <v>833.84968474955315</v>
      </c>
      <c r="AL381" s="487">
        <f t="shared" si="65"/>
        <v>1.9913401291105401</v>
      </c>
      <c r="AM381" s="429">
        <v>16</v>
      </c>
      <c r="AN381" s="429">
        <v>16</v>
      </c>
    </row>
    <row r="382" spans="1:40">
      <c r="A382" s="434">
        <v>218</v>
      </c>
      <c r="B382" s="435" t="s">
        <v>111</v>
      </c>
      <c r="C382" s="436">
        <v>1200</v>
      </c>
      <c r="D382" s="497">
        <v>-110.16164993192098</v>
      </c>
      <c r="E382" s="497">
        <v>-109.670743933026</v>
      </c>
      <c r="F382" s="498">
        <v>-108.50773305652862</v>
      </c>
      <c r="G382" s="498">
        <v>-108.50773305652862</v>
      </c>
      <c r="H382" s="502">
        <f t="shared" si="57"/>
        <v>0</v>
      </c>
      <c r="I382" s="491">
        <v>349.16935976736318</v>
      </c>
      <c r="J382" s="491">
        <v>362.97003637885257</v>
      </c>
      <c r="K382" s="500">
        <v>351.71338372846361</v>
      </c>
      <c r="L382" s="500">
        <v>351.71338372846361</v>
      </c>
      <c r="M382" s="488">
        <f t="shared" si="58"/>
        <v>0</v>
      </c>
      <c r="N382" s="440">
        <v>239.00770983544217</v>
      </c>
      <c r="O382" s="440">
        <v>253.29929244582658</v>
      </c>
      <c r="P382" s="438">
        <v>243.20565067193499</v>
      </c>
      <c r="Q382" s="438">
        <v>243.20565067193499</v>
      </c>
      <c r="R382" s="487">
        <f t="shared" si="59"/>
        <v>0</v>
      </c>
      <c r="S382" s="440">
        <v>521.89457925600254</v>
      </c>
      <c r="T382" s="440">
        <v>521.89457925600254</v>
      </c>
      <c r="U382" s="438">
        <v>521.50541273322085</v>
      </c>
      <c r="V382" s="438">
        <v>521.50541273322085</v>
      </c>
      <c r="W382" s="487">
        <f t="shared" si="60"/>
        <v>0</v>
      </c>
      <c r="X382" s="440">
        <v>760.90228909144469</v>
      </c>
      <c r="Y382" s="440">
        <v>775.19387170182915</v>
      </c>
      <c r="Z382" s="438">
        <v>764.71106340515587</v>
      </c>
      <c r="AA382" s="438">
        <v>764.71106340515587</v>
      </c>
      <c r="AB382" s="487">
        <f t="shared" si="61"/>
        <v>0</v>
      </c>
      <c r="AC382" s="440">
        <v>284.32168314403947</v>
      </c>
      <c r="AD382" s="440">
        <v>281.67376538213313</v>
      </c>
      <c r="AE382" s="440">
        <v>281.67376538213313</v>
      </c>
      <c r="AF382" s="438">
        <f t="shared" si="62"/>
        <v>280.64284538311233</v>
      </c>
      <c r="AG382" s="487">
        <f t="shared" si="63"/>
        <v>1.0309199990207958</v>
      </c>
      <c r="AH382" s="440">
        <v>1045.2239722354841</v>
      </c>
      <c r="AI382" s="440">
        <v>1056.8676370839623</v>
      </c>
      <c r="AJ382" s="438">
        <v>1046.3848287872888</v>
      </c>
      <c r="AK382" s="428">
        <f t="shared" si="64"/>
        <v>1045.353908788268</v>
      </c>
      <c r="AL382" s="487">
        <f t="shared" si="65"/>
        <v>1.0309199990208526</v>
      </c>
      <c r="AM382" s="429">
        <v>14</v>
      </c>
      <c r="AN382" s="429">
        <v>14</v>
      </c>
    </row>
    <row r="383" spans="1:40">
      <c r="A383" s="434">
        <v>224</v>
      </c>
      <c r="B383" s="435" t="s">
        <v>112</v>
      </c>
      <c r="C383" s="436">
        <v>8603</v>
      </c>
      <c r="D383" s="497">
        <v>253.65541907171468</v>
      </c>
      <c r="E383" s="497">
        <v>251.04051420940928</v>
      </c>
      <c r="F383" s="498">
        <v>253.15181878195079</v>
      </c>
      <c r="G383" s="498">
        <v>253.15181878195079</v>
      </c>
      <c r="H383" s="502">
        <f t="shared" si="57"/>
        <v>0</v>
      </c>
      <c r="I383" s="491">
        <v>-96.227685727058386</v>
      </c>
      <c r="J383" s="491">
        <v>-89.754730567135994</v>
      </c>
      <c r="K383" s="500">
        <v>-100.86544372277406</v>
      </c>
      <c r="L383" s="500">
        <v>-100.86544372277406</v>
      </c>
      <c r="M383" s="488">
        <f t="shared" si="58"/>
        <v>0</v>
      </c>
      <c r="N383" s="440">
        <v>157.4277333446563</v>
      </c>
      <c r="O383" s="440">
        <v>161.28578364227329</v>
      </c>
      <c r="P383" s="438">
        <v>152.28637505917672</v>
      </c>
      <c r="Q383" s="438">
        <v>152.28637505917672</v>
      </c>
      <c r="R383" s="487">
        <f t="shared" si="59"/>
        <v>0</v>
      </c>
      <c r="S383" s="440">
        <v>432.80725926518312</v>
      </c>
      <c r="T383" s="440">
        <v>432.80725926518312</v>
      </c>
      <c r="U383" s="438">
        <v>434.44997246723375</v>
      </c>
      <c r="V383" s="438">
        <v>434.44997246723375</v>
      </c>
      <c r="W383" s="487">
        <f t="shared" si="60"/>
        <v>0</v>
      </c>
      <c r="X383" s="440">
        <v>590.23499260983942</v>
      </c>
      <c r="Y383" s="440">
        <v>594.09304290745638</v>
      </c>
      <c r="Z383" s="438">
        <v>586.73634752641044</v>
      </c>
      <c r="AA383" s="438">
        <v>586.73634752641044</v>
      </c>
      <c r="AB383" s="487">
        <f t="shared" si="61"/>
        <v>0</v>
      </c>
      <c r="AC383" s="440">
        <v>172.91842968055994</v>
      </c>
      <c r="AD383" s="440">
        <v>172.06824444858714</v>
      </c>
      <c r="AE383" s="440">
        <v>172.06824444858714</v>
      </c>
      <c r="AF383" s="438">
        <f t="shared" si="62"/>
        <v>166.76469993582913</v>
      </c>
      <c r="AG383" s="487">
        <f t="shared" si="63"/>
        <v>5.303544512758009</v>
      </c>
      <c r="AH383" s="440">
        <v>763.15342229039936</v>
      </c>
      <c r="AI383" s="440">
        <v>766.16128735604354</v>
      </c>
      <c r="AJ383" s="438">
        <v>758.80459197499761</v>
      </c>
      <c r="AK383" s="428">
        <f t="shared" si="64"/>
        <v>753.50104746223974</v>
      </c>
      <c r="AL383" s="487">
        <f t="shared" si="65"/>
        <v>5.3035445127578669</v>
      </c>
      <c r="AM383" s="429">
        <v>1</v>
      </c>
      <c r="AN383" s="430">
        <v>34</v>
      </c>
    </row>
    <row r="384" spans="1:40">
      <c r="A384" s="434">
        <v>226</v>
      </c>
      <c r="B384" s="435" t="s">
        <v>113</v>
      </c>
      <c r="C384" s="436">
        <v>3665</v>
      </c>
      <c r="D384" s="497">
        <v>228.71319519021054</v>
      </c>
      <c r="E384" s="497">
        <v>226.53177624817937</v>
      </c>
      <c r="F384" s="498">
        <v>224.50644773486027</v>
      </c>
      <c r="G384" s="498">
        <v>224.50644773486027</v>
      </c>
      <c r="H384" s="502">
        <f t="shared" si="57"/>
        <v>0</v>
      </c>
      <c r="I384" s="491">
        <v>91.71153906766672</v>
      </c>
      <c r="J384" s="491">
        <v>99.540892827703416</v>
      </c>
      <c r="K384" s="500">
        <v>106.23984292155379</v>
      </c>
      <c r="L384" s="500">
        <v>106.23984292155379</v>
      </c>
      <c r="M384" s="488">
        <f t="shared" si="58"/>
        <v>0</v>
      </c>
      <c r="N384" s="440">
        <v>320.42473425787728</v>
      </c>
      <c r="O384" s="440">
        <v>326.0726690758828</v>
      </c>
      <c r="P384" s="438">
        <v>330.74629065641403</v>
      </c>
      <c r="Q384" s="438">
        <v>330.74629065641403</v>
      </c>
      <c r="R384" s="487">
        <f t="shared" si="59"/>
        <v>0</v>
      </c>
      <c r="S384" s="440">
        <v>450.78421856572737</v>
      </c>
      <c r="T384" s="440">
        <v>450.78421856572737</v>
      </c>
      <c r="U384" s="438">
        <v>448.53222815637218</v>
      </c>
      <c r="V384" s="438">
        <v>448.53222815637218</v>
      </c>
      <c r="W384" s="487">
        <f t="shared" si="60"/>
        <v>0</v>
      </c>
      <c r="X384" s="440">
        <v>771.20895282360459</v>
      </c>
      <c r="Y384" s="440">
        <v>776.85688764161011</v>
      </c>
      <c r="Z384" s="438">
        <v>779.27851881278627</v>
      </c>
      <c r="AA384" s="438">
        <v>779.27851881278627</v>
      </c>
      <c r="AB384" s="487">
        <f t="shared" si="61"/>
        <v>0</v>
      </c>
      <c r="AC384" s="440">
        <v>221.98561157609257</v>
      </c>
      <c r="AD384" s="440">
        <v>220.04068708914409</v>
      </c>
      <c r="AE384" s="440">
        <v>220.04068708914409</v>
      </c>
      <c r="AF384" s="438">
        <f t="shared" si="62"/>
        <v>219.18366534459051</v>
      </c>
      <c r="AG384" s="487">
        <f t="shared" si="63"/>
        <v>0.85702174455357749</v>
      </c>
      <c r="AH384" s="440">
        <v>993.19456439969724</v>
      </c>
      <c r="AI384" s="440">
        <v>996.89757473075417</v>
      </c>
      <c r="AJ384" s="438">
        <v>999.31920590193033</v>
      </c>
      <c r="AK384" s="428">
        <f t="shared" si="64"/>
        <v>998.46218415737678</v>
      </c>
      <c r="AL384" s="487">
        <f t="shared" si="65"/>
        <v>0.85702174455354907</v>
      </c>
      <c r="AM384" s="429">
        <v>13</v>
      </c>
      <c r="AN384" s="429">
        <v>13</v>
      </c>
    </row>
    <row r="385" spans="1:40">
      <c r="A385" s="434">
        <v>230</v>
      </c>
      <c r="B385" s="435" t="s">
        <v>114</v>
      </c>
      <c r="C385" s="436">
        <v>2240</v>
      </c>
      <c r="D385" s="497">
        <v>261.63042437301908</v>
      </c>
      <c r="E385" s="497">
        <v>259.28161659992014</v>
      </c>
      <c r="F385" s="498">
        <v>257.51016995912977</v>
      </c>
      <c r="G385" s="498">
        <v>257.51016995912977</v>
      </c>
      <c r="H385" s="502">
        <f t="shared" si="57"/>
        <v>0</v>
      </c>
      <c r="I385" s="491">
        <v>-52.225882591337161</v>
      </c>
      <c r="J385" s="491">
        <v>-50.565036130994649</v>
      </c>
      <c r="K385" s="500">
        <v>-43.352920880394755</v>
      </c>
      <c r="L385" s="500">
        <v>-43.352920880394755</v>
      </c>
      <c r="M385" s="488">
        <f t="shared" si="58"/>
        <v>0</v>
      </c>
      <c r="N385" s="440">
        <v>209.40454178168193</v>
      </c>
      <c r="O385" s="440">
        <v>208.71658046892549</v>
      </c>
      <c r="P385" s="438">
        <v>214.15724907873499</v>
      </c>
      <c r="Q385" s="438">
        <v>214.15724907873499</v>
      </c>
      <c r="R385" s="487">
        <f t="shared" si="59"/>
        <v>0</v>
      </c>
      <c r="S385" s="440">
        <v>592.55671702826851</v>
      </c>
      <c r="T385" s="440">
        <v>592.55671702826851</v>
      </c>
      <c r="U385" s="438">
        <v>594.55275744087214</v>
      </c>
      <c r="V385" s="438">
        <v>594.55275744087214</v>
      </c>
      <c r="W385" s="487">
        <f t="shared" si="60"/>
        <v>0</v>
      </c>
      <c r="X385" s="440">
        <v>801.96125880995055</v>
      </c>
      <c r="Y385" s="440">
        <v>801.27329749719399</v>
      </c>
      <c r="Z385" s="438">
        <v>808.71000651960708</v>
      </c>
      <c r="AA385" s="438">
        <v>808.71000651960708</v>
      </c>
      <c r="AB385" s="487">
        <f t="shared" si="61"/>
        <v>0</v>
      </c>
      <c r="AC385" s="440">
        <v>267.11583927873079</v>
      </c>
      <c r="AD385" s="440">
        <v>264.96452711355789</v>
      </c>
      <c r="AE385" s="440">
        <v>264.96452711355789</v>
      </c>
      <c r="AF385" s="438">
        <f t="shared" si="62"/>
        <v>265.41306112301083</v>
      </c>
      <c r="AG385" s="487">
        <f t="shared" si="63"/>
        <v>-0.44853400945294197</v>
      </c>
      <c r="AH385" s="440">
        <v>1069.0770980886814</v>
      </c>
      <c r="AI385" s="440">
        <v>1066.2378246107519</v>
      </c>
      <c r="AJ385" s="438">
        <v>1073.6745336331649</v>
      </c>
      <c r="AK385" s="428">
        <f t="shared" si="64"/>
        <v>1074.123067642618</v>
      </c>
      <c r="AL385" s="487">
        <f t="shared" si="65"/>
        <v>-0.44853400945316935</v>
      </c>
      <c r="AM385" s="429">
        <v>4</v>
      </c>
      <c r="AN385" s="429">
        <v>4</v>
      </c>
    </row>
    <row r="386" spans="1:40">
      <c r="A386" s="434">
        <v>231</v>
      </c>
      <c r="B386" s="435" t="s">
        <v>115</v>
      </c>
      <c r="C386" s="436">
        <v>1256</v>
      </c>
      <c r="D386" s="497">
        <v>256.93137662185268</v>
      </c>
      <c r="E386" s="497">
        <v>254.55948131753186</v>
      </c>
      <c r="F386" s="498">
        <v>257.23093539213033</v>
      </c>
      <c r="G386" s="498">
        <v>257.23093539213033</v>
      </c>
      <c r="H386" s="502">
        <f t="shared" si="57"/>
        <v>0</v>
      </c>
      <c r="I386" s="491">
        <v>-1142.1912239368044</v>
      </c>
      <c r="J386" s="491">
        <v>-1133.7431277990363</v>
      </c>
      <c r="K386" s="500">
        <v>-1151.5254908287036</v>
      </c>
      <c r="L386" s="500">
        <v>-1151.5254908287036</v>
      </c>
      <c r="M386" s="488">
        <f t="shared" si="58"/>
        <v>0</v>
      </c>
      <c r="N386" s="440">
        <v>-885.25984731495157</v>
      </c>
      <c r="O386" s="440">
        <v>-879.18364648150441</v>
      </c>
      <c r="P386" s="438">
        <v>-894.29455543657321</v>
      </c>
      <c r="Q386" s="438">
        <v>-894.29455543657321</v>
      </c>
      <c r="R386" s="487">
        <f t="shared" si="59"/>
        <v>0</v>
      </c>
      <c r="S386" s="440">
        <v>-12.476168494739728</v>
      </c>
      <c r="T386" s="440">
        <v>-12.476168494739728</v>
      </c>
      <c r="U386" s="438">
        <v>-12.218179968569894</v>
      </c>
      <c r="V386" s="438">
        <v>-12.218179968569894</v>
      </c>
      <c r="W386" s="487">
        <f t="shared" si="60"/>
        <v>0</v>
      </c>
      <c r="X386" s="440">
        <v>-897.73601580969137</v>
      </c>
      <c r="Y386" s="440">
        <v>-891.65981497624421</v>
      </c>
      <c r="Z386" s="438">
        <v>-906.51273540514308</v>
      </c>
      <c r="AA386" s="438">
        <v>-906.51273540514308</v>
      </c>
      <c r="AB386" s="487">
        <f t="shared" si="61"/>
        <v>0</v>
      </c>
      <c r="AC386" s="440">
        <v>182.01960150127047</v>
      </c>
      <c r="AD386" s="440">
        <v>180.16645887736934</v>
      </c>
      <c r="AE386" s="440">
        <v>180.16645887736934</v>
      </c>
      <c r="AF386" s="438">
        <f t="shared" si="62"/>
        <v>177.56738194615812</v>
      </c>
      <c r="AG386" s="487">
        <f t="shared" si="63"/>
        <v>2.599076931211215</v>
      </c>
      <c r="AH386" s="440">
        <v>-715.71641430842089</v>
      </c>
      <c r="AI386" s="440">
        <v>-711.49335609887487</v>
      </c>
      <c r="AJ386" s="438">
        <v>-726.34627652777374</v>
      </c>
      <c r="AK386" s="428">
        <f t="shared" si="64"/>
        <v>-728.94535345898498</v>
      </c>
      <c r="AL386" s="487">
        <f t="shared" si="65"/>
        <v>2.5990769312112434</v>
      </c>
      <c r="AM386" s="429">
        <v>15</v>
      </c>
      <c r="AN386" s="429">
        <v>15</v>
      </c>
    </row>
    <row r="387" spans="1:40">
      <c r="A387" s="434">
        <v>232</v>
      </c>
      <c r="B387" s="435" t="s">
        <v>116</v>
      </c>
      <c r="C387" s="436">
        <v>12750</v>
      </c>
      <c r="D387" s="497">
        <v>242.58572289894269</v>
      </c>
      <c r="E387" s="497">
        <v>240.18926578791275</v>
      </c>
      <c r="F387" s="498">
        <v>240.84301206247625</v>
      </c>
      <c r="G387" s="498">
        <v>240.84301206247625</v>
      </c>
      <c r="H387" s="502">
        <f t="shared" si="57"/>
        <v>0</v>
      </c>
      <c r="I387" s="491">
        <v>-73.59838622307889</v>
      </c>
      <c r="J387" s="491">
        <v>-66.599066734705218</v>
      </c>
      <c r="K387" s="500">
        <v>-71.058083015721152</v>
      </c>
      <c r="L387" s="500">
        <v>-71.058083015721152</v>
      </c>
      <c r="M387" s="488">
        <f t="shared" si="58"/>
        <v>0</v>
      </c>
      <c r="N387" s="440">
        <v>168.98733667586379</v>
      </c>
      <c r="O387" s="440">
        <v>173.59019905320753</v>
      </c>
      <c r="P387" s="438">
        <v>169.78492904675511</v>
      </c>
      <c r="Q387" s="438">
        <v>169.78492904675511</v>
      </c>
      <c r="R387" s="487">
        <f t="shared" si="59"/>
        <v>0</v>
      </c>
      <c r="S387" s="440">
        <v>417.46864292682568</v>
      </c>
      <c r="T387" s="440">
        <v>417.46864292682568</v>
      </c>
      <c r="U387" s="438">
        <v>418.12428030920751</v>
      </c>
      <c r="V387" s="438">
        <v>418.12428030920751</v>
      </c>
      <c r="W387" s="487">
        <f t="shared" si="60"/>
        <v>0</v>
      </c>
      <c r="X387" s="440">
        <v>586.45597960268947</v>
      </c>
      <c r="Y387" s="440">
        <v>591.05884198003321</v>
      </c>
      <c r="Z387" s="438">
        <v>587.90920935596262</v>
      </c>
      <c r="AA387" s="438">
        <v>587.90920935596262</v>
      </c>
      <c r="AB387" s="487">
        <f t="shared" si="61"/>
        <v>0</v>
      </c>
      <c r="AC387" s="440">
        <v>223.96447791752527</v>
      </c>
      <c r="AD387" s="440">
        <v>222.16284066723659</v>
      </c>
      <c r="AE387" s="440">
        <v>222.16284066723659</v>
      </c>
      <c r="AF387" s="438">
        <f t="shared" si="62"/>
        <v>222.26231722750967</v>
      </c>
      <c r="AG387" s="487">
        <f t="shared" si="63"/>
        <v>-9.9476560273075165E-2</v>
      </c>
      <c r="AH387" s="440">
        <v>810.42045752021465</v>
      </c>
      <c r="AI387" s="440">
        <v>813.22168264726974</v>
      </c>
      <c r="AJ387" s="438">
        <v>810.07205002319927</v>
      </c>
      <c r="AK387" s="428">
        <f t="shared" si="64"/>
        <v>810.17152658347231</v>
      </c>
      <c r="AL387" s="487">
        <f t="shared" si="65"/>
        <v>-9.9476560273046744E-2</v>
      </c>
      <c r="AM387" s="429">
        <v>14</v>
      </c>
      <c r="AN387" s="429">
        <v>14</v>
      </c>
    </row>
    <row r="388" spans="1:40">
      <c r="A388" s="434">
        <v>233</v>
      </c>
      <c r="B388" s="435" t="s">
        <v>117</v>
      </c>
      <c r="C388" s="436">
        <v>15116</v>
      </c>
      <c r="D388" s="497">
        <v>215.48324610763248</v>
      </c>
      <c r="E388" s="497">
        <v>213.3909046557288</v>
      </c>
      <c r="F388" s="498">
        <v>213.21732638844907</v>
      </c>
      <c r="G388" s="498">
        <v>213.21732638844907</v>
      </c>
      <c r="H388" s="502">
        <f t="shared" si="57"/>
        <v>0</v>
      </c>
      <c r="I388" s="491">
        <v>101.49770059475377</v>
      </c>
      <c r="J388" s="491">
        <v>107.46063194465371</v>
      </c>
      <c r="K388" s="500">
        <v>100.00867433459439</v>
      </c>
      <c r="L388" s="500">
        <v>100.00867433459439</v>
      </c>
      <c r="M388" s="488">
        <f t="shared" si="58"/>
        <v>0</v>
      </c>
      <c r="N388" s="440">
        <v>316.98094670238623</v>
      </c>
      <c r="O388" s="440">
        <v>320.85153660038253</v>
      </c>
      <c r="P388" s="438">
        <v>313.22600072304346</v>
      </c>
      <c r="Q388" s="438">
        <v>313.22600072304346</v>
      </c>
      <c r="R388" s="487">
        <f t="shared" si="59"/>
        <v>0</v>
      </c>
      <c r="S388" s="440">
        <v>460.58859531823128</v>
      </c>
      <c r="T388" s="440">
        <v>460.58859531823128</v>
      </c>
      <c r="U388" s="438">
        <v>462.48067334448507</v>
      </c>
      <c r="V388" s="438">
        <v>462.48067334448507</v>
      </c>
      <c r="W388" s="487">
        <f t="shared" si="60"/>
        <v>0</v>
      </c>
      <c r="X388" s="440">
        <v>777.56954202061752</v>
      </c>
      <c r="Y388" s="440">
        <v>781.44013191861382</v>
      </c>
      <c r="Z388" s="438">
        <v>775.70667406752852</v>
      </c>
      <c r="AA388" s="438">
        <v>775.70667406752852</v>
      </c>
      <c r="AB388" s="487">
        <f t="shared" si="61"/>
        <v>0</v>
      </c>
      <c r="AC388" s="440">
        <v>227.09945481622063</v>
      </c>
      <c r="AD388" s="440">
        <v>225.48791167143335</v>
      </c>
      <c r="AE388" s="440">
        <v>225.48791167143335</v>
      </c>
      <c r="AF388" s="438">
        <f t="shared" si="62"/>
        <v>224.39844213184637</v>
      </c>
      <c r="AG388" s="487">
        <f t="shared" si="63"/>
        <v>1.089469539586986</v>
      </c>
      <c r="AH388" s="440">
        <v>1004.668996836838</v>
      </c>
      <c r="AI388" s="440">
        <v>1006.9280435900472</v>
      </c>
      <c r="AJ388" s="438">
        <v>1001.1945857389619</v>
      </c>
      <c r="AK388" s="428">
        <f t="shared" si="64"/>
        <v>1000.1051161993748</v>
      </c>
      <c r="AL388" s="487">
        <f t="shared" si="65"/>
        <v>1.0894695395870713</v>
      </c>
      <c r="AM388" s="429">
        <v>14</v>
      </c>
      <c r="AN388" s="429">
        <v>14</v>
      </c>
    </row>
    <row r="389" spans="1:40">
      <c r="A389" s="434">
        <v>235</v>
      </c>
      <c r="B389" s="435" t="s">
        <v>118</v>
      </c>
      <c r="C389" s="436">
        <v>10284</v>
      </c>
      <c r="D389" s="497">
        <v>703.10310711226043</v>
      </c>
      <c r="E389" s="497">
        <v>697.16911938656574</v>
      </c>
      <c r="F389" s="498">
        <v>698.9246564327949</v>
      </c>
      <c r="G389" s="498">
        <v>698.9246564327949</v>
      </c>
      <c r="H389" s="502">
        <f t="shared" si="57"/>
        <v>0</v>
      </c>
      <c r="I389" s="491">
        <v>1217.0201702571401</v>
      </c>
      <c r="J389" s="491">
        <v>1220.1826785406206</v>
      </c>
      <c r="K389" s="500">
        <v>1206.5915726558794</v>
      </c>
      <c r="L389" s="500">
        <v>1206.5915726558794</v>
      </c>
      <c r="M389" s="488">
        <f t="shared" si="58"/>
        <v>0</v>
      </c>
      <c r="N389" s="440">
        <v>1920.1232773694005</v>
      </c>
      <c r="O389" s="440">
        <v>1917.3517979271862</v>
      </c>
      <c r="P389" s="438">
        <v>1905.5162290886742</v>
      </c>
      <c r="Q389" s="438">
        <v>1905.5162290886742</v>
      </c>
      <c r="R389" s="487">
        <f t="shared" si="59"/>
        <v>0</v>
      </c>
      <c r="S389" s="440">
        <v>-162.8647092839</v>
      </c>
      <c r="T389" s="440">
        <v>-162.8647092839</v>
      </c>
      <c r="U389" s="438">
        <v>-162.88735143351096</v>
      </c>
      <c r="V389" s="438">
        <v>-162.88735143351096</v>
      </c>
      <c r="W389" s="487">
        <f t="shared" si="60"/>
        <v>0</v>
      </c>
      <c r="X389" s="440">
        <v>1757.2585680855004</v>
      </c>
      <c r="Y389" s="440">
        <v>1754.4870886432861</v>
      </c>
      <c r="Z389" s="438">
        <v>1742.6288776551633</v>
      </c>
      <c r="AA389" s="438">
        <v>1742.6288776551633</v>
      </c>
      <c r="AB389" s="487">
        <f t="shared" si="61"/>
        <v>0</v>
      </c>
      <c r="AC389" s="440">
        <v>63.680033901909738</v>
      </c>
      <c r="AD389" s="440">
        <v>65.331351133265088</v>
      </c>
      <c r="AE389" s="440">
        <v>65.331351133265088</v>
      </c>
      <c r="AF389" s="438">
        <f t="shared" si="62"/>
        <v>63.737457094704425</v>
      </c>
      <c r="AG389" s="487">
        <f t="shared" si="63"/>
        <v>1.5938940385606628</v>
      </c>
      <c r="AH389" s="440">
        <v>1820.9386019874103</v>
      </c>
      <c r="AI389" s="440">
        <v>1819.8184397765513</v>
      </c>
      <c r="AJ389" s="438">
        <v>1807.9602287884284</v>
      </c>
      <c r="AK389" s="428">
        <f t="shared" si="64"/>
        <v>1806.3663347498675</v>
      </c>
      <c r="AL389" s="487">
        <f t="shared" si="65"/>
        <v>1.5938940385608475</v>
      </c>
      <c r="AM389" s="429">
        <v>1</v>
      </c>
      <c r="AN389" s="430">
        <v>34</v>
      </c>
    </row>
    <row r="390" spans="1:40">
      <c r="A390" s="434">
        <v>236</v>
      </c>
      <c r="B390" s="435" t="s">
        <v>119</v>
      </c>
      <c r="C390" s="436">
        <v>4198</v>
      </c>
      <c r="D390" s="497">
        <v>495.15307326694176</v>
      </c>
      <c r="E390" s="497">
        <v>490.9880684871427</v>
      </c>
      <c r="F390" s="498">
        <v>486.36266773291391</v>
      </c>
      <c r="G390" s="498">
        <v>486.36266773291391</v>
      </c>
      <c r="H390" s="502">
        <f t="shared" si="57"/>
        <v>0</v>
      </c>
      <c r="I390" s="491">
        <v>-96.918886057305244</v>
      </c>
      <c r="J390" s="491">
        <v>-90.657955778102647</v>
      </c>
      <c r="K390" s="500">
        <v>-102.09847682584335</v>
      </c>
      <c r="L390" s="500">
        <v>-102.09847682584335</v>
      </c>
      <c r="M390" s="488">
        <f t="shared" si="58"/>
        <v>0</v>
      </c>
      <c r="N390" s="440">
        <v>398.23418720963656</v>
      </c>
      <c r="O390" s="440">
        <v>400.33011270904007</v>
      </c>
      <c r="P390" s="438">
        <v>384.26419090707054</v>
      </c>
      <c r="Q390" s="438">
        <v>384.26419090707054</v>
      </c>
      <c r="R390" s="487">
        <f t="shared" si="59"/>
        <v>0</v>
      </c>
      <c r="S390" s="440">
        <v>537.50170882327495</v>
      </c>
      <c r="T390" s="440">
        <v>537.50170882327495</v>
      </c>
      <c r="U390" s="438">
        <v>537.63088334912391</v>
      </c>
      <c r="V390" s="438">
        <v>537.63088334912391</v>
      </c>
      <c r="W390" s="487">
        <f t="shared" si="60"/>
        <v>0</v>
      </c>
      <c r="X390" s="440">
        <v>935.73589603291146</v>
      </c>
      <c r="Y390" s="440">
        <v>937.83182153231508</v>
      </c>
      <c r="Z390" s="438">
        <v>921.89507425619445</v>
      </c>
      <c r="AA390" s="438">
        <v>921.89507425619445</v>
      </c>
      <c r="AB390" s="487">
        <f t="shared" si="61"/>
        <v>0</v>
      </c>
      <c r="AC390" s="440">
        <v>214.19604828563808</v>
      </c>
      <c r="AD390" s="440">
        <v>212.79138126540897</v>
      </c>
      <c r="AE390" s="440">
        <v>212.79138126540897</v>
      </c>
      <c r="AF390" s="438">
        <f t="shared" si="62"/>
        <v>211.49427310850086</v>
      </c>
      <c r="AG390" s="487">
        <f t="shared" si="63"/>
        <v>1.2971081569081093</v>
      </c>
      <c r="AH390" s="440">
        <v>1149.9319443185493</v>
      </c>
      <c r="AI390" s="440">
        <v>1150.6232027977239</v>
      </c>
      <c r="AJ390" s="438">
        <v>1134.6864555216034</v>
      </c>
      <c r="AK390" s="428">
        <f t="shared" si="64"/>
        <v>1133.3893473646951</v>
      </c>
      <c r="AL390" s="487">
        <f t="shared" si="65"/>
        <v>1.2971081569082799</v>
      </c>
      <c r="AM390" s="429">
        <v>16</v>
      </c>
      <c r="AN390" s="429">
        <v>16</v>
      </c>
    </row>
    <row r="391" spans="1:40">
      <c r="A391" s="434">
        <v>239</v>
      </c>
      <c r="B391" s="435" t="s">
        <v>120</v>
      </c>
      <c r="C391" s="436">
        <v>2029</v>
      </c>
      <c r="D391" s="497">
        <v>232.10004782496534</v>
      </c>
      <c r="E391" s="497">
        <v>229.85002491597552</v>
      </c>
      <c r="F391" s="498">
        <v>228.94981284169185</v>
      </c>
      <c r="G391" s="498">
        <v>228.94981284169185</v>
      </c>
      <c r="H391" s="502">
        <f t="shared" si="57"/>
        <v>0</v>
      </c>
      <c r="I391" s="491">
        <v>-34.148495760971329</v>
      </c>
      <c r="J391" s="491">
        <v>-26.900660003564024</v>
      </c>
      <c r="K391" s="500">
        <v>-24.965242830973807</v>
      </c>
      <c r="L391" s="500">
        <v>-24.965242830973807</v>
      </c>
      <c r="M391" s="488">
        <f t="shared" si="58"/>
        <v>0</v>
      </c>
      <c r="N391" s="440">
        <v>197.951552063994</v>
      </c>
      <c r="O391" s="440">
        <v>202.94936491241151</v>
      </c>
      <c r="P391" s="438">
        <v>203.98457001071807</v>
      </c>
      <c r="Q391" s="438">
        <v>203.98457001071807</v>
      </c>
      <c r="R391" s="487">
        <f t="shared" si="59"/>
        <v>0</v>
      </c>
      <c r="S391" s="440">
        <v>388.32327164533569</v>
      </c>
      <c r="T391" s="440">
        <v>388.32327164533569</v>
      </c>
      <c r="U391" s="438">
        <v>389.76997537347285</v>
      </c>
      <c r="V391" s="438">
        <v>389.76997537347285</v>
      </c>
      <c r="W391" s="487">
        <f t="shared" si="60"/>
        <v>0</v>
      </c>
      <c r="X391" s="440">
        <v>586.27482370932967</v>
      </c>
      <c r="Y391" s="440">
        <v>591.27263655774721</v>
      </c>
      <c r="Z391" s="438">
        <v>593.75454538419092</v>
      </c>
      <c r="AA391" s="438">
        <v>593.75454538419092</v>
      </c>
      <c r="AB391" s="487">
        <f t="shared" si="61"/>
        <v>0</v>
      </c>
      <c r="AC391" s="440">
        <v>230.40618958112816</v>
      </c>
      <c r="AD391" s="440">
        <v>228.85644112772306</v>
      </c>
      <c r="AE391" s="440">
        <v>228.85644112772306</v>
      </c>
      <c r="AF391" s="438">
        <f t="shared" si="62"/>
        <v>227.84629986727481</v>
      </c>
      <c r="AG391" s="487">
        <f t="shared" si="63"/>
        <v>1.0101412604482505</v>
      </c>
      <c r="AH391" s="440">
        <v>816.68101329045771</v>
      </c>
      <c r="AI391" s="440">
        <v>820.12907768547029</v>
      </c>
      <c r="AJ391" s="438">
        <v>822.61098651191389</v>
      </c>
      <c r="AK391" s="428">
        <f t="shared" si="64"/>
        <v>821.60084525146567</v>
      </c>
      <c r="AL391" s="487">
        <f t="shared" si="65"/>
        <v>1.0101412604482221</v>
      </c>
      <c r="AM391" s="429">
        <v>11</v>
      </c>
      <c r="AN391" s="429">
        <v>11</v>
      </c>
    </row>
    <row r="392" spans="1:40">
      <c r="A392" s="434">
        <v>240</v>
      </c>
      <c r="B392" s="435" t="s">
        <v>121</v>
      </c>
      <c r="C392" s="436">
        <v>19499</v>
      </c>
      <c r="D392" s="497">
        <v>130.55678486791462</v>
      </c>
      <c r="E392" s="497">
        <v>128.79797517026364</v>
      </c>
      <c r="F392" s="498">
        <v>123.63807068104177</v>
      </c>
      <c r="G392" s="498">
        <v>123.63807068104177</v>
      </c>
      <c r="H392" s="502">
        <f t="shared" si="57"/>
        <v>0</v>
      </c>
      <c r="I392" s="491">
        <v>-695.4678357048623</v>
      </c>
      <c r="J392" s="491">
        <v>-688.24356396745543</v>
      </c>
      <c r="K392" s="500">
        <v>-704.86342557501041</v>
      </c>
      <c r="L392" s="500">
        <v>-704.86342557501041</v>
      </c>
      <c r="M392" s="488">
        <f t="shared" si="58"/>
        <v>0</v>
      </c>
      <c r="N392" s="440">
        <v>-564.91105083694765</v>
      </c>
      <c r="O392" s="440">
        <v>-559.44558879719182</v>
      </c>
      <c r="P392" s="438">
        <v>-581.22535489396864</v>
      </c>
      <c r="Q392" s="438">
        <v>-581.22535489396864</v>
      </c>
      <c r="R392" s="487">
        <f t="shared" si="59"/>
        <v>0</v>
      </c>
      <c r="S392" s="440">
        <v>281.73449053508801</v>
      </c>
      <c r="T392" s="440">
        <v>281.73449053508801</v>
      </c>
      <c r="U392" s="438">
        <v>282.77868564307499</v>
      </c>
      <c r="V392" s="438">
        <v>282.77868564307499</v>
      </c>
      <c r="W392" s="487">
        <f t="shared" si="60"/>
        <v>0</v>
      </c>
      <c r="X392" s="440">
        <v>-283.17656030185964</v>
      </c>
      <c r="Y392" s="440">
        <v>-277.71109826210375</v>
      </c>
      <c r="Z392" s="438">
        <v>-298.44666925089359</v>
      </c>
      <c r="AA392" s="438">
        <v>-298.44666925089359</v>
      </c>
      <c r="AB392" s="487">
        <f t="shared" si="61"/>
        <v>0</v>
      </c>
      <c r="AC392" s="440">
        <v>167.86555661378756</v>
      </c>
      <c r="AD392" s="440">
        <v>167.03833481636133</v>
      </c>
      <c r="AE392" s="440">
        <v>167.03833481636133</v>
      </c>
      <c r="AF392" s="438">
        <f t="shared" si="62"/>
        <v>164.87091258685052</v>
      </c>
      <c r="AG392" s="487">
        <f t="shared" si="63"/>
        <v>2.1674222295108052</v>
      </c>
      <c r="AH392" s="440">
        <v>-115.31100368807206</v>
      </c>
      <c r="AI392" s="440">
        <v>-110.67276344574242</v>
      </c>
      <c r="AJ392" s="438">
        <v>-131.40833443453226</v>
      </c>
      <c r="AK392" s="428">
        <f t="shared" si="64"/>
        <v>-133.57575666404307</v>
      </c>
      <c r="AL392" s="487">
        <f t="shared" si="65"/>
        <v>2.1674222295108052</v>
      </c>
      <c r="AM392" s="429">
        <v>19</v>
      </c>
      <c r="AN392" s="429">
        <v>19</v>
      </c>
    </row>
    <row r="393" spans="1:40">
      <c r="A393" s="434">
        <v>241</v>
      </c>
      <c r="B393" s="435" t="s">
        <v>122</v>
      </c>
      <c r="C393" s="436">
        <v>7771</v>
      </c>
      <c r="D393" s="497">
        <v>353.77208222905949</v>
      </c>
      <c r="E393" s="497">
        <v>350.67843822128941</v>
      </c>
      <c r="F393" s="498">
        <v>351.69893424257759</v>
      </c>
      <c r="G393" s="498">
        <v>351.69893424257759</v>
      </c>
      <c r="H393" s="502">
        <f t="shared" si="57"/>
        <v>0</v>
      </c>
      <c r="I393" s="491">
        <v>-424.50529081977322</v>
      </c>
      <c r="J393" s="491">
        <v>-407.63411925179963</v>
      </c>
      <c r="K393" s="500">
        <v>-422.73773863356035</v>
      </c>
      <c r="L393" s="500">
        <v>-422.73773863356035</v>
      </c>
      <c r="M393" s="488">
        <f t="shared" si="58"/>
        <v>0</v>
      </c>
      <c r="N393" s="440">
        <v>-70.73320859071373</v>
      </c>
      <c r="O393" s="440">
        <v>-56.95568103051022</v>
      </c>
      <c r="P393" s="438">
        <v>-71.038804390982747</v>
      </c>
      <c r="Q393" s="438">
        <v>-71.038804390982747</v>
      </c>
      <c r="R393" s="487">
        <f t="shared" si="59"/>
        <v>0</v>
      </c>
      <c r="S393" s="440">
        <v>211.97626608684538</v>
      </c>
      <c r="T393" s="440">
        <v>211.97626608684538</v>
      </c>
      <c r="U393" s="438">
        <v>212.23188104555877</v>
      </c>
      <c r="V393" s="438">
        <v>212.23188104555877</v>
      </c>
      <c r="W393" s="487">
        <f t="shared" si="60"/>
        <v>0</v>
      </c>
      <c r="X393" s="440">
        <v>141.24305749613166</v>
      </c>
      <c r="Y393" s="440">
        <v>155.02058505633516</v>
      </c>
      <c r="Z393" s="438">
        <v>141.19307665457603</v>
      </c>
      <c r="AA393" s="438">
        <v>141.19307665457603</v>
      </c>
      <c r="AB393" s="487">
        <f t="shared" si="61"/>
        <v>0</v>
      </c>
      <c r="AC393" s="440">
        <v>149.55525912689885</v>
      </c>
      <c r="AD393" s="440">
        <v>149.36628122956276</v>
      </c>
      <c r="AE393" s="440">
        <v>149.36628122956276</v>
      </c>
      <c r="AF393" s="438">
        <f t="shared" si="62"/>
        <v>145.73961668862108</v>
      </c>
      <c r="AG393" s="487">
        <f t="shared" si="63"/>
        <v>3.6266645409416753</v>
      </c>
      <c r="AH393" s="440">
        <v>290.79831662303047</v>
      </c>
      <c r="AI393" s="440">
        <v>304.38686628589795</v>
      </c>
      <c r="AJ393" s="438">
        <v>290.55935788413876</v>
      </c>
      <c r="AK393" s="428">
        <f t="shared" si="64"/>
        <v>286.93269334319706</v>
      </c>
      <c r="AL393" s="487">
        <f t="shared" si="65"/>
        <v>3.6266645409417038</v>
      </c>
      <c r="AM393" s="429">
        <v>19</v>
      </c>
      <c r="AN393" s="429">
        <v>19</v>
      </c>
    </row>
    <row r="394" spans="1:40">
      <c r="A394" s="434">
        <v>244</v>
      </c>
      <c r="B394" s="435" t="s">
        <v>123</v>
      </c>
      <c r="C394" s="436">
        <v>19300</v>
      </c>
      <c r="D394" s="497">
        <v>909.53896797488892</v>
      </c>
      <c r="E394" s="497">
        <v>902.13015501763789</v>
      </c>
      <c r="F394" s="498">
        <v>901.54113363759984</v>
      </c>
      <c r="G394" s="498">
        <v>901.54113363759984</v>
      </c>
      <c r="H394" s="502">
        <f t="shared" si="57"/>
        <v>0</v>
      </c>
      <c r="I394" s="491">
        <v>-39.550244797978451</v>
      </c>
      <c r="J394" s="491">
        <v>-34.212262728294604</v>
      </c>
      <c r="K394" s="500">
        <v>-48.577567587343651</v>
      </c>
      <c r="L394" s="500">
        <v>-48.577567587343651</v>
      </c>
      <c r="M394" s="488">
        <f t="shared" si="58"/>
        <v>0</v>
      </c>
      <c r="N394" s="440">
        <v>869.98872317691041</v>
      </c>
      <c r="O394" s="440">
        <v>867.91789228934317</v>
      </c>
      <c r="P394" s="438">
        <v>852.96356605025619</v>
      </c>
      <c r="Q394" s="438">
        <v>852.96356605025619</v>
      </c>
      <c r="R394" s="487">
        <f t="shared" si="59"/>
        <v>0</v>
      </c>
      <c r="S394" s="440">
        <v>189.05515579864363</v>
      </c>
      <c r="T394" s="440">
        <v>189.05515579864363</v>
      </c>
      <c r="U394" s="438">
        <v>189.6867374440564</v>
      </c>
      <c r="V394" s="438">
        <v>189.6867374440564</v>
      </c>
      <c r="W394" s="487">
        <f t="shared" si="60"/>
        <v>0</v>
      </c>
      <c r="X394" s="440">
        <v>1059.043878975554</v>
      </c>
      <c r="Y394" s="440">
        <v>1056.9730480879869</v>
      </c>
      <c r="Z394" s="438">
        <v>1042.6503034943125</v>
      </c>
      <c r="AA394" s="438">
        <v>1042.6503034943125</v>
      </c>
      <c r="AB394" s="487">
        <f t="shared" si="61"/>
        <v>0</v>
      </c>
      <c r="AC394" s="440">
        <v>110.55817156766054</v>
      </c>
      <c r="AD394" s="440">
        <v>110.92024082123437</v>
      </c>
      <c r="AE394" s="440">
        <v>110.92024082123437</v>
      </c>
      <c r="AF394" s="438">
        <f t="shared" si="62"/>
        <v>107.53248548247026</v>
      </c>
      <c r="AG394" s="487">
        <f t="shared" si="63"/>
        <v>3.3877553387641086</v>
      </c>
      <c r="AH394" s="440">
        <v>1169.6020505432145</v>
      </c>
      <c r="AI394" s="440">
        <v>1167.8932889092214</v>
      </c>
      <c r="AJ394" s="438">
        <v>1153.5705443155471</v>
      </c>
      <c r="AK394" s="428">
        <f t="shared" si="64"/>
        <v>1150.1827889767831</v>
      </c>
      <c r="AL394" s="487">
        <f t="shared" si="65"/>
        <v>3.3877553387640091</v>
      </c>
      <c r="AM394" s="429">
        <v>17</v>
      </c>
      <c r="AN394" s="429">
        <v>17</v>
      </c>
    </row>
    <row r="395" spans="1:40">
      <c r="A395" s="434">
        <v>245</v>
      </c>
      <c r="B395" s="435" t="s">
        <v>124</v>
      </c>
      <c r="C395" s="436">
        <v>37676</v>
      </c>
      <c r="D395" s="497">
        <v>430.8099784412172</v>
      </c>
      <c r="E395" s="497">
        <v>426.45889846644172</v>
      </c>
      <c r="F395" s="498">
        <v>424.86891664061119</v>
      </c>
      <c r="G395" s="498">
        <v>424.86891664061119</v>
      </c>
      <c r="H395" s="502">
        <f t="shared" si="57"/>
        <v>0</v>
      </c>
      <c r="I395" s="491">
        <v>-117.04602587190486</v>
      </c>
      <c r="J395" s="491">
        <v>-112.07918038264773</v>
      </c>
      <c r="K395" s="500">
        <v>-117.10314704338444</v>
      </c>
      <c r="L395" s="500">
        <v>-117.10314704338444</v>
      </c>
      <c r="M395" s="488">
        <f t="shared" si="58"/>
        <v>0</v>
      </c>
      <c r="N395" s="440">
        <v>313.76395256931232</v>
      </c>
      <c r="O395" s="440">
        <v>314.37971808379399</v>
      </c>
      <c r="P395" s="438">
        <v>307.76576959722672</v>
      </c>
      <c r="Q395" s="438">
        <v>307.76576959722672</v>
      </c>
      <c r="R395" s="487">
        <f t="shared" si="59"/>
        <v>0</v>
      </c>
      <c r="S395" s="440">
        <v>11.941452600900423</v>
      </c>
      <c r="T395" s="440">
        <v>11.941452600900423</v>
      </c>
      <c r="U395" s="438">
        <v>11.438123364455167</v>
      </c>
      <c r="V395" s="438">
        <v>11.438123364455167</v>
      </c>
      <c r="W395" s="487">
        <f t="shared" si="60"/>
        <v>0</v>
      </c>
      <c r="X395" s="440">
        <v>325.70540517021277</v>
      </c>
      <c r="Y395" s="440">
        <v>326.32117068469438</v>
      </c>
      <c r="Z395" s="438">
        <v>319.2038929616819</v>
      </c>
      <c r="AA395" s="438">
        <v>319.2038929616819</v>
      </c>
      <c r="AB395" s="487">
        <f t="shared" si="61"/>
        <v>0</v>
      </c>
      <c r="AC395" s="440">
        <v>130.50396095322867</v>
      </c>
      <c r="AD395" s="440">
        <v>130.80770556330205</v>
      </c>
      <c r="AE395" s="440">
        <v>130.80770556330205</v>
      </c>
      <c r="AF395" s="438">
        <f t="shared" si="62"/>
        <v>128.04687376504623</v>
      </c>
      <c r="AG395" s="487">
        <f t="shared" si="63"/>
        <v>2.7608317982558219</v>
      </c>
      <c r="AH395" s="440">
        <v>456.20936612344138</v>
      </c>
      <c r="AI395" s="440">
        <v>457.12887624799646</v>
      </c>
      <c r="AJ395" s="438">
        <v>450.01159852498387</v>
      </c>
      <c r="AK395" s="428">
        <f t="shared" si="64"/>
        <v>447.25076672672816</v>
      </c>
      <c r="AL395" s="487">
        <f t="shared" si="65"/>
        <v>2.7608317982557082</v>
      </c>
      <c r="AM395" s="429">
        <v>1</v>
      </c>
      <c r="AN395" s="430">
        <v>35</v>
      </c>
    </row>
    <row r="396" spans="1:40">
      <c r="A396" s="434">
        <v>249</v>
      </c>
      <c r="B396" s="435" t="s">
        <v>125</v>
      </c>
      <c r="C396" s="436">
        <v>9250</v>
      </c>
      <c r="D396" s="497">
        <v>118.86920587851887</v>
      </c>
      <c r="E396" s="497">
        <v>117.39642055301147</v>
      </c>
      <c r="F396" s="498">
        <v>115.29186058500787</v>
      </c>
      <c r="G396" s="498">
        <v>115.29186058500787</v>
      </c>
      <c r="H396" s="502">
        <f t="shared" si="57"/>
        <v>0</v>
      </c>
      <c r="I396" s="491">
        <v>14.471012740111988</v>
      </c>
      <c r="J396" s="491">
        <v>58.562785580455312</v>
      </c>
      <c r="K396" s="500">
        <v>51.552880455570495</v>
      </c>
      <c r="L396" s="500">
        <v>51.552880455570495</v>
      </c>
      <c r="M396" s="488">
        <f t="shared" si="58"/>
        <v>0</v>
      </c>
      <c r="N396" s="440">
        <v>133.34021861863087</v>
      </c>
      <c r="O396" s="440">
        <v>175.95920613346678</v>
      </c>
      <c r="P396" s="438">
        <v>166.84474104057836</v>
      </c>
      <c r="Q396" s="438">
        <v>166.84474104057836</v>
      </c>
      <c r="R396" s="487">
        <f t="shared" si="59"/>
        <v>0</v>
      </c>
      <c r="S396" s="440">
        <v>364.34207766297953</v>
      </c>
      <c r="T396" s="440">
        <v>364.34207766297953</v>
      </c>
      <c r="U396" s="438">
        <v>364.88095904591017</v>
      </c>
      <c r="V396" s="438">
        <v>364.88095904591017</v>
      </c>
      <c r="W396" s="487">
        <f t="shared" si="60"/>
        <v>0</v>
      </c>
      <c r="X396" s="440">
        <v>497.68229628161038</v>
      </c>
      <c r="Y396" s="440">
        <v>540.30128379644634</v>
      </c>
      <c r="Z396" s="438">
        <v>531.72570008648847</v>
      </c>
      <c r="AA396" s="438">
        <v>531.72570008648847</v>
      </c>
      <c r="AB396" s="487">
        <f t="shared" si="61"/>
        <v>0</v>
      </c>
      <c r="AC396" s="440">
        <v>183.60811597629487</v>
      </c>
      <c r="AD396" s="440">
        <v>182.21383487409642</v>
      </c>
      <c r="AE396" s="440">
        <v>182.21383487409642</v>
      </c>
      <c r="AF396" s="438">
        <f t="shared" si="62"/>
        <v>180.04477912774965</v>
      </c>
      <c r="AG396" s="487">
        <f t="shared" si="63"/>
        <v>2.1690557463467712</v>
      </c>
      <c r="AH396" s="440">
        <v>681.29041225790525</v>
      </c>
      <c r="AI396" s="440">
        <v>722.51511867054285</v>
      </c>
      <c r="AJ396" s="438">
        <v>713.93953496058498</v>
      </c>
      <c r="AK396" s="428">
        <f t="shared" si="64"/>
        <v>711.77047921423821</v>
      </c>
      <c r="AL396" s="487">
        <f t="shared" si="65"/>
        <v>2.1690557463467712</v>
      </c>
      <c r="AM396" s="429">
        <v>13</v>
      </c>
      <c r="AN396" s="429">
        <v>13</v>
      </c>
    </row>
    <row r="397" spans="1:40">
      <c r="A397" s="434">
        <v>250</v>
      </c>
      <c r="B397" s="435" t="s">
        <v>126</v>
      </c>
      <c r="C397" s="436">
        <v>1771</v>
      </c>
      <c r="D397" s="497">
        <v>140.32112434836398</v>
      </c>
      <c r="E397" s="497">
        <v>138.784142850102</v>
      </c>
      <c r="F397" s="498">
        <v>136.87868035568479</v>
      </c>
      <c r="G397" s="498">
        <v>136.87868035568479</v>
      </c>
      <c r="H397" s="502">
        <f t="shared" si="57"/>
        <v>0</v>
      </c>
      <c r="I397" s="491">
        <v>-18.229980581912528</v>
      </c>
      <c r="J397" s="491">
        <v>-8.6527041251575376</v>
      </c>
      <c r="K397" s="500">
        <v>-14.574831785193071</v>
      </c>
      <c r="L397" s="500">
        <v>-14.574831785193071</v>
      </c>
      <c r="M397" s="488">
        <f t="shared" si="58"/>
        <v>0</v>
      </c>
      <c r="N397" s="440">
        <v>122.09114376645147</v>
      </c>
      <c r="O397" s="440">
        <v>130.13143872494445</v>
      </c>
      <c r="P397" s="438">
        <v>122.30384857049174</v>
      </c>
      <c r="Q397" s="438">
        <v>122.30384857049174</v>
      </c>
      <c r="R397" s="487">
        <f t="shared" si="59"/>
        <v>0</v>
      </c>
      <c r="S397" s="440">
        <v>452.05444056420919</v>
      </c>
      <c r="T397" s="440">
        <v>452.05444056420919</v>
      </c>
      <c r="U397" s="438">
        <v>451.95305934649497</v>
      </c>
      <c r="V397" s="438">
        <v>451.95305934649497</v>
      </c>
      <c r="W397" s="487">
        <f t="shared" si="60"/>
        <v>0</v>
      </c>
      <c r="X397" s="440">
        <v>574.14558433066065</v>
      </c>
      <c r="Y397" s="440">
        <v>582.1858792891536</v>
      </c>
      <c r="Z397" s="438">
        <v>574.25690791698673</v>
      </c>
      <c r="AA397" s="438">
        <v>574.25690791698673</v>
      </c>
      <c r="AB397" s="487">
        <f t="shared" si="61"/>
        <v>0</v>
      </c>
      <c r="AC397" s="440">
        <v>254.06354838941422</v>
      </c>
      <c r="AD397" s="440">
        <v>251.87969566935647</v>
      </c>
      <c r="AE397" s="440">
        <v>251.87969566935647</v>
      </c>
      <c r="AF397" s="438">
        <f t="shared" si="62"/>
        <v>249.17683155505947</v>
      </c>
      <c r="AG397" s="487">
        <f t="shared" si="63"/>
        <v>2.7028641142970002</v>
      </c>
      <c r="AH397" s="440">
        <v>828.20913272007499</v>
      </c>
      <c r="AI397" s="440">
        <v>834.06557495851018</v>
      </c>
      <c r="AJ397" s="438">
        <v>826.1366035863432</v>
      </c>
      <c r="AK397" s="428">
        <f t="shared" si="64"/>
        <v>823.43373947204623</v>
      </c>
      <c r="AL397" s="487">
        <f t="shared" si="65"/>
        <v>2.7028641142969718</v>
      </c>
      <c r="AM397" s="429">
        <v>6</v>
      </c>
      <c r="AN397" s="429">
        <v>6</v>
      </c>
    </row>
    <row r="398" spans="1:40">
      <c r="A398" s="434">
        <v>256</v>
      </c>
      <c r="B398" s="435" t="s">
        <v>127</v>
      </c>
      <c r="C398" s="436">
        <v>1554</v>
      </c>
      <c r="D398" s="497">
        <v>943.84281014383555</v>
      </c>
      <c r="E398" s="497">
        <v>936.23367538126161</v>
      </c>
      <c r="F398" s="498">
        <v>936.33484654971392</v>
      </c>
      <c r="G398" s="498">
        <v>936.33484654971392</v>
      </c>
      <c r="H398" s="502">
        <f t="shared" si="57"/>
        <v>0</v>
      </c>
      <c r="I398" s="491">
        <v>-598.89117438931225</v>
      </c>
      <c r="J398" s="491">
        <v>-590.72438363818173</v>
      </c>
      <c r="K398" s="500">
        <v>-569.10166572341586</v>
      </c>
      <c r="L398" s="500">
        <v>-569.10166572341586</v>
      </c>
      <c r="M398" s="488">
        <f t="shared" si="58"/>
        <v>0</v>
      </c>
      <c r="N398" s="440">
        <v>344.95163575452347</v>
      </c>
      <c r="O398" s="440">
        <v>345.50929174307993</v>
      </c>
      <c r="P398" s="438">
        <v>367.23318082629805</v>
      </c>
      <c r="Q398" s="438">
        <v>367.23318082629805</v>
      </c>
      <c r="R398" s="487">
        <f t="shared" si="59"/>
        <v>0</v>
      </c>
      <c r="S398" s="440">
        <v>555.79720775916849</v>
      </c>
      <c r="T398" s="440">
        <v>555.79720775916849</v>
      </c>
      <c r="U398" s="438">
        <v>548.20057800177244</v>
      </c>
      <c r="V398" s="438">
        <v>548.20057800177244</v>
      </c>
      <c r="W398" s="487">
        <f t="shared" si="60"/>
        <v>0</v>
      </c>
      <c r="X398" s="440">
        <v>900.74884351369201</v>
      </c>
      <c r="Y398" s="440">
        <v>901.30649950224847</v>
      </c>
      <c r="Z398" s="438">
        <v>915.43375882807061</v>
      </c>
      <c r="AA398" s="438">
        <v>915.43375882807061</v>
      </c>
      <c r="AB398" s="487">
        <f t="shared" si="61"/>
        <v>0</v>
      </c>
      <c r="AC398" s="440">
        <v>222.91575754611719</v>
      </c>
      <c r="AD398" s="440">
        <v>221.12160810430132</v>
      </c>
      <c r="AE398" s="440">
        <v>221.12160810430132</v>
      </c>
      <c r="AF398" s="438">
        <f t="shared" si="62"/>
        <v>220.92355982505865</v>
      </c>
      <c r="AG398" s="487">
        <f t="shared" si="63"/>
        <v>0.19804827924266988</v>
      </c>
      <c r="AH398" s="440">
        <v>1123.664601059809</v>
      </c>
      <c r="AI398" s="440">
        <v>1122.4281076065499</v>
      </c>
      <c r="AJ398" s="438">
        <v>1136.555366932372</v>
      </c>
      <c r="AK398" s="428">
        <f t="shared" si="64"/>
        <v>1136.3573186531291</v>
      </c>
      <c r="AL398" s="487">
        <f t="shared" si="65"/>
        <v>0.19804827924281199</v>
      </c>
      <c r="AM398" s="429">
        <v>13</v>
      </c>
      <c r="AN398" s="429">
        <v>13</v>
      </c>
    </row>
    <row r="399" spans="1:40">
      <c r="A399" s="434">
        <v>257</v>
      </c>
      <c r="B399" s="435" t="s">
        <v>128</v>
      </c>
      <c r="C399" s="436">
        <v>40722</v>
      </c>
      <c r="D399" s="497">
        <v>664.02254707395241</v>
      </c>
      <c r="E399" s="497">
        <v>658.23766739854966</v>
      </c>
      <c r="F399" s="498">
        <v>661.65799684548188</v>
      </c>
      <c r="G399" s="498">
        <v>661.65799684548188</v>
      </c>
      <c r="H399" s="502">
        <f t="shared" si="57"/>
        <v>0</v>
      </c>
      <c r="I399" s="491">
        <v>214.28983434208371</v>
      </c>
      <c r="J399" s="491">
        <v>219.68506305222903</v>
      </c>
      <c r="K399" s="500">
        <v>208.79125763826084</v>
      </c>
      <c r="L399" s="500">
        <v>208.79125763826084</v>
      </c>
      <c r="M399" s="488">
        <f t="shared" si="58"/>
        <v>0</v>
      </c>
      <c r="N399" s="440">
        <v>878.31238141603615</v>
      </c>
      <c r="O399" s="440">
        <v>877.92273045077877</v>
      </c>
      <c r="P399" s="438">
        <v>870.44925448374272</v>
      </c>
      <c r="Q399" s="438">
        <v>870.44925448374272</v>
      </c>
      <c r="R399" s="487">
        <f t="shared" si="59"/>
        <v>0</v>
      </c>
      <c r="S399" s="440">
        <v>-23.287511335669453</v>
      </c>
      <c r="T399" s="440">
        <v>-23.287511335669453</v>
      </c>
      <c r="U399" s="438">
        <v>-23.515399770588246</v>
      </c>
      <c r="V399" s="438">
        <v>-23.515399770588246</v>
      </c>
      <c r="W399" s="487">
        <f t="shared" si="60"/>
        <v>0</v>
      </c>
      <c r="X399" s="440">
        <v>855.02487008036667</v>
      </c>
      <c r="Y399" s="440">
        <v>854.63521911510929</v>
      </c>
      <c r="Z399" s="438">
        <v>846.93385471315446</v>
      </c>
      <c r="AA399" s="438">
        <v>846.93385471315446</v>
      </c>
      <c r="AB399" s="487">
        <f t="shared" si="61"/>
        <v>0</v>
      </c>
      <c r="AC399" s="440">
        <v>112.68843741758556</v>
      </c>
      <c r="AD399" s="440">
        <v>113.24989278348286</v>
      </c>
      <c r="AE399" s="440">
        <v>113.24989278348286</v>
      </c>
      <c r="AF399" s="438">
        <f t="shared" si="62"/>
        <v>110.51489517860526</v>
      </c>
      <c r="AG399" s="487">
        <f t="shared" si="63"/>
        <v>2.7349976048776057</v>
      </c>
      <c r="AH399" s="440">
        <v>967.7133074979522</v>
      </c>
      <c r="AI399" s="440">
        <v>967.88511189859219</v>
      </c>
      <c r="AJ399" s="438">
        <v>960.18374749663735</v>
      </c>
      <c r="AK399" s="428">
        <f t="shared" si="64"/>
        <v>957.44874989175969</v>
      </c>
      <c r="AL399" s="487">
        <f t="shared" si="65"/>
        <v>2.7349976048776625</v>
      </c>
      <c r="AM399" s="429">
        <v>1</v>
      </c>
      <c r="AN399" s="430">
        <v>34</v>
      </c>
    </row>
    <row r="400" spans="1:40">
      <c r="A400" s="434">
        <v>260</v>
      </c>
      <c r="B400" s="435" t="s">
        <v>129</v>
      </c>
      <c r="C400" s="436">
        <v>9727</v>
      </c>
      <c r="D400" s="497">
        <v>133.71775865127867</v>
      </c>
      <c r="E400" s="497">
        <v>132.24633983499569</v>
      </c>
      <c r="F400" s="498">
        <v>134.56640265777907</v>
      </c>
      <c r="G400" s="498">
        <v>134.56640265777907</v>
      </c>
      <c r="H400" s="502">
        <f t="shared" si="57"/>
        <v>0</v>
      </c>
      <c r="I400" s="491">
        <v>440.44702491986408</v>
      </c>
      <c r="J400" s="491">
        <v>398.52401695946696</v>
      </c>
      <c r="K400" s="500">
        <v>403.7925451506589</v>
      </c>
      <c r="L400" s="500">
        <v>403.7925451506589</v>
      </c>
      <c r="M400" s="488">
        <f t="shared" si="58"/>
        <v>0</v>
      </c>
      <c r="N400" s="440">
        <v>574.16478357114272</v>
      </c>
      <c r="O400" s="440">
        <v>530.77035679446271</v>
      </c>
      <c r="P400" s="438">
        <v>538.35894780843796</v>
      </c>
      <c r="Q400" s="438">
        <v>538.35894780843796</v>
      </c>
      <c r="R400" s="487">
        <f t="shared" si="59"/>
        <v>0</v>
      </c>
      <c r="S400" s="440">
        <v>542.24722042060182</v>
      </c>
      <c r="T400" s="440">
        <v>542.24722042060182</v>
      </c>
      <c r="U400" s="438">
        <v>541.71875328260023</v>
      </c>
      <c r="V400" s="438">
        <v>541.71875328260023</v>
      </c>
      <c r="W400" s="487">
        <f t="shared" si="60"/>
        <v>0</v>
      </c>
      <c r="X400" s="440">
        <v>1116.4120039917445</v>
      </c>
      <c r="Y400" s="440">
        <v>1073.0175772150644</v>
      </c>
      <c r="Z400" s="438">
        <v>1080.0777010910383</v>
      </c>
      <c r="AA400" s="438">
        <v>1080.0777010910383</v>
      </c>
      <c r="AB400" s="487">
        <f t="shared" si="61"/>
        <v>0</v>
      </c>
      <c r="AC400" s="440">
        <v>219.69580018929258</v>
      </c>
      <c r="AD400" s="440">
        <v>218.23354884302574</v>
      </c>
      <c r="AE400" s="440">
        <v>218.23354884302574</v>
      </c>
      <c r="AF400" s="438">
        <f t="shared" si="62"/>
        <v>216.35868341259115</v>
      </c>
      <c r="AG400" s="487">
        <f t="shared" si="63"/>
        <v>1.8748654304345962</v>
      </c>
      <c r="AH400" s="440">
        <v>1336.1078041810372</v>
      </c>
      <c r="AI400" s="440">
        <v>1291.2511260580902</v>
      </c>
      <c r="AJ400" s="438">
        <v>1298.3112499340641</v>
      </c>
      <c r="AK400" s="428">
        <f t="shared" si="64"/>
        <v>1296.4363845036294</v>
      </c>
      <c r="AL400" s="487">
        <f t="shared" si="65"/>
        <v>1.8748654304347383</v>
      </c>
      <c r="AM400" s="429">
        <v>12</v>
      </c>
      <c r="AN400" s="429">
        <v>12</v>
      </c>
    </row>
    <row r="401" spans="1:40">
      <c r="A401" s="434">
        <v>261</v>
      </c>
      <c r="B401" s="435" t="s">
        <v>130</v>
      </c>
      <c r="C401" s="436">
        <v>6637</v>
      </c>
      <c r="D401" s="497">
        <v>1331.1028307728996</v>
      </c>
      <c r="E401" s="497">
        <v>1320.3733555534343</v>
      </c>
      <c r="F401" s="498">
        <v>1317.8318716164652</v>
      </c>
      <c r="G401" s="498">
        <v>1317.8318716164652</v>
      </c>
      <c r="H401" s="502">
        <f t="shared" si="57"/>
        <v>0</v>
      </c>
      <c r="I401" s="491">
        <v>300.74918438215929</v>
      </c>
      <c r="J401" s="491">
        <v>307.57377061045025</v>
      </c>
      <c r="K401" s="500">
        <v>313.90788479958991</v>
      </c>
      <c r="L401" s="500">
        <v>313.90788479958991</v>
      </c>
      <c r="M401" s="488">
        <f t="shared" si="58"/>
        <v>0</v>
      </c>
      <c r="N401" s="440">
        <v>1631.8520151550588</v>
      </c>
      <c r="O401" s="440">
        <v>1627.9471261638846</v>
      </c>
      <c r="P401" s="438">
        <v>1631.7397564160551</v>
      </c>
      <c r="Q401" s="438">
        <v>1631.7397564160551</v>
      </c>
      <c r="R401" s="487">
        <f t="shared" si="59"/>
        <v>0</v>
      </c>
      <c r="S401" s="440">
        <v>-49.087326615279466</v>
      </c>
      <c r="T401" s="440">
        <v>-49.087326615279466</v>
      </c>
      <c r="U401" s="438">
        <v>-49.00157740738959</v>
      </c>
      <c r="V401" s="438">
        <v>-49.00157740738959</v>
      </c>
      <c r="W401" s="487">
        <f t="shared" si="60"/>
        <v>0</v>
      </c>
      <c r="X401" s="440">
        <v>1582.7646885397792</v>
      </c>
      <c r="Y401" s="440">
        <v>1578.859799548605</v>
      </c>
      <c r="Z401" s="438">
        <v>1582.7381790086654</v>
      </c>
      <c r="AA401" s="438">
        <v>1582.7381790086654</v>
      </c>
      <c r="AB401" s="487">
        <f t="shared" si="61"/>
        <v>0</v>
      </c>
      <c r="AC401" s="440">
        <v>187.24395347079167</v>
      </c>
      <c r="AD401" s="440">
        <v>186.49276999333176</v>
      </c>
      <c r="AE401" s="440">
        <v>186.49276999333176</v>
      </c>
      <c r="AF401" s="438">
        <f t="shared" si="62"/>
        <v>181.88507258379221</v>
      </c>
      <c r="AG401" s="487">
        <f t="shared" si="63"/>
        <v>4.6076974095395542</v>
      </c>
      <c r="AH401" s="440">
        <v>1770.0086420105708</v>
      </c>
      <c r="AI401" s="440">
        <v>1765.3525695419366</v>
      </c>
      <c r="AJ401" s="438">
        <v>1769.2309490019973</v>
      </c>
      <c r="AK401" s="428">
        <f t="shared" si="64"/>
        <v>1764.6232515924578</v>
      </c>
      <c r="AL401" s="487">
        <f t="shared" si="65"/>
        <v>4.6076974095394689</v>
      </c>
      <c r="AM401" s="429">
        <v>19</v>
      </c>
      <c r="AN401" s="429">
        <v>19</v>
      </c>
    </row>
    <row r="402" spans="1:40">
      <c r="A402" s="434">
        <v>263</v>
      </c>
      <c r="B402" s="435" t="s">
        <v>131</v>
      </c>
      <c r="C402" s="436">
        <v>7597</v>
      </c>
      <c r="D402" s="497">
        <v>282.41568496974156</v>
      </c>
      <c r="E402" s="497">
        <v>279.72979206198232</v>
      </c>
      <c r="F402" s="498">
        <v>279.68442112567334</v>
      </c>
      <c r="G402" s="498">
        <v>279.68442112567334</v>
      </c>
      <c r="H402" s="502">
        <f t="shared" si="57"/>
        <v>0</v>
      </c>
      <c r="I402" s="491">
        <v>138.88510293270207</v>
      </c>
      <c r="J402" s="491">
        <v>156.02898367316641</v>
      </c>
      <c r="K402" s="500">
        <v>153.17793675135604</v>
      </c>
      <c r="L402" s="500">
        <v>153.17793675135604</v>
      </c>
      <c r="M402" s="488">
        <f t="shared" si="58"/>
        <v>0</v>
      </c>
      <c r="N402" s="440">
        <v>421.30078790244363</v>
      </c>
      <c r="O402" s="440">
        <v>435.75877573514867</v>
      </c>
      <c r="P402" s="438">
        <v>432.86235787702941</v>
      </c>
      <c r="Q402" s="438">
        <v>432.86235787702941</v>
      </c>
      <c r="R402" s="487">
        <f t="shared" si="59"/>
        <v>0</v>
      </c>
      <c r="S402" s="440">
        <v>595.71862675275042</v>
      </c>
      <c r="T402" s="440">
        <v>595.71862675275042</v>
      </c>
      <c r="U402" s="438">
        <v>592.61864248631787</v>
      </c>
      <c r="V402" s="438">
        <v>592.61864248631787</v>
      </c>
      <c r="W402" s="487">
        <f t="shared" si="60"/>
        <v>0</v>
      </c>
      <c r="X402" s="440">
        <v>1017.0194146551941</v>
      </c>
      <c r="Y402" s="440">
        <v>1031.4774024878991</v>
      </c>
      <c r="Z402" s="438">
        <v>1025.4810003633472</v>
      </c>
      <c r="AA402" s="438">
        <v>1025.4810003633472</v>
      </c>
      <c r="AB402" s="487">
        <f t="shared" si="61"/>
        <v>0</v>
      </c>
      <c r="AC402" s="440">
        <v>240.02607775885653</v>
      </c>
      <c r="AD402" s="440">
        <v>238.04281175592638</v>
      </c>
      <c r="AE402" s="440">
        <v>238.04281175592638</v>
      </c>
      <c r="AF402" s="438">
        <f t="shared" si="62"/>
        <v>237.71580938237457</v>
      </c>
      <c r="AG402" s="487">
        <f t="shared" si="63"/>
        <v>0.32700237355180661</v>
      </c>
      <c r="AH402" s="440">
        <v>1257.0454924140506</v>
      </c>
      <c r="AI402" s="440">
        <v>1269.5202142438254</v>
      </c>
      <c r="AJ402" s="438">
        <v>1263.5238121192738</v>
      </c>
      <c r="AK402" s="428">
        <f t="shared" si="64"/>
        <v>1263.1968097457218</v>
      </c>
      <c r="AL402" s="487">
        <f t="shared" si="65"/>
        <v>0.32700237355197714</v>
      </c>
      <c r="AM402" s="429">
        <v>11</v>
      </c>
      <c r="AN402" s="429">
        <v>11</v>
      </c>
    </row>
    <row r="403" spans="1:40">
      <c r="A403" s="434">
        <v>265</v>
      </c>
      <c r="B403" s="435" t="s">
        <v>132</v>
      </c>
      <c r="C403" s="436">
        <v>1064</v>
      </c>
      <c r="D403" s="497">
        <v>788.53417088650031</v>
      </c>
      <c r="E403" s="497">
        <v>781.9332132980104</v>
      </c>
      <c r="F403" s="498">
        <v>778.61213437178935</v>
      </c>
      <c r="G403" s="498">
        <v>778.61213437178935</v>
      </c>
      <c r="H403" s="502">
        <f t="shared" si="57"/>
        <v>0</v>
      </c>
      <c r="I403" s="491">
        <v>506.30437528268573</v>
      </c>
      <c r="J403" s="491">
        <v>484.08544388629485</v>
      </c>
      <c r="K403" s="500">
        <v>485.04341342862176</v>
      </c>
      <c r="L403" s="500">
        <v>485.04341342862176</v>
      </c>
      <c r="M403" s="488">
        <f t="shared" si="58"/>
        <v>0</v>
      </c>
      <c r="N403" s="440">
        <v>1294.838546169186</v>
      </c>
      <c r="O403" s="440">
        <v>1266.0186571843053</v>
      </c>
      <c r="P403" s="438">
        <v>1263.6555478004111</v>
      </c>
      <c r="Q403" s="438">
        <v>1263.6555478004111</v>
      </c>
      <c r="R403" s="487">
        <f t="shared" si="59"/>
        <v>0</v>
      </c>
      <c r="S403" s="440">
        <v>330.72532368051355</v>
      </c>
      <c r="T403" s="440">
        <v>330.72532368051355</v>
      </c>
      <c r="U403" s="438">
        <v>331.51838261617576</v>
      </c>
      <c r="V403" s="438">
        <v>331.51838261617576</v>
      </c>
      <c r="W403" s="487">
        <f t="shared" si="60"/>
        <v>0</v>
      </c>
      <c r="X403" s="440">
        <v>1625.5638698496996</v>
      </c>
      <c r="Y403" s="440">
        <v>1596.7439808648187</v>
      </c>
      <c r="Z403" s="438">
        <v>1595.1739304165867</v>
      </c>
      <c r="AA403" s="438">
        <v>1595.1739304165867</v>
      </c>
      <c r="AB403" s="487">
        <f t="shared" si="61"/>
        <v>0</v>
      </c>
      <c r="AC403" s="440">
        <v>232.6296898420309</v>
      </c>
      <c r="AD403" s="440">
        <v>230.3906196224747</v>
      </c>
      <c r="AE403" s="440">
        <v>230.3906196224747</v>
      </c>
      <c r="AF403" s="438">
        <f t="shared" si="62"/>
        <v>229.50621627134856</v>
      </c>
      <c r="AG403" s="487">
        <f t="shared" si="63"/>
        <v>0.88440335112613866</v>
      </c>
      <c r="AH403" s="440">
        <v>1858.1935596917306</v>
      </c>
      <c r="AI403" s="440">
        <v>1827.1346004872935</v>
      </c>
      <c r="AJ403" s="438">
        <v>1825.5645500390615</v>
      </c>
      <c r="AK403" s="428">
        <f t="shared" si="64"/>
        <v>1824.6801466879351</v>
      </c>
      <c r="AL403" s="487">
        <f t="shared" si="65"/>
        <v>0.88440335112636603</v>
      </c>
      <c r="AM403" s="429">
        <v>13</v>
      </c>
      <c r="AN403" s="429">
        <v>13</v>
      </c>
    </row>
    <row r="404" spans="1:40">
      <c r="A404" s="434">
        <v>271</v>
      </c>
      <c r="B404" s="435" t="s">
        <v>133</v>
      </c>
      <c r="C404" s="436">
        <v>6903</v>
      </c>
      <c r="D404" s="497">
        <v>37.031108601015923</v>
      </c>
      <c r="E404" s="497">
        <v>36.249919733174245</v>
      </c>
      <c r="F404" s="498">
        <v>37.80132492308109</v>
      </c>
      <c r="G404" s="498">
        <v>37.80132492308109</v>
      </c>
      <c r="H404" s="502">
        <f t="shared" si="57"/>
        <v>0</v>
      </c>
      <c r="I404" s="491">
        <v>-207.57616681180269</v>
      </c>
      <c r="J404" s="491">
        <v>-200.43593075056455</v>
      </c>
      <c r="K404" s="500">
        <v>-211.07352454358059</v>
      </c>
      <c r="L404" s="500">
        <v>-211.07352454358059</v>
      </c>
      <c r="M404" s="488">
        <f t="shared" si="58"/>
        <v>0</v>
      </c>
      <c r="N404" s="440">
        <v>-170.54505821078678</v>
      </c>
      <c r="O404" s="440">
        <v>-164.18601101739031</v>
      </c>
      <c r="P404" s="438">
        <v>-173.27219962049949</v>
      </c>
      <c r="Q404" s="438">
        <v>-173.27219962049949</v>
      </c>
      <c r="R404" s="487">
        <f t="shared" si="59"/>
        <v>0</v>
      </c>
      <c r="S404" s="440">
        <v>430.21801646961876</v>
      </c>
      <c r="T404" s="440">
        <v>430.21801646961876</v>
      </c>
      <c r="U404" s="438">
        <v>431.59041388638553</v>
      </c>
      <c r="V404" s="438">
        <v>431.59041388638553</v>
      </c>
      <c r="W404" s="487">
        <f t="shared" si="60"/>
        <v>0</v>
      </c>
      <c r="X404" s="440">
        <v>259.67295825883195</v>
      </c>
      <c r="Y404" s="440">
        <v>266.03200545222842</v>
      </c>
      <c r="Z404" s="438">
        <v>258.31821426588607</v>
      </c>
      <c r="AA404" s="438">
        <v>258.31821426588607</v>
      </c>
      <c r="AB404" s="487">
        <f t="shared" si="61"/>
        <v>0</v>
      </c>
      <c r="AC404" s="440">
        <v>208.14277447821172</v>
      </c>
      <c r="AD404" s="440">
        <v>206.71331262296178</v>
      </c>
      <c r="AE404" s="440">
        <v>206.71331262296178</v>
      </c>
      <c r="AF404" s="438">
        <f t="shared" si="62"/>
        <v>204.39317791754056</v>
      </c>
      <c r="AG404" s="487">
        <f t="shared" si="63"/>
        <v>2.3201347054212249</v>
      </c>
      <c r="AH404" s="440">
        <v>467.81573273704367</v>
      </c>
      <c r="AI404" s="440">
        <v>472.7453180751902</v>
      </c>
      <c r="AJ404" s="438">
        <v>465.03152688884785</v>
      </c>
      <c r="AK404" s="428">
        <f t="shared" si="64"/>
        <v>462.7113921834266</v>
      </c>
      <c r="AL404" s="487">
        <f t="shared" si="65"/>
        <v>2.3201347054212533</v>
      </c>
      <c r="AM404" s="429">
        <v>4</v>
      </c>
      <c r="AN404" s="429">
        <v>4</v>
      </c>
    </row>
    <row r="405" spans="1:40">
      <c r="A405" s="434">
        <v>272</v>
      </c>
      <c r="B405" s="435" t="s">
        <v>134</v>
      </c>
      <c r="C405" s="436">
        <v>48006</v>
      </c>
      <c r="D405" s="497">
        <v>566.83287726878507</v>
      </c>
      <c r="E405" s="497">
        <v>561.95750465342644</v>
      </c>
      <c r="F405" s="498">
        <v>560.40366959926484</v>
      </c>
      <c r="G405" s="498">
        <v>560.40366959926484</v>
      </c>
      <c r="H405" s="502">
        <f t="shared" si="57"/>
        <v>0</v>
      </c>
      <c r="I405" s="491">
        <v>-345.24400313799538</v>
      </c>
      <c r="J405" s="491">
        <v>-341.27813157584018</v>
      </c>
      <c r="K405" s="500">
        <v>-352.32697569487078</v>
      </c>
      <c r="L405" s="500">
        <v>-352.32697569487078</v>
      </c>
      <c r="M405" s="488">
        <f t="shared" si="58"/>
        <v>0</v>
      </c>
      <c r="N405" s="440">
        <v>221.58887413078975</v>
      </c>
      <c r="O405" s="440">
        <v>220.67937307758626</v>
      </c>
      <c r="P405" s="438">
        <v>208.07669390439412</v>
      </c>
      <c r="Q405" s="438">
        <v>208.07669390439412</v>
      </c>
      <c r="R405" s="487">
        <f t="shared" si="59"/>
        <v>0</v>
      </c>
      <c r="S405" s="440">
        <v>189.24439571219915</v>
      </c>
      <c r="T405" s="440">
        <v>189.24439571219915</v>
      </c>
      <c r="U405" s="438">
        <v>189.53210044214313</v>
      </c>
      <c r="V405" s="438">
        <v>189.53210044214313</v>
      </c>
      <c r="W405" s="487">
        <f t="shared" si="60"/>
        <v>0</v>
      </c>
      <c r="X405" s="440">
        <v>410.83326984298884</v>
      </c>
      <c r="Y405" s="440">
        <v>409.92376878978547</v>
      </c>
      <c r="Z405" s="438">
        <v>397.60879434653725</v>
      </c>
      <c r="AA405" s="438">
        <v>397.60879434653725</v>
      </c>
      <c r="AB405" s="487">
        <f t="shared" si="61"/>
        <v>0</v>
      </c>
      <c r="AC405" s="440">
        <v>160.22076593651207</v>
      </c>
      <c r="AD405" s="440">
        <v>159.56739836521692</v>
      </c>
      <c r="AE405" s="440">
        <v>159.56739836521692</v>
      </c>
      <c r="AF405" s="438">
        <f t="shared" si="62"/>
        <v>157.87892241796203</v>
      </c>
      <c r="AG405" s="487">
        <f t="shared" si="63"/>
        <v>1.6884759472548865</v>
      </c>
      <c r="AH405" s="440">
        <v>571.05403577950085</v>
      </c>
      <c r="AI405" s="440">
        <v>569.49116715500236</v>
      </c>
      <c r="AJ405" s="438">
        <v>557.1761927117542</v>
      </c>
      <c r="AK405" s="428">
        <f t="shared" si="64"/>
        <v>555.48771676449928</v>
      </c>
      <c r="AL405" s="487">
        <f t="shared" si="65"/>
        <v>1.6884759472549149</v>
      </c>
      <c r="AM405" s="429">
        <v>16</v>
      </c>
      <c r="AN405" s="429">
        <v>16</v>
      </c>
    </row>
    <row r="406" spans="1:40">
      <c r="A406" s="434">
        <v>273</v>
      </c>
      <c r="B406" s="435" t="s">
        <v>135</v>
      </c>
      <c r="C406" s="436">
        <v>3999</v>
      </c>
      <c r="D406" s="497">
        <v>1101.0226136046313</v>
      </c>
      <c r="E406" s="497">
        <v>1092.1254670079832</v>
      </c>
      <c r="F406" s="498">
        <v>1093.0595637797951</v>
      </c>
      <c r="G406" s="498">
        <v>1093.0595637797951</v>
      </c>
      <c r="H406" s="502">
        <f t="shared" si="57"/>
        <v>0</v>
      </c>
      <c r="I406" s="491">
        <v>-11.77794824562106</v>
      </c>
      <c r="J406" s="491">
        <v>-4.0499912578640247</v>
      </c>
      <c r="K406" s="500">
        <v>5.2016973704824654</v>
      </c>
      <c r="L406" s="500">
        <v>5.2016973704824654</v>
      </c>
      <c r="M406" s="488">
        <f t="shared" si="58"/>
        <v>0</v>
      </c>
      <c r="N406" s="440">
        <v>1089.2446653590102</v>
      </c>
      <c r="O406" s="440">
        <v>1088.0754757501193</v>
      </c>
      <c r="P406" s="438">
        <v>1098.2612611502777</v>
      </c>
      <c r="Q406" s="438">
        <v>1098.2612611502777</v>
      </c>
      <c r="R406" s="487">
        <f t="shared" si="59"/>
        <v>0</v>
      </c>
      <c r="S406" s="440">
        <v>68.024749208550674</v>
      </c>
      <c r="T406" s="440">
        <v>68.024749208550674</v>
      </c>
      <c r="U406" s="438">
        <v>65.222435439813708</v>
      </c>
      <c r="V406" s="438">
        <v>65.222435439813708</v>
      </c>
      <c r="W406" s="487">
        <f t="shared" si="60"/>
        <v>0</v>
      </c>
      <c r="X406" s="440">
        <v>1157.2694145675609</v>
      </c>
      <c r="Y406" s="440">
        <v>1156.10022495867</v>
      </c>
      <c r="Z406" s="438">
        <v>1163.4836965900913</v>
      </c>
      <c r="AA406" s="438">
        <v>1163.4836965900913</v>
      </c>
      <c r="AB406" s="487">
        <f t="shared" si="61"/>
        <v>0</v>
      </c>
      <c r="AC406" s="440">
        <v>190.46090461484266</v>
      </c>
      <c r="AD406" s="440">
        <v>189.52246914248767</v>
      </c>
      <c r="AE406" s="440">
        <v>189.52246914248767</v>
      </c>
      <c r="AF406" s="438">
        <f t="shared" si="62"/>
        <v>186.37541743372427</v>
      </c>
      <c r="AG406" s="487">
        <f t="shared" si="63"/>
        <v>3.1470517087633993</v>
      </c>
      <c r="AH406" s="440">
        <v>1347.7303191824037</v>
      </c>
      <c r="AI406" s="440">
        <v>1345.6226941011578</v>
      </c>
      <c r="AJ406" s="438">
        <v>1353.0061657325791</v>
      </c>
      <c r="AK406" s="428">
        <f t="shared" si="64"/>
        <v>1349.8591140238157</v>
      </c>
      <c r="AL406" s="487">
        <f t="shared" si="65"/>
        <v>3.1470517087634562</v>
      </c>
      <c r="AM406" s="429">
        <v>19</v>
      </c>
      <c r="AN406" s="429">
        <v>19</v>
      </c>
    </row>
    <row r="407" spans="1:40">
      <c r="A407" s="434">
        <v>275</v>
      </c>
      <c r="B407" s="435" t="s">
        <v>136</v>
      </c>
      <c r="C407" s="436">
        <v>2521</v>
      </c>
      <c r="D407" s="497">
        <v>200.76941478008862</v>
      </c>
      <c r="E407" s="497">
        <v>198.73404619295377</v>
      </c>
      <c r="F407" s="498">
        <v>199.2044770728078</v>
      </c>
      <c r="G407" s="498">
        <v>199.2044770728078</v>
      </c>
      <c r="H407" s="502">
        <f t="shared" si="57"/>
        <v>0</v>
      </c>
      <c r="I407" s="491">
        <v>102.09651114447797</v>
      </c>
      <c r="J407" s="491">
        <v>108.8002794614146</v>
      </c>
      <c r="K407" s="500">
        <v>109.37617647042627</v>
      </c>
      <c r="L407" s="500">
        <v>109.37617647042627</v>
      </c>
      <c r="M407" s="488">
        <f t="shared" si="58"/>
        <v>0</v>
      </c>
      <c r="N407" s="440">
        <v>302.86592592456662</v>
      </c>
      <c r="O407" s="440">
        <v>307.53432565436839</v>
      </c>
      <c r="P407" s="438">
        <v>308.58065354323406</v>
      </c>
      <c r="Q407" s="438">
        <v>308.58065354323406</v>
      </c>
      <c r="R407" s="487">
        <f t="shared" si="59"/>
        <v>0</v>
      </c>
      <c r="S407" s="440">
        <v>494.85495674298534</v>
      </c>
      <c r="T407" s="440">
        <v>494.85495674298534</v>
      </c>
      <c r="U407" s="438">
        <v>493.32037484557486</v>
      </c>
      <c r="V407" s="438">
        <v>493.32037484557486</v>
      </c>
      <c r="W407" s="487">
        <f t="shared" si="60"/>
        <v>0</v>
      </c>
      <c r="X407" s="440">
        <v>797.72088266755202</v>
      </c>
      <c r="Y407" s="440">
        <v>802.38928239735378</v>
      </c>
      <c r="Z407" s="438">
        <v>801.90102838880898</v>
      </c>
      <c r="AA407" s="438">
        <v>801.90102838880898</v>
      </c>
      <c r="AB407" s="487">
        <f t="shared" si="61"/>
        <v>0</v>
      </c>
      <c r="AC407" s="440">
        <v>210.65817956584098</v>
      </c>
      <c r="AD407" s="440">
        <v>208.71130876053286</v>
      </c>
      <c r="AE407" s="440">
        <v>208.71130876053286</v>
      </c>
      <c r="AF407" s="438">
        <f t="shared" si="62"/>
        <v>207.18476114747722</v>
      </c>
      <c r="AG407" s="487">
        <f t="shared" si="63"/>
        <v>1.5265476130556408</v>
      </c>
      <c r="AH407" s="440">
        <v>1008.379062233393</v>
      </c>
      <c r="AI407" s="440">
        <v>1011.1005911578867</v>
      </c>
      <c r="AJ407" s="438">
        <v>1010.6123371493418</v>
      </c>
      <c r="AK407" s="428">
        <f t="shared" si="64"/>
        <v>1009.0857895362863</v>
      </c>
      <c r="AL407" s="487">
        <f t="shared" si="65"/>
        <v>1.5265476130555271</v>
      </c>
      <c r="AM407" s="429">
        <v>13</v>
      </c>
      <c r="AN407" s="429">
        <v>13</v>
      </c>
    </row>
    <row r="408" spans="1:40">
      <c r="A408" s="434">
        <v>276</v>
      </c>
      <c r="B408" s="435" t="s">
        <v>137</v>
      </c>
      <c r="C408" s="436">
        <v>15157</v>
      </c>
      <c r="D408" s="497">
        <v>721.75903558586015</v>
      </c>
      <c r="E408" s="497">
        <v>715.71489587375913</v>
      </c>
      <c r="F408" s="498">
        <v>713.55858148988034</v>
      </c>
      <c r="G408" s="498">
        <v>713.55858148988034</v>
      </c>
      <c r="H408" s="502">
        <f t="shared" si="57"/>
        <v>0</v>
      </c>
      <c r="I408" s="491">
        <v>39.364770896186499</v>
      </c>
      <c r="J408" s="491">
        <v>26.41601272649757</v>
      </c>
      <c r="K408" s="500">
        <v>23.153317101968586</v>
      </c>
      <c r="L408" s="500">
        <v>23.153317101968586</v>
      </c>
      <c r="M408" s="488">
        <f t="shared" si="58"/>
        <v>0</v>
      </c>
      <c r="N408" s="440">
        <v>761.1238064820468</v>
      </c>
      <c r="O408" s="440">
        <v>742.1309086002567</v>
      </c>
      <c r="P408" s="438">
        <v>736.71189859184892</v>
      </c>
      <c r="Q408" s="438">
        <v>736.71189859184892</v>
      </c>
      <c r="R408" s="487">
        <f t="shared" si="59"/>
        <v>0</v>
      </c>
      <c r="S408" s="440">
        <v>356.05383144407477</v>
      </c>
      <c r="T408" s="440">
        <v>356.05383144407477</v>
      </c>
      <c r="U408" s="438">
        <v>355.14856475821824</v>
      </c>
      <c r="V408" s="438">
        <v>355.14856475821824</v>
      </c>
      <c r="W408" s="487">
        <f t="shared" si="60"/>
        <v>0</v>
      </c>
      <c r="X408" s="440">
        <v>1117.1776379261216</v>
      </c>
      <c r="Y408" s="440">
        <v>1098.1847400443314</v>
      </c>
      <c r="Z408" s="438">
        <v>1091.8604633500672</v>
      </c>
      <c r="AA408" s="438">
        <v>1091.8604633500672</v>
      </c>
      <c r="AB408" s="487">
        <f t="shared" si="61"/>
        <v>0</v>
      </c>
      <c r="AC408" s="440">
        <v>134.51767098969418</v>
      </c>
      <c r="AD408" s="440">
        <v>134.52125417307599</v>
      </c>
      <c r="AE408" s="440">
        <v>134.52125417307599</v>
      </c>
      <c r="AF408" s="438">
        <f t="shared" si="62"/>
        <v>131.45214763214292</v>
      </c>
      <c r="AG408" s="487">
        <f t="shared" si="63"/>
        <v>3.0691065409330633</v>
      </c>
      <c r="AH408" s="440">
        <v>1251.6953089158158</v>
      </c>
      <c r="AI408" s="440">
        <v>1232.7059942174074</v>
      </c>
      <c r="AJ408" s="438">
        <v>1226.3817175231432</v>
      </c>
      <c r="AK408" s="428">
        <f t="shared" si="64"/>
        <v>1223.3126109822101</v>
      </c>
      <c r="AL408" s="487">
        <f t="shared" si="65"/>
        <v>3.0691065409330349</v>
      </c>
      <c r="AM408" s="429">
        <v>12</v>
      </c>
      <c r="AN408" s="429">
        <v>12</v>
      </c>
    </row>
    <row r="409" spans="1:40">
      <c r="A409" s="434">
        <v>280</v>
      </c>
      <c r="B409" s="435" t="s">
        <v>138</v>
      </c>
      <c r="C409" s="436">
        <v>2024</v>
      </c>
      <c r="D409" s="497">
        <v>706.57864229341033</v>
      </c>
      <c r="E409" s="497">
        <v>700.75797333604226</v>
      </c>
      <c r="F409" s="498">
        <v>703.69178342171733</v>
      </c>
      <c r="G409" s="498">
        <v>703.69178342171733</v>
      </c>
      <c r="H409" s="502">
        <f t="shared" si="57"/>
        <v>0</v>
      </c>
      <c r="I409" s="491">
        <v>131.40373526862581</v>
      </c>
      <c r="J409" s="491">
        <v>138.01921257438102</v>
      </c>
      <c r="K409" s="500">
        <v>140.9014838298398</v>
      </c>
      <c r="L409" s="500">
        <v>140.9014838298398</v>
      </c>
      <c r="M409" s="488">
        <f t="shared" si="58"/>
        <v>0</v>
      </c>
      <c r="N409" s="440">
        <v>837.98237756203605</v>
      </c>
      <c r="O409" s="440">
        <v>838.77718591042321</v>
      </c>
      <c r="P409" s="438">
        <v>844.59326725155699</v>
      </c>
      <c r="Q409" s="438">
        <v>844.59326725155699</v>
      </c>
      <c r="R409" s="487">
        <f t="shared" si="59"/>
        <v>0</v>
      </c>
      <c r="S409" s="440">
        <v>458.38247417337584</v>
      </c>
      <c r="T409" s="440">
        <v>458.38247417337584</v>
      </c>
      <c r="U409" s="438">
        <v>456.32597589348461</v>
      </c>
      <c r="V409" s="438">
        <v>456.32597589348461</v>
      </c>
      <c r="W409" s="487">
        <f t="shared" si="60"/>
        <v>0</v>
      </c>
      <c r="X409" s="440">
        <v>1296.364851735412</v>
      </c>
      <c r="Y409" s="440">
        <v>1297.1596600837991</v>
      </c>
      <c r="Z409" s="438">
        <v>1300.9192431450415</v>
      </c>
      <c r="AA409" s="438">
        <v>1300.9192431450415</v>
      </c>
      <c r="AB409" s="487">
        <f t="shared" si="61"/>
        <v>0</v>
      </c>
      <c r="AC409" s="440">
        <v>252.60598416418975</v>
      </c>
      <c r="AD409" s="440">
        <v>250.10484900851731</v>
      </c>
      <c r="AE409" s="440">
        <v>250.10484900851731</v>
      </c>
      <c r="AF409" s="438">
        <f t="shared" si="62"/>
        <v>245.65550564544014</v>
      </c>
      <c r="AG409" s="487">
        <f t="shared" si="63"/>
        <v>4.4493433630771619</v>
      </c>
      <c r="AH409" s="440">
        <v>1548.9708358996018</v>
      </c>
      <c r="AI409" s="440">
        <v>1547.2645090923163</v>
      </c>
      <c r="AJ409" s="438">
        <v>1551.024092153559</v>
      </c>
      <c r="AK409" s="428">
        <f t="shared" si="64"/>
        <v>1546.5747487904816</v>
      </c>
      <c r="AL409" s="487">
        <f t="shared" si="65"/>
        <v>4.4493433630773325</v>
      </c>
      <c r="AM409" s="429">
        <v>15</v>
      </c>
      <c r="AN409" s="429">
        <v>15</v>
      </c>
    </row>
    <row r="410" spans="1:40">
      <c r="A410" s="434">
        <v>284</v>
      </c>
      <c r="B410" s="435" t="s">
        <v>139</v>
      </c>
      <c r="C410" s="436">
        <v>2227</v>
      </c>
      <c r="D410" s="497">
        <v>132.37473793501374</v>
      </c>
      <c r="E410" s="497">
        <v>131.02473136598817</v>
      </c>
      <c r="F410" s="498">
        <v>134.17778210108824</v>
      </c>
      <c r="G410" s="498">
        <v>134.17778210108824</v>
      </c>
      <c r="H410" s="502">
        <f t="shared" si="57"/>
        <v>0</v>
      </c>
      <c r="I410" s="491">
        <v>361.1346305162952</v>
      </c>
      <c r="J410" s="491">
        <v>370.47267581182712</v>
      </c>
      <c r="K410" s="500">
        <v>363.024355629659</v>
      </c>
      <c r="L410" s="500">
        <v>363.024355629659</v>
      </c>
      <c r="M410" s="488">
        <f t="shared" si="58"/>
        <v>0</v>
      </c>
      <c r="N410" s="440">
        <v>493.50936845130894</v>
      </c>
      <c r="O410" s="440">
        <v>501.49740717781532</v>
      </c>
      <c r="P410" s="438">
        <v>497.20213773074721</v>
      </c>
      <c r="Q410" s="438">
        <v>497.20213773074721</v>
      </c>
      <c r="R410" s="487">
        <f t="shared" si="59"/>
        <v>0</v>
      </c>
      <c r="S410" s="440">
        <v>495.2810513387787</v>
      </c>
      <c r="T410" s="440">
        <v>495.2810513387787</v>
      </c>
      <c r="U410" s="438">
        <v>500.83681645835742</v>
      </c>
      <c r="V410" s="438">
        <v>500.83681645835742</v>
      </c>
      <c r="W410" s="487">
        <f t="shared" si="60"/>
        <v>0</v>
      </c>
      <c r="X410" s="440">
        <v>988.79041979008753</v>
      </c>
      <c r="Y410" s="440">
        <v>996.77845851659401</v>
      </c>
      <c r="Z410" s="438">
        <v>998.03895418910452</v>
      </c>
      <c r="AA410" s="438">
        <v>998.03895418910452</v>
      </c>
      <c r="AB410" s="487">
        <f t="shared" si="61"/>
        <v>0</v>
      </c>
      <c r="AC410" s="440">
        <v>228.29667284240699</v>
      </c>
      <c r="AD410" s="440">
        <v>227.09726558556241</v>
      </c>
      <c r="AE410" s="440">
        <v>227.09726558556241</v>
      </c>
      <c r="AF410" s="438">
        <f t="shared" si="62"/>
        <v>227.73904971244093</v>
      </c>
      <c r="AG410" s="487">
        <f t="shared" si="63"/>
        <v>-0.6417841268785196</v>
      </c>
      <c r="AH410" s="440">
        <v>1217.0870926324944</v>
      </c>
      <c r="AI410" s="440">
        <v>1223.8757241021563</v>
      </c>
      <c r="AJ410" s="438">
        <v>1225.1362197746669</v>
      </c>
      <c r="AK410" s="428">
        <f t="shared" si="64"/>
        <v>1225.7780039015454</v>
      </c>
      <c r="AL410" s="487">
        <f t="shared" si="65"/>
        <v>-0.6417841268785196</v>
      </c>
      <c r="AM410" s="429">
        <v>2</v>
      </c>
      <c r="AN410" s="429">
        <v>2</v>
      </c>
    </row>
    <row r="411" spans="1:40">
      <c r="A411" s="434">
        <v>285</v>
      </c>
      <c r="B411" s="435" t="s">
        <v>140</v>
      </c>
      <c r="C411" s="436">
        <v>50617</v>
      </c>
      <c r="D411" s="497">
        <v>78.865363234109992</v>
      </c>
      <c r="E411" s="497">
        <v>77.416856601866527</v>
      </c>
      <c r="F411" s="498">
        <v>76.113058117808848</v>
      </c>
      <c r="G411" s="498">
        <v>76.113058117808848</v>
      </c>
      <c r="H411" s="502">
        <f t="shared" si="57"/>
        <v>0</v>
      </c>
      <c r="I411" s="491">
        <v>-278.88132193668594</v>
      </c>
      <c r="J411" s="491">
        <v>-270.27735311532956</v>
      </c>
      <c r="K411" s="500">
        <v>-288.21921624539192</v>
      </c>
      <c r="L411" s="500">
        <v>-288.21921624539192</v>
      </c>
      <c r="M411" s="488">
        <f t="shared" si="58"/>
        <v>0</v>
      </c>
      <c r="N411" s="440">
        <v>-200.01595870257592</v>
      </c>
      <c r="O411" s="440">
        <v>-192.86049651346303</v>
      </c>
      <c r="P411" s="438">
        <v>-212.10615812758309</v>
      </c>
      <c r="Q411" s="438">
        <v>-212.10615812758309</v>
      </c>
      <c r="R411" s="487">
        <f t="shared" si="59"/>
        <v>0</v>
      </c>
      <c r="S411" s="440">
        <v>176.49301326594562</v>
      </c>
      <c r="T411" s="440">
        <v>176.49301326594562</v>
      </c>
      <c r="U411" s="438">
        <v>176.67393269109149</v>
      </c>
      <c r="V411" s="438">
        <v>176.67393269109149</v>
      </c>
      <c r="W411" s="487">
        <f t="shared" si="60"/>
        <v>0</v>
      </c>
      <c r="X411" s="440">
        <v>-23.522945436630312</v>
      </c>
      <c r="Y411" s="440">
        <v>-16.367483247517434</v>
      </c>
      <c r="Z411" s="438">
        <v>-35.432225436491592</v>
      </c>
      <c r="AA411" s="438">
        <v>-35.432225436491592</v>
      </c>
      <c r="AB411" s="487">
        <f t="shared" si="61"/>
        <v>0</v>
      </c>
      <c r="AC411" s="440">
        <v>157.05346871241301</v>
      </c>
      <c r="AD411" s="440">
        <v>156.18671695910183</v>
      </c>
      <c r="AE411" s="440">
        <v>156.18671695910183</v>
      </c>
      <c r="AF411" s="438">
        <f t="shared" si="62"/>
        <v>153.62296149117316</v>
      </c>
      <c r="AG411" s="487">
        <f t="shared" si="63"/>
        <v>2.5637554679286723</v>
      </c>
      <c r="AH411" s="440">
        <v>133.53052327578268</v>
      </c>
      <c r="AI411" s="440">
        <v>139.81923371158439</v>
      </c>
      <c r="AJ411" s="438">
        <v>120.75449152261024</v>
      </c>
      <c r="AK411" s="428">
        <f t="shared" si="64"/>
        <v>118.19073605468155</v>
      </c>
      <c r="AL411" s="487">
        <f t="shared" si="65"/>
        <v>2.5637554679286865</v>
      </c>
      <c r="AM411" s="429">
        <v>8</v>
      </c>
      <c r="AN411" s="429">
        <v>8</v>
      </c>
    </row>
    <row r="412" spans="1:40">
      <c r="A412" s="434">
        <v>286</v>
      </c>
      <c r="B412" s="435" t="s">
        <v>141</v>
      </c>
      <c r="C412" s="436">
        <v>79429</v>
      </c>
      <c r="D412" s="497">
        <v>21.225785511480236</v>
      </c>
      <c r="E412" s="497">
        <v>20.484093176665095</v>
      </c>
      <c r="F412" s="498">
        <v>19.354610111942513</v>
      </c>
      <c r="G412" s="498">
        <v>19.354610111942513</v>
      </c>
      <c r="H412" s="502">
        <f t="shared" si="57"/>
        <v>0</v>
      </c>
      <c r="I412" s="491">
        <v>-332.49251450083983</v>
      </c>
      <c r="J412" s="491">
        <v>-321.11441874805479</v>
      </c>
      <c r="K412" s="500">
        <v>-330.08308099010424</v>
      </c>
      <c r="L412" s="500">
        <v>-330.08308099010424</v>
      </c>
      <c r="M412" s="488">
        <f t="shared" si="58"/>
        <v>0</v>
      </c>
      <c r="N412" s="440">
        <v>-311.26672898935965</v>
      </c>
      <c r="O412" s="440">
        <v>-300.63032557138968</v>
      </c>
      <c r="P412" s="438">
        <v>-310.72847087816172</v>
      </c>
      <c r="Q412" s="438">
        <v>-310.72847087816172</v>
      </c>
      <c r="R412" s="487">
        <f t="shared" si="59"/>
        <v>0</v>
      </c>
      <c r="S412" s="440">
        <v>177.10214675191827</v>
      </c>
      <c r="T412" s="440">
        <v>177.10214675191827</v>
      </c>
      <c r="U412" s="438">
        <v>176.57372808799082</v>
      </c>
      <c r="V412" s="438">
        <v>176.57372808799082</v>
      </c>
      <c r="W412" s="487">
        <f t="shared" si="60"/>
        <v>0</v>
      </c>
      <c r="X412" s="440">
        <v>-134.16458223744135</v>
      </c>
      <c r="Y412" s="440">
        <v>-123.52817881947142</v>
      </c>
      <c r="Z412" s="438">
        <v>-134.1547427901709</v>
      </c>
      <c r="AA412" s="438">
        <v>-134.1547427901709</v>
      </c>
      <c r="AB412" s="487">
        <f t="shared" si="61"/>
        <v>0</v>
      </c>
      <c r="AC412" s="440">
        <v>166.20932310580102</v>
      </c>
      <c r="AD412" s="440">
        <v>165.49365055124255</v>
      </c>
      <c r="AE412" s="440">
        <v>165.49365055124255</v>
      </c>
      <c r="AF412" s="438">
        <f t="shared" si="62"/>
        <v>162.5826446453182</v>
      </c>
      <c r="AG412" s="487">
        <f t="shared" si="63"/>
        <v>2.9110059059243554</v>
      </c>
      <c r="AH412" s="440">
        <v>32.044740868359661</v>
      </c>
      <c r="AI412" s="440">
        <v>41.965471731771117</v>
      </c>
      <c r="AJ412" s="438">
        <v>31.338907761071642</v>
      </c>
      <c r="AK412" s="428">
        <f t="shared" si="64"/>
        <v>28.427901855147287</v>
      </c>
      <c r="AL412" s="487">
        <f t="shared" si="65"/>
        <v>2.9110059059243554</v>
      </c>
      <c r="AM412" s="429">
        <v>8</v>
      </c>
      <c r="AN412" s="429">
        <v>8</v>
      </c>
    </row>
    <row r="413" spans="1:40">
      <c r="A413" s="434">
        <v>287</v>
      </c>
      <c r="B413" s="435" t="s">
        <v>142</v>
      </c>
      <c r="C413" s="436">
        <v>6242</v>
      </c>
      <c r="D413" s="497">
        <v>250.19870807579738</v>
      </c>
      <c r="E413" s="497">
        <v>247.93833377635056</v>
      </c>
      <c r="F413" s="498">
        <v>250.99837685022041</v>
      </c>
      <c r="G413" s="498">
        <v>250.99837685022041</v>
      </c>
      <c r="H413" s="502">
        <f t="shared" si="57"/>
        <v>0</v>
      </c>
      <c r="I413" s="491">
        <v>291.12965110831578</v>
      </c>
      <c r="J413" s="491">
        <v>291.36115109421087</v>
      </c>
      <c r="K413" s="500">
        <v>283.94275693110689</v>
      </c>
      <c r="L413" s="500">
        <v>283.94275693110689</v>
      </c>
      <c r="M413" s="488">
        <f t="shared" si="58"/>
        <v>0</v>
      </c>
      <c r="N413" s="440">
        <v>541.3283591841132</v>
      </c>
      <c r="O413" s="440">
        <v>539.2994848705614</v>
      </c>
      <c r="P413" s="438">
        <v>534.94113378132727</v>
      </c>
      <c r="Q413" s="438">
        <v>534.94113378132727</v>
      </c>
      <c r="R413" s="487">
        <f t="shared" si="59"/>
        <v>0</v>
      </c>
      <c r="S413" s="440">
        <v>360.14395360193726</v>
      </c>
      <c r="T413" s="440">
        <v>360.14395360193726</v>
      </c>
      <c r="U413" s="438">
        <v>359.15030205964564</v>
      </c>
      <c r="V413" s="438">
        <v>359.15030205964564</v>
      </c>
      <c r="W413" s="487">
        <f t="shared" si="60"/>
        <v>0</v>
      </c>
      <c r="X413" s="440">
        <v>901.47231278605045</v>
      </c>
      <c r="Y413" s="440">
        <v>899.44343847249866</v>
      </c>
      <c r="Z413" s="438">
        <v>894.09143584097285</v>
      </c>
      <c r="AA413" s="438">
        <v>894.09143584097285</v>
      </c>
      <c r="AB413" s="487">
        <f t="shared" si="61"/>
        <v>0</v>
      </c>
      <c r="AC413" s="440">
        <v>232.5041572657293</v>
      </c>
      <c r="AD413" s="440">
        <v>230.88035617568647</v>
      </c>
      <c r="AE413" s="440">
        <v>230.88035617568647</v>
      </c>
      <c r="AF413" s="438">
        <f t="shared" si="62"/>
        <v>230.35542364029615</v>
      </c>
      <c r="AG413" s="487">
        <f t="shared" si="63"/>
        <v>0.52493253539032025</v>
      </c>
      <c r="AH413" s="440">
        <v>1133.9764700517796</v>
      </c>
      <c r="AI413" s="440">
        <v>1130.3237946481852</v>
      </c>
      <c r="AJ413" s="438">
        <v>1124.9717920166595</v>
      </c>
      <c r="AK413" s="428">
        <f t="shared" si="64"/>
        <v>1124.446859481269</v>
      </c>
      <c r="AL413" s="487">
        <f t="shared" si="65"/>
        <v>0.52493253539046236</v>
      </c>
      <c r="AM413" s="429">
        <v>15</v>
      </c>
      <c r="AN413" s="429">
        <v>15</v>
      </c>
    </row>
    <row r="414" spans="1:40">
      <c r="A414" s="434">
        <v>288</v>
      </c>
      <c r="B414" s="435" t="s">
        <v>143</v>
      </c>
      <c r="C414" s="436">
        <v>6405</v>
      </c>
      <c r="D414" s="497">
        <v>718.12467353211764</v>
      </c>
      <c r="E414" s="497">
        <v>712.26064462255044</v>
      </c>
      <c r="F414" s="498">
        <v>710.51482819473222</v>
      </c>
      <c r="G414" s="498">
        <v>710.51482819473222</v>
      </c>
      <c r="H414" s="502">
        <f t="shared" si="57"/>
        <v>0</v>
      </c>
      <c r="I414" s="491">
        <v>-82.995231326568756</v>
      </c>
      <c r="J414" s="491">
        <v>-76.591299410073475</v>
      </c>
      <c r="K414" s="500">
        <v>-91.020238109437528</v>
      </c>
      <c r="L414" s="500">
        <v>-91.020238109437528</v>
      </c>
      <c r="M414" s="488">
        <f t="shared" si="58"/>
        <v>0</v>
      </c>
      <c r="N414" s="440">
        <v>635.1294422055488</v>
      </c>
      <c r="O414" s="440">
        <v>635.66934521247697</v>
      </c>
      <c r="P414" s="438">
        <v>619.4945900852947</v>
      </c>
      <c r="Q414" s="438">
        <v>619.4945900852947</v>
      </c>
      <c r="R414" s="487">
        <f t="shared" si="59"/>
        <v>0</v>
      </c>
      <c r="S414" s="440">
        <v>322.35339098648842</v>
      </c>
      <c r="T414" s="440">
        <v>322.35339098648842</v>
      </c>
      <c r="U414" s="438">
        <v>322.07508885980837</v>
      </c>
      <c r="V414" s="438">
        <v>322.07508885980837</v>
      </c>
      <c r="W414" s="487">
        <f t="shared" si="60"/>
        <v>0</v>
      </c>
      <c r="X414" s="440">
        <v>957.48283319203733</v>
      </c>
      <c r="Y414" s="440">
        <v>958.02273619896528</v>
      </c>
      <c r="Z414" s="438">
        <v>941.56967894510308</v>
      </c>
      <c r="AA414" s="438">
        <v>941.56967894510308</v>
      </c>
      <c r="AB414" s="487">
        <f t="shared" si="61"/>
        <v>0</v>
      </c>
      <c r="AC414" s="440">
        <v>210.31100096270507</v>
      </c>
      <c r="AD414" s="440">
        <v>208.86189308171956</v>
      </c>
      <c r="AE414" s="440">
        <v>208.86189308171956</v>
      </c>
      <c r="AF414" s="438">
        <f t="shared" si="62"/>
        <v>206.84360723736589</v>
      </c>
      <c r="AG414" s="487">
        <f t="shared" si="63"/>
        <v>2.0182858443536702</v>
      </c>
      <c r="AH414" s="440">
        <v>1167.7938341547424</v>
      </c>
      <c r="AI414" s="440">
        <v>1166.884629280685</v>
      </c>
      <c r="AJ414" s="438">
        <v>1150.4315720268226</v>
      </c>
      <c r="AK414" s="428">
        <f t="shared" si="64"/>
        <v>1148.4132861824689</v>
      </c>
      <c r="AL414" s="487">
        <f t="shared" si="65"/>
        <v>2.0182858443536134</v>
      </c>
      <c r="AM414" s="429">
        <v>15</v>
      </c>
      <c r="AN414" s="429">
        <v>15</v>
      </c>
    </row>
    <row r="415" spans="1:40">
      <c r="A415" s="434">
        <v>290</v>
      </c>
      <c r="B415" s="435" t="s">
        <v>144</v>
      </c>
      <c r="C415" s="436">
        <v>7755</v>
      </c>
      <c r="D415" s="497">
        <v>448.76186980330482</v>
      </c>
      <c r="E415" s="497">
        <v>444.81500204389761</v>
      </c>
      <c r="F415" s="498">
        <v>443.63137061258311</v>
      </c>
      <c r="G415" s="498">
        <v>443.63137061258311</v>
      </c>
      <c r="H415" s="502">
        <f t="shared" si="57"/>
        <v>0</v>
      </c>
      <c r="I415" s="491">
        <v>94.302943491445021</v>
      </c>
      <c r="J415" s="491">
        <v>89.940996739767087</v>
      </c>
      <c r="K415" s="500">
        <v>87.227384979759648</v>
      </c>
      <c r="L415" s="500">
        <v>87.227384979759648</v>
      </c>
      <c r="M415" s="488">
        <f t="shared" si="58"/>
        <v>0</v>
      </c>
      <c r="N415" s="440">
        <v>543.06481329474991</v>
      </c>
      <c r="O415" s="440">
        <v>534.75599878366461</v>
      </c>
      <c r="P415" s="438">
        <v>530.85875559234273</v>
      </c>
      <c r="Q415" s="438">
        <v>530.85875559234273</v>
      </c>
      <c r="R415" s="487">
        <f t="shared" si="59"/>
        <v>0</v>
      </c>
      <c r="S415" s="440">
        <v>369.31525150052607</v>
      </c>
      <c r="T415" s="440">
        <v>369.31525150052607</v>
      </c>
      <c r="U415" s="438">
        <v>369.95731134437051</v>
      </c>
      <c r="V415" s="438">
        <v>369.95731134437051</v>
      </c>
      <c r="W415" s="487">
        <f t="shared" si="60"/>
        <v>0</v>
      </c>
      <c r="X415" s="440">
        <v>912.38006479527598</v>
      </c>
      <c r="Y415" s="440">
        <v>904.0712502841908</v>
      </c>
      <c r="Z415" s="438">
        <v>900.81606693671336</v>
      </c>
      <c r="AA415" s="438">
        <v>900.81606693671336</v>
      </c>
      <c r="AB415" s="487">
        <f t="shared" si="61"/>
        <v>0</v>
      </c>
      <c r="AC415" s="440">
        <v>222.1905800307895</v>
      </c>
      <c r="AD415" s="440">
        <v>220.31827874203964</v>
      </c>
      <c r="AE415" s="440">
        <v>220.31827874203964</v>
      </c>
      <c r="AF415" s="438">
        <f t="shared" si="62"/>
        <v>219.50407212844013</v>
      </c>
      <c r="AG415" s="487">
        <f t="shared" si="63"/>
        <v>0.81420661359950941</v>
      </c>
      <c r="AH415" s="440">
        <v>1134.5706448260653</v>
      </c>
      <c r="AI415" s="440">
        <v>1124.3895290262305</v>
      </c>
      <c r="AJ415" s="438">
        <v>1121.1343456787531</v>
      </c>
      <c r="AK415" s="428">
        <f t="shared" si="64"/>
        <v>1120.3201390651536</v>
      </c>
      <c r="AL415" s="487">
        <f t="shared" si="65"/>
        <v>0.81420661359948099</v>
      </c>
      <c r="AM415" s="429">
        <v>18</v>
      </c>
      <c r="AN415" s="429">
        <v>18</v>
      </c>
    </row>
    <row r="416" spans="1:40">
      <c r="A416" s="434">
        <v>291</v>
      </c>
      <c r="B416" s="435" t="s">
        <v>145</v>
      </c>
      <c r="C416" s="436">
        <v>2119</v>
      </c>
      <c r="D416" s="497">
        <v>-62.865589881671283</v>
      </c>
      <c r="E416" s="497">
        <v>-62.781241550382994</v>
      </c>
      <c r="F416" s="498">
        <v>-63.614072910692293</v>
      </c>
      <c r="G416" s="498">
        <v>-63.614072910692293</v>
      </c>
      <c r="H416" s="502">
        <f t="shared" si="57"/>
        <v>0</v>
      </c>
      <c r="I416" s="491">
        <v>761.1739359686818</v>
      </c>
      <c r="J416" s="491">
        <v>882.91993106192433</v>
      </c>
      <c r="K416" s="500">
        <v>878.05631766398483</v>
      </c>
      <c r="L416" s="500">
        <v>878.05631766398483</v>
      </c>
      <c r="M416" s="488">
        <f t="shared" si="58"/>
        <v>0</v>
      </c>
      <c r="N416" s="440">
        <v>698.30834608701048</v>
      </c>
      <c r="O416" s="440">
        <v>820.13868951154132</v>
      </c>
      <c r="P416" s="438">
        <v>814.44224475329247</v>
      </c>
      <c r="Q416" s="438">
        <v>814.44224475329247</v>
      </c>
      <c r="R416" s="487">
        <f t="shared" si="59"/>
        <v>0</v>
      </c>
      <c r="S416" s="440">
        <v>117.87393458483693</v>
      </c>
      <c r="T416" s="440">
        <v>117.87393458483693</v>
      </c>
      <c r="U416" s="438">
        <v>115.9866358598989</v>
      </c>
      <c r="V416" s="438">
        <v>115.9866358598989</v>
      </c>
      <c r="W416" s="487">
        <f t="shared" si="60"/>
        <v>0</v>
      </c>
      <c r="X416" s="440">
        <v>816.18228067184737</v>
      </c>
      <c r="Y416" s="440">
        <v>938.0126240963782</v>
      </c>
      <c r="Z416" s="438">
        <v>930.42888061319138</v>
      </c>
      <c r="AA416" s="438">
        <v>930.42888061319138</v>
      </c>
      <c r="AB416" s="487">
        <f t="shared" si="61"/>
        <v>0</v>
      </c>
      <c r="AC416" s="440">
        <v>209.16647659880221</v>
      </c>
      <c r="AD416" s="440">
        <v>207.19648847419592</v>
      </c>
      <c r="AE416" s="440">
        <v>207.19648847419592</v>
      </c>
      <c r="AF416" s="438">
        <f t="shared" si="62"/>
        <v>206.73597515327032</v>
      </c>
      <c r="AG416" s="487">
        <f t="shared" si="63"/>
        <v>0.4605133209255996</v>
      </c>
      <c r="AH416" s="440">
        <v>1025.3487572706495</v>
      </c>
      <c r="AI416" s="440">
        <v>1145.209112570574</v>
      </c>
      <c r="AJ416" s="438">
        <v>1137.6253690873873</v>
      </c>
      <c r="AK416" s="428">
        <f t="shared" si="64"/>
        <v>1137.1648557664616</v>
      </c>
      <c r="AL416" s="487">
        <f t="shared" si="65"/>
        <v>0.46051332092565644</v>
      </c>
      <c r="AM416" s="429">
        <v>6</v>
      </c>
      <c r="AN416" s="429">
        <v>6</v>
      </c>
    </row>
    <row r="417" spans="1:40">
      <c r="A417" s="434">
        <v>297</v>
      </c>
      <c r="B417" s="435" t="s">
        <v>146</v>
      </c>
      <c r="C417" s="436">
        <v>122594</v>
      </c>
      <c r="D417" s="497">
        <v>107.03834634889357</v>
      </c>
      <c r="E417" s="497">
        <v>105.39859561273389</v>
      </c>
      <c r="F417" s="498">
        <v>105.03554333279035</v>
      </c>
      <c r="G417" s="498">
        <v>105.03554333279035</v>
      </c>
      <c r="H417" s="502">
        <f t="shared" si="57"/>
        <v>0</v>
      </c>
      <c r="I417" s="491">
        <v>-196.03198800579582</v>
      </c>
      <c r="J417" s="491">
        <v>-189.26416824161561</v>
      </c>
      <c r="K417" s="500">
        <v>-199.33541936600272</v>
      </c>
      <c r="L417" s="500">
        <v>-199.33541936600272</v>
      </c>
      <c r="M417" s="488">
        <f t="shared" si="58"/>
        <v>0</v>
      </c>
      <c r="N417" s="440">
        <v>-88.993641656902241</v>
      </c>
      <c r="O417" s="440">
        <v>-83.865572628881722</v>
      </c>
      <c r="P417" s="438">
        <v>-94.299876033212385</v>
      </c>
      <c r="Q417" s="438">
        <v>-94.299876033212385</v>
      </c>
      <c r="R417" s="487">
        <f t="shared" si="59"/>
        <v>0</v>
      </c>
      <c r="S417" s="440">
        <v>206.08678767441833</v>
      </c>
      <c r="T417" s="440">
        <v>206.08678767441833</v>
      </c>
      <c r="U417" s="438">
        <v>206.92164027945807</v>
      </c>
      <c r="V417" s="438">
        <v>206.92164027945807</v>
      </c>
      <c r="W417" s="487">
        <f t="shared" si="60"/>
        <v>0</v>
      </c>
      <c r="X417" s="440">
        <v>117.0931460175161</v>
      </c>
      <c r="Y417" s="440">
        <v>122.22121504553661</v>
      </c>
      <c r="Z417" s="438">
        <v>112.6217642462457</v>
      </c>
      <c r="AA417" s="438">
        <v>112.6217642462457</v>
      </c>
      <c r="AB417" s="487">
        <f t="shared" si="61"/>
        <v>0</v>
      </c>
      <c r="AC417" s="440">
        <v>159.48377402561241</v>
      </c>
      <c r="AD417" s="440">
        <v>158.81596699735573</v>
      </c>
      <c r="AE417" s="440">
        <v>158.81596699735573</v>
      </c>
      <c r="AF417" s="438">
        <f t="shared" si="62"/>
        <v>156.69675980565484</v>
      </c>
      <c r="AG417" s="487">
        <f t="shared" si="63"/>
        <v>2.1192071917008946</v>
      </c>
      <c r="AH417" s="440">
        <v>276.5769200431285</v>
      </c>
      <c r="AI417" s="440">
        <v>281.03718204289237</v>
      </c>
      <c r="AJ417" s="438">
        <v>271.43773124360143</v>
      </c>
      <c r="AK417" s="428">
        <f t="shared" si="64"/>
        <v>269.31852405190051</v>
      </c>
      <c r="AL417" s="487">
        <f t="shared" si="65"/>
        <v>2.119207191700923</v>
      </c>
      <c r="AM417" s="429">
        <v>11</v>
      </c>
      <c r="AN417" s="429">
        <v>11</v>
      </c>
    </row>
    <row r="418" spans="1:40">
      <c r="A418" s="434">
        <v>300</v>
      </c>
      <c r="B418" s="435" t="s">
        <v>147</v>
      </c>
      <c r="C418" s="436">
        <v>3437</v>
      </c>
      <c r="D418" s="497">
        <v>160.88431967217372</v>
      </c>
      <c r="E418" s="497">
        <v>159.31169332760419</v>
      </c>
      <c r="F418" s="498">
        <v>159.14583385762941</v>
      </c>
      <c r="G418" s="498">
        <v>159.14583385762941</v>
      </c>
      <c r="H418" s="502">
        <f t="shared" si="57"/>
        <v>0</v>
      </c>
      <c r="I418" s="491">
        <v>558.52719265156111</v>
      </c>
      <c r="J418" s="491">
        <v>565.76976883736836</v>
      </c>
      <c r="K418" s="500">
        <v>563.09214076754188</v>
      </c>
      <c r="L418" s="500">
        <v>563.09214076754188</v>
      </c>
      <c r="M418" s="488">
        <f t="shared" si="58"/>
        <v>0</v>
      </c>
      <c r="N418" s="440">
        <v>719.41151232373488</v>
      </c>
      <c r="O418" s="440">
        <v>725.08146216497255</v>
      </c>
      <c r="P418" s="438">
        <v>722.23797462517132</v>
      </c>
      <c r="Q418" s="438">
        <v>722.23797462517132</v>
      </c>
      <c r="R418" s="487">
        <f t="shared" si="59"/>
        <v>0</v>
      </c>
      <c r="S418" s="440">
        <v>538.07332077027149</v>
      </c>
      <c r="T418" s="440">
        <v>538.07332077027149</v>
      </c>
      <c r="U418" s="438">
        <v>539.71939201214605</v>
      </c>
      <c r="V418" s="438">
        <v>539.71939201214605</v>
      </c>
      <c r="W418" s="487">
        <f t="shared" si="60"/>
        <v>0</v>
      </c>
      <c r="X418" s="440">
        <v>1257.4848330940063</v>
      </c>
      <c r="Y418" s="440">
        <v>1263.1547829352439</v>
      </c>
      <c r="Z418" s="438">
        <v>1261.9573666373174</v>
      </c>
      <c r="AA418" s="438">
        <v>1261.9573666373174</v>
      </c>
      <c r="AB418" s="487">
        <f t="shared" si="61"/>
        <v>0</v>
      </c>
      <c r="AC418" s="440">
        <v>227.54926711707029</v>
      </c>
      <c r="AD418" s="440">
        <v>225.83389210028628</v>
      </c>
      <c r="AE418" s="440">
        <v>225.83389210028628</v>
      </c>
      <c r="AF418" s="438">
        <f t="shared" si="62"/>
        <v>223.11068551308898</v>
      </c>
      <c r="AG418" s="487">
        <f t="shared" si="63"/>
        <v>2.7232065871972964</v>
      </c>
      <c r="AH418" s="440">
        <v>1485.0341002110767</v>
      </c>
      <c r="AI418" s="440">
        <v>1488.9886750355304</v>
      </c>
      <c r="AJ418" s="438">
        <v>1487.7912587376036</v>
      </c>
      <c r="AK418" s="428">
        <f t="shared" si="64"/>
        <v>1485.0680521504064</v>
      </c>
      <c r="AL418" s="487">
        <f t="shared" si="65"/>
        <v>2.7232065871971827</v>
      </c>
      <c r="AM418" s="429">
        <v>14</v>
      </c>
      <c r="AN418" s="429">
        <v>14</v>
      </c>
    </row>
    <row r="419" spans="1:40">
      <c r="A419" s="434">
        <v>301</v>
      </c>
      <c r="B419" s="435" t="s">
        <v>148</v>
      </c>
      <c r="C419" s="436">
        <v>19890</v>
      </c>
      <c r="D419" s="497">
        <v>185.02208987268713</v>
      </c>
      <c r="E419" s="497">
        <v>183.1679448966386</v>
      </c>
      <c r="F419" s="498">
        <v>182.83983220440359</v>
      </c>
      <c r="G419" s="498">
        <v>182.83983220440359</v>
      </c>
      <c r="H419" s="502">
        <f t="shared" si="57"/>
        <v>0</v>
      </c>
      <c r="I419" s="491">
        <v>-252.69660371716006</v>
      </c>
      <c r="J419" s="491">
        <v>-245.15280368875389</v>
      </c>
      <c r="K419" s="500">
        <v>-244.36905788383763</v>
      </c>
      <c r="L419" s="500">
        <v>-244.36905788383763</v>
      </c>
      <c r="M419" s="488">
        <f t="shared" si="58"/>
        <v>0</v>
      </c>
      <c r="N419" s="440">
        <v>-67.674513844472941</v>
      </c>
      <c r="O419" s="440">
        <v>-61.98485879211529</v>
      </c>
      <c r="P419" s="438">
        <v>-61.529225679434035</v>
      </c>
      <c r="Q419" s="438">
        <v>-61.529225679434035</v>
      </c>
      <c r="R419" s="487">
        <f t="shared" si="59"/>
        <v>0</v>
      </c>
      <c r="S419" s="440">
        <v>524.28443973246624</v>
      </c>
      <c r="T419" s="440">
        <v>524.28443973246624</v>
      </c>
      <c r="U419" s="438">
        <v>524.43721249856571</v>
      </c>
      <c r="V419" s="438">
        <v>524.43721249856571</v>
      </c>
      <c r="W419" s="487">
        <f t="shared" si="60"/>
        <v>0</v>
      </c>
      <c r="X419" s="440">
        <v>456.60992588799331</v>
      </c>
      <c r="Y419" s="440">
        <v>462.29958094035101</v>
      </c>
      <c r="Z419" s="438">
        <v>462.90798681913168</v>
      </c>
      <c r="AA419" s="438">
        <v>462.90798681913168</v>
      </c>
      <c r="AB419" s="487">
        <f t="shared" si="61"/>
        <v>0</v>
      </c>
      <c r="AC419" s="440">
        <v>225.45586303535919</v>
      </c>
      <c r="AD419" s="440">
        <v>224.00249536428103</v>
      </c>
      <c r="AE419" s="440">
        <v>224.00249536428103</v>
      </c>
      <c r="AF419" s="438">
        <f t="shared" si="62"/>
        <v>222.74439948027816</v>
      </c>
      <c r="AG419" s="487">
        <f t="shared" si="63"/>
        <v>1.25809588400287</v>
      </c>
      <c r="AH419" s="440">
        <v>682.06578892335244</v>
      </c>
      <c r="AI419" s="440">
        <v>686.30207630463201</v>
      </c>
      <c r="AJ419" s="438">
        <v>686.91048218341268</v>
      </c>
      <c r="AK419" s="428">
        <f t="shared" si="64"/>
        <v>685.65238629940984</v>
      </c>
      <c r="AL419" s="487">
        <f t="shared" si="65"/>
        <v>1.2580958840028416</v>
      </c>
      <c r="AM419" s="429">
        <v>14</v>
      </c>
      <c r="AN419" s="429">
        <v>14</v>
      </c>
    </row>
    <row r="420" spans="1:40">
      <c r="A420" s="434">
        <v>304</v>
      </c>
      <c r="B420" s="435" t="s">
        <v>149</v>
      </c>
      <c r="C420" s="436">
        <v>950</v>
      </c>
      <c r="D420" s="497">
        <v>220.78907597897339</v>
      </c>
      <c r="E420" s="497">
        <v>218.71767708234398</v>
      </c>
      <c r="F420" s="498">
        <v>221.27096912204732</v>
      </c>
      <c r="G420" s="498">
        <v>221.27096912204732</v>
      </c>
      <c r="H420" s="502">
        <f t="shared" si="57"/>
        <v>0</v>
      </c>
      <c r="I420" s="491">
        <v>-392.00940504609042</v>
      </c>
      <c r="J420" s="491">
        <v>-385.23948855623024</v>
      </c>
      <c r="K420" s="500">
        <v>-352.84333124911745</v>
      </c>
      <c r="L420" s="500">
        <v>-352.84333124911745</v>
      </c>
      <c r="M420" s="488">
        <f t="shared" si="58"/>
        <v>0</v>
      </c>
      <c r="N420" s="440">
        <v>-171.22032906711706</v>
      </c>
      <c r="O420" s="440">
        <v>-166.52181147388629</v>
      </c>
      <c r="P420" s="438">
        <v>-131.57236212707011</v>
      </c>
      <c r="Q420" s="438">
        <v>-131.57236212707011</v>
      </c>
      <c r="R420" s="487">
        <f t="shared" si="59"/>
        <v>0</v>
      </c>
      <c r="S420" s="440">
        <v>-76.23860820115479</v>
      </c>
      <c r="T420" s="440">
        <v>-76.23860820115479</v>
      </c>
      <c r="U420" s="438">
        <v>-77.187637853550882</v>
      </c>
      <c r="V420" s="438">
        <v>-77.187637853550882</v>
      </c>
      <c r="W420" s="487">
        <f t="shared" si="60"/>
        <v>0</v>
      </c>
      <c r="X420" s="440">
        <v>-247.45893726827185</v>
      </c>
      <c r="Y420" s="440">
        <v>-242.76041967504111</v>
      </c>
      <c r="Z420" s="438">
        <v>-208.75999998062102</v>
      </c>
      <c r="AA420" s="438">
        <v>-208.75999998062102</v>
      </c>
      <c r="AB420" s="487">
        <f t="shared" si="61"/>
        <v>0</v>
      </c>
      <c r="AC420" s="440">
        <v>187.76644886849735</v>
      </c>
      <c r="AD420" s="440">
        <v>187.65720815481262</v>
      </c>
      <c r="AE420" s="440">
        <v>187.65720815481262</v>
      </c>
      <c r="AF420" s="438">
        <f t="shared" si="62"/>
        <v>184.23426281926967</v>
      </c>
      <c r="AG420" s="487">
        <f t="shared" si="63"/>
        <v>3.4229453355429484</v>
      </c>
      <c r="AH420" s="440">
        <v>-59.692488399774483</v>
      </c>
      <c r="AI420" s="440">
        <v>-55.10321152022847</v>
      </c>
      <c r="AJ420" s="438">
        <v>-21.102791825808389</v>
      </c>
      <c r="AK420" s="428">
        <f t="shared" si="64"/>
        <v>-24.525737161351348</v>
      </c>
      <c r="AL420" s="487">
        <f t="shared" si="65"/>
        <v>3.4229453355429591</v>
      </c>
      <c r="AM420" s="429">
        <v>2</v>
      </c>
      <c r="AN420" s="429">
        <v>2</v>
      </c>
    </row>
    <row r="421" spans="1:40">
      <c r="A421" s="434">
        <v>305</v>
      </c>
      <c r="B421" s="435" t="s">
        <v>150</v>
      </c>
      <c r="C421" s="436">
        <v>15146</v>
      </c>
      <c r="D421" s="497">
        <v>482.94953224748082</v>
      </c>
      <c r="E421" s="497">
        <v>478.79252165919291</v>
      </c>
      <c r="F421" s="498">
        <v>479.95338588919714</v>
      </c>
      <c r="G421" s="498">
        <v>479.95338588919714</v>
      </c>
      <c r="H421" s="502">
        <f t="shared" si="57"/>
        <v>0</v>
      </c>
      <c r="I421" s="491">
        <v>24.835438277760563</v>
      </c>
      <c r="J421" s="491">
        <v>67.591606134091649</v>
      </c>
      <c r="K421" s="500">
        <v>74.95729240850639</v>
      </c>
      <c r="L421" s="500">
        <v>74.95729240850639</v>
      </c>
      <c r="M421" s="488">
        <f t="shared" si="58"/>
        <v>0</v>
      </c>
      <c r="N421" s="440">
        <v>507.78497052524136</v>
      </c>
      <c r="O421" s="440">
        <v>546.38412779328462</v>
      </c>
      <c r="P421" s="438">
        <v>554.91067829770361</v>
      </c>
      <c r="Q421" s="438">
        <v>554.91067829770361</v>
      </c>
      <c r="R421" s="487">
        <f t="shared" si="59"/>
        <v>0</v>
      </c>
      <c r="S421" s="440">
        <v>307.41448461834375</v>
      </c>
      <c r="T421" s="440">
        <v>307.41448461834375</v>
      </c>
      <c r="U421" s="438">
        <v>307.21853813443562</v>
      </c>
      <c r="V421" s="438">
        <v>307.21853813443562</v>
      </c>
      <c r="W421" s="487">
        <f t="shared" si="60"/>
        <v>0</v>
      </c>
      <c r="X421" s="440">
        <v>815.19945514358506</v>
      </c>
      <c r="Y421" s="440">
        <v>853.79861241162837</v>
      </c>
      <c r="Z421" s="438">
        <v>862.12921643213929</v>
      </c>
      <c r="AA421" s="438">
        <v>862.12921643213929</v>
      </c>
      <c r="AB421" s="487">
        <f t="shared" si="61"/>
        <v>0</v>
      </c>
      <c r="AC421" s="440">
        <v>185.17129479543024</v>
      </c>
      <c r="AD421" s="440">
        <v>184.35552119684252</v>
      </c>
      <c r="AE421" s="440">
        <v>184.35552119684252</v>
      </c>
      <c r="AF421" s="438">
        <f t="shared" si="62"/>
        <v>182.43585755568293</v>
      </c>
      <c r="AG421" s="487">
        <f t="shared" si="63"/>
        <v>1.9196636411595875</v>
      </c>
      <c r="AH421" s="440">
        <v>1000.3707499390154</v>
      </c>
      <c r="AI421" s="440">
        <v>1038.1541336084708</v>
      </c>
      <c r="AJ421" s="438">
        <v>1046.4847376289817</v>
      </c>
      <c r="AK421" s="428">
        <f t="shared" si="64"/>
        <v>1044.5650739878222</v>
      </c>
      <c r="AL421" s="487">
        <f t="shared" si="65"/>
        <v>1.9196636411595591</v>
      </c>
      <c r="AM421" s="429">
        <v>17</v>
      </c>
      <c r="AN421" s="429">
        <v>17</v>
      </c>
    </row>
    <row r="422" spans="1:40">
      <c r="A422" s="434">
        <v>309</v>
      </c>
      <c r="B422" s="435" t="s">
        <v>151</v>
      </c>
      <c r="C422" s="436">
        <v>6457</v>
      </c>
      <c r="D422" s="497">
        <v>135.11647497996381</v>
      </c>
      <c r="E422" s="497">
        <v>133.26590058391102</v>
      </c>
      <c r="F422" s="498">
        <v>132.4785805140142</v>
      </c>
      <c r="G422" s="498">
        <v>132.4785805140142</v>
      </c>
      <c r="H422" s="502">
        <f t="shared" si="57"/>
        <v>0</v>
      </c>
      <c r="I422" s="491">
        <v>-362.85063573029862</v>
      </c>
      <c r="J422" s="491">
        <v>-408.61188229046991</v>
      </c>
      <c r="K422" s="500">
        <v>-413.06800417906368</v>
      </c>
      <c r="L422" s="500">
        <v>-413.06800417906368</v>
      </c>
      <c r="M422" s="488">
        <f t="shared" si="58"/>
        <v>0</v>
      </c>
      <c r="N422" s="440">
        <v>-227.73416075033484</v>
      </c>
      <c r="O422" s="440">
        <v>-275.34598170655892</v>
      </c>
      <c r="P422" s="438">
        <v>-280.58942366504948</v>
      </c>
      <c r="Q422" s="438">
        <v>-280.58942366504948</v>
      </c>
      <c r="R422" s="487">
        <f t="shared" si="59"/>
        <v>0</v>
      </c>
      <c r="S422" s="440">
        <v>598.74223704884935</v>
      </c>
      <c r="T422" s="440">
        <v>598.74223704884935</v>
      </c>
      <c r="U422" s="438">
        <v>598.57722501269984</v>
      </c>
      <c r="V422" s="438">
        <v>598.57722501269984</v>
      </c>
      <c r="W422" s="487">
        <f t="shared" si="60"/>
        <v>0</v>
      </c>
      <c r="X422" s="440">
        <v>371.0080762985146</v>
      </c>
      <c r="Y422" s="440">
        <v>323.39625534229043</v>
      </c>
      <c r="Z422" s="438">
        <v>317.98780134765036</v>
      </c>
      <c r="AA422" s="438">
        <v>317.98780134765036</v>
      </c>
      <c r="AB422" s="487">
        <f t="shared" si="61"/>
        <v>0</v>
      </c>
      <c r="AC422" s="440">
        <v>197.49538972066804</v>
      </c>
      <c r="AD422" s="440">
        <v>196.03210038830312</v>
      </c>
      <c r="AE422" s="440">
        <v>196.03210038830312</v>
      </c>
      <c r="AF422" s="438">
        <f t="shared" si="62"/>
        <v>193.57627923724417</v>
      </c>
      <c r="AG422" s="487">
        <f t="shared" si="63"/>
        <v>2.4558211510589558</v>
      </c>
      <c r="AH422" s="440">
        <v>568.50346601918261</v>
      </c>
      <c r="AI422" s="440">
        <v>519.42835573059358</v>
      </c>
      <c r="AJ422" s="438">
        <v>514.01990173595345</v>
      </c>
      <c r="AK422" s="428">
        <f t="shared" si="64"/>
        <v>511.5640805848945</v>
      </c>
      <c r="AL422" s="487">
        <f t="shared" si="65"/>
        <v>2.4558211510589558</v>
      </c>
      <c r="AM422" s="429">
        <v>12</v>
      </c>
      <c r="AN422" s="429">
        <v>12</v>
      </c>
    </row>
    <row r="423" spans="1:40">
      <c r="A423" s="434">
        <v>312</v>
      </c>
      <c r="B423" s="435" t="s">
        <v>152</v>
      </c>
      <c r="C423" s="436">
        <v>1196</v>
      </c>
      <c r="D423" s="497">
        <v>549.00006802641781</v>
      </c>
      <c r="E423" s="497">
        <v>544.33497237983988</v>
      </c>
      <c r="F423" s="498">
        <v>542.0679072887325</v>
      </c>
      <c r="G423" s="498">
        <v>542.0679072887325</v>
      </c>
      <c r="H423" s="502">
        <f t="shared" si="57"/>
        <v>0</v>
      </c>
      <c r="I423" s="491">
        <v>-245.08974054704001</v>
      </c>
      <c r="J423" s="491">
        <v>-238.66697083394081</v>
      </c>
      <c r="K423" s="500">
        <v>-239.7129048129508</v>
      </c>
      <c r="L423" s="500">
        <v>-239.7129048129508</v>
      </c>
      <c r="M423" s="488">
        <f t="shared" si="58"/>
        <v>0</v>
      </c>
      <c r="N423" s="440">
        <v>303.91032747937788</v>
      </c>
      <c r="O423" s="440">
        <v>305.66800154589907</v>
      </c>
      <c r="P423" s="438">
        <v>302.3550024757817</v>
      </c>
      <c r="Q423" s="438">
        <v>302.3550024757817</v>
      </c>
      <c r="R423" s="487">
        <f t="shared" si="59"/>
        <v>0</v>
      </c>
      <c r="S423" s="440">
        <v>177.39869934840868</v>
      </c>
      <c r="T423" s="440">
        <v>177.39869934840868</v>
      </c>
      <c r="U423" s="438">
        <v>174.33134780403788</v>
      </c>
      <c r="V423" s="438">
        <v>174.33134780403788</v>
      </c>
      <c r="W423" s="487">
        <f t="shared" si="60"/>
        <v>0</v>
      </c>
      <c r="X423" s="440">
        <v>481.30902682778651</v>
      </c>
      <c r="Y423" s="440">
        <v>483.0667008943077</v>
      </c>
      <c r="Z423" s="438">
        <v>476.68635027981958</v>
      </c>
      <c r="AA423" s="438">
        <v>476.68635027981958</v>
      </c>
      <c r="AB423" s="487">
        <f t="shared" si="61"/>
        <v>0</v>
      </c>
      <c r="AC423" s="440">
        <v>250.13956147487079</v>
      </c>
      <c r="AD423" s="440">
        <v>247.23103948572603</v>
      </c>
      <c r="AE423" s="440">
        <v>247.23103948572603</v>
      </c>
      <c r="AF423" s="438">
        <f t="shared" si="62"/>
        <v>244.65510059803825</v>
      </c>
      <c r="AG423" s="487">
        <f t="shared" si="63"/>
        <v>2.5759388876877836</v>
      </c>
      <c r="AH423" s="440">
        <v>731.4485883026573</v>
      </c>
      <c r="AI423" s="440">
        <v>730.2977403800337</v>
      </c>
      <c r="AJ423" s="438">
        <v>723.91738976554564</v>
      </c>
      <c r="AK423" s="428">
        <f t="shared" si="64"/>
        <v>721.34145087785782</v>
      </c>
      <c r="AL423" s="487">
        <f t="shared" si="65"/>
        <v>2.575938887687812</v>
      </c>
      <c r="AM423" s="429">
        <v>13</v>
      </c>
      <c r="AN423" s="429">
        <v>13</v>
      </c>
    </row>
    <row r="424" spans="1:40">
      <c r="A424" s="434">
        <v>316</v>
      </c>
      <c r="B424" s="435" t="s">
        <v>153</v>
      </c>
      <c r="C424" s="436">
        <v>4198</v>
      </c>
      <c r="D424" s="497">
        <v>34.268440046928674</v>
      </c>
      <c r="E424" s="497">
        <v>33.23864270015482</v>
      </c>
      <c r="F424" s="498">
        <v>31.863601501023975</v>
      </c>
      <c r="G424" s="498">
        <v>31.863601501023975</v>
      </c>
      <c r="H424" s="502">
        <f t="shared" si="57"/>
        <v>0</v>
      </c>
      <c r="I424" s="491">
        <v>-163.10096426887429</v>
      </c>
      <c r="J424" s="491">
        <v>-124.42983784657683</v>
      </c>
      <c r="K424" s="500">
        <v>-148.66000453141547</v>
      </c>
      <c r="L424" s="500">
        <v>-148.66000453141547</v>
      </c>
      <c r="M424" s="488">
        <f t="shared" si="58"/>
        <v>0</v>
      </c>
      <c r="N424" s="440">
        <v>-128.83252422194562</v>
      </c>
      <c r="O424" s="440">
        <v>-91.191195146422004</v>
      </c>
      <c r="P424" s="438">
        <v>-116.7964030303915</v>
      </c>
      <c r="Q424" s="438">
        <v>-116.7964030303915</v>
      </c>
      <c r="R424" s="487">
        <f t="shared" si="59"/>
        <v>0</v>
      </c>
      <c r="S424" s="440">
        <v>433.15605440676188</v>
      </c>
      <c r="T424" s="440">
        <v>433.15605440676188</v>
      </c>
      <c r="U424" s="438">
        <v>433.82213146196472</v>
      </c>
      <c r="V424" s="438">
        <v>433.82213146196472</v>
      </c>
      <c r="W424" s="487">
        <f t="shared" si="60"/>
        <v>0</v>
      </c>
      <c r="X424" s="440">
        <v>304.32353018481626</v>
      </c>
      <c r="Y424" s="440">
        <v>341.96485926033989</v>
      </c>
      <c r="Z424" s="438">
        <v>317.02572843157321</v>
      </c>
      <c r="AA424" s="438">
        <v>317.02572843157321</v>
      </c>
      <c r="AB424" s="487">
        <f t="shared" si="61"/>
        <v>0</v>
      </c>
      <c r="AC424" s="440">
        <v>196.18442400125869</v>
      </c>
      <c r="AD424" s="440">
        <v>194.82023601757996</v>
      </c>
      <c r="AE424" s="440">
        <v>194.82023601757996</v>
      </c>
      <c r="AF424" s="438">
        <f t="shared" si="62"/>
        <v>190.74965185384406</v>
      </c>
      <c r="AG424" s="487">
        <f t="shared" si="63"/>
        <v>4.0705841637359015</v>
      </c>
      <c r="AH424" s="440">
        <v>500.50795418607504</v>
      </c>
      <c r="AI424" s="440">
        <v>536.78509527791994</v>
      </c>
      <c r="AJ424" s="438">
        <v>511.8459644491532</v>
      </c>
      <c r="AK424" s="428">
        <f t="shared" si="64"/>
        <v>507.77538028541727</v>
      </c>
      <c r="AL424" s="487">
        <f t="shared" si="65"/>
        <v>4.0705841637359299</v>
      </c>
      <c r="AM424" s="429">
        <v>7</v>
      </c>
      <c r="AN424" s="429">
        <v>7</v>
      </c>
    </row>
    <row r="425" spans="1:40">
      <c r="A425" s="434">
        <v>317</v>
      </c>
      <c r="B425" s="435" t="s">
        <v>154</v>
      </c>
      <c r="C425" s="436">
        <v>2474</v>
      </c>
      <c r="D425" s="497">
        <v>748.25056432759936</v>
      </c>
      <c r="E425" s="497">
        <v>742.01822490550262</v>
      </c>
      <c r="F425" s="498">
        <v>737.64058608543814</v>
      </c>
      <c r="G425" s="498">
        <v>737.64058608543814</v>
      </c>
      <c r="H425" s="502">
        <f t="shared" si="57"/>
        <v>0</v>
      </c>
      <c r="I425" s="491">
        <v>227.9592697982994</v>
      </c>
      <c r="J425" s="491">
        <v>274.29101760099877</v>
      </c>
      <c r="K425" s="500">
        <v>279.44520205920855</v>
      </c>
      <c r="L425" s="500">
        <v>279.44520205920855</v>
      </c>
      <c r="M425" s="488">
        <f t="shared" si="58"/>
        <v>0</v>
      </c>
      <c r="N425" s="440">
        <v>976.20983412589885</v>
      </c>
      <c r="O425" s="440">
        <v>1016.3092425065014</v>
      </c>
      <c r="P425" s="438">
        <v>1017.0857881446467</v>
      </c>
      <c r="Q425" s="438">
        <v>1017.0857881446467</v>
      </c>
      <c r="R425" s="487">
        <f t="shared" si="59"/>
        <v>0</v>
      </c>
      <c r="S425" s="440">
        <v>606.13625402129094</v>
      </c>
      <c r="T425" s="440">
        <v>606.13625402129094</v>
      </c>
      <c r="U425" s="438">
        <v>607.27354466981922</v>
      </c>
      <c r="V425" s="438">
        <v>607.27354466981922</v>
      </c>
      <c r="W425" s="487">
        <f t="shared" si="60"/>
        <v>0</v>
      </c>
      <c r="X425" s="440">
        <v>1582.3460881471897</v>
      </c>
      <c r="Y425" s="440">
        <v>1622.4454965277923</v>
      </c>
      <c r="Z425" s="438">
        <v>1624.3593328144659</v>
      </c>
      <c r="AA425" s="438">
        <v>1624.3593328144659</v>
      </c>
      <c r="AB425" s="487">
        <f t="shared" si="61"/>
        <v>0</v>
      </c>
      <c r="AC425" s="440">
        <v>242.93587607896276</v>
      </c>
      <c r="AD425" s="440">
        <v>241.01908340036127</v>
      </c>
      <c r="AE425" s="440">
        <v>241.01908340036127</v>
      </c>
      <c r="AF425" s="438">
        <f t="shared" si="62"/>
        <v>241.40243798937621</v>
      </c>
      <c r="AG425" s="487">
        <f t="shared" si="63"/>
        <v>-0.38335458901494235</v>
      </c>
      <c r="AH425" s="440">
        <v>1825.2819642261522</v>
      </c>
      <c r="AI425" s="440">
        <v>1863.4645799281536</v>
      </c>
      <c r="AJ425" s="438">
        <v>1865.3784162148272</v>
      </c>
      <c r="AK425" s="428">
        <f t="shared" si="64"/>
        <v>1865.761770803842</v>
      </c>
      <c r="AL425" s="487">
        <f t="shared" si="65"/>
        <v>-0.3833545890147434</v>
      </c>
      <c r="AM425" s="429">
        <v>17</v>
      </c>
      <c r="AN425" s="429">
        <v>17</v>
      </c>
    </row>
    <row r="426" spans="1:40">
      <c r="A426" s="434">
        <v>320</v>
      </c>
      <c r="B426" s="435" t="s">
        <v>155</v>
      </c>
      <c r="C426" s="436">
        <v>6996</v>
      </c>
      <c r="D426" s="497">
        <v>225.92430828332033</v>
      </c>
      <c r="E426" s="497">
        <v>223.70144812008692</v>
      </c>
      <c r="F426" s="498">
        <v>228.52941649911821</v>
      </c>
      <c r="G426" s="498">
        <v>228.52941649911821</v>
      </c>
      <c r="H426" s="502">
        <f t="shared" si="57"/>
        <v>0</v>
      </c>
      <c r="I426" s="491">
        <v>198.71035534707639</v>
      </c>
      <c r="J426" s="491">
        <v>110.12029779814851</v>
      </c>
      <c r="K426" s="500">
        <v>108.85020625738314</v>
      </c>
      <c r="L426" s="500">
        <v>108.85020625738314</v>
      </c>
      <c r="M426" s="488">
        <f t="shared" si="58"/>
        <v>0</v>
      </c>
      <c r="N426" s="440">
        <v>424.63466363039674</v>
      </c>
      <c r="O426" s="440">
        <v>333.82174591823548</v>
      </c>
      <c r="P426" s="438">
        <v>337.37962275650131</v>
      </c>
      <c r="Q426" s="438">
        <v>337.37962275650131</v>
      </c>
      <c r="R426" s="487">
        <f t="shared" si="59"/>
        <v>0</v>
      </c>
      <c r="S426" s="440">
        <v>380.49668153444247</v>
      </c>
      <c r="T426" s="440">
        <v>380.49668153444247</v>
      </c>
      <c r="U426" s="438">
        <v>381.56656604288014</v>
      </c>
      <c r="V426" s="438">
        <v>381.56656604288014</v>
      </c>
      <c r="W426" s="487">
        <f t="shared" si="60"/>
        <v>0</v>
      </c>
      <c r="X426" s="440">
        <v>805.1313451648391</v>
      </c>
      <c r="Y426" s="440">
        <v>714.31842745267795</v>
      </c>
      <c r="Z426" s="438">
        <v>718.94618879938139</v>
      </c>
      <c r="AA426" s="438">
        <v>718.94618879938139</v>
      </c>
      <c r="AB426" s="487">
        <f t="shared" si="61"/>
        <v>0</v>
      </c>
      <c r="AC426" s="440">
        <v>194.17472147695429</v>
      </c>
      <c r="AD426" s="440">
        <v>192.85512620844682</v>
      </c>
      <c r="AE426" s="440">
        <v>192.85512620844682</v>
      </c>
      <c r="AF426" s="438">
        <f t="shared" si="62"/>
        <v>190.65538441500556</v>
      </c>
      <c r="AG426" s="487">
        <f t="shared" si="63"/>
        <v>2.1997417934412624</v>
      </c>
      <c r="AH426" s="440">
        <v>999.30606664179345</v>
      </c>
      <c r="AI426" s="440">
        <v>907.17355366112474</v>
      </c>
      <c r="AJ426" s="438">
        <v>911.80131500782818</v>
      </c>
      <c r="AK426" s="428">
        <f t="shared" si="64"/>
        <v>909.60157321438703</v>
      </c>
      <c r="AL426" s="487">
        <f t="shared" si="65"/>
        <v>2.1997417934411487</v>
      </c>
      <c r="AM426" s="429">
        <v>19</v>
      </c>
      <c r="AN426" s="429">
        <v>19</v>
      </c>
    </row>
    <row r="427" spans="1:40">
      <c r="A427" s="434">
        <v>322</v>
      </c>
      <c r="B427" s="435" t="s">
        <v>156</v>
      </c>
      <c r="C427" s="436">
        <v>6549</v>
      </c>
      <c r="D427" s="497">
        <v>717.45148714268601</v>
      </c>
      <c r="E427" s="497">
        <v>711.47287799789319</v>
      </c>
      <c r="F427" s="498">
        <v>711.35039199409607</v>
      </c>
      <c r="G427" s="498">
        <v>711.35039199409607</v>
      </c>
      <c r="H427" s="502">
        <f t="shared" si="57"/>
        <v>0</v>
      </c>
      <c r="I427" s="491">
        <v>260.62430711598824</v>
      </c>
      <c r="J427" s="491">
        <v>262.67192735540601</v>
      </c>
      <c r="K427" s="500">
        <v>274.36036965444231</v>
      </c>
      <c r="L427" s="500">
        <v>274.36036965444231</v>
      </c>
      <c r="M427" s="488">
        <f t="shared" si="58"/>
        <v>0</v>
      </c>
      <c r="N427" s="440">
        <v>978.07579425867414</v>
      </c>
      <c r="O427" s="440">
        <v>974.14480535329926</v>
      </c>
      <c r="P427" s="438">
        <v>985.71076164853832</v>
      </c>
      <c r="Q427" s="438">
        <v>985.71076164853832</v>
      </c>
      <c r="R427" s="487">
        <f t="shared" si="59"/>
        <v>0</v>
      </c>
      <c r="S427" s="440">
        <v>315.36906654197458</v>
      </c>
      <c r="T427" s="440">
        <v>315.36906654197458</v>
      </c>
      <c r="U427" s="438">
        <v>315.50765395253183</v>
      </c>
      <c r="V427" s="438">
        <v>315.50765395253183</v>
      </c>
      <c r="W427" s="487">
        <f t="shared" si="60"/>
        <v>0</v>
      </c>
      <c r="X427" s="440">
        <v>1293.4448608006487</v>
      </c>
      <c r="Y427" s="440">
        <v>1289.513871895274</v>
      </c>
      <c r="Z427" s="438">
        <v>1301.2184156010701</v>
      </c>
      <c r="AA427" s="438">
        <v>1301.2184156010701</v>
      </c>
      <c r="AB427" s="487">
        <f t="shared" si="61"/>
        <v>0</v>
      </c>
      <c r="AC427" s="440">
        <v>195.97561735506</v>
      </c>
      <c r="AD427" s="440">
        <v>195.09488124097516</v>
      </c>
      <c r="AE427" s="440">
        <v>195.09488124097516</v>
      </c>
      <c r="AF427" s="438">
        <f t="shared" si="62"/>
        <v>193.1208034252586</v>
      </c>
      <c r="AG427" s="487">
        <f t="shared" si="63"/>
        <v>1.9740778157165551</v>
      </c>
      <c r="AH427" s="440">
        <v>1489.4204781557087</v>
      </c>
      <c r="AI427" s="440">
        <v>1484.6087531362489</v>
      </c>
      <c r="AJ427" s="438">
        <v>1496.3132968420455</v>
      </c>
      <c r="AK427" s="428">
        <f t="shared" si="64"/>
        <v>1494.3392190263287</v>
      </c>
      <c r="AL427" s="487">
        <f t="shared" si="65"/>
        <v>1.9740778157167824</v>
      </c>
      <c r="AM427" s="429">
        <v>2</v>
      </c>
      <c r="AN427" s="429">
        <v>2</v>
      </c>
    </row>
    <row r="428" spans="1:40">
      <c r="A428" s="434">
        <v>398</v>
      </c>
      <c r="B428" s="435" t="s">
        <v>157</v>
      </c>
      <c r="C428" s="436">
        <v>120175</v>
      </c>
      <c r="D428" s="497">
        <v>172.33252107669759</v>
      </c>
      <c r="E428" s="497">
        <v>170.05734293871134</v>
      </c>
      <c r="F428" s="498">
        <v>169.15083803675392</v>
      </c>
      <c r="G428" s="498">
        <v>169.15083803675392</v>
      </c>
      <c r="H428" s="502">
        <f t="shared" si="57"/>
        <v>0</v>
      </c>
      <c r="I428" s="491">
        <v>146.14013105274987</v>
      </c>
      <c r="J428" s="491">
        <v>151.0459919283991</v>
      </c>
      <c r="K428" s="500">
        <v>141.91426609092395</v>
      </c>
      <c r="L428" s="500">
        <v>141.91426609092395</v>
      </c>
      <c r="M428" s="488">
        <f t="shared" si="58"/>
        <v>0</v>
      </c>
      <c r="N428" s="440">
        <v>318.47265212944745</v>
      </c>
      <c r="O428" s="440">
        <v>321.10333486711045</v>
      </c>
      <c r="P428" s="438">
        <v>311.06510412767784</v>
      </c>
      <c r="Q428" s="438">
        <v>311.06510412767784</v>
      </c>
      <c r="R428" s="487">
        <f t="shared" si="59"/>
        <v>0</v>
      </c>
      <c r="S428" s="440">
        <v>192.98873870805815</v>
      </c>
      <c r="T428" s="440">
        <v>192.98873870805815</v>
      </c>
      <c r="U428" s="438">
        <v>192.90512538740219</v>
      </c>
      <c r="V428" s="438">
        <v>192.90512538740219</v>
      </c>
      <c r="W428" s="487">
        <f t="shared" si="60"/>
        <v>0</v>
      </c>
      <c r="X428" s="440">
        <v>511.46139083750558</v>
      </c>
      <c r="Y428" s="440">
        <v>514.09207357516857</v>
      </c>
      <c r="Z428" s="438">
        <v>503.97022951508006</v>
      </c>
      <c r="AA428" s="438">
        <v>503.97022951508006</v>
      </c>
      <c r="AB428" s="487">
        <f t="shared" si="61"/>
        <v>0</v>
      </c>
      <c r="AC428" s="440">
        <v>154.72329154731321</v>
      </c>
      <c r="AD428" s="440">
        <v>154.12846888480456</v>
      </c>
      <c r="AE428" s="440">
        <v>154.12846888480456</v>
      </c>
      <c r="AF428" s="438">
        <f t="shared" si="62"/>
        <v>151.64764195391825</v>
      </c>
      <c r="AG428" s="487">
        <f t="shared" si="63"/>
        <v>2.4808269308863089</v>
      </c>
      <c r="AH428" s="440">
        <v>666.18468238481876</v>
      </c>
      <c r="AI428" s="440">
        <v>668.22054245997322</v>
      </c>
      <c r="AJ428" s="438">
        <v>658.0986983998846</v>
      </c>
      <c r="AK428" s="428">
        <f t="shared" si="64"/>
        <v>655.61787146899837</v>
      </c>
      <c r="AL428" s="487">
        <f t="shared" si="65"/>
        <v>2.4808269308862236</v>
      </c>
      <c r="AM428" s="429">
        <v>7</v>
      </c>
      <c r="AN428" s="429">
        <v>7</v>
      </c>
    </row>
    <row r="429" spans="1:40">
      <c r="A429" s="434">
        <v>399</v>
      </c>
      <c r="B429" s="435" t="s">
        <v>158</v>
      </c>
      <c r="C429" s="436">
        <v>7817</v>
      </c>
      <c r="D429" s="497">
        <v>541.0506387953867</v>
      </c>
      <c r="E429" s="497">
        <v>536.47885881841808</v>
      </c>
      <c r="F429" s="498">
        <v>534.57682911832569</v>
      </c>
      <c r="G429" s="498">
        <v>534.57682911832569</v>
      </c>
      <c r="H429" s="502">
        <f t="shared" si="57"/>
        <v>0</v>
      </c>
      <c r="I429" s="491">
        <v>-452.31928846410159</v>
      </c>
      <c r="J429" s="491">
        <v>-446.19300126907279</v>
      </c>
      <c r="K429" s="500">
        <v>-465.67502975628344</v>
      </c>
      <c r="L429" s="500">
        <v>-465.67502975628344</v>
      </c>
      <c r="M429" s="488">
        <f t="shared" si="58"/>
        <v>0</v>
      </c>
      <c r="N429" s="440">
        <v>88.731350331285157</v>
      </c>
      <c r="O429" s="440">
        <v>90.285857549345252</v>
      </c>
      <c r="P429" s="438">
        <v>68.901799362042254</v>
      </c>
      <c r="Q429" s="438">
        <v>68.901799362042254</v>
      </c>
      <c r="R429" s="487">
        <f t="shared" si="59"/>
        <v>0</v>
      </c>
      <c r="S429" s="440">
        <v>369.85653180563412</v>
      </c>
      <c r="T429" s="440">
        <v>369.85653180563412</v>
      </c>
      <c r="U429" s="438">
        <v>372.48050124294343</v>
      </c>
      <c r="V429" s="438">
        <v>372.48050124294343</v>
      </c>
      <c r="W429" s="487">
        <f t="shared" si="60"/>
        <v>0</v>
      </c>
      <c r="X429" s="440">
        <v>458.58788213691929</v>
      </c>
      <c r="Y429" s="440">
        <v>460.14238935497934</v>
      </c>
      <c r="Z429" s="438">
        <v>441.38230060498569</v>
      </c>
      <c r="AA429" s="438">
        <v>441.38230060498569</v>
      </c>
      <c r="AB429" s="487">
        <f t="shared" si="61"/>
        <v>0</v>
      </c>
      <c r="AC429" s="440">
        <v>167.42672397474149</v>
      </c>
      <c r="AD429" s="440">
        <v>166.78069931683476</v>
      </c>
      <c r="AE429" s="440">
        <v>166.78069931683476</v>
      </c>
      <c r="AF429" s="438">
        <f t="shared" si="62"/>
        <v>163.46265293260512</v>
      </c>
      <c r="AG429" s="487">
        <f t="shared" si="63"/>
        <v>3.3180463842296319</v>
      </c>
      <c r="AH429" s="440">
        <v>626.01460611166078</v>
      </c>
      <c r="AI429" s="440">
        <v>626.92308867181407</v>
      </c>
      <c r="AJ429" s="438">
        <v>608.16299992182041</v>
      </c>
      <c r="AK429" s="428">
        <f t="shared" si="64"/>
        <v>604.84495353759087</v>
      </c>
      <c r="AL429" s="487">
        <f t="shared" si="65"/>
        <v>3.3180463842295467</v>
      </c>
      <c r="AM429" s="429">
        <v>15</v>
      </c>
      <c r="AN429" s="429">
        <v>15</v>
      </c>
    </row>
    <row r="430" spans="1:40">
      <c r="A430" s="434">
        <v>400</v>
      </c>
      <c r="B430" s="435" t="s">
        <v>159</v>
      </c>
      <c r="C430" s="436">
        <v>8366</v>
      </c>
      <c r="D430" s="497">
        <v>455.34151722535563</v>
      </c>
      <c r="E430" s="497">
        <v>451.4456199919203</v>
      </c>
      <c r="F430" s="498">
        <v>455.93976811224621</v>
      </c>
      <c r="G430" s="498">
        <v>455.93976811224621</v>
      </c>
      <c r="H430" s="502">
        <f t="shared" si="57"/>
        <v>0</v>
      </c>
      <c r="I430" s="491">
        <v>266.4278141950233</v>
      </c>
      <c r="J430" s="491">
        <v>266.42292574520741</v>
      </c>
      <c r="K430" s="500">
        <v>258.06195244986014</v>
      </c>
      <c r="L430" s="500">
        <v>258.06195244986014</v>
      </c>
      <c r="M430" s="488">
        <f t="shared" si="58"/>
        <v>0</v>
      </c>
      <c r="N430" s="440">
        <v>721.76933142037888</v>
      </c>
      <c r="O430" s="440">
        <v>717.86854573712765</v>
      </c>
      <c r="P430" s="438">
        <v>714.00172056210636</v>
      </c>
      <c r="Q430" s="438">
        <v>714.00172056210636</v>
      </c>
      <c r="R430" s="487">
        <f t="shared" si="59"/>
        <v>0</v>
      </c>
      <c r="S430" s="440">
        <v>337.0475552704774</v>
      </c>
      <c r="T430" s="440">
        <v>337.0475552704774</v>
      </c>
      <c r="U430" s="438">
        <v>337.54215038139108</v>
      </c>
      <c r="V430" s="438">
        <v>337.54215038139108</v>
      </c>
      <c r="W430" s="487">
        <f t="shared" si="60"/>
        <v>0</v>
      </c>
      <c r="X430" s="440">
        <v>1058.8168866908563</v>
      </c>
      <c r="Y430" s="440">
        <v>1054.916101007605</v>
      </c>
      <c r="Z430" s="438">
        <v>1051.5438709434973</v>
      </c>
      <c r="AA430" s="438">
        <v>1051.5438709434973</v>
      </c>
      <c r="AB430" s="487">
        <f t="shared" si="61"/>
        <v>0</v>
      </c>
      <c r="AC430" s="440">
        <v>206.76123644254687</v>
      </c>
      <c r="AD430" s="440">
        <v>205.54501576348696</v>
      </c>
      <c r="AE430" s="440">
        <v>205.54501576348696</v>
      </c>
      <c r="AF430" s="438">
        <f t="shared" si="62"/>
        <v>203.7489708922329</v>
      </c>
      <c r="AG430" s="487">
        <f t="shared" si="63"/>
        <v>1.796044871254054</v>
      </c>
      <c r="AH430" s="440">
        <v>1265.5781231334031</v>
      </c>
      <c r="AI430" s="440">
        <v>1260.4611167710918</v>
      </c>
      <c r="AJ430" s="438">
        <v>1257.0888867069843</v>
      </c>
      <c r="AK430" s="428">
        <f t="shared" si="64"/>
        <v>1255.2928418357303</v>
      </c>
      <c r="AL430" s="487">
        <f t="shared" si="65"/>
        <v>1.7960448712540256</v>
      </c>
      <c r="AM430" s="429">
        <v>2</v>
      </c>
      <c r="AN430" s="429">
        <v>2</v>
      </c>
    </row>
    <row r="431" spans="1:40">
      <c r="A431" s="434">
        <v>402</v>
      </c>
      <c r="B431" s="435" t="s">
        <v>160</v>
      </c>
      <c r="C431" s="436">
        <v>9099</v>
      </c>
      <c r="D431" s="497">
        <v>247.79317201119264</v>
      </c>
      <c r="E431" s="497">
        <v>245.35351409345455</v>
      </c>
      <c r="F431" s="498">
        <v>244.59208892189488</v>
      </c>
      <c r="G431" s="498">
        <v>244.59208892189488</v>
      </c>
      <c r="H431" s="502">
        <f t="shared" si="57"/>
        <v>0</v>
      </c>
      <c r="I431" s="491">
        <v>-435.42224533642104</v>
      </c>
      <c r="J431" s="491">
        <v>-429.39388219744058</v>
      </c>
      <c r="K431" s="500">
        <v>-435.22028698368837</v>
      </c>
      <c r="L431" s="500">
        <v>-435.22028698368837</v>
      </c>
      <c r="M431" s="488">
        <f t="shared" si="58"/>
        <v>0</v>
      </c>
      <c r="N431" s="440">
        <v>-187.62907332522843</v>
      </c>
      <c r="O431" s="440">
        <v>-184.040368103986</v>
      </c>
      <c r="P431" s="438">
        <v>-190.62819806179351</v>
      </c>
      <c r="Q431" s="438">
        <v>-190.62819806179351</v>
      </c>
      <c r="R431" s="487">
        <f t="shared" si="59"/>
        <v>0</v>
      </c>
      <c r="S431" s="440">
        <v>550.77228457167473</v>
      </c>
      <c r="T431" s="440">
        <v>550.77228457167473</v>
      </c>
      <c r="U431" s="438">
        <v>551.87013371636181</v>
      </c>
      <c r="V431" s="438">
        <v>551.87013371636181</v>
      </c>
      <c r="W431" s="487">
        <f t="shared" si="60"/>
        <v>0</v>
      </c>
      <c r="X431" s="440">
        <v>363.1432112464463</v>
      </c>
      <c r="Y431" s="440">
        <v>366.73191646768873</v>
      </c>
      <c r="Z431" s="438">
        <v>361.24193565456824</v>
      </c>
      <c r="AA431" s="438">
        <v>361.24193565456824</v>
      </c>
      <c r="AB431" s="487">
        <f t="shared" si="61"/>
        <v>0</v>
      </c>
      <c r="AC431" s="440">
        <v>211.59659701698243</v>
      </c>
      <c r="AD431" s="440">
        <v>210.21765517080399</v>
      </c>
      <c r="AE431" s="440">
        <v>210.21765517080399</v>
      </c>
      <c r="AF431" s="438">
        <f t="shared" si="62"/>
        <v>208.26133196945125</v>
      </c>
      <c r="AG431" s="487">
        <f t="shared" si="63"/>
        <v>1.9563232013527454</v>
      </c>
      <c r="AH431" s="440">
        <v>574.7398082634287</v>
      </c>
      <c r="AI431" s="440">
        <v>576.94957163849278</v>
      </c>
      <c r="AJ431" s="438">
        <v>571.45959082537229</v>
      </c>
      <c r="AK431" s="428">
        <f t="shared" si="64"/>
        <v>569.50326762401949</v>
      </c>
      <c r="AL431" s="487">
        <f t="shared" si="65"/>
        <v>1.9563232013528022</v>
      </c>
      <c r="AM431" s="429">
        <v>11</v>
      </c>
      <c r="AN431" s="429">
        <v>11</v>
      </c>
    </row>
    <row r="432" spans="1:40">
      <c r="A432" s="434">
        <v>403</v>
      </c>
      <c r="B432" s="435" t="s">
        <v>161</v>
      </c>
      <c r="C432" s="436">
        <v>2820</v>
      </c>
      <c r="D432" s="497">
        <v>290.59497227257913</v>
      </c>
      <c r="E432" s="497">
        <v>287.99316683201727</v>
      </c>
      <c r="F432" s="498">
        <v>289.64687411192517</v>
      </c>
      <c r="G432" s="498">
        <v>289.64687411192517</v>
      </c>
      <c r="H432" s="502">
        <f t="shared" si="57"/>
        <v>0</v>
      </c>
      <c r="I432" s="491">
        <v>3.9349317630734602</v>
      </c>
      <c r="J432" s="491">
        <v>33.321571350806643</v>
      </c>
      <c r="K432" s="500">
        <v>40.136084451894668</v>
      </c>
      <c r="L432" s="500">
        <v>40.136084451894668</v>
      </c>
      <c r="M432" s="488">
        <f t="shared" si="58"/>
        <v>0</v>
      </c>
      <c r="N432" s="440">
        <v>294.52990403565258</v>
      </c>
      <c r="O432" s="440">
        <v>321.31473818282393</v>
      </c>
      <c r="P432" s="438">
        <v>329.78295856381988</v>
      </c>
      <c r="Q432" s="438">
        <v>329.78295856381988</v>
      </c>
      <c r="R432" s="487">
        <f t="shared" si="59"/>
        <v>0</v>
      </c>
      <c r="S432" s="440">
        <v>543.29531463976446</v>
      </c>
      <c r="T432" s="440">
        <v>543.29531463976446</v>
      </c>
      <c r="U432" s="438">
        <v>541.93296216775832</v>
      </c>
      <c r="V432" s="438">
        <v>541.93296216775832</v>
      </c>
      <c r="W432" s="487">
        <f t="shared" si="60"/>
        <v>0</v>
      </c>
      <c r="X432" s="440">
        <v>837.82521867541698</v>
      </c>
      <c r="Y432" s="440">
        <v>864.61005282258839</v>
      </c>
      <c r="Z432" s="438">
        <v>871.71592073157819</v>
      </c>
      <c r="AA432" s="438">
        <v>871.71592073157819</v>
      </c>
      <c r="AB432" s="487">
        <f t="shared" si="61"/>
        <v>0</v>
      </c>
      <c r="AC432" s="440">
        <v>239.85931111322424</v>
      </c>
      <c r="AD432" s="440">
        <v>237.73890168546609</v>
      </c>
      <c r="AE432" s="440">
        <v>237.73890168546609</v>
      </c>
      <c r="AF432" s="438">
        <f t="shared" si="62"/>
        <v>236.94148647332898</v>
      </c>
      <c r="AG432" s="487">
        <f t="shared" si="63"/>
        <v>0.79741521213711053</v>
      </c>
      <c r="AH432" s="440">
        <v>1077.6845297886412</v>
      </c>
      <c r="AI432" s="440">
        <v>1102.3489545080545</v>
      </c>
      <c r="AJ432" s="438">
        <v>1109.4548224170444</v>
      </c>
      <c r="AK432" s="428">
        <f t="shared" si="64"/>
        <v>1108.6574072049073</v>
      </c>
      <c r="AL432" s="487">
        <f t="shared" si="65"/>
        <v>0.79741521213713895</v>
      </c>
      <c r="AM432" s="429">
        <v>14</v>
      </c>
      <c r="AN432" s="429">
        <v>14</v>
      </c>
    </row>
    <row r="433" spans="1:40">
      <c r="A433" s="434">
        <v>405</v>
      </c>
      <c r="B433" s="435" t="s">
        <v>162</v>
      </c>
      <c r="C433" s="436">
        <v>72650</v>
      </c>
      <c r="D433" s="497">
        <v>122.70620963175908</v>
      </c>
      <c r="E433" s="497">
        <v>121.07018334864242</v>
      </c>
      <c r="F433" s="498">
        <v>121.31527613182547</v>
      </c>
      <c r="G433" s="498">
        <v>121.31527613182547</v>
      </c>
      <c r="H433" s="502">
        <f t="shared" si="57"/>
        <v>0</v>
      </c>
      <c r="I433" s="491">
        <v>-55.297260228309739</v>
      </c>
      <c r="J433" s="491">
        <v>-49.134952846530993</v>
      </c>
      <c r="K433" s="500">
        <v>-58.420028474903155</v>
      </c>
      <c r="L433" s="500">
        <v>-58.420028474903155</v>
      </c>
      <c r="M433" s="488">
        <f t="shared" si="58"/>
        <v>0</v>
      </c>
      <c r="N433" s="440">
        <v>67.408949403449327</v>
      </c>
      <c r="O433" s="440">
        <v>71.935230502111423</v>
      </c>
      <c r="P433" s="438">
        <v>62.895247656922308</v>
      </c>
      <c r="Q433" s="438">
        <v>62.895247656922308</v>
      </c>
      <c r="R433" s="487">
        <f t="shared" si="59"/>
        <v>0</v>
      </c>
      <c r="S433" s="440">
        <v>180.64837842391591</v>
      </c>
      <c r="T433" s="440">
        <v>180.64837842391591</v>
      </c>
      <c r="U433" s="438">
        <v>180.93322663037111</v>
      </c>
      <c r="V433" s="438">
        <v>180.93322663037111</v>
      </c>
      <c r="W433" s="487">
        <f t="shared" si="60"/>
        <v>0</v>
      </c>
      <c r="X433" s="440">
        <v>248.05732782736524</v>
      </c>
      <c r="Y433" s="440">
        <v>252.58360892602732</v>
      </c>
      <c r="Z433" s="438">
        <v>243.82847428729337</v>
      </c>
      <c r="AA433" s="438">
        <v>243.82847428729337</v>
      </c>
      <c r="AB433" s="487">
        <f t="shared" si="61"/>
        <v>0</v>
      </c>
      <c r="AC433" s="440">
        <v>161.76030879784236</v>
      </c>
      <c r="AD433" s="440">
        <v>161.04677181902827</v>
      </c>
      <c r="AE433" s="440">
        <v>161.04677181902827</v>
      </c>
      <c r="AF433" s="438">
        <f t="shared" si="62"/>
        <v>158.77528531028076</v>
      </c>
      <c r="AG433" s="487">
        <f t="shared" si="63"/>
        <v>2.2714865087475005</v>
      </c>
      <c r="AH433" s="440">
        <v>409.81763662520757</v>
      </c>
      <c r="AI433" s="440">
        <v>413.63038074505562</v>
      </c>
      <c r="AJ433" s="438">
        <v>404.8752461063217</v>
      </c>
      <c r="AK433" s="428">
        <f t="shared" si="64"/>
        <v>402.60375959757414</v>
      </c>
      <c r="AL433" s="487">
        <f t="shared" si="65"/>
        <v>2.2714865087475573</v>
      </c>
      <c r="AM433" s="429">
        <v>9</v>
      </c>
      <c r="AN433" s="429">
        <v>9</v>
      </c>
    </row>
    <row r="434" spans="1:40">
      <c r="A434" s="434">
        <v>407</v>
      </c>
      <c r="B434" s="435" t="s">
        <v>163</v>
      </c>
      <c r="C434" s="436">
        <v>2518</v>
      </c>
      <c r="D434" s="497">
        <v>459.7248859816487</v>
      </c>
      <c r="E434" s="497">
        <v>455.64032717095392</v>
      </c>
      <c r="F434" s="498">
        <v>451.61345658043837</v>
      </c>
      <c r="G434" s="498">
        <v>451.61345658043837</v>
      </c>
      <c r="H434" s="502">
        <f t="shared" si="57"/>
        <v>0</v>
      </c>
      <c r="I434" s="491">
        <v>54.092552170613295</v>
      </c>
      <c r="J434" s="491">
        <v>58.921519300095525</v>
      </c>
      <c r="K434" s="500">
        <v>53.015708467946126</v>
      </c>
      <c r="L434" s="500">
        <v>53.015708467946126</v>
      </c>
      <c r="M434" s="488">
        <f t="shared" si="58"/>
        <v>0</v>
      </c>
      <c r="N434" s="440">
        <v>513.81743815226196</v>
      </c>
      <c r="O434" s="440">
        <v>514.56184647104942</v>
      </c>
      <c r="P434" s="438">
        <v>504.62916504838449</v>
      </c>
      <c r="Q434" s="438">
        <v>504.62916504838449</v>
      </c>
      <c r="R434" s="487">
        <f t="shared" si="59"/>
        <v>0</v>
      </c>
      <c r="S434" s="440">
        <v>478.6014560490396</v>
      </c>
      <c r="T434" s="440">
        <v>478.6014560490396</v>
      </c>
      <c r="U434" s="438">
        <v>479.35010916459788</v>
      </c>
      <c r="V434" s="438">
        <v>479.35010916459788</v>
      </c>
      <c r="W434" s="487">
        <f t="shared" si="60"/>
        <v>0</v>
      </c>
      <c r="X434" s="440">
        <v>992.41889420130144</v>
      </c>
      <c r="Y434" s="440">
        <v>993.16330252008902</v>
      </c>
      <c r="Z434" s="438">
        <v>983.97927421298232</v>
      </c>
      <c r="AA434" s="438">
        <v>983.97927421298232</v>
      </c>
      <c r="AB434" s="487">
        <f t="shared" si="61"/>
        <v>0</v>
      </c>
      <c r="AC434" s="440">
        <v>256.38845135151183</v>
      </c>
      <c r="AD434" s="440">
        <v>254.68717501743421</v>
      </c>
      <c r="AE434" s="440">
        <v>254.68717501743421</v>
      </c>
      <c r="AF434" s="438">
        <f t="shared" si="62"/>
        <v>250.75682736947877</v>
      </c>
      <c r="AG434" s="487">
        <f t="shared" si="63"/>
        <v>3.9303476479554433</v>
      </c>
      <c r="AH434" s="440">
        <v>1248.8073455528133</v>
      </c>
      <c r="AI434" s="440">
        <v>1247.8504775375231</v>
      </c>
      <c r="AJ434" s="438">
        <v>1238.6664492304164</v>
      </c>
      <c r="AK434" s="428">
        <f t="shared" si="64"/>
        <v>1234.7361015824611</v>
      </c>
      <c r="AL434" s="487">
        <f t="shared" si="65"/>
        <v>3.9303476479553865</v>
      </c>
      <c r="AM434" s="429">
        <v>1</v>
      </c>
      <c r="AN434" s="430">
        <v>32</v>
      </c>
    </row>
    <row r="435" spans="1:40">
      <c r="A435" s="434">
        <v>408</v>
      </c>
      <c r="B435" s="435" t="s">
        <v>164</v>
      </c>
      <c r="C435" s="436">
        <v>14099</v>
      </c>
      <c r="D435" s="497">
        <v>391.51682395746241</v>
      </c>
      <c r="E435" s="497">
        <v>388.00329350126634</v>
      </c>
      <c r="F435" s="498">
        <v>386.63524617100205</v>
      </c>
      <c r="G435" s="498">
        <v>386.63524617100205</v>
      </c>
      <c r="H435" s="502">
        <f t="shared" si="57"/>
        <v>0</v>
      </c>
      <c r="I435" s="491">
        <v>-20.386994973879823</v>
      </c>
      <c r="J435" s="491">
        <v>-13.847585439744746</v>
      </c>
      <c r="K435" s="500">
        <v>-24.649410939568707</v>
      </c>
      <c r="L435" s="500">
        <v>-24.649410939568707</v>
      </c>
      <c r="M435" s="488">
        <f t="shared" si="58"/>
        <v>0</v>
      </c>
      <c r="N435" s="440">
        <v>371.12982898358263</v>
      </c>
      <c r="O435" s="440">
        <v>374.15570806152164</v>
      </c>
      <c r="P435" s="438">
        <v>361.98583523143333</v>
      </c>
      <c r="Q435" s="438">
        <v>361.98583523143333</v>
      </c>
      <c r="R435" s="487">
        <f t="shared" si="59"/>
        <v>0</v>
      </c>
      <c r="S435" s="440">
        <v>428.62419332130332</v>
      </c>
      <c r="T435" s="440">
        <v>428.62419332130332</v>
      </c>
      <c r="U435" s="438">
        <v>429.90950849967999</v>
      </c>
      <c r="V435" s="438">
        <v>429.90950849967999</v>
      </c>
      <c r="W435" s="487">
        <f t="shared" si="60"/>
        <v>0</v>
      </c>
      <c r="X435" s="440">
        <v>799.75402230488589</v>
      </c>
      <c r="Y435" s="440">
        <v>802.77990138282496</v>
      </c>
      <c r="Z435" s="438">
        <v>791.89534373111326</v>
      </c>
      <c r="AA435" s="438">
        <v>791.89534373111326</v>
      </c>
      <c r="AB435" s="487">
        <f t="shared" si="61"/>
        <v>0</v>
      </c>
      <c r="AC435" s="440">
        <v>183.19701691891899</v>
      </c>
      <c r="AD435" s="440">
        <v>182.34326653971857</v>
      </c>
      <c r="AE435" s="440">
        <v>182.34326653971857</v>
      </c>
      <c r="AF435" s="438">
        <f t="shared" si="62"/>
        <v>180.8584401395384</v>
      </c>
      <c r="AG435" s="487">
        <f t="shared" si="63"/>
        <v>1.4848264001801681</v>
      </c>
      <c r="AH435" s="440">
        <v>982.95103922380486</v>
      </c>
      <c r="AI435" s="440">
        <v>985.12316792254353</v>
      </c>
      <c r="AJ435" s="438">
        <v>974.23861027083194</v>
      </c>
      <c r="AK435" s="428">
        <f t="shared" si="64"/>
        <v>972.75378387065166</v>
      </c>
      <c r="AL435" s="487">
        <f t="shared" si="65"/>
        <v>1.4848264001802818</v>
      </c>
      <c r="AM435" s="429">
        <v>14</v>
      </c>
      <c r="AN435" s="429">
        <v>14</v>
      </c>
    </row>
    <row r="436" spans="1:40">
      <c r="A436" s="434">
        <v>410</v>
      </c>
      <c r="B436" s="435" t="s">
        <v>165</v>
      </c>
      <c r="C436" s="436">
        <v>18775</v>
      </c>
      <c r="D436" s="497">
        <v>763.28119517559639</v>
      </c>
      <c r="E436" s="497">
        <v>756.87770795166557</v>
      </c>
      <c r="F436" s="498">
        <v>756.14438898507103</v>
      </c>
      <c r="G436" s="498">
        <v>756.14438898507103</v>
      </c>
      <c r="H436" s="502">
        <f t="shared" si="57"/>
        <v>0</v>
      </c>
      <c r="I436" s="491">
        <v>-399.99774499759479</v>
      </c>
      <c r="J436" s="491">
        <v>-393.39564174010201</v>
      </c>
      <c r="K436" s="500">
        <v>-404.51568074752316</v>
      </c>
      <c r="L436" s="500">
        <v>-404.51568074752316</v>
      </c>
      <c r="M436" s="488">
        <f t="shared" si="58"/>
        <v>0</v>
      </c>
      <c r="N436" s="440">
        <v>363.2834501780016</v>
      </c>
      <c r="O436" s="440">
        <v>363.48206621156362</v>
      </c>
      <c r="P436" s="438">
        <v>351.62870823754787</v>
      </c>
      <c r="Q436" s="438">
        <v>351.62870823754787</v>
      </c>
      <c r="R436" s="487">
        <f t="shared" si="59"/>
        <v>0</v>
      </c>
      <c r="S436" s="440">
        <v>404.42646356814981</v>
      </c>
      <c r="T436" s="440">
        <v>404.42646356814981</v>
      </c>
      <c r="U436" s="438">
        <v>404.35920926265629</v>
      </c>
      <c r="V436" s="438">
        <v>404.35920926265629</v>
      </c>
      <c r="W436" s="487">
        <f t="shared" si="60"/>
        <v>0</v>
      </c>
      <c r="X436" s="440">
        <v>767.70991374615153</v>
      </c>
      <c r="Y436" s="440">
        <v>767.90852977971338</v>
      </c>
      <c r="Z436" s="438">
        <v>755.98791750020416</v>
      </c>
      <c r="AA436" s="438">
        <v>755.98791750020416</v>
      </c>
      <c r="AB436" s="487">
        <f t="shared" si="61"/>
        <v>0</v>
      </c>
      <c r="AC436" s="440">
        <v>143.82935184316159</v>
      </c>
      <c r="AD436" s="440">
        <v>143.48959048036784</v>
      </c>
      <c r="AE436" s="440">
        <v>143.48959048036784</v>
      </c>
      <c r="AF436" s="438">
        <f t="shared" si="62"/>
        <v>139.15999002957261</v>
      </c>
      <c r="AG436" s="487">
        <f t="shared" si="63"/>
        <v>4.3296004507952262</v>
      </c>
      <c r="AH436" s="440">
        <v>911.539265589313</v>
      </c>
      <c r="AI436" s="440">
        <v>911.39812026008133</v>
      </c>
      <c r="AJ436" s="438">
        <v>899.477507980572</v>
      </c>
      <c r="AK436" s="428">
        <f t="shared" si="64"/>
        <v>895.14790752977672</v>
      </c>
      <c r="AL436" s="487">
        <f t="shared" si="65"/>
        <v>4.329600450795283</v>
      </c>
      <c r="AM436" s="429">
        <v>13</v>
      </c>
      <c r="AN436" s="429">
        <v>13</v>
      </c>
    </row>
    <row r="437" spans="1:40">
      <c r="A437" s="434">
        <v>416</v>
      </c>
      <c r="B437" s="435" t="s">
        <v>166</v>
      </c>
      <c r="C437" s="436">
        <v>2886</v>
      </c>
      <c r="D437" s="497">
        <v>414.48534439787011</v>
      </c>
      <c r="E437" s="497">
        <v>410.81384479192042</v>
      </c>
      <c r="F437" s="498">
        <v>409.27646872490016</v>
      </c>
      <c r="G437" s="498">
        <v>409.27646872490016</v>
      </c>
      <c r="H437" s="502">
        <f t="shared" si="57"/>
        <v>0</v>
      </c>
      <c r="I437" s="491">
        <v>-300.28210696510348</v>
      </c>
      <c r="J437" s="491">
        <v>-293.79256613179416</v>
      </c>
      <c r="K437" s="500">
        <v>-306.38024762661263</v>
      </c>
      <c r="L437" s="500">
        <v>-306.38024762661263</v>
      </c>
      <c r="M437" s="488">
        <f t="shared" si="58"/>
        <v>0</v>
      </c>
      <c r="N437" s="440">
        <v>114.20323743276657</v>
      </c>
      <c r="O437" s="440">
        <v>117.02127866012621</v>
      </c>
      <c r="P437" s="438">
        <v>102.89622109828748</v>
      </c>
      <c r="Q437" s="438">
        <v>102.89622109828748</v>
      </c>
      <c r="R437" s="487">
        <f t="shared" si="59"/>
        <v>0</v>
      </c>
      <c r="S437" s="440">
        <v>458.23212814122178</v>
      </c>
      <c r="T437" s="440">
        <v>458.23212814122178</v>
      </c>
      <c r="U437" s="438">
        <v>458.76032188442622</v>
      </c>
      <c r="V437" s="438">
        <v>458.76032188442622</v>
      </c>
      <c r="W437" s="487">
        <f t="shared" si="60"/>
        <v>0</v>
      </c>
      <c r="X437" s="440">
        <v>572.43536557398829</v>
      </c>
      <c r="Y437" s="440">
        <v>575.25340680134798</v>
      </c>
      <c r="Z437" s="438">
        <v>561.65654298271375</v>
      </c>
      <c r="AA437" s="438">
        <v>561.65654298271375</v>
      </c>
      <c r="AB437" s="487">
        <f t="shared" si="61"/>
        <v>0</v>
      </c>
      <c r="AC437" s="440">
        <v>180.15271494075915</v>
      </c>
      <c r="AD437" s="440">
        <v>179.06063207951743</v>
      </c>
      <c r="AE437" s="440">
        <v>179.06063207951743</v>
      </c>
      <c r="AF437" s="438">
        <f t="shared" si="62"/>
        <v>174.62045657194864</v>
      </c>
      <c r="AG437" s="487">
        <f t="shared" si="63"/>
        <v>4.4401755075687959</v>
      </c>
      <c r="AH437" s="440">
        <v>752.58808051474739</v>
      </c>
      <c r="AI437" s="440">
        <v>754.3140388808655</v>
      </c>
      <c r="AJ437" s="438">
        <v>740.71717506223115</v>
      </c>
      <c r="AK437" s="428">
        <f t="shared" si="64"/>
        <v>736.27699955466232</v>
      </c>
      <c r="AL437" s="487">
        <f t="shared" si="65"/>
        <v>4.4401755075688243</v>
      </c>
      <c r="AM437" s="429">
        <v>9</v>
      </c>
      <c r="AN437" s="429">
        <v>9</v>
      </c>
    </row>
    <row r="438" spans="1:40">
      <c r="A438" s="434">
        <v>418</v>
      </c>
      <c r="B438" s="435" t="s">
        <v>167</v>
      </c>
      <c r="C438" s="436">
        <v>24580</v>
      </c>
      <c r="D438" s="497">
        <v>760.36481743808406</v>
      </c>
      <c r="E438" s="497">
        <v>753.97758759214707</v>
      </c>
      <c r="F438" s="498">
        <v>753.22388873179716</v>
      </c>
      <c r="G438" s="498">
        <v>753.22388873179716</v>
      </c>
      <c r="H438" s="502">
        <f t="shared" si="57"/>
        <v>0</v>
      </c>
      <c r="I438" s="491">
        <v>-49.941918432397834</v>
      </c>
      <c r="J438" s="491">
        <v>-44.753334197733857</v>
      </c>
      <c r="K438" s="500">
        <v>-51.836233036345867</v>
      </c>
      <c r="L438" s="500">
        <v>-51.836233036345867</v>
      </c>
      <c r="M438" s="488">
        <f t="shared" si="58"/>
        <v>0</v>
      </c>
      <c r="N438" s="440">
        <v>710.4228990056863</v>
      </c>
      <c r="O438" s="440">
        <v>709.22425339441315</v>
      </c>
      <c r="P438" s="438">
        <v>701.38765569545126</v>
      </c>
      <c r="Q438" s="438">
        <v>701.38765569545126</v>
      </c>
      <c r="R438" s="487">
        <f t="shared" si="59"/>
        <v>0</v>
      </c>
      <c r="S438" s="440">
        <v>73.414817401364559</v>
      </c>
      <c r="T438" s="440">
        <v>73.414817401364559</v>
      </c>
      <c r="U438" s="438">
        <v>72.256753403954207</v>
      </c>
      <c r="V438" s="438">
        <v>72.256753403954207</v>
      </c>
      <c r="W438" s="487">
        <f t="shared" si="60"/>
        <v>0</v>
      </c>
      <c r="X438" s="440">
        <v>783.83771640705083</v>
      </c>
      <c r="Y438" s="440">
        <v>782.63907079577768</v>
      </c>
      <c r="Z438" s="438">
        <v>773.64440909940549</v>
      </c>
      <c r="AA438" s="438">
        <v>773.64440909940549</v>
      </c>
      <c r="AB438" s="487">
        <f t="shared" si="61"/>
        <v>0</v>
      </c>
      <c r="AC438" s="440">
        <v>116.32180017041722</v>
      </c>
      <c r="AD438" s="440">
        <v>116.6366276868081</v>
      </c>
      <c r="AE438" s="440">
        <v>116.6366276868081</v>
      </c>
      <c r="AF438" s="438">
        <f t="shared" si="62"/>
        <v>113.85039890898946</v>
      </c>
      <c r="AG438" s="487">
        <f t="shared" si="63"/>
        <v>2.7862287778186356</v>
      </c>
      <c r="AH438" s="440">
        <v>900.15951657746814</v>
      </c>
      <c r="AI438" s="440">
        <v>899.27569848258588</v>
      </c>
      <c r="AJ438" s="438">
        <v>890.28103678621369</v>
      </c>
      <c r="AK438" s="428">
        <f t="shared" si="64"/>
        <v>887.4948080083949</v>
      </c>
      <c r="AL438" s="487">
        <f t="shared" si="65"/>
        <v>2.786228777818792</v>
      </c>
      <c r="AM438" s="429">
        <v>6</v>
      </c>
      <c r="AN438" s="429">
        <v>6</v>
      </c>
    </row>
    <row r="439" spans="1:40">
      <c r="A439" s="434">
        <v>420</v>
      </c>
      <c r="B439" s="435" t="s">
        <v>168</v>
      </c>
      <c r="C439" s="436">
        <v>9177</v>
      </c>
      <c r="D439" s="497">
        <v>94.597173287199979</v>
      </c>
      <c r="E439" s="497">
        <v>93.370110537339556</v>
      </c>
      <c r="F439" s="498">
        <v>93.824580966726387</v>
      </c>
      <c r="G439" s="498">
        <v>93.824580966726387</v>
      </c>
      <c r="H439" s="502">
        <f t="shared" si="57"/>
        <v>0</v>
      </c>
      <c r="I439" s="491">
        <v>69.46827214785084</v>
      </c>
      <c r="J439" s="491">
        <v>72.901900480938679</v>
      </c>
      <c r="K439" s="500">
        <v>66.266327099543389</v>
      </c>
      <c r="L439" s="500">
        <v>66.266327099543389</v>
      </c>
      <c r="M439" s="488">
        <f t="shared" si="58"/>
        <v>0</v>
      </c>
      <c r="N439" s="440">
        <v>164.0654454350508</v>
      </c>
      <c r="O439" s="440">
        <v>166.27201101827822</v>
      </c>
      <c r="P439" s="438">
        <v>160.09090806626978</v>
      </c>
      <c r="Q439" s="438">
        <v>160.09090806626978</v>
      </c>
      <c r="R439" s="487">
        <f t="shared" si="59"/>
        <v>0</v>
      </c>
      <c r="S439" s="440">
        <v>282.44447910247754</v>
      </c>
      <c r="T439" s="440">
        <v>282.44447910247754</v>
      </c>
      <c r="U439" s="438">
        <v>284.89217546720715</v>
      </c>
      <c r="V439" s="438">
        <v>284.89217546720715</v>
      </c>
      <c r="W439" s="487">
        <f t="shared" si="60"/>
        <v>0</v>
      </c>
      <c r="X439" s="440">
        <v>446.50992453752832</v>
      </c>
      <c r="Y439" s="440">
        <v>448.71649012075579</v>
      </c>
      <c r="Z439" s="438">
        <v>444.98308353347699</v>
      </c>
      <c r="AA439" s="438">
        <v>444.98308353347699</v>
      </c>
      <c r="AB439" s="487">
        <f t="shared" si="61"/>
        <v>0</v>
      </c>
      <c r="AC439" s="440">
        <v>185.53935462115783</v>
      </c>
      <c r="AD439" s="440">
        <v>184.51013243525165</v>
      </c>
      <c r="AE439" s="440">
        <v>184.51013243525165</v>
      </c>
      <c r="AF439" s="438">
        <f t="shared" si="62"/>
        <v>181.14918238039917</v>
      </c>
      <c r="AG439" s="487">
        <f t="shared" si="63"/>
        <v>3.3609500548524807</v>
      </c>
      <c r="AH439" s="440">
        <v>632.04927915868609</v>
      </c>
      <c r="AI439" s="440">
        <v>633.22662255600744</v>
      </c>
      <c r="AJ439" s="438">
        <v>629.49321596872869</v>
      </c>
      <c r="AK439" s="428">
        <f t="shared" si="64"/>
        <v>626.13226591387615</v>
      </c>
      <c r="AL439" s="487">
        <f t="shared" si="65"/>
        <v>3.3609500548525375</v>
      </c>
      <c r="AM439" s="429">
        <v>11</v>
      </c>
      <c r="AN439" s="429">
        <v>11</v>
      </c>
    </row>
    <row r="440" spans="1:40">
      <c r="A440" s="434">
        <v>421</v>
      </c>
      <c r="B440" s="435" t="s">
        <v>169</v>
      </c>
      <c r="C440" s="436">
        <v>695</v>
      </c>
      <c r="D440" s="497">
        <v>1036.8570234620076</v>
      </c>
      <c r="E440" s="497">
        <v>1028.2566917018657</v>
      </c>
      <c r="F440" s="498">
        <v>1024.9357341342998</v>
      </c>
      <c r="G440" s="498">
        <v>1024.9357341342998</v>
      </c>
      <c r="H440" s="502">
        <f t="shared" si="57"/>
        <v>0</v>
      </c>
      <c r="I440" s="491">
        <v>596.07919365175815</v>
      </c>
      <c r="J440" s="491">
        <v>602.4219552131234</v>
      </c>
      <c r="K440" s="500">
        <v>609.51405003184425</v>
      </c>
      <c r="L440" s="500">
        <v>609.51405003184425</v>
      </c>
      <c r="M440" s="488">
        <f t="shared" si="58"/>
        <v>0</v>
      </c>
      <c r="N440" s="440">
        <v>1632.9362171137659</v>
      </c>
      <c r="O440" s="440">
        <v>1630.6786469149893</v>
      </c>
      <c r="P440" s="438">
        <v>1634.4497841661441</v>
      </c>
      <c r="Q440" s="438">
        <v>1634.4497841661441</v>
      </c>
      <c r="R440" s="487">
        <f t="shared" si="59"/>
        <v>0</v>
      </c>
      <c r="S440" s="440">
        <v>283.99916901752533</v>
      </c>
      <c r="T440" s="440">
        <v>283.99916901752533</v>
      </c>
      <c r="U440" s="438">
        <v>282.80211205765079</v>
      </c>
      <c r="V440" s="438">
        <v>282.80211205765079</v>
      </c>
      <c r="W440" s="487">
        <f t="shared" si="60"/>
        <v>0</v>
      </c>
      <c r="X440" s="440">
        <v>1916.9353861312911</v>
      </c>
      <c r="Y440" s="440">
        <v>1914.6778159325145</v>
      </c>
      <c r="Z440" s="438">
        <v>1917.251896223795</v>
      </c>
      <c r="AA440" s="438">
        <v>1917.251896223795</v>
      </c>
      <c r="AB440" s="487">
        <f t="shared" si="61"/>
        <v>0</v>
      </c>
      <c r="AC440" s="440">
        <v>245.2270012180341</v>
      </c>
      <c r="AD440" s="440">
        <v>243.54027413796314</v>
      </c>
      <c r="AE440" s="440">
        <v>243.54027413796314</v>
      </c>
      <c r="AF440" s="438">
        <f t="shared" si="62"/>
        <v>246.28461109057412</v>
      </c>
      <c r="AG440" s="487">
        <f t="shared" si="63"/>
        <v>-2.7443369526109791</v>
      </c>
      <c r="AH440" s="440">
        <v>2162.1623873493254</v>
      </c>
      <c r="AI440" s="440">
        <v>2158.2180900704775</v>
      </c>
      <c r="AJ440" s="438">
        <v>2160.7921703617581</v>
      </c>
      <c r="AK440" s="428">
        <f t="shared" si="64"/>
        <v>2163.5365073143694</v>
      </c>
      <c r="AL440" s="487">
        <f t="shared" si="65"/>
        <v>-2.7443369526113202</v>
      </c>
      <c r="AM440" s="429">
        <v>16</v>
      </c>
      <c r="AN440" s="429">
        <v>16</v>
      </c>
    </row>
    <row r="441" spans="1:40">
      <c r="A441" s="434">
        <v>422</v>
      </c>
      <c r="B441" s="435" t="s">
        <v>170</v>
      </c>
      <c r="C441" s="436">
        <v>10372</v>
      </c>
      <c r="D441" s="497">
        <v>152.85026584666261</v>
      </c>
      <c r="E441" s="497">
        <v>151.10290949245834</v>
      </c>
      <c r="F441" s="498">
        <v>152.5651181893212</v>
      </c>
      <c r="G441" s="498">
        <v>152.5651181893212</v>
      </c>
      <c r="H441" s="502">
        <f t="shared" ref="H441:H504" si="66">F441-G441</f>
        <v>0</v>
      </c>
      <c r="I441" s="491">
        <v>-8.4219939140922637</v>
      </c>
      <c r="J441" s="491">
        <v>-86.229199331212726</v>
      </c>
      <c r="K441" s="500">
        <v>-84.738587706309573</v>
      </c>
      <c r="L441" s="500">
        <v>-84.738587706309573</v>
      </c>
      <c r="M441" s="488">
        <f t="shared" ref="M441:M504" si="67">K441-L441</f>
        <v>0</v>
      </c>
      <c r="N441" s="440">
        <v>144.42827193257034</v>
      </c>
      <c r="O441" s="440">
        <v>64.873710161245597</v>
      </c>
      <c r="P441" s="438">
        <v>67.826530483011624</v>
      </c>
      <c r="Q441" s="438">
        <v>67.826530483011624</v>
      </c>
      <c r="R441" s="487">
        <f t="shared" ref="R441:R504" si="68">P441-Q441</f>
        <v>0</v>
      </c>
      <c r="S441" s="440">
        <v>333.66255863027391</v>
      </c>
      <c r="T441" s="440">
        <v>333.66255863027391</v>
      </c>
      <c r="U441" s="438">
        <v>332.75169488524926</v>
      </c>
      <c r="V441" s="438">
        <v>332.75169488524926</v>
      </c>
      <c r="W441" s="487">
        <f t="shared" ref="W441:W504" si="69">U441-V441</f>
        <v>0</v>
      </c>
      <c r="X441" s="440">
        <v>478.09083056284419</v>
      </c>
      <c r="Y441" s="440">
        <v>398.53626879151949</v>
      </c>
      <c r="Z441" s="438">
        <v>400.57822536826092</v>
      </c>
      <c r="AA441" s="438">
        <v>400.57822536826092</v>
      </c>
      <c r="AB441" s="487">
        <f t="shared" ref="AB441:AB504" si="70">Z441-AA441</f>
        <v>0</v>
      </c>
      <c r="AC441" s="440">
        <v>203.01934888711025</v>
      </c>
      <c r="AD441" s="440">
        <v>201.52270781816429</v>
      </c>
      <c r="AE441" s="440">
        <v>201.52270781816429</v>
      </c>
      <c r="AF441" s="438">
        <f t="shared" ref="AF441:AF504" si="71">AF139/C139</f>
        <v>200.89420503032508</v>
      </c>
      <c r="AG441" s="487">
        <f t="shared" ref="AG441:AG504" si="72">AE441-AF441</f>
        <v>0.62850278783920999</v>
      </c>
      <c r="AH441" s="440">
        <v>681.11017944995444</v>
      </c>
      <c r="AI441" s="440">
        <v>600.0589766096839</v>
      </c>
      <c r="AJ441" s="438">
        <v>602.10093318642521</v>
      </c>
      <c r="AK441" s="428">
        <f t="shared" ref="AK441:AK504" si="73">AK139/C139</f>
        <v>601.47243039858597</v>
      </c>
      <c r="AL441" s="487">
        <f t="shared" ref="AL441:AL504" si="74">AJ441-AK441</f>
        <v>0.62850278783923841</v>
      </c>
      <c r="AM441" s="429">
        <v>12</v>
      </c>
      <c r="AN441" s="429">
        <v>12</v>
      </c>
    </row>
    <row r="442" spans="1:40">
      <c r="A442" s="434">
        <v>423</v>
      </c>
      <c r="B442" s="435" t="s">
        <v>171</v>
      </c>
      <c r="C442" s="436">
        <v>20497</v>
      </c>
      <c r="D442" s="497">
        <v>565.26220200678779</v>
      </c>
      <c r="E442" s="497">
        <v>560.51691437631632</v>
      </c>
      <c r="F442" s="498">
        <v>559.25297809689721</v>
      </c>
      <c r="G442" s="498">
        <v>559.25297809689721</v>
      </c>
      <c r="H442" s="502">
        <f t="shared" si="66"/>
        <v>0</v>
      </c>
      <c r="I442" s="491">
        <v>98.168266443900166</v>
      </c>
      <c r="J442" s="491">
        <v>110.29167172869256</v>
      </c>
      <c r="K442" s="500">
        <v>107.7231190005494</v>
      </c>
      <c r="L442" s="500">
        <v>107.7231190005494</v>
      </c>
      <c r="M442" s="488">
        <f t="shared" si="67"/>
        <v>0</v>
      </c>
      <c r="N442" s="440">
        <v>663.43046845068807</v>
      </c>
      <c r="O442" s="440">
        <v>670.80858610500889</v>
      </c>
      <c r="P442" s="438">
        <v>666.97609709744654</v>
      </c>
      <c r="Q442" s="438">
        <v>666.97609709744654</v>
      </c>
      <c r="R442" s="487">
        <f t="shared" si="68"/>
        <v>0</v>
      </c>
      <c r="S442" s="440">
        <v>103.45787054222052</v>
      </c>
      <c r="T442" s="440">
        <v>103.45787054222052</v>
      </c>
      <c r="U442" s="438">
        <v>102.655689372761</v>
      </c>
      <c r="V442" s="438">
        <v>102.655689372761</v>
      </c>
      <c r="W442" s="487">
        <f t="shared" si="69"/>
        <v>0</v>
      </c>
      <c r="X442" s="440">
        <v>766.88833899290853</v>
      </c>
      <c r="Y442" s="440">
        <v>774.26645664722946</v>
      </c>
      <c r="Z442" s="438">
        <v>769.63178647020754</v>
      </c>
      <c r="AA442" s="438">
        <v>769.63178647020754</v>
      </c>
      <c r="AB442" s="487">
        <f t="shared" si="70"/>
        <v>0</v>
      </c>
      <c r="AC442" s="440">
        <v>124.35526619090237</v>
      </c>
      <c r="AD442" s="440">
        <v>124.79107797657569</v>
      </c>
      <c r="AE442" s="440">
        <v>124.79107797657569</v>
      </c>
      <c r="AF442" s="438">
        <f t="shared" si="71"/>
        <v>121.87417115978353</v>
      </c>
      <c r="AG442" s="487">
        <f t="shared" si="72"/>
        <v>2.9169068167921637</v>
      </c>
      <c r="AH442" s="440">
        <v>891.24360518381104</v>
      </c>
      <c r="AI442" s="440">
        <v>899.05753462380517</v>
      </c>
      <c r="AJ442" s="438">
        <v>894.42286444678314</v>
      </c>
      <c r="AK442" s="428">
        <f t="shared" si="73"/>
        <v>891.50595762999103</v>
      </c>
      <c r="AL442" s="487">
        <f t="shared" si="74"/>
        <v>2.9169068167921068</v>
      </c>
      <c r="AM442" s="429">
        <v>2</v>
      </c>
      <c r="AN442" s="429">
        <v>2</v>
      </c>
    </row>
    <row r="443" spans="1:40">
      <c r="A443" s="434">
        <v>425</v>
      </c>
      <c r="B443" s="435" t="s">
        <v>172</v>
      </c>
      <c r="C443" s="436">
        <v>10258</v>
      </c>
      <c r="D443" s="497">
        <v>1614.5066185257458</v>
      </c>
      <c r="E443" s="497">
        <v>1601.6540926867171</v>
      </c>
      <c r="F443" s="498">
        <v>1600.9894213094174</v>
      </c>
      <c r="G443" s="498">
        <v>1600.9894213094174</v>
      </c>
      <c r="H443" s="502">
        <f t="shared" si="66"/>
        <v>0</v>
      </c>
      <c r="I443" s="491">
        <v>-270.808893835135</v>
      </c>
      <c r="J443" s="491">
        <v>-254.94352861387375</v>
      </c>
      <c r="K443" s="500">
        <v>-261.19250896491752</v>
      </c>
      <c r="L443" s="500">
        <v>-261.19250896491752</v>
      </c>
      <c r="M443" s="488">
        <f t="shared" si="67"/>
        <v>0</v>
      </c>
      <c r="N443" s="440">
        <v>1343.6977246906108</v>
      </c>
      <c r="O443" s="440">
        <v>1346.7105640728432</v>
      </c>
      <c r="P443" s="438">
        <v>1339.7969123444998</v>
      </c>
      <c r="Q443" s="438">
        <v>1339.7969123444998</v>
      </c>
      <c r="R443" s="487">
        <f t="shared" si="68"/>
        <v>0</v>
      </c>
      <c r="S443" s="440">
        <v>501.60144701730377</v>
      </c>
      <c r="T443" s="440">
        <v>501.60144701730377</v>
      </c>
      <c r="U443" s="438">
        <v>501.28264248655751</v>
      </c>
      <c r="V443" s="438">
        <v>501.28264248655751</v>
      </c>
      <c r="W443" s="487">
        <f t="shared" si="69"/>
        <v>0</v>
      </c>
      <c r="X443" s="440">
        <v>1845.2991717079149</v>
      </c>
      <c r="Y443" s="440">
        <v>1848.3120110901471</v>
      </c>
      <c r="Z443" s="438">
        <v>1841.0795548310575</v>
      </c>
      <c r="AA443" s="438">
        <v>1841.0795548310575</v>
      </c>
      <c r="AB443" s="487">
        <f t="shared" si="70"/>
        <v>0</v>
      </c>
      <c r="AC443" s="440">
        <v>115.02050032958502</v>
      </c>
      <c r="AD443" s="440">
        <v>115.27346965784604</v>
      </c>
      <c r="AE443" s="440">
        <v>115.27346965784604</v>
      </c>
      <c r="AF443" s="438">
        <f t="shared" si="71"/>
        <v>112.36634063125614</v>
      </c>
      <c r="AG443" s="487">
        <f t="shared" si="72"/>
        <v>2.9071290265898995</v>
      </c>
      <c r="AH443" s="440">
        <v>1960.3196720374999</v>
      </c>
      <c r="AI443" s="440">
        <v>1963.5854807479932</v>
      </c>
      <c r="AJ443" s="438">
        <v>1956.3530244889037</v>
      </c>
      <c r="AK443" s="428">
        <f t="shared" si="73"/>
        <v>1953.4458954623137</v>
      </c>
      <c r="AL443" s="487">
        <f t="shared" si="74"/>
        <v>2.9071290265899279</v>
      </c>
      <c r="AM443" s="429">
        <v>17</v>
      </c>
      <c r="AN443" s="429">
        <v>17</v>
      </c>
    </row>
    <row r="444" spans="1:40">
      <c r="A444" s="434">
        <v>426</v>
      </c>
      <c r="B444" s="435" t="s">
        <v>173</v>
      </c>
      <c r="C444" s="436">
        <v>11962</v>
      </c>
      <c r="D444" s="497">
        <v>459.03939273228934</v>
      </c>
      <c r="E444" s="497">
        <v>454.98702550921485</v>
      </c>
      <c r="F444" s="498">
        <v>454.94019815422593</v>
      </c>
      <c r="G444" s="498">
        <v>454.94019815422593</v>
      </c>
      <c r="H444" s="502">
        <f t="shared" si="66"/>
        <v>0</v>
      </c>
      <c r="I444" s="491">
        <v>-244.91732602690561</v>
      </c>
      <c r="J444" s="491">
        <v>-278.22374993627295</v>
      </c>
      <c r="K444" s="500">
        <v>-290.55675283664664</v>
      </c>
      <c r="L444" s="500">
        <v>-290.55675283664664</v>
      </c>
      <c r="M444" s="488">
        <f t="shared" si="67"/>
        <v>0</v>
      </c>
      <c r="N444" s="440">
        <v>214.12206670538373</v>
      </c>
      <c r="O444" s="440">
        <v>176.76327557294189</v>
      </c>
      <c r="P444" s="438">
        <v>164.38344531757926</v>
      </c>
      <c r="Q444" s="438">
        <v>164.38344531757926</v>
      </c>
      <c r="R444" s="487">
        <f t="shared" si="68"/>
        <v>0</v>
      </c>
      <c r="S444" s="440">
        <v>499.23839066353088</v>
      </c>
      <c r="T444" s="440">
        <v>499.23839066353088</v>
      </c>
      <c r="U444" s="438">
        <v>499.55693155522584</v>
      </c>
      <c r="V444" s="438">
        <v>499.55693155522584</v>
      </c>
      <c r="W444" s="487">
        <f t="shared" si="69"/>
        <v>0</v>
      </c>
      <c r="X444" s="440">
        <v>713.36045736891458</v>
      </c>
      <c r="Y444" s="440">
        <v>676.00166623647283</v>
      </c>
      <c r="Z444" s="438">
        <v>663.94037687280513</v>
      </c>
      <c r="AA444" s="438">
        <v>663.94037687280513</v>
      </c>
      <c r="AB444" s="487">
        <f t="shared" si="70"/>
        <v>0</v>
      </c>
      <c r="AC444" s="440">
        <v>177.4657027841325</v>
      </c>
      <c r="AD444" s="440">
        <v>176.62094043080319</v>
      </c>
      <c r="AE444" s="440">
        <v>176.62094043080319</v>
      </c>
      <c r="AF444" s="438">
        <f t="shared" si="71"/>
        <v>173.2740318361175</v>
      </c>
      <c r="AG444" s="487">
        <f t="shared" si="72"/>
        <v>3.3469085946856865</v>
      </c>
      <c r="AH444" s="440">
        <v>890.82616015304711</v>
      </c>
      <c r="AI444" s="440">
        <v>852.62260666727593</v>
      </c>
      <c r="AJ444" s="438">
        <v>840.56131730360835</v>
      </c>
      <c r="AK444" s="428">
        <f t="shared" si="73"/>
        <v>837.21440870892252</v>
      </c>
      <c r="AL444" s="487">
        <f t="shared" si="74"/>
        <v>3.3469085946858286</v>
      </c>
      <c r="AM444" s="429">
        <v>12</v>
      </c>
      <c r="AN444" s="429">
        <v>12</v>
      </c>
    </row>
    <row r="445" spans="1:40">
      <c r="A445" s="434">
        <v>430</v>
      </c>
      <c r="B445" s="435" t="s">
        <v>174</v>
      </c>
      <c r="C445" s="436">
        <v>15392</v>
      </c>
      <c r="D445" s="497">
        <v>87.669039122247952</v>
      </c>
      <c r="E445" s="497">
        <v>86.515987134247013</v>
      </c>
      <c r="F445" s="498">
        <v>88.504061552924554</v>
      </c>
      <c r="G445" s="498">
        <v>88.504061552924554</v>
      </c>
      <c r="H445" s="502">
        <f t="shared" si="66"/>
        <v>0</v>
      </c>
      <c r="I445" s="491">
        <v>-4.1297634150186751</v>
      </c>
      <c r="J445" s="491">
        <v>62.908475780459213</v>
      </c>
      <c r="K445" s="500">
        <v>54.49663276835026</v>
      </c>
      <c r="L445" s="500">
        <v>54.49663276835026</v>
      </c>
      <c r="M445" s="488">
        <f t="shared" si="67"/>
        <v>0</v>
      </c>
      <c r="N445" s="440">
        <v>83.53927570722928</v>
      </c>
      <c r="O445" s="440">
        <v>149.42446291470623</v>
      </c>
      <c r="P445" s="438">
        <v>143.00069432127481</v>
      </c>
      <c r="Q445" s="438">
        <v>143.00069432127481</v>
      </c>
      <c r="R445" s="487">
        <f t="shared" si="68"/>
        <v>0</v>
      </c>
      <c r="S445" s="440">
        <v>392.85901626995673</v>
      </c>
      <c r="T445" s="440">
        <v>392.85901626995673</v>
      </c>
      <c r="U445" s="438">
        <v>396.05075286895811</v>
      </c>
      <c r="V445" s="438">
        <v>396.05075286895811</v>
      </c>
      <c r="W445" s="487">
        <f t="shared" si="69"/>
        <v>0</v>
      </c>
      <c r="X445" s="440">
        <v>476.39829197718598</v>
      </c>
      <c r="Y445" s="440">
        <v>542.28347918466295</v>
      </c>
      <c r="Z445" s="438">
        <v>539.05144719023292</v>
      </c>
      <c r="AA445" s="438">
        <v>539.05144719023292</v>
      </c>
      <c r="AB445" s="487">
        <f t="shared" si="70"/>
        <v>0</v>
      </c>
      <c r="AC445" s="440">
        <v>213.94835588815667</v>
      </c>
      <c r="AD445" s="440">
        <v>212.66164519087312</v>
      </c>
      <c r="AE445" s="440">
        <v>212.66164519087312</v>
      </c>
      <c r="AF445" s="438">
        <f t="shared" si="71"/>
        <v>211.92962883786359</v>
      </c>
      <c r="AG445" s="487">
        <f t="shared" si="72"/>
        <v>0.73201635300952717</v>
      </c>
      <c r="AH445" s="440">
        <v>690.34664786534256</v>
      </c>
      <c r="AI445" s="440">
        <v>754.94512437553612</v>
      </c>
      <c r="AJ445" s="438">
        <v>751.71309238110609</v>
      </c>
      <c r="AK445" s="428">
        <f t="shared" si="73"/>
        <v>750.98107602809648</v>
      </c>
      <c r="AL445" s="487">
        <f t="shared" si="74"/>
        <v>0.73201635300961243</v>
      </c>
      <c r="AM445" s="429">
        <v>2</v>
      </c>
      <c r="AN445" s="429">
        <v>2</v>
      </c>
    </row>
    <row r="446" spans="1:40">
      <c r="A446" s="434">
        <v>433</v>
      </c>
      <c r="B446" s="435" t="s">
        <v>175</v>
      </c>
      <c r="C446" s="436">
        <v>7749</v>
      </c>
      <c r="D446" s="497">
        <v>317.42571995545444</v>
      </c>
      <c r="E446" s="497">
        <v>314.50262675200901</v>
      </c>
      <c r="F446" s="498">
        <v>316.64634459641093</v>
      </c>
      <c r="G446" s="498">
        <v>316.64634459641093</v>
      </c>
      <c r="H446" s="502">
        <f t="shared" si="66"/>
        <v>0</v>
      </c>
      <c r="I446" s="491">
        <v>-41.1214198368342</v>
      </c>
      <c r="J446" s="491">
        <v>-34.810456496785051</v>
      </c>
      <c r="K446" s="500">
        <v>-46.114006265888058</v>
      </c>
      <c r="L446" s="500">
        <v>-46.114006265888058</v>
      </c>
      <c r="M446" s="488">
        <f t="shared" si="67"/>
        <v>0</v>
      </c>
      <c r="N446" s="440">
        <v>276.30430011862023</v>
      </c>
      <c r="O446" s="440">
        <v>279.69217025522391</v>
      </c>
      <c r="P446" s="438">
        <v>270.53233833052292</v>
      </c>
      <c r="Q446" s="438">
        <v>270.53233833052292</v>
      </c>
      <c r="R446" s="487">
        <f t="shared" si="68"/>
        <v>0</v>
      </c>
      <c r="S446" s="440">
        <v>294.98206950201569</v>
      </c>
      <c r="T446" s="440">
        <v>294.98206950201569</v>
      </c>
      <c r="U446" s="438">
        <v>295.43335807730426</v>
      </c>
      <c r="V446" s="438">
        <v>295.43335807730426</v>
      </c>
      <c r="W446" s="487">
        <f t="shared" si="69"/>
        <v>0</v>
      </c>
      <c r="X446" s="440">
        <v>571.28636962063592</v>
      </c>
      <c r="Y446" s="440">
        <v>574.67423975723966</v>
      </c>
      <c r="Z446" s="438">
        <v>565.96569640782718</v>
      </c>
      <c r="AA446" s="438">
        <v>565.96569640782718</v>
      </c>
      <c r="AB446" s="487">
        <f t="shared" si="70"/>
        <v>0</v>
      </c>
      <c r="AC446" s="440">
        <v>186.59882595891381</v>
      </c>
      <c r="AD446" s="440">
        <v>185.55193528632611</v>
      </c>
      <c r="AE446" s="440">
        <v>185.55193528632611</v>
      </c>
      <c r="AF446" s="438">
        <f t="shared" si="71"/>
        <v>181.08028834756135</v>
      </c>
      <c r="AG446" s="487">
        <f t="shared" si="72"/>
        <v>4.4716469387647635</v>
      </c>
      <c r="AH446" s="440">
        <v>757.88519557954976</v>
      </c>
      <c r="AI446" s="440">
        <v>760.22617504356583</v>
      </c>
      <c r="AJ446" s="438">
        <v>751.51763169415335</v>
      </c>
      <c r="AK446" s="428">
        <f t="shared" si="73"/>
        <v>747.04598475538853</v>
      </c>
      <c r="AL446" s="487">
        <f t="shared" si="74"/>
        <v>4.4716469387648203</v>
      </c>
      <c r="AM446" s="429">
        <v>5</v>
      </c>
      <c r="AN446" s="429">
        <v>5</v>
      </c>
    </row>
    <row r="447" spans="1:40">
      <c r="A447" s="434">
        <v>434</v>
      </c>
      <c r="B447" s="435" t="s">
        <v>176</v>
      </c>
      <c r="C447" s="436">
        <v>14568</v>
      </c>
      <c r="D447" s="497">
        <v>238.2734024866578</v>
      </c>
      <c r="E447" s="497">
        <v>235.91678449062891</v>
      </c>
      <c r="F447" s="498">
        <v>233.0104988098964</v>
      </c>
      <c r="G447" s="498">
        <v>233.0104988098964</v>
      </c>
      <c r="H447" s="502">
        <f t="shared" si="66"/>
        <v>0</v>
      </c>
      <c r="I447" s="491">
        <v>172.13813699548447</v>
      </c>
      <c r="J447" s="491">
        <v>178.51082287643715</v>
      </c>
      <c r="K447" s="500">
        <v>178.24861092067204</v>
      </c>
      <c r="L447" s="500">
        <v>178.24861092067204</v>
      </c>
      <c r="M447" s="488">
        <f t="shared" si="67"/>
        <v>0</v>
      </c>
      <c r="N447" s="440">
        <v>410.41153948214225</v>
      </c>
      <c r="O447" s="440">
        <v>414.42760736706606</v>
      </c>
      <c r="P447" s="438">
        <v>411.25910973056847</v>
      </c>
      <c r="Q447" s="438">
        <v>411.25910973056847</v>
      </c>
      <c r="R447" s="487">
        <f t="shared" si="68"/>
        <v>0</v>
      </c>
      <c r="S447" s="440">
        <v>61.825972087994934</v>
      </c>
      <c r="T447" s="440">
        <v>61.825972087994934</v>
      </c>
      <c r="U447" s="438">
        <v>60.706743112009576</v>
      </c>
      <c r="V447" s="438">
        <v>60.706743112009576</v>
      </c>
      <c r="W447" s="487">
        <f t="shared" si="69"/>
        <v>0</v>
      </c>
      <c r="X447" s="440">
        <v>472.2375115701372</v>
      </c>
      <c r="Y447" s="440">
        <v>476.25357945506101</v>
      </c>
      <c r="Z447" s="438">
        <v>471.96585284257799</v>
      </c>
      <c r="AA447" s="438">
        <v>471.96585284257799</v>
      </c>
      <c r="AB447" s="487">
        <f t="shared" si="70"/>
        <v>0</v>
      </c>
      <c r="AC447" s="440">
        <v>180.88572386271028</v>
      </c>
      <c r="AD447" s="440">
        <v>180.24744725033946</v>
      </c>
      <c r="AE447" s="440">
        <v>180.24744725033946</v>
      </c>
      <c r="AF447" s="438">
        <f t="shared" si="71"/>
        <v>177.2433269738988</v>
      </c>
      <c r="AG447" s="487">
        <f t="shared" si="72"/>
        <v>3.0041202764406592</v>
      </c>
      <c r="AH447" s="440">
        <v>653.12323543284742</v>
      </c>
      <c r="AI447" s="440">
        <v>656.50102670540048</v>
      </c>
      <c r="AJ447" s="438">
        <v>652.21330009291739</v>
      </c>
      <c r="AK447" s="428">
        <f t="shared" si="73"/>
        <v>649.20917981647688</v>
      </c>
      <c r="AL447" s="487">
        <f t="shared" si="74"/>
        <v>3.004120276440517</v>
      </c>
      <c r="AM447" s="429">
        <v>1</v>
      </c>
      <c r="AN447" s="430">
        <v>32</v>
      </c>
    </row>
    <row r="448" spans="1:40">
      <c r="A448" s="434">
        <v>435</v>
      </c>
      <c r="B448" s="435" t="s">
        <v>177</v>
      </c>
      <c r="C448" s="436">
        <v>692</v>
      </c>
      <c r="D448" s="497">
        <v>86.327916073478448</v>
      </c>
      <c r="E448" s="497">
        <v>85.293349152068529</v>
      </c>
      <c r="F448" s="498">
        <v>79.838040514939124</v>
      </c>
      <c r="G448" s="498">
        <v>79.838040514939124</v>
      </c>
      <c r="H448" s="502">
        <f t="shared" si="66"/>
        <v>0</v>
      </c>
      <c r="I448" s="491">
        <v>1041.6718918095066</v>
      </c>
      <c r="J448" s="491">
        <v>1048.7348029601242</v>
      </c>
      <c r="K448" s="500">
        <v>1078.702458904105</v>
      </c>
      <c r="L448" s="500">
        <v>1078.702458904105</v>
      </c>
      <c r="M448" s="488">
        <f t="shared" si="67"/>
        <v>0</v>
      </c>
      <c r="N448" s="440">
        <v>1127.9998078829851</v>
      </c>
      <c r="O448" s="440">
        <v>1134.0281521121926</v>
      </c>
      <c r="P448" s="438">
        <v>1158.5404994190442</v>
      </c>
      <c r="Q448" s="438">
        <v>1158.5404994190442</v>
      </c>
      <c r="R448" s="487">
        <f t="shared" si="68"/>
        <v>0</v>
      </c>
      <c r="S448" s="440">
        <v>75.715375152635715</v>
      </c>
      <c r="T448" s="440">
        <v>75.715375152635715</v>
      </c>
      <c r="U448" s="438">
        <v>74.396030961193432</v>
      </c>
      <c r="V448" s="438">
        <v>74.396030961193432</v>
      </c>
      <c r="W448" s="487">
        <f t="shared" si="69"/>
        <v>0</v>
      </c>
      <c r="X448" s="440">
        <v>1203.7151830356208</v>
      </c>
      <c r="Y448" s="440">
        <v>1209.7435272648283</v>
      </c>
      <c r="Z448" s="438">
        <v>1232.9365303802376</v>
      </c>
      <c r="AA448" s="438">
        <v>1232.9365303802376</v>
      </c>
      <c r="AB448" s="487">
        <f t="shared" si="70"/>
        <v>0</v>
      </c>
      <c r="AC448" s="440">
        <v>220.19596341960329</v>
      </c>
      <c r="AD448" s="440">
        <v>219.61190831318456</v>
      </c>
      <c r="AE448" s="440">
        <v>219.61190831318456</v>
      </c>
      <c r="AF448" s="438">
        <f t="shared" si="71"/>
        <v>216.43770659386868</v>
      </c>
      <c r="AG448" s="487">
        <f t="shared" si="72"/>
        <v>3.1742017193158745</v>
      </c>
      <c r="AH448" s="440">
        <v>1423.9111464552241</v>
      </c>
      <c r="AI448" s="440">
        <v>1429.3554355780129</v>
      </c>
      <c r="AJ448" s="438">
        <v>1452.5484386934222</v>
      </c>
      <c r="AK448" s="428">
        <f t="shared" si="73"/>
        <v>1449.3742369741062</v>
      </c>
      <c r="AL448" s="487">
        <f t="shared" si="74"/>
        <v>3.1742017193159882</v>
      </c>
      <c r="AM448" s="429">
        <v>13</v>
      </c>
      <c r="AN448" s="429">
        <v>13</v>
      </c>
    </row>
    <row r="449" spans="1:40">
      <c r="A449" s="434">
        <v>436</v>
      </c>
      <c r="B449" s="435" t="s">
        <v>178</v>
      </c>
      <c r="C449" s="436">
        <v>1988</v>
      </c>
      <c r="D449" s="497">
        <v>1160.0452683917524</v>
      </c>
      <c r="E449" s="497">
        <v>1150.7100515747013</v>
      </c>
      <c r="F449" s="498">
        <v>1151.2167455517767</v>
      </c>
      <c r="G449" s="498">
        <v>1151.2167455517767</v>
      </c>
      <c r="H449" s="502">
        <f t="shared" si="66"/>
        <v>0</v>
      </c>
      <c r="I449" s="491">
        <v>-178.49600377434118</v>
      </c>
      <c r="J449" s="491">
        <v>-202.80126825614602</v>
      </c>
      <c r="K449" s="500">
        <v>-202.73050933377371</v>
      </c>
      <c r="L449" s="500">
        <v>-202.73050933377371</v>
      </c>
      <c r="M449" s="488">
        <f t="shared" si="67"/>
        <v>0</v>
      </c>
      <c r="N449" s="440">
        <v>981.54926461741127</v>
      </c>
      <c r="O449" s="440">
        <v>947.90878331855549</v>
      </c>
      <c r="P449" s="438">
        <v>948.48623621800311</v>
      </c>
      <c r="Q449" s="438">
        <v>948.48623621800311</v>
      </c>
      <c r="R449" s="487">
        <f t="shared" si="68"/>
        <v>0</v>
      </c>
      <c r="S449" s="440">
        <v>689.38944201706192</v>
      </c>
      <c r="T449" s="440">
        <v>689.38944201706192</v>
      </c>
      <c r="U449" s="438">
        <v>689.31485523799245</v>
      </c>
      <c r="V449" s="438">
        <v>689.31485523799245</v>
      </c>
      <c r="W449" s="487">
        <f t="shared" si="69"/>
        <v>0</v>
      </c>
      <c r="X449" s="440">
        <v>1670.9387066344732</v>
      </c>
      <c r="Y449" s="440">
        <v>1637.2982253356174</v>
      </c>
      <c r="Z449" s="438">
        <v>1637.8010914559954</v>
      </c>
      <c r="AA449" s="438">
        <v>1637.8010914559954</v>
      </c>
      <c r="AB449" s="487">
        <f t="shared" si="70"/>
        <v>0</v>
      </c>
      <c r="AC449" s="440">
        <v>164.36224493480609</v>
      </c>
      <c r="AD449" s="440">
        <v>163.78856011274382</v>
      </c>
      <c r="AE449" s="440">
        <v>163.78856011274382</v>
      </c>
      <c r="AF449" s="438">
        <f t="shared" si="71"/>
        <v>162.35035593476601</v>
      </c>
      <c r="AG449" s="487">
        <f t="shared" si="72"/>
        <v>1.4382041779778092</v>
      </c>
      <c r="AH449" s="440">
        <v>1835.3009515692793</v>
      </c>
      <c r="AI449" s="440">
        <v>1801.0867854483613</v>
      </c>
      <c r="AJ449" s="438">
        <v>1801.5896515687393</v>
      </c>
      <c r="AK449" s="428">
        <f t="shared" si="73"/>
        <v>1800.1514473907616</v>
      </c>
      <c r="AL449" s="487">
        <f t="shared" si="74"/>
        <v>1.4382041779776955</v>
      </c>
      <c r="AM449" s="429">
        <v>17</v>
      </c>
      <c r="AN449" s="429">
        <v>17</v>
      </c>
    </row>
    <row r="450" spans="1:40">
      <c r="A450" s="434">
        <v>440</v>
      </c>
      <c r="B450" s="435" t="s">
        <v>179</v>
      </c>
      <c r="C450" s="436">
        <v>5732</v>
      </c>
      <c r="D450" s="497">
        <v>1852.8859151775416</v>
      </c>
      <c r="E450" s="497">
        <v>1838.2565704571787</v>
      </c>
      <c r="F450" s="498">
        <v>1837.1792055960459</v>
      </c>
      <c r="G450" s="498">
        <v>1837.1792055960459</v>
      </c>
      <c r="H450" s="502">
        <f t="shared" si="66"/>
        <v>0</v>
      </c>
      <c r="I450" s="491">
        <v>-452.08494993717187</v>
      </c>
      <c r="J450" s="491">
        <v>-446.63011031187062</v>
      </c>
      <c r="K450" s="500">
        <v>-448.46250763045589</v>
      </c>
      <c r="L450" s="500">
        <v>-448.46250763045589</v>
      </c>
      <c r="M450" s="488">
        <f t="shared" si="67"/>
        <v>0</v>
      </c>
      <c r="N450" s="440">
        <v>1400.8009652403696</v>
      </c>
      <c r="O450" s="440">
        <v>1391.6264601453081</v>
      </c>
      <c r="P450" s="438">
        <v>1388.7166979655901</v>
      </c>
      <c r="Q450" s="438">
        <v>1388.7166979655901</v>
      </c>
      <c r="R450" s="487">
        <f t="shared" si="68"/>
        <v>0</v>
      </c>
      <c r="S450" s="440">
        <v>541.14150795910837</v>
      </c>
      <c r="T450" s="440">
        <v>541.14150795910837</v>
      </c>
      <c r="U450" s="438">
        <v>542.55732231004083</v>
      </c>
      <c r="V450" s="438">
        <v>542.55732231004083</v>
      </c>
      <c r="W450" s="487">
        <f t="shared" si="69"/>
        <v>0</v>
      </c>
      <c r="X450" s="440">
        <v>1941.9424731994777</v>
      </c>
      <c r="Y450" s="440">
        <v>1932.7679681044165</v>
      </c>
      <c r="Z450" s="438">
        <v>1931.2740202756308</v>
      </c>
      <c r="AA450" s="438">
        <v>1931.2740202756308</v>
      </c>
      <c r="AB450" s="487">
        <f t="shared" si="70"/>
        <v>0</v>
      </c>
      <c r="AC450" s="440">
        <v>134.92005152318697</v>
      </c>
      <c r="AD450" s="440">
        <v>134.91822659248569</v>
      </c>
      <c r="AE450" s="440">
        <v>134.91822659248569</v>
      </c>
      <c r="AF450" s="438">
        <f t="shared" si="71"/>
        <v>132.25945456137322</v>
      </c>
      <c r="AG450" s="487">
        <f t="shared" si="72"/>
        <v>2.658772031112477</v>
      </c>
      <c r="AH450" s="440">
        <v>2076.8625247226646</v>
      </c>
      <c r="AI450" s="440">
        <v>2067.6861946969025</v>
      </c>
      <c r="AJ450" s="438">
        <v>2066.1922468681164</v>
      </c>
      <c r="AK450" s="428">
        <f t="shared" si="73"/>
        <v>2063.5334748370042</v>
      </c>
      <c r="AL450" s="487">
        <f t="shared" si="74"/>
        <v>2.6587720311122212</v>
      </c>
      <c r="AM450" s="429">
        <v>15</v>
      </c>
      <c r="AN450" s="429">
        <v>15</v>
      </c>
    </row>
    <row r="451" spans="1:40">
      <c r="A451" s="434">
        <v>441</v>
      </c>
      <c r="B451" s="435" t="s">
        <v>180</v>
      </c>
      <c r="C451" s="436">
        <v>4421</v>
      </c>
      <c r="D451" s="497">
        <v>90.411087817048056</v>
      </c>
      <c r="E451" s="497">
        <v>89.179304426512218</v>
      </c>
      <c r="F451" s="498">
        <v>90.412855757560763</v>
      </c>
      <c r="G451" s="498">
        <v>90.412855757560763</v>
      </c>
      <c r="H451" s="502">
        <f t="shared" si="66"/>
        <v>0</v>
      </c>
      <c r="I451" s="491">
        <v>-276.72351626546686</v>
      </c>
      <c r="J451" s="491">
        <v>-275.47860062375383</v>
      </c>
      <c r="K451" s="500">
        <v>-277.42209046649009</v>
      </c>
      <c r="L451" s="500">
        <v>-277.42209046649009</v>
      </c>
      <c r="M451" s="488">
        <f t="shared" si="67"/>
        <v>0</v>
      </c>
      <c r="N451" s="440">
        <v>-186.31242844841881</v>
      </c>
      <c r="O451" s="440">
        <v>-186.29929619724163</v>
      </c>
      <c r="P451" s="438">
        <v>-187.00923470892934</v>
      </c>
      <c r="Q451" s="438">
        <v>-187.00923470892934</v>
      </c>
      <c r="R451" s="487">
        <f t="shared" si="68"/>
        <v>0</v>
      </c>
      <c r="S451" s="440">
        <v>256.120772209937</v>
      </c>
      <c r="T451" s="440">
        <v>256.120772209937</v>
      </c>
      <c r="U451" s="438">
        <v>256.33085484801069</v>
      </c>
      <c r="V451" s="438">
        <v>256.33085484801069</v>
      </c>
      <c r="W451" s="487">
        <f t="shared" si="69"/>
        <v>0</v>
      </c>
      <c r="X451" s="440">
        <v>69.808343761518188</v>
      </c>
      <c r="Y451" s="440">
        <v>69.821476012695371</v>
      </c>
      <c r="Z451" s="438">
        <v>69.321620139081347</v>
      </c>
      <c r="AA451" s="438">
        <v>69.321620139081347</v>
      </c>
      <c r="AB451" s="487">
        <f t="shared" si="70"/>
        <v>0</v>
      </c>
      <c r="AC451" s="440">
        <v>202.09426215843988</v>
      </c>
      <c r="AD451" s="440">
        <v>200.78622999320049</v>
      </c>
      <c r="AE451" s="440">
        <v>200.78622999320049</v>
      </c>
      <c r="AF451" s="438">
        <f t="shared" si="71"/>
        <v>198.06953862505466</v>
      </c>
      <c r="AG451" s="487">
        <f t="shared" si="72"/>
        <v>2.7166913681458311</v>
      </c>
      <c r="AH451" s="440">
        <v>271.90260591995803</v>
      </c>
      <c r="AI451" s="440">
        <v>270.60770600589592</v>
      </c>
      <c r="AJ451" s="438">
        <v>270.10785013228184</v>
      </c>
      <c r="AK451" s="428">
        <f t="shared" si="73"/>
        <v>267.39115876413598</v>
      </c>
      <c r="AL451" s="487">
        <f t="shared" si="74"/>
        <v>2.7166913681458595</v>
      </c>
      <c r="AM451" s="429">
        <v>9</v>
      </c>
      <c r="AN451" s="429">
        <v>9</v>
      </c>
    </row>
    <row r="452" spans="1:40">
      <c r="A452" s="434">
        <v>444</v>
      </c>
      <c r="B452" s="435" t="s">
        <v>181</v>
      </c>
      <c r="C452" s="436">
        <v>45811</v>
      </c>
      <c r="D452" s="497">
        <v>282.18372239892847</v>
      </c>
      <c r="E452" s="497">
        <v>279.34707368800451</v>
      </c>
      <c r="F452" s="498">
        <v>276.95039097144138</v>
      </c>
      <c r="G452" s="498">
        <v>276.95039097144138</v>
      </c>
      <c r="H452" s="502">
        <f t="shared" si="66"/>
        <v>0</v>
      </c>
      <c r="I452" s="491">
        <v>77.734130767488182</v>
      </c>
      <c r="J452" s="491">
        <v>83.933502251475858</v>
      </c>
      <c r="K452" s="500">
        <v>76.117719921248678</v>
      </c>
      <c r="L452" s="500">
        <v>76.117719921248678</v>
      </c>
      <c r="M452" s="488">
        <f t="shared" si="67"/>
        <v>0</v>
      </c>
      <c r="N452" s="440">
        <v>359.91785316641665</v>
      </c>
      <c r="O452" s="440">
        <v>363.2805759394804</v>
      </c>
      <c r="P452" s="438">
        <v>353.06811089269007</v>
      </c>
      <c r="Q452" s="438">
        <v>353.06811089269007</v>
      </c>
      <c r="R452" s="487">
        <f t="shared" si="68"/>
        <v>0</v>
      </c>
      <c r="S452" s="440">
        <v>132.96291223478261</v>
      </c>
      <c r="T452" s="440">
        <v>132.96291223478261</v>
      </c>
      <c r="U452" s="438">
        <v>132.65639406959846</v>
      </c>
      <c r="V452" s="438">
        <v>132.65639406959846</v>
      </c>
      <c r="W452" s="487">
        <f t="shared" si="69"/>
        <v>0</v>
      </c>
      <c r="X452" s="440">
        <v>492.88076540119931</v>
      </c>
      <c r="Y452" s="440">
        <v>496.24348817426295</v>
      </c>
      <c r="Z452" s="438">
        <v>485.72450496228851</v>
      </c>
      <c r="AA452" s="438">
        <v>485.72450496228851</v>
      </c>
      <c r="AB452" s="487">
        <f t="shared" si="70"/>
        <v>0</v>
      </c>
      <c r="AC452" s="440">
        <v>157.8294878203404</v>
      </c>
      <c r="AD452" s="440">
        <v>157.65036674998288</v>
      </c>
      <c r="AE452" s="440">
        <v>157.65036674998288</v>
      </c>
      <c r="AF452" s="438">
        <f t="shared" si="71"/>
        <v>153.31296678642684</v>
      </c>
      <c r="AG452" s="487">
        <f t="shared" si="72"/>
        <v>4.3373999635560381</v>
      </c>
      <c r="AH452" s="440">
        <v>650.71025322153969</v>
      </c>
      <c r="AI452" s="440">
        <v>653.89385492424583</v>
      </c>
      <c r="AJ452" s="438">
        <v>643.37487171227144</v>
      </c>
      <c r="AK452" s="428">
        <f t="shared" si="73"/>
        <v>639.03747174871535</v>
      </c>
      <c r="AL452" s="487">
        <f t="shared" si="74"/>
        <v>4.3373999635560949</v>
      </c>
      <c r="AM452" s="429">
        <v>1</v>
      </c>
      <c r="AN452" s="430">
        <v>34</v>
      </c>
    </row>
    <row r="453" spans="1:40">
      <c r="A453" s="434">
        <v>445</v>
      </c>
      <c r="B453" s="435" t="s">
        <v>182</v>
      </c>
      <c r="C453" s="436">
        <v>14991</v>
      </c>
      <c r="D453" s="497">
        <v>787.3415849762697</v>
      </c>
      <c r="E453" s="497">
        <v>780.85325015565002</v>
      </c>
      <c r="F453" s="498">
        <v>780.75383268332268</v>
      </c>
      <c r="G453" s="498">
        <v>780.75383268332268</v>
      </c>
      <c r="H453" s="502">
        <f t="shared" si="66"/>
        <v>0</v>
      </c>
      <c r="I453" s="491">
        <v>-408.44357508941562</v>
      </c>
      <c r="J453" s="491">
        <v>-405.63578724020834</v>
      </c>
      <c r="K453" s="500">
        <v>-409.07426771280035</v>
      </c>
      <c r="L453" s="500">
        <v>-409.07426771280035</v>
      </c>
      <c r="M453" s="488">
        <f t="shared" si="67"/>
        <v>0</v>
      </c>
      <c r="N453" s="440">
        <v>378.8980098868542</v>
      </c>
      <c r="O453" s="440">
        <v>375.21746291544162</v>
      </c>
      <c r="P453" s="438">
        <v>371.67956497052228</v>
      </c>
      <c r="Q453" s="438">
        <v>371.67956497052228</v>
      </c>
      <c r="R453" s="487">
        <f t="shared" si="68"/>
        <v>0</v>
      </c>
      <c r="S453" s="440">
        <v>20.00802530640161</v>
      </c>
      <c r="T453" s="440">
        <v>20.00802530640161</v>
      </c>
      <c r="U453" s="438">
        <v>19.679875381324621</v>
      </c>
      <c r="V453" s="438">
        <v>19.679875381324621</v>
      </c>
      <c r="W453" s="487">
        <f t="shared" si="69"/>
        <v>0</v>
      </c>
      <c r="X453" s="440">
        <v>398.90603519325578</v>
      </c>
      <c r="Y453" s="440">
        <v>395.22548822184319</v>
      </c>
      <c r="Z453" s="438">
        <v>391.35944035184696</v>
      </c>
      <c r="AA453" s="438">
        <v>391.35944035184696</v>
      </c>
      <c r="AB453" s="487">
        <f t="shared" si="70"/>
        <v>0</v>
      </c>
      <c r="AC453" s="440">
        <v>159.18215833031883</v>
      </c>
      <c r="AD453" s="440">
        <v>158.98705195391133</v>
      </c>
      <c r="AE453" s="440">
        <v>158.98705195391133</v>
      </c>
      <c r="AF453" s="438">
        <f t="shared" si="71"/>
        <v>157.33637711984446</v>
      </c>
      <c r="AG453" s="487">
        <f t="shared" si="72"/>
        <v>1.6506748340668764</v>
      </c>
      <c r="AH453" s="440">
        <v>558.08819352357466</v>
      </c>
      <c r="AI453" s="440">
        <v>554.21254017575461</v>
      </c>
      <c r="AJ453" s="438">
        <v>550.34649230575826</v>
      </c>
      <c r="AK453" s="428">
        <f t="shared" si="73"/>
        <v>548.69581747169138</v>
      </c>
      <c r="AL453" s="487">
        <f t="shared" si="74"/>
        <v>1.6506748340668764</v>
      </c>
      <c r="AM453" s="429">
        <v>2</v>
      </c>
      <c r="AN453" s="429">
        <v>2</v>
      </c>
    </row>
    <row r="454" spans="1:40">
      <c r="A454" s="434">
        <v>475</v>
      </c>
      <c r="B454" s="435" t="s">
        <v>183</v>
      </c>
      <c r="C454" s="436">
        <v>5479</v>
      </c>
      <c r="D454" s="497">
        <v>1011.747035294658</v>
      </c>
      <c r="E454" s="497">
        <v>1003.6081326697368</v>
      </c>
      <c r="F454" s="498">
        <v>1005.4236233900142</v>
      </c>
      <c r="G454" s="498">
        <v>1005.4236233900142</v>
      </c>
      <c r="H454" s="502">
        <f t="shared" si="66"/>
        <v>0</v>
      </c>
      <c r="I454" s="491">
        <v>-480.52101468112113</v>
      </c>
      <c r="J454" s="491">
        <v>-474.19186233446152</v>
      </c>
      <c r="K454" s="500">
        <v>-485.03760495292272</v>
      </c>
      <c r="L454" s="500">
        <v>-485.03760495292272</v>
      </c>
      <c r="M454" s="488">
        <f t="shared" si="67"/>
        <v>0</v>
      </c>
      <c r="N454" s="440">
        <v>531.22602061353689</v>
      </c>
      <c r="O454" s="440">
        <v>529.41627033527539</v>
      </c>
      <c r="P454" s="438">
        <v>520.38601843709148</v>
      </c>
      <c r="Q454" s="438">
        <v>520.38601843709148</v>
      </c>
      <c r="R454" s="487">
        <f t="shared" si="68"/>
        <v>0</v>
      </c>
      <c r="S454" s="440">
        <v>321.74899174898508</v>
      </c>
      <c r="T454" s="440">
        <v>321.74899174898508</v>
      </c>
      <c r="U454" s="438">
        <v>321.32165623981354</v>
      </c>
      <c r="V454" s="438">
        <v>321.32165623981354</v>
      </c>
      <c r="W454" s="487">
        <f t="shared" si="69"/>
        <v>0</v>
      </c>
      <c r="X454" s="440">
        <v>852.97501236252197</v>
      </c>
      <c r="Y454" s="440">
        <v>851.16526208426058</v>
      </c>
      <c r="Z454" s="438">
        <v>841.70767467690496</v>
      </c>
      <c r="AA454" s="438">
        <v>841.70767467690496</v>
      </c>
      <c r="AB454" s="487">
        <f t="shared" si="70"/>
        <v>0</v>
      </c>
      <c r="AC454" s="440">
        <v>202.48645072652818</v>
      </c>
      <c r="AD454" s="440">
        <v>201.31886213083936</v>
      </c>
      <c r="AE454" s="440">
        <v>201.31886213083936</v>
      </c>
      <c r="AF454" s="438">
        <f t="shared" si="71"/>
        <v>198.85904107058215</v>
      </c>
      <c r="AG454" s="487">
        <f t="shared" si="72"/>
        <v>2.4598210602572124</v>
      </c>
      <c r="AH454" s="440">
        <v>1055.4614630890501</v>
      </c>
      <c r="AI454" s="440">
        <v>1052.4841242150999</v>
      </c>
      <c r="AJ454" s="438">
        <v>1043.0265368077442</v>
      </c>
      <c r="AK454" s="428">
        <f t="shared" si="73"/>
        <v>1040.5667157474873</v>
      </c>
      <c r="AL454" s="487">
        <f t="shared" si="74"/>
        <v>2.4598210602568997</v>
      </c>
      <c r="AM454" s="429">
        <v>15</v>
      </c>
      <c r="AN454" s="429">
        <v>15</v>
      </c>
    </row>
    <row r="455" spans="1:40">
      <c r="A455" s="434">
        <v>480</v>
      </c>
      <c r="B455" s="435" t="s">
        <v>184</v>
      </c>
      <c r="C455" s="436">
        <v>1978</v>
      </c>
      <c r="D455" s="497">
        <v>355.52107695013882</v>
      </c>
      <c r="E455" s="497">
        <v>352.42230077446879</v>
      </c>
      <c r="F455" s="498">
        <v>353.43274335533977</v>
      </c>
      <c r="G455" s="498">
        <v>353.43274335533977</v>
      </c>
      <c r="H455" s="502">
        <f t="shared" si="66"/>
        <v>0</v>
      </c>
      <c r="I455" s="491">
        <v>-8.5671492049844638</v>
      </c>
      <c r="J455" s="491">
        <v>-2.2551286234145249</v>
      </c>
      <c r="K455" s="500">
        <v>-1.2168611881293334</v>
      </c>
      <c r="L455" s="500">
        <v>-1.2168611881293334</v>
      </c>
      <c r="M455" s="488">
        <f t="shared" si="67"/>
        <v>0</v>
      </c>
      <c r="N455" s="440">
        <v>346.95392774515437</v>
      </c>
      <c r="O455" s="440">
        <v>350.16717215105422</v>
      </c>
      <c r="P455" s="438">
        <v>352.21588216721045</v>
      </c>
      <c r="Q455" s="438">
        <v>352.21588216721045</v>
      </c>
      <c r="R455" s="487">
        <f t="shared" si="68"/>
        <v>0</v>
      </c>
      <c r="S455" s="440">
        <v>527.24375725199297</v>
      </c>
      <c r="T455" s="440">
        <v>527.24375725199297</v>
      </c>
      <c r="U455" s="438">
        <v>528.59126236330383</v>
      </c>
      <c r="V455" s="438">
        <v>528.59126236330383</v>
      </c>
      <c r="W455" s="487">
        <f t="shared" si="69"/>
        <v>0</v>
      </c>
      <c r="X455" s="440">
        <v>874.19768499714723</v>
      </c>
      <c r="Y455" s="440">
        <v>877.41092940304725</v>
      </c>
      <c r="Z455" s="438">
        <v>880.80714453051428</v>
      </c>
      <c r="AA455" s="438">
        <v>880.80714453051428</v>
      </c>
      <c r="AB455" s="487">
        <f t="shared" si="70"/>
        <v>0</v>
      </c>
      <c r="AC455" s="440">
        <v>219.57464356183058</v>
      </c>
      <c r="AD455" s="440">
        <v>218.48231469433711</v>
      </c>
      <c r="AE455" s="440">
        <v>218.48231469433711</v>
      </c>
      <c r="AF455" s="438">
        <f t="shared" si="71"/>
        <v>214.87800237889951</v>
      </c>
      <c r="AG455" s="487">
        <f t="shared" si="72"/>
        <v>3.6043123154375962</v>
      </c>
      <c r="AH455" s="440">
        <v>1093.7723285589777</v>
      </c>
      <c r="AI455" s="440">
        <v>1095.8932440973842</v>
      </c>
      <c r="AJ455" s="438">
        <v>1099.2894592248515</v>
      </c>
      <c r="AK455" s="428">
        <f t="shared" si="73"/>
        <v>1095.6851469094138</v>
      </c>
      <c r="AL455" s="487">
        <f t="shared" si="74"/>
        <v>3.6043123154377099</v>
      </c>
      <c r="AM455" s="429">
        <v>2</v>
      </c>
      <c r="AN455" s="429">
        <v>2</v>
      </c>
    </row>
    <row r="456" spans="1:40">
      <c r="A456" s="434">
        <v>481</v>
      </c>
      <c r="B456" s="435" t="s">
        <v>185</v>
      </c>
      <c r="C456" s="436">
        <v>9642</v>
      </c>
      <c r="D456" s="497">
        <v>566.20245632868944</v>
      </c>
      <c r="E456" s="497">
        <v>561.53142920484891</v>
      </c>
      <c r="F456" s="498">
        <v>561.01863281050043</v>
      </c>
      <c r="G456" s="498">
        <v>561.01863281050043</v>
      </c>
      <c r="H456" s="502">
        <f t="shared" si="66"/>
        <v>0</v>
      </c>
      <c r="I456" s="491">
        <v>-19.577414971925926</v>
      </c>
      <c r="J456" s="491">
        <v>-8.4171312517349648</v>
      </c>
      <c r="K456" s="500">
        <v>-21.327888839250289</v>
      </c>
      <c r="L456" s="500">
        <v>-21.327888839250289</v>
      </c>
      <c r="M456" s="488">
        <f t="shared" si="67"/>
        <v>0</v>
      </c>
      <c r="N456" s="440">
        <v>546.62504135676352</v>
      </c>
      <c r="O456" s="440">
        <v>553.11429795311403</v>
      </c>
      <c r="P456" s="438">
        <v>539.69074397125019</v>
      </c>
      <c r="Q456" s="438">
        <v>539.69074397125019</v>
      </c>
      <c r="R456" s="487">
        <f t="shared" si="68"/>
        <v>0</v>
      </c>
      <c r="S456" s="440">
        <v>96.134154206467556</v>
      </c>
      <c r="T456" s="440">
        <v>96.134154206467556</v>
      </c>
      <c r="U456" s="438">
        <v>99.0177324369632</v>
      </c>
      <c r="V456" s="438">
        <v>99.0177324369632</v>
      </c>
      <c r="W456" s="487">
        <f t="shared" si="69"/>
        <v>0</v>
      </c>
      <c r="X456" s="440">
        <v>642.75919556323106</v>
      </c>
      <c r="Y456" s="440">
        <v>649.24845215958157</v>
      </c>
      <c r="Z456" s="438">
        <v>638.70847640821341</v>
      </c>
      <c r="AA456" s="438">
        <v>638.70847640821341</v>
      </c>
      <c r="AB456" s="487">
        <f t="shared" si="70"/>
        <v>0</v>
      </c>
      <c r="AC456" s="440">
        <v>129.20815023637229</v>
      </c>
      <c r="AD456" s="440">
        <v>129.40346317943485</v>
      </c>
      <c r="AE456" s="440">
        <v>129.40346317943485</v>
      </c>
      <c r="AF456" s="438">
        <f t="shared" si="71"/>
        <v>125.47561703309695</v>
      </c>
      <c r="AG456" s="487">
        <f t="shared" si="72"/>
        <v>3.9278461463378989</v>
      </c>
      <c r="AH456" s="440">
        <v>771.96734579960344</v>
      </c>
      <c r="AI456" s="440">
        <v>778.65191533901645</v>
      </c>
      <c r="AJ456" s="438">
        <v>768.11193958764829</v>
      </c>
      <c r="AK456" s="428">
        <f t="shared" si="73"/>
        <v>764.18409344131032</v>
      </c>
      <c r="AL456" s="487">
        <f t="shared" si="74"/>
        <v>3.9278461463379699</v>
      </c>
      <c r="AM456" s="429">
        <v>2</v>
      </c>
      <c r="AN456" s="429">
        <v>2</v>
      </c>
    </row>
    <row r="457" spans="1:40">
      <c r="A457" s="434">
        <v>483</v>
      </c>
      <c r="B457" s="435" t="s">
        <v>186</v>
      </c>
      <c r="C457" s="436">
        <v>1067</v>
      </c>
      <c r="D457" s="497">
        <v>1067.2331389157791</v>
      </c>
      <c r="E457" s="497">
        <v>1058.4615933093396</v>
      </c>
      <c r="F457" s="498">
        <v>1055.9694728463101</v>
      </c>
      <c r="G457" s="498">
        <v>1055.9694728463101</v>
      </c>
      <c r="H457" s="502">
        <f t="shared" si="66"/>
        <v>0</v>
      </c>
      <c r="I457" s="491">
        <v>-530.23181555164115</v>
      </c>
      <c r="J457" s="491">
        <v>-517.26618968745731</v>
      </c>
      <c r="K457" s="500">
        <v>-512.85015701606301</v>
      </c>
      <c r="L457" s="500">
        <v>-512.85015701606301</v>
      </c>
      <c r="M457" s="488">
        <f t="shared" si="67"/>
        <v>0</v>
      </c>
      <c r="N457" s="440">
        <v>537.00132336413799</v>
      </c>
      <c r="O457" s="440">
        <v>541.19540362188252</v>
      </c>
      <c r="P457" s="438">
        <v>543.11931583024705</v>
      </c>
      <c r="Q457" s="438">
        <v>543.11931583024705</v>
      </c>
      <c r="R457" s="487">
        <f t="shared" si="68"/>
        <v>0</v>
      </c>
      <c r="S457" s="440">
        <v>892.23035880027635</v>
      </c>
      <c r="T457" s="440">
        <v>892.23035880027635</v>
      </c>
      <c r="U457" s="438">
        <v>894.4247179404033</v>
      </c>
      <c r="V457" s="438">
        <v>894.4247179404033</v>
      </c>
      <c r="W457" s="487">
        <f t="shared" si="69"/>
        <v>0</v>
      </c>
      <c r="X457" s="440">
        <v>1429.2316821644142</v>
      </c>
      <c r="Y457" s="440">
        <v>1433.4257624221589</v>
      </c>
      <c r="Z457" s="438">
        <v>1437.5440337706502</v>
      </c>
      <c r="AA457" s="438">
        <v>1437.5440337706502</v>
      </c>
      <c r="AB457" s="487">
        <f t="shared" si="70"/>
        <v>0</v>
      </c>
      <c r="AC457" s="440">
        <v>226.58480802170092</v>
      </c>
      <c r="AD457" s="440">
        <v>224.5890009012098</v>
      </c>
      <c r="AE457" s="440">
        <v>224.5890009012098</v>
      </c>
      <c r="AF457" s="438">
        <f t="shared" si="71"/>
        <v>224.86923708017181</v>
      </c>
      <c r="AG457" s="487">
        <f t="shared" si="72"/>
        <v>-0.28023617896201358</v>
      </c>
      <c r="AH457" s="440">
        <v>1655.8164901861153</v>
      </c>
      <c r="AI457" s="440">
        <v>1658.0147633233687</v>
      </c>
      <c r="AJ457" s="438">
        <v>1662.1330346718598</v>
      </c>
      <c r="AK457" s="428">
        <f t="shared" si="73"/>
        <v>1662.4132708508221</v>
      </c>
      <c r="AL457" s="487">
        <f t="shared" si="74"/>
        <v>-0.28023617896224096</v>
      </c>
      <c r="AM457" s="429">
        <v>17</v>
      </c>
      <c r="AN457" s="429">
        <v>17</v>
      </c>
    </row>
    <row r="458" spans="1:40">
      <c r="A458" s="434">
        <v>484</v>
      </c>
      <c r="B458" s="435" t="s">
        <v>187</v>
      </c>
      <c r="C458" s="436">
        <v>2967</v>
      </c>
      <c r="D458" s="497">
        <v>263.50274830774742</v>
      </c>
      <c r="E458" s="497">
        <v>261.13993159050318</v>
      </c>
      <c r="F458" s="498">
        <v>255.4213203271629</v>
      </c>
      <c r="G458" s="498">
        <v>255.4213203271629</v>
      </c>
      <c r="H458" s="502">
        <f t="shared" si="66"/>
        <v>0</v>
      </c>
      <c r="I458" s="491">
        <v>-170.85184741993919</v>
      </c>
      <c r="J458" s="491">
        <v>-162.26133157769419</v>
      </c>
      <c r="K458" s="500">
        <v>-157.90523793718685</v>
      </c>
      <c r="L458" s="500">
        <v>-157.90523793718685</v>
      </c>
      <c r="M458" s="488">
        <f t="shared" si="67"/>
        <v>0</v>
      </c>
      <c r="N458" s="440">
        <v>92.65090088780822</v>
      </c>
      <c r="O458" s="440">
        <v>98.878600012808974</v>
      </c>
      <c r="P458" s="438">
        <v>97.51608238997602</v>
      </c>
      <c r="Q458" s="438">
        <v>97.51608238997602</v>
      </c>
      <c r="R458" s="487">
        <f t="shared" si="68"/>
        <v>0</v>
      </c>
      <c r="S458" s="440">
        <v>365.76068915348634</v>
      </c>
      <c r="T458" s="440">
        <v>365.76068915348634</v>
      </c>
      <c r="U458" s="438">
        <v>361.64313254913742</v>
      </c>
      <c r="V458" s="438">
        <v>361.64313254913742</v>
      </c>
      <c r="W458" s="487">
        <f t="shared" si="69"/>
        <v>0</v>
      </c>
      <c r="X458" s="440">
        <v>458.41159004129452</v>
      </c>
      <c r="Y458" s="440">
        <v>464.63928916629533</v>
      </c>
      <c r="Z458" s="438">
        <v>459.15921493911344</v>
      </c>
      <c r="AA458" s="438">
        <v>459.15921493911344</v>
      </c>
      <c r="AB458" s="487">
        <f t="shared" si="70"/>
        <v>0</v>
      </c>
      <c r="AC458" s="440">
        <v>205.56923189037397</v>
      </c>
      <c r="AD458" s="440">
        <v>204.49159887477245</v>
      </c>
      <c r="AE458" s="440">
        <v>204.49159887477245</v>
      </c>
      <c r="AF458" s="438">
        <f t="shared" si="71"/>
        <v>203.44936837677923</v>
      </c>
      <c r="AG458" s="487">
        <f t="shared" si="72"/>
        <v>1.0422304979932164</v>
      </c>
      <c r="AH458" s="440">
        <v>663.9808219316684</v>
      </c>
      <c r="AI458" s="440">
        <v>669.13088804106769</v>
      </c>
      <c r="AJ458" s="438">
        <v>663.65081381388586</v>
      </c>
      <c r="AK458" s="428">
        <f t="shared" si="73"/>
        <v>662.6085833158927</v>
      </c>
      <c r="AL458" s="487">
        <f t="shared" si="74"/>
        <v>1.0422304979931596</v>
      </c>
      <c r="AM458" s="429">
        <v>4</v>
      </c>
      <c r="AN458" s="429">
        <v>4</v>
      </c>
    </row>
    <row r="459" spans="1:40">
      <c r="A459" s="434">
        <v>489</v>
      </c>
      <c r="B459" s="435" t="s">
        <v>188</v>
      </c>
      <c r="C459" s="436">
        <v>1791</v>
      </c>
      <c r="D459" s="497">
        <v>59.801132391003861</v>
      </c>
      <c r="E459" s="497">
        <v>58.969355781335707</v>
      </c>
      <c r="F459" s="498">
        <v>61.186396253072097</v>
      </c>
      <c r="G459" s="498">
        <v>61.186396253072097</v>
      </c>
      <c r="H459" s="502">
        <f t="shared" si="66"/>
        <v>0</v>
      </c>
      <c r="I459" s="491">
        <v>470.92379682319938</v>
      </c>
      <c r="J459" s="491">
        <v>478.72318285844716</v>
      </c>
      <c r="K459" s="500">
        <v>482.03905625273558</v>
      </c>
      <c r="L459" s="500">
        <v>482.03905625273558</v>
      </c>
      <c r="M459" s="488">
        <f t="shared" si="67"/>
        <v>0</v>
      </c>
      <c r="N459" s="440">
        <v>530.72492921420326</v>
      </c>
      <c r="O459" s="440">
        <v>537.69253863978292</v>
      </c>
      <c r="P459" s="438">
        <v>543.22545250580765</v>
      </c>
      <c r="Q459" s="438">
        <v>543.22545250580765</v>
      </c>
      <c r="R459" s="487">
        <f t="shared" si="68"/>
        <v>0</v>
      </c>
      <c r="S459" s="440">
        <v>478.05800388090347</v>
      </c>
      <c r="T459" s="440">
        <v>478.05800388090347</v>
      </c>
      <c r="U459" s="438">
        <v>478.90772036410846</v>
      </c>
      <c r="V459" s="438">
        <v>478.90772036410846</v>
      </c>
      <c r="W459" s="487">
        <f t="shared" si="69"/>
        <v>0</v>
      </c>
      <c r="X459" s="440">
        <v>1008.7829330951067</v>
      </c>
      <c r="Y459" s="440">
        <v>1015.7505425206864</v>
      </c>
      <c r="Z459" s="438">
        <v>1022.1331728699161</v>
      </c>
      <c r="AA459" s="438">
        <v>1022.1331728699161</v>
      </c>
      <c r="AB459" s="487">
        <f t="shared" si="70"/>
        <v>0</v>
      </c>
      <c r="AC459" s="440">
        <v>240.21976835706306</v>
      </c>
      <c r="AD459" s="440">
        <v>238.13994206928041</v>
      </c>
      <c r="AE459" s="440">
        <v>238.13994206928041</v>
      </c>
      <c r="AF459" s="438">
        <f t="shared" si="71"/>
        <v>235.15704181611076</v>
      </c>
      <c r="AG459" s="487">
        <f t="shared" si="72"/>
        <v>2.982900253169646</v>
      </c>
      <c r="AH459" s="440">
        <v>1249.00270145217</v>
      </c>
      <c r="AI459" s="440">
        <v>1253.8904845899669</v>
      </c>
      <c r="AJ459" s="438">
        <v>1260.2731149391964</v>
      </c>
      <c r="AK459" s="428">
        <f t="shared" si="73"/>
        <v>1257.290214686027</v>
      </c>
      <c r="AL459" s="487">
        <f t="shared" si="74"/>
        <v>2.9829002531694186</v>
      </c>
      <c r="AM459" s="429">
        <v>8</v>
      </c>
      <c r="AN459" s="429">
        <v>8</v>
      </c>
    </row>
    <row r="460" spans="1:40">
      <c r="A460" s="434">
        <v>491</v>
      </c>
      <c r="B460" s="435" t="s">
        <v>189</v>
      </c>
      <c r="C460" s="436">
        <v>51980</v>
      </c>
      <c r="D460" s="497">
        <v>97.759596302864196</v>
      </c>
      <c r="E460" s="497">
        <v>96.379383049346146</v>
      </c>
      <c r="F460" s="498">
        <v>96.324579262913531</v>
      </c>
      <c r="G460" s="498">
        <v>96.324579262913531</v>
      </c>
      <c r="H460" s="502">
        <f t="shared" si="66"/>
        <v>0</v>
      </c>
      <c r="I460" s="491">
        <v>-380.42812345326161</v>
      </c>
      <c r="J460" s="491">
        <v>-373.15234323157102</v>
      </c>
      <c r="K460" s="500">
        <v>-385.96376461817704</v>
      </c>
      <c r="L460" s="500">
        <v>-385.96376461817704</v>
      </c>
      <c r="M460" s="488">
        <f t="shared" si="67"/>
        <v>0</v>
      </c>
      <c r="N460" s="440">
        <v>-282.66852715039744</v>
      </c>
      <c r="O460" s="440">
        <v>-276.77296018222489</v>
      </c>
      <c r="P460" s="438">
        <v>-289.63918535526352</v>
      </c>
      <c r="Q460" s="438">
        <v>-289.63918535526352</v>
      </c>
      <c r="R460" s="487">
        <f t="shared" si="68"/>
        <v>0</v>
      </c>
      <c r="S460" s="440">
        <v>211.31879802748057</v>
      </c>
      <c r="T460" s="440">
        <v>211.31879802748057</v>
      </c>
      <c r="U460" s="438">
        <v>211.43753985739153</v>
      </c>
      <c r="V460" s="438">
        <v>211.43753985739153</v>
      </c>
      <c r="W460" s="487">
        <f t="shared" si="69"/>
        <v>0</v>
      </c>
      <c r="X460" s="440">
        <v>-71.349729122916855</v>
      </c>
      <c r="Y460" s="440">
        <v>-65.454162154744324</v>
      </c>
      <c r="Z460" s="438">
        <v>-78.201645497871993</v>
      </c>
      <c r="AA460" s="438">
        <v>-78.201645497871993</v>
      </c>
      <c r="AB460" s="487">
        <f t="shared" si="70"/>
        <v>0</v>
      </c>
      <c r="AC460" s="440">
        <v>173.92196508110052</v>
      </c>
      <c r="AD460" s="440">
        <v>172.81927055269318</v>
      </c>
      <c r="AE460" s="440">
        <v>172.81927055269318</v>
      </c>
      <c r="AF460" s="438">
        <f t="shared" si="71"/>
        <v>171.05170414036479</v>
      </c>
      <c r="AG460" s="487">
        <f t="shared" si="72"/>
        <v>1.7675664123283923</v>
      </c>
      <c r="AH460" s="440">
        <v>102.57223595818365</v>
      </c>
      <c r="AI460" s="440">
        <v>107.36510839794887</v>
      </c>
      <c r="AJ460" s="438">
        <v>94.617625054821204</v>
      </c>
      <c r="AK460" s="428">
        <f t="shared" si="73"/>
        <v>92.850058642492812</v>
      </c>
      <c r="AL460" s="487">
        <f t="shared" si="74"/>
        <v>1.7675664123283923</v>
      </c>
      <c r="AM460" s="429">
        <v>10</v>
      </c>
      <c r="AN460" s="429">
        <v>10</v>
      </c>
    </row>
    <row r="461" spans="1:40">
      <c r="A461" s="434">
        <v>494</v>
      </c>
      <c r="B461" s="435" t="s">
        <v>190</v>
      </c>
      <c r="C461" s="436">
        <v>8882</v>
      </c>
      <c r="D461" s="497">
        <v>922.80499676117086</v>
      </c>
      <c r="E461" s="497">
        <v>915.20359932386748</v>
      </c>
      <c r="F461" s="498">
        <v>916.93647391411093</v>
      </c>
      <c r="G461" s="498">
        <v>916.93647391411093</v>
      </c>
      <c r="H461" s="502">
        <f t="shared" si="66"/>
        <v>0</v>
      </c>
      <c r="I461" s="491">
        <v>-462.19373954962975</v>
      </c>
      <c r="J461" s="491">
        <v>-455.71937862374762</v>
      </c>
      <c r="K461" s="500">
        <v>-463.88634169941002</v>
      </c>
      <c r="L461" s="500">
        <v>-463.88634169941002</v>
      </c>
      <c r="M461" s="488">
        <f t="shared" si="67"/>
        <v>0</v>
      </c>
      <c r="N461" s="440">
        <v>460.6112572115411</v>
      </c>
      <c r="O461" s="440">
        <v>459.48422070011998</v>
      </c>
      <c r="P461" s="438">
        <v>453.05013221470091</v>
      </c>
      <c r="Q461" s="438">
        <v>453.05013221470091</v>
      </c>
      <c r="R461" s="487">
        <f t="shared" si="68"/>
        <v>0</v>
      </c>
      <c r="S461" s="440">
        <v>562.18474620498262</v>
      </c>
      <c r="T461" s="440">
        <v>562.18474620498262</v>
      </c>
      <c r="U461" s="438">
        <v>562.56645599748106</v>
      </c>
      <c r="V461" s="438">
        <v>562.56645599748106</v>
      </c>
      <c r="W461" s="487">
        <f t="shared" si="69"/>
        <v>0</v>
      </c>
      <c r="X461" s="440">
        <v>1022.7960034165237</v>
      </c>
      <c r="Y461" s="440">
        <v>1021.6689669051026</v>
      </c>
      <c r="Z461" s="438">
        <v>1015.6165882121819</v>
      </c>
      <c r="AA461" s="438">
        <v>1015.6165882121819</v>
      </c>
      <c r="AB461" s="487">
        <f t="shared" si="70"/>
        <v>0</v>
      </c>
      <c r="AC461" s="440">
        <v>154.46885996162663</v>
      </c>
      <c r="AD461" s="440">
        <v>153.82932967690542</v>
      </c>
      <c r="AE461" s="440">
        <v>153.82932967690542</v>
      </c>
      <c r="AF461" s="438">
        <f t="shared" si="71"/>
        <v>150.57104040913359</v>
      </c>
      <c r="AG461" s="487">
        <f t="shared" si="72"/>
        <v>3.2582892677718291</v>
      </c>
      <c r="AH461" s="440">
        <v>1177.2648633781505</v>
      </c>
      <c r="AI461" s="440">
        <v>1175.4982965820079</v>
      </c>
      <c r="AJ461" s="438">
        <v>1169.4459178890872</v>
      </c>
      <c r="AK461" s="428">
        <f t="shared" si="73"/>
        <v>1166.1876286213153</v>
      </c>
      <c r="AL461" s="487">
        <f t="shared" si="74"/>
        <v>3.2582892677719428</v>
      </c>
      <c r="AM461" s="429">
        <v>17</v>
      </c>
      <c r="AN461" s="429">
        <v>17</v>
      </c>
    </row>
    <row r="462" spans="1:40">
      <c r="A462" s="434">
        <v>495</v>
      </c>
      <c r="B462" s="435" t="s">
        <v>191</v>
      </c>
      <c r="C462" s="436">
        <v>1477</v>
      </c>
      <c r="D462" s="497">
        <v>444.40110090083465</v>
      </c>
      <c r="E462" s="497">
        <v>440.39043717079306</v>
      </c>
      <c r="F462" s="498">
        <v>438.97689173457144</v>
      </c>
      <c r="G462" s="498">
        <v>438.97689173457144</v>
      </c>
      <c r="H462" s="502">
        <f t="shared" si="66"/>
        <v>0</v>
      </c>
      <c r="I462" s="491">
        <v>-69.227870615708511</v>
      </c>
      <c r="J462" s="491">
        <v>-62.35280044140513</v>
      </c>
      <c r="K462" s="500">
        <v>-60.042955575435116</v>
      </c>
      <c r="L462" s="500">
        <v>-60.042955575435116</v>
      </c>
      <c r="M462" s="488">
        <f t="shared" si="67"/>
        <v>0</v>
      </c>
      <c r="N462" s="440">
        <v>375.17323028512612</v>
      </c>
      <c r="O462" s="440">
        <v>378.03763672938794</v>
      </c>
      <c r="P462" s="438">
        <v>378.93393615913629</v>
      </c>
      <c r="Q462" s="438">
        <v>378.93393615913629</v>
      </c>
      <c r="R462" s="487">
        <f t="shared" si="68"/>
        <v>0</v>
      </c>
      <c r="S462" s="440">
        <v>188.44758348550968</v>
      </c>
      <c r="T462" s="440">
        <v>188.44758348550968</v>
      </c>
      <c r="U462" s="438">
        <v>187.80905945154583</v>
      </c>
      <c r="V462" s="438">
        <v>187.80905945154583</v>
      </c>
      <c r="W462" s="487">
        <f t="shared" si="69"/>
        <v>0</v>
      </c>
      <c r="X462" s="440">
        <v>563.62081377063589</v>
      </c>
      <c r="Y462" s="440">
        <v>566.48522021489759</v>
      </c>
      <c r="Z462" s="438">
        <v>566.7429956106821</v>
      </c>
      <c r="AA462" s="438">
        <v>566.7429956106821</v>
      </c>
      <c r="AB462" s="487">
        <f t="shared" si="70"/>
        <v>0</v>
      </c>
      <c r="AC462" s="440">
        <v>227.34577226999087</v>
      </c>
      <c r="AD462" s="440">
        <v>225.34511583380049</v>
      </c>
      <c r="AE462" s="440">
        <v>225.34511583380049</v>
      </c>
      <c r="AF462" s="438">
        <f t="shared" si="71"/>
        <v>222.26417386554004</v>
      </c>
      <c r="AG462" s="487">
        <f t="shared" si="72"/>
        <v>3.0809419682604471</v>
      </c>
      <c r="AH462" s="440">
        <v>790.96658604062679</v>
      </c>
      <c r="AI462" s="440">
        <v>791.83033604869809</v>
      </c>
      <c r="AJ462" s="438">
        <v>792.08811144448271</v>
      </c>
      <c r="AK462" s="428">
        <f t="shared" si="73"/>
        <v>789.0071694762222</v>
      </c>
      <c r="AL462" s="487">
        <f t="shared" si="74"/>
        <v>3.0809419682605039</v>
      </c>
      <c r="AM462" s="429">
        <v>13</v>
      </c>
      <c r="AN462" s="429">
        <v>13</v>
      </c>
    </row>
    <row r="463" spans="1:40">
      <c r="A463" s="434">
        <v>498</v>
      </c>
      <c r="B463" s="435" t="s">
        <v>192</v>
      </c>
      <c r="C463" s="436">
        <v>2281</v>
      </c>
      <c r="D463" s="497">
        <v>1145.555538865754</v>
      </c>
      <c r="E463" s="497">
        <v>1136.312429211381</v>
      </c>
      <c r="F463" s="498">
        <v>1136.2656049635868</v>
      </c>
      <c r="G463" s="498">
        <v>1136.2656049635868</v>
      </c>
      <c r="H463" s="502">
        <f t="shared" si="66"/>
        <v>0</v>
      </c>
      <c r="I463" s="491">
        <v>263.57617663449707</v>
      </c>
      <c r="J463" s="491">
        <v>237.04868216131814</v>
      </c>
      <c r="K463" s="500">
        <v>231.23574320399061</v>
      </c>
      <c r="L463" s="500">
        <v>231.23574320399061</v>
      </c>
      <c r="M463" s="488">
        <f t="shared" si="67"/>
        <v>0</v>
      </c>
      <c r="N463" s="440">
        <v>1409.1317155002509</v>
      </c>
      <c r="O463" s="440">
        <v>1373.361111372699</v>
      </c>
      <c r="P463" s="438">
        <v>1367.5013481675774</v>
      </c>
      <c r="Q463" s="438">
        <v>1367.5013481675774</v>
      </c>
      <c r="R463" s="487">
        <f t="shared" si="68"/>
        <v>0</v>
      </c>
      <c r="S463" s="440">
        <v>17.227147936873042</v>
      </c>
      <c r="T463" s="440">
        <v>17.227147936873042</v>
      </c>
      <c r="U463" s="438">
        <v>16.21659449685821</v>
      </c>
      <c r="V463" s="438">
        <v>16.21659449685821</v>
      </c>
      <c r="W463" s="487">
        <f t="shared" si="69"/>
        <v>0</v>
      </c>
      <c r="X463" s="440">
        <v>1426.358863437124</v>
      </c>
      <c r="Y463" s="440">
        <v>1390.5882593095721</v>
      </c>
      <c r="Z463" s="438">
        <v>1383.7179426644357</v>
      </c>
      <c r="AA463" s="438">
        <v>1383.7179426644357</v>
      </c>
      <c r="AB463" s="487">
        <f t="shared" si="70"/>
        <v>0</v>
      </c>
      <c r="AC463" s="440">
        <v>196.73144534541098</v>
      </c>
      <c r="AD463" s="440">
        <v>195.84233059079375</v>
      </c>
      <c r="AE463" s="440">
        <v>195.84233059079375</v>
      </c>
      <c r="AF463" s="438">
        <f t="shared" si="71"/>
        <v>192.71396773962354</v>
      </c>
      <c r="AG463" s="487">
        <f t="shared" si="72"/>
        <v>3.1283628511702091</v>
      </c>
      <c r="AH463" s="440">
        <v>1623.0903087825352</v>
      </c>
      <c r="AI463" s="440">
        <v>1586.4305899003659</v>
      </c>
      <c r="AJ463" s="438">
        <v>1579.5602732552295</v>
      </c>
      <c r="AK463" s="428">
        <f t="shared" si="73"/>
        <v>1576.4319104040592</v>
      </c>
      <c r="AL463" s="487">
        <f t="shared" si="74"/>
        <v>3.1283628511703228</v>
      </c>
      <c r="AM463" s="429">
        <v>19</v>
      </c>
      <c r="AN463" s="429">
        <v>19</v>
      </c>
    </row>
    <row r="464" spans="1:40">
      <c r="A464" s="434">
        <v>499</v>
      </c>
      <c r="B464" s="435" t="s">
        <v>193</v>
      </c>
      <c r="C464" s="436">
        <v>19662</v>
      </c>
      <c r="D464" s="497">
        <v>796.44720690840143</v>
      </c>
      <c r="E464" s="497">
        <v>789.96440841770698</v>
      </c>
      <c r="F464" s="498">
        <v>789.93386382186213</v>
      </c>
      <c r="G464" s="498">
        <v>789.93386382186213</v>
      </c>
      <c r="H464" s="502">
        <f t="shared" si="66"/>
        <v>0</v>
      </c>
      <c r="I464" s="491">
        <v>12.316803613108085</v>
      </c>
      <c r="J464" s="491">
        <v>14.000568764546813</v>
      </c>
      <c r="K464" s="500">
        <v>9.8752949333086537</v>
      </c>
      <c r="L464" s="500">
        <v>9.8752949333086537</v>
      </c>
      <c r="M464" s="488">
        <f t="shared" si="67"/>
        <v>0</v>
      </c>
      <c r="N464" s="440">
        <v>808.76401052150948</v>
      </c>
      <c r="O464" s="440">
        <v>803.96497718225385</v>
      </c>
      <c r="P464" s="438">
        <v>799.80915875517076</v>
      </c>
      <c r="Q464" s="438">
        <v>799.80915875517076</v>
      </c>
      <c r="R464" s="487">
        <f t="shared" si="68"/>
        <v>0</v>
      </c>
      <c r="S464" s="440">
        <v>209.18702898277667</v>
      </c>
      <c r="T464" s="440">
        <v>209.18702898277667</v>
      </c>
      <c r="U464" s="438">
        <v>207.99957530571143</v>
      </c>
      <c r="V464" s="438">
        <v>207.99957530571143</v>
      </c>
      <c r="W464" s="487">
        <f t="shared" si="69"/>
        <v>0</v>
      </c>
      <c r="X464" s="440">
        <v>1017.9510395042862</v>
      </c>
      <c r="Y464" s="440">
        <v>1013.1520061650305</v>
      </c>
      <c r="Z464" s="438">
        <v>1007.8087340608821</v>
      </c>
      <c r="AA464" s="438">
        <v>1007.8087340608821</v>
      </c>
      <c r="AB464" s="487">
        <f t="shared" si="70"/>
        <v>0</v>
      </c>
      <c r="AC464" s="440">
        <v>146.18641682318815</v>
      </c>
      <c r="AD464" s="440">
        <v>146.08281923022983</v>
      </c>
      <c r="AE464" s="440">
        <v>146.08281923022983</v>
      </c>
      <c r="AF464" s="438">
        <f t="shared" si="71"/>
        <v>143.6325909807976</v>
      </c>
      <c r="AG464" s="487">
        <f t="shared" si="72"/>
        <v>2.4502282494322287</v>
      </c>
      <c r="AH464" s="440">
        <v>1164.1374563274744</v>
      </c>
      <c r="AI464" s="440">
        <v>1159.2348253952603</v>
      </c>
      <c r="AJ464" s="438">
        <v>1153.8915532911119</v>
      </c>
      <c r="AK464" s="428">
        <f t="shared" si="73"/>
        <v>1151.4413250416796</v>
      </c>
      <c r="AL464" s="487">
        <f t="shared" si="74"/>
        <v>2.4502282494322571</v>
      </c>
      <c r="AM464" s="429">
        <v>15</v>
      </c>
      <c r="AN464" s="429">
        <v>15</v>
      </c>
    </row>
    <row r="465" spans="1:40">
      <c r="A465" s="434">
        <v>500</v>
      </c>
      <c r="B465" s="435" t="s">
        <v>194</v>
      </c>
      <c r="C465" s="436">
        <v>10486</v>
      </c>
      <c r="D465" s="497">
        <v>721.68342013811343</v>
      </c>
      <c r="E465" s="497">
        <v>715.73639633416508</v>
      </c>
      <c r="F465" s="498">
        <v>711.08411408249083</v>
      </c>
      <c r="G465" s="498">
        <v>711.08411408249083</v>
      </c>
      <c r="H465" s="502">
        <f t="shared" si="66"/>
        <v>0</v>
      </c>
      <c r="I465" s="491">
        <v>328.12668291341049</v>
      </c>
      <c r="J465" s="491">
        <v>333.20475138303931</v>
      </c>
      <c r="K465" s="500">
        <v>324.69833235803856</v>
      </c>
      <c r="L465" s="500">
        <v>324.69833235803856</v>
      </c>
      <c r="M465" s="488">
        <f t="shared" si="67"/>
        <v>0</v>
      </c>
      <c r="N465" s="440">
        <v>1049.810103051524</v>
      </c>
      <c r="O465" s="440">
        <v>1048.9411477172043</v>
      </c>
      <c r="P465" s="438">
        <v>1035.7824464405294</v>
      </c>
      <c r="Q465" s="438">
        <v>1035.7824464405294</v>
      </c>
      <c r="R465" s="487">
        <f t="shared" si="68"/>
        <v>0</v>
      </c>
      <c r="S465" s="440">
        <v>126.18189760851917</v>
      </c>
      <c r="T465" s="440">
        <v>126.18189760851917</v>
      </c>
      <c r="U465" s="438">
        <v>126.42058433581697</v>
      </c>
      <c r="V465" s="438">
        <v>126.42058433581697</v>
      </c>
      <c r="W465" s="487">
        <f t="shared" si="69"/>
        <v>0</v>
      </c>
      <c r="X465" s="440">
        <v>1175.9920006600432</v>
      </c>
      <c r="Y465" s="440">
        <v>1175.1230453257238</v>
      </c>
      <c r="Z465" s="438">
        <v>1162.2030307763464</v>
      </c>
      <c r="AA465" s="438">
        <v>1162.2030307763464</v>
      </c>
      <c r="AB465" s="487">
        <f t="shared" si="70"/>
        <v>0</v>
      </c>
      <c r="AC465" s="440">
        <v>101.14298548947548</v>
      </c>
      <c r="AD465" s="440">
        <v>101.76255992122715</v>
      </c>
      <c r="AE465" s="440">
        <v>101.76255992122715</v>
      </c>
      <c r="AF465" s="438">
        <f t="shared" si="71"/>
        <v>98.490803050768136</v>
      </c>
      <c r="AG465" s="487">
        <f t="shared" si="72"/>
        <v>3.271756870459015</v>
      </c>
      <c r="AH465" s="440">
        <v>1277.1349861495187</v>
      </c>
      <c r="AI465" s="440">
        <v>1276.8856052469509</v>
      </c>
      <c r="AJ465" s="438">
        <v>1263.9655906975734</v>
      </c>
      <c r="AK465" s="428">
        <f t="shared" si="73"/>
        <v>1260.6938338271145</v>
      </c>
      <c r="AL465" s="487">
        <f t="shared" si="74"/>
        <v>3.2717568704588302</v>
      </c>
      <c r="AM465" s="429">
        <v>13</v>
      </c>
      <c r="AN465" s="429">
        <v>13</v>
      </c>
    </row>
    <row r="466" spans="1:40">
      <c r="A466" s="434">
        <v>503</v>
      </c>
      <c r="B466" s="435" t="s">
        <v>195</v>
      </c>
      <c r="C466" s="436">
        <v>7539</v>
      </c>
      <c r="D466" s="497">
        <v>221.50278884524042</v>
      </c>
      <c r="E466" s="497">
        <v>219.42384189083043</v>
      </c>
      <c r="F466" s="498">
        <v>217.95589255536385</v>
      </c>
      <c r="G466" s="498">
        <v>217.95589255536385</v>
      </c>
      <c r="H466" s="502">
        <f t="shared" si="66"/>
        <v>0</v>
      </c>
      <c r="I466" s="491">
        <v>-249.90344624831977</v>
      </c>
      <c r="J466" s="491">
        <v>-235.5688111752319</v>
      </c>
      <c r="K466" s="500">
        <v>-239.81689619335549</v>
      </c>
      <c r="L466" s="500">
        <v>-239.81689619335549</v>
      </c>
      <c r="M466" s="488">
        <f t="shared" si="67"/>
        <v>0</v>
      </c>
      <c r="N466" s="440">
        <v>-28.400657403079361</v>
      </c>
      <c r="O466" s="440">
        <v>-16.144969284401469</v>
      </c>
      <c r="P466" s="438">
        <v>-21.861003637991644</v>
      </c>
      <c r="Q466" s="438">
        <v>-21.861003637991644</v>
      </c>
      <c r="R466" s="487">
        <f t="shared" si="68"/>
        <v>0</v>
      </c>
      <c r="S466" s="440">
        <v>390.17874965966234</v>
      </c>
      <c r="T466" s="440">
        <v>390.17874965966234</v>
      </c>
      <c r="U466" s="438">
        <v>389.38943528010213</v>
      </c>
      <c r="V466" s="438">
        <v>389.38943528010213</v>
      </c>
      <c r="W466" s="487">
        <f t="shared" si="69"/>
        <v>0</v>
      </c>
      <c r="X466" s="440">
        <v>361.77809225658302</v>
      </c>
      <c r="Y466" s="440">
        <v>374.0337803752609</v>
      </c>
      <c r="Z466" s="438">
        <v>367.52843164211049</v>
      </c>
      <c r="AA466" s="438">
        <v>367.52843164211049</v>
      </c>
      <c r="AB466" s="487">
        <f t="shared" si="70"/>
        <v>0</v>
      </c>
      <c r="AC466" s="440">
        <v>189.2718700771602</v>
      </c>
      <c r="AD466" s="440">
        <v>188.28743309772418</v>
      </c>
      <c r="AE466" s="440">
        <v>188.28743309772418</v>
      </c>
      <c r="AF466" s="438">
        <f t="shared" si="71"/>
        <v>184.15017094927839</v>
      </c>
      <c r="AG466" s="487">
        <f t="shared" si="72"/>
        <v>4.1372621484457852</v>
      </c>
      <c r="AH466" s="440">
        <v>551.04996233374322</v>
      </c>
      <c r="AI466" s="440">
        <v>562.32121347298516</v>
      </c>
      <c r="AJ466" s="438">
        <v>555.81586473983464</v>
      </c>
      <c r="AK466" s="428">
        <f t="shared" si="73"/>
        <v>551.67860259138888</v>
      </c>
      <c r="AL466" s="487">
        <f t="shared" si="74"/>
        <v>4.1372621484457568</v>
      </c>
      <c r="AM466" s="429">
        <v>2</v>
      </c>
      <c r="AN466" s="429">
        <v>2</v>
      </c>
    </row>
    <row r="467" spans="1:40">
      <c r="A467" s="434">
        <v>504</v>
      </c>
      <c r="B467" s="435" t="s">
        <v>196</v>
      </c>
      <c r="C467" s="436">
        <v>1764</v>
      </c>
      <c r="D467" s="497">
        <v>286.11730282903636</v>
      </c>
      <c r="E467" s="497">
        <v>283.41341502019372</v>
      </c>
      <c r="F467" s="498">
        <v>280.95846190080817</v>
      </c>
      <c r="G467" s="498">
        <v>280.95846190080817</v>
      </c>
      <c r="H467" s="502">
        <f t="shared" si="66"/>
        <v>0</v>
      </c>
      <c r="I467" s="491">
        <v>-432.87888458742555</v>
      </c>
      <c r="J467" s="491">
        <v>-427.56441014702818</v>
      </c>
      <c r="K467" s="500">
        <v>-427.49017272288148</v>
      </c>
      <c r="L467" s="500">
        <v>-427.49017272288148</v>
      </c>
      <c r="M467" s="488">
        <f t="shared" si="67"/>
        <v>0</v>
      </c>
      <c r="N467" s="440">
        <v>-146.76158175838924</v>
      </c>
      <c r="O467" s="440">
        <v>-144.15099512683446</v>
      </c>
      <c r="P467" s="438">
        <v>-146.53171082207331</v>
      </c>
      <c r="Q467" s="438">
        <v>-146.53171082207331</v>
      </c>
      <c r="R467" s="487">
        <f t="shared" si="68"/>
        <v>0</v>
      </c>
      <c r="S467" s="440">
        <v>426.9878012975326</v>
      </c>
      <c r="T467" s="440">
        <v>426.9878012975326</v>
      </c>
      <c r="U467" s="438">
        <v>424.94078397951449</v>
      </c>
      <c r="V467" s="438">
        <v>424.94078397951449</v>
      </c>
      <c r="W467" s="487">
        <f t="shared" si="69"/>
        <v>0</v>
      </c>
      <c r="X467" s="440">
        <v>280.22621953914336</v>
      </c>
      <c r="Y467" s="440">
        <v>282.83680617069814</v>
      </c>
      <c r="Z467" s="438">
        <v>278.40907315744118</v>
      </c>
      <c r="AA467" s="438">
        <v>278.40907315744118</v>
      </c>
      <c r="AB467" s="487">
        <f t="shared" si="70"/>
        <v>0</v>
      </c>
      <c r="AC467" s="440">
        <v>221.31223951510262</v>
      </c>
      <c r="AD467" s="440">
        <v>219.73086610913001</v>
      </c>
      <c r="AE467" s="440">
        <v>219.73086610913001</v>
      </c>
      <c r="AF467" s="438">
        <f t="shared" si="71"/>
        <v>216.52681751102912</v>
      </c>
      <c r="AG467" s="487">
        <f t="shared" si="72"/>
        <v>3.2040485981008828</v>
      </c>
      <c r="AH467" s="440">
        <v>501.538459054246</v>
      </c>
      <c r="AI467" s="440">
        <v>502.56767227982812</v>
      </c>
      <c r="AJ467" s="438">
        <v>498.1399392665711</v>
      </c>
      <c r="AK467" s="428">
        <f t="shared" si="73"/>
        <v>494.93589066847028</v>
      </c>
      <c r="AL467" s="487">
        <f t="shared" si="74"/>
        <v>3.204048598100826</v>
      </c>
      <c r="AM467" s="429">
        <v>1</v>
      </c>
      <c r="AN467" s="430">
        <v>32</v>
      </c>
    </row>
    <row r="468" spans="1:40">
      <c r="A468" s="434">
        <v>505</v>
      </c>
      <c r="B468" s="435" t="s">
        <v>197</v>
      </c>
      <c r="C468" s="436">
        <v>20912</v>
      </c>
      <c r="D468" s="497">
        <v>561.41547005798714</v>
      </c>
      <c r="E468" s="497">
        <v>556.56178631580929</v>
      </c>
      <c r="F468" s="498">
        <v>557.00208402473868</v>
      </c>
      <c r="G468" s="498">
        <v>557.00208402473868</v>
      </c>
      <c r="H468" s="502">
        <f t="shared" si="66"/>
        <v>0</v>
      </c>
      <c r="I468" s="491">
        <v>-86.848616860025501</v>
      </c>
      <c r="J468" s="491">
        <v>-81.643560723343867</v>
      </c>
      <c r="K468" s="500">
        <v>-89.08447910892599</v>
      </c>
      <c r="L468" s="500">
        <v>-89.08447910892599</v>
      </c>
      <c r="M468" s="488">
        <f t="shared" si="67"/>
        <v>0</v>
      </c>
      <c r="N468" s="440">
        <v>474.56685319796168</v>
      </c>
      <c r="O468" s="440">
        <v>474.91822559246543</v>
      </c>
      <c r="P468" s="438">
        <v>467.91760491581266</v>
      </c>
      <c r="Q468" s="438">
        <v>467.91760491581266</v>
      </c>
      <c r="R468" s="487">
        <f t="shared" si="68"/>
        <v>0</v>
      </c>
      <c r="S468" s="440">
        <v>184.2617071355659</v>
      </c>
      <c r="T468" s="440">
        <v>184.2617071355659</v>
      </c>
      <c r="U468" s="438">
        <v>184.06484440598945</v>
      </c>
      <c r="V468" s="438">
        <v>184.06484440598945</v>
      </c>
      <c r="W468" s="487">
        <f t="shared" si="69"/>
        <v>0</v>
      </c>
      <c r="X468" s="440">
        <v>658.82856033352755</v>
      </c>
      <c r="Y468" s="440">
        <v>659.1799327280313</v>
      </c>
      <c r="Z468" s="438">
        <v>651.98244932180216</v>
      </c>
      <c r="AA468" s="438">
        <v>651.98244932180216</v>
      </c>
      <c r="AB468" s="487">
        <f t="shared" si="70"/>
        <v>0</v>
      </c>
      <c r="AC468" s="440">
        <v>151.71643764889382</v>
      </c>
      <c r="AD468" s="440">
        <v>151.51694030750812</v>
      </c>
      <c r="AE468" s="440">
        <v>151.51694030750812</v>
      </c>
      <c r="AF468" s="438">
        <f t="shared" si="71"/>
        <v>147.1458957510676</v>
      </c>
      <c r="AG468" s="487">
        <f t="shared" si="72"/>
        <v>4.3710445564405234</v>
      </c>
      <c r="AH468" s="440">
        <v>810.54499798242148</v>
      </c>
      <c r="AI468" s="440">
        <v>810.69687303553951</v>
      </c>
      <c r="AJ468" s="438">
        <v>803.49938962931026</v>
      </c>
      <c r="AK468" s="428">
        <f t="shared" si="73"/>
        <v>799.12834507286971</v>
      </c>
      <c r="AL468" s="487">
        <f t="shared" si="74"/>
        <v>4.3710445564405518</v>
      </c>
      <c r="AM468" s="429">
        <v>1</v>
      </c>
      <c r="AN468" s="430">
        <v>33</v>
      </c>
    </row>
    <row r="469" spans="1:40">
      <c r="A469" s="434">
        <v>507</v>
      </c>
      <c r="B469" s="435" t="s">
        <v>198</v>
      </c>
      <c r="C469" s="436">
        <v>5564</v>
      </c>
      <c r="D469" s="497">
        <v>-2.3269619654156792</v>
      </c>
      <c r="E469" s="497">
        <v>-2.8136452929213283</v>
      </c>
      <c r="F469" s="498">
        <v>-2.380905773524395</v>
      </c>
      <c r="G469" s="498">
        <v>-2.380905773524395</v>
      </c>
      <c r="H469" s="502">
        <f t="shared" si="66"/>
        <v>0</v>
      </c>
      <c r="I469" s="491">
        <v>-223.57825480981938</v>
      </c>
      <c r="J469" s="491">
        <v>-219.58429648438303</v>
      </c>
      <c r="K469" s="500">
        <v>-209.4484373096779</v>
      </c>
      <c r="L469" s="500">
        <v>-209.4484373096779</v>
      </c>
      <c r="M469" s="488">
        <f t="shared" si="67"/>
        <v>0</v>
      </c>
      <c r="N469" s="440">
        <v>-225.90521677523509</v>
      </c>
      <c r="O469" s="440">
        <v>-222.39794177730437</v>
      </c>
      <c r="P469" s="438">
        <v>-211.82934308320228</v>
      </c>
      <c r="Q469" s="438">
        <v>-211.82934308320228</v>
      </c>
      <c r="R469" s="487">
        <f t="shared" si="68"/>
        <v>0</v>
      </c>
      <c r="S469" s="440">
        <v>176.9682604404864</v>
      </c>
      <c r="T469" s="440">
        <v>176.9682604404864</v>
      </c>
      <c r="U469" s="438">
        <v>174.70101159532314</v>
      </c>
      <c r="V469" s="438">
        <v>174.70101159532314</v>
      </c>
      <c r="W469" s="487">
        <f t="shared" si="69"/>
        <v>0</v>
      </c>
      <c r="X469" s="440">
        <v>-48.936956334748679</v>
      </c>
      <c r="Y469" s="440">
        <v>-45.429681336817971</v>
      </c>
      <c r="Z469" s="438">
        <v>-37.128331487879144</v>
      </c>
      <c r="AA469" s="438">
        <v>-37.128331487879144</v>
      </c>
      <c r="AB469" s="487">
        <f t="shared" si="70"/>
        <v>0</v>
      </c>
      <c r="AC469" s="440">
        <v>201.59153203305863</v>
      </c>
      <c r="AD469" s="440">
        <v>200.3154499576726</v>
      </c>
      <c r="AE469" s="440">
        <v>200.3154499576726</v>
      </c>
      <c r="AF469" s="438">
        <f t="shared" si="71"/>
        <v>198.87561569076536</v>
      </c>
      <c r="AG469" s="487">
        <f t="shared" si="72"/>
        <v>1.4398342669072406</v>
      </c>
      <c r="AH469" s="440">
        <v>152.65457569830994</v>
      </c>
      <c r="AI469" s="440">
        <v>154.88576862085463</v>
      </c>
      <c r="AJ469" s="438">
        <v>163.18711846979346</v>
      </c>
      <c r="AK469" s="428">
        <f t="shared" si="73"/>
        <v>161.74728420288622</v>
      </c>
      <c r="AL469" s="487">
        <f t="shared" si="74"/>
        <v>1.4398342669072406</v>
      </c>
      <c r="AM469" s="429">
        <v>10</v>
      </c>
      <c r="AN469" s="429">
        <v>10</v>
      </c>
    </row>
    <row r="470" spans="1:40">
      <c r="A470" s="434">
        <v>508</v>
      </c>
      <c r="B470" s="435" t="s">
        <v>199</v>
      </c>
      <c r="C470" s="436">
        <v>9360</v>
      </c>
      <c r="D470" s="497">
        <v>-80.629231785629031</v>
      </c>
      <c r="E470" s="497">
        <v>-80.623016098803717</v>
      </c>
      <c r="F470" s="498">
        <v>-80.933288623476059</v>
      </c>
      <c r="G470" s="498">
        <v>-80.933288623476059</v>
      </c>
      <c r="H470" s="502">
        <f t="shared" si="66"/>
        <v>0</v>
      </c>
      <c r="I470" s="491">
        <v>-187.33567541565341</v>
      </c>
      <c r="J470" s="491">
        <v>-179.52584201453209</v>
      </c>
      <c r="K470" s="500">
        <v>-197.97455453445804</v>
      </c>
      <c r="L470" s="500">
        <v>-197.97455453445804</v>
      </c>
      <c r="M470" s="488">
        <f t="shared" si="67"/>
        <v>0</v>
      </c>
      <c r="N470" s="440">
        <v>-267.96490720128241</v>
      </c>
      <c r="O470" s="440">
        <v>-260.14885811333579</v>
      </c>
      <c r="P470" s="438">
        <v>-278.90784315793411</v>
      </c>
      <c r="Q470" s="438">
        <v>-278.90784315793411</v>
      </c>
      <c r="R470" s="487">
        <f t="shared" si="68"/>
        <v>0</v>
      </c>
      <c r="S470" s="440">
        <v>250.69118367102436</v>
      </c>
      <c r="T470" s="440">
        <v>250.69118367102436</v>
      </c>
      <c r="U470" s="438">
        <v>251.59166194094766</v>
      </c>
      <c r="V470" s="438">
        <v>251.59166194094766</v>
      </c>
      <c r="W470" s="487">
        <f t="shared" si="69"/>
        <v>0</v>
      </c>
      <c r="X470" s="440">
        <v>-17.273723530258067</v>
      </c>
      <c r="Y470" s="440">
        <v>-9.457674442311454</v>
      </c>
      <c r="Z470" s="438">
        <v>-27.31618121698644</v>
      </c>
      <c r="AA470" s="438">
        <v>-27.31618121698644</v>
      </c>
      <c r="AB470" s="487">
        <f t="shared" si="70"/>
        <v>0</v>
      </c>
      <c r="AC470" s="440">
        <v>181.91491770547</v>
      </c>
      <c r="AD470" s="440">
        <v>180.47183583969144</v>
      </c>
      <c r="AE470" s="440">
        <v>180.47183583969144</v>
      </c>
      <c r="AF470" s="438">
        <f t="shared" si="71"/>
        <v>177.60214771951081</v>
      </c>
      <c r="AG470" s="487">
        <f t="shared" si="72"/>
        <v>2.8696881201806264</v>
      </c>
      <c r="AH470" s="440">
        <v>164.64119417521192</v>
      </c>
      <c r="AI470" s="440">
        <v>171.01416139737998</v>
      </c>
      <c r="AJ470" s="438">
        <v>153.15565462270501</v>
      </c>
      <c r="AK470" s="428">
        <f t="shared" si="73"/>
        <v>150.28596650252439</v>
      </c>
      <c r="AL470" s="487">
        <f t="shared" si="74"/>
        <v>2.8696881201806264</v>
      </c>
      <c r="AM470" s="429">
        <v>6</v>
      </c>
      <c r="AN470" s="429">
        <v>6</v>
      </c>
    </row>
    <row r="471" spans="1:40">
      <c r="A471" s="434">
        <v>529</v>
      </c>
      <c r="B471" s="435" t="s">
        <v>200</v>
      </c>
      <c r="C471" s="436">
        <v>19850</v>
      </c>
      <c r="D471" s="497">
        <v>240.22437171519169</v>
      </c>
      <c r="E471" s="497">
        <v>237.94483342784503</v>
      </c>
      <c r="F471" s="498">
        <v>237.54573904685188</v>
      </c>
      <c r="G471" s="498">
        <v>237.54573904685188</v>
      </c>
      <c r="H471" s="502">
        <f t="shared" si="66"/>
        <v>0</v>
      </c>
      <c r="I471" s="491">
        <v>194.14684759339653</v>
      </c>
      <c r="J471" s="491">
        <v>209.3031318545294</v>
      </c>
      <c r="K471" s="500">
        <v>210.18230132069093</v>
      </c>
      <c r="L471" s="500">
        <v>210.18230132069093</v>
      </c>
      <c r="M471" s="488">
        <f t="shared" si="67"/>
        <v>0</v>
      </c>
      <c r="N471" s="440">
        <v>434.37121930858819</v>
      </c>
      <c r="O471" s="440">
        <v>447.24796528237442</v>
      </c>
      <c r="P471" s="438">
        <v>447.7280403675428</v>
      </c>
      <c r="Q471" s="438">
        <v>447.7280403675428</v>
      </c>
      <c r="R471" s="487">
        <f t="shared" si="68"/>
        <v>0</v>
      </c>
      <c r="S471" s="440">
        <v>-31.824396378879925</v>
      </c>
      <c r="T471" s="440">
        <v>-31.824396378879925</v>
      </c>
      <c r="U471" s="438">
        <v>-31.966088789916263</v>
      </c>
      <c r="V471" s="438">
        <v>-31.966088789916263</v>
      </c>
      <c r="W471" s="487">
        <f t="shared" si="69"/>
        <v>0</v>
      </c>
      <c r="X471" s="440">
        <v>402.54682292970824</v>
      </c>
      <c r="Y471" s="440">
        <v>415.42356890349447</v>
      </c>
      <c r="Z471" s="438">
        <v>415.76195157762652</v>
      </c>
      <c r="AA471" s="438">
        <v>415.76195157762652</v>
      </c>
      <c r="AB471" s="487">
        <f t="shared" si="70"/>
        <v>0</v>
      </c>
      <c r="AC471" s="440">
        <v>118.02480175061567</v>
      </c>
      <c r="AD471" s="440">
        <v>118.47668979314989</v>
      </c>
      <c r="AE471" s="440">
        <v>118.47668979314989</v>
      </c>
      <c r="AF471" s="438">
        <f t="shared" si="71"/>
        <v>115.95178222099007</v>
      </c>
      <c r="AG471" s="487">
        <f t="shared" si="72"/>
        <v>2.5249075721598189</v>
      </c>
      <c r="AH471" s="440">
        <v>520.57162468032391</v>
      </c>
      <c r="AI471" s="440">
        <v>533.9002586966443</v>
      </c>
      <c r="AJ471" s="438">
        <v>534.23864137077646</v>
      </c>
      <c r="AK471" s="428">
        <f t="shared" si="73"/>
        <v>531.71373379861654</v>
      </c>
      <c r="AL471" s="487">
        <f t="shared" si="74"/>
        <v>2.5249075721599183</v>
      </c>
      <c r="AM471" s="429">
        <v>2</v>
      </c>
      <c r="AN471" s="429">
        <v>2</v>
      </c>
    </row>
    <row r="472" spans="1:40">
      <c r="A472" s="434">
        <v>531</v>
      </c>
      <c r="B472" s="435" t="s">
        <v>201</v>
      </c>
      <c r="C472" s="436">
        <v>5072</v>
      </c>
      <c r="D472" s="497">
        <v>85.534379082303147</v>
      </c>
      <c r="E472" s="497">
        <v>84.451886523276642</v>
      </c>
      <c r="F472" s="498">
        <v>84.150956839617578</v>
      </c>
      <c r="G472" s="498">
        <v>84.150956839617578</v>
      </c>
      <c r="H472" s="502">
        <f t="shared" si="66"/>
        <v>0</v>
      </c>
      <c r="I472" s="491">
        <v>-470.61431307546354</v>
      </c>
      <c r="J472" s="491">
        <v>-464.29533397657019</v>
      </c>
      <c r="K472" s="500">
        <v>-474.59480968568568</v>
      </c>
      <c r="L472" s="500">
        <v>-474.59480968568568</v>
      </c>
      <c r="M472" s="488">
        <f t="shared" si="67"/>
        <v>0</v>
      </c>
      <c r="N472" s="440">
        <v>-385.07993399316041</v>
      </c>
      <c r="O472" s="440">
        <v>-379.84344745329355</v>
      </c>
      <c r="P472" s="438">
        <v>-390.44385284606807</v>
      </c>
      <c r="Q472" s="438">
        <v>-390.44385284606807</v>
      </c>
      <c r="R472" s="487">
        <f t="shared" si="68"/>
        <v>0</v>
      </c>
      <c r="S472" s="440">
        <v>432.42334808127538</v>
      </c>
      <c r="T472" s="440">
        <v>432.42334808127538</v>
      </c>
      <c r="U472" s="438">
        <v>433.25894749306082</v>
      </c>
      <c r="V472" s="438">
        <v>433.25894749306082</v>
      </c>
      <c r="W472" s="487">
        <f t="shared" si="69"/>
        <v>0</v>
      </c>
      <c r="X472" s="440">
        <v>47.343414088115019</v>
      </c>
      <c r="Y472" s="440">
        <v>52.579900627981871</v>
      </c>
      <c r="Z472" s="438">
        <v>42.815094646992698</v>
      </c>
      <c r="AA472" s="438">
        <v>42.815094646992698</v>
      </c>
      <c r="AB472" s="487">
        <f t="shared" si="70"/>
        <v>0</v>
      </c>
      <c r="AC472" s="440">
        <v>177.39344435199988</v>
      </c>
      <c r="AD472" s="440">
        <v>176.25624571330351</v>
      </c>
      <c r="AE472" s="440">
        <v>176.25624571330351</v>
      </c>
      <c r="AF472" s="438">
        <f t="shared" si="71"/>
        <v>173.32981083052803</v>
      </c>
      <c r="AG472" s="487">
        <f t="shared" si="72"/>
        <v>2.9264348827754816</v>
      </c>
      <c r="AH472" s="440">
        <v>224.73685844011487</v>
      </c>
      <c r="AI472" s="440">
        <v>228.83614634128537</v>
      </c>
      <c r="AJ472" s="438">
        <v>219.0713403602962</v>
      </c>
      <c r="AK472" s="428">
        <f t="shared" si="73"/>
        <v>216.14490547752075</v>
      </c>
      <c r="AL472" s="487">
        <f t="shared" si="74"/>
        <v>2.9264348827754532</v>
      </c>
      <c r="AM472" s="429">
        <v>4</v>
      </c>
      <c r="AN472" s="429">
        <v>4</v>
      </c>
    </row>
    <row r="473" spans="1:40">
      <c r="A473" s="434">
        <v>535</v>
      </c>
      <c r="B473" s="435" t="s">
        <v>202</v>
      </c>
      <c r="C473" s="436">
        <v>10419</v>
      </c>
      <c r="D473" s="497">
        <v>810.35969734528294</v>
      </c>
      <c r="E473" s="497">
        <v>803.69636516415665</v>
      </c>
      <c r="F473" s="498">
        <v>802.56619055677857</v>
      </c>
      <c r="G473" s="498">
        <v>802.56619055677857</v>
      </c>
      <c r="H473" s="502">
        <f t="shared" si="66"/>
        <v>0</v>
      </c>
      <c r="I473" s="491">
        <v>-49.521343899509333</v>
      </c>
      <c r="J473" s="491">
        <v>-42.617194061954024</v>
      </c>
      <c r="K473" s="500">
        <v>-49.152906440848199</v>
      </c>
      <c r="L473" s="500">
        <v>-49.152906440848199</v>
      </c>
      <c r="M473" s="488">
        <f t="shared" si="67"/>
        <v>0</v>
      </c>
      <c r="N473" s="440">
        <v>760.83835344577358</v>
      </c>
      <c r="O473" s="440">
        <v>761.07917110220262</v>
      </c>
      <c r="P473" s="438">
        <v>753.41328411593042</v>
      </c>
      <c r="Q473" s="438">
        <v>753.41328411593042</v>
      </c>
      <c r="R473" s="487">
        <f t="shared" si="68"/>
        <v>0</v>
      </c>
      <c r="S473" s="440">
        <v>618.72668855776919</v>
      </c>
      <c r="T473" s="440">
        <v>618.72668855776919</v>
      </c>
      <c r="U473" s="438">
        <v>619.30225942868958</v>
      </c>
      <c r="V473" s="438">
        <v>619.30225942868958</v>
      </c>
      <c r="W473" s="487">
        <f t="shared" si="69"/>
        <v>0</v>
      </c>
      <c r="X473" s="440">
        <v>1379.5650420035427</v>
      </c>
      <c r="Y473" s="440">
        <v>1379.8058596599717</v>
      </c>
      <c r="Z473" s="438">
        <v>1372.71554354462</v>
      </c>
      <c r="AA473" s="438">
        <v>1372.71554354462</v>
      </c>
      <c r="AB473" s="487">
        <f t="shared" si="70"/>
        <v>0</v>
      </c>
      <c r="AC473" s="440">
        <v>193.88439653737646</v>
      </c>
      <c r="AD473" s="440">
        <v>192.61998969131477</v>
      </c>
      <c r="AE473" s="440">
        <v>192.61998969131477</v>
      </c>
      <c r="AF473" s="438">
        <f t="shared" si="71"/>
        <v>191.65889739423778</v>
      </c>
      <c r="AG473" s="487">
        <f t="shared" si="72"/>
        <v>0.96109229707698773</v>
      </c>
      <c r="AH473" s="440">
        <v>1573.4494385409191</v>
      </c>
      <c r="AI473" s="440">
        <v>1572.4258493512864</v>
      </c>
      <c r="AJ473" s="438">
        <v>1565.3355332359347</v>
      </c>
      <c r="AK473" s="428">
        <f t="shared" si="73"/>
        <v>1564.3744409388578</v>
      </c>
      <c r="AL473" s="487">
        <f t="shared" si="74"/>
        <v>0.96109229707690247</v>
      </c>
      <c r="AM473" s="429">
        <v>17</v>
      </c>
      <c r="AN473" s="429">
        <v>17</v>
      </c>
    </row>
    <row r="474" spans="1:40">
      <c r="A474" s="434">
        <v>536</v>
      </c>
      <c r="B474" s="435" t="s">
        <v>203</v>
      </c>
      <c r="C474" s="436">
        <v>35346</v>
      </c>
      <c r="D474" s="497">
        <v>436.26035565445403</v>
      </c>
      <c r="E474" s="497">
        <v>432.31762402083928</v>
      </c>
      <c r="F474" s="498">
        <v>432.28774595114493</v>
      </c>
      <c r="G474" s="498">
        <v>432.28774595114493</v>
      </c>
      <c r="H474" s="502">
        <f t="shared" si="66"/>
        <v>0</v>
      </c>
      <c r="I474" s="491">
        <v>-110.03813733292969</v>
      </c>
      <c r="J474" s="491">
        <v>-104.35462024287722</v>
      </c>
      <c r="K474" s="500">
        <v>-121.90327899464297</v>
      </c>
      <c r="L474" s="500">
        <v>-121.90327899464297</v>
      </c>
      <c r="M474" s="488">
        <f t="shared" si="67"/>
        <v>0</v>
      </c>
      <c r="N474" s="440">
        <v>326.22221832152439</v>
      </c>
      <c r="O474" s="440">
        <v>327.96300377796206</v>
      </c>
      <c r="P474" s="438">
        <v>310.38446695650191</v>
      </c>
      <c r="Q474" s="438">
        <v>310.38446695650191</v>
      </c>
      <c r="R474" s="487">
        <f t="shared" si="68"/>
        <v>0</v>
      </c>
      <c r="S474" s="440">
        <v>158.63962560667616</v>
      </c>
      <c r="T474" s="440">
        <v>158.63962560667616</v>
      </c>
      <c r="U474" s="438">
        <v>158.58812617159091</v>
      </c>
      <c r="V474" s="438">
        <v>158.58812617159091</v>
      </c>
      <c r="W474" s="487">
        <f t="shared" si="69"/>
        <v>0</v>
      </c>
      <c r="X474" s="440">
        <v>484.86184392820053</v>
      </c>
      <c r="Y474" s="440">
        <v>486.60262938463819</v>
      </c>
      <c r="Z474" s="438">
        <v>468.9725931280928</v>
      </c>
      <c r="AA474" s="438">
        <v>468.9725931280928</v>
      </c>
      <c r="AB474" s="487">
        <f t="shared" si="70"/>
        <v>0</v>
      </c>
      <c r="AC474" s="440">
        <v>123.64201610168661</v>
      </c>
      <c r="AD474" s="440">
        <v>123.59365758493625</v>
      </c>
      <c r="AE474" s="440">
        <v>123.59365758493625</v>
      </c>
      <c r="AF474" s="438">
        <f t="shared" si="71"/>
        <v>120.06433477282978</v>
      </c>
      <c r="AG474" s="487">
        <f t="shared" si="72"/>
        <v>3.5293228121064715</v>
      </c>
      <c r="AH474" s="440">
        <v>608.50386002988716</v>
      </c>
      <c r="AI474" s="440">
        <v>610.19628696957443</v>
      </c>
      <c r="AJ474" s="438">
        <v>592.56625071302904</v>
      </c>
      <c r="AK474" s="428">
        <f t="shared" si="73"/>
        <v>589.03692790092259</v>
      </c>
      <c r="AL474" s="487">
        <f t="shared" si="74"/>
        <v>3.5293228121064431</v>
      </c>
      <c r="AM474" s="429">
        <v>6</v>
      </c>
      <c r="AN474" s="429">
        <v>6</v>
      </c>
    </row>
    <row r="475" spans="1:40">
      <c r="A475" s="434">
        <v>538</v>
      </c>
      <c r="B475" s="435" t="s">
        <v>204</v>
      </c>
      <c r="C475" s="436">
        <v>4644</v>
      </c>
      <c r="D475" s="497">
        <v>554.2249902485504</v>
      </c>
      <c r="E475" s="497">
        <v>549.6374858886112</v>
      </c>
      <c r="F475" s="498">
        <v>546.88610430843335</v>
      </c>
      <c r="G475" s="498">
        <v>546.88610430843335</v>
      </c>
      <c r="H475" s="502">
        <f t="shared" si="66"/>
        <v>0</v>
      </c>
      <c r="I475" s="491">
        <v>-95.180336569767249</v>
      </c>
      <c r="J475" s="491">
        <v>-89.24145828402348</v>
      </c>
      <c r="K475" s="500">
        <v>-99.381140038823006</v>
      </c>
      <c r="L475" s="500">
        <v>-99.381140038823006</v>
      </c>
      <c r="M475" s="488">
        <f t="shared" si="67"/>
        <v>0</v>
      </c>
      <c r="N475" s="440">
        <v>459.04465367878316</v>
      </c>
      <c r="O475" s="440">
        <v>460.39602760458774</v>
      </c>
      <c r="P475" s="438">
        <v>447.5049642696103</v>
      </c>
      <c r="Q475" s="438">
        <v>447.5049642696103</v>
      </c>
      <c r="R475" s="487">
        <f t="shared" si="68"/>
        <v>0</v>
      </c>
      <c r="S475" s="440">
        <v>406.56936013702142</v>
      </c>
      <c r="T475" s="440">
        <v>406.56936013702142</v>
      </c>
      <c r="U475" s="438">
        <v>407.53889086496491</v>
      </c>
      <c r="V475" s="438">
        <v>407.53889086496491</v>
      </c>
      <c r="W475" s="487">
        <f t="shared" si="69"/>
        <v>0</v>
      </c>
      <c r="X475" s="440">
        <v>865.6140138158047</v>
      </c>
      <c r="Y475" s="440">
        <v>866.96538774160911</v>
      </c>
      <c r="Z475" s="438">
        <v>855.04385513457521</v>
      </c>
      <c r="AA475" s="438">
        <v>855.04385513457521</v>
      </c>
      <c r="AB475" s="487">
        <f t="shared" si="70"/>
        <v>0</v>
      </c>
      <c r="AC475" s="440">
        <v>172.09196833680247</v>
      </c>
      <c r="AD475" s="440">
        <v>171.49920204871017</v>
      </c>
      <c r="AE475" s="440">
        <v>171.49920204871017</v>
      </c>
      <c r="AF475" s="438">
        <f t="shared" si="71"/>
        <v>167.63324786211635</v>
      </c>
      <c r="AG475" s="487">
        <f t="shared" si="72"/>
        <v>3.8659541865938252</v>
      </c>
      <c r="AH475" s="440">
        <v>1037.705982152607</v>
      </c>
      <c r="AI475" s="440">
        <v>1038.4645897903195</v>
      </c>
      <c r="AJ475" s="438">
        <v>1026.5430571832856</v>
      </c>
      <c r="AK475" s="428">
        <f t="shared" si="73"/>
        <v>1022.6771029966916</v>
      </c>
      <c r="AL475" s="487">
        <f t="shared" si="74"/>
        <v>3.8659541865939673</v>
      </c>
      <c r="AM475" s="429">
        <v>2</v>
      </c>
      <c r="AN475" s="429">
        <v>2</v>
      </c>
    </row>
    <row r="476" spans="1:40">
      <c r="A476" s="434">
        <v>541</v>
      </c>
      <c r="B476" s="435" t="s">
        <v>205</v>
      </c>
      <c r="C476" s="436">
        <v>9243</v>
      </c>
      <c r="D476" s="497">
        <v>176.38538190373987</v>
      </c>
      <c r="E476" s="497">
        <v>174.52032112233465</v>
      </c>
      <c r="F476" s="498">
        <v>173.98821702138349</v>
      </c>
      <c r="G476" s="498">
        <v>173.98821702138349</v>
      </c>
      <c r="H476" s="502">
        <f t="shared" si="66"/>
        <v>0</v>
      </c>
      <c r="I476" s="491">
        <v>421.55244217449484</v>
      </c>
      <c r="J476" s="491">
        <v>380.54449161815194</v>
      </c>
      <c r="K476" s="500">
        <v>388.94477298257652</v>
      </c>
      <c r="L476" s="500">
        <v>388.94477298257652</v>
      </c>
      <c r="M476" s="488">
        <f t="shared" si="67"/>
        <v>0</v>
      </c>
      <c r="N476" s="440">
        <v>597.93782407823471</v>
      </c>
      <c r="O476" s="440">
        <v>555.06481274048656</v>
      </c>
      <c r="P476" s="438">
        <v>562.93299000395996</v>
      </c>
      <c r="Q476" s="438">
        <v>562.93299000395996</v>
      </c>
      <c r="R476" s="487">
        <f t="shared" si="68"/>
        <v>0</v>
      </c>
      <c r="S476" s="440">
        <v>495.33498205576717</v>
      </c>
      <c r="T476" s="440">
        <v>495.33498205576717</v>
      </c>
      <c r="U476" s="438">
        <v>494.19497541049236</v>
      </c>
      <c r="V476" s="438">
        <v>494.19497541049236</v>
      </c>
      <c r="W476" s="487">
        <f t="shared" si="69"/>
        <v>0</v>
      </c>
      <c r="X476" s="440">
        <v>1093.2728061340019</v>
      </c>
      <c r="Y476" s="440">
        <v>1050.3997947962539</v>
      </c>
      <c r="Z476" s="438">
        <v>1057.1279654144523</v>
      </c>
      <c r="AA476" s="438">
        <v>1057.1279654144523</v>
      </c>
      <c r="AB476" s="487">
        <f t="shared" si="70"/>
        <v>0</v>
      </c>
      <c r="AC476" s="440">
        <v>221.80422454555756</v>
      </c>
      <c r="AD476" s="440">
        <v>220.17467118186386</v>
      </c>
      <c r="AE476" s="440">
        <v>220.17467118186386</v>
      </c>
      <c r="AF476" s="438">
        <f t="shared" si="71"/>
        <v>219.69251219456095</v>
      </c>
      <c r="AG476" s="487">
        <f t="shared" si="72"/>
        <v>0.48215898730290974</v>
      </c>
      <c r="AH476" s="440">
        <v>1315.0770306795594</v>
      </c>
      <c r="AI476" s="440">
        <v>1270.5744659781176</v>
      </c>
      <c r="AJ476" s="438">
        <v>1277.302636596316</v>
      </c>
      <c r="AK476" s="428">
        <f t="shared" si="73"/>
        <v>1276.8204776090133</v>
      </c>
      <c r="AL476" s="487">
        <f t="shared" si="74"/>
        <v>0.48215898730268236</v>
      </c>
      <c r="AM476" s="429">
        <v>12</v>
      </c>
      <c r="AN476" s="429">
        <v>12</v>
      </c>
    </row>
    <row r="477" spans="1:40">
      <c r="A477" s="434">
        <v>543</v>
      </c>
      <c r="B477" s="435" t="s">
        <v>206</v>
      </c>
      <c r="C477" s="436">
        <v>44458</v>
      </c>
      <c r="D477" s="497">
        <v>643.82759709819584</v>
      </c>
      <c r="E477" s="497">
        <v>638.32492207156702</v>
      </c>
      <c r="F477" s="498">
        <v>638.56049562653084</v>
      </c>
      <c r="G477" s="498">
        <v>638.56049562653084</v>
      </c>
      <c r="H477" s="502">
        <f t="shared" si="66"/>
        <v>0</v>
      </c>
      <c r="I477" s="491">
        <v>139.02446121819676</v>
      </c>
      <c r="J477" s="491">
        <v>142.37737542777776</v>
      </c>
      <c r="K477" s="500">
        <v>129.10718637362666</v>
      </c>
      <c r="L477" s="500">
        <v>129.10718637362666</v>
      </c>
      <c r="M477" s="488">
        <f t="shared" si="67"/>
        <v>0</v>
      </c>
      <c r="N477" s="440">
        <v>782.85205831639257</v>
      </c>
      <c r="O477" s="440">
        <v>780.70229749934481</v>
      </c>
      <c r="P477" s="438">
        <v>767.66768200015747</v>
      </c>
      <c r="Q477" s="438">
        <v>767.66768200015747</v>
      </c>
      <c r="R477" s="487">
        <f t="shared" si="68"/>
        <v>0</v>
      </c>
      <c r="S477" s="440">
        <v>-4.5118448672003009</v>
      </c>
      <c r="T477" s="440">
        <v>-4.5118448672003009</v>
      </c>
      <c r="U477" s="438">
        <v>-4.4723701176613142</v>
      </c>
      <c r="V477" s="438">
        <v>-4.4723701176613142</v>
      </c>
      <c r="W477" s="487">
        <f t="shared" si="69"/>
        <v>0</v>
      </c>
      <c r="X477" s="440">
        <v>778.34021344919233</v>
      </c>
      <c r="Y477" s="440">
        <v>776.19045263214446</v>
      </c>
      <c r="Z477" s="438">
        <v>763.19531188249618</v>
      </c>
      <c r="AA477" s="438">
        <v>763.19531188249618</v>
      </c>
      <c r="AB477" s="487">
        <f t="shared" si="70"/>
        <v>0</v>
      </c>
      <c r="AC477" s="440">
        <v>119.11386728105627</v>
      </c>
      <c r="AD477" s="440">
        <v>119.58503782291966</v>
      </c>
      <c r="AE477" s="440">
        <v>119.58503782291966</v>
      </c>
      <c r="AF477" s="438">
        <f t="shared" si="71"/>
        <v>115.70970920548424</v>
      </c>
      <c r="AG477" s="487">
        <f t="shared" si="72"/>
        <v>3.8753286174354145</v>
      </c>
      <c r="AH477" s="440">
        <v>897.45408073024862</v>
      </c>
      <c r="AI477" s="440">
        <v>895.77549045506407</v>
      </c>
      <c r="AJ477" s="438">
        <v>882.78034970541592</v>
      </c>
      <c r="AK477" s="428">
        <f t="shared" si="73"/>
        <v>878.90502108798057</v>
      </c>
      <c r="AL477" s="487">
        <f t="shared" si="74"/>
        <v>3.8753286174353434</v>
      </c>
      <c r="AM477" s="429">
        <v>1</v>
      </c>
      <c r="AN477" s="430">
        <v>33</v>
      </c>
    </row>
    <row r="478" spans="1:40">
      <c r="A478" s="434">
        <v>545</v>
      </c>
      <c r="B478" s="435" t="s">
        <v>207</v>
      </c>
      <c r="C478" s="436">
        <v>9584</v>
      </c>
      <c r="D478" s="497">
        <v>886.40228842518945</v>
      </c>
      <c r="E478" s="497">
        <v>879.25018004489164</v>
      </c>
      <c r="F478" s="498">
        <v>880.37705200691846</v>
      </c>
      <c r="G478" s="498">
        <v>880.37705200691846</v>
      </c>
      <c r="H478" s="502">
        <f t="shared" si="66"/>
        <v>0</v>
      </c>
      <c r="I478" s="491">
        <v>280.67972100551719</v>
      </c>
      <c r="J478" s="491">
        <v>288.35238434133618</v>
      </c>
      <c r="K478" s="500">
        <v>285.21709509683018</v>
      </c>
      <c r="L478" s="500">
        <v>285.21709509683018</v>
      </c>
      <c r="M478" s="488">
        <f t="shared" si="67"/>
        <v>0</v>
      </c>
      <c r="N478" s="440">
        <v>1167.0820094307064</v>
      </c>
      <c r="O478" s="440">
        <v>1167.6025643862279</v>
      </c>
      <c r="P478" s="438">
        <v>1165.5941471037486</v>
      </c>
      <c r="Q478" s="438">
        <v>1165.5941471037486</v>
      </c>
      <c r="R478" s="487">
        <f t="shared" si="68"/>
        <v>0</v>
      </c>
      <c r="S478" s="440">
        <v>324.97980231425612</v>
      </c>
      <c r="T478" s="440">
        <v>324.97980231425612</v>
      </c>
      <c r="U478" s="438">
        <v>325.53577702199061</v>
      </c>
      <c r="V478" s="438">
        <v>325.53577702199061</v>
      </c>
      <c r="W478" s="487">
        <f t="shared" si="69"/>
        <v>0</v>
      </c>
      <c r="X478" s="440">
        <v>1492.0618117449628</v>
      </c>
      <c r="Y478" s="440">
        <v>1492.582366700484</v>
      </c>
      <c r="Z478" s="438">
        <v>1491.1299241257393</v>
      </c>
      <c r="AA478" s="438">
        <v>1491.1299241257393</v>
      </c>
      <c r="AB478" s="487">
        <f t="shared" si="70"/>
        <v>0</v>
      </c>
      <c r="AC478" s="440">
        <v>228.698676671344</v>
      </c>
      <c r="AD478" s="440">
        <v>226.92017658468302</v>
      </c>
      <c r="AE478" s="440">
        <v>226.92017658468302</v>
      </c>
      <c r="AF478" s="438">
        <f t="shared" si="71"/>
        <v>226.77278726372086</v>
      </c>
      <c r="AG478" s="487">
        <f t="shared" si="72"/>
        <v>0.14738932096216217</v>
      </c>
      <c r="AH478" s="440">
        <v>1720.7604884163068</v>
      </c>
      <c r="AI478" s="440">
        <v>1719.5025432851671</v>
      </c>
      <c r="AJ478" s="438">
        <v>1718.0501007104224</v>
      </c>
      <c r="AK478" s="428">
        <f t="shared" si="73"/>
        <v>1717.9027113894601</v>
      </c>
      <c r="AL478" s="487">
        <f t="shared" si="74"/>
        <v>0.14738932096224744</v>
      </c>
      <c r="AM478" s="429">
        <v>15</v>
      </c>
      <c r="AN478" s="429">
        <v>15</v>
      </c>
    </row>
    <row r="479" spans="1:40">
      <c r="A479" s="434">
        <v>560</v>
      </c>
      <c r="B479" s="435" t="s">
        <v>208</v>
      </c>
      <c r="C479" s="436">
        <v>15735</v>
      </c>
      <c r="D479" s="497">
        <v>328.60117505115295</v>
      </c>
      <c r="E479" s="497">
        <v>325.50153936001249</v>
      </c>
      <c r="F479" s="498">
        <v>322.92417293553626</v>
      </c>
      <c r="G479" s="498">
        <v>322.92417293553626</v>
      </c>
      <c r="H479" s="502">
        <f t="shared" si="66"/>
        <v>0</v>
      </c>
      <c r="I479" s="491">
        <v>-46.904531244435496</v>
      </c>
      <c r="J479" s="491">
        <v>-42.712617187403715</v>
      </c>
      <c r="K479" s="500">
        <v>-46.328779519165174</v>
      </c>
      <c r="L479" s="500">
        <v>-46.328779519165174</v>
      </c>
      <c r="M479" s="488">
        <f t="shared" si="67"/>
        <v>0</v>
      </c>
      <c r="N479" s="440">
        <v>281.69664380671747</v>
      </c>
      <c r="O479" s="440">
        <v>282.78892217260881</v>
      </c>
      <c r="P479" s="438">
        <v>276.59539341637111</v>
      </c>
      <c r="Q479" s="438">
        <v>276.59539341637111</v>
      </c>
      <c r="R479" s="487">
        <f t="shared" si="68"/>
        <v>0</v>
      </c>
      <c r="S479" s="440">
        <v>388.8030708781252</v>
      </c>
      <c r="T479" s="440">
        <v>388.8030708781252</v>
      </c>
      <c r="U479" s="438">
        <v>388.88818289676158</v>
      </c>
      <c r="V479" s="438">
        <v>388.88818289676158</v>
      </c>
      <c r="W479" s="487">
        <f t="shared" si="69"/>
        <v>0</v>
      </c>
      <c r="X479" s="440">
        <v>670.49971468484273</v>
      </c>
      <c r="Y479" s="440">
        <v>671.59199305073389</v>
      </c>
      <c r="Z479" s="438">
        <v>665.48357631313263</v>
      </c>
      <c r="AA479" s="438">
        <v>665.48357631313263</v>
      </c>
      <c r="AB479" s="487">
        <f t="shared" si="70"/>
        <v>0</v>
      </c>
      <c r="AC479" s="440">
        <v>178.45024734734363</v>
      </c>
      <c r="AD479" s="440">
        <v>177.59358030335633</v>
      </c>
      <c r="AE479" s="440">
        <v>177.59358030335633</v>
      </c>
      <c r="AF479" s="438">
        <f t="shared" si="71"/>
        <v>174.92796877380923</v>
      </c>
      <c r="AG479" s="487">
        <f t="shared" si="72"/>
        <v>2.6656115295471068</v>
      </c>
      <c r="AH479" s="440">
        <v>848.94996203218636</v>
      </c>
      <c r="AI479" s="440">
        <v>849.18557335409025</v>
      </c>
      <c r="AJ479" s="438">
        <v>843.07715661648899</v>
      </c>
      <c r="AK479" s="428">
        <f t="shared" si="73"/>
        <v>840.41154508694183</v>
      </c>
      <c r="AL479" s="487">
        <f t="shared" si="74"/>
        <v>2.6656115295471636</v>
      </c>
      <c r="AM479" s="429">
        <v>7</v>
      </c>
      <c r="AN479" s="429">
        <v>7</v>
      </c>
    </row>
    <row r="480" spans="1:40">
      <c r="A480" s="434">
        <v>561</v>
      </c>
      <c r="B480" s="435" t="s">
        <v>209</v>
      </c>
      <c r="C480" s="436">
        <v>1317</v>
      </c>
      <c r="D480" s="497">
        <v>509.35914872445437</v>
      </c>
      <c r="E480" s="497">
        <v>505.08597711488801</v>
      </c>
      <c r="F480" s="498">
        <v>501.94093988432962</v>
      </c>
      <c r="G480" s="498">
        <v>501.94093988432962</v>
      </c>
      <c r="H480" s="502">
        <f t="shared" si="66"/>
        <v>0</v>
      </c>
      <c r="I480" s="491">
        <v>491.73848123524897</v>
      </c>
      <c r="J480" s="491">
        <v>498.85328401121239</v>
      </c>
      <c r="K480" s="500">
        <v>486.21534649064625</v>
      </c>
      <c r="L480" s="500">
        <v>486.21534649064625</v>
      </c>
      <c r="M480" s="488">
        <f t="shared" si="67"/>
        <v>0</v>
      </c>
      <c r="N480" s="440">
        <v>1001.0976299597033</v>
      </c>
      <c r="O480" s="440">
        <v>1003.9392611261004</v>
      </c>
      <c r="P480" s="438">
        <v>988.15628637497593</v>
      </c>
      <c r="Q480" s="438">
        <v>988.15628637497593</v>
      </c>
      <c r="R480" s="487">
        <f t="shared" si="68"/>
        <v>0</v>
      </c>
      <c r="S480" s="440">
        <v>328.73478350853702</v>
      </c>
      <c r="T480" s="440">
        <v>328.73478350853702</v>
      </c>
      <c r="U480" s="438">
        <v>331.64341912816104</v>
      </c>
      <c r="V480" s="438">
        <v>331.64341912816104</v>
      </c>
      <c r="W480" s="487">
        <f t="shared" si="69"/>
        <v>0</v>
      </c>
      <c r="X480" s="440">
        <v>1329.8324134682402</v>
      </c>
      <c r="Y480" s="440">
        <v>1332.6740446346373</v>
      </c>
      <c r="Z480" s="438">
        <v>1319.7997055031369</v>
      </c>
      <c r="AA480" s="438">
        <v>1319.7997055031369</v>
      </c>
      <c r="AB480" s="487">
        <f t="shared" si="70"/>
        <v>0</v>
      </c>
      <c r="AC480" s="440">
        <v>259.96896518494572</v>
      </c>
      <c r="AD480" s="440">
        <v>258.41372662413806</v>
      </c>
      <c r="AE480" s="440">
        <v>258.41372662413806</v>
      </c>
      <c r="AF480" s="438">
        <f t="shared" si="71"/>
        <v>258.22638326044347</v>
      </c>
      <c r="AG480" s="487">
        <f t="shared" si="72"/>
        <v>0.1873433636945947</v>
      </c>
      <c r="AH480" s="440">
        <v>1589.801378653186</v>
      </c>
      <c r="AI480" s="440">
        <v>1591.0877712587755</v>
      </c>
      <c r="AJ480" s="438">
        <v>1578.2134321272749</v>
      </c>
      <c r="AK480" s="428">
        <f t="shared" si="73"/>
        <v>1578.0260887635802</v>
      </c>
      <c r="AL480" s="487">
        <f t="shared" si="74"/>
        <v>0.18734336369470839</v>
      </c>
      <c r="AM480" s="429">
        <v>2</v>
      </c>
      <c r="AN480" s="429">
        <v>2</v>
      </c>
    </row>
    <row r="481" spans="1:40">
      <c r="A481" s="434">
        <v>562</v>
      </c>
      <c r="B481" s="435" t="s">
        <v>210</v>
      </c>
      <c r="C481" s="436">
        <v>8935</v>
      </c>
      <c r="D481" s="497">
        <v>164.81846965489453</v>
      </c>
      <c r="E481" s="497">
        <v>163.09988032477685</v>
      </c>
      <c r="F481" s="498">
        <v>161.63948971520475</v>
      </c>
      <c r="G481" s="498">
        <v>161.63948971520475</v>
      </c>
      <c r="H481" s="502">
        <f t="shared" si="66"/>
        <v>0</v>
      </c>
      <c r="I481" s="491">
        <v>-55.51373566778441</v>
      </c>
      <c r="J481" s="491">
        <v>-49.450751351651768</v>
      </c>
      <c r="K481" s="500">
        <v>-58.093791968656419</v>
      </c>
      <c r="L481" s="500">
        <v>-58.093791968656419</v>
      </c>
      <c r="M481" s="488">
        <f t="shared" si="67"/>
        <v>0</v>
      </c>
      <c r="N481" s="440">
        <v>109.3047339871101</v>
      </c>
      <c r="O481" s="440">
        <v>113.64912897312509</v>
      </c>
      <c r="P481" s="438">
        <v>103.54569774654834</v>
      </c>
      <c r="Q481" s="438">
        <v>103.54569774654834</v>
      </c>
      <c r="R481" s="487">
        <f t="shared" si="68"/>
        <v>0</v>
      </c>
      <c r="S481" s="440">
        <v>366.81956222923952</v>
      </c>
      <c r="T481" s="440">
        <v>366.81956222923952</v>
      </c>
      <c r="U481" s="438">
        <v>367.14278542994839</v>
      </c>
      <c r="V481" s="438">
        <v>367.14278542994839</v>
      </c>
      <c r="W481" s="487">
        <f t="shared" si="69"/>
        <v>0</v>
      </c>
      <c r="X481" s="440">
        <v>476.12429621634965</v>
      </c>
      <c r="Y481" s="440">
        <v>480.46869120236465</v>
      </c>
      <c r="Z481" s="438">
        <v>470.68848317649673</v>
      </c>
      <c r="AA481" s="438">
        <v>470.68848317649673</v>
      </c>
      <c r="AB481" s="487">
        <f t="shared" si="70"/>
        <v>0</v>
      </c>
      <c r="AC481" s="440">
        <v>190.03521793406364</v>
      </c>
      <c r="AD481" s="440">
        <v>188.71477075450903</v>
      </c>
      <c r="AE481" s="440">
        <v>188.71477075450903</v>
      </c>
      <c r="AF481" s="438">
        <f t="shared" si="71"/>
        <v>185.64360276195379</v>
      </c>
      <c r="AG481" s="487">
        <f t="shared" si="72"/>
        <v>3.071167992555246</v>
      </c>
      <c r="AH481" s="440">
        <v>666.15951415041332</v>
      </c>
      <c r="AI481" s="440">
        <v>669.18346195687366</v>
      </c>
      <c r="AJ481" s="438">
        <v>659.40325393100579</v>
      </c>
      <c r="AK481" s="428">
        <f t="shared" si="73"/>
        <v>656.33208593845052</v>
      </c>
      <c r="AL481" s="487">
        <f t="shared" si="74"/>
        <v>3.0711679925552744</v>
      </c>
      <c r="AM481" s="429">
        <v>6</v>
      </c>
      <c r="AN481" s="429">
        <v>6</v>
      </c>
    </row>
    <row r="482" spans="1:40">
      <c r="A482" s="434">
        <v>563</v>
      </c>
      <c r="B482" s="435" t="s">
        <v>211</v>
      </c>
      <c r="C482" s="436">
        <v>7025</v>
      </c>
      <c r="D482" s="497">
        <v>451.92747216889586</v>
      </c>
      <c r="E482" s="497">
        <v>447.99488988233009</v>
      </c>
      <c r="F482" s="498">
        <v>447.31254789022779</v>
      </c>
      <c r="G482" s="498">
        <v>447.31254789022779</v>
      </c>
      <c r="H482" s="502">
        <f t="shared" si="66"/>
        <v>0</v>
      </c>
      <c r="I482" s="491">
        <v>-292.10521066849941</v>
      </c>
      <c r="J482" s="491">
        <v>-284.24559027374931</v>
      </c>
      <c r="K482" s="500">
        <v>-295.68735053396995</v>
      </c>
      <c r="L482" s="500">
        <v>-295.68735053396995</v>
      </c>
      <c r="M482" s="488">
        <f t="shared" si="67"/>
        <v>0</v>
      </c>
      <c r="N482" s="440">
        <v>159.82226150039642</v>
      </c>
      <c r="O482" s="440">
        <v>163.74929960858077</v>
      </c>
      <c r="P482" s="438">
        <v>151.6251973562579</v>
      </c>
      <c r="Q482" s="438">
        <v>151.6251973562579</v>
      </c>
      <c r="R482" s="487">
        <f t="shared" si="68"/>
        <v>0</v>
      </c>
      <c r="S482" s="440">
        <v>496.7906739955306</v>
      </c>
      <c r="T482" s="440">
        <v>496.7906739955306</v>
      </c>
      <c r="U482" s="438">
        <v>496.5231185121886</v>
      </c>
      <c r="V482" s="438">
        <v>496.5231185121886</v>
      </c>
      <c r="W482" s="487">
        <f t="shared" si="69"/>
        <v>0</v>
      </c>
      <c r="X482" s="440">
        <v>656.61293549592699</v>
      </c>
      <c r="Y482" s="440">
        <v>660.53997360411142</v>
      </c>
      <c r="Z482" s="438">
        <v>648.1483158684465</v>
      </c>
      <c r="AA482" s="438">
        <v>648.1483158684465</v>
      </c>
      <c r="AB482" s="487">
        <f t="shared" si="70"/>
        <v>0</v>
      </c>
      <c r="AC482" s="440">
        <v>188.52497819772404</v>
      </c>
      <c r="AD482" s="440">
        <v>187.33698601163789</v>
      </c>
      <c r="AE482" s="440">
        <v>187.33698601163789</v>
      </c>
      <c r="AF482" s="438">
        <f t="shared" si="71"/>
        <v>184.65105172479997</v>
      </c>
      <c r="AG482" s="487">
        <f t="shared" si="72"/>
        <v>2.6859342868379201</v>
      </c>
      <c r="AH482" s="440">
        <v>845.13791369365106</v>
      </c>
      <c r="AI482" s="440">
        <v>847.87695961574934</v>
      </c>
      <c r="AJ482" s="438">
        <v>835.48530188008442</v>
      </c>
      <c r="AK482" s="428">
        <f t="shared" si="73"/>
        <v>832.79936759324642</v>
      </c>
      <c r="AL482" s="487">
        <f t="shared" si="74"/>
        <v>2.6859342868380054</v>
      </c>
      <c r="AM482" s="429">
        <v>17</v>
      </c>
      <c r="AN482" s="429">
        <v>17</v>
      </c>
    </row>
    <row r="483" spans="1:40">
      <c r="A483" s="434">
        <v>564</v>
      </c>
      <c r="B483" s="435" t="s">
        <v>212</v>
      </c>
      <c r="C483" s="436">
        <v>211848</v>
      </c>
      <c r="D483" s="497">
        <v>388.10198114715428</v>
      </c>
      <c r="E483" s="497">
        <v>384.47670050138265</v>
      </c>
      <c r="F483" s="498">
        <v>384.68448920837159</v>
      </c>
      <c r="G483" s="498">
        <v>384.68448920837159</v>
      </c>
      <c r="H483" s="502">
        <f t="shared" si="66"/>
        <v>0</v>
      </c>
      <c r="I483" s="491">
        <v>-160.62336479089734</v>
      </c>
      <c r="J483" s="491">
        <v>-145.12604423486027</v>
      </c>
      <c r="K483" s="500">
        <v>-154.36440972133786</v>
      </c>
      <c r="L483" s="500">
        <v>-154.36440972133786</v>
      </c>
      <c r="M483" s="488">
        <f t="shared" si="67"/>
        <v>0</v>
      </c>
      <c r="N483" s="440">
        <v>227.47861635625694</v>
      </c>
      <c r="O483" s="440">
        <v>239.35065626652241</v>
      </c>
      <c r="P483" s="438">
        <v>230.32007948703372</v>
      </c>
      <c r="Q483" s="438">
        <v>230.32007948703372</v>
      </c>
      <c r="R483" s="487">
        <f t="shared" si="68"/>
        <v>0</v>
      </c>
      <c r="S483" s="440">
        <v>166.19669822015186</v>
      </c>
      <c r="T483" s="440">
        <v>166.19669822015186</v>
      </c>
      <c r="U483" s="438">
        <v>166.48237194693073</v>
      </c>
      <c r="V483" s="438">
        <v>166.48237194693073</v>
      </c>
      <c r="W483" s="487">
        <f t="shared" si="69"/>
        <v>0</v>
      </c>
      <c r="X483" s="440">
        <v>393.67531457640877</v>
      </c>
      <c r="Y483" s="440">
        <v>405.54735448667424</v>
      </c>
      <c r="Z483" s="438">
        <v>396.80245143396445</v>
      </c>
      <c r="AA483" s="438">
        <v>396.80245143396445</v>
      </c>
      <c r="AB483" s="487">
        <f t="shared" si="70"/>
        <v>0</v>
      </c>
      <c r="AC483" s="440">
        <v>141.15882730612421</v>
      </c>
      <c r="AD483" s="440">
        <v>140.83878074260053</v>
      </c>
      <c r="AE483" s="440">
        <v>140.83878074260053</v>
      </c>
      <c r="AF483" s="438">
        <f t="shared" si="71"/>
        <v>138.77539180176834</v>
      </c>
      <c r="AG483" s="487">
        <f t="shared" si="72"/>
        <v>2.0633889408321977</v>
      </c>
      <c r="AH483" s="440">
        <v>534.834141882533</v>
      </c>
      <c r="AI483" s="440">
        <v>546.38613522927483</v>
      </c>
      <c r="AJ483" s="438">
        <v>537.64123217656504</v>
      </c>
      <c r="AK483" s="428">
        <f t="shared" si="73"/>
        <v>535.57784323573287</v>
      </c>
      <c r="AL483" s="487">
        <f t="shared" si="74"/>
        <v>2.0633889408321693</v>
      </c>
      <c r="AM483" s="429">
        <v>17</v>
      </c>
      <c r="AN483" s="429">
        <v>17</v>
      </c>
    </row>
    <row r="484" spans="1:40">
      <c r="A484" s="434">
        <v>576</v>
      </c>
      <c r="B484" s="435" t="s">
        <v>213</v>
      </c>
      <c r="C484" s="436">
        <v>2750</v>
      </c>
      <c r="D484" s="497">
        <v>-53.31622003935955</v>
      </c>
      <c r="E484" s="497">
        <v>-53.338512887618592</v>
      </c>
      <c r="F484" s="498">
        <v>-49.983498415063032</v>
      </c>
      <c r="G484" s="498">
        <v>-49.983498415063032</v>
      </c>
      <c r="H484" s="502">
        <f t="shared" si="66"/>
        <v>0</v>
      </c>
      <c r="I484" s="491">
        <v>201.28770580175311</v>
      </c>
      <c r="J484" s="491">
        <v>209.32861525920788</v>
      </c>
      <c r="K484" s="500">
        <v>208.39033233924789</v>
      </c>
      <c r="L484" s="500">
        <v>208.39033233924789</v>
      </c>
      <c r="M484" s="488">
        <f t="shared" si="67"/>
        <v>0</v>
      </c>
      <c r="N484" s="440">
        <v>147.97148576239357</v>
      </c>
      <c r="O484" s="440">
        <v>155.99010237158927</v>
      </c>
      <c r="P484" s="438">
        <v>158.40683392418487</v>
      </c>
      <c r="Q484" s="438">
        <v>158.40683392418487</v>
      </c>
      <c r="R484" s="487">
        <f t="shared" si="68"/>
        <v>0</v>
      </c>
      <c r="S484" s="440">
        <v>285.15818761300386</v>
      </c>
      <c r="T484" s="440">
        <v>285.15818761300386</v>
      </c>
      <c r="U484" s="438">
        <v>285.83256763219606</v>
      </c>
      <c r="V484" s="438">
        <v>285.83256763219606</v>
      </c>
      <c r="W484" s="487">
        <f t="shared" si="69"/>
        <v>0</v>
      </c>
      <c r="X484" s="440">
        <v>433.12967337539743</v>
      </c>
      <c r="Y484" s="440">
        <v>441.14828998459319</v>
      </c>
      <c r="Z484" s="438">
        <v>444.23940155638093</v>
      </c>
      <c r="AA484" s="438">
        <v>444.23940155638093</v>
      </c>
      <c r="AB484" s="487">
        <f t="shared" si="70"/>
        <v>0</v>
      </c>
      <c r="AC484" s="440">
        <v>227.89951119470118</v>
      </c>
      <c r="AD484" s="440">
        <v>226.1640969966769</v>
      </c>
      <c r="AE484" s="440">
        <v>226.1640969966769</v>
      </c>
      <c r="AF484" s="438">
        <f t="shared" si="71"/>
        <v>223.92459876517998</v>
      </c>
      <c r="AG484" s="487">
        <f t="shared" si="72"/>
        <v>2.2394982314969241</v>
      </c>
      <c r="AH484" s="440">
        <v>661.02918457009866</v>
      </c>
      <c r="AI484" s="440">
        <v>667.31238698127004</v>
      </c>
      <c r="AJ484" s="438">
        <v>670.40349855305783</v>
      </c>
      <c r="AK484" s="428">
        <f t="shared" si="73"/>
        <v>668.16400032156093</v>
      </c>
      <c r="AL484" s="487">
        <f t="shared" si="74"/>
        <v>2.2394982314968956</v>
      </c>
      <c r="AM484" s="429">
        <v>7</v>
      </c>
      <c r="AN484" s="429">
        <v>7</v>
      </c>
    </row>
    <row r="485" spans="1:40">
      <c r="A485" s="434">
        <v>577</v>
      </c>
      <c r="B485" s="435" t="s">
        <v>214</v>
      </c>
      <c r="C485" s="436">
        <v>11138</v>
      </c>
      <c r="D485" s="497">
        <v>513.30890356517045</v>
      </c>
      <c r="E485" s="497">
        <v>508.86369283525067</v>
      </c>
      <c r="F485" s="498">
        <v>508.50365031576752</v>
      </c>
      <c r="G485" s="498">
        <v>508.50365031576752</v>
      </c>
      <c r="H485" s="502">
        <f t="shared" si="66"/>
        <v>0</v>
      </c>
      <c r="I485" s="491">
        <v>-39.656117353094707</v>
      </c>
      <c r="J485" s="491">
        <v>-24.698391449289261</v>
      </c>
      <c r="K485" s="500">
        <v>-33.838237992056165</v>
      </c>
      <c r="L485" s="500">
        <v>-33.838237992056165</v>
      </c>
      <c r="M485" s="488">
        <f t="shared" si="67"/>
        <v>0</v>
      </c>
      <c r="N485" s="440">
        <v>473.65278621207574</v>
      </c>
      <c r="O485" s="440">
        <v>484.16530138596141</v>
      </c>
      <c r="P485" s="438">
        <v>474.66541232371134</v>
      </c>
      <c r="Q485" s="438">
        <v>474.66541232371134</v>
      </c>
      <c r="R485" s="487">
        <f t="shared" si="68"/>
        <v>0</v>
      </c>
      <c r="S485" s="440">
        <v>214.43948289237917</v>
      </c>
      <c r="T485" s="440">
        <v>214.43948289237917</v>
      </c>
      <c r="U485" s="438">
        <v>213.24456030589783</v>
      </c>
      <c r="V485" s="438">
        <v>213.24456030589783</v>
      </c>
      <c r="W485" s="487">
        <f t="shared" si="69"/>
        <v>0</v>
      </c>
      <c r="X485" s="440">
        <v>688.09226910445489</v>
      </c>
      <c r="Y485" s="440">
        <v>698.6047842783405</v>
      </c>
      <c r="Z485" s="438">
        <v>687.90997262960923</v>
      </c>
      <c r="AA485" s="438">
        <v>687.90997262960923</v>
      </c>
      <c r="AB485" s="487">
        <f t="shared" si="70"/>
        <v>0</v>
      </c>
      <c r="AC485" s="440">
        <v>145.18169302103286</v>
      </c>
      <c r="AD485" s="440">
        <v>145.09756167222096</v>
      </c>
      <c r="AE485" s="440">
        <v>145.09756167222096</v>
      </c>
      <c r="AF485" s="438">
        <f t="shared" si="71"/>
        <v>141.29479549833314</v>
      </c>
      <c r="AG485" s="487">
        <f t="shared" si="72"/>
        <v>3.802766173887818</v>
      </c>
      <c r="AH485" s="440">
        <v>833.27396212548774</v>
      </c>
      <c r="AI485" s="440">
        <v>843.70234595056161</v>
      </c>
      <c r="AJ485" s="438">
        <v>833.00753430183022</v>
      </c>
      <c r="AK485" s="428">
        <f t="shared" si="73"/>
        <v>829.20476812794243</v>
      </c>
      <c r="AL485" s="487">
        <f t="shared" si="74"/>
        <v>3.8027661738877896</v>
      </c>
      <c r="AM485" s="429">
        <v>2</v>
      </c>
      <c r="AN485" s="429">
        <v>2</v>
      </c>
    </row>
    <row r="486" spans="1:40">
      <c r="A486" s="434">
        <v>578</v>
      </c>
      <c r="B486" s="435" t="s">
        <v>215</v>
      </c>
      <c r="C486" s="436">
        <v>3100</v>
      </c>
      <c r="D486" s="497">
        <v>147.59441823357878</v>
      </c>
      <c r="E486" s="497">
        <v>145.92628922612542</v>
      </c>
      <c r="F486" s="498">
        <v>145.21387964480903</v>
      </c>
      <c r="G486" s="498">
        <v>145.21387964480903</v>
      </c>
      <c r="H486" s="502">
        <f t="shared" si="66"/>
        <v>0</v>
      </c>
      <c r="I486" s="491">
        <v>-225.57844965827985</v>
      </c>
      <c r="J486" s="491">
        <v>-242.45644907492937</v>
      </c>
      <c r="K486" s="500">
        <v>-247.0775709357641</v>
      </c>
      <c r="L486" s="500">
        <v>-247.0775709357641</v>
      </c>
      <c r="M486" s="488">
        <f t="shared" si="67"/>
        <v>0</v>
      </c>
      <c r="N486" s="440">
        <v>-77.984031424701072</v>
      </c>
      <c r="O486" s="440">
        <v>-96.530159848803962</v>
      </c>
      <c r="P486" s="438">
        <v>-101.86369129095509</v>
      </c>
      <c r="Q486" s="438">
        <v>-101.86369129095509</v>
      </c>
      <c r="R486" s="487">
        <f t="shared" si="68"/>
        <v>0</v>
      </c>
      <c r="S486" s="440">
        <v>543.88643016478704</v>
      </c>
      <c r="T486" s="440">
        <v>543.88643016478704</v>
      </c>
      <c r="U486" s="438">
        <v>542.4943069212718</v>
      </c>
      <c r="V486" s="438">
        <v>542.4943069212718</v>
      </c>
      <c r="W486" s="487">
        <f t="shared" si="69"/>
        <v>0</v>
      </c>
      <c r="X486" s="440">
        <v>465.90239874008597</v>
      </c>
      <c r="Y486" s="440">
        <v>447.35627031598312</v>
      </c>
      <c r="Z486" s="438">
        <v>440.63061563031675</v>
      </c>
      <c r="AA486" s="438">
        <v>440.63061563031675</v>
      </c>
      <c r="AB486" s="487">
        <f t="shared" si="70"/>
        <v>0</v>
      </c>
      <c r="AC486" s="440">
        <v>218.60942168447792</v>
      </c>
      <c r="AD486" s="440">
        <v>216.81697608120231</v>
      </c>
      <c r="AE486" s="440">
        <v>216.81697608120231</v>
      </c>
      <c r="AF486" s="438">
        <f t="shared" si="71"/>
        <v>214.25674454072112</v>
      </c>
      <c r="AG486" s="487">
        <f t="shared" si="72"/>
        <v>2.5602315404811975</v>
      </c>
      <c r="AH486" s="440">
        <v>684.51182042456401</v>
      </c>
      <c r="AI486" s="440">
        <v>664.17324639718549</v>
      </c>
      <c r="AJ486" s="438">
        <v>657.44759171151907</v>
      </c>
      <c r="AK486" s="428">
        <f t="shared" si="73"/>
        <v>654.88736017103793</v>
      </c>
      <c r="AL486" s="487">
        <f t="shared" si="74"/>
        <v>2.5602315404811407</v>
      </c>
      <c r="AM486" s="429">
        <v>18</v>
      </c>
      <c r="AN486" s="429">
        <v>18</v>
      </c>
    </row>
    <row r="487" spans="1:40">
      <c r="A487" s="434">
        <v>580</v>
      </c>
      <c r="B487" s="435" t="s">
        <v>216</v>
      </c>
      <c r="C487" s="436">
        <v>4438</v>
      </c>
      <c r="D487" s="497">
        <v>-83.389040771969434</v>
      </c>
      <c r="E487" s="497">
        <v>-83.174599821737004</v>
      </c>
      <c r="F487" s="498">
        <v>-81.645787408552806</v>
      </c>
      <c r="G487" s="498">
        <v>-81.645787408552806</v>
      </c>
      <c r="H487" s="502">
        <f t="shared" si="66"/>
        <v>0</v>
      </c>
      <c r="I487" s="491">
        <v>-118.64067429034742</v>
      </c>
      <c r="J487" s="491">
        <v>-134.20319383201141</v>
      </c>
      <c r="K487" s="500">
        <v>-132.60167314899576</v>
      </c>
      <c r="L487" s="500">
        <v>-132.60167314899576</v>
      </c>
      <c r="M487" s="488">
        <f t="shared" si="67"/>
        <v>0</v>
      </c>
      <c r="N487" s="440">
        <v>-202.02971506231685</v>
      </c>
      <c r="O487" s="440">
        <v>-217.37779365374843</v>
      </c>
      <c r="P487" s="438">
        <v>-214.24746055754858</v>
      </c>
      <c r="Q487" s="438">
        <v>-214.24746055754858</v>
      </c>
      <c r="R487" s="487">
        <f t="shared" si="68"/>
        <v>0</v>
      </c>
      <c r="S487" s="440">
        <v>455.66117878673521</v>
      </c>
      <c r="T487" s="440">
        <v>455.66117878673521</v>
      </c>
      <c r="U487" s="438">
        <v>454.91721455266594</v>
      </c>
      <c r="V487" s="438">
        <v>454.91721455266594</v>
      </c>
      <c r="W487" s="487">
        <f t="shared" si="69"/>
        <v>0</v>
      </c>
      <c r="X487" s="440">
        <v>253.63146372441835</v>
      </c>
      <c r="Y487" s="440">
        <v>238.28338513298678</v>
      </c>
      <c r="Z487" s="438">
        <v>240.66975399511739</v>
      </c>
      <c r="AA487" s="438">
        <v>240.66975399511739</v>
      </c>
      <c r="AB487" s="487">
        <f t="shared" si="70"/>
        <v>0</v>
      </c>
      <c r="AC487" s="440">
        <v>234.13072996068857</v>
      </c>
      <c r="AD487" s="440">
        <v>232.27039660607537</v>
      </c>
      <c r="AE487" s="440">
        <v>232.27039660607537</v>
      </c>
      <c r="AF487" s="438">
        <f t="shared" si="71"/>
        <v>231.06487718677977</v>
      </c>
      <c r="AG487" s="487">
        <f t="shared" si="72"/>
        <v>1.205519419295598</v>
      </c>
      <c r="AH487" s="440">
        <v>487.76219368510687</v>
      </c>
      <c r="AI487" s="440">
        <v>470.55378173906212</v>
      </c>
      <c r="AJ487" s="438">
        <v>472.94015060119273</v>
      </c>
      <c r="AK487" s="428">
        <f t="shared" si="73"/>
        <v>471.73463118189716</v>
      </c>
      <c r="AL487" s="487">
        <f t="shared" si="74"/>
        <v>1.2055194192955696</v>
      </c>
      <c r="AM487" s="429">
        <v>9</v>
      </c>
      <c r="AN487" s="429">
        <v>9</v>
      </c>
    </row>
    <row r="488" spans="1:40">
      <c r="A488" s="434">
        <v>581</v>
      </c>
      <c r="B488" s="435" t="s">
        <v>217</v>
      </c>
      <c r="C488" s="436">
        <v>6240</v>
      </c>
      <c r="D488" s="497">
        <v>204.52613530310106</v>
      </c>
      <c r="E488" s="497">
        <v>202.47284275909217</v>
      </c>
      <c r="F488" s="498">
        <v>201.71745619129618</v>
      </c>
      <c r="G488" s="498">
        <v>201.71745619129618</v>
      </c>
      <c r="H488" s="502">
        <f t="shared" si="66"/>
        <v>0</v>
      </c>
      <c r="I488" s="491">
        <v>-205.5772524810329</v>
      </c>
      <c r="J488" s="491">
        <v>-231.14686967625696</v>
      </c>
      <c r="K488" s="500">
        <v>-229.61210535053692</v>
      </c>
      <c r="L488" s="500">
        <v>-229.61210535053692</v>
      </c>
      <c r="M488" s="488">
        <f t="shared" si="67"/>
        <v>0</v>
      </c>
      <c r="N488" s="440">
        <v>-1.0511171779318456</v>
      </c>
      <c r="O488" s="440">
        <v>-28.674026917164792</v>
      </c>
      <c r="P488" s="438">
        <v>-27.894649159240736</v>
      </c>
      <c r="Q488" s="438">
        <v>-27.894649159240736</v>
      </c>
      <c r="R488" s="487">
        <f t="shared" si="68"/>
        <v>0</v>
      </c>
      <c r="S488" s="440">
        <v>353.66847935194772</v>
      </c>
      <c r="T488" s="440">
        <v>353.66847935194772</v>
      </c>
      <c r="U488" s="438">
        <v>351.24109676086243</v>
      </c>
      <c r="V488" s="438">
        <v>351.24109676086243</v>
      </c>
      <c r="W488" s="487">
        <f t="shared" si="69"/>
        <v>0</v>
      </c>
      <c r="X488" s="440">
        <v>352.61736217401585</v>
      </c>
      <c r="Y488" s="440">
        <v>324.99445243478294</v>
      </c>
      <c r="Z488" s="438">
        <v>323.34644760162166</v>
      </c>
      <c r="AA488" s="438">
        <v>323.34644760162166</v>
      </c>
      <c r="AB488" s="487">
        <f t="shared" si="70"/>
        <v>0</v>
      </c>
      <c r="AC488" s="440">
        <v>201.30310318300465</v>
      </c>
      <c r="AD488" s="440">
        <v>199.72470331399677</v>
      </c>
      <c r="AE488" s="440">
        <v>199.72470331399677</v>
      </c>
      <c r="AF488" s="438">
        <f t="shared" si="71"/>
        <v>196.23036762951654</v>
      </c>
      <c r="AG488" s="487">
        <f t="shared" si="72"/>
        <v>3.4943356844802338</v>
      </c>
      <c r="AH488" s="440">
        <v>553.92046535702048</v>
      </c>
      <c r="AI488" s="440">
        <v>524.71915574877971</v>
      </c>
      <c r="AJ488" s="438">
        <v>523.07115091561843</v>
      </c>
      <c r="AK488" s="428">
        <f t="shared" si="73"/>
        <v>519.5768152311382</v>
      </c>
      <c r="AL488" s="487">
        <f t="shared" si="74"/>
        <v>3.4943356844802338</v>
      </c>
      <c r="AM488" s="429">
        <v>6</v>
      </c>
      <c r="AN488" s="429">
        <v>6</v>
      </c>
    </row>
    <row r="489" spans="1:40">
      <c r="A489" s="434">
        <v>583</v>
      </c>
      <c r="B489" s="435" t="s">
        <v>218</v>
      </c>
      <c r="C489" s="436">
        <v>947</v>
      </c>
      <c r="D489" s="497">
        <v>914.0380195767965</v>
      </c>
      <c r="E489" s="497">
        <v>906.54822241297063</v>
      </c>
      <c r="F489" s="498">
        <v>906.01657717784497</v>
      </c>
      <c r="G489" s="498">
        <v>906.01657717784497</v>
      </c>
      <c r="H489" s="502">
        <f t="shared" si="66"/>
        <v>0</v>
      </c>
      <c r="I489" s="491">
        <v>-255.90187175470948</v>
      </c>
      <c r="J489" s="491">
        <v>-248.52978964185704</v>
      </c>
      <c r="K489" s="500">
        <v>-240.73596378147866</v>
      </c>
      <c r="L489" s="500">
        <v>-240.73596378147866</v>
      </c>
      <c r="M489" s="488">
        <f t="shared" si="67"/>
        <v>0</v>
      </c>
      <c r="N489" s="440">
        <v>658.13614782208708</v>
      </c>
      <c r="O489" s="440">
        <v>658.01843277111368</v>
      </c>
      <c r="P489" s="438">
        <v>665.28061339636633</v>
      </c>
      <c r="Q489" s="438">
        <v>665.28061339636633</v>
      </c>
      <c r="R489" s="487">
        <f t="shared" si="68"/>
        <v>0</v>
      </c>
      <c r="S489" s="440">
        <v>39.020779546734339</v>
      </c>
      <c r="T489" s="440">
        <v>39.020779546734339</v>
      </c>
      <c r="U489" s="438">
        <v>39.642636889654533</v>
      </c>
      <c r="V489" s="438">
        <v>39.642636889654533</v>
      </c>
      <c r="W489" s="487">
        <f t="shared" si="69"/>
        <v>0</v>
      </c>
      <c r="X489" s="440">
        <v>697.15692736882147</v>
      </c>
      <c r="Y489" s="440">
        <v>697.03921231784796</v>
      </c>
      <c r="Z489" s="438">
        <v>704.92325028602079</v>
      </c>
      <c r="AA489" s="438">
        <v>704.92325028602079</v>
      </c>
      <c r="AB489" s="487">
        <f t="shared" si="70"/>
        <v>0</v>
      </c>
      <c r="AC489" s="440">
        <v>206.40702108766834</v>
      </c>
      <c r="AD489" s="440">
        <v>204.85012789064666</v>
      </c>
      <c r="AE489" s="440">
        <v>204.85012789064666</v>
      </c>
      <c r="AF489" s="438">
        <f t="shared" si="71"/>
        <v>202.23662840615853</v>
      </c>
      <c r="AG489" s="487">
        <f t="shared" si="72"/>
        <v>2.6134994844881305</v>
      </c>
      <c r="AH489" s="440">
        <v>903.56394845648981</v>
      </c>
      <c r="AI489" s="440">
        <v>901.88934020849456</v>
      </c>
      <c r="AJ489" s="438">
        <v>909.77337817666751</v>
      </c>
      <c r="AK489" s="428">
        <f t="shared" si="73"/>
        <v>907.1598786921794</v>
      </c>
      <c r="AL489" s="487">
        <f t="shared" si="74"/>
        <v>2.6134994844881021</v>
      </c>
      <c r="AM489" s="429">
        <v>19</v>
      </c>
      <c r="AN489" s="429">
        <v>19</v>
      </c>
    </row>
    <row r="490" spans="1:40">
      <c r="A490" s="434">
        <v>584</v>
      </c>
      <c r="B490" s="435" t="s">
        <v>219</v>
      </c>
      <c r="C490" s="436">
        <v>2653</v>
      </c>
      <c r="D490" s="497">
        <v>1439.0739131814332</v>
      </c>
      <c r="E490" s="497">
        <v>1427.5706923647012</v>
      </c>
      <c r="F490" s="498">
        <v>1426.4226295721205</v>
      </c>
      <c r="G490" s="498">
        <v>1426.4226295721205</v>
      </c>
      <c r="H490" s="502">
        <f t="shared" si="66"/>
        <v>0</v>
      </c>
      <c r="I490" s="491">
        <v>-384.10072226070452</v>
      </c>
      <c r="J490" s="491">
        <v>-376.96527465109727</v>
      </c>
      <c r="K490" s="500">
        <v>-367.75474990882657</v>
      </c>
      <c r="L490" s="500">
        <v>-367.75474990882657</v>
      </c>
      <c r="M490" s="488">
        <f t="shared" si="67"/>
        <v>0</v>
      </c>
      <c r="N490" s="440">
        <v>1054.9731909207287</v>
      </c>
      <c r="O490" s="440">
        <v>1050.6054177136041</v>
      </c>
      <c r="P490" s="438">
        <v>1058.6678796632941</v>
      </c>
      <c r="Q490" s="438">
        <v>1058.6678796632941</v>
      </c>
      <c r="R490" s="487">
        <f t="shared" si="68"/>
        <v>0</v>
      </c>
      <c r="S490" s="440">
        <v>686.04029858583863</v>
      </c>
      <c r="T490" s="440">
        <v>686.04029858583863</v>
      </c>
      <c r="U490" s="438">
        <v>686.38121155158922</v>
      </c>
      <c r="V490" s="438">
        <v>686.38121155158922</v>
      </c>
      <c r="W490" s="487">
        <f t="shared" si="69"/>
        <v>0</v>
      </c>
      <c r="X490" s="440">
        <v>1741.0134895065673</v>
      </c>
      <c r="Y490" s="440">
        <v>1736.6457162994425</v>
      </c>
      <c r="Z490" s="438">
        <v>1745.0490912148834</v>
      </c>
      <c r="AA490" s="438">
        <v>1745.0490912148834</v>
      </c>
      <c r="AB490" s="487">
        <f t="shared" si="70"/>
        <v>0</v>
      </c>
      <c r="AC490" s="440">
        <v>206.53550232576498</v>
      </c>
      <c r="AD490" s="440">
        <v>205.42521068925774</v>
      </c>
      <c r="AE490" s="440">
        <v>205.42521068925774</v>
      </c>
      <c r="AF490" s="438">
        <f t="shared" si="71"/>
        <v>206.42540631743077</v>
      </c>
      <c r="AG490" s="487">
        <f t="shared" si="72"/>
        <v>-1.0001956281730315</v>
      </c>
      <c r="AH490" s="440">
        <v>1947.5489918323321</v>
      </c>
      <c r="AI490" s="440">
        <v>1942.0709269887002</v>
      </c>
      <c r="AJ490" s="438">
        <v>1950.4743019041412</v>
      </c>
      <c r="AK490" s="428">
        <f t="shared" si="73"/>
        <v>1951.4744975323144</v>
      </c>
      <c r="AL490" s="487">
        <f t="shared" si="74"/>
        <v>-1.0001956281732873</v>
      </c>
      <c r="AM490" s="429">
        <v>16</v>
      </c>
      <c r="AN490" s="429">
        <v>16</v>
      </c>
    </row>
    <row r="491" spans="1:40">
      <c r="A491" s="434">
        <v>588</v>
      </c>
      <c r="B491" s="435" t="s">
        <v>220</v>
      </c>
      <c r="C491" s="436">
        <v>1600</v>
      </c>
      <c r="D491" s="497">
        <v>53.815232770476506</v>
      </c>
      <c r="E491" s="497">
        <v>52.962425627019691</v>
      </c>
      <c r="F491" s="498">
        <v>50.638306513555435</v>
      </c>
      <c r="G491" s="498">
        <v>50.638306513555435</v>
      </c>
      <c r="H491" s="502">
        <f t="shared" si="66"/>
        <v>0</v>
      </c>
      <c r="I491" s="491">
        <v>-674.05897283348634</v>
      </c>
      <c r="J491" s="491">
        <v>-662.46270152964144</v>
      </c>
      <c r="K491" s="500">
        <v>-669.70358173227692</v>
      </c>
      <c r="L491" s="500">
        <v>-669.70358173227692</v>
      </c>
      <c r="M491" s="488">
        <f t="shared" si="67"/>
        <v>0</v>
      </c>
      <c r="N491" s="440">
        <v>-620.2437400630098</v>
      </c>
      <c r="O491" s="440">
        <v>-609.50027590262175</v>
      </c>
      <c r="P491" s="438">
        <v>-619.06527521872147</v>
      </c>
      <c r="Q491" s="438">
        <v>-619.06527521872147</v>
      </c>
      <c r="R491" s="487">
        <f t="shared" si="68"/>
        <v>0</v>
      </c>
      <c r="S491" s="440">
        <v>275.26229420265497</v>
      </c>
      <c r="T491" s="440">
        <v>275.26229420265497</v>
      </c>
      <c r="U491" s="438">
        <v>276.18880334937467</v>
      </c>
      <c r="V491" s="438">
        <v>276.18880334937467</v>
      </c>
      <c r="W491" s="487">
        <f t="shared" si="69"/>
        <v>0</v>
      </c>
      <c r="X491" s="440">
        <v>-344.98144586035488</v>
      </c>
      <c r="Y491" s="440">
        <v>-334.23798169996678</v>
      </c>
      <c r="Z491" s="438">
        <v>-342.87647186934686</v>
      </c>
      <c r="AA491" s="438">
        <v>-342.87647186934686</v>
      </c>
      <c r="AB491" s="487">
        <f t="shared" si="70"/>
        <v>0</v>
      </c>
      <c r="AC491" s="440">
        <v>241.64897020322852</v>
      </c>
      <c r="AD491" s="440">
        <v>239.58125349308801</v>
      </c>
      <c r="AE491" s="440">
        <v>239.58125349308801</v>
      </c>
      <c r="AF491" s="438">
        <f t="shared" si="71"/>
        <v>237.58654655456377</v>
      </c>
      <c r="AG491" s="487">
        <f t="shared" si="72"/>
        <v>1.9947069385242457</v>
      </c>
      <c r="AH491" s="440">
        <v>-103.33247565712634</v>
      </c>
      <c r="AI491" s="440">
        <v>-94.656728206878768</v>
      </c>
      <c r="AJ491" s="438">
        <v>-103.29521837625886</v>
      </c>
      <c r="AK491" s="428">
        <f t="shared" si="73"/>
        <v>-105.2899253147831</v>
      </c>
      <c r="AL491" s="487">
        <f t="shared" si="74"/>
        <v>1.9947069385242457</v>
      </c>
      <c r="AM491" s="429">
        <v>10</v>
      </c>
      <c r="AN491" s="429">
        <v>10</v>
      </c>
    </row>
    <row r="492" spans="1:40">
      <c r="A492" s="434">
        <v>592</v>
      </c>
      <c r="B492" s="435" t="s">
        <v>221</v>
      </c>
      <c r="C492" s="436">
        <v>3651</v>
      </c>
      <c r="D492" s="497">
        <v>573.66894233751805</v>
      </c>
      <c r="E492" s="497">
        <v>568.76841468816258</v>
      </c>
      <c r="F492" s="498">
        <v>565.08971121982904</v>
      </c>
      <c r="G492" s="498">
        <v>565.08971121982904</v>
      </c>
      <c r="H492" s="502">
        <f t="shared" si="66"/>
        <v>0</v>
      </c>
      <c r="I492" s="491">
        <v>-249.70168702593003</v>
      </c>
      <c r="J492" s="491">
        <v>-243.73525265479952</v>
      </c>
      <c r="K492" s="500">
        <v>-255.66293934967229</v>
      </c>
      <c r="L492" s="500">
        <v>-255.66293934967229</v>
      </c>
      <c r="M492" s="488">
        <f t="shared" si="67"/>
        <v>0</v>
      </c>
      <c r="N492" s="440">
        <v>323.96725531158802</v>
      </c>
      <c r="O492" s="440">
        <v>325.03316203336306</v>
      </c>
      <c r="P492" s="438">
        <v>309.42677187015676</v>
      </c>
      <c r="Q492" s="438">
        <v>309.42677187015676</v>
      </c>
      <c r="R492" s="487">
        <f t="shared" si="68"/>
        <v>0</v>
      </c>
      <c r="S492" s="440">
        <v>389.73200309588827</v>
      </c>
      <c r="T492" s="440">
        <v>389.73200309588827</v>
      </c>
      <c r="U492" s="438">
        <v>390.35996211848368</v>
      </c>
      <c r="V492" s="438">
        <v>390.35996211848368</v>
      </c>
      <c r="W492" s="487">
        <f t="shared" si="69"/>
        <v>0</v>
      </c>
      <c r="X492" s="440">
        <v>713.69925840747635</v>
      </c>
      <c r="Y492" s="440">
        <v>714.76516512925127</v>
      </c>
      <c r="Z492" s="438">
        <v>699.78673398864044</v>
      </c>
      <c r="AA492" s="438">
        <v>699.78673398864044</v>
      </c>
      <c r="AB492" s="487">
        <f t="shared" si="70"/>
        <v>0</v>
      </c>
      <c r="AC492" s="440">
        <v>190.00968537717947</v>
      </c>
      <c r="AD492" s="440">
        <v>188.68797801369846</v>
      </c>
      <c r="AE492" s="440">
        <v>188.68797801369846</v>
      </c>
      <c r="AF492" s="438">
        <f t="shared" si="71"/>
        <v>184.53995897058445</v>
      </c>
      <c r="AG492" s="487">
        <f t="shared" si="72"/>
        <v>4.1480190431140045</v>
      </c>
      <c r="AH492" s="440">
        <v>903.70894378465573</v>
      </c>
      <c r="AI492" s="440">
        <v>903.45314314294967</v>
      </c>
      <c r="AJ492" s="438">
        <v>888.47471200233895</v>
      </c>
      <c r="AK492" s="428">
        <f t="shared" si="73"/>
        <v>884.32669295922494</v>
      </c>
      <c r="AL492" s="487">
        <f t="shared" si="74"/>
        <v>4.1480190431140045</v>
      </c>
      <c r="AM492" s="429">
        <v>13</v>
      </c>
      <c r="AN492" s="429">
        <v>13</v>
      </c>
    </row>
    <row r="493" spans="1:40">
      <c r="A493" s="434">
        <v>593</v>
      </c>
      <c r="B493" s="435" t="s">
        <v>222</v>
      </c>
      <c r="C493" s="436">
        <v>17077</v>
      </c>
      <c r="D493" s="497">
        <v>-87.189920288767112</v>
      </c>
      <c r="E493" s="497">
        <v>-87.097319675576799</v>
      </c>
      <c r="F493" s="498">
        <v>-86.625192967768655</v>
      </c>
      <c r="G493" s="498">
        <v>-86.625192967768655</v>
      </c>
      <c r="H493" s="502">
        <f t="shared" si="66"/>
        <v>0</v>
      </c>
      <c r="I493" s="491">
        <v>-230.03516566949244</v>
      </c>
      <c r="J493" s="491">
        <v>-222.18968906780151</v>
      </c>
      <c r="K493" s="500">
        <v>-230.00665707542825</v>
      </c>
      <c r="L493" s="500">
        <v>-230.00665707542825</v>
      </c>
      <c r="M493" s="488">
        <f t="shared" si="67"/>
        <v>0</v>
      </c>
      <c r="N493" s="440">
        <v>-317.22508595825957</v>
      </c>
      <c r="O493" s="440">
        <v>-309.28700874337829</v>
      </c>
      <c r="P493" s="438">
        <v>-316.63185004319689</v>
      </c>
      <c r="Q493" s="438">
        <v>-316.63185004319689</v>
      </c>
      <c r="R493" s="487">
        <f t="shared" si="68"/>
        <v>0</v>
      </c>
      <c r="S493" s="440">
        <v>366.57199205390776</v>
      </c>
      <c r="T493" s="440">
        <v>366.57199205390776</v>
      </c>
      <c r="U493" s="438">
        <v>367.06939769193082</v>
      </c>
      <c r="V493" s="438">
        <v>367.06939769193082</v>
      </c>
      <c r="W493" s="487">
        <f t="shared" si="69"/>
        <v>0</v>
      </c>
      <c r="X493" s="440">
        <v>49.346906095648229</v>
      </c>
      <c r="Y493" s="440">
        <v>57.284983310529491</v>
      </c>
      <c r="Z493" s="438">
        <v>50.437547648733876</v>
      </c>
      <c r="AA493" s="438">
        <v>50.437547648733876</v>
      </c>
      <c r="AB493" s="487">
        <f t="shared" si="70"/>
        <v>0</v>
      </c>
      <c r="AC493" s="440">
        <v>197.53088854555133</v>
      </c>
      <c r="AD493" s="440">
        <v>196.03016343764574</v>
      </c>
      <c r="AE493" s="440">
        <v>196.03016343764574</v>
      </c>
      <c r="AF493" s="438">
        <f t="shared" si="71"/>
        <v>194.54139744639599</v>
      </c>
      <c r="AG493" s="487">
        <f t="shared" si="72"/>
        <v>1.4887659912497497</v>
      </c>
      <c r="AH493" s="440">
        <v>246.87779464119959</v>
      </c>
      <c r="AI493" s="440">
        <v>253.31514674817521</v>
      </c>
      <c r="AJ493" s="438">
        <v>246.46771108637961</v>
      </c>
      <c r="AK493" s="428">
        <f t="shared" si="73"/>
        <v>244.97894509512989</v>
      </c>
      <c r="AL493" s="487">
        <f t="shared" si="74"/>
        <v>1.4887659912497213</v>
      </c>
      <c r="AM493" s="429">
        <v>10</v>
      </c>
      <c r="AN493" s="429">
        <v>10</v>
      </c>
    </row>
    <row r="494" spans="1:40">
      <c r="A494" s="434">
        <v>595</v>
      </c>
      <c r="B494" s="435" t="s">
        <v>223</v>
      </c>
      <c r="C494" s="436">
        <v>4140</v>
      </c>
      <c r="D494" s="497">
        <v>316.76534614785322</v>
      </c>
      <c r="E494" s="497">
        <v>313.82043069727069</v>
      </c>
      <c r="F494" s="498">
        <v>313.08497784534023</v>
      </c>
      <c r="G494" s="498">
        <v>313.08497784534023</v>
      </c>
      <c r="H494" s="502">
        <f t="shared" si="66"/>
        <v>0</v>
      </c>
      <c r="I494" s="491">
        <v>239.16377303827809</v>
      </c>
      <c r="J494" s="491">
        <v>247.67872340063724</v>
      </c>
      <c r="K494" s="500">
        <v>249.84536671387505</v>
      </c>
      <c r="L494" s="500">
        <v>249.84536671387505</v>
      </c>
      <c r="M494" s="488">
        <f t="shared" si="67"/>
        <v>0</v>
      </c>
      <c r="N494" s="440">
        <v>555.9291191861314</v>
      </c>
      <c r="O494" s="440">
        <v>561.49915409790788</v>
      </c>
      <c r="P494" s="438">
        <v>562.9303445592152</v>
      </c>
      <c r="Q494" s="438">
        <v>562.9303445592152</v>
      </c>
      <c r="R494" s="487">
        <f t="shared" si="68"/>
        <v>0</v>
      </c>
      <c r="S494" s="440">
        <v>549.29323436327013</v>
      </c>
      <c r="T494" s="440">
        <v>549.29323436327013</v>
      </c>
      <c r="U494" s="438">
        <v>550.89057646780952</v>
      </c>
      <c r="V494" s="438">
        <v>550.89057646780952</v>
      </c>
      <c r="W494" s="487">
        <f t="shared" si="69"/>
        <v>0</v>
      </c>
      <c r="X494" s="440">
        <v>1105.2223535494015</v>
      </c>
      <c r="Y494" s="440">
        <v>1110.792388461178</v>
      </c>
      <c r="Z494" s="438">
        <v>1113.8209210270247</v>
      </c>
      <c r="AA494" s="438">
        <v>1113.8209210270247</v>
      </c>
      <c r="AB494" s="487">
        <f t="shared" si="70"/>
        <v>0</v>
      </c>
      <c r="AC494" s="440">
        <v>236.18457608215726</v>
      </c>
      <c r="AD494" s="440">
        <v>234.06002425334381</v>
      </c>
      <c r="AE494" s="440">
        <v>234.06002425334381</v>
      </c>
      <c r="AF494" s="438">
        <f t="shared" si="71"/>
        <v>233.21311446242763</v>
      </c>
      <c r="AG494" s="487">
        <f t="shared" si="72"/>
        <v>0.84690979091618601</v>
      </c>
      <c r="AH494" s="440">
        <v>1341.4069296315588</v>
      </c>
      <c r="AI494" s="440">
        <v>1344.8524127145217</v>
      </c>
      <c r="AJ494" s="438">
        <v>1347.8809452803685</v>
      </c>
      <c r="AK494" s="428">
        <f t="shared" si="73"/>
        <v>1347.0340354894522</v>
      </c>
      <c r="AL494" s="487">
        <f t="shared" si="74"/>
        <v>0.84690979091624286</v>
      </c>
      <c r="AM494" s="429">
        <v>11</v>
      </c>
      <c r="AN494" s="429">
        <v>11</v>
      </c>
    </row>
    <row r="495" spans="1:40">
      <c r="A495" s="434">
        <v>598</v>
      </c>
      <c r="B495" s="435" t="s">
        <v>224</v>
      </c>
      <c r="C495" s="436">
        <v>19207</v>
      </c>
      <c r="D495" s="497">
        <v>501.82065740812203</v>
      </c>
      <c r="E495" s="497">
        <v>497.3449131889065</v>
      </c>
      <c r="F495" s="498">
        <v>501.34132155648564</v>
      </c>
      <c r="G495" s="498">
        <v>501.34132155648564</v>
      </c>
      <c r="H495" s="502">
        <f t="shared" si="66"/>
        <v>0</v>
      </c>
      <c r="I495" s="491">
        <v>-615.15034105600955</v>
      </c>
      <c r="J495" s="491">
        <v>-601.78316992859538</v>
      </c>
      <c r="K495" s="500">
        <v>-615.23914461524669</v>
      </c>
      <c r="L495" s="500">
        <v>-615.23914461524669</v>
      </c>
      <c r="M495" s="488">
        <f t="shared" si="67"/>
        <v>0</v>
      </c>
      <c r="N495" s="440">
        <v>-113.32968364788753</v>
      </c>
      <c r="O495" s="440">
        <v>-104.43825673968884</v>
      </c>
      <c r="P495" s="438">
        <v>-113.89782305876108</v>
      </c>
      <c r="Q495" s="438">
        <v>-113.89782305876108</v>
      </c>
      <c r="R495" s="487">
        <f t="shared" si="68"/>
        <v>0</v>
      </c>
      <c r="S495" s="440">
        <v>78.425274047178988</v>
      </c>
      <c r="T495" s="440">
        <v>78.425274047178988</v>
      </c>
      <c r="U495" s="438">
        <v>78.607631862006428</v>
      </c>
      <c r="V495" s="438">
        <v>78.607631862006428</v>
      </c>
      <c r="W495" s="487">
        <f t="shared" si="69"/>
        <v>0</v>
      </c>
      <c r="X495" s="440">
        <v>-34.904409600708533</v>
      </c>
      <c r="Y495" s="440">
        <v>-26.012982692509841</v>
      </c>
      <c r="Z495" s="438">
        <v>-35.290191196754648</v>
      </c>
      <c r="AA495" s="438">
        <v>-35.290191196754648</v>
      </c>
      <c r="AB495" s="487">
        <f t="shared" si="70"/>
        <v>0</v>
      </c>
      <c r="AC495" s="440">
        <v>162.65888540787381</v>
      </c>
      <c r="AD495" s="440">
        <v>161.98768803764281</v>
      </c>
      <c r="AE495" s="440">
        <v>161.98768803764281</v>
      </c>
      <c r="AF495" s="438">
        <f t="shared" si="71"/>
        <v>160.17259607045622</v>
      </c>
      <c r="AG495" s="487">
        <f t="shared" si="72"/>
        <v>1.8150919671865893</v>
      </c>
      <c r="AH495" s="440">
        <v>127.75447580716526</v>
      </c>
      <c r="AI495" s="440">
        <v>135.97470534513297</v>
      </c>
      <c r="AJ495" s="438">
        <v>126.69749684088814</v>
      </c>
      <c r="AK495" s="428">
        <f t="shared" si="73"/>
        <v>124.88240487370159</v>
      </c>
      <c r="AL495" s="487">
        <f t="shared" si="74"/>
        <v>1.8150919671865466</v>
      </c>
      <c r="AM495" s="429">
        <v>15</v>
      </c>
      <c r="AN495" s="429">
        <v>15</v>
      </c>
    </row>
    <row r="496" spans="1:40">
      <c r="A496" s="434">
        <v>599</v>
      </c>
      <c r="B496" s="435" t="s">
        <v>225</v>
      </c>
      <c r="C496" s="436">
        <v>11206</v>
      </c>
      <c r="D496" s="497">
        <v>1246.6287508599059</v>
      </c>
      <c r="E496" s="497">
        <v>1236.6855831720568</v>
      </c>
      <c r="F496" s="498">
        <v>1239.4251034046893</v>
      </c>
      <c r="G496" s="498">
        <v>1239.4251034046893</v>
      </c>
      <c r="H496" s="502">
        <f t="shared" si="66"/>
        <v>0</v>
      </c>
      <c r="I496" s="491">
        <v>-395.40325258063103</v>
      </c>
      <c r="J496" s="491">
        <v>-389.54913987758323</v>
      </c>
      <c r="K496" s="500">
        <v>-390.62191657225969</v>
      </c>
      <c r="L496" s="500">
        <v>-390.62191657225969</v>
      </c>
      <c r="M496" s="488">
        <f t="shared" si="67"/>
        <v>0</v>
      </c>
      <c r="N496" s="440">
        <v>851.22549827927469</v>
      </c>
      <c r="O496" s="440">
        <v>847.13644329447368</v>
      </c>
      <c r="P496" s="438">
        <v>848.80318683242956</v>
      </c>
      <c r="Q496" s="438">
        <v>848.80318683242956</v>
      </c>
      <c r="R496" s="487">
        <f t="shared" si="68"/>
        <v>0</v>
      </c>
      <c r="S496" s="440">
        <v>427.11548154702564</v>
      </c>
      <c r="T496" s="440">
        <v>427.11548154702564</v>
      </c>
      <c r="U496" s="438">
        <v>427.76812938274577</v>
      </c>
      <c r="V496" s="438">
        <v>427.76812938274577</v>
      </c>
      <c r="W496" s="487">
        <f t="shared" si="69"/>
        <v>0</v>
      </c>
      <c r="X496" s="440">
        <v>1278.3409798263003</v>
      </c>
      <c r="Y496" s="440">
        <v>1274.2519248414994</v>
      </c>
      <c r="Z496" s="438">
        <v>1276.5713162151753</v>
      </c>
      <c r="AA496" s="438">
        <v>1276.5713162151753</v>
      </c>
      <c r="AB496" s="487">
        <f t="shared" si="70"/>
        <v>0</v>
      </c>
      <c r="AC496" s="440">
        <v>184.12387759601947</v>
      </c>
      <c r="AD496" s="440">
        <v>183.24325729023954</v>
      </c>
      <c r="AE496" s="440">
        <v>183.24325729023954</v>
      </c>
      <c r="AF496" s="438">
        <f t="shared" si="71"/>
        <v>182.09850418152985</v>
      </c>
      <c r="AG496" s="487">
        <f t="shared" si="72"/>
        <v>1.1447531087096934</v>
      </c>
      <c r="AH496" s="440">
        <v>1462.4648574223199</v>
      </c>
      <c r="AI496" s="440">
        <v>1457.4951821317388</v>
      </c>
      <c r="AJ496" s="438">
        <v>1459.8145735054147</v>
      </c>
      <c r="AK496" s="428">
        <f t="shared" si="73"/>
        <v>1458.6698203967051</v>
      </c>
      <c r="AL496" s="487">
        <f t="shared" si="74"/>
        <v>1.144753108709665</v>
      </c>
      <c r="AM496" s="429">
        <v>15</v>
      </c>
      <c r="AN496" s="429">
        <v>15</v>
      </c>
    </row>
    <row r="497" spans="1:40">
      <c r="A497" s="434">
        <v>601</v>
      </c>
      <c r="B497" s="435" t="s">
        <v>226</v>
      </c>
      <c r="C497" s="436">
        <v>3786</v>
      </c>
      <c r="D497" s="497">
        <v>434.07760412781283</v>
      </c>
      <c r="E497" s="497">
        <v>430.27919990436311</v>
      </c>
      <c r="F497" s="498">
        <v>428.14193926794735</v>
      </c>
      <c r="G497" s="498">
        <v>428.14193926794735</v>
      </c>
      <c r="H497" s="502">
        <f t="shared" si="66"/>
        <v>0</v>
      </c>
      <c r="I497" s="491">
        <v>236.49772084400686</v>
      </c>
      <c r="J497" s="491">
        <v>244.54602484416023</v>
      </c>
      <c r="K497" s="500">
        <v>250.75806073163062</v>
      </c>
      <c r="L497" s="500">
        <v>250.75806073163062</v>
      </c>
      <c r="M497" s="488">
        <f t="shared" si="67"/>
        <v>0</v>
      </c>
      <c r="N497" s="440">
        <v>670.57532497181967</v>
      </c>
      <c r="O497" s="440">
        <v>674.82522474852328</v>
      </c>
      <c r="P497" s="438">
        <v>678.89999999957797</v>
      </c>
      <c r="Q497" s="438">
        <v>678.89999999957797</v>
      </c>
      <c r="R497" s="487">
        <f t="shared" si="68"/>
        <v>0</v>
      </c>
      <c r="S497" s="440">
        <v>405.50011810670128</v>
      </c>
      <c r="T497" s="440">
        <v>405.50011810670128</v>
      </c>
      <c r="U497" s="438">
        <v>406.7285656719389</v>
      </c>
      <c r="V497" s="438">
        <v>406.7285656719389</v>
      </c>
      <c r="W497" s="487">
        <f t="shared" si="69"/>
        <v>0</v>
      </c>
      <c r="X497" s="440">
        <v>1076.0754430785209</v>
      </c>
      <c r="Y497" s="440">
        <v>1080.3253428552246</v>
      </c>
      <c r="Z497" s="438">
        <v>1085.628565671517</v>
      </c>
      <c r="AA497" s="438">
        <v>1085.628565671517</v>
      </c>
      <c r="AB497" s="487">
        <f t="shared" si="70"/>
        <v>0</v>
      </c>
      <c r="AC497" s="440">
        <v>227.84067845660596</v>
      </c>
      <c r="AD497" s="440">
        <v>226.01981528979107</v>
      </c>
      <c r="AE497" s="440">
        <v>226.01981528979107</v>
      </c>
      <c r="AF497" s="438">
        <f t="shared" si="71"/>
        <v>226.58596079655103</v>
      </c>
      <c r="AG497" s="487">
        <f t="shared" si="72"/>
        <v>-0.56614550675996611</v>
      </c>
      <c r="AH497" s="440">
        <v>1303.9161215351269</v>
      </c>
      <c r="AI497" s="440">
        <v>1306.3451581450156</v>
      </c>
      <c r="AJ497" s="438">
        <v>1311.648380961308</v>
      </c>
      <c r="AK497" s="428">
        <f t="shared" si="73"/>
        <v>1312.214526468068</v>
      </c>
      <c r="AL497" s="487">
        <f t="shared" si="74"/>
        <v>-0.56614550675999453</v>
      </c>
      <c r="AM497" s="429">
        <v>13</v>
      </c>
      <c r="AN497" s="429">
        <v>13</v>
      </c>
    </row>
    <row r="498" spans="1:40">
      <c r="A498" s="434">
        <v>604</v>
      </c>
      <c r="B498" s="435" t="s">
        <v>227</v>
      </c>
      <c r="C498" s="436">
        <v>20405</v>
      </c>
      <c r="D498" s="497">
        <v>582.60017046767859</v>
      </c>
      <c r="E498" s="497">
        <v>577.63342452278289</v>
      </c>
      <c r="F498" s="498">
        <v>576.74580160358585</v>
      </c>
      <c r="G498" s="498">
        <v>576.74580160358585</v>
      </c>
      <c r="H498" s="502">
        <f t="shared" si="66"/>
        <v>0</v>
      </c>
      <c r="I498" s="491">
        <v>238.05841673439335</v>
      </c>
      <c r="J498" s="491">
        <v>243.46518266571908</v>
      </c>
      <c r="K498" s="500">
        <v>227.66437529026285</v>
      </c>
      <c r="L498" s="500">
        <v>227.66437529026285</v>
      </c>
      <c r="M498" s="488">
        <f t="shared" si="67"/>
        <v>0</v>
      </c>
      <c r="N498" s="440">
        <v>820.65858720207189</v>
      </c>
      <c r="O498" s="440">
        <v>821.098607188502</v>
      </c>
      <c r="P498" s="438">
        <v>804.41017689384876</v>
      </c>
      <c r="Q498" s="438">
        <v>804.41017689384876</v>
      </c>
      <c r="R498" s="487">
        <f t="shared" si="68"/>
        <v>0</v>
      </c>
      <c r="S498" s="440">
        <v>-19.735143837422616</v>
      </c>
      <c r="T498" s="440">
        <v>-19.735143837422616</v>
      </c>
      <c r="U498" s="438">
        <v>-19.783903063058819</v>
      </c>
      <c r="V498" s="438">
        <v>-19.783903063058819</v>
      </c>
      <c r="W498" s="487">
        <f t="shared" si="69"/>
        <v>0</v>
      </c>
      <c r="X498" s="440">
        <v>800.9234433646493</v>
      </c>
      <c r="Y498" s="440">
        <v>801.36346335107942</v>
      </c>
      <c r="Z498" s="438">
        <v>784.62627383078996</v>
      </c>
      <c r="AA498" s="438">
        <v>784.62627383078996</v>
      </c>
      <c r="AB498" s="487">
        <f t="shared" si="70"/>
        <v>0</v>
      </c>
      <c r="AC498" s="440">
        <v>105.4121786320718</v>
      </c>
      <c r="AD498" s="440">
        <v>105.89702426462202</v>
      </c>
      <c r="AE498" s="440">
        <v>105.89702426462202</v>
      </c>
      <c r="AF498" s="438">
        <f t="shared" si="71"/>
        <v>103.87946800255338</v>
      </c>
      <c r="AG498" s="487">
        <f t="shared" si="72"/>
        <v>2.0175562620686378</v>
      </c>
      <c r="AH498" s="440">
        <v>906.3356219967211</v>
      </c>
      <c r="AI498" s="440">
        <v>907.26048761570144</v>
      </c>
      <c r="AJ498" s="438">
        <v>890.52329809541186</v>
      </c>
      <c r="AK498" s="428">
        <f t="shared" si="73"/>
        <v>888.50574183334334</v>
      </c>
      <c r="AL498" s="487">
        <f t="shared" si="74"/>
        <v>2.0175562620685241</v>
      </c>
      <c r="AM498" s="429">
        <v>6</v>
      </c>
      <c r="AN498" s="429">
        <v>6</v>
      </c>
    </row>
    <row r="499" spans="1:40">
      <c r="A499" s="434">
        <v>607</v>
      </c>
      <c r="B499" s="435" t="s">
        <v>228</v>
      </c>
      <c r="C499" s="436">
        <v>4084</v>
      </c>
      <c r="D499" s="497">
        <v>189.87724307000661</v>
      </c>
      <c r="E499" s="497">
        <v>187.89659756418553</v>
      </c>
      <c r="F499" s="498">
        <v>184.82966052982667</v>
      </c>
      <c r="G499" s="498">
        <v>184.82966052982667</v>
      </c>
      <c r="H499" s="502">
        <f t="shared" si="66"/>
        <v>0</v>
      </c>
      <c r="I499" s="491">
        <v>-156.95966017129743</v>
      </c>
      <c r="J499" s="491">
        <v>-233.63768029782548</v>
      </c>
      <c r="K499" s="500">
        <v>-222.92272560854744</v>
      </c>
      <c r="L499" s="500">
        <v>-222.92272560854744</v>
      </c>
      <c r="M499" s="488">
        <f t="shared" si="67"/>
        <v>0</v>
      </c>
      <c r="N499" s="440">
        <v>32.917582898709178</v>
      </c>
      <c r="O499" s="440">
        <v>-45.741082733639949</v>
      </c>
      <c r="P499" s="438">
        <v>-38.093065078720777</v>
      </c>
      <c r="Q499" s="438">
        <v>-38.093065078720777</v>
      </c>
      <c r="R499" s="487">
        <f t="shared" si="68"/>
        <v>0</v>
      </c>
      <c r="S499" s="440">
        <v>619.49033995126729</v>
      </c>
      <c r="T499" s="440">
        <v>619.49033995126729</v>
      </c>
      <c r="U499" s="438">
        <v>620.5377980850285</v>
      </c>
      <c r="V499" s="438">
        <v>620.5377980850285</v>
      </c>
      <c r="W499" s="487">
        <f t="shared" si="69"/>
        <v>0</v>
      </c>
      <c r="X499" s="440">
        <v>652.40792284997644</v>
      </c>
      <c r="Y499" s="440">
        <v>573.74925721762725</v>
      </c>
      <c r="Z499" s="438">
        <v>582.44473300630773</v>
      </c>
      <c r="AA499" s="438">
        <v>582.44473300630773</v>
      </c>
      <c r="AB499" s="487">
        <f t="shared" si="70"/>
        <v>0</v>
      </c>
      <c r="AC499" s="440">
        <v>231.75090479574612</v>
      </c>
      <c r="AD499" s="440">
        <v>230.20268360497695</v>
      </c>
      <c r="AE499" s="440">
        <v>230.20268360497695</v>
      </c>
      <c r="AF499" s="438">
        <f t="shared" si="71"/>
        <v>228.42394124632006</v>
      </c>
      <c r="AG499" s="487">
        <f t="shared" si="72"/>
        <v>1.7787423586568991</v>
      </c>
      <c r="AH499" s="440">
        <v>884.15882764572245</v>
      </c>
      <c r="AI499" s="440">
        <v>803.95194082260423</v>
      </c>
      <c r="AJ499" s="438">
        <v>812.64741661128471</v>
      </c>
      <c r="AK499" s="428">
        <f t="shared" si="73"/>
        <v>810.86867425262778</v>
      </c>
      <c r="AL499" s="487">
        <f t="shared" si="74"/>
        <v>1.7787423586569275</v>
      </c>
      <c r="AM499" s="429">
        <v>12</v>
      </c>
      <c r="AN499" s="429">
        <v>12</v>
      </c>
    </row>
    <row r="500" spans="1:40">
      <c r="A500" s="434">
        <v>608</v>
      </c>
      <c r="B500" s="435" t="s">
        <v>229</v>
      </c>
      <c r="C500" s="436">
        <v>1980</v>
      </c>
      <c r="D500" s="497">
        <v>182.78888385591492</v>
      </c>
      <c r="E500" s="497">
        <v>181.01240344429607</v>
      </c>
      <c r="F500" s="498">
        <v>180.91307285329722</v>
      </c>
      <c r="G500" s="498">
        <v>180.91307285329722</v>
      </c>
      <c r="H500" s="502">
        <f t="shared" si="66"/>
        <v>0</v>
      </c>
      <c r="I500" s="491">
        <v>-125.40172526426745</v>
      </c>
      <c r="J500" s="491">
        <v>-217.42355053261113</v>
      </c>
      <c r="K500" s="500">
        <v>-224.6343121021284</v>
      </c>
      <c r="L500" s="500">
        <v>-224.6343121021284</v>
      </c>
      <c r="M500" s="488">
        <f t="shared" si="67"/>
        <v>0</v>
      </c>
      <c r="N500" s="440">
        <v>57.38715859164747</v>
      </c>
      <c r="O500" s="440">
        <v>-36.411147088315069</v>
      </c>
      <c r="P500" s="438">
        <v>-43.721239248831168</v>
      </c>
      <c r="Q500" s="438">
        <v>-43.721239248831168</v>
      </c>
      <c r="R500" s="487">
        <f t="shared" si="68"/>
        <v>0</v>
      </c>
      <c r="S500" s="440">
        <v>456.23557554827164</v>
      </c>
      <c r="T500" s="440">
        <v>456.23557554827164</v>
      </c>
      <c r="U500" s="438">
        <v>456.24532858139247</v>
      </c>
      <c r="V500" s="438">
        <v>456.24532858139247</v>
      </c>
      <c r="W500" s="487">
        <f t="shared" si="69"/>
        <v>0</v>
      </c>
      <c r="X500" s="440">
        <v>513.62273413991909</v>
      </c>
      <c r="Y500" s="440">
        <v>419.82442845995655</v>
      </c>
      <c r="Z500" s="438">
        <v>412.52408933256135</v>
      </c>
      <c r="AA500" s="438">
        <v>412.52408933256135</v>
      </c>
      <c r="AB500" s="487">
        <f t="shared" si="70"/>
        <v>0</v>
      </c>
      <c r="AC500" s="440">
        <v>212.83373814238371</v>
      </c>
      <c r="AD500" s="440">
        <v>211.25707946432377</v>
      </c>
      <c r="AE500" s="440">
        <v>211.25707946432377</v>
      </c>
      <c r="AF500" s="438">
        <f t="shared" si="71"/>
        <v>208.72952411670019</v>
      </c>
      <c r="AG500" s="487">
        <f t="shared" si="72"/>
        <v>2.5275553476235757</v>
      </c>
      <c r="AH500" s="440">
        <v>726.45647228230268</v>
      </c>
      <c r="AI500" s="440">
        <v>631.08150792428034</v>
      </c>
      <c r="AJ500" s="438">
        <v>623.78116879688514</v>
      </c>
      <c r="AK500" s="428">
        <f t="shared" si="73"/>
        <v>621.25361344926148</v>
      </c>
      <c r="AL500" s="487">
        <f t="shared" si="74"/>
        <v>2.527555347623661</v>
      </c>
      <c r="AM500" s="429">
        <v>4</v>
      </c>
      <c r="AN500" s="429">
        <v>4</v>
      </c>
    </row>
    <row r="501" spans="1:40">
      <c r="A501" s="434">
        <v>609</v>
      </c>
      <c r="B501" s="435" t="s">
        <v>230</v>
      </c>
      <c r="C501" s="436">
        <v>83205</v>
      </c>
      <c r="D501" s="497">
        <v>88.215106970453249</v>
      </c>
      <c r="E501" s="497">
        <v>86.91106203232718</v>
      </c>
      <c r="F501" s="498">
        <v>86.270753227071836</v>
      </c>
      <c r="G501" s="498">
        <v>86.270753227071836</v>
      </c>
      <c r="H501" s="502">
        <f t="shared" si="66"/>
        <v>0</v>
      </c>
      <c r="I501" s="491">
        <v>-280.43788056703789</v>
      </c>
      <c r="J501" s="491">
        <v>-287.88564648969884</v>
      </c>
      <c r="K501" s="500">
        <v>-296.52580962003822</v>
      </c>
      <c r="L501" s="500">
        <v>-296.52580962003822</v>
      </c>
      <c r="M501" s="488">
        <f t="shared" si="67"/>
        <v>0</v>
      </c>
      <c r="N501" s="440">
        <v>-192.22277359658463</v>
      </c>
      <c r="O501" s="440">
        <v>-200.97458445737166</v>
      </c>
      <c r="P501" s="438">
        <v>-210.25505639296634</v>
      </c>
      <c r="Q501" s="438">
        <v>-210.25505639296634</v>
      </c>
      <c r="R501" s="487">
        <f t="shared" si="68"/>
        <v>0</v>
      </c>
      <c r="S501" s="440">
        <v>271.86625519965901</v>
      </c>
      <c r="T501" s="440">
        <v>271.86625519965901</v>
      </c>
      <c r="U501" s="438">
        <v>272.6588690999742</v>
      </c>
      <c r="V501" s="438">
        <v>272.6588690999742</v>
      </c>
      <c r="W501" s="487">
        <f t="shared" si="69"/>
        <v>0</v>
      </c>
      <c r="X501" s="440">
        <v>79.643481603074392</v>
      </c>
      <c r="Y501" s="440">
        <v>70.891670742287346</v>
      </c>
      <c r="Z501" s="438">
        <v>62.403812707007852</v>
      </c>
      <c r="AA501" s="438">
        <v>62.403812707007852</v>
      </c>
      <c r="AB501" s="487">
        <f t="shared" si="70"/>
        <v>0</v>
      </c>
      <c r="AC501" s="440">
        <v>165.64441128933871</v>
      </c>
      <c r="AD501" s="440">
        <v>164.81600546827585</v>
      </c>
      <c r="AE501" s="440">
        <v>164.81600546827585</v>
      </c>
      <c r="AF501" s="438">
        <f t="shared" si="71"/>
        <v>162.75899099494083</v>
      </c>
      <c r="AG501" s="487">
        <f t="shared" si="72"/>
        <v>2.0570144733350162</v>
      </c>
      <c r="AH501" s="440">
        <v>245.28789289241311</v>
      </c>
      <c r="AI501" s="440">
        <v>235.70767621056322</v>
      </c>
      <c r="AJ501" s="438">
        <v>227.21981817528371</v>
      </c>
      <c r="AK501" s="428">
        <f t="shared" si="73"/>
        <v>225.16280370194869</v>
      </c>
      <c r="AL501" s="487">
        <f t="shared" si="74"/>
        <v>2.0570144733350162</v>
      </c>
      <c r="AM501" s="429">
        <v>4</v>
      </c>
      <c r="AN501" s="429">
        <v>4</v>
      </c>
    </row>
    <row r="502" spans="1:40">
      <c r="A502" s="434">
        <v>611</v>
      </c>
      <c r="B502" s="435" t="s">
        <v>231</v>
      </c>
      <c r="C502" s="436">
        <v>5011</v>
      </c>
      <c r="D502" s="497">
        <v>561.0464130389031</v>
      </c>
      <c r="E502" s="497">
        <v>556.32922189248745</v>
      </c>
      <c r="F502" s="498">
        <v>555.470760877717</v>
      </c>
      <c r="G502" s="498">
        <v>555.470760877717</v>
      </c>
      <c r="H502" s="502">
        <f t="shared" si="66"/>
        <v>0</v>
      </c>
      <c r="I502" s="491">
        <v>89.713819548905391</v>
      </c>
      <c r="J502" s="491">
        <v>94.958117470008204</v>
      </c>
      <c r="K502" s="500">
        <v>77.129145375559034</v>
      </c>
      <c r="L502" s="500">
        <v>77.129145375559034</v>
      </c>
      <c r="M502" s="488">
        <f t="shared" si="67"/>
        <v>0</v>
      </c>
      <c r="N502" s="440">
        <v>650.76023258780845</v>
      </c>
      <c r="O502" s="440">
        <v>651.28733936249569</v>
      </c>
      <c r="P502" s="438">
        <v>632.599906253276</v>
      </c>
      <c r="Q502" s="438">
        <v>632.599906253276</v>
      </c>
      <c r="R502" s="487">
        <f t="shared" si="68"/>
        <v>0</v>
      </c>
      <c r="S502" s="440">
        <v>228.87468144239747</v>
      </c>
      <c r="T502" s="440">
        <v>228.87468144239747</v>
      </c>
      <c r="U502" s="438">
        <v>225.02082495541086</v>
      </c>
      <c r="V502" s="438">
        <v>225.02082495541086</v>
      </c>
      <c r="W502" s="487">
        <f t="shared" si="69"/>
        <v>0</v>
      </c>
      <c r="X502" s="440">
        <v>879.63491403020589</v>
      </c>
      <c r="Y502" s="440">
        <v>880.16202080489313</v>
      </c>
      <c r="Z502" s="438">
        <v>857.62073120868683</v>
      </c>
      <c r="AA502" s="438">
        <v>857.62073120868683</v>
      </c>
      <c r="AB502" s="487">
        <f t="shared" si="70"/>
        <v>0</v>
      </c>
      <c r="AC502" s="440">
        <v>149.77265985669402</v>
      </c>
      <c r="AD502" s="440">
        <v>149.73843444862558</v>
      </c>
      <c r="AE502" s="440">
        <v>149.73843444862558</v>
      </c>
      <c r="AF502" s="438">
        <f t="shared" si="71"/>
        <v>143.61234083168904</v>
      </c>
      <c r="AG502" s="487">
        <f t="shared" si="72"/>
        <v>6.1260936169365436</v>
      </c>
      <c r="AH502" s="440">
        <v>1029.4075738869001</v>
      </c>
      <c r="AI502" s="440">
        <v>1029.9004552535189</v>
      </c>
      <c r="AJ502" s="438">
        <v>1007.3591656573125</v>
      </c>
      <c r="AK502" s="428">
        <f t="shared" si="73"/>
        <v>1001.2330720403759</v>
      </c>
      <c r="AL502" s="487">
        <f t="shared" si="74"/>
        <v>6.1260936169366005</v>
      </c>
      <c r="AM502" s="429">
        <v>1</v>
      </c>
      <c r="AN502" s="430">
        <v>33</v>
      </c>
    </row>
    <row r="503" spans="1:40">
      <c r="A503" s="434">
        <v>614</v>
      </c>
      <c r="B503" s="435" t="s">
        <v>232</v>
      </c>
      <c r="C503" s="436">
        <v>2999</v>
      </c>
      <c r="D503" s="497">
        <v>710.65955859212818</v>
      </c>
      <c r="E503" s="497">
        <v>704.74680056648435</v>
      </c>
      <c r="F503" s="498">
        <v>703.9114681588602</v>
      </c>
      <c r="G503" s="498">
        <v>703.9114681588602</v>
      </c>
      <c r="H503" s="502">
        <f t="shared" si="66"/>
        <v>0</v>
      </c>
      <c r="I503" s="491">
        <v>-433.55602291010445</v>
      </c>
      <c r="J503" s="491">
        <v>-423.78821068722988</v>
      </c>
      <c r="K503" s="500">
        <v>-420.58879517341103</v>
      </c>
      <c r="L503" s="500">
        <v>-420.58879517341103</v>
      </c>
      <c r="M503" s="488">
        <f t="shared" si="67"/>
        <v>0</v>
      </c>
      <c r="N503" s="440">
        <v>277.10353568202385</v>
      </c>
      <c r="O503" s="440">
        <v>280.95858987925453</v>
      </c>
      <c r="P503" s="438">
        <v>283.32267298544912</v>
      </c>
      <c r="Q503" s="438">
        <v>283.32267298544912</v>
      </c>
      <c r="R503" s="487">
        <f t="shared" si="68"/>
        <v>0</v>
      </c>
      <c r="S503" s="440">
        <v>504.98917443815105</v>
      </c>
      <c r="T503" s="440">
        <v>504.98917443815105</v>
      </c>
      <c r="U503" s="438">
        <v>505.71520482543002</v>
      </c>
      <c r="V503" s="438">
        <v>505.71520482543002</v>
      </c>
      <c r="W503" s="487">
        <f t="shared" si="69"/>
        <v>0</v>
      </c>
      <c r="X503" s="440">
        <v>782.09271012017484</v>
      </c>
      <c r="Y503" s="440">
        <v>785.9477643174057</v>
      </c>
      <c r="Z503" s="438">
        <v>789.03787781087919</v>
      </c>
      <c r="AA503" s="438">
        <v>789.03787781087919</v>
      </c>
      <c r="AB503" s="487">
        <f t="shared" si="70"/>
        <v>0</v>
      </c>
      <c r="AC503" s="440">
        <v>260.02602576220147</v>
      </c>
      <c r="AD503" s="440">
        <v>257.58484199449043</v>
      </c>
      <c r="AE503" s="440">
        <v>257.58484199449043</v>
      </c>
      <c r="AF503" s="438">
        <f t="shared" si="71"/>
        <v>256.41911766940007</v>
      </c>
      <c r="AG503" s="487">
        <f t="shared" si="72"/>
        <v>1.1657243250903662</v>
      </c>
      <c r="AH503" s="440">
        <v>1042.1187358823763</v>
      </c>
      <c r="AI503" s="440">
        <v>1043.5326063118962</v>
      </c>
      <c r="AJ503" s="438">
        <v>1046.6227198053696</v>
      </c>
      <c r="AK503" s="428">
        <f t="shared" si="73"/>
        <v>1045.4569954802794</v>
      </c>
      <c r="AL503" s="487">
        <f t="shared" si="74"/>
        <v>1.1657243250901956</v>
      </c>
      <c r="AM503" s="429">
        <v>19</v>
      </c>
      <c r="AN503" s="429">
        <v>19</v>
      </c>
    </row>
    <row r="504" spans="1:40">
      <c r="A504" s="434">
        <v>615</v>
      </c>
      <c r="B504" s="435" t="s">
        <v>233</v>
      </c>
      <c r="C504" s="436">
        <v>7603</v>
      </c>
      <c r="D504" s="497">
        <v>1065.906485259537</v>
      </c>
      <c r="E504" s="497">
        <v>1057.1028585940264</v>
      </c>
      <c r="F504" s="498">
        <v>1057.8930282940005</v>
      </c>
      <c r="G504" s="498">
        <v>1057.8930282940005</v>
      </c>
      <c r="H504" s="502">
        <f t="shared" si="66"/>
        <v>0</v>
      </c>
      <c r="I504" s="491">
        <v>245.99297460256537</v>
      </c>
      <c r="J504" s="491">
        <v>252.71320675476716</v>
      </c>
      <c r="K504" s="500">
        <v>259.05885316351271</v>
      </c>
      <c r="L504" s="500">
        <v>259.05885316351271</v>
      </c>
      <c r="M504" s="488">
        <f t="shared" si="67"/>
        <v>0</v>
      </c>
      <c r="N504" s="440">
        <v>1311.8994598621023</v>
      </c>
      <c r="O504" s="440">
        <v>1309.8160653487935</v>
      </c>
      <c r="P504" s="438">
        <v>1316.9518814575131</v>
      </c>
      <c r="Q504" s="438">
        <v>1316.9518814575131</v>
      </c>
      <c r="R504" s="487">
        <f t="shared" si="68"/>
        <v>0</v>
      </c>
      <c r="S504" s="440">
        <v>481.50150560889176</v>
      </c>
      <c r="T504" s="440">
        <v>481.50150560889176</v>
      </c>
      <c r="U504" s="438">
        <v>482.06749169647372</v>
      </c>
      <c r="V504" s="438">
        <v>482.06749169647372</v>
      </c>
      <c r="W504" s="487">
        <f t="shared" si="69"/>
        <v>0</v>
      </c>
      <c r="X504" s="440">
        <v>1793.4009654709942</v>
      </c>
      <c r="Y504" s="440">
        <v>1791.3175709576853</v>
      </c>
      <c r="Z504" s="438">
        <v>1799.0193731539869</v>
      </c>
      <c r="AA504" s="438">
        <v>1799.0193731539869</v>
      </c>
      <c r="AB504" s="487">
        <f t="shared" si="70"/>
        <v>0</v>
      </c>
      <c r="AC504" s="440">
        <v>208.58696787335035</v>
      </c>
      <c r="AD504" s="440">
        <v>207.14777582386279</v>
      </c>
      <c r="AE504" s="440">
        <v>207.14777582386279</v>
      </c>
      <c r="AF504" s="438">
        <f t="shared" si="71"/>
        <v>204.79639965011313</v>
      </c>
      <c r="AG504" s="487">
        <f t="shared" si="72"/>
        <v>2.3513761737496566</v>
      </c>
      <c r="AH504" s="440">
        <v>2001.9879333443446</v>
      </c>
      <c r="AI504" s="440">
        <v>1998.4653467815483</v>
      </c>
      <c r="AJ504" s="438">
        <v>2006.1671489778498</v>
      </c>
      <c r="AK504" s="428">
        <f t="shared" si="73"/>
        <v>2003.8157728041001</v>
      </c>
      <c r="AL504" s="487">
        <f t="shared" si="74"/>
        <v>2.3513761737497134</v>
      </c>
      <c r="AM504" s="429">
        <v>17</v>
      </c>
      <c r="AN504" s="429">
        <v>17</v>
      </c>
    </row>
    <row r="505" spans="1:40">
      <c r="A505" s="434">
        <v>616</v>
      </c>
      <c r="B505" s="435" t="s">
        <v>234</v>
      </c>
      <c r="C505" s="436">
        <v>1807</v>
      </c>
      <c r="D505" s="497">
        <v>209.08026946237607</v>
      </c>
      <c r="E505" s="497">
        <v>207.05643921172418</v>
      </c>
      <c r="F505" s="498">
        <v>204.39467494806934</v>
      </c>
      <c r="G505" s="498">
        <v>204.39467494806934</v>
      </c>
      <c r="H505" s="502">
        <f t="shared" ref="H505:H568" si="75">F505-G505</f>
        <v>0</v>
      </c>
      <c r="I505" s="491">
        <v>-145.26818140229506</v>
      </c>
      <c r="J505" s="491">
        <v>-243.28059184393169</v>
      </c>
      <c r="K505" s="500">
        <v>-256.14045220288574</v>
      </c>
      <c r="L505" s="500">
        <v>-256.14045220288574</v>
      </c>
      <c r="M505" s="488">
        <f t="shared" ref="M505:M568" si="76">K505-L505</f>
        <v>0</v>
      </c>
      <c r="N505" s="440">
        <v>63.812088060081017</v>
      </c>
      <c r="O505" s="440">
        <v>-36.22415263220752</v>
      </c>
      <c r="P505" s="438">
        <v>-51.745777254816431</v>
      </c>
      <c r="Q505" s="438">
        <v>-51.745777254816431</v>
      </c>
      <c r="R505" s="487">
        <f t="shared" ref="R505:R568" si="77">P505-Q505</f>
        <v>0</v>
      </c>
      <c r="S505" s="440">
        <v>431.0512840596345</v>
      </c>
      <c r="T505" s="440">
        <v>431.0512840596345</v>
      </c>
      <c r="U505" s="438">
        <v>431.49578024087316</v>
      </c>
      <c r="V505" s="438">
        <v>431.49578024087316</v>
      </c>
      <c r="W505" s="487">
        <f t="shared" ref="W505:W568" si="78">U505-V505</f>
        <v>0</v>
      </c>
      <c r="X505" s="440">
        <v>494.86337211971556</v>
      </c>
      <c r="Y505" s="440">
        <v>394.82713142742699</v>
      </c>
      <c r="Z505" s="438">
        <v>379.75000298605676</v>
      </c>
      <c r="AA505" s="438">
        <v>379.75000298605676</v>
      </c>
      <c r="AB505" s="487">
        <f t="shared" ref="AB505:AB568" si="79">Z505-AA505</f>
        <v>0</v>
      </c>
      <c r="AC505" s="440">
        <v>215.11006124848117</v>
      </c>
      <c r="AD505" s="440">
        <v>213.9660148362772</v>
      </c>
      <c r="AE505" s="440">
        <v>213.9660148362772</v>
      </c>
      <c r="AF505" s="438">
        <f t="shared" ref="AF505:AF568" si="80">AF203/C203</f>
        <v>210.37560248604558</v>
      </c>
      <c r="AG505" s="487">
        <f t="shared" ref="AG505:AG568" si="81">AE505-AF505</f>
        <v>3.5904123502316168</v>
      </c>
      <c r="AH505" s="440">
        <v>709.97343336819677</v>
      </c>
      <c r="AI505" s="440">
        <v>608.79314626370422</v>
      </c>
      <c r="AJ505" s="438">
        <v>593.71601782233392</v>
      </c>
      <c r="AK505" s="428">
        <f t="shared" ref="AK505:AK568" si="82">AK203/C203</f>
        <v>590.12560547210239</v>
      </c>
      <c r="AL505" s="487">
        <f t="shared" ref="AL505:AL568" si="83">AJ505-AK505</f>
        <v>3.5904123502315315</v>
      </c>
      <c r="AM505" s="429">
        <v>1</v>
      </c>
      <c r="AN505" s="430">
        <v>32</v>
      </c>
    </row>
    <row r="506" spans="1:40">
      <c r="A506" s="434">
        <v>619</v>
      </c>
      <c r="B506" s="435" t="s">
        <v>235</v>
      </c>
      <c r="C506" s="436">
        <v>2675</v>
      </c>
      <c r="D506" s="497">
        <v>33.157379244545858</v>
      </c>
      <c r="E506" s="497">
        <v>32.392871425675978</v>
      </c>
      <c r="F506" s="498">
        <v>30.148463233088528</v>
      </c>
      <c r="G506" s="498">
        <v>30.148463233088528</v>
      </c>
      <c r="H506" s="502">
        <f t="shared" si="75"/>
        <v>0</v>
      </c>
      <c r="I506" s="491">
        <v>394.82567963450936</v>
      </c>
      <c r="J506" s="491">
        <v>382.77664150761063</v>
      </c>
      <c r="K506" s="500">
        <v>377.50617482011916</v>
      </c>
      <c r="L506" s="500">
        <v>377.50617482011916</v>
      </c>
      <c r="M506" s="488">
        <f t="shared" si="76"/>
        <v>0</v>
      </c>
      <c r="N506" s="440">
        <v>427.98305887905525</v>
      </c>
      <c r="O506" s="440">
        <v>415.16951293328663</v>
      </c>
      <c r="P506" s="438">
        <v>407.65463805320769</v>
      </c>
      <c r="Q506" s="438">
        <v>407.65463805320769</v>
      </c>
      <c r="R506" s="487">
        <f t="shared" si="77"/>
        <v>0</v>
      </c>
      <c r="S506" s="440">
        <v>584.3303934551916</v>
      </c>
      <c r="T506" s="440">
        <v>584.3303934551916</v>
      </c>
      <c r="U506" s="438">
        <v>583.36869814268721</v>
      </c>
      <c r="V506" s="438">
        <v>583.36869814268721</v>
      </c>
      <c r="W506" s="487">
        <f t="shared" si="78"/>
        <v>0</v>
      </c>
      <c r="X506" s="440">
        <v>1012.313452334247</v>
      </c>
      <c r="Y506" s="440">
        <v>999.49990638847839</v>
      </c>
      <c r="Z506" s="438">
        <v>991.0233361958949</v>
      </c>
      <c r="AA506" s="438">
        <v>991.0233361958949</v>
      </c>
      <c r="AB506" s="487">
        <f t="shared" si="79"/>
        <v>0</v>
      </c>
      <c r="AC506" s="440">
        <v>259.84640937057907</v>
      </c>
      <c r="AD506" s="440">
        <v>257.53791185101534</v>
      </c>
      <c r="AE506" s="440">
        <v>257.53791185101534</v>
      </c>
      <c r="AF506" s="438">
        <f t="shared" si="80"/>
        <v>257.49963299059721</v>
      </c>
      <c r="AG506" s="487">
        <f t="shared" si="81"/>
        <v>3.8278860418131444E-2</v>
      </c>
      <c r="AH506" s="440">
        <v>1272.159861704826</v>
      </c>
      <c r="AI506" s="440">
        <v>1257.0378182394936</v>
      </c>
      <c r="AJ506" s="438">
        <v>1248.5612480469101</v>
      </c>
      <c r="AK506" s="428">
        <f t="shared" si="82"/>
        <v>1248.522969186492</v>
      </c>
      <c r="AL506" s="487">
        <f t="shared" si="83"/>
        <v>3.8278860418131444E-2</v>
      </c>
      <c r="AM506" s="429">
        <v>6</v>
      </c>
      <c r="AN506" s="429">
        <v>6</v>
      </c>
    </row>
    <row r="507" spans="1:40">
      <c r="A507" s="434">
        <v>620</v>
      </c>
      <c r="B507" s="435" t="s">
        <v>236</v>
      </c>
      <c r="C507" s="436">
        <v>2380</v>
      </c>
      <c r="D507" s="497">
        <v>762.07284390765005</v>
      </c>
      <c r="E507" s="497">
        <v>755.69168004207779</v>
      </c>
      <c r="F507" s="498">
        <v>756.70722296573751</v>
      </c>
      <c r="G507" s="498">
        <v>756.70722296573751</v>
      </c>
      <c r="H507" s="502">
        <f t="shared" si="75"/>
        <v>0</v>
      </c>
      <c r="I507" s="491">
        <v>183.20790354942099</v>
      </c>
      <c r="J507" s="491">
        <v>190.64523369100013</v>
      </c>
      <c r="K507" s="500">
        <v>202.45972624905014</v>
      </c>
      <c r="L507" s="500">
        <v>202.45972624905014</v>
      </c>
      <c r="M507" s="488">
        <f t="shared" si="76"/>
        <v>0</v>
      </c>
      <c r="N507" s="440">
        <v>945.28074745707113</v>
      </c>
      <c r="O507" s="440">
        <v>946.33691373307795</v>
      </c>
      <c r="P507" s="438">
        <v>959.16694921478768</v>
      </c>
      <c r="Q507" s="438">
        <v>959.16694921478768</v>
      </c>
      <c r="R507" s="487">
        <f t="shared" si="77"/>
        <v>0</v>
      </c>
      <c r="S507" s="440">
        <v>333.54663820191047</v>
      </c>
      <c r="T507" s="440">
        <v>333.54663820191047</v>
      </c>
      <c r="U507" s="438">
        <v>334.33673035764764</v>
      </c>
      <c r="V507" s="438">
        <v>334.33673035764764</v>
      </c>
      <c r="W507" s="487">
        <f t="shared" si="78"/>
        <v>0</v>
      </c>
      <c r="X507" s="440">
        <v>1278.8273856589815</v>
      </c>
      <c r="Y507" s="440">
        <v>1279.8835519349884</v>
      </c>
      <c r="Z507" s="438">
        <v>1293.5036795724354</v>
      </c>
      <c r="AA507" s="438">
        <v>1293.5036795724354</v>
      </c>
      <c r="AB507" s="487">
        <f t="shared" si="79"/>
        <v>0</v>
      </c>
      <c r="AC507" s="440">
        <v>253.51092868126761</v>
      </c>
      <c r="AD507" s="440">
        <v>251.2903368520229</v>
      </c>
      <c r="AE507" s="440">
        <v>251.2903368520229</v>
      </c>
      <c r="AF507" s="438">
        <f t="shared" si="80"/>
        <v>248.32126719833951</v>
      </c>
      <c r="AG507" s="487">
        <f t="shared" si="81"/>
        <v>2.9690696536833912</v>
      </c>
      <c r="AH507" s="440">
        <v>1532.3383143402491</v>
      </c>
      <c r="AI507" s="440">
        <v>1531.1738887870113</v>
      </c>
      <c r="AJ507" s="438">
        <v>1544.7940164244583</v>
      </c>
      <c r="AK507" s="428">
        <f t="shared" si="82"/>
        <v>1541.8249467707749</v>
      </c>
      <c r="AL507" s="487">
        <f t="shared" si="83"/>
        <v>2.9690696536833912</v>
      </c>
      <c r="AM507" s="429">
        <v>18</v>
      </c>
      <c r="AN507" s="429">
        <v>18</v>
      </c>
    </row>
    <row r="508" spans="1:40">
      <c r="A508" s="434">
        <v>623</v>
      </c>
      <c r="B508" s="435" t="s">
        <v>237</v>
      </c>
      <c r="C508" s="436">
        <v>2107</v>
      </c>
      <c r="D508" s="497">
        <v>440.29752687337145</v>
      </c>
      <c r="E508" s="497">
        <v>436.47810631945777</v>
      </c>
      <c r="F508" s="498">
        <v>437.03692178314452</v>
      </c>
      <c r="G508" s="498">
        <v>437.03692178314452</v>
      </c>
      <c r="H508" s="502">
        <f t="shared" si="75"/>
        <v>0</v>
      </c>
      <c r="I508" s="491">
        <v>208.28594263107678</v>
      </c>
      <c r="J508" s="491">
        <v>216.61708542114928</v>
      </c>
      <c r="K508" s="500">
        <v>233.62796248512211</v>
      </c>
      <c r="L508" s="500">
        <v>233.62796248512211</v>
      </c>
      <c r="M508" s="488">
        <f t="shared" si="76"/>
        <v>0</v>
      </c>
      <c r="N508" s="440">
        <v>648.58346950444832</v>
      </c>
      <c r="O508" s="440">
        <v>653.09519174060699</v>
      </c>
      <c r="P508" s="438">
        <v>670.66488426826663</v>
      </c>
      <c r="Q508" s="438">
        <v>670.66488426826663</v>
      </c>
      <c r="R508" s="487">
        <f t="shared" si="77"/>
        <v>0</v>
      </c>
      <c r="S508" s="440">
        <v>-33.972244278589699</v>
      </c>
      <c r="T508" s="440">
        <v>-33.972244278589699</v>
      </c>
      <c r="U508" s="438">
        <v>-33.928020447711745</v>
      </c>
      <c r="V508" s="438">
        <v>-33.928020447711745</v>
      </c>
      <c r="W508" s="487">
        <f t="shared" si="78"/>
        <v>0</v>
      </c>
      <c r="X508" s="440">
        <v>614.61122522585856</v>
      </c>
      <c r="Y508" s="440">
        <v>619.12294746201735</v>
      </c>
      <c r="Z508" s="438">
        <v>636.73686382055496</v>
      </c>
      <c r="AA508" s="438">
        <v>636.73686382055496</v>
      </c>
      <c r="AB508" s="487">
        <f t="shared" si="79"/>
        <v>0</v>
      </c>
      <c r="AC508" s="440">
        <v>227.53933246760721</v>
      </c>
      <c r="AD508" s="440">
        <v>226.6347263479017</v>
      </c>
      <c r="AE508" s="440">
        <v>226.6347263479017</v>
      </c>
      <c r="AF508" s="438">
        <f t="shared" si="80"/>
        <v>225.21930188385213</v>
      </c>
      <c r="AG508" s="487">
        <f t="shared" si="81"/>
        <v>1.415424464049579</v>
      </c>
      <c r="AH508" s="440">
        <v>842.15055769346577</v>
      </c>
      <c r="AI508" s="440">
        <v>845.75767380991897</v>
      </c>
      <c r="AJ508" s="438">
        <v>863.37159016845669</v>
      </c>
      <c r="AK508" s="428">
        <f t="shared" si="82"/>
        <v>861.956165704407</v>
      </c>
      <c r="AL508" s="487">
        <f t="shared" si="83"/>
        <v>1.4154244640496927</v>
      </c>
      <c r="AM508" s="429">
        <v>10</v>
      </c>
      <c r="AN508" s="429">
        <v>10</v>
      </c>
    </row>
    <row r="509" spans="1:40">
      <c r="A509" s="434">
        <v>624</v>
      </c>
      <c r="B509" s="435" t="s">
        <v>238</v>
      </c>
      <c r="C509" s="436">
        <v>5117</v>
      </c>
      <c r="D509" s="497">
        <v>350.48709747440535</v>
      </c>
      <c r="E509" s="497">
        <v>347.35460658878799</v>
      </c>
      <c r="F509" s="498">
        <v>347.52527092168577</v>
      </c>
      <c r="G509" s="498">
        <v>347.52527092168577</v>
      </c>
      <c r="H509" s="502">
        <f t="shared" si="75"/>
        <v>0</v>
      </c>
      <c r="I509" s="491">
        <v>243.62604531162287</v>
      </c>
      <c r="J509" s="491">
        <v>248.66735505117416</v>
      </c>
      <c r="K509" s="500">
        <v>243.7277752361698</v>
      </c>
      <c r="L509" s="500">
        <v>243.7277752361698</v>
      </c>
      <c r="M509" s="488">
        <f t="shared" si="76"/>
        <v>0</v>
      </c>
      <c r="N509" s="440">
        <v>594.11314278602822</v>
      </c>
      <c r="O509" s="440">
        <v>596.02196163996211</v>
      </c>
      <c r="P509" s="438">
        <v>591.25304615785558</v>
      </c>
      <c r="Q509" s="438">
        <v>591.25304615785558</v>
      </c>
      <c r="R509" s="487">
        <f t="shared" si="77"/>
        <v>0</v>
      </c>
      <c r="S509" s="440">
        <v>213.32348924474306</v>
      </c>
      <c r="T509" s="440">
        <v>213.32348924474306</v>
      </c>
      <c r="U509" s="438">
        <v>211.06737421112763</v>
      </c>
      <c r="V509" s="438">
        <v>211.06737421112763</v>
      </c>
      <c r="W509" s="487">
        <f t="shared" si="78"/>
        <v>0</v>
      </c>
      <c r="X509" s="440">
        <v>807.43663203077131</v>
      </c>
      <c r="Y509" s="440">
        <v>809.3454508847052</v>
      </c>
      <c r="Z509" s="438">
        <v>802.32042036898315</v>
      </c>
      <c r="AA509" s="438">
        <v>802.32042036898315</v>
      </c>
      <c r="AB509" s="487">
        <f t="shared" si="79"/>
        <v>0</v>
      </c>
      <c r="AC509" s="440">
        <v>143.80196807220258</v>
      </c>
      <c r="AD509" s="440">
        <v>143.55746386727071</v>
      </c>
      <c r="AE509" s="440">
        <v>143.55746386727071</v>
      </c>
      <c r="AF509" s="438">
        <f t="shared" si="80"/>
        <v>139.66076336851967</v>
      </c>
      <c r="AG509" s="487">
        <f t="shared" si="81"/>
        <v>3.896700498751045</v>
      </c>
      <c r="AH509" s="440">
        <v>951.23860010297381</v>
      </c>
      <c r="AI509" s="440">
        <v>952.90291475197591</v>
      </c>
      <c r="AJ509" s="438">
        <v>945.87788423625398</v>
      </c>
      <c r="AK509" s="428">
        <f t="shared" si="82"/>
        <v>941.98118373750299</v>
      </c>
      <c r="AL509" s="487">
        <f t="shared" si="83"/>
        <v>3.8967004987509881</v>
      </c>
      <c r="AM509" s="429">
        <v>8</v>
      </c>
      <c r="AN509" s="429">
        <v>8</v>
      </c>
    </row>
    <row r="510" spans="1:40">
      <c r="A510" s="434">
        <v>625</v>
      </c>
      <c r="B510" s="435" t="s">
        <v>239</v>
      </c>
      <c r="C510" s="436">
        <v>2991</v>
      </c>
      <c r="D510" s="497">
        <v>591.19339013112221</v>
      </c>
      <c r="E510" s="497">
        <v>586.283158962122</v>
      </c>
      <c r="F510" s="498">
        <v>587.06979269484748</v>
      </c>
      <c r="G510" s="498">
        <v>587.06979269484748</v>
      </c>
      <c r="H510" s="502">
        <f t="shared" si="75"/>
        <v>0</v>
      </c>
      <c r="I510" s="491">
        <v>402.44299854598904</v>
      </c>
      <c r="J510" s="491">
        <v>409.20409626023951</v>
      </c>
      <c r="K510" s="500">
        <v>409.78627699474544</v>
      </c>
      <c r="L510" s="500">
        <v>409.78627699474544</v>
      </c>
      <c r="M510" s="488">
        <f t="shared" si="76"/>
        <v>0</v>
      </c>
      <c r="N510" s="440">
        <v>993.63638867711131</v>
      </c>
      <c r="O510" s="440">
        <v>995.48725522236145</v>
      </c>
      <c r="P510" s="438">
        <v>996.85606968959291</v>
      </c>
      <c r="Q510" s="438">
        <v>996.85606968959291</v>
      </c>
      <c r="R510" s="487">
        <f t="shared" si="77"/>
        <v>0</v>
      </c>
      <c r="S510" s="440">
        <v>195.65999680673832</v>
      </c>
      <c r="T510" s="440">
        <v>195.65999680673832</v>
      </c>
      <c r="U510" s="438">
        <v>194.3863342445197</v>
      </c>
      <c r="V510" s="438">
        <v>194.3863342445197</v>
      </c>
      <c r="W510" s="487">
        <f t="shared" si="78"/>
        <v>0</v>
      </c>
      <c r="X510" s="440">
        <v>1189.2963854838497</v>
      </c>
      <c r="Y510" s="440">
        <v>1191.1472520290997</v>
      </c>
      <c r="Z510" s="438">
        <v>1191.2424039341124</v>
      </c>
      <c r="AA510" s="438">
        <v>1191.2424039341124</v>
      </c>
      <c r="AB510" s="487">
        <f t="shared" si="79"/>
        <v>0</v>
      </c>
      <c r="AC510" s="440">
        <v>190.87373733631267</v>
      </c>
      <c r="AD510" s="440">
        <v>189.73983577311952</v>
      </c>
      <c r="AE510" s="440">
        <v>189.73983577311952</v>
      </c>
      <c r="AF510" s="438">
        <f t="shared" si="80"/>
        <v>186.31140360669337</v>
      </c>
      <c r="AG510" s="487">
        <f t="shared" si="81"/>
        <v>3.4284321664261483</v>
      </c>
      <c r="AH510" s="440">
        <v>1380.1701228201623</v>
      </c>
      <c r="AI510" s="440">
        <v>1380.8870878022192</v>
      </c>
      <c r="AJ510" s="438">
        <v>1380.9822397072321</v>
      </c>
      <c r="AK510" s="428">
        <f t="shared" si="82"/>
        <v>1377.5538075408058</v>
      </c>
      <c r="AL510" s="487">
        <f t="shared" si="83"/>
        <v>3.4284321664263189</v>
      </c>
      <c r="AM510" s="429">
        <v>17</v>
      </c>
      <c r="AN510" s="429">
        <v>17</v>
      </c>
    </row>
    <row r="511" spans="1:40">
      <c r="A511" s="434">
        <v>626</v>
      </c>
      <c r="B511" s="435" t="s">
        <v>240</v>
      </c>
      <c r="C511" s="436">
        <v>4835</v>
      </c>
      <c r="D511" s="497">
        <v>405.43496394055063</v>
      </c>
      <c r="E511" s="497">
        <v>401.79542361291738</v>
      </c>
      <c r="F511" s="498">
        <v>400.18129751500288</v>
      </c>
      <c r="G511" s="498">
        <v>400.18129751500288</v>
      </c>
      <c r="H511" s="502">
        <f t="shared" si="75"/>
        <v>0</v>
      </c>
      <c r="I511" s="491">
        <v>-364.97854894507162</v>
      </c>
      <c r="J511" s="491">
        <v>-356.1666839318147</v>
      </c>
      <c r="K511" s="500">
        <v>-354.82681449859717</v>
      </c>
      <c r="L511" s="500">
        <v>-354.82681449859717</v>
      </c>
      <c r="M511" s="488">
        <f t="shared" si="76"/>
        <v>0</v>
      </c>
      <c r="N511" s="440">
        <v>40.456414995478966</v>
      </c>
      <c r="O511" s="440">
        <v>45.628739681102637</v>
      </c>
      <c r="P511" s="438">
        <v>45.35448301640573</v>
      </c>
      <c r="Q511" s="438">
        <v>45.35448301640573</v>
      </c>
      <c r="R511" s="487">
        <f t="shared" si="77"/>
        <v>0</v>
      </c>
      <c r="S511" s="440">
        <v>331.83647088296584</v>
      </c>
      <c r="T511" s="440">
        <v>331.83647088296584</v>
      </c>
      <c r="U511" s="438">
        <v>331.55092184729654</v>
      </c>
      <c r="V511" s="438">
        <v>331.55092184729654</v>
      </c>
      <c r="W511" s="487">
        <f t="shared" si="78"/>
        <v>0</v>
      </c>
      <c r="X511" s="440">
        <v>372.29288587844479</v>
      </c>
      <c r="Y511" s="440">
        <v>377.46521056406846</v>
      </c>
      <c r="Z511" s="438">
        <v>376.90540486370224</v>
      </c>
      <c r="AA511" s="438">
        <v>376.90540486370224</v>
      </c>
      <c r="AB511" s="487">
        <f t="shared" si="79"/>
        <v>0</v>
      </c>
      <c r="AC511" s="440">
        <v>201.19685732734595</v>
      </c>
      <c r="AD511" s="440">
        <v>199.65667807075238</v>
      </c>
      <c r="AE511" s="440">
        <v>199.65667807075238</v>
      </c>
      <c r="AF511" s="438">
        <f t="shared" si="80"/>
        <v>198.12666026639582</v>
      </c>
      <c r="AG511" s="487">
        <f t="shared" si="81"/>
        <v>1.5300178043565609</v>
      </c>
      <c r="AH511" s="440">
        <v>573.48974320579077</v>
      </c>
      <c r="AI511" s="440">
        <v>577.12188863482083</v>
      </c>
      <c r="AJ511" s="438">
        <v>576.56208293445457</v>
      </c>
      <c r="AK511" s="428">
        <f t="shared" si="82"/>
        <v>575.03206513009809</v>
      </c>
      <c r="AL511" s="487">
        <f t="shared" si="83"/>
        <v>1.5300178043564756</v>
      </c>
      <c r="AM511" s="429">
        <v>17</v>
      </c>
      <c r="AN511" s="429">
        <v>17</v>
      </c>
    </row>
    <row r="512" spans="1:40">
      <c r="A512" s="434">
        <v>630</v>
      </c>
      <c r="B512" s="435" t="s">
        <v>241</v>
      </c>
      <c r="C512" s="436">
        <v>1635</v>
      </c>
      <c r="D512" s="497">
        <v>1558.6665909529247</v>
      </c>
      <c r="E512" s="497">
        <v>1546.2316535725652</v>
      </c>
      <c r="F512" s="498">
        <v>1549.0752913438425</v>
      </c>
      <c r="G512" s="498">
        <v>1549.0752913438425</v>
      </c>
      <c r="H512" s="502">
        <f t="shared" si="75"/>
        <v>0</v>
      </c>
      <c r="I512" s="491">
        <v>-416.53198356723635</v>
      </c>
      <c r="J512" s="491">
        <v>-409.57172860095335</v>
      </c>
      <c r="K512" s="500">
        <v>-404.14445968889788</v>
      </c>
      <c r="L512" s="500">
        <v>-404.14445968889788</v>
      </c>
      <c r="M512" s="488">
        <f t="shared" si="76"/>
        <v>0</v>
      </c>
      <c r="N512" s="440">
        <v>1142.1346073856882</v>
      </c>
      <c r="O512" s="440">
        <v>1136.6599249716119</v>
      </c>
      <c r="P512" s="438">
        <v>1144.9308316549445</v>
      </c>
      <c r="Q512" s="438">
        <v>1144.9308316549445</v>
      </c>
      <c r="R512" s="487">
        <f t="shared" si="77"/>
        <v>0</v>
      </c>
      <c r="S512" s="440">
        <v>345.60531855884096</v>
      </c>
      <c r="T512" s="440">
        <v>345.60531855884096</v>
      </c>
      <c r="U512" s="438">
        <v>341.62075639946192</v>
      </c>
      <c r="V512" s="438">
        <v>341.62075639946192</v>
      </c>
      <c r="W512" s="487">
        <f t="shared" si="78"/>
        <v>0</v>
      </c>
      <c r="X512" s="440">
        <v>1487.7399259445294</v>
      </c>
      <c r="Y512" s="440">
        <v>1482.2652435304528</v>
      </c>
      <c r="Z512" s="438">
        <v>1486.5515880544062</v>
      </c>
      <c r="AA512" s="438">
        <v>1486.5515880544062</v>
      </c>
      <c r="AB512" s="487">
        <f t="shared" si="79"/>
        <v>0</v>
      </c>
      <c r="AC512" s="440">
        <v>183.14141764452867</v>
      </c>
      <c r="AD512" s="440">
        <v>182.28543463305132</v>
      </c>
      <c r="AE512" s="440">
        <v>182.28543463305132</v>
      </c>
      <c r="AF512" s="438">
        <f t="shared" si="80"/>
        <v>180.45257154142186</v>
      </c>
      <c r="AG512" s="487">
        <f t="shared" si="81"/>
        <v>1.8328630916294628</v>
      </c>
      <c r="AH512" s="440">
        <v>1670.8813435890581</v>
      </c>
      <c r="AI512" s="440">
        <v>1664.5506781635042</v>
      </c>
      <c r="AJ512" s="438">
        <v>1668.8370226874576</v>
      </c>
      <c r="AK512" s="428">
        <f t="shared" si="82"/>
        <v>1667.0041595958282</v>
      </c>
      <c r="AL512" s="487">
        <f t="shared" si="83"/>
        <v>1.832863091629406</v>
      </c>
      <c r="AM512" s="429">
        <v>17</v>
      </c>
      <c r="AN512" s="429">
        <v>17</v>
      </c>
    </row>
    <row r="513" spans="1:40">
      <c r="A513" s="434">
        <v>631</v>
      </c>
      <c r="B513" s="435" t="s">
        <v>242</v>
      </c>
      <c r="C513" s="436">
        <v>1963</v>
      </c>
      <c r="D513" s="497">
        <v>146.65547272061522</v>
      </c>
      <c r="E513" s="497">
        <v>145.2194923943313</v>
      </c>
      <c r="F513" s="498">
        <v>141.21043033275788</v>
      </c>
      <c r="G513" s="498">
        <v>141.21043033275788</v>
      </c>
      <c r="H513" s="502">
        <f t="shared" si="75"/>
        <v>0</v>
      </c>
      <c r="I513" s="491">
        <v>53.369496575418353</v>
      </c>
      <c r="J513" s="491">
        <v>150.50370288018206</v>
      </c>
      <c r="K513" s="500">
        <v>136.33384506769485</v>
      </c>
      <c r="L513" s="500">
        <v>136.33384506769485</v>
      </c>
      <c r="M513" s="488">
        <f t="shared" si="76"/>
        <v>0</v>
      </c>
      <c r="N513" s="440">
        <v>200.02496929603356</v>
      </c>
      <c r="O513" s="440">
        <v>295.72319527451339</v>
      </c>
      <c r="P513" s="438">
        <v>277.54427540045276</v>
      </c>
      <c r="Q513" s="438">
        <v>277.54427540045276</v>
      </c>
      <c r="R513" s="487">
        <f t="shared" si="77"/>
        <v>0</v>
      </c>
      <c r="S513" s="440">
        <v>301.64979131340692</v>
      </c>
      <c r="T513" s="440">
        <v>301.64979131340692</v>
      </c>
      <c r="U513" s="438">
        <v>302.1363190328322</v>
      </c>
      <c r="V513" s="438">
        <v>302.1363190328322</v>
      </c>
      <c r="W513" s="487">
        <f t="shared" si="78"/>
        <v>0</v>
      </c>
      <c r="X513" s="440">
        <v>501.67476060944051</v>
      </c>
      <c r="Y513" s="440">
        <v>597.37298658792031</v>
      </c>
      <c r="Z513" s="438">
        <v>579.68059443328502</v>
      </c>
      <c r="AA513" s="438">
        <v>579.68059443328502</v>
      </c>
      <c r="AB513" s="487">
        <f t="shared" si="79"/>
        <v>0</v>
      </c>
      <c r="AC513" s="440">
        <v>174.52420159482634</v>
      </c>
      <c r="AD513" s="440">
        <v>173.71407380087066</v>
      </c>
      <c r="AE513" s="440">
        <v>173.71407380087066</v>
      </c>
      <c r="AF513" s="438">
        <f t="shared" si="80"/>
        <v>169.76572738189327</v>
      </c>
      <c r="AG513" s="487">
        <f t="shared" si="81"/>
        <v>3.948346418977394</v>
      </c>
      <c r="AH513" s="440">
        <v>676.19896220426688</v>
      </c>
      <c r="AI513" s="440">
        <v>771.08706038879097</v>
      </c>
      <c r="AJ513" s="438">
        <v>753.39466823415569</v>
      </c>
      <c r="AK513" s="428">
        <f t="shared" si="82"/>
        <v>749.44632181517829</v>
      </c>
      <c r="AL513" s="487">
        <f t="shared" si="83"/>
        <v>3.948346418977394</v>
      </c>
      <c r="AM513" s="429">
        <v>2</v>
      </c>
      <c r="AN513" s="429">
        <v>2</v>
      </c>
    </row>
    <row r="514" spans="1:40">
      <c r="A514" s="434">
        <v>635</v>
      </c>
      <c r="B514" s="435" t="s">
        <v>243</v>
      </c>
      <c r="C514" s="436">
        <v>6347</v>
      </c>
      <c r="D514" s="497">
        <v>185.68461084827382</v>
      </c>
      <c r="E514" s="497">
        <v>183.81233329349803</v>
      </c>
      <c r="F514" s="498">
        <v>184.06209369487004</v>
      </c>
      <c r="G514" s="498">
        <v>184.06209369487004</v>
      </c>
      <c r="H514" s="502">
        <f t="shared" si="75"/>
        <v>0</v>
      </c>
      <c r="I514" s="491">
        <v>-77.686914292005937</v>
      </c>
      <c r="J514" s="491">
        <v>-70.767159018972734</v>
      </c>
      <c r="K514" s="500">
        <v>-84.992025048423159</v>
      </c>
      <c r="L514" s="500">
        <v>-84.992025048423159</v>
      </c>
      <c r="M514" s="488">
        <f t="shared" si="76"/>
        <v>0</v>
      </c>
      <c r="N514" s="440">
        <v>107.9976965562679</v>
      </c>
      <c r="O514" s="440">
        <v>113.04517427452528</v>
      </c>
      <c r="P514" s="438">
        <v>99.070068646446913</v>
      </c>
      <c r="Q514" s="438">
        <v>99.070068646446913</v>
      </c>
      <c r="R514" s="487">
        <f t="shared" si="77"/>
        <v>0</v>
      </c>
      <c r="S514" s="440">
        <v>364.13982405382512</v>
      </c>
      <c r="T514" s="440">
        <v>364.13982405382512</v>
      </c>
      <c r="U514" s="438">
        <v>365.45173304874476</v>
      </c>
      <c r="V514" s="438">
        <v>365.45173304874476</v>
      </c>
      <c r="W514" s="487">
        <f t="shared" si="78"/>
        <v>0</v>
      </c>
      <c r="X514" s="440">
        <v>472.13752061009308</v>
      </c>
      <c r="Y514" s="440">
        <v>477.18499832835045</v>
      </c>
      <c r="Z514" s="438">
        <v>464.5218016951917</v>
      </c>
      <c r="AA514" s="438">
        <v>464.5218016951917</v>
      </c>
      <c r="AB514" s="487">
        <f t="shared" si="79"/>
        <v>0</v>
      </c>
      <c r="AC514" s="440">
        <v>200.10925457365005</v>
      </c>
      <c r="AD514" s="440">
        <v>198.7346879096838</v>
      </c>
      <c r="AE514" s="440">
        <v>198.7346879096838</v>
      </c>
      <c r="AF514" s="438">
        <f t="shared" si="80"/>
        <v>195.1698383908157</v>
      </c>
      <c r="AG514" s="487">
        <f t="shared" si="81"/>
        <v>3.5648495188681011</v>
      </c>
      <c r="AH514" s="440">
        <v>672.24677518374301</v>
      </c>
      <c r="AI514" s="440">
        <v>675.91968623803416</v>
      </c>
      <c r="AJ514" s="438">
        <v>663.25648960487547</v>
      </c>
      <c r="AK514" s="428">
        <f t="shared" si="82"/>
        <v>659.69164008600728</v>
      </c>
      <c r="AL514" s="487">
        <f t="shared" si="83"/>
        <v>3.5648495188681864</v>
      </c>
      <c r="AM514" s="429">
        <v>6</v>
      </c>
      <c r="AN514" s="429">
        <v>6</v>
      </c>
    </row>
    <row r="515" spans="1:40">
      <c r="A515" s="434">
        <v>636</v>
      </c>
      <c r="B515" s="435" t="s">
        <v>244</v>
      </c>
      <c r="C515" s="436">
        <v>8154</v>
      </c>
      <c r="D515" s="497">
        <v>505.42067153797319</v>
      </c>
      <c r="E515" s="497">
        <v>501.05910466395028</v>
      </c>
      <c r="F515" s="498">
        <v>503.98251336634621</v>
      </c>
      <c r="G515" s="498">
        <v>503.98251336634621</v>
      </c>
      <c r="H515" s="502">
        <f t="shared" si="75"/>
        <v>0</v>
      </c>
      <c r="I515" s="491">
        <v>58.29634511553953</v>
      </c>
      <c r="J515" s="491">
        <v>63.919606282806981</v>
      </c>
      <c r="K515" s="500">
        <v>58.511362411713378</v>
      </c>
      <c r="L515" s="500">
        <v>58.511362411713378</v>
      </c>
      <c r="M515" s="488">
        <f t="shared" si="76"/>
        <v>0</v>
      </c>
      <c r="N515" s="440">
        <v>563.7170166535127</v>
      </c>
      <c r="O515" s="440">
        <v>564.97871094675725</v>
      </c>
      <c r="P515" s="438">
        <v>562.49387577805965</v>
      </c>
      <c r="Q515" s="438">
        <v>562.49387577805965</v>
      </c>
      <c r="R515" s="487">
        <f t="shared" si="77"/>
        <v>0</v>
      </c>
      <c r="S515" s="440">
        <v>457.94864402508642</v>
      </c>
      <c r="T515" s="440">
        <v>457.94864402508642</v>
      </c>
      <c r="U515" s="438">
        <v>458.86894199355379</v>
      </c>
      <c r="V515" s="438">
        <v>458.86894199355379</v>
      </c>
      <c r="W515" s="487">
        <f t="shared" si="78"/>
        <v>0</v>
      </c>
      <c r="X515" s="440">
        <v>1021.6656606785991</v>
      </c>
      <c r="Y515" s="440">
        <v>1022.9273549718438</v>
      </c>
      <c r="Z515" s="438">
        <v>1021.3628177716134</v>
      </c>
      <c r="AA515" s="438">
        <v>1021.3628177716134</v>
      </c>
      <c r="AB515" s="487">
        <f t="shared" si="79"/>
        <v>0</v>
      </c>
      <c r="AC515" s="440">
        <v>217.26418396434627</v>
      </c>
      <c r="AD515" s="440">
        <v>216.07697162432825</v>
      </c>
      <c r="AE515" s="440">
        <v>216.07697162432825</v>
      </c>
      <c r="AF515" s="438">
        <f t="shared" si="80"/>
        <v>213.2061052241842</v>
      </c>
      <c r="AG515" s="487">
        <f t="shared" si="81"/>
        <v>2.8708664001440525</v>
      </c>
      <c r="AH515" s="440">
        <v>1238.9298446429452</v>
      </c>
      <c r="AI515" s="440">
        <v>1239.0043265961719</v>
      </c>
      <c r="AJ515" s="438">
        <v>1237.4397893959417</v>
      </c>
      <c r="AK515" s="428">
        <f t="shared" si="82"/>
        <v>1234.5689229957977</v>
      </c>
      <c r="AL515" s="487">
        <f t="shared" si="83"/>
        <v>2.8708664001439956</v>
      </c>
      <c r="AM515" s="429">
        <v>2</v>
      </c>
      <c r="AN515" s="429">
        <v>2</v>
      </c>
    </row>
    <row r="516" spans="1:40">
      <c r="A516" s="434">
        <v>638</v>
      </c>
      <c r="B516" s="435" t="s">
        <v>245</v>
      </c>
      <c r="C516" s="436">
        <v>51232</v>
      </c>
      <c r="D516" s="497">
        <v>527.79218246784887</v>
      </c>
      <c r="E516" s="497">
        <v>523.13185226843871</v>
      </c>
      <c r="F516" s="498">
        <v>522.99332210824025</v>
      </c>
      <c r="G516" s="498">
        <v>522.99332210824025</v>
      </c>
      <c r="H516" s="502">
        <f t="shared" si="75"/>
        <v>0</v>
      </c>
      <c r="I516" s="491">
        <v>339.73338671174116</v>
      </c>
      <c r="J516" s="491">
        <v>345.51112209996478</v>
      </c>
      <c r="K516" s="500">
        <v>332.97108101633592</v>
      </c>
      <c r="L516" s="500">
        <v>332.97108101633592</v>
      </c>
      <c r="M516" s="488">
        <f t="shared" si="76"/>
        <v>0</v>
      </c>
      <c r="N516" s="440">
        <v>867.52556917959009</v>
      </c>
      <c r="O516" s="440">
        <v>868.64297436840343</v>
      </c>
      <c r="P516" s="438">
        <v>855.96440312457617</v>
      </c>
      <c r="Q516" s="438">
        <v>855.96440312457617</v>
      </c>
      <c r="R516" s="487">
        <f t="shared" si="77"/>
        <v>0</v>
      </c>
      <c r="S516" s="440">
        <v>-67.505755124280128</v>
      </c>
      <c r="T516" s="440">
        <v>-67.505755124280128</v>
      </c>
      <c r="U516" s="438">
        <v>-67.28122852147203</v>
      </c>
      <c r="V516" s="438">
        <v>-67.28122852147203</v>
      </c>
      <c r="W516" s="487">
        <f t="shared" si="78"/>
        <v>0</v>
      </c>
      <c r="X516" s="440">
        <v>800.01981405530989</v>
      </c>
      <c r="Y516" s="440">
        <v>801.13721924412323</v>
      </c>
      <c r="Z516" s="438">
        <v>788.68317460310413</v>
      </c>
      <c r="AA516" s="438">
        <v>788.68317460310413</v>
      </c>
      <c r="AB516" s="487">
        <f t="shared" si="79"/>
        <v>0</v>
      </c>
      <c r="AC516" s="440">
        <v>146.10532086134955</v>
      </c>
      <c r="AD516" s="440">
        <v>146.26534199697645</v>
      </c>
      <c r="AE516" s="440">
        <v>146.26534199697645</v>
      </c>
      <c r="AF516" s="438">
        <f t="shared" si="80"/>
        <v>142.97549468459584</v>
      </c>
      <c r="AG516" s="487">
        <f t="shared" si="81"/>
        <v>3.2898473123806014</v>
      </c>
      <c r="AH516" s="440">
        <v>946.12513491665948</v>
      </c>
      <c r="AI516" s="440">
        <v>947.40256124109976</v>
      </c>
      <c r="AJ516" s="438">
        <v>934.94851660008067</v>
      </c>
      <c r="AK516" s="428">
        <f t="shared" si="82"/>
        <v>931.65866928769992</v>
      </c>
      <c r="AL516" s="487">
        <f t="shared" si="83"/>
        <v>3.2898473123807435</v>
      </c>
      <c r="AM516" s="429">
        <v>1</v>
      </c>
      <c r="AN516" s="430">
        <v>32</v>
      </c>
    </row>
    <row r="517" spans="1:40">
      <c r="A517" s="434">
        <v>678</v>
      </c>
      <c r="B517" s="435" t="s">
        <v>246</v>
      </c>
      <c r="C517" s="436">
        <v>24073</v>
      </c>
      <c r="D517" s="497">
        <v>477.21162876096901</v>
      </c>
      <c r="E517" s="497">
        <v>472.99716168514584</v>
      </c>
      <c r="F517" s="498">
        <v>476.36643964982471</v>
      </c>
      <c r="G517" s="498">
        <v>476.36643964982471</v>
      </c>
      <c r="H517" s="502">
        <f t="shared" si="75"/>
        <v>0</v>
      </c>
      <c r="I517" s="491">
        <v>27.484296290012765</v>
      </c>
      <c r="J517" s="491">
        <v>34.148196298676304</v>
      </c>
      <c r="K517" s="500">
        <v>29.38593800024784</v>
      </c>
      <c r="L517" s="500">
        <v>29.38593800024784</v>
      </c>
      <c r="M517" s="488">
        <f t="shared" si="76"/>
        <v>0</v>
      </c>
      <c r="N517" s="440">
        <v>504.69592505098177</v>
      </c>
      <c r="O517" s="440">
        <v>507.14535798382218</v>
      </c>
      <c r="P517" s="438">
        <v>505.75237765007256</v>
      </c>
      <c r="Q517" s="438">
        <v>505.75237765007256</v>
      </c>
      <c r="R517" s="487">
        <f t="shared" si="77"/>
        <v>0</v>
      </c>
      <c r="S517" s="440">
        <v>327.13119233739383</v>
      </c>
      <c r="T517" s="440">
        <v>327.13119233739383</v>
      </c>
      <c r="U517" s="438">
        <v>326.58199358097932</v>
      </c>
      <c r="V517" s="438">
        <v>326.58199358097932</v>
      </c>
      <c r="W517" s="487">
        <f t="shared" si="78"/>
        <v>0</v>
      </c>
      <c r="X517" s="440">
        <v>831.82711738837554</v>
      </c>
      <c r="Y517" s="440">
        <v>834.27655032121595</v>
      </c>
      <c r="Z517" s="438">
        <v>832.33437123105193</v>
      </c>
      <c r="AA517" s="438">
        <v>832.33437123105193</v>
      </c>
      <c r="AB517" s="487">
        <f t="shared" si="79"/>
        <v>0</v>
      </c>
      <c r="AC517" s="440">
        <v>146.55095800663389</v>
      </c>
      <c r="AD517" s="440">
        <v>146.2641045214412</v>
      </c>
      <c r="AE517" s="440">
        <v>146.2641045214412</v>
      </c>
      <c r="AF517" s="438">
        <f t="shared" si="80"/>
        <v>143.52533776924452</v>
      </c>
      <c r="AG517" s="487">
        <f t="shared" si="81"/>
        <v>2.7387667521966819</v>
      </c>
      <c r="AH517" s="440">
        <v>978.37807539500943</v>
      </c>
      <c r="AI517" s="440">
        <v>980.54065484265709</v>
      </c>
      <c r="AJ517" s="438">
        <v>978.59847575249319</v>
      </c>
      <c r="AK517" s="428">
        <f t="shared" si="82"/>
        <v>975.85970900029645</v>
      </c>
      <c r="AL517" s="487">
        <f t="shared" si="83"/>
        <v>2.7387667521967387</v>
      </c>
      <c r="AM517" s="429">
        <v>17</v>
      </c>
      <c r="AN517" s="429">
        <v>17</v>
      </c>
    </row>
    <row r="518" spans="1:40">
      <c r="A518" s="434">
        <v>680</v>
      </c>
      <c r="B518" s="435" t="s">
        <v>247</v>
      </c>
      <c r="C518" s="436">
        <v>24942</v>
      </c>
      <c r="D518" s="497">
        <v>335.61542871421045</v>
      </c>
      <c r="E518" s="497">
        <v>332.40415859222298</v>
      </c>
      <c r="F518" s="498">
        <v>333.08464466376927</v>
      </c>
      <c r="G518" s="498">
        <v>333.08464466376927</v>
      </c>
      <c r="H518" s="502">
        <f t="shared" si="75"/>
        <v>0</v>
      </c>
      <c r="I518" s="491">
        <v>8.7767952213958829</v>
      </c>
      <c r="J518" s="491">
        <v>14.822082625994666</v>
      </c>
      <c r="K518" s="500">
        <v>4.3095051411838554</v>
      </c>
      <c r="L518" s="500">
        <v>4.3095051411838554</v>
      </c>
      <c r="M518" s="488">
        <f t="shared" si="76"/>
        <v>0</v>
      </c>
      <c r="N518" s="440">
        <v>344.39222393560635</v>
      </c>
      <c r="O518" s="440">
        <v>347.22624121821764</v>
      </c>
      <c r="P518" s="438">
        <v>337.39414980495314</v>
      </c>
      <c r="Q518" s="438">
        <v>337.39414980495314</v>
      </c>
      <c r="R518" s="487">
        <f t="shared" si="77"/>
        <v>0</v>
      </c>
      <c r="S518" s="440">
        <v>62.002668635733087</v>
      </c>
      <c r="T518" s="440">
        <v>62.002668635733087</v>
      </c>
      <c r="U518" s="438">
        <v>61.28180032071306</v>
      </c>
      <c r="V518" s="438">
        <v>61.28180032071306</v>
      </c>
      <c r="W518" s="487">
        <f t="shared" si="78"/>
        <v>0</v>
      </c>
      <c r="X518" s="440">
        <v>406.39489257133943</v>
      </c>
      <c r="Y518" s="440">
        <v>409.22890985395071</v>
      </c>
      <c r="Z518" s="438">
        <v>398.67595012566619</v>
      </c>
      <c r="AA518" s="438">
        <v>398.67595012566619</v>
      </c>
      <c r="AB518" s="487">
        <f t="shared" si="79"/>
        <v>0</v>
      </c>
      <c r="AC518" s="440">
        <v>139.90667332496395</v>
      </c>
      <c r="AD518" s="440">
        <v>139.65413257757876</v>
      </c>
      <c r="AE518" s="440">
        <v>139.65413257757876</v>
      </c>
      <c r="AF518" s="438">
        <f t="shared" si="80"/>
        <v>137.45566719937267</v>
      </c>
      <c r="AG518" s="487">
        <f t="shared" si="81"/>
        <v>2.1984653782060946</v>
      </c>
      <c r="AH518" s="440">
        <v>546.30156589630337</v>
      </c>
      <c r="AI518" s="440">
        <v>548.88304243152947</v>
      </c>
      <c r="AJ518" s="438">
        <v>538.33008270324501</v>
      </c>
      <c r="AK518" s="428">
        <f t="shared" si="82"/>
        <v>536.13161732503886</v>
      </c>
      <c r="AL518" s="487">
        <f t="shared" si="83"/>
        <v>2.1984653782061514</v>
      </c>
      <c r="AM518" s="429">
        <v>2</v>
      </c>
      <c r="AN518" s="429">
        <v>2</v>
      </c>
    </row>
    <row r="519" spans="1:40">
      <c r="A519" s="434">
        <v>681</v>
      </c>
      <c r="B519" s="435" t="s">
        <v>248</v>
      </c>
      <c r="C519" s="436">
        <v>3308</v>
      </c>
      <c r="D519" s="497">
        <v>43.789886411914374</v>
      </c>
      <c r="E519" s="497">
        <v>42.917257910098151</v>
      </c>
      <c r="F519" s="498">
        <v>45.025063260590152</v>
      </c>
      <c r="G519" s="498">
        <v>45.025063260590152</v>
      </c>
      <c r="H519" s="502">
        <f t="shared" si="75"/>
        <v>0</v>
      </c>
      <c r="I519" s="491">
        <v>133.92396715268796</v>
      </c>
      <c r="J519" s="491">
        <v>141.32546135447174</v>
      </c>
      <c r="K519" s="500">
        <v>132.22329335153015</v>
      </c>
      <c r="L519" s="500">
        <v>132.22329335153015</v>
      </c>
      <c r="M519" s="488">
        <f t="shared" si="76"/>
        <v>0</v>
      </c>
      <c r="N519" s="440">
        <v>177.71385356460235</v>
      </c>
      <c r="O519" s="440">
        <v>184.24271926456987</v>
      </c>
      <c r="P519" s="438">
        <v>177.24835661212029</v>
      </c>
      <c r="Q519" s="438">
        <v>177.24835661212029</v>
      </c>
      <c r="R519" s="487">
        <f t="shared" si="77"/>
        <v>0</v>
      </c>
      <c r="S519" s="440">
        <v>345.51635461805017</v>
      </c>
      <c r="T519" s="440">
        <v>345.51635461805017</v>
      </c>
      <c r="U519" s="438">
        <v>346.93861267398773</v>
      </c>
      <c r="V519" s="438">
        <v>346.93861267398773</v>
      </c>
      <c r="W519" s="487">
        <f t="shared" si="78"/>
        <v>0</v>
      </c>
      <c r="X519" s="440">
        <v>523.23020818265252</v>
      </c>
      <c r="Y519" s="440">
        <v>529.7590738826201</v>
      </c>
      <c r="Z519" s="438">
        <v>524.18696928610802</v>
      </c>
      <c r="AA519" s="438">
        <v>524.18696928610802</v>
      </c>
      <c r="AB519" s="487">
        <f t="shared" si="79"/>
        <v>0</v>
      </c>
      <c r="AC519" s="440">
        <v>244.44986834298066</v>
      </c>
      <c r="AD519" s="440">
        <v>242.21028966452099</v>
      </c>
      <c r="AE519" s="440">
        <v>242.21028966452099</v>
      </c>
      <c r="AF519" s="438">
        <f t="shared" si="80"/>
        <v>242.44926070990019</v>
      </c>
      <c r="AG519" s="487">
        <f t="shared" si="81"/>
        <v>-0.238971045379202</v>
      </c>
      <c r="AH519" s="440">
        <v>767.68007652563313</v>
      </c>
      <c r="AI519" s="440">
        <v>771.96936354714114</v>
      </c>
      <c r="AJ519" s="438">
        <v>766.39725895062907</v>
      </c>
      <c r="AK519" s="428">
        <f t="shared" si="82"/>
        <v>766.63622999600818</v>
      </c>
      <c r="AL519" s="487">
        <f t="shared" si="83"/>
        <v>-0.23897104537911673</v>
      </c>
      <c r="AM519" s="429">
        <v>10</v>
      </c>
      <c r="AN519" s="429">
        <v>10</v>
      </c>
    </row>
    <row r="520" spans="1:40">
      <c r="A520" s="434">
        <v>683</v>
      </c>
      <c r="B520" s="435" t="s">
        <v>249</v>
      </c>
      <c r="C520" s="436">
        <v>3618</v>
      </c>
      <c r="D520" s="497">
        <v>1457.5128563113308</v>
      </c>
      <c r="E520" s="497">
        <v>1445.6884849148378</v>
      </c>
      <c r="F520" s="498">
        <v>1441.6434274546307</v>
      </c>
      <c r="G520" s="498">
        <v>1441.6434274546307</v>
      </c>
      <c r="H520" s="502">
        <f t="shared" si="75"/>
        <v>0</v>
      </c>
      <c r="I520" s="491">
        <v>-22.85400421771568</v>
      </c>
      <c r="J520" s="491">
        <v>-64.327544760878041</v>
      </c>
      <c r="K520" s="500">
        <v>-52.175095749446072</v>
      </c>
      <c r="L520" s="500">
        <v>-52.175095749446072</v>
      </c>
      <c r="M520" s="488">
        <f t="shared" si="76"/>
        <v>0</v>
      </c>
      <c r="N520" s="440">
        <v>1434.6588520936152</v>
      </c>
      <c r="O520" s="440">
        <v>1381.3609401539597</v>
      </c>
      <c r="P520" s="438">
        <v>1389.4683317051847</v>
      </c>
      <c r="Q520" s="438">
        <v>1389.4683317051847</v>
      </c>
      <c r="R520" s="487">
        <f t="shared" si="77"/>
        <v>0</v>
      </c>
      <c r="S520" s="440">
        <v>686.20979564944219</v>
      </c>
      <c r="T520" s="440">
        <v>686.20979564944219</v>
      </c>
      <c r="U520" s="438">
        <v>688.90199085101347</v>
      </c>
      <c r="V520" s="438">
        <v>688.90199085101347</v>
      </c>
      <c r="W520" s="487">
        <f t="shared" si="78"/>
        <v>0</v>
      </c>
      <c r="X520" s="440">
        <v>2120.8686477430574</v>
      </c>
      <c r="Y520" s="440">
        <v>2067.5707358034019</v>
      </c>
      <c r="Z520" s="438">
        <v>2078.3703225561985</v>
      </c>
      <c r="AA520" s="438">
        <v>2078.3703225561985</v>
      </c>
      <c r="AB520" s="487">
        <f t="shared" si="79"/>
        <v>0</v>
      </c>
      <c r="AC520" s="440">
        <v>211.76128246042765</v>
      </c>
      <c r="AD520" s="440">
        <v>210.78317229472114</v>
      </c>
      <c r="AE520" s="440">
        <v>210.78317229472114</v>
      </c>
      <c r="AF520" s="438">
        <f t="shared" si="80"/>
        <v>210.65776806817968</v>
      </c>
      <c r="AG520" s="487">
        <f t="shared" si="81"/>
        <v>0.12540422654146255</v>
      </c>
      <c r="AH520" s="440">
        <v>2332.6299302034849</v>
      </c>
      <c r="AI520" s="440">
        <v>2278.3539080981232</v>
      </c>
      <c r="AJ520" s="438">
        <v>2289.1534948509197</v>
      </c>
      <c r="AK520" s="428">
        <f t="shared" si="82"/>
        <v>2289.0280906243779</v>
      </c>
      <c r="AL520" s="487">
        <f t="shared" si="83"/>
        <v>0.12540422654183203</v>
      </c>
      <c r="AM520" s="429">
        <v>19</v>
      </c>
      <c r="AN520" s="429">
        <v>19</v>
      </c>
    </row>
    <row r="521" spans="1:40">
      <c r="A521" s="434">
        <v>684</v>
      </c>
      <c r="B521" s="435" t="s">
        <v>250</v>
      </c>
      <c r="C521" s="436">
        <v>38667</v>
      </c>
      <c r="D521" s="497">
        <v>176.76452925671998</v>
      </c>
      <c r="E521" s="497">
        <v>174.92245853811471</v>
      </c>
      <c r="F521" s="498">
        <v>171.97890907298552</v>
      </c>
      <c r="G521" s="498">
        <v>171.97890907298552</v>
      </c>
      <c r="H521" s="502">
        <f t="shared" si="75"/>
        <v>0</v>
      </c>
      <c r="I521" s="491">
        <v>-39.048341140164538</v>
      </c>
      <c r="J521" s="491">
        <v>-31.396965100394642</v>
      </c>
      <c r="K521" s="500">
        <v>-43.408357289573786</v>
      </c>
      <c r="L521" s="500">
        <v>-43.408357289573786</v>
      </c>
      <c r="M521" s="488">
        <f t="shared" si="76"/>
        <v>0</v>
      </c>
      <c r="N521" s="440">
        <v>137.71618811655543</v>
      </c>
      <c r="O521" s="440">
        <v>143.52549343772009</v>
      </c>
      <c r="P521" s="438">
        <v>128.57055178341173</v>
      </c>
      <c r="Q521" s="438">
        <v>128.57055178341173</v>
      </c>
      <c r="R521" s="487">
        <f t="shared" si="77"/>
        <v>0</v>
      </c>
      <c r="S521" s="440">
        <v>-6.6662696711751984E-2</v>
      </c>
      <c r="T521" s="440">
        <v>-6.6662696711751984E-2</v>
      </c>
      <c r="U521" s="438">
        <v>0.49915944485768587</v>
      </c>
      <c r="V521" s="438">
        <v>0.49915944485768587</v>
      </c>
      <c r="W521" s="487">
        <f t="shared" si="78"/>
        <v>0</v>
      </c>
      <c r="X521" s="440">
        <v>137.64952541984368</v>
      </c>
      <c r="Y521" s="440">
        <v>143.45883074100831</v>
      </c>
      <c r="Z521" s="438">
        <v>129.0697112282694</v>
      </c>
      <c r="AA521" s="438">
        <v>129.0697112282694</v>
      </c>
      <c r="AB521" s="487">
        <f t="shared" si="79"/>
        <v>0</v>
      </c>
      <c r="AC521" s="440">
        <v>184.21892940483767</v>
      </c>
      <c r="AD521" s="440">
        <v>183.64375834759122</v>
      </c>
      <c r="AE521" s="440">
        <v>183.64375834759122</v>
      </c>
      <c r="AF521" s="438">
        <f t="shared" si="80"/>
        <v>180.890322474003</v>
      </c>
      <c r="AG521" s="487">
        <f t="shared" si="81"/>
        <v>2.7534358735882165</v>
      </c>
      <c r="AH521" s="440">
        <v>321.86845482468135</v>
      </c>
      <c r="AI521" s="440">
        <v>327.10258908859953</v>
      </c>
      <c r="AJ521" s="438">
        <v>312.71346957586059</v>
      </c>
      <c r="AK521" s="428">
        <f t="shared" si="82"/>
        <v>309.96003370227243</v>
      </c>
      <c r="AL521" s="487">
        <f t="shared" si="83"/>
        <v>2.7534358735881597</v>
      </c>
      <c r="AM521" s="429">
        <v>4</v>
      </c>
      <c r="AN521" s="429">
        <v>4</v>
      </c>
    </row>
    <row r="522" spans="1:40">
      <c r="A522" s="434">
        <v>686</v>
      </c>
      <c r="B522" s="435" t="s">
        <v>251</v>
      </c>
      <c r="C522" s="436">
        <v>2964</v>
      </c>
      <c r="D522" s="497">
        <v>100.27250232640181</v>
      </c>
      <c r="E522" s="497">
        <v>98.948388348795945</v>
      </c>
      <c r="F522" s="498">
        <v>99.957583305475652</v>
      </c>
      <c r="G522" s="498">
        <v>99.957583305475652</v>
      </c>
      <c r="H522" s="502">
        <f t="shared" si="75"/>
        <v>0</v>
      </c>
      <c r="I522" s="491">
        <v>-190.76939944567098</v>
      </c>
      <c r="J522" s="491">
        <v>-182.5992515683229</v>
      </c>
      <c r="K522" s="500">
        <v>-192.57130662489598</v>
      </c>
      <c r="L522" s="500">
        <v>-192.57130662489598</v>
      </c>
      <c r="M522" s="488">
        <f t="shared" si="76"/>
        <v>0</v>
      </c>
      <c r="N522" s="440">
        <v>-90.496897119269192</v>
      </c>
      <c r="O522" s="440">
        <v>-83.650863219526968</v>
      </c>
      <c r="P522" s="438">
        <v>-92.61372331942033</v>
      </c>
      <c r="Q522" s="438">
        <v>-92.61372331942033</v>
      </c>
      <c r="R522" s="487">
        <f t="shared" si="77"/>
        <v>0</v>
      </c>
      <c r="S522" s="440">
        <v>471.25025942523462</v>
      </c>
      <c r="T522" s="440">
        <v>471.25025942523462</v>
      </c>
      <c r="U522" s="438">
        <v>471.4499026649691</v>
      </c>
      <c r="V522" s="438">
        <v>471.4499026649691</v>
      </c>
      <c r="W522" s="487">
        <f t="shared" si="78"/>
        <v>0</v>
      </c>
      <c r="X522" s="440">
        <v>380.75336230596542</v>
      </c>
      <c r="Y522" s="440">
        <v>387.59939620570771</v>
      </c>
      <c r="Z522" s="438">
        <v>378.83617934554877</v>
      </c>
      <c r="AA522" s="438">
        <v>378.83617934554877</v>
      </c>
      <c r="AB522" s="487">
        <f t="shared" si="79"/>
        <v>0</v>
      </c>
      <c r="AC522" s="440">
        <v>228.929429218168</v>
      </c>
      <c r="AD522" s="440">
        <v>226.73813598472776</v>
      </c>
      <c r="AE522" s="440">
        <v>226.73813598472776</v>
      </c>
      <c r="AF522" s="438">
        <f t="shared" si="80"/>
        <v>225.01485958616564</v>
      </c>
      <c r="AG522" s="487">
        <f t="shared" si="81"/>
        <v>1.7232763985621204</v>
      </c>
      <c r="AH522" s="440">
        <v>609.68279152413345</v>
      </c>
      <c r="AI522" s="440">
        <v>614.33753219043547</v>
      </c>
      <c r="AJ522" s="438">
        <v>605.57431533027659</v>
      </c>
      <c r="AK522" s="428">
        <f t="shared" si="82"/>
        <v>603.85103893171436</v>
      </c>
      <c r="AL522" s="487">
        <f t="shared" si="83"/>
        <v>1.7232763985622341</v>
      </c>
      <c r="AM522" s="429">
        <v>11</v>
      </c>
      <c r="AN522" s="429">
        <v>11</v>
      </c>
    </row>
    <row r="523" spans="1:40">
      <c r="A523" s="434">
        <v>687</v>
      </c>
      <c r="B523" s="435" t="s">
        <v>252</v>
      </c>
      <c r="C523" s="436">
        <v>1477</v>
      </c>
      <c r="D523" s="497">
        <v>638.69653824285126</v>
      </c>
      <c r="E523" s="497">
        <v>633.1441403696067</v>
      </c>
      <c r="F523" s="498">
        <v>630.93460264205669</v>
      </c>
      <c r="G523" s="498">
        <v>630.93460264205669</v>
      </c>
      <c r="H523" s="502">
        <f t="shared" si="75"/>
        <v>0</v>
      </c>
      <c r="I523" s="491">
        <v>-97.981113366833384</v>
      </c>
      <c r="J523" s="491">
        <v>-72.170645621576</v>
      </c>
      <c r="K523" s="500">
        <v>-60.335860290064844</v>
      </c>
      <c r="L523" s="500">
        <v>-60.335860290064844</v>
      </c>
      <c r="M523" s="488">
        <f t="shared" si="76"/>
        <v>0</v>
      </c>
      <c r="N523" s="440">
        <v>540.71542487601789</v>
      </c>
      <c r="O523" s="440">
        <v>560.9734947480307</v>
      </c>
      <c r="P523" s="438">
        <v>570.59874235199175</v>
      </c>
      <c r="Q523" s="438">
        <v>570.59874235199175</v>
      </c>
      <c r="R523" s="487">
        <f t="shared" si="77"/>
        <v>0</v>
      </c>
      <c r="S523" s="440">
        <v>104.79600444727667</v>
      </c>
      <c r="T523" s="440">
        <v>104.79600444727667</v>
      </c>
      <c r="U523" s="438">
        <v>105.38419116139872</v>
      </c>
      <c r="V523" s="438">
        <v>105.38419116139872</v>
      </c>
      <c r="W523" s="487">
        <f t="shared" si="78"/>
        <v>0</v>
      </c>
      <c r="X523" s="440">
        <v>645.51142932329458</v>
      </c>
      <c r="Y523" s="440">
        <v>665.76949919530739</v>
      </c>
      <c r="Z523" s="438">
        <v>675.98293351339055</v>
      </c>
      <c r="AA523" s="438">
        <v>675.98293351339055</v>
      </c>
      <c r="AB523" s="487">
        <f t="shared" si="79"/>
        <v>0</v>
      </c>
      <c r="AC523" s="440">
        <v>258.85765852344429</v>
      </c>
      <c r="AD523" s="440">
        <v>256.1095467853346</v>
      </c>
      <c r="AE523" s="440">
        <v>256.1095467853346</v>
      </c>
      <c r="AF523" s="438">
        <f t="shared" si="80"/>
        <v>255.26790205617169</v>
      </c>
      <c r="AG523" s="487">
        <f t="shared" si="81"/>
        <v>0.84164472916290833</v>
      </c>
      <c r="AH523" s="440">
        <v>904.36908784673892</v>
      </c>
      <c r="AI523" s="440">
        <v>921.87904598064199</v>
      </c>
      <c r="AJ523" s="438">
        <v>932.09248029872504</v>
      </c>
      <c r="AK523" s="428">
        <f t="shared" si="82"/>
        <v>931.25083556956224</v>
      </c>
      <c r="AL523" s="487">
        <f t="shared" si="83"/>
        <v>0.84164472916279465</v>
      </c>
      <c r="AM523" s="429">
        <v>11</v>
      </c>
      <c r="AN523" s="429">
        <v>11</v>
      </c>
    </row>
    <row r="524" spans="1:40">
      <c r="A524" s="434">
        <v>689</v>
      </c>
      <c r="B524" s="435" t="s">
        <v>253</v>
      </c>
      <c r="C524" s="436">
        <v>3093</v>
      </c>
      <c r="D524" s="497">
        <v>-137.65089348756837</v>
      </c>
      <c r="E524" s="497">
        <v>-137.05500737334887</v>
      </c>
      <c r="F524" s="498">
        <v>-135.46631945218653</v>
      </c>
      <c r="G524" s="498">
        <v>-135.46631945218653</v>
      </c>
      <c r="H524" s="502">
        <f t="shared" si="75"/>
        <v>0</v>
      </c>
      <c r="I524" s="491">
        <v>698.26478147365992</v>
      </c>
      <c r="J524" s="491">
        <v>706.12780460248189</v>
      </c>
      <c r="K524" s="500">
        <v>702.06868760201814</v>
      </c>
      <c r="L524" s="500">
        <v>702.06868760201814</v>
      </c>
      <c r="M524" s="488">
        <f t="shared" si="76"/>
        <v>0</v>
      </c>
      <c r="N524" s="440">
        <v>560.61388798609153</v>
      </c>
      <c r="O524" s="440">
        <v>569.07279722913302</v>
      </c>
      <c r="P524" s="438">
        <v>566.60236814983159</v>
      </c>
      <c r="Q524" s="438">
        <v>566.60236814983159</v>
      </c>
      <c r="R524" s="487">
        <f t="shared" si="77"/>
        <v>0</v>
      </c>
      <c r="S524" s="440">
        <v>-6.8055133701886241</v>
      </c>
      <c r="T524" s="440">
        <v>-6.8055133701886241</v>
      </c>
      <c r="U524" s="438">
        <v>-6.7161349949585638</v>
      </c>
      <c r="V524" s="438">
        <v>-6.7161349949585638</v>
      </c>
      <c r="W524" s="487">
        <f t="shared" si="78"/>
        <v>0</v>
      </c>
      <c r="X524" s="440">
        <v>553.80837461590295</v>
      </c>
      <c r="Y524" s="440">
        <v>562.26728385894432</v>
      </c>
      <c r="Z524" s="438">
        <v>559.88623315487303</v>
      </c>
      <c r="AA524" s="438">
        <v>559.88623315487303</v>
      </c>
      <c r="AB524" s="487">
        <f t="shared" si="79"/>
        <v>0</v>
      </c>
      <c r="AC524" s="440">
        <v>193.05817006860966</v>
      </c>
      <c r="AD524" s="440">
        <v>192.07536180184184</v>
      </c>
      <c r="AE524" s="440">
        <v>192.07536180184184</v>
      </c>
      <c r="AF524" s="438">
        <f t="shared" si="80"/>
        <v>190.2461173011713</v>
      </c>
      <c r="AG524" s="487">
        <f t="shared" si="81"/>
        <v>1.8292445006705407</v>
      </c>
      <c r="AH524" s="440">
        <v>746.86654468451263</v>
      </c>
      <c r="AI524" s="440">
        <v>754.34264566078616</v>
      </c>
      <c r="AJ524" s="438">
        <v>751.96159495671486</v>
      </c>
      <c r="AK524" s="428">
        <f t="shared" si="82"/>
        <v>750.13235045604426</v>
      </c>
      <c r="AL524" s="487">
        <f t="shared" si="83"/>
        <v>1.8292445006705975</v>
      </c>
      <c r="AM524" s="429">
        <v>9</v>
      </c>
      <c r="AN524" s="429">
        <v>9</v>
      </c>
    </row>
    <row r="525" spans="1:40">
      <c r="A525" s="434">
        <v>691</v>
      </c>
      <c r="B525" s="435" t="s">
        <v>254</v>
      </c>
      <c r="C525" s="436">
        <v>2636</v>
      </c>
      <c r="D525" s="497">
        <v>726.61899551096371</v>
      </c>
      <c r="E525" s="497">
        <v>720.61449311334786</v>
      </c>
      <c r="F525" s="498">
        <v>720.88372944798869</v>
      </c>
      <c r="G525" s="498">
        <v>720.88372944798869</v>
      </c>
      <c r="H525" s="502">
        <f t="shared" si="75"/>
        <v>0</v>
      </c>
      <c r="I525" s="491">
        <v>174.96381858539166</v>
      </c>
      <c r="J525" s="491">
        <v>159.25694644910988</v>
      </c>
      <c r="K525" s="500">
        <v>151.26360772241827</v>
      </c>
      <c r="L525" s="500">
        <v>151.26360772241827</v>
      </c>
      <c r="M525" s="488">
        <f t="shared" si="76"/>
        <v>0</v>
      </c>
      <c r="N525" s="440">
        <v>901.58281409635538</v>
      </c>
      <c r="O525" s="440">
        <v>879.87143956245768</v>
      </c>
      <c r="P525" s="438">
        <v>872.14733717040701</v>
      </c>
      <c r="Q525" s="438">
        <v>872.14733717040701</v>
      </c>
      <c r="R525" s="487">
        <f t="shared" si="77"/>
        <v>0</v>
      </c>
      <c r="S525" s="440">
        <v>646.08772267829204</v>
      </c>
      <c r="T525" s="440">
        <v>646.08772267829204</v>
      </c>
      <c r="U525" s="438">
        <v>648.28591335269869</v>
      </c>
      <c r="V525" s="438">
        <v>648.28591335269869</v>
      </c>
      <c r="W525" s="487">
        <f t="shared" si="78"/>
        <v>0</v>
      </c>
      <c r="X525" s="440">
        <v>1547.6705367746474</v>
      </c>
      <c r="Y525" s="440">
        <v>1525.9591622407497</v>
      </c>
      <c r="Z525" s="438">
        <v>1520.4332505231057</v>
      </c>
      <c r="AA525" s="438">
        <v>1520.4332505231057</v>
      </c>
      <c r="AB525" s="487">
        <f t="shared" si="79"/>
        <v>0</v>
      </c>
      <c r="AC525" s="440">
        <v>244.91301342729506</v>
      </c>
      <c r="AD525" s="440">
        <v>243.1317608367726</v>
      </c>
      <c r="AE525" s="440">
        <v>243.1317608367726</v>
      </c>
      <c r="AF525" s="438">
        <f t="shared" si="80"/>
        <v>243.49363546520183</v>
      </c>
      <c r="AG525" s="487">
        <f t="shared" si="81"/>
        <v>-0.36187462842923424</v>
      </c>
      <c r="AH525" s="440">
        <v>1792.5835502019424</v>
      </c>
      <c r="AI525" s="440">
        <v>1769.0909230775223</v>
      </c>
      <c r="AJ525" s="438">
        <v>1763.5650113598783</v>
      </c>
      <c r="AK525" s="428">
        <f t="shared" si="82"/>
        <v>1763.9268859883075</v>
      </c>
      <c r="AL525" s="487">
        <f t="shared" si="83"/>
        <v>-0.36187462842917739</v>
      </c>
      <c r="AM525" s="429">
        <v>17</v>
      </c>
      <c r="AN525" s="429">
        <v>17</v>
      </c>
    </row>
    <row r="526" spans="1:40">
      <c r="A526" s="434">
        <v>694</v>
      </c>
      <c r="B526" s="435" t="s">
        <v>255</v>
      </c>
      <c r="C526" s="436">
        <v>28349</v>
      </c>
      <c r="D526" s="497">
        <v>202.5232650243525</v>
      </c>
      <c r="E526" s="497">
        <v>200.18014623989413</v>
      </c>
      <c r="F526" s="498">
        <v>200.64116315366223</v>
      </c>
      <c r="G526" s="498">
        <v>200.64116315366223</v>
      </c>
      <c r="H526" s="502">
        <f t="shared" si="75"/>
        <v>0</v>
      </c>
      <c r="I526" s="491">
        <v>-98.143101032523148</v>
      </c>
      <c r="J526" s="491">
        <v>-91.811712387031818</v>
      </c>
      <c r="K526" s="500">
        <v>-105.95398951522904</v>
      </c>
      <c r="L526" s="500">
        <v>-105.95398951522904</v>
      </c>
      <c r="M526" s="488">
        <f t="shared" si="76"/>
        <v>0</v>
      </c>
      <c r="N526" s="440">
        <v>104.38016399182935</v>
      </c>
      <c r="O526" s="440">
        <v>108.3684338528623</v>
      </c>
      <c r="P526" s="438">
        <v>94.687173638433194</v>
      </c>
      <c r="Q526" s="438">
        <v>94.687173638433194</v>
      </c>
      <c r="R526" s="487">
        <f t="shared" si="77"/>
        <v>0</v>
      </c>
      <c r="S526" s="440">
        <v>26.682818784894458</v>
      </c>
      <c r="T526" s="440">
        <v>26.682818784894458</v>
      </c>
      <c r="U526" s="438">
        <v>27.088584664766415</v>
      </c>
      <c r="V526" s="438">
        <v>27.088584664766415</v>
      </c>
      <c r="W526" s="487">
        <f t="shared" si="78"/>
        <v>0</v>
      </c>
      <c r="X526" s="440">
        <v>131.0629827767238</v>
      </c>
      <c r="Y526" s="440">
        <v>135.05125263775676</v>
      </c>
      <c r="Z526" s="438">
        <v>121.77575830319961</v>
      </c>
      <c r="AA526" s="438">
        <v>121.77575830319961</v>
      </c>
      <c r="AB526" s="487">
        <f t="shared" si="79"/>
        <v>0</v>
      </c>
      <c r="AC526" s="440">
        <v>154.15782475699635</v>
      </c>
      <c r="AD526" s="440">
        <v>153.91010106166746</v>
      </c>
      <c r="AE526" s="440">
        <v>153.91010106166746</v>
      </c>
      <c r="AF526" s="438">
        <f t="shared" si="80"/>
        <v>150.39834321916402</v>
      </c>
      <c r="AG526" s="487">
        <f t="shared" si="81"/>
        <v>3.5117578425034424</v>
      </c>
      <c r="AH526" s="440">
        <v>285.22080753372012</v>
      </c>
      <c r="AI526" s="440">
        <v>288.96135369942425</v>
      </c>
      <c r="AJ526" s="438">
        <v>275.68585936486704</v>
      </c>
      <c r="AK526" s="428">
        <f t="shared" si="82"/>
        <v>272.17410152236363</v>
      </c>
      <c r="AL526" s="487">
        <f t="shared" si="83"/>
        <v>3.5117578425034139</v>
      </c>
      <c r="AM526" s="429">
        <v>5</v>
      </c>
      <c r="AN526" s="429">
        <v>5</v>
      </c>
    </row>
    <row r="527" spans="1:40">
      <c r="A527" s="434">
        <v>697</v>
      </c>
      <c r="B527" s="435" t="s">
        <v>256</v>
      </c>
      <c r="C527" s="436">
        <v>1174</v>
      </c>
      <c r="D527" s="497">
        <v>413.58012314545499</v>
      </c>
      <c r="E527" s="497">
        <v>410.01393424564361</v>
      </c>
      <c r="F527" s="498">
        <v>411.08919041075399</v>
      </c>
      <c r="G527" s="498">
        <v>411.08919041075399</v>
      </c>
      <c r="H527" s="502">
        <f t="shared" si="75"/>
        <v>0</v>
      </c>
      <c r="I527" s="491">
        <v>-209.84156508097183</v>
      </c>
      <c r="J527" s="491">
        <v>-217.45038206721208</v>
      </c>
      <c r="K527" s="500">
        <v>-219.32902720593714</v>
      </c>
      <c r="L527" s="500">
        <v>-219.32902720593714</v>
      </c>
      <c r="M527" s="488">
        <f t="shared" si="76"/>
        <v>0</v>
      </c>
      <c r="N527" s="440">
        <v>203.73855806448316</v>
      </c>
      <c r="O527" s="440">
        <v>192.56355217843151</v>
      </c>
      <c r="P527" s="438">
        <v>191.76016320481685</v>
      </c>
      <c r="Q527" s="438">
        <v>191.76016320481685</v>
      </c>
      <c r="R527" s="487">
        <f t="shared" si="77"/>
        <v>0</v>
      </c>
      <c r="S527" s="440">
        <v>356.36883092224633</v>
      </c>
      <c r="T527" s="440">
        <v>356.36883092224633</v>
      </c>
      <c r="U527" s="438">
        <v>357.51874052974301</v>
      </c>
      <c r="V527" s="438">
        <v>357.51874052974301</v>
      </c>
      <c r="W527" s="487">
        <f t="shared" si="78"/>
        <v>0</v>
      </c>
      <c r="X527" s="440">
        <v>560.10738898672957</v>
      </c>
      <c r="Y527" s="440">
        <v>548.93238310067795</v>
      </c>
      <c r="Z527" s="438">
        <v>549.27890373455989</v>
      </c>
      <c r="AA527" s="438">
        <v>549.27890373455989</v>
      </c>
      <c r="AB527" s="487">
        <f t="shared" si="79"/>
        <v>0</v>
      </c>
      <c r="AC527" s="440">
        <v>252.05045745820181</v>
      </c>
      <c r="AD527" s="440">
        <v>249.90296165454049</v>
      </c>
      <c r="AE527" s="440">
        <v>249.90296165454049</v>
      </c>
      <c r="AF527" s="438">
        <f t="shared" si="80"/>
        <v>246.76374913846328</v>
      </c>
      <c r="AG527" s="487">
        <f t="shared" si="81"/>
        <v>3.1392125160772082</v>
      </c>
      <c r="AH527" s="440">
        <v>812.15784644493135</v>
      </c>
      <c r="AI527" s="440">
        <v>798.83534475521844</v>
      </c>
      <c r="AJ527" s="438">
        <v>799.18186538910038</v>
      </c>
      <c r="AK527" s="428">
        <f t="shared" si="82"/>
        <v>796.04265287302314</v>
      </c>
      <c r="AL527" s="487">
        <f t="shared" si="83"/>
        <v>3.1392125160772366</v>
      </c>
      <c r="AM527" s="429">
        <v>18</v>
      </c>
      <c r="AN527" s="429">
        <v>18</v>
      </c>
    </row>
    <row r="528" spans="1:40">
      <c r="A528" s="434">
        <v>698</v>
      </c>
      <c r="B528" s="435" t="s">
        <v>257</v>
      </c>
      <c r="C528" s="436">
        <v>64535</v>
      </c>
      <c r="D528" s="497">
        <v>368.37133983059562</v>
      </c>
      <c r="E528" s="497">
        <v>364.95829070087512</v>
      </c>
      <c r="F528" s="498">
        <v>363.53524380069143</v>
      </c>
      <c r="G528" s="498">
        <v>363.53524380069143</v>
      </c>
      <c r="H528" s="502">
        <f t="shared" si="75"/>
        <v>0</v>
      </c>
      <c r="I528" s="491">
        <v>-482.17728221136741</v>
      </c>
      <c r="J528" s="491">
        <v>-494.50428471366223</v>
      </c>
      <c r="K528" s="500">
        <v>-509.07836800093031</v>
      </c>
      <c r="L528" s="500">
        <v>-509.07836800093031</v>
      </c>
      <c r="M528" s="488">
        <f t="shared" si="76"/>
        <v>0</v>
      </c>
      <c r="N528" s="440">
        <v>-113.80594238077184</v>
      </c>
      <c r="O528" s="440">
        <v>-129.54599401278708</v>
      </c>
      <c r="P528" s="438">
        <v>-145.54312420023882</v>
      </c>
      <c r="Q528" s="438">
        <v>-145.54312420023882</v>
      </c>
      <c r="R528" s="487">
        <f t="shared" si="77"/>
        <v>0</v>
      </c>
      <c r="S528" s="440">
        <v>258.77759596751366</v>
      </c>
      <c r="T528" s="440">
        <v>258.77759596751366</v>
      </c>
      <c r="U528" s="438">
        <v>258.82391200886121</v>
      </c>
      <c r="V528" s="438">
        <v>258.82391200886121</v>
      </c>
      <c r="W528" s="487">
        <f t="shared" si="78"/>
        <v>0</v>
      </c>
      <c r="X528" s="440">
        <v>144.97165358674184</v>
      </c>
      <c r="Y528" s="440">
        <v>129.23160195472661</v>
      </c>
      <c r="Z528" s="438">
        <v>113.28078780862238</v>
      </c>
      <c r="AA528" s="438">
        <v>113.28078780862238</v>
      </c>
      <c r="AB528" s="487">
        <f t="shared" si="79"/>
        <v>0</v>
      </c>
      <c r="AC528" s="440">
        <v>152.60861664505467</v>
      </c>
      <c r="AD528" s="440">
        <v>151.91151277791056</v>
      </c>
      <c r="AE528" s="440">
        <v>151.91151277791056</v>
      </c>
      <c r="AF528" s="438">
        <f t="shared" si="80"/>
        <v>149.75277891200213</v>
      </c>
      <c r="AG528" s="487">
        <f t="shared" si="81"/>
        <v>2.158733865908431</v>
      </c>
      <c r="AH528" s="440">
        <v>297.58027023179653</v>
      </c>
      <c r="AI528" s="440">
        <v>281.14311473263717</v>
      </c>
      <c r="AJ528" s="438">
        <v>265.19230058653295</v>
      </c>
      <c r="AK528" s="428">
        <f t="shared" si="82"/>
        <v>263.03356672062449</v>
      </c>
      <c r="AL528" s="487">
        <f t="shared" si="83"/>
        <v>2.1587338659084594</v>
      </c>
      <c r="AM528" s="429">
        <v>19</v>
      </c>
      <c r="AN528" s="429">
        <v>19</v>
      </c>
    </row>
    <row r="529" spans="1:40">
      <c r="A529" s="434">
        <v>700</v>
      </c>
      <c r="B529" s="435" t="s">
        <v>258</v>
      </c>
      <c r="C529" s="436">
        <v>4842</v>
      </c>
      <c r="D529" s="497">
        <v>68.419833935582531</v>
      </c>
      <c r="E529" s="497">
        <v>67.485478237062622</v>
      </c>
      <c r="F529" s="498">
        <v>68.439160761420808</v>
      </c>
      <c r="G529" s="498">
        <v>68.439160761420808</v>
      </c>
      <c r="H529" s="502">
        <f t="shared" si="75"/>
        <v>0</v>
      </c>
      <c r="I529" s="491">
        <v>115.49549986048574</v>
      </c>
      <c r="J529" s="491">
        <v>105.11552120852316</v>
      </c>
      <c r="K529" s="500">
        <v>105.99399192861873</v>
      </c>
      <c r="L529" s="500">
        <v>105.99399192861873</v>
      </c>
      <c r="M529" s="488">
        <f t="shared" si="76"/>
        <v>0</v>
      </c>
      <c r="N529" s="440">
        <v>183.91533379606827</v>
      </c>
      <c r="O529" s="440">
        <v>172.60099944558578</v>
      </c>
      <c r="P529" s="438">
        <v>174.43315269003955</v>
      </c>
      <c r="Q529" s="438">
        <v>174.43315269003955</v>
      </c>
      <c r="R529" s="487">
        <f t="shared" si="77"/>
        <v>0</v>
      </c>
      <c r="S529" s="440">
        <v>103.45134980147104</v>
      </c>
      <c r="T529" s="440">
        <v>103.45134980147104</v>
      </c>
      <c r="U529" s="438">
        <v>103.57559077537704</v>
      </c>
      <c r="V529" s="438">
        <v>103.57559077537704</v>
      </c>
      <c r="W529" s="487">
        <f t="shared" si="78"/>
        <v>0</v>
      </c>
      <c r="X529" s="440">
        <v>287.36668359753929</v>
      </c>
      <c r="Y529" s="440">
        <v>276.05234924705684</v>
      </c>
      <c r="Z529" s="438">
        <v>278.00874346541661</v>
      </c>
      <c r="AA529" s="438">
        <v>278.00874346541661</v>
      </c>
      <c r="AB529" s="487">
        <f t="shared" si="79"/>
        <v>0</v>
      </c>
      <c r="AC529" s="440">
        <v>168.21676409716713</v>
      </c>
      <c r="AD529" s="440">
        <v>167.79101313936721</v>
      </c>
      <c r="AE529" s="440">
        <v>167.79101313936721</v>
      </c>
      <c r="AF529" s="438">
        <f t="shared" si="80"/>
        <v>163.26708266053012</v>
      </c>
      <c r="AG529" s="487">
        <f t="shared" si="81"/>
        <v>4.5239304788370873</v>
      </c>
      <c r="AH529" s="440">
        <v>455.58344769470642</v>
      </c>
      <c r="AI529" s="440">
        <v>443.84336238642402</v>
      </c>
      <c r="AJ529" s="438">
        <v>445.79975660478379</v>
      </c>
      <c r="AK529" s="428">
        <f t="shared" si="82"/>
        <v>441.27582612594671</v>
      </c>
      <c r="AL529" s="487">
        <f t="shared" si="83"/>
        <v>4.5239304788370873</v>
      </c>
      <c r="AM529" s="429">
        <v>9</v>
      </c>
      <c r="AN529" s="429">
        <v>9</v>
      </c>
    </row>
    <row r="530" spans="1:40">
      <c r="A530" s="434">
        <v>702</v>
      </c>
      <c r="B530" s="435" t="s">
        <v>259</v>
      </c>
      <c r="C530" s="436">
        <v>4114</v>
      </c>
      <c r="D530" s="497">
        <v>14.020060404286516</v>
      </c>
      <c r="E530" s="497">
        <v>13.548940945576739</v>
      </c>
      <c r="F530" s="498">
        <v>13.518018086860341</v>
      </c>
      <c r="G530" s="498">
        <v>13.518018086860341</v>
      </c>
      <c r="H530" s="502">
        <f t="shared" si="75"/>
        <v>0</v>
      </c>
      <c r="I530" s="491">
        <v>145.24796291431866</v>
      </c>
      <c r="J530" s="491">
        <v>149.82153335050864</v>
      </c>
      <c r="K530" s="500">
        <v>137.44476551139113</v>
      </c>
      <c r="L530" s="500">
        <v>137.44476551139113</v>
      </c>
      <c r="M530" s="488">
        <f t="shared" si="76"/>
        <v>0</v>
      </c>
      <c r="N530" s="440">
        <v>159.26802331860517</v>
      </c>
      <c r="O530" s="440">
        <v>163.37047429608538</v>
      </c>
      <c r="P530" s="438">
        <v>150.96278359825146</v>
      </c>
      <c r="Q530" s="438">
        <v>150.96278359825146</v>
      </c>
      <c r="R530" s="487">
        <f t="shared" si="77"/>
        <v>0</v>
      </c>
      <c r="S530" s="440">
        <v>281.39239340862042</v>
      </c>
      <c r="T530" s="440">
        <v>281.39239340862042</v>
      </c>
      <c r="U530" s="438">
        <v>283.38012904665544</v>
      </c>
      <c r="V530" s="438">
        <v>283.38012904665544</v>
      </c>
      <c r="W530" s="487">
        <f t="shared" si="78"/>
        <v>0</v>
      </c>
      <c r="X530" s="440">
        <v>440.66041672722559</v>
      </c>
      <c r="Y530" s="440">
        <v>444.76286770470574</v>
      </c>
      <c r="Z530" s="438">
        <v>434.3429126449069</v>
      </c>
      <c r="AA530" s="438">
        <v>434.3429126449069</v>
      </c>
      <c r="AB530" s="487">
        <f t="shared" si="79"/>
        <v>0</v>
      </c>
      <c r="AC530" s="440">
        <v>222.72775948381462</v>
      </c>
      <c r="AD530" s="440">
        <v>220.71459034940628</v>
      </c>
      <c r="AE530" s="440">
        <v>220.71459034940628</v>
      </c>
      <c r="AF530" s="438">
        <f t="shared" si="80"/>
        <v>218.19861117070195</v>
      </c>
      <c r="AG530" s="487">
        <f t="shared" si="81"/>
        <v>2.5159791787043275</v>
      </c>
      <c r="AH530" s="440">
        <v>663.38817621104022</v>
      </c>
      <c r="AI530" s="440">
        <v>665.47745805411193</v>
      </c>
      <c r="AJ530" s="438">
        <v>655.05750299431315</v>
      </c>
      <c r="AK530" s="428">
        <f t="shared" si="82"/>
        <v>652.54152381560891</v>
      </c>
      <c r="AL530" s="487">
        <f t="shared" si="83"/>
        <v>2.5159791787042423</v>
      </c>
      <c r="AM530" s="429">
        <v>6</v>
      </c>
      <c r="AN530" s="429">
        <v>6</v>
      </c>
    </row>
    <row r="531" spans="1:40">
      <c r="A531" s="434">
        <v>704</v>
      </c>
      <c r="B531" s="435" t="s">
        <v>260</v>
      </c>
      <c r="C531" s="436">
        <v>6428</v>
      </c>
      <c r="D531" s="497">
        <v>629.51757394402591</v>
      </c>
      <c r="E531" s="497">
        <v>624.3657548941228</v>
      </c>
      <c r="F531" s="498">
        <v>623.52904279404277</v>
      </c>
      <c r="G531" s="498">
        <v>623.52904279404277</v>
      </c>
      <c r="H531" s="502">
        <f t="shared" si="75"/>
        <v>0</v>
      </c>
      <c r="I531" s="491">
        <v>109.43955749775255</v>
      </c>
      <c r="J531" s="491">
        <v>124.03740913292094</v>
      </c>
      <c r="K531" s="500">
        <v>115.21945455604869</v>
      </c>
      <c r="L531" s="500">
        <v>115.21945455604869</v>
      </c>
      <c r="M531" s="488">
        <f t="shared" si="76"/>
        <v>0</v>
      </c>
      <c r="N531" s="440">
        <v>738.95713144177853</v>
      </c>
      <c r="O531" s="440">
        <v>748.40316402704377</v>
      </c>
      <c r="P531" s="438">
        <v>738.74849735009138</v>
      </c>
      <c r="Q531" s="438">
        <v>738.74849735009138</v>
      </c>
      <c r="R531" s="487">
        <f t="shared" si="77"/>
        <v>0</v>
      </c>
      <c r="S531" s="440">
        <v>172.06844998509865</v>
      </c>
      <c r="T531" s="440">
        <v>172.06844998509865</v>
      </c>
      <c r="U531" s="438">
        <v>172.62884912274785</v>
      </c>
      <c r="V531" s="438">
        <v>172.62884912274785</v>
      </c>
      <c r="W531" s="487">
        <f t="shared" si="78"/>
        <v>0</v>
      </c>
      <c r="X531" s="440">
        <v>911.02558142687712</v>
      </c>
      <c r="Y531" s="440">
        <v>920.47161401214237</v>
      </c>
      <c r="Z531" s="438">
        <v>911.37734647283935</v>
      </c>
      <c r="AA531" s="438">
        <v>911.37734647283935</v>
      </c>
      <c r="AB531" s="487">
        <f t="shared" si="79"/>
        <v>0</v>
      </c>
      <c r="AC531" s="440">
        <v>134.73821994305055</v>
      </c>
      <c r="AD531" s="440">
        <v>135.03570314735057</v>
      </c>
      <c r="AE531" s="440">
        <v>135.03570314735057</v>
      </c>
      <c r="AF531" s="438">
        <f t="shared" si="80"/>
        <v>131.78538197605201</v>
      </c>
      <c r="AG531" s="487">
        <f t="shared" si="81"/>
        <v>3.250321171298566</v>
      </c>
      <c r="AH531" s="440">
        <v>1045.7638013699277</v>
      </c>
      <c r="AI531" s="440">
        <v>1055.5073171594929</v>
      </c>
      <c r="AJ531" s="438">
        <v>1046.4130496201899</v>
      </c>
      <c r="AK531" s="428">
        <f t="shared" si="82"/>
        <v>1043.1627284488914</v>
      </c>
      <c r="AL531" s="487">
        <f t="shared" si="83"/>
        <v>3.2503211712985376</v>
      </c>
      <c r="AM531" s="429">
        <v>2</v>
      </c>
      <c r="AN531" s="429">
        <v>2</v>
      </c>
    </row>
    <row r="532" spans="1:40">
      <c r="A532" s="434">
        <v>707</v>
      </c>
      <c r="B532" s="435" t="s">
        <v>261</v>
      </c>
      <c r="C532" s="436">
        <v>1960</v>
      </c>
      <c r="D532" s="497">
        <v>-68.587326715238888</v>
      </c>
      <c r="E532" s="497">
        <v>-68.488382547525475</v>
      </c>
      <c r="F532" s="498">
        <v>-72.011545477798904</v>
      </c>
      <c r="G532" s="498">
        <v>-72.011545477798904</v>
      </c>
      <c r="H532" s="502">
        <f t="shared" si="75"/>
        <v>0</v>
      </c>
      <c r="I532" s="491">
        <v>-174.3305641999645</v>
      </c>
      <c r="J532" s="491">
        <v>-178.17006924328103</v>
      </c>
      <c r="K532" s="500">
        <v>-163.93725964797824</v>
      </c>
      <c r="L532" s="500">
        <v>-163.93725964797824</v>
      </c>
      <c r="M532" s="488">
        <f t="shared" si="76"/>
        <v>0</v>
      </c>
      <c r="N532" s="440">
        <v>-242.91789091520337</v>
      </c>
      <c r="O532" s="440">
        <v>-246.65845179080648</v>
      </c>
      <c r="P532" s="438">
        <v>-235.94880512577714</v>
      </c>
      <c r="Q532" s="438">
        <v>-235.94880512577714</v>
      </c>
      <c r="R532" s="487">
        <f t="shared" si="77"/>
        <v>0</v>
      </c>
      <c r="S532" s="440">
        <v>655.90179555705913</v>
      </c>
      <c r="T532" s="440">
        <v>655.90179555705913</v>
      </c>
      <c r="U532" s="438">
        <v>649.39769787807995</v>
      </c>
      <c r="V532" s="438">
        <v>649.39769787807995</v>
      </c>
      <c r="W532" s="487">
        <f t="shared" si="78"/>
        <v>0</v>
      </c>
      <c r="X532" s="440">
        <v>412.98390464185576</v>
      </c>
      <c r="Y532" s="440">
        <v>409.24334376625256</v>
      </c>
      <c r="Z532" s="438">
        <v>413.44889275230275</v>
      </c>
      <c r="AA532" s="438">
        <v>413.44889275230275</v>
      </c>
      <c r="AB532" s="487">
        <f t="shared" si="79"/>
        <v>0</v>
      </c>
      <c r="AC532" s="440">
        <v>269.53882152189743</v>
      </c>
      <c r="AD532" s="440">
        <v>267.00456488609422</v>
      </c>
      <c r="AE532" s="440">
        <v>267.00456488609422</v>
      </c>
      <c r="AF532" s="438">
        <f t="shared" si="80"/>
        <v>267.54225795578162</v>
      </c>
      <c r="AG532" s="487">
        <f t="shared" si="81"/>
        <v>-0.53769306968740693</v>
      </c>
      <c r="AH532" s="440">
        <v>682.52272616375319</v>
      </c>
      <c r="AI532" s="440">
        <v>676.24790865234684</v>
      </c>
      <c r="AJ532" s="438">
        <v>680.45345763839691</v>
      </c>
      <c r="AK532" s="428">
        <f t="shared" si="82"/>
        <v>680.99115070808432</v>
      </c>
      <c r="AL532" s="487">
        <f t="shared" si="83"/>
        <v>-0.53769306968740693</v>
      </c>
      <c r="AM532" s="429">
        <v>12</v>
      </c>
      <c r="AN532" s="429">
        <v>12</v>
      </c>
    </row>
    <row r="533" spans="1:40">
      <c r="A533" s="434">
        <v>710</v>
      </c>
      <c r="B533" s="435" t="s">
        <v>262</v>
      </c>
      <c r="C533" s="436">
        <v>27306</v>
      </c>
      <c r="D533" s="497">
        <v>394.89669829210237</v>
      </c>
      <c r="E533" s="497">
        <v>391.30832684794677</v>
      </c>
      <c r="F533" s="498">
        <v>390.59296228432783</v>
      </c>
      <c r="G533" s="498">
        <v>390.59296228432783</v>
      </c>
      <c r="H533" s="502">
        <f t="shared" si="75"/>
        <v>0</v>
      </c>
      <c r="I533" s="491">
        <v>-139.82577712695021</v>
      </c>
      <c r="J533" s="491">
        <v>-133.78327356703878</v>
      </c>
      <c r="K533" s="500">
        <v>-141.56778562568732</v>
      </c>
      <c r="L533" s="500">
        <v>-141.56778562568732</v>
      </c>
      <c r="M533" s="488">
        <f t="shared" si="76"/>
        <v>0</v>
      </c>
      <c r="N533" s="440">
        <v>255.07092116515219</v>
      </c>
      <c r="O533" s="440">
        <v>257.52505328090797</v>
      </c>
      <c r="P533" s="438">
        <v>249.02517665864045</v>
      </c>
      <c r="Q533" s="438">
        <v>249.02517665864045</v>
      </c>
      <c r="R533" s="487">
        <f t="shared" si="77"/>
        <v>0</v>
      </c>
      <c r="S533" s="440">
        <v>273.03427336889717</v>
      </c>
      <c r="T533" s="440">
        <v>273.03427336889717</v>
      </c>
      <c r="U533" s="438">
        <v>272.48758564113484</v>
      </c>
      <c r="V533" s="438">
        <v>272.48758564113484</v>
      </c>
      <c r="W533" s="487">
        <f t="shared" si="78"/>
        <v>0</v>
      </c>
      <c r="X533" s="440">
        <v>528.10519453404936</v>
      </c>
      <c r="Y533" s="440">
        <v>530.55932664980503</v>
      </c>
      <c r="Z533" s="438">
        <v>521.51276229977532</v>
      </c>
      <c r="AA533" s="438">
        <v>521.51276229977532</v>
      </c>
      <c r="AB533" s="487">
        <f t="shared" si="79"/>
        <v>0</v>
      </c>
      <c r="AC533" s="440">
        <v>180.71794294901545</v>
      </c>
      <c r="AD533" s="440">
        <v>179.67008225706974</v>
      </c>
      <c r="AE533" s="440">
        <v>179.67008225706974</v>
      </c>
      <c r="AF533" s="438">
        <f t="shared" si="80"/>
        <v>176.10844034783159</v>
      </c>
      <c r="AG533" s="487">
        <f t="shared" si="81"/>
        <v>3.5616419092381477</v>
      </c>
      <c r="AH533" s="440">
        <v>708.82313748306478</v>
      </c>
      <c r="AI533" s="440">
        <v>710.22940890687482</v>
      </c>
      <c r="AJ533" s="438">
        <v>701.182844556845</v>
      </c>
      <c r="AK533" s="428">
        <f t="shared" si="82"/>
        <v>697.62120264760688</v>
      </c>
      <c r="AL533" s="487">
        <f t="shared" si="83"/>
        <v>3.5616419092381193</v>
      </c>
      <c r="AM533" s="429">
        <v>1</v>
      </c>
      <c r="AN533" s="430">
        <v>34</v>
      </c>
    </row>
    <row r="534" spans="1:40">
      <c r="A534" s="434">
        <v>729</v>
      </c>
      <c r="B534" s="435" t="s">
        <v>263</v>
      </c>
      <c r="C534" s="436">
        <v>8975</v>
      </c>
      <c r="D534" s="497">
        <v>160.81905633892239</v>
      </c>
      <c r="E534" s="497">
        <v>159.04106041785352</v>
      </c>
      <c r="F534" s="498">
        <v>159.55633547077164</v>
      </c>
      <c r="G534" s="498">
        <v>159.55633547077164</v>
      </c>
      <c r="H534" s="502">
        <f t="shared" si="75"/>
        <v>0</v>
      </c>
      <c r="I534" s="491">
        <v>-120.65969115431496</v>
      </c>
      <c r="J534" s="491">
        <v>-113.40104354000671</v>
      </c>
      <c r="K534" s="500">
        <v>-116.92675586037149</v>
      </c>
      <c r="L534" s="500">
        <v>-116.92675586037149</v>
      </c>
      <c r="M534" s="488">
        <f t="shared" si="76"/>
        <v>0</v>
      </c>
      <c r="N534" s="440">
        <v>40.159365184607431</v>
      </c>
      <c r="O534" s="440">
        <v>45.640016877846818</v>
      </c>
      <c r="P534" s="438">
        <v>42.629579610400143</v>
      </c>
      <c r="Q534" s="438">
        <v>42.629579610400143</v>
      </c>
      <c r="R534" s="487">
        <f t="shared" si="77"/>
        <v>0</v>
      </c>
      <c r="S534" s="440">
        <v>529.7730429737054</v>
      </c>
      <c r="T534" s="440">
        <v>529.7730429737054</v>
      </c>
      <c r="U534" s="438">
        <v>529.37697855806073</v>
      </c>
      <c r="V534" s="438">
        <v>529.37697855806073</v>
      </c>
      <c r="W534" s="487">
        <f t="shared" si="78"/>
        <v>0</v>
      </c>
      <c r="X534" s="440">
        <v>569.9324081583128</v>
      </c>
      <c r="Y534" s="440">
        <v>575.41305985155225</v>
      </c>
      <c r="Z534" s="438">
        <v>572.00655816846097</v>
      </c>
      <c r="AA534" s="438">
        <v>572.00655816846097</v>
      </c>
      <c r="AB534" s="487">
        <f t="shared" si="79"/>
        <v>0</v>
      </c>
      <c r="AC534" s="440">
        <v>214.23112888944615</v>
      </c>
      <c r="AD534" s="440">
        <v>212.38818706750513</v>
      </c>
      <c r="AE534" s="440">
        <v>212.38818706750513</v>
      </c>
      <c r="AF534" s="438">
        <f t="shared" si="80"/>
        <v>209.82040212101734</v>
      </c>
      <c r="AG534" s="487">
        <f t="shared" si="81"/>
        <v>2.5677849464877909</v>
      </c>
      <c r="AH534" s="440">
        <v>784.16353704775895</v>
      </c>
      <c r="AI534" s="440">
        <v>787.80124691905723</v>
      </c>
      <c r="AJ534" s="438">
        <v>784.39474523596607</v>
      </c>
      <c r="AK534" s="428">
        <f t="shared" si="82"/>
        <v>781.82696028947828</v>
      </c>
      <c r="AL534" s="487">
        <f t="shared" si="83"/>
        <v>2.5677849464877909</v>
      </c>
      <c r="AM534" s="429">
        <v>13</v>
      </c>
      <c r="AN534" s="429">
        <v>13</v>
      </c>
    </row>
    <row r="535" spans="1:40">
      <c r="A535" s="434">
        <v>732</v>
      </c>
      <c r="B535" s="435" t="s">
        <v>264</v>
      </c>
      <c r="C535" s="436">
        <v>3336</v>
      </c>
      <c r="D535" s="497">
        <v>809.13983708878823</v>
      </c>
      <c r="E535" s="497">
        <v>802.4048664470713</v>
      </c>
      <c r="F535" s="498">
        <v>800.86042925866298</v>
      </c>
      <c r="G535" s="498">
        <v>800.86042925866298</v>
      </c>
      <c r="H535" s="502">
        <f t="shared" si="75"/>
        <v>0</v>
      </c>
      <c r="I535" s="491">
        <v>-159.39898795600405</v>
      </c>
      <c r="J535" s="491">
        <v>-149.33253302221107</v>
      </c>
      <c r="K535" s="500">
        <v>-135.60812766702696</v>
      </c>
      <c r="L535" s="500">
        <v>-135.60812766702696</v>
      </c>
      <c r="M535" s="488">
        <f t="shared" si="76"/>
        <v>0</v>
      </c>
      <c r="N535" s="440">
        <v>649.74084913278421</v>
      </c>
      <c r="O535" s="440">
        <v>653.07233342486018</v>
      </c>
      <c r="P535" s="438">
        <v>665.25230159163596</v>
      </c>
      <c r="Q535" s="438">
        <v>665.25230159163596</v>
      </c>
      <c r="R535" s="487">
        <f t="shared" si="77"/>
        <v>0</v>
      </c>
      <c r="S535" s="440">
        <v>404.73162862525317</v>
      </c>
      <c r="T535" s="440">
        <v>404.73162862525317</v>
      </c>
      <c r="U535" s="438">
        <v>404.06100791856778</v>
      </c>
      <c r="V535" s="438">
        <v>404.06100791856778</v>
      </c>
      <c r="W535" s="487">
        <f t="shared" si="78"/>
        <v>0</v>
      </c>
      <c r="X535" s="440">
        <v>1054.4724777580373</v>
      </c>
      <c r="Y535" s="440">
        <v>1057.8039620501133</v>
      </c>
      <c r="Z535" s="438">
        <v>1069.3133095102037</v>
      </c>
      <c r="AA535" s="438">
        <v>1069.3133095102037</v>
      </c>
      <c r="AB535" s="487">
        <f t="shared" si="79"/>
        <v>0</v>
      </c>
      <c r="AC535" s="440">
        <v>228.88239447432323</v>
      </c>
      <c r="AD535" s="440">
        <v>227.4766993175094</v>
      </c>
      <c r="AE535" s="440">
        <v>227.4766993175094</v>
      </c>
      <c r="AF535" s="438">
        <f t="shared" si="80"/>
        <v>226.96086853889909</v>
      </c>
      <c r="AG535" s="487">
        <f t="shared" si="81"/>
        <v>0.51583077861030802</v>
      </c>
      <c r="AH535" s="440">
        <v>1283.3548722323605</v>
      </c>
      <c r="AI535" s="440">
        <v>1285.2806613676225</v>
      </c>
      <c r="AJ535" s="438">
        <v>1296.7900088277131</v>
      </c>
      <c r="AK535" s="428">
        <f t="shared" si="82"/>
        <v>1296.2741780491028</v>
      </c>
      <c r="AL535" s="487">
        <f t="shared" si="83"/>
        <v>0.51583077861027959</v>
      </c>
      <c r="AM535" s="429">
        <v>19</v>
      </c>
      <c r="AN535" s="429">
        <v>19</v>
      </c>
    </row>
    <row r="536" spans="1:40">
      <c r="A536" s="434">
        <v>734</v>
      </c>
      <c r="B536" s="435" t="s">
        <v>265</v>
      </c>
      <c r="C536" s="436">
        <v>50933</v>
      </c>
      <c r="D536" s="497">
        <v>154.11294475970425</v>
      </c>
      <c r="E536" s="497">
        <v>152.39415150853341</v>
      </c>
      <c r="F536" s="498">
        <v>151.89639396488911</v>
      </c>
      <c r="G536" s="498">
        <v>151.89639396488911</v>
      </c>
      <c r="H536" s="502">
        <f t="shared" si="75"/>
        <v>0</v>
      </c>
      <c r="I536" s="491">
        <v>-86.594951910023653</v>
      </c>
      <c r="J536" s="491">
        <v>-77.982840041761179</v>
      </c>
      <c r="K536" s="500">
        <v>-84.641174728526366</v>
      </c>
      <c r="L536" s="500">
        <v>-84.641174728526366</v>
      </c>
      <c r="M536" s="488">
        <f t="shared" si="76"/>
        <v>0</v>
      </c>
      <c r="N536" s="440">
        <v>67.51799284968061</v>
      </c>
      <c r="O536" s="440">
        <v>74.411311466772233</v>
      </c>
      <c r="P536" s="438">
        <v>67.255219236362748</v>
      </c>
      <c r="Q536" s="438">
        <v>67.255219236362748</v>
      </c>
      <c r="R536" s="487">
        <f t="shared" si="77"/>
        <v>0</v>
      </c>
      <c r="S536" s="440">
        <v>291.37396206692654</v>
      </c>
      <c r="T536" s="440">
        <v>291.37396206692654</v>
      </c>
      <c r="U536" s="438">
        <v>291.73790481898874</v>
      </c>
      <c r="V536" s="438">
        <v>291.73790481898874</v>
      </c>
      <c r="W536" s="487">
        <f t="shared" si="78"/>
        <v>0</v>
      </c>
      <c r="X536" s="440">
        <v>358.89195491660712</v>
      </c>
      <c r="Y536" s="440">
        <v>365.78527353369873</v>
      </c>
      <c r="Z536" s="438">
        <v>358.99312405535153</v>
      </c>
      <c r="AA536" s="438">
        <v>358.99312405535153</v>
      </c>
      <c r="AB536" s="487">
        <f t="shared" si="79"/>
        <v>0</v>
      </c>
      <c r="AC536" s="440">
        <v>182.86849108213903</v>
      </c>
      <c r="AD536" s="440">
        <v>181.90037186075344</v>
      </c>
      <c r="AE536" s="440">
        <v>181.90037186075344</v>
      </c>
      <c r="AF536" s="438">
        <f t="shared" si="80"/>
        <v>179.31799892917331</v>
      </c>
      <c r="AG536" s="487">
        <f t="shared" si="81"/>
        <v>2.5823729315801245</v>
      </c>
      <c r="AH536" s="440">
        <v>541.76044599874615</v>
      </c>
      <c r="AI536" s="440">
        <v>547.68564539445219</v>
      </c>
      <c r="AJ536" s="438">
        <v>540.89349591610494</v>
      </c>
      <c r="AK536" s="428">
        <f t="shared" si="82"/>
        <v>538.31112298452479</v>
      </c>
      <c r="AL536" s="487">
        <f t="shared" si="83"/>
        <v>2.5823729315801529</v>
      </c>
      <c r="AM536" s="429">
        <v>2</v>
      </c>
      <c r="AN536" s="429">
        <v>2</v>
      </c>
    </row>
    <row r="537" spans="1:40">
      <c r="A537" s="434">
        <v>738</v>
      </c>
      <c r="B537" s="435" t="s">
        <v>266</v>
      </c>
      <c r="C537" s="436">
        <v>2917</v>
      </c>
      <c r="D537" s="497">
        <v>200.91506482434065</v>
      </c>
      <c r="E537" s="497">
        <v>199.00684859603723</v>
      </c>
      <c r="F537" s="498">
        <v>198.90145374798971</v>
      </c>
      <c r="G537" s="498">
        <v>198.90145374798971</v>
      </c>
      <c r="H537" s="502">
        <f t="shared" si="75"/>
        <v>0</v>
      </c>
      <c r="I537" s="491">
        <v>-21.314698655548316</v>
      </c>
      <c r="J537" s="491">
        <v>-16.757431771367788</v>
      </c>
      <c r="K537" s="500">
        <v>-22.063396406914322</v>
      </c>
      <c r="L537" s="500">
        <v>-22.063396406914322</v>
      </c>
      <c r="M537" s="488">
        <f t="shared" si="76"/>
        <v>0</v>
      </c>
      <c r="N537" s="440">
        <v>179.60036616879233</v>
      </c>
      <c r="O537" s="440">
        <v>182.24941682466945</v>
      </c>
      <c r="P537" s="438">
        <v>176.83805734107537</v>
      </c>
      <c r="Q537" s="438">
        <v>176.83805734107537</v>
      </c>
      <c r="R537" s="487">
        <f t="shared" si="77"/>
        <v>0</v>
      </c>
      <c r="S537" s="440">
        <v>307.37998396725499</v>
      </c>
      <c r="T537" s="440">
        <v>307.37998396725499</v>
      </c>
      <c r="U537" s="438">
        <v>307.39945198336113</v>
      </c>
      <c r="V537" s="438">
        <v>307.39945198336113</v>
      </c>
      <c r="W537" s="487">
        <f t="shared" si="78"/>
        <v>0</v>
      </c>
      <c r="X537" s="440">
        <v>486.98035013604732</v>
      </c>
      <c r="Y537" s="440">
        <v>489.62940079192441</v>
      </c>
      <c r="Z537" s="438">
        <v>484.23750932443653</v>
      </c>
      <c r="AA537" s="438">
        <v>484.23750932443653</v>
      </c>
      <c r="AB537" s="487">
        <f t="shared" si="79"/>
        <v>0</v>
      </c>
      <c r="AC537" s="440">
        <v>198.28422988680362</v>
      </c>
      <c r="AD537" s="440">
        <v>197.06567635317296</v>
      </c>
      <c r="AE537" s="440">
        <v>197.06567635317296</v>
      </c>
      <c r="AF537" s="438">
        <f t="shared" si="80"/>
        <v>195.32761480653352</v>
      </c>
      <c r="AG537" s="487">
        <f t="shared" si="81"/>
        <v>1.7380615466394431</v>
      </c>
      <c r="AH537" s="440">
        <v>685.26458002285096</v>
      </c>
      <c r="AI537" s="440">
        <v>686.69507714509734</v>
      </c>
      <c r="AJ537" s="438">
        <v>681.30318567760958</v>
      </c>
      <c r="AK537" s="428">
        <f t="shared" si="82"/>
        <v>679.56512413097005</v>
      </c>
      <c r="AL537" s="487">
        <f t="shared" si="83"/>
        <v>1.7380615466395284</v>
      </c>
      <c r="AM537" s="429">
        <v>2</v>
      </c>
      <c r="AN537" s="429">
        <v>2</v>
      </c>
    </row>
    <row r="538" spans="1:40">
      <c r="A538" s="434">
        <v>739</v>
      </c>
      <c r="B538" s="435" t="s">
        <v>267</v>
      </c>
      <c r="C538" s="436">
        <v>3256</v>
      </c>
      <c r="D538" s="497">
        <v>-31.044809490460725</v>
      </c>
      <c r="E538" s="497">
        <v>-31.314366639039854</v>
      </c>
      <c r="F538" s="498">
        <v>-29.859427410057251</v>
      </c>
      <c r="G538" s="498">
        <v>-29.859427410057251</v>
      </c>
      <c r="H538" s="502">
        <f t="shared" si="75"/>
        <v>0</v>
      </c>
      <c r="I538" s="491">
        <v>641.35902585102156</v>
      </c>
      <c r="J538" s="491">
        <v>624.36064693226842</v>
      </c>
      <c r="K538" s="500">
        <v>621.2176164646952</v>
      </c>
      <c r="L538" s="500">
        <v>621.2176164646952</v>
      </c>
      <c r="M538" s="488">
        <f t="shared" si="76"/>
        <v>0</v>
      </c>
      <c r="N538" s="440">
        <v>610.31421636056086</v>
      </c>
      <c r="O538" s="440">
        <v>593.04628029322862</v>
      </c>
      <c r="P538" s="438">
        <v>591.35818905463793</v>
      </c>
      <c r="Q538" s="438">
        <v>591.35818905463793</v>
      </c>
      <c r="R538" s="487">
        <f t="shared" si="77"/>
        <v>0</v>
      </c>
      <c r="S538" s="440">
        <v>334.05050681375053</v>
      </c>
      <c r="T538" s="440">
        <v>334.05050681375053</v>
      </c>
      <c r="U538" s="438">
        <v>335.08848634029329</v>
      </c>
      <c r="V538" s="438">
        <v>335.08848634029329</v>
      </c>
      <c r="W538" s="487">
        <f t="shared" si="78"/>
        <v>0</v>
      </c>
      <c r="X538" s="440">
        <v>944.36472317431128</v>
      </c>
      <c r="Y538" s="440">
        <v>927.09678710697915</v>
      </c>
      <c r="Z538" s="438">
        <v>926.44667539493116</v>
      </c>
      <c r="AA538" s="438">
        <v>926.44667539493116</v>
      </c>
      <c r="AB538" s="487">
        <f t="shared" si="79"/>
        <v>0</v>
      </c>
      <c r="AC538" s="440">
        <v>220.03344737371233</v>
      </c>
      <c r="AD538" s="440">
        <v>218.47777802350754</v>
      </c>
      <c r="AE538" s="440">
        <v>218.47777802350754</v>
      </c>
      <c r="AF538" s="438">
        <f t="shared" si="80"/>
        <v>216.30365473330019</v>
      </c>
      <c r="AG538" s="487">
        <f t="shared" si="81"/>
        <v>2.1741232902073477</v>
      </c>
      <c r="AH538" s="440">
        <v>1164.3981705480237</v>
      </c>
      <c r="AI538" s="440">
        <v>1145.5745651304867</v>
      </c>
      <c r="AJ538" s="438">
        <v>1144.9244534184388</v>
      </c>
      <c r="AK538" s="428">
        <f t="shared" si="82"/>
        <v>1142.7503301282313</v>
      </c>
      <c r="AL538" s="487">
        <f t="shared" si="83"/>
        <v>2.1741232902074898</v>
      </c>
      <c r="AM538" s="429">
        <v>9</v>
      </c>
      <c r="AN538" s="429">
        <v>9</v>
      </c>
    </row>
    <row r="539" spans="1:40">
      <c r="A539" s="434">
        <v>740</v>
      </c>
      <c r="B539" s="435" t="s">
        <v>268</v>
      </c>
      <c r="C539" s="436">
        <v>32085</v>
      </c>
      <c r="D539" s="497">
        <v>-22.54417587356723</v>
      </c>
      <c r="E539" s="497">
        <v>-22.984922097457027</v>
      </c>
      <c r="F539" s="498">
        <v>-26.154258500979406</v>
      </c>
      <c r="G539" s="498">
        <v>-26.154258500979406</v>
      </c>
      <c r="H539" s="502">
        <f t="shared" si="75"/>
        <v>0</v>
      </c>
      <c r="I539" s="491">
        <v>-261.93860464888843</v>
      </c>
      <c r="J539" s="491">
        <v>-268.57869592671261</v>
      </c>
      <c r="K539" s="500">
        <v>-280.97619751346286</v>
      </c>
      <c r="L539" s="500">
        <v>-280.97619751346286</v>
      </c>
      <c r="M539" s="488">
        <f t="shared" si="76"/>
        <v>0</v>
      </c>
      <c r="N539" s="440">
        <v>-284.48278052245564</v>
      </c>
      <c r="O539" s="440">
        <v>-291.56361802416967</v>
      </c>
      <c r="P539" s="438">
        <v>-307.13045601444225</v>
      </c>
      <c r="Q539" s="438">
        <v>-307.13045601444225</v>
      </c>
      <c r="R539" s="487">
        <f t="shared" si="77"/>
        <v>0</v>
      </c>
      <c r="S539" s="440">
        <v>291.55928546382529</v>
      </c>
      <c r="T539" s="440">
        <v>291.55928546382529</v>
      </c>
      <c r="U539" s="438">
        <v>291.66999869570174</v>
      </c>
      <c r="V539" s="438">
        <v>291.66999869570174</v>
      </c>
      <c r="W539" s="487">
        <f t="shared" si="78"/>
        <v>0</v>
      </c>
      <c r="X539" s="440">
        <v>7.076504941369647</v>
      </c>
      <c r="Y539" s="440">
        <v>-4.3325603443671191E-3</v>
      </c>
      <c r="Z539" s="438">
        <v>-15.460457318740536</v>
      </c>
      <c r="AA539" s="438">
        <v>-15.460457318740536</v>
      </c>
      <c r="AB539" s="487">
        <f t="shared" si="79"/>
        <v>0</v>
      </c>
      <c r="AC539" s="440">
        <v>195.26731712370955</v>
      </c>
      <c r="AD539" s="440">
        <v>193.81349490050343</v>
      </c>
      <c r="AE539" s="440">
        <v>193.81349490050343</v>
      </c>
      <c r="AF539" s="438">
        <f t="shared" si="80"/>
        <v>191.74183214710249</v>
      </c>
      <c r="AG539" s="487">
        <f t="shared" si="81"/>
        <v>2.0716627534009433</v>
      </c>
      <c r="AH539" s="440">
        <v>202.34382206507919</v>
      </c>
      <c r="AI539" s="440">
        <v>193.80916234015908</v>
      </c>
      <c r="AJ539" s="438">
        <v>178.35303758176289</v>
      </c>
      <c r="AK539" s="428">
        <f t="shared" si="82"/>
        <v>176.28137482836195</v>
      </c>
      <c r="AL539" s="487">
        <f t="shared" si="83"/>
        <v>2.0716627534009433</v>
      </c>
      <c r="AM539" s="429">
        <v>10</v>
      </c>
      <c r="AN539" s="429">
        <v>10</v>
      </c>
    </row>
    <row r="540" spans="1:40">
      <c r="A540" s="434">
        <v>742</v>
      </c>
      <c r="B540" s="435" t="s">
        <v>269</v>
      </c>
      <c r="C540" s="436">
        <v>988</v>
      </c>
      <c r="D540" s="497">
        <v>914.96798422017343</v>
      </c>
      <c r="E540" s="497">
        <v>907.3689435719142</v>
      </c>
      <c r="F540" s="498">
        <v>909.08031068600405</v>
      </c>
      <c r="G540" s="498">
        <v>909.08031068600405</v>
      </c>
      <c r="H540" s="502">
        <f t="shared" si="75"/>
        <v>0</v>
      </c>
      <c r="I540" s="491">
        <v>156.77942414277905</v>
      </c>
      <c r="J540" s="491">
        <v>165.0168296204823</v>
      </c>
      <c r="K540" s="500">
        <v>153.52138956976407</v>
      </c>
      <c r="L540" s="500">
        <v>153.52138956976407</v>
      </c>
      <c r="M540" s="488">
        <f t="shared" si="76"/>
        <v>0</v>
      </c>
      <c r="N540" s="440">
        <v>1071.7474083629525</v>
      </c>
      <c r="O540" s="440">
        <v>1072.3857731923965</v>
      </c>
      <c r="P540" s="438">
        <v>1062.6017002557683</v>
      </c>
      <c r="Q540" s="438">
        <v>1062.6017002557683</v>
      </c>
      <c r="R540" s="487">
        <f t="shared" si="77"/>
        <v>0</v>
      </c>
      <c r="S540" s="440">
        <v>-23.518065999792732</v>
      </c>
      <c r="T540" s="440">
        <v>-23.518065999792732</v>
      </c>
      <c r="U540" s="438">
        <v>-23.254922944492698</v>
      </c>
      <c r="V540" s="438">
        <v>-23.254922944492698</v>
      </c>
      <c r="W540" s="487">
        <f t="shared" si="78"/>
        <v>0</v>
      </c>
      <c r="X540" s="440">
        <v>1048.2293423631597</v>
      </c>
      <c r="Y540" s="440">
        <v>1048.8677071926038</v>
      </c>
      <c r="Z540" s="438">
        <v>1039.3467773112754</v>
      </c>
      <c r="AA540" s="438">
        <v>1039.3467773112754</v>
      </c>
      <c r="AB540" s="487">
        <f t="shared" si="79"/>
        <v>0</v>
      </c>
      <c r="AC540" s="440">
        <v>229.36939504411109</v>
      </c>
      <c r="AD540" s="440">
        <v>227.37498858016752</v>
      </c>
      <c r="AE540" s="440">
        <v>227.37498858016752</v>
      </c>
      <c r="AF540" s="438">
        <f t="shared" si="80"/>
        <v>230.58062316299947</v>
      </c>
      <c r="AG540" s="487">
        <f t="shared" si="81"/>
        <v>-3.2056345828319479</v>
      </c>
      <c r="AH540" s="440">
        <v>1277.5987374072706</v>
      </c>
      <c r="AI540" s="440">
        <v>1276.2426957727712</v>
      </c>
      <c r="AJ540" s="438">
        <v>1266.7217658914431</v>
      </c>
      <c r="AK540" s="428">
        <f t="shared" si="82"/>
        <v>1269.9274004742749</v>
      </c>
      <c r="AL540" s="487">
        <f t="shared" si="83"/>
        <v>-3.2056345828318626</v>
      </c>
      <c r="AM540" s="429">
        <v>19</v>
      </c>
      <c r="AN540" s="429">
        <v>19</v>
      </c>
    </row>
    <row r="541" spans="1:40">
      <c r="A541" s="434">
        <v>743</v>
      </c>
      <c r="B541" s="435" t="s">
        <v>270</v>
      </c>
      <c r="C541" s="436">
        <v>65323</v>
      </c>
      <c r="D541" s="497">
        <v>319.55587941341412</v>
      </c>
      <c r="E541" s="497">
        <v>316.4991673165199</v>
      </c>
      <c r="F541" s="498">
        <v>315.24641744754865</v>
      </c>
      <c r="G541" s="498">
        <v>315.24641744754865</v>
      </c>
      <c r="H541" s="502">
        <f t="shared" si="75"/>
        <v>0</v>
      </c>
      <c r="I541" s="491">
        <v>-244.97874965544884</v>
      </c>
      <c r="J541" s="491">
        <v>-235.55125993094097</v>
      </c>
      <c r="K541" s="500">
        <v>-247.79338611303271</v>
      </c>
      <c r="L541" s="500">
        <v>-247.79338611303271</v>
      </c>
      <c r="M541" s="488">
        <f t="shared" si="76"/>
        <v>0</v>
      </c>
      <c r="N541" s="440">
        <v>74.577129757965267</v>
      </c>
      <c r="O541" s="440">
        <v>80.94790738557893</v>
      </c>
      <c r="P541" s="438">
        <v>67.453031334515899</v>
      </c>
      <c r="Q541" s="438">
        <v>67.453031334515899</v>
      </c>
      <c r="R541" s="487">
        <f t="shared" si="77"/>
        <v>0</v>
      </c>
      <c r="S541" s="440">
        <v>187.60683744117935</v>
      </c>
      <c r="T541" s="440">
        <v>187.60683744117935</v>
      </c>
      <c r="U541" s="438">
        <v>188.28006881735564</v>
      </c>
      <c r="V541" s="438">
        <v>188.28006881735564</v>
      </c>
      <c r="W541" s="487">
        <f t="shared" si="78"/>
        <v>0</v>
      </c>
      <c r="X541" s="440">
        <v>262.1839671991446</v>
      </c>
      <c r="Y541" s="440">
        <v>268.55474482675828</v>
      </c>
      <c r="Z541" s="438">
        <v>255.73310015187155</v>
      </c>
      <c r="AA541" s="438">
        <v>255.73310015187155</v>
      </c>
      <c r="AB541" s="487">
        <f t="shared" si="79"/>
        <v>0</v>
      </c>
      <c r="AC541" s="440">
        <v>154.36219733760194</v>
      </c>
      <c r="AD541" s="440">
        <v>153.82213010229736</v>
      </c>
      <c r="AE541" s="440">
        <v>153.82213010229736</v>
      </c>
      <c r="AF541" s="438">
        <f t="shared" si="80"/>
        <v>151.42920489222448</v>
      </c>
      <c r="AG541" s="487">
        <f t="shared" si="81"/>
        <v>2.3929252100728888</v>
      </c>
      <c r="AH541" s="440">
        <v>416.54616453674657</v>
      </c>
      <c r="AI541" s="440">
        <v>422.37687492905565</v>
      </c>
      <c r="AJ541" s="438">
        <v>409.55523025416898</v>
      </c>
      <c r="AK541" s="428">
        <f t="shared" si="82"/>
        <v>407.162305044096</v>
      </c>
      <c r="AL541" s="487">
        <f t="shared" si="83"/>
        <v>2.3929252100729741</v>
      </c>
      <c r="AM541" s="429">
        <v>14</v>
      </c>
      <c r="AN541" s="429">
        <v>14</v>
      </c>
    </row>
    <row r="542" spans="1:40">
      <c r="A542" s="434">
        <v>746</v>
      </c>
      <c r="B542" s="435" t="s">
        <v>271</v>
      </c>
      <c r="C542" s="436">
        <v>4735</v>
      </c>
      <c r="D542" s="497">
        <v>1198.8661533688244</v>
      </c>
      <c r="E542" s="497">
        <v>1189.173557106935</v>
      </c>
      <c r="F542" s="498">
        <v>1189.0149575358146</v>
      </c>
      <c r="G542" s="498">
        <v>1189.0149575358146</v>
      </c>
      <c r="H542" s="502">
        <f t="shared" si="75"/>
        <v>0</v>
      </c>
      <c r="I542" s="491">
        <v>-220.31123399574184</v>
      </c>
      <c r="J542" s="491">
        <v>-213.30905232942789</v>
      </c>
      <c r="K542" s="500">
        <v>-210.9976580105168</v>
      </c>
      <c r="L542" s="500">
        <v>-210.9976580105168</v>
      </c>
      <c r="M542" s="488">
        <f t="shared" si="76"/>
        <v>0</v>
      </c>
      <c r="N542" s="440">
        <v>978.55491937308261</v>
      </c>
      <c r="O542" s="440">
        <v>975.86450477750714</v>
      </c>
      <c r="P542" s="438">
        <v>978.01729952529797</v>
      </c>
      <c r="Q542" s="438">
        <v>978.01729952529797</v>
      </c>
      <c r="R542" s="487">
        <f t="shared" si="77"/>
        <v>0</v>
      </c>
      <c r="S542" s="440">
        <v>298.01152683373618</v>
      </c>
      <c r="T542" s="440">
        <v>298.01152683373618</v>
      </c>
      <c r="U542" s="438">
        <v>297.96160404008469</v>
      </c>
      <c r="V542" s="438">
        <v>297.96160404008469</v>
      </c>
      <c r="W542" s="487">
        <f t="shared" si="78"/>
        <v>0</v>
      </c>
      <c r="X542" s="440">
        <v>1276.5664462068189</v>
      </c>
      <c r="Y542" s="440">
        <v>1273.8760316112434</v>
      </c>
      <c r="Z542" s="438">
        <v>1275.9789035653828</v>
      </c>
      <c r="AA542" s="438">
        <v>1275.9789035653828</v>
      </c>
      <c r="AB542" s="487">
        <f t="shared" si="79"/>
        <v>0</v>
      </c>
      <c r="AC542" s="440">
        <v>196.91729209121922</v>
      </c>
      <c r="AD542" s="440">
        <v>195.7423000553182</v>
      </c>
      <c r="AE542" s="440">
        <v>195.7423000553182</v>
      </c>
      <c r="AF542" s="438">
        <f t="shared" si="80"/>
        <v>195.78413130715447</v>
      </c>
      <c r="AG542" s="487">
        <f t="shared" si="81"/>
        <v>-4.1831251836271122E-2</v>
      </c>
      <c r="AH542" s="440">
        <v>1473.4837382980379</v>
      </c>
      <c r="AI542" s="440">
        <v>1469.6183316665615</v>
      </c>
      <c r="AJ542" s="438">
        <v>1471.7212036207009</v>
      </c>
      <c r="AK542" s="428">
        <f t="shared" si="82"/>
        <v>1471.7630348725372</v>
      </c>
      <c r="AL542" s="487">
        <f t="shared" si="83"/>
        <v>-4.1831251836356387E-2</v>
      </c>
      <c r="AM542" s="429">
        <v>17</v>
      </c>
      <c r="AN542" s="429">
        <v>17</v>
      </c>
    </row>
    <row r="543" spans="1:40">
      <c r="A543" s="434">
        <v>747</v>
      </c>
      <c r="B543" s="435" t="s">
        <v>272</v>
      </c>
      <c r="C543" s="436">
        <v>1308</v>
      </c>
      <c r="D543" s="497">
        <v>142.9739316415139</v>
      </c>
      <c r="E543" s="497">
        <v>141.44854209751995</v>
      </c>
      <c r="F543" s="498">
        <v>138.78147902933441</v>
      </c>
      <c r="G543" s="498">
        <v>138.78147902933441</v>
      </c>
      <c r="H543" s="502">
        <f t="shared" si="75"/>
        <v>0</v>
      </c>
      <c r="I543" s="491">
        <v>426.90467944868783</v>
      </c>
      <c r="J543" s="491">
        <v>434.34855277980296</v>
      </c>
      <c r="K543" s="500">
        <v>439.05407517940654</v>
      </c>
      <c r="L543" s="500">
        <v>439.05407517940654</v>
      </c>
      <c r="M543" s="488">
        <f t="shared" si="76"/>
        <v>0</v>
      </c>
      <c r="N543" s="440">
        <v>569.87861109020173</v>
      </c>
      <c r="O543" s="440">
        <v>575.79709487732293</v>
      </c>
      <c r="P543" s="438">
        <v>577.83555420874097</v>
      </c>
      <c r="Q543" s="438">
        <v>577.83555420874097</v>
      </c>
      <c r="R543" s="487">
        <f t="shared" si="77"/>
        <v>0</v>
      </c>
      <c r="S543" s="440">
        <v>416.91020972536</v>
      </c>
      <c r="T543" s="440">
        <v>416.91020972536</v>
      </c>
      <c r="U543" s="438">
        <v>418.03650984106969</v>
      </c>
      <c r="V543" s="438">
        <v>418.03650984106969</v>
      </c>
      <c r="W543" s="487">
        <f t="shared" si="78"/>
        <v>0</v>
      </c>
      <c r="X543" s="440">
        <v>986.78882081556173</v>
      </c>
      <c r="Y543" s="440">
        <v>992.70730460268294</v>
      </c>
      <c r="Z543" s="438">
        <v>995.87206404981066</v>
      </c>
      <c r="AA543" s="438">
        <v>995.87206404981066</v>
      </c>
      <c r="AB543" s="487">
        <f t="shared" si="79"/>
        <v>0</v>
      </c>
      <c r="AC543" s="440">
        <v>259.0265645467835</v>
      </c>
      <c r="AD543" s="440">
        <v>256.48882045818021</v>
      </c>
      <c r="AE543" s="440">
        <v>256.48882045818021</v>
      </c>
      <c r="AF543" s="438">
        <f t="shared" si="80"/>
        <v>256.18622870885832</v>
      </c>
      <c r="AG543" s="487">
        <f t="shared" si="81"/>
        <v>0.30259174932189126</v>
      </c>
      <c r="AH543" s="440">
        <v>1245.8153853623453</v>
      </c>
      <c r="AI543" s="440">
        <v>1249.1961250608631</v>
      </c>
      <c r="AJ543" s="438">
        <v>1252.3608845079909</v>
      </c>
      <c r="AK543" s="428">
        <f t="shared" si="82"/>
        <v>1252.058292758669</v>
      </c>
      <c r="AL543" s="487">
        <f t="shared" si="83"/>
        <v>0.30259174932189126</v>
      </c>
      <c r="AM543" s="429">
        <v>4</v>
      </c>
      <c r="AN543" s="429">
        <v>4</v>
      </c>
    </row>
    <row r="544" spans="1:40">
      <c r="A544" s="434">
        <v>748</v>
      </c>
      <c r="B544" s="435" t="s">
        <v>273</v>
      </c>
      <c r="C544" s="436">
        <v>4897</v>
      </c>
      <c r="D544" s="497">
        <v>870.67815785829191</v>
      </c>
      <c r="E544" s="497">
        <v>863.58460599724287</v>
      </c>
      <c r="F544" s="498">
        <v>864.86191164039587</v>
      </c>
      <c r="G544" s="498">
        <v>864.86191164039587</v>
      </c>
      <c r="H544" s="502">
        <f t="shared" si="75"/>
        <v>0</v>
      </c>
      <c r="I544" s="491">
        <v>-436.64462894622864</v>
      </c>
      <c r="J544" s="491">
        <v>-429.38903585197733</v>
      </c>
      <c r="K544" s="500">
        <v>-431.84030263886694</v>
      </c>
      <c r="L544" s="500">
        <v>-431.84030263886694</v>
      </c>
      <c r="M544" s="488">
        <f t="shared" si="76"/>
        <v>0</v>
      </c>
      <c r="N544" s="440">
        <v>434.03352891206316</v>
      </c>
      <c r="O544" s="440">
        <v>434.19557014526555</v>
      </c>
      <c r="P544" s="438">
        <v>433.02160900152899</v>
      </c>
      <c r="Q544" s="438">
        <v>433.02160900152899</v>
      </c>
      <c r="R544" s="487">
        <f t="shared" si="77"/>
        <v>0</v>
      </c>
      <c r="S544" s="440">
        <v>524.95464446013443</v>
      </c>
      <c r="T544" s="440">
        <v>524.95464446013443</v>
      </c>
      <c r="U544" s="438">
        <v>523.09369208811802</v>
      </c>
      <c r="V544" s="438">
        <v>523.09369208811802</v>
      </c>
      <c r="W544" s="487">
        <f t="shared" si="78"/>
        <v>0</v>
      </c>
      <c r="X544" s="440">
        <v>958.98817337219759</v>
      </c>
      <c r="Y544" s="440">
        <v>959.15021460540004</v>
      </c>
      <c r="Z544" s="438">
        <v>956.11530108964701</v>
      </c>
      <c r="AA544" s="438">
        <v>956.11530108964701</v>
      </c>
      <c r="AB544" s="487">
        <f t="shared" si="79"/>
        <v>0</v>
      </c>
      <c r="AC544" s="440">
        <v>210.39761965417966</v>
      </c>
      <c r="AD544" s="440">
        <v>209.05849247596984</v>
      </c>
      <c r="AE544" s="440">
        <v>209.05849247596984</v>
      </c>
      <c r="AF544" s="438">
        <f t="shared" si="80"/>
        <v>207.40867766118134</v>
      </c>
      <c r="AG544" s="487">
        <f t="shared" si="81"/>
        <v>1.649814814788499</v>
      </c>
      <c r="AH544" s="440">
        <v>1169.3857930263773</v>
      </c>
      <c r="AI544" s="440">
        <v>1168.2087070813698</v>
      </c>
      <c r="AJ544" s="438">
        <v>1165.1737935656167</v>
      </c>
      <c r="AK544" s="428">
        <f t="shared" si="82"/>
        <v>1163.5239787508283</v>
      </c>
      <c r="AL544" s="487">
        <f t="shared" si="83"/>
        <v>1.6498148147884422</v>
      </c>
      <c r="AM544" s="429">
        <v>17</v>
      </c>
      <c r="AN544" s="429">
        <v>17</v>
      </c>
    </row>
    <row r="545" spans="1:40">
      <c r="A545" s="434">
        <v>749</v>
      </c>
      <c r="B545" s="435" t="s">
        <v>274</v>
      </c>
      <c r="C545" s="436">
        <v>21232</v>
      </c>
      <c r="D545" s="497">
        <v>511.6290926893858</v>
      </c>
      <c r="E545" s="497">
        <v>507.13986726702842</v>
      </c>
      <c r="F545" s="498">
        <v>505.9848466012869</v>
      </c>
      <c r="G545" s="498">
        <v>505.9848466012869</v>
      </c>
      <c r="H545" s="502">
        <f t="shared" si="75"/>
        <v>0</v>
      </c>
      <c r="I545" s="491">
        <v>-242.93122324061616</v>
      </c>
      <c r="J545" s="491">
        <v>-238.26664818754847</v>
      </c>
      <c r="K545" s="500">
        <v>-251.22709760461453</v>
      </c>
      <c r="L545" s="500">
        <v>-251.22709760461453</v>
      </c>
      <c r="M545" s="488">
        <f t="shared" si="76"/>
        <v>0</v>
      </c>
      <c r="N545" s="440">
        <v>268.69786944876967</v>
      </c>
      <c r="O545" s="440">
        <v>268.87321907947995</v>
      </c>
      <c r="P545" s="438">
        <v>254.75774899667238</v>
      </c>
      <c r="Q545" s="438">
        <v>254.75774899667238</v>
      </c>
      <c r="R545" s="487">
        <f t="shared" si="77"/>
        <v>0</v>
      </c>
      <c r="S545" s="440">
        <v>236.49052441156758</v>
      </c>
      <c r="T545" s="440">
        <v>236.49052441156758</v>
      </c>
      <c r="U545" s="438">
        <v>235.99255093766197</v>
      </c>
      <c r="V545" s="438">
        <v>235.99255093766197</v>
      </c>
      <c r="W545" s="487">
        <f t="shared" si="78"/>
        <v>0</v>
      </c>
      <c r="X545" s="440">
        <v>505.18839386033721</v>
      </c>
      <c r="Y545" s="440">
        <v>505.3637434910475</v>
      </c>
      <c r="Z545" s="438">
        <v>490.75029993433429</v>
      </c>
      <c r="AA545" s="438">
        <v>490.75029993433429</v>
      </c>
      <c r="AB545" s="487">
        <f t="shared" si="79"/>
        <v>0</v>
      </c>
      <c r="AC545" s="440">
        <v>145.73033089513544</v>
      </c>
      <c r="AD545" s="440">
        <v>145.32556181637943</v>
      </c>
      <c r="AE545" s="440">
        <v>145.32556181637943</v>
      </c>
      <c r="AF545" s="438">
        <f t="shared" si="80"/>
        <v>142.23912742017171</v>
      </c>
      <c r="AG545" s="487">
        <f t="shared" si="81"/>
        <v>3.0864343962077214</v>
      </c>
      <c r="AH545" s="440">
        <v>650.91872475547268</v>
      </c>
      <c r="AI545" s="440">
        <v>650.68930530742693</v>
      </c>
      <c r="AJ545" s="438">
        <v>636.07586175071367</v>
      </c>
      <c r="AK545" s="428">
        <f t="shared" si="82"/>
        <v>632.98942735450601</v>
      </c>
      <c r="AL545" s="487">
        <f t="shared" si="83"/>
        <v>3.0864343962076646</v>
      </c>
      <c r="AM545" s="429">
        <v>11</v>
      </c>
      <c r="AN545" s="429">
        <v>11</v>
      </c>
    </row>
    <row r="546" spans="1:40">
      <c r="A546" s="434">
        <v>751</v>
      </c>
      <c r="B546" s="435" t="s">
        <v>275</v>
      </c>
      <c r="C546" s="436">
        <v>2877</v>
      </c>
      <c r="D546" s="497">
        <v>434.66764944336518</v>
      </c>
      <c r="E546" s="497">
        <v>430.93318450612463</v>
      </c>
      <c r="F546" s="498">
        <v>430.65677805724943</v>
      </c>
      <c r="G546" s="498">
        <v>430.65677805724943</v>
      </c>
      <c r="H546" s="502">
        <f t="shared" si="75"/>
        <v>0</v>
      </c>
      <c r="I546" s="491">
        <v>20.355582554367462</v>
      </c>
      <c r="J546" s="491">
        <v>26.507882437048568</v>
      </c>
      <c r="K546" s="500">
        <v>16.803876947014981</v>
      </c>
      <c r="L546" s="500">
        <v>16.803876947014981</v>
      </c>
      <c r="M546" s="488">
        <f t="shared" si="76"/>
        <v>0</v>
      </c>
      <c r="N546" s="440">
        <v>455.02323199773264</v>
      </c>
      <c r="O546" s="440">
        <v>457.44106694317321</v>
      </c>
      <c r="P546" s="438">
        <v>447.46065500426437</v>
      </c>
      <c r="Q546" s="438">
        <v>447.46065500426437</v>
      </c>
      <c r="R546" s="487">
        <f t="shared" si="77"/>
        <v>0</v>
      </c>
      <c r="S546" s="440">
        <v>418.35492694275291</v>
      </c>
      <c r="T546" s="440">
        <v>418.35492694275291</v>
      </c>
      <c r="U546" s="438">
        <v>417.67041086380397</v>
      </c>
      <c r="V546" s="438">
        <v>417.67041086380397</v>
      </c>
      <c r="W546" s="487">
        <f t="shared" si="78"/>
        <v>0</v>
      </c>
      <c r="X546" s="440">
        <v>873.3781589404856</v>
      </c>
      <c r="Y546" s="440">
        <v>875.79599388592612</v>
      </c>
      <c r="Z546" s="438">
        <v>865.13106586806828</v>
      </c>
      <c r="AA546" s="438">
        <v>865.13106586806828</v>
      </c>
      <c r="AB546" s="487">
        <f t="shared" si="79"/>
        <v>0</v>
      </c>
      <c r="AC546" s="440">
        <v>180.88078292556219</v>
      </c>
      <c r="AD546" s="440">
        <v>179.91197736874767</v>
      </c>
      <c r="AE546" s="440">
        <v>179.91197736874767</v>
      </c>
      <c r="AF546" s="438">
        <f t="shared" si="80"/>
        <v>175.6610375492846</v>
      </c>
      <c r="AG546" s="487">
        <f t="shared" si="81"/>
        <v>4.2509398194630705</v>
      </c>
      <c r="AH546" s="440">
        <v>1054.2589418660477</v>
      </c>
      <c r="AI546" s="440">
        <v>1055.7079712546738</v>
      </c>
      <c r="AJ546" s="438">
        <v>1045.0430432368159</v>
      </c>
      <c r="AK546" s="428">
        <f t="shared" si="82"/>
        <v>1040.7921034173528</v>
      </c>
      <c r="AL546" s="487">
        <f t="shared" si="83"/>
        <v>4.2509398194631558</v>
      </c>
      <c r="AM546" s="429">
        <v>19</v>
      </c>
      <c r="AN546" s="429">
        <v>19</v>
      </c>
    </row>
    <row r="547" spans="1:40">
      <c r="A547" s="434">
        <v>753</v>
      </c>
      <c r="B547" s="435" t="s">
        <v>276</v>
      </c>
      <c r="C547" s="436">
        <v>22320</v>
      </c>
      <c r="D547" s="497">
        <v>613.36677189161935</v>
      </c>
      <c r="E547" s="497">
        <v>608.14636517675842</v>
      </c>
      <c r="F547" s="498">
        <v>606.68643728654524</v>
      </c>
      <c r="G547" s="498">
        <v>606.68643728654524</v>
      </c>
      <c r="H547" s="502">
        <f t="shared" si="75"/>
        <v>0</v>
      </c>
      <c r="I547" s="491">
        <v>410.29518416675717</v>
      </c>
      <c r="J547" s="491">
        <v>415.41959899414371</v>
      </c>
      <c r="K547" s="500">
        <v>402.34153567511481</v>
      </c>
      <c r="L547" s="500">
        <v>402.34153567511481</v>
      </c>
      <c r="M547" s="488">
        <f t="shared" si="76"/>
        <v>0</v>
      </c>
      <c r="N547" s="440">
        <v>1023.6619560583765</v>
      </c>
      <c r="O547" s="440">
        <v>1023.5659641709021</v>
      </c>
      <c r="P547" s="438">
        <v>1009.0279729616601</v>
      </c>
      <c r="Q547" s="438">
        <v>1009.0279729616601</v>
      </c>
      <c r="R547" s="487">
        <f t="shared" si="77"/>
        <v>0</v>
      </c>
      <c r="S547" s="440">
        <v>-27.402562592744808</v>
      </c>
      <c r="T547" s="440">
        <v>-27.402562592744808</v>
      </c>
      <c r="U547" s="438">
        <v>-27.487969525261658</v>
      </c>
      <c r="V547" s="438">
        <v>-27.487969525261658</v>
      </c>
      <c r="W547" s="487">
        <f t="shared" si="78"/>
        <v>0</v>
      </c>
      <c r="X547" s="440">
        <v>996.25939346563166</v>
      </c>
      <c r="Y547" s="440">
        <v>996.16340157815728</v>
      </c>
      <c r="Z547" s="438">
        <v>981.54000343639837</v>
      </c>
      <c r="AA547" s="438">
        <v>981.54000343639837</v>
      </c>
      <c r="AB547" s="487">
        <f t="shared" si="79"/>
        <v>0</v>
      </c>
      <c r="AC547" s="440">
        <v>113.1138046153212</v>
      </c>
      <c r="AD547" s="440">
        <v>113.68974138641958</v>
      </c>
      <c r="AE547" s="440">
        <v>113.68974138641958</v>
      </c>
      <c r="AF547" s="438">
        <f t="shared" si="80"/>
        <v>110.91364771619439</v>
      </c>
      <c r="AG547" s="487">
        <f t="shared" si="81"/>
        <v>2.7760936702251939</v>
      </c>
      <c r="AH547" s="440">
        <v>1109.3731980809528</v>
      </c>
      <c r="AI547" s="440">
        <v>1109.8531429645768</v>
      </c>
      <c r="AJ547" s="438">
        <v>1095.229744822818</v>
      </c>
      <c r="AK547" s="428">
        <f t="shared" si="82"/>
        <v>1092.4536511525928</v>
      </c>
      <c r="AL547" s="487">
        <f t="shared" si="83"/>
        <v>2.7760936702252366</v>
      </c>
      <c r="AM547" s="429">
        <v>1</v>
      </c>
      <c r="AN547" s="430">
        <v>32</v>
      </c>
    </row>
    <row r="548" spans="1:40">
      <c r="A548" s="434">
        <v>755</v>
      </c>
      <c r="B548" s="435" t="s">
        <v>277</v>
      </c>
      <c r="C548" s="436">
        <v>6217</v>
      </c>
      <c r="D548" s="497">
        <v>547.4528124811111</v>
      </c>
      <c r="E548" s="497">
        <v>542.78606107559654</v>
      </c>
      <c r="F548" s="498">
        <v>543.01853314834386</v>
      </c>
      <c r="G548" s="498">
        <v>543.01853314834386</v>
      </c>
      <c r="H548" s="502">
        <f t="shared" si="75"/>
        <v>0</v>
      </c>
      <c r="I548" s="491">
        <v>374.19220077713146</v>
      </c>
      <c r="J548" s="491">
        <v>379.62829034157687</v>
      </c>
      <c r="K548" s="500">
        <v>263.32974089346015</v>
      </c>
      <c r="L548" s="500">
        <v>263.32974089346015</v>
      </c>
      <c r="M548" s="488">
        <f t="shared" si="76"/>
        <v>0</v>
      </c>
      <c r="N548" s="440">
        <v>921.64501325824256</v>
      </c>
      <c r="O548" s="440">
        <v>922.41435141717341</v>
      </c>
      <c r="P548" s="438">
        <v>806.34827404180407</v>
      </c>
      <c r="Q548" s="438">
        <v>806.34827404180407</v>
      </c>
      <c r="R548" s="487">
        <f t="shared" si="77"/>
        <v>0</v>
      </c>
      <c r="S548" s="440">
        <v>-7.8189376304384988</v>
      </c>
      <c r="T548" s="440">
        <v>-7.8189376304384988</v>
      </c>
      <c r="U548" s="438">
        <v>-2.6081064072192914</v>
      </c>
      <c r="V548" s="438">
        <v>-2.6081064072192914</v>
      </c>
      <c r="W548" s="487">
        <f t="shared" si="78"/>
        <v>0</v>
      </c>
      <c r="X548" s="440">
        <v>913.82607562780413</v>
      </c>
      <c r="Y548" s="440">
        <v>914.59541378673498</v>
      </c>
      <c r="Z548" s="438">
        <v>803.74016763458474</v>
      </c>
      <c r="AA548" s="438">
        <v>803.74016763458474</v>
      </c>
      <c r="AB548" s="487">
        <f t="shared" si="79"/>
        <v>0</v>
      </c>
      <c r="AC548" s="440">
        <v>144.67870411702407</v>
      </c>
      <c r="AD548" s="440">
        <v>144.66223056018922</v>
      </c>
      <c r="AE548" s="440">
        <v>144.66223056018922</v>
      </c>
      <c r="AF548" s="438">
        <f t="shared" si="80"/>
        <v>139.7614878419464</v>
      </c>
      <c r="AG548" s="487">
        <f t="shared" si="81"/>
        <v>4.9007427182428103</v>
      </c>
      <c r="AH548" s="440">
        <v>1058.5047797448281</v>
      </c>
      <c r="AI548" s="440">
        <v>1059.2576443469243</v>
      </c>
      <c r="AJ548" s="438">
        <v>948.40239819477392</v>
      </c>
      <c r="AK548" s="428">
        <f t="shared" si="82"/>
        <v>943.50165547653103</v>
      </c>
      <c r="AL548" s="487">
        <f t="shared" si="83"/>
        <v>4.9007427182428955</v>
      </c>
      <c r="AM548" s="429">
        <v>1</v>
      </c>
      <c r="AN548" s="430">
        <v>34</v>
      </c>
    </row>
    <row r="549" spans="1:40">
      <c r="A549" s="434">
        <v>758</v>
      </c>
      <c r="B549" s="435" t="s">
        <v>278</v>
      </c>
      <c r="C549" s="436">
        <v>8134</v>
      </c>
      <c r="D549" s="497">
        <v>1004.3927745971287</v>
      </c>
      <c r="E549" s="497">
        <v>996.13278804071808</v>
      </c>
      <c r="F549" s="498">
        <v>996.1738169277545</v>
      </c>
      <c r="G549" s="498">
        <v>996.1738169277545</v>
      </c>
      <c r="H549" s="502">
        <f t="shared" si="75"/>
        <v>0</v>
      </c>
      <c r="I549" s="491">
        <v>-455.2086466858882</v>
      </c>
      <c r="J549" s="491">
        <v>-447.41654574561659</v>
      </c>
      <c r="K549" s="500">
        <v>-448.5230168663806</v>
      </c>
      <c r="L549" s="500">
        <v>-448.5230168663806</v>
      </c>
      <c r="M549" s="488">
        <f t="shared" si="76"/>
        <v>0</v>
      </c>
      <c r="N549" s="440">
        <v>549.18412791124047</v>
      </c>
      <c r="O549" s="440">
        <v>548.71624229510144</v>
      </c>
      <c r="P549" s="438">
        <v>547.65080006137396</v>
      </c>
      <c r="Q549" s="438">
        <v>547.65080006137396</v>
      </c>
      <c r="R549" s="487">
        <f t="shared" si="77"/>
        <v>0</v>
      </c>
      <c r="S549" s="440">
        <v>74.261738436708853</v>
      </c>
      <c r="T549" s="440">
        <v>74.261738436708853</v>
      </c>
      <c r="U549" s="438">
        <v>74.800112287420191</v>
      </c>
      <c r="V549" s="438">
        <v>74.800112287420191</v>
      </c>
      <c r="W549" s="487">
        <f t="shared" si="78"/>
        <v>0</v>
      </c>
      <c r="X549" s="440">
        <v>623.44586634794939</v>
      </c>
      <c r="Y549" s="440">
        <v>622.97798073181036</v>
      </c>
      <c r="Z549" s="438">
        <v>622.45091234879419</v>
      </c>
      <c r="AA549" s="438">
        <v>622.45091234879419</v>
      </c>
      <c r="AB549" s="487">
        <f t="shared" si="79"/>
        <v>0</v>
      </c>
      <c r="AC549" s="440">
        <v>188.77308300975506</v>
      </c>
      <c r="AD549" s="440">
        <v>187.92764791567876</v>
      </c>
      <c r="AE549" s="440">
        <v>187.92764791567876</v>
      </c>
      <c r="AF549" s="438">
        <f t="shared" si="80"/>
        <v>185.8259086502681</v>
      </c>
      <c r="AG549" s="487">
        <f t="shared" si="81"/>
        <v>2.1017392654106573</v>
      </c>
      <c r="AH549" s="440">
        <v>812.21894935770445</v>
      </c>
      <c r="AI549" s="440">
        <v>810.90562864748915</v>
      </c>
      <c r="AJ549" s="438">
        <v>810.37856026447287</v>
      </c>
      <c r="AK549" s="428">
        <f t="shared" si="82"/>
        <v>808.27682099906224</v>
      </c>
      <c r="AL549" s="487">
        <f t="shared" si="83"/>
        <v>2.1017392654106288</v>
      </c>
      <c r="AM549" s="429">
        <v>19</v>
      </c>
      <c r="AN549" s="429">
        <v>19</v>
      </c>
    </row>
    <row r="550" spans="1:40">
      <c r="A550" s="434">
        <v>759</v>
      </c>
      <c r="B550" s="435" t="s">
        <v>279</v>
      </c>
      <c r="C550" s="436">
        <v>1942</v>
      </c>
      <c r="D550" s="497">
        <v>541.04046490966527</v>
      </c>
      <c r="E550" s="497">
        <v>536.37341084618367</v>
      </c>
      <c r="F550" s="498">
        <v>532.41446720457805</v>
      </c>
      <c r="G550" s="498">
        <v>532.41446720457805</v>
      </c>
      <c r="H550" s="502">
        <f t="shared" si="75"/>
        <v>0</v>
      </c>
      <c r="I550" s="491">
        <v>-19.284016699371978</v>
      </c>
      <c r="J550" s="491">
        <v>-85.200683456757872</v>
      </c>
      <c r="K550" s="500">
        <v>-80.740351165488178</v>
      </c>
      <c r="L550" s="500">
        <v>-80.740351165488178</v>
      </c>
      <c r="M550" s="488">
        <f t="shared" si="76"/>
        <v>0</v>
      </c>
      <c r="N550" s="440">
        <v>521.75644821029323</v>
      </c>
      <c r="O550" s="440">
        <v>451.17272738942575</v>
      </c>
      <c r="P550" s="438">
        <v>451.67411603908982</v>
      </c>
      <c r="Q550" s="438">
        <v>451.67411603908982</v>
      </c>
      <c r="R550" s="487">
        <f t="shared" si="77"/>
        <v>0</v>
      </c>
      <c r="S550" s="440">
        <v>466.86341092149269</v>
      </c>
      <c r="T550" s="440">
        <v>466.86341092149269</v>
      </c>
      <c r="U550" s="438">
        <v>465.59120652993619</v>
      </c>
      <c r="V550" s="438">
        <v>465.59120652993619</v>
      </c>
      <c r="W550" s="487">
        <f t="shared" si="78"/>
        <v>0</v>
      </c>
      <c r="X550" s="440">
        <v>988.61985913178592</v>
      </c>
      <c r="Y550" s="440">
        <v>918.03613831091843</v>
      </c>
      <c r="Z550" s="438">
        <v>917.26532256902601</v>
      </c>
      <c r="AA550" s="438">
        <v>917.26532256902601</v>
      </c>
      <c r="AB550" s="487">
        <f t="shared" si="79"/>
        <v>0</v>
      </c>
      <c r="AC550" s="440">
        <v>254.49205548328777</v>
      </c>
      <c r="AD550" s="440">
        <v>252.2510538393245</v>
      </c>
      <c r="AE550" s="440">
        <v>252.2510538393245</v>
      </c>
      <c r="AF550" s="438">
        <f t="shared" si="80"/>
        <v>250.75807327760458</v>
      </c>
      <c r="AG550" s="487">
        <f t="shared" si="81"/>
        <v>1.4929805617199179</v>
      </c>
      <c r="AH550" s="440">
        <v>1243.1119146150736</v>
      </c>
      <c r="AI550" s="440">
        <v>1170.2871921502428</v>
      </c>
      <c r="AJ550" s="438">
        <v>1169.5163764083504</v>
      </c>
      <c r="AK550" s="428">
        <f t="shared" si="82"/>
        <v>1168.0233958466304</v>
      </c>
      <c r="AL550" s="487">
        <f t="shared" si="83"/>
        <v>1.49298056172006</v>
      </c>
      <c r="AM550" s="429">
        <v>14</v>
      </c>
      <c r="AN550" s="429">
        <v>14</v>
      </c>
    </row>
    <row r="551" spans="1:40">
      <c r="A551" s="434">
        <v>761</v>
      </c>
      <c r="B551" s="435" t="s">
        <v>280</v>
      </c>
      <c r="C551" s="436">
        <v>8426</v>
      </c>
      <c r="D551" s="497">
        <v>59.620771580810469</v>
      </c>
      <c r="E551" s="497">
        <v>58.707853965588775</v>
      </c>
      <c r="F551" s="498">
        <v>55.856509551071056</v>
      </c>
      <c r="G551" s="498">
        <v>55.856509551071056</v>
      </c>
      <c r="H551" s="502">
        <f t="shared" si="75"/>
        <v>0</v>
      </c>
      <c r="I551" s="491">
        <v>156.94786482964952</v>
      </c>
      <c r="J551" s="491">
        <v>164.08996860553006</v>
      </c>
      <c r="K551" s="500">
        <v>166.0976258221219</v>
      </c>
      <c r="L551" s="500">
        <v>166.0976258221219</v>
      </c>
      <c r="M551" s="488">
        <f t="shared" si="76"/>
        <v>0</v>
      </c>
      <c r="N551" s="440">
        <v>216.56863641045999</v>
      </c>
      <c r="O551" s="440">
        <v>222.79782257111884</v>
      </c>
      <c r="P551" s="438">
        <v>221.95413537319297</v>
      </c>
      <c r="Q551" s="438">
        <v>221.95413537319297</v>
      </c>
      <c r="R551" s="487">
        <f t="shared" si="77"/>
        <v>0</v>
      </c>
      <c r="S551" s="440">
        <v>470.92252124231322</v>
      </c>
      <c r="T551" s="440">
        <v>470.92252124231322</v>
      </c>
      <c r="U551" s="438">
        <v>470.72936798449194</v>
      </c>
      <c r="V551" s="438">
        <v>470.72936798449194</v>
      </c>
      <c r="W551" s="487">
        <f t="shared" si="78"/>
        <v>0</v>
      </c>
      <c r="X551" s="440">
        <v>687.49115765277315</v>
      </c>
      <c r="Y551" s="440">
        <v>693.72034381343212</v>
      </c>
      <c r="Z551" s="438">
        <v>692.68350335768491</v>
      </c>
      <c r="AA551" s="438">
        <v>692.68350335768491</v>
      </c>
      <c r="AB551" s="487">
        <f t="shared" si="79"/>
        <v>0</v>
      </c>
      <c r="AC551" s="440">
        <v>218.55093439958117</v>
      </c>
      <c r="AD551" s="440">
        <v>217.31359286913221</v>
      </c>
      <c r="AE551" s="440">
        <v>217.31359286913221</v>
      </c>
      <c r="AF551" s="438">
        <f t="shared" si="80"/>
        <v>216.70219011060797</v>
      </c>
      <c r="AG551" s="487">
        <f t="shared" si="81"/>
        <v>0.61140275852423542</v>
      </c>
      <c r="AH551" s="440">
        <v>906.04209205235429</v>
      </c>
      <c r="AI551" s="440">
        <v>911.03393668256433</v>
      </c>
      <c r="AJ551" s="438">
        <v>909.99709622681712</v>
      </c>
      <c r="AK551" s="428">
        <f t="shared" si="82"/>
        <v>909.38569346829297</v>
      </c>
      <c r="AL551" s="487">
        <f t="shared" si="83"/>
        <v>0.61140275852415016</v>
      </c>
      <c r="AM551" s="429">
        <v>2</v>
      </c>
      <c r="AN551" s="429">
        <v>2</v>
      </c>
    </row>
    <row r="552" spans="1:40">
      <c r="A552" s="434">
        <v>762</v>
      </c>
      <c r="B552" s="435" t="s">
        <v>281</v>
      </c>
      <c r="C552" s="436">
        <v>3672</v>
      </c>
      <c r="D552" s="497">
        <v>270.42449184559172</v>
      </c>
      <c r="E552" s="497">
        <v>267.85105262972746</v>
      </c>
      <c r="F552" s="498">
        <v>269.17737469825119</v>
      </c>
      <c r="G552" s="498">
        <v>269.17737469825119</v>
      </c>
      <c r="H552" s="502">
        <f t="shared" si="75"/>
        <v>0</v>
      </c>
      <c r="I552" s="491">
        <v>349.88025215366702</v>
      </c>
      <c r="J552" s="491">
        <v>412.28422677911499</v>
      </c>
      <c r="K552" s="500">
        <v>414.59952765921389</v>
      </c>
      <c r="L552" s="500">
        <v>414.59952765921389</v>
      </c>
      <c r="M552" s="488">
        <f t="shared" si="76"/>
        <v>0</v>
      </c>
      <c r="N552" s="440">
        <v>620.30474399925868</v>
      </c>
      <c r="O552" s="440">
        <v>680.13527940884251</v>
      </c>
      <c r="P552" s="438">
        <v>683.77690235746513</v>
      </c>
      <c r="Q552" s="438">
        <v>683.77690235746513</v>
      </c>
      <c r="R552" s="487">
        <f t="shared" si="77"/>
        <v>0</v>
      </c>
      <c r="S552" s="440">
        <v>346.63603131890625</v>
      </c>
      <c r="T552" s="440">
        <v>346.63603131890625</v>
      </c>
      <c r="U552" s="438">
        <v>350.33183764762066</v>
      </c>
      <c r="V552" s="438">
        <v>350.33183764762066</v>
      </c>
      <c r="W552" s="487">
        <f t="shared" si="78"/>
        <v>0</v>
      </c>
      <c r="X552" s="440">
        <v>966.94077531816492</v>
      </c>
      <c r="Y552" s="440">
        <v>1026.7713107277486</v>
      </c>
      <c r="Z552" s="438">
        <v>1034.1087400050858</v>
      </c>
      <c r="AA552" s="438">
        <v>1034.1087400050858</v>
      </c>
      <c r="AB552" s="487">
        <f t="shared" si="79"/>
        <v>0</v>
      </c>
      <c r="AC552" s="440">
        <v>244.96910176066882</v>
      </c>
      <c r="AD552" s="440">
        <v>243.07555278653658</v>
      </c>
      <c r="AE552" s="440">
        <v>243.07555278653658</v>
      </c>
      <c r="AF552" s="438">
        <f t="shared" si="80"/>
        <v>241.07613004948698</v>
      </c>
      <c r="AG552" s="487">
        <f t="shared" si="81"/>
        <v>1.9994227370495992</v>
      </c>
      <c r="AH552" s="440">
        <v>1211.9098770788339</v>
      </c>
      <c r="AI552" s="440">
        <v>1269.8468635142851</v>
      </c>
      <c r="AJ552" s="438">
        <v>1277.1842927916223</v>
      </c>
      <c r="AK552" s="428">
        <f t="shared" si="82"/>
        <v>1275.1848700545727</v>
      </c>
      <c r="AL552" s="487">
        <f t="shared" si="83"/>
        <v>1.9994227370495992</v>
      </c>
      <c r="AM552" s="429">
        <v>11</v>
      </c>
      <c r="AN552" s="429">
        <v>11</v>
      </c>
    </row>
    <row r="553" spans="1:40">
      <c r="A553" s="434">
        <v>765</v>
      </c>
      <c r="B553" s="435" t="s">
        <v>282</v>
      </c>
      <c r="C553" s="436">
        <v>10354</v>
      </c>
      <c r="D553" s="497">
        <v>406.28985321738446</v>
      </c>
      <c r="E553" s="497">
        <v>402.74144690067612</v>
      </c>
      <c r="F553" s="498">
        <v>403.46119471030278</v>
      </c>
      <c r="G553" s="498">
        <v>403.46119471030278</v>
      </c>
      <c r="H553" s="502">
        <f t="shared" si="75"/>
        <v>0</v>
      </c>
      <c r="I553" s="491">
        <v>-161.17772368575734</v>
      </c>
      <c r="J553" s="491">
        <v>-161.01978955166615</v>
      </c>
      <c r="K553" s="500">
        <v>-156.23884958780098</v>
      </c>
      <c r="L553" s="500">
        <v>-156.23884958780098</v>
      </c>
      <c r="M553" s="488">
        <f t="shared" si="76"/>
        <v>0</v>
      </c>
      <c r="N553" s="440">
        <v>245.11212953162715</v>
      </c>
      <c r="O553" s="440">
        <v>241.72165734901</v>
      </c>
      <c r="P553" s="438">
        <v>247.22234512250176</v>
      </c>
      <c r="Q553" s="438">
        <v>247.22234512250176</v>
      </c>
      <c r="R553" s="487">
        <f t="shared" si="77"/>
        <v>0</v>
      </c>
      <c r="S553" s="440">
        <v>172.84687629386821</v>
      </c>
      <c r="T553" s="440">
        <v>172.84687629386821</v>
      </c>
      <c r="U553" s="438">
        <v>170.8697454839606</v>
      </c>
      <c r="V553" s="438">
        <v>170.8697454839606</v>
      </c>
      <c r="W553" s="487">
        <f t="shared" si="78"/>
        <v>0</v>
      </c>
      <c r="X553" s="440">
        <v>417.95900582549535</v>
      </c>
      <c r="Y553" s="440">
        <v>414.56853364287821</v>
      </c>
      <c r="Z553" s="438">
        <v>418.09209060646242</v>
      </c>
      <c r="AA553" s="438">
        <v>418.09209060646242</v>
      </c>
      <c r="AB553" s="487">
        <f t="shared" si="79"/>
        <v>0</v>
      </c>
      <c r="AC553" s="440">
        <v>183.38213535057071</v>
      </c>
      <c r="AD553" s="440">
        <v>182.84819737240178</v>
      </c>
      <c r="AE553" s="440">
        <v>182.84819737240178</v>
      </c>
      <c r="AF553" s="438">
        <f t="shared" si="80"/>
        <v>179.87097083953961</v>
      </c>
      <c r="AG553" s="487">
        <f t="shared" si="81"/>
        <v>2.9772265328621756</v>
      </c>
      <c r="AH553" s="440">
        <v>601.341141176066</v>
      </c>
      <c r="AI553" s="440">
        <v>597.41673101527999</v>
      </c>
      <c r="AJ553" s="438">
        <v>600.94028797886415</v>
      </c>
      <c r="AK553" s="428">
        <f t="shared" si="82"/>
        <v>597.96306144600203</v>
      </c>
      <c r="AL553" s="487">
        <f t="shared" si="83"/>
        <v>2.9772265328621188</v>
      </c>
      <c r="AM553" s="429">
        <v>18</v>
      </c>
      <c r="AN553" s="429">
        <v>18</v>
      </c>
    </row>
    <row r="554" spans="1:40">
      <c r="A554" s="434">
        <v>768</v>
      </c>
      <c r="B554" s="435" t="s">
        <v>283</v>
      </c>
      <c r="C554" s="436">
        <v>2375</v>
      </c>
      <c r="D554" s="497">
        <v>247.7478477342612</v>
      </c>
      <c r="E554" s="497">
        <v>245.19456733833792</v>
      </c>
      <c r="F554" s="498">
        <v>242.78739643277927</v>
      </c>
      <c r="G554" s="498">
        <v>242.78739643277927</v>
      </c>
      <c r="H554" s="502">
        <f t="shared" si="75"/>
        <v>0</v>
      </c>
      <c r="I554" s="491">
        <v>322.63966072874092</v>
      </c>
      <c r="J554" s="491">
        <v>330.81571923633265</v>
      </c>
      <c r="K554" s="500">
        <v>338.58688797919478</v>
      </c>
      <c r="L554" s="500">
        <v>338.58688797919478</v>
      </c>
      <c r="M554" s="488">
        <f t="shared" si="76"/>
        <v>0</v>
      </c>
      <c r="N554" s="440">
        <v>570.38750846300218</v>
      </c>
      <c r="O554" s="440">
        <v>576.01028657467054</v>
      </c>
      <c r="P554" s="438">
        <v>581.37428441197403</v>
      </c>
      <c r="Q554" s="438">
        <v>581.37428441197403</v>
      </c>
      <c r="R554" s="487">
        <f t="shared" si="77"/>
        <v>0</v>
      </c>
      <c r="S554" s="440">
        <v>319.23294487105687</v>
      </c>
      <c r="T554" s="440">
        <v>319.23294487105687</v>
      </c>
      <c r="U554" s="438">
        <v>321.3988104077913</v>
      </c>
      <c r="V554" s="438">
        <v>321.3988104077913</v>
      </c>
      <c r="W554" s="487">
        <f t="shared" si="78"/>
        <v>0</v>
      </c>
      <c r="X554" s="440">
        <v>889.62045333405899</v>
      </c>
      <c r="Y554" s="440">
        <v>895.24323144572736</v>
      </c>
      <c r="Z554" s="438">
        <v>902.77309481976533</v>
      </c>
      <c r="AA554" s="438">
        <v>902.77309481976533</v>
      </c>
      <c r="AB554" s="487">
        <f t="shared" si="79"/>
        <v>0</v>
      </c>
      <c r="AC554" s="440">
        <v>241.21659155003178</v>
      </c>
      <c r="AD554" s="440">
        <v>239.22155661789927</v>
      </c>
      <c r="AE554" s="440">
        <v>239.22155661789927</v>
      </c>
      <c r="AF554" s="438">
        <f t="shared" si="80"/>
        <v>238.88510224334115</v>
      </c>
      <c r="AG554" s="487">
        <f t="shared" si="81"/>
        <v>0.33645437455811589</v>
      </c>
      <c r="AH554" s="440">
        <v>1130.8370448840908</v>
      </c>
      <c r="AI554" s="440">
        <v>1134.4647880636264</v>
      </c>
      <c r="AJ554" s="438">
        <v>1141.9946514376645</v>
      </c>
      <c r="AK554" s="428">
        <f t="shared" si="82"/>
        <v>1141.6581970631064</v>
      </c>
      <c r="AL554" s="487">
        <f t="shared" si="83"/>
        <v>0.33645437455811589</v>
      </c>
      <c r="AM554" s="429">
        <v>10</v>
      </c>
      <c r="AN554" s="429">
        <v>10</v>
      </c>
    </row>
    <row r="555" spans="1:40">
      <c r="A555" s="434">
        <v>777</v>
      </c>
      <c r="B555" s="435" t="s">
        <v>284</v>
      </c>
      <c r="C555" s="436">
        <v>7367</v>
      </c>
      <c r="D555" s="497">
        <v>437.94637778617715</v>
      </c>
      <c r="E555" s="497">
        <v>434.06636499490276</v>
      </c>
      <c r="F555" s="498">
        <v>431.90600761162352</v>
      </c>
      <c r="G555" s="498">
        <v>431.90600761162352</v>
      </c>
      <c r="H555" s="502">
        <f t="shared" si="75"/>
        <v>0</v>
      </c>
      <c r="I555" s="491">
        <v>56.048208584402637</v>
      </c>
      <c r="J555" s="491">
        <v>51.471470760544335</v>
      </c>
      <c r="K555" s="500">
        <v>60.881313113691007</v>
      </c>
      <c r="L555" s="500">
        <v>60.881313113691007</v>
      </c>
      <c r="M555" s="488">
        <f t="shared" si="76"/>
        <v>0</v>
      </c>
      <c r="N555" s="440">
        <v>493.99458637057978</v>
      </c>
      <c r="O555" s="440">
        <v>485.53783575544713</v>
      </c>
      <c r="P555" s="438">
        <v>492.78732072531454</v>
      </c>
      <c r="Q555" s="438">
        <v>492.78732072531454</v>
      </c>
      <c r="R555" s="487">
        <f t="shared" si="77"/>
        <v>0</v>
      </c>
      <c r="S555" s="440">
        <v>417.07496103991622</v>
      </c>
      <c r="T555" s="440">
        <v>417.07496103991622</v>
      </c>
      <c r="U555" s="438">
        <v>416.75089266393098</v>
      </c>
      <c r="V555" s="438">
        <v>416.75089266393098</v>
      </c>
      <c r="W555" s="487">
        <f t="shared" si="78"/>
        <v>0</v>
      </c>
      <c r="X555" s="440">
        <v>911.06954741049594</v>
      </c>
      <c r="Y555" s="440">
        <v>902.61279679536347</v>
      </c>
      <c r="Z555" s="438">
        <v>909.53821338924558</v>
      </c>
      <c r="AA555" s="438">
        <v>909.53821338924558</v>
      </c>
      <c r="AB555" s="487">
        <f t="shared" si="79"/>
        <v>0</v>
      </c>
      <c r="AC555" s="440">
        <v>214.81291362965763</v>
      </c>
      <c r="AD555" s="440">
        <v>213.09428589600691</v>
      </c>
      <c r="AE555" s="440">
        <v>213.09428589600691</v>
      </c>
      <c r="AF555" s="438">
        <f t="shared" si="80"/>
        <v>211.66306832338034</v>
      </c>
      <c r="AG555" s="487">
        <f t="shared" si="81"/>
        <v>1.431217572626565</v>
      </c>
      <c r="AH555" s="440">
        <v>1125.8824610401537</v>
      </c>
      <c r="AI555" s="440">
        <v>1115.7070826913703</v>
      </c>
      <c r="AJ555" s="438">
        <v>1122.6324992852524</v>
      </c>
      <c r="AK555" s="428">
        <f t="shared" si="82"/>
        <v>1121.2012817126258</v>
      </c>
      <c r="AL555" s="487">
        <f t="shared" si="83"/>
        <v>1.431217572626565</v>
      </c>
      <c r="AM555" s="429">
        <v>18</v>
      </c>
      <c r="AN555" s="429">
        <v>18</v>
      </c>
    </row>
    <row r="556" spans="1:40">
      <c r="A556" s="434">
        <v>778</v>
      </c>
      <c r="B556" s="435" t="s">
        <v>285</v>
      </c>
      <c r="C556" s="436">
        <v>6763</v>
      </c>
      <c r="D556" s="497">
        <v>72.474294572456131</v>
      </c>
      <c r="E556" s="497">
        <v>71.353664264457052</v>
      </c>
      <c r="F556" s="498">
        <v>70.353950943998711</v>
      </c>
      <c r="G556" s="498">
        <v>70.353950943998711</v>
      </c>
      <c r="H556" s="502">
        <f t="shared" si="75"/>
        <v>0</v>
      </c>
      <c r="I556" s="491">
        <v>83.41697675251261</v>
      </c>
      <c r="J556" s="491">
        <v>91.260267718178056</v>
      </c>
      <c r="K556" s="500">
        <v>85.793586646302586</v>
      </c>
      <c r="L556" s="500">
        <v>85.793586646302586</v>
      </c>
      <c r="M556" s="488">
        <f t="shared" si="76"/>
        <v>0</v>
      </c>
      <c r="N556" s="440">
        <v>155.89127132496873</v>
      </c>
      <c r="O556" s="440">
        <v>162.61393198263511</v>
      </c>
      <c r="P556" s="438">
        <v>156.14753759030131</v>
      </c>
      <c r="Q556" s="438">
        <v>156.14753759030131</v>
      </c>
      <c r="R556" s="487">
        <f t="shared" si="77"/>
        <v>0</v>
      </c>
      <c r="S556" s="440">
        <v>476.66956734571085</v>
      </c>
      <c r="T556" s="440">
        <v>476.66956734571085</v>
      </c>
      <c r="U556" s="438">
        <v>477.51792776556596</v>
      </c>
      <c r="V556" s="438">
        <v>477.51792776556596</v>
      </c>
      <c r="W556" s="487">
        <f t="shared" si="78"/>
        <v>0</v>
      </c>
      <c r="X556" s="440">
        <v>632.56083867067957</v>
      </c>
      <c r="Y556" s="440">
        <v>639.2834993283459</v>
      </c>
      <c r="Z556" s="438">
        <v>633.66546535586724</v>
      </c>
      <c r="AA556" s="438">
        <v>633.66546535586724</v>
      </c>
      <c r="AB556" s="487">
        <f t="shared" si="79"/>
        <v>0</v>
      </c>
      <c r="AC556" s="440">
        <v>203.72883399147048</v>
      </c>
      <c r="AD556" s="440">
        <v>202.07503658438137</v>
      </c>
      <c r="AE556" s="440">
        <v>202.07503658438137</v>
      </c>
      <c r="AF556" s="438">
        <f t="shared" si="80"/>
        <v>200.96667421777227</v>
      </c>
      <c r="AG556" s="487">
        <f t="shared" si="81"/>
        <v>1.1083623666091</v>
      </c>
      <c r="AH556" s="440">
        <v>836.28967266215</v>
      </c>
      <c r="AI556" s="440">
        <v>841.35853591272723</v>
      </c>
      <c r="AJ556" s="438">
        <v>835.74050194024858</v>
      </c>
      <c r="AK556" s="428">
        <f t="shared" si="82"/>
        <v>834.63213957363951</v>
      </c>
      <c r="AL556" s="487">
        <f t="shared" si="83"/>
        <v>1.1083623666090716</v>
      </c>
      <c r="AM556" s="429">
        <v>11</v>
      </c>
      <c r="AN556" s="429">
        <v>11</v>
      </c>
    </row>
    <row r="557" spans="1:40">
      <c r="A557" s="434">
        <v>781</v>
      </c>
      <c r="B557" s="435" t="s">
        <v>286</v>
      </c>
      <c r="C557" s="436">
        <v>3504</v>
      </c>
      <c r="D557" s="497">
        <v>-199.04571533077367</v>
      </c>
      <c r="E557" s="497">
        <v>-197.95600526053491</v>
      </c>
      <c r="F557" s="498">
        <v>-201.05471115104882</v>
      </c>
      <c r="G557" s="498">
        <v>-201.05471115104882</v>
      </c>
      <c r="H557" s="502">
        <f t="shared" si="75"/>
        <v>0</v>
      </c>
      <c r="I557" s="491">
        <v>879.19907598250609</v>
      </c>
      <c r="J557" s="491">
        <v>887.05965676384426</v>
      </c>
      <c r="K557" s="500">
        <v>908.46467880231103</v>
      </c>
      <c r="L557" s="500">
        <v>908.46467880231103</v>
      </c>
      <c r="M557" s="488">
        <f t="shared" si="76"/>
        <v>0</v>
      </c>
      <c r="N557" s="440">
        <v>680.15336065173233</v>
      </c>
      <c r="O557" s="440">
        <v>689.10365150330938</v>
      </c>
      <c r="P557" s="438">
        <v>707.40996765126215</v>
      </c>
      <c r="Q557" s="438">
        <v>707.40996765126215</v>
      </c>
      <c r="R557" s="487">
        <f t="shared" si="77"/>
        <v>0</v>
      </c>
      <c r="S557" s="440">
        <v>215.55395348136898</v>
      </c>
      <c r="T557" s="440">
        <v>215.55395348136898</v>
      </c>
      <c r="U557" s="438">
        <v>215.83782758596624</v>
      </c>
      <c r="V557" s="438">
        <v>215.83782758596624</v>
      </c>
      <c r="W557" s="487">
        <f t="shared" si="78"/>
        <v>0</v>
      </c>
      <c r="X557" s="440">
        <v>895.70731413310136</v>
      </c>
      <c r="Y557" s="440">
        <v>904.65760498467841</v>
      </c>
      <c r="Z557" s="438">
        <v>923.24779523722839</v>
      </c>
      <c r="AA557" s="438">
        <v>923.24779523722839</v>
      </c>
      <c r="AB557" s="487">
        <f t="shared" si="79"/>
        <v>0</v>
      </c>
      <c r="AC557" s="440">
        <v>230.45376208937765</v>
      </c>
      <c r="AD557" s="440">
        <v>229.4151824368339</v>
      </c>
      <c r="AE557" s="440">
        <v>229.4151824368339</v>
      </c>
      <c r="AF557" s="438">
        <f t="shared" si="80"/>
        <v>228.92410883925024</v>
      </c>
      <c r="AG557" s="487">
        <f t="shared" si="81"/>
        <v>0.49107359758366442</v>
      </c>
      <c r="AH557" s="440">
        <v>1126.1610762224791</v>
      </c>
      <c r="AI557" s="440">
        <v>1134.0727874215122</v>
      </c>
      <c r="AJ557" s="438">
        <v>1152.6629776740624</v>
      </c>
      <c r="AK557" s="428">
        <f t="shared" si="82"/>
        <v>1152.1719040764788</v>
      </c>
      <c r="AL557" s="487">
        <f t="shared" si="83"/>
        <v>0.491073597583636</v>
      </c>
      <c r="AM557" s="429">
        <v>7</v>
      </c>
      <c r="AN557" s="429">
        <v>7</v>
      </c>
    </row>
    <row r="558" spans="1:40">
      <c r="A558" s="434">
        <v>783</v>
      </c>
      <c r="B558" s="435" t="s">
        <v>287</v>
      </c>
      <c r="C558" s="436">
        <v>6419</v>
      </c>
      <c r="D558" s="497">
        <v>53.448748741182136</v>
      </c>
      <c r="E558" s="497">
        <v>52.647517027803211</v>
      </c>
      <c r="F558" s="498">
        <v>50.708315074153838</v>
      </c>
      <c r="G558" s="498">
        <v>50.708315074153838</v>
      </c>
      <c r="H558" s="502">
        <f t="shared" si="75"/>
        <v>0</v>
      </c>
      <c r="I558" s="491">
        <v>-72.334939868850739</v>
      </c>
      <c r="J558" s="491">
        <v>-65.751879932476058</v>
      </c>
      <c r="K558" s="500">
        <v>-77.838346114334598</v>
      </c>
      <c r="L558" s="500">
        <v>-77.838346114334598</v>
      </c>
      <c r="M558" s="488">
        <f t="shared" si="76"/>
        <v>0</v>
      </c>
      <c r="N558" s="440">
        <v>-18.886191127668607</v>
      </c>
      <c r="O558" s="440">
        <v>-13.104362904672845</v>
      </c>
      <c r="P558" s="438">
        <v>-27.130031040180754</v>
      </c>
      <c r="Q558" s="438">
        <v>-27.130031040180754</v>
      </c>
      <c r="R558" s="487">
        <f t="shared" si="77"/>
        <v>0</v>
      </c>
      <c r="S558" s="440">
        <v>242.77372466202291</v>
      </c>
      <c r="T558" s="440">
        <v>242.77372466202291</v>
      </c>
      <c r="U558" s="438">
        <v>243.11647408136898</v>
      </c>
      <c r="V558" s="438">
        <v>243.11647408136898</v>
      </c>
      <c r="W558" s="487">
        <f t="shared" si="78"/>
        <v>0</v>
      </c>
      <c r="X558" s="440">
        <v>223.88753353435433</v>
      </c>
      <c r="Y558" s="440">
        <v>229.66936175735009</v>
      </c>
      <c r="Z558" s="438">
        <v>215.98644304118824</v>
      </c>
      <c r="AA558" s="438">
        <v>215.98644304118824</v>
      </c>
      <c r="AB558" s="487">
        <f t="shared" si="79"/>
        <v>0</v>
      </c>
      <c r="AC558" s="440">
        <v>195.86332762611067</v>
      </c>
      <c r="AD558" s="440">
        <v>194.81208852283368</v>
      </c>
      <c r="AE558" s="440">
        <v>194.81208852283368</v>
      </c>
      <c r="AF558" s="438">
        <f t="shared" si="80"/>
        <v>192.96055818170785</v>
      </c>
      <c r="AG558" s="487">
        <f t="shared" si="81"/>
        <v>1.851530341125823</v>
      </c>
      <c r="AH558" s="440">
        <v>419.75086116046498</v>
      </c>
      <c r="AI558" s="440">
        <v>424.48145028018376</v>
      </c>
      <c r="AJ558" s="438">
        <v>410.79853156402191</v>
      </c>
      <c r="AK558" s="428">
        <f t="shared" si="82"/>
        <v>408.94700122289612</v>
      </c>
      <c r="AL558" s="487">
        <f t="shared" si="83"/>
        <v>1.8515303411257946</v>
      </c>
      <c r="AM558" s="429">
        <v>4</v>
      </c>
      <c r="AN558" s="429">
        <v>4</v>
      </c>
    </row>
    <row r="559" spans="1:40">
      <c r="A559" s="434">
        <v>785</v>
      </c>
      <c r="B559" s="435" t="s">
        <v>288</v>
      </c>
      <c r="C559" s="436">
        <v>2626</v>
      </c>
      <c r="D559" s="497">
        <v>529.52818414269927</v>
      </c>
      <c r="E559" s="497">
        <v>524.93062548062312</v>
      </c>
      <c r="F559" s="498">
        <v>521.45359882492642</v>
      </c>
      <c r="G559" s="498">
        <v>521.45359882492642</v>
      </c>
      <c r="H559" s="502">
        <f t="shared" si="75"/>
        <v>0</v>
      </c>
      <c r="I559" s="491">
        <v>829.53123486360664</v>
      </c>
      <c r="J559" s="491">
        <v>837.75778929217836</v>
      </c>
      <c r="K559" s="500">
        <v>853.37067258253751</v>
      </c>
      <c r="L559" s="500">
        <v>853.37067258253751</v>
      </c>
      <c r="M559" s="488">
        <f t="shared" si="76"/>
        <v>0</v>
      </c>
      <c r="N559" s="440">
        <v>1359.0594190063059</v>
      </c>
      <c r="O559" s="440">
        <v>1362.6884147728015</v>
      </c>
      <c r="P559" s="438">
        <v>1374.8242714074638</v>
      </c>
      <c r="Q559" s="438">
        <v>1374.8242714074638</v>
      </c>
      <c r="R559" s="487">
        <f t="shared" si="77"/>
        <v>0</v>
      </c>
      <c r="S559" s="440">
        <v>418.56024739466744</v>
      </c>
      <c r="T559" s="440">
        <v>418.56024739466744</v>
      </c>
      <c r="U559" s="438">
        <v>414.50929166375721</v>
      </c>
      <c r="V559" s="438">
        <v>414.50929166375721</v>
      </c>
      <c r="W559" s="487">
        <f t="shared" si="78"/>
        <v>0</v>
      </c>
      <c r="X559" s="440">
        <v>1777.6196664009733</v>
      </c>
      <c r="Y559" s="440">
        <v>1781.2486621674689</v>
      </c>
      <c r="Z559" s="438">
        <v>1789.3335630712209</v>
      </c>
      <c r="AA559" s="438">
        <v>1789.3335630712209</v>
      </c>
      <c r="AB559" s="487">
        <f t="shared" si="79"/>
        <v>0</v>
      </c>
      <c r="AC559" s="440">
        <v>244.87895735054573</v>
      </c>
      <c r="AD559" s="440">
        <v>243.1964518692034</v>
      </c>
      <c r="AE559" s="440">
        <v>243.1964518692034</v>
      </c>
      <c r="AF559" s="438">
        <f t="shared" si="80"/>
        <v>242.43226657407769</v>
      </c>
      <c r="AG559" s="487">
        <f t="shared" si="81"/>
        <v>0.76418529512571354</v>
      </c>
      <c r="AH559" s="440">
        <v>2022.4986237515193</v>
      </c>
      <c r="AI559" s="440">
        <v>2024.4451140366723</v>
      </c>
      <c r="AJ559" s="438">
        <v>2032.5300149404243</v>
      </c>
      <c r="AK559" s="428">
        <f t="shared" si="82"/>
        <v>2031.7658296452987</v>
      </c>
      <c r="AL559" s="487">
        <f t="shared" si="83"/>
        <v>0.76418529512557143</v>
      </c>
      <c r="AM559" s="429">
        <v>17</v>
      </c>
      <c r="AN559" s="429">
        <v>17</v>
      </c>
    </row>
    <row r="560" spans="1:40">
      <c r="A560" s="434">
        <v>790</v>
      </c>
      <c r="B560" s="435" t="s">
        <v>289</v>
      </c>
      <c r="C560" s="436">
        <v>23734</v>
      </c>
      <c r="D560" s="497">
        <v>90.653410551532701</v>
      </c>
      <c r="E560" s="497">
        <v>89.398590445335827</v>
      </c>
      <c r="F560" s="498">
        <v>88.925729038930243</v>
      </c>
      <c r="G560" s="498">
        <v>88.925729038930243</v>
      </c>
      <c r="H560" s="502">
        <f t="shared" si="75"/>
        <v>0</v>
      </c>
      <c r="I560" s="491">
        <v>81.832674939693462</v>
      </c>
      <c r="J560" s="491">
        <v>88.711557127343895</v>
      </c>
      <c r="K560" s="500">
        <v>79.059683799471557</v>
      </c>
      <c r="L560" s="500">
        <v>79.059683799471557</v>
      </c>
      <c r="M560" s="488">
        <f t="shared" si="76"/>
        <v>0</v>
      </c>
      <c r="N560" s="440">
        <v>172.48608549122616</v>
      </c>
      <c r="O560" s="440">
        <v>178.11014757267972</v>
      </c>
      <c r="P560" s="438">
        <v>167.9854128384018</v>
      </c>
      <c r="Q560" s="438">
        <v>167.9854128384018</v>
      </c>
      <c r="R560" s="487">
        <f t="shared" si="77"/>
        <v>0</v>
      </c>
      <c r="S560" s="440">
        <v>413.89229160928323</v>
      </c>
      <c r="T560" s="440">
        <v>413.89229160928323</v>
      </c>
      <c r="U560" s="438">
        <v>414.52441990060396</v>
      </c>
      <c r="V560" s="438">
        <v>414.52441990060396</v>
      </c>
      <c r="W560" s="487">
        <f t="shared" si="78"/>
        <v>0</v>
      </c>
      <c r="X560" s="440">
        <v>586.3783771005094</v>
      </c>
      <c r="Y560" s="440">
        <v>592.00243918196293</v>
      </c>
      <c r="Z560" s="438">
        <v>582.50983273900579</v>
      </c>
      <c r="AA560" s="438">
        <v>582.50983273900579</v>
      </c>
      <c r="AB560" s="487">
        <f t="shared" si="79"/>
        <v>0</v>
      </c>
      <c r="AC560" s="440">
        <v>188.67870150289883</v>
      </c>
      <c r="AD560" s="440">
        <v>187.39989517697165</v>
      </c>
      <c r="AE560" s="440">
        <v>187.39989517697165</v>
      </c>
      <c r="AF560" s="438">
        <f t="shared" si="80"/>
        <v>184.46959106024289</v>
      </c>
      <c r="AG560" s="487">
        <f t="shared" si="81"/>
        <v>2.9303041167287631</v>
      </c>
      <c r="AH560" s="440">
        <v>775.0570786034084</v>
      </c>
      <c r="AI560" s="440">
        <v>779.40233435893458</v>
      </c>
      <c r="AJ560" s="438">
        <v>769.90972791597744</v>
      </c>
      <c r="AK560" s="428">
        <f t="shared" si="82"/>
        <v>766.97942379924871</v>
      </c>
      <c r="AL560" s="487">
        <f t="shared" si="83"/>
        <v>2.9303041167287347</v>
      </c>
      <c r="AM560" s="429">
        <v>6</v>
      </c>
      <c r="AN560" s="429">
        <v>6</v>
      </c>
    </row>
    <row r="561" spans="1:40">
      <c r="A561" s="434">
        <v>791</v>
      </c>
      <c r="B561" s="435" t="s">
        <v>290</v>
      </c>
      <c r="C561" s="436">
        <v>5029</v>
      </c>
      <c r="D561" s="497">
        <v>587.05528322352734</v>
      </c>
      <c r="E561" s="497">
        <v>582.14044290988238</v>
      </c>
      <c r="F561" s="498">
        <v>581.70956342180455</v>
      </c>
      <c r="G561" s="498">
        <v>581.70956342180455</v>
      </c>
      <c r="H561" s="502">
        <f t="shared" si="75"/>
        <v>0</v>
      </c>
      <c r="I561" s="491">
        <v>46.804248429751951</v>
      </c>
      <c r="J561" s="491">
        <v>54.620331679444618</v>
      </c>
      <c r="K561" s="500">
        <v>49.459405995845053</v>
      </c>
      <c r="L561" s="500">
        <v>49.459405995845053</v>
      </c>
      <c r="M561" s="488">
        <f t="shared" si="76"/>
        <v>0</v>
      </c>
      <c r="N561" s="440">
        <v>633.8595316532793</v>
      </c>
      <c r="O561" s="440">
        <v>636.76077458932707</v>
      </c>
      <c r="P561" s="438">
        <v>631.16896941764958</v>
      </c>
      <c r="Q561" s="438">
        <v>631.16896941764958</v>
      </c>
      <c r="R561" s="487">
        <f t="shared" si="77"/>
        <v>0</v>
      </c>
      <c r="S561" s="440">
        <v>577.2960257613579</v>
      </c>
      <c r="T561" s="440">
        <v>577.2960257613579</v>
      </c>
      <c r="U561" s="438">
        <v>579.79096692683504</v>
      </c>
      <c r="V561" s="438">
        <v>579.79096692683504</v>
      </c>
      <c r="W561" s="487">
        <f t="shared" si="78"/>
        <v>0</v>
      </c>
      <c r="X561" s="440">
        <v>1211.1555574146371</v>
      </c>
      <c r="Y561" s="440">
        <v>1214.0568003506851</v>
      </c>
      <c r="Z561" s="438">
        <v>1210.9599363444845</v>
      </c>
      <c r="AA561" s="438">
        <v>1210.9599363444845</v>
      </c>
      <c r="AB561" s="487">
        <f t="shared" si="79"/>
        <v>0</v>
      </c>
      <c r="AC561" s="440">
        <v>253.46838466249241</v>
      </c>
      <c r="AD561" s="440">
        <v>251.36707901197792</v>
      </c>
      <c r="AE561" s="440">
        <v>251.36707901197792</v>
      </c>
      <c r="AF561" s="438">
        <f t="shared" si="80"/>
        <v>250.43193193605671</v>
      </c>
      <c r="AG561" s="487">
        <f t="shared" si="81"/>
        <v>0.93514707592120772</v>
      </c>
      <c r="AH561" s="440">
        <v>1464.6239420771294</v>
      </c>
      <c r="AI561" s="440">
        <v>1465.423879362663</v>
      </c>
      <c r="AJ561" s="438">
        <v>1462.3270153564627</v>
      </c>
      <c r="AK561" s="428">
        <f t="shared" si="82"/>
        <v>1461.3918682805413</v>
      </c>
      <c r="AL561" s="487">
        <f t="shared" si="83"/>
        <v>0.93514707592134982</v>
      </c>
      <c r="AM561" s="429">
        <v>17</v>
      </c>
      <c r="AN561" s="429">
        <v>17</v>
      </c>
    </row>
    <row r="562" spans="1:40">
      <c r="A562" s="434">
        <v>831</v>
      </c>
      <c r="B562" s="435" t="s">
        <v>291</v>
      </c>
      <c r="C562" s="436">
        <v>4559</v>
      </c>
      <c r="D562" s="497">
        <v>358.66277499219626</v>
      </c>
      <c r="E562" s="497">
        <v>355.47855204395358</v>
      </c>
      <c r="F562" s="498">
        <v>353.6489756231997</v>
      </c>
      <c r="G562" s="498">
        <v>353.6489756231997</v>
      </c>
      <c r="H562" s="502">
        <f t="shared" si="75"/>
        <v>0</v>
      </c>
      <c r="I562" s="491">
        <v>10.841803642525461</v>
      </c>
      <c r="J562" s="491">
        <v>44.761046415356844</v>
      </c>
      <c r="K562" s="500">
        <v>24.712124914671627</v>
      </c>
      <c r="L562" s="500">
        <v>24.712124914671627</v>
      </c>
      <c r="M562" s="488">
        <f t="shared" si="76"/>
        <v>0</v>
      </c>
      <c r="N562" s="440">
        <v>369.50457863472172</v>
      </c>
      <c r="O562" s="440">
        <v>400.23959845931046</v>
      </c>
      <c r="P562" s="438">
        <v>378.36110053787132</v>
      </c>
      <c r="Q562" s="438">
        <v>378.36110053787132</v>
      </c>
      <c r="R562" s="487">
        <f t="shared" si="77"/>
        <v>0</v>
      </c>
      <c r="S562" s="440">
        <v>181.15826263249011</v>
      </c>
      <c r="T562" s="440">
        <v>181.15826263249011</v>
      </c>
      <c r="U562" s="438">
        <v>185.10490738908166</v>
      </c>
      <c r="V562" s="438">
        <v>185.10490738908166</v>
      </c>
      <c r="W562" s="487">
        <f t="shared" si="78"/>
        <v>0</v>
      </c>
      <c r="X562" s="440">
        <v>550.66284126721189</v>
      </c>
      <c r="Y562" s="440">
        <v>581.39786109180056</v>
      </c>
      <c r="Z562" s="438">
        <v>563.46600792695301</v>
      </c>
      <c r="AA562" s="438">
        <v>563.46600792695301</v>
      </c>
      <c r="AB562" s="487">
        <f t="shared" si="79"/>
        <v>0</v>
      </c>
      <c r="AC562" s="440">
        <v>152.26796784996927</v>
      </c>
      <c r="AD562" s="440">
        <v>151.92881682432912</v>
      </c>
      <c r="AE562" s="440">
        <v>151.92881682432912</v>
      </c>
      <c r="AF562" s="438">
        <f t="shared" si="80"/>
        <v>148.4556099608626</v>
      </c>
      <c r="AG562" s="487">
        <f t="shared" si="81"/>
        <v>3.4732068634665154</v>
      </c>
      <c r="AH562" s="440">
        <v>702.93080911718118</v>
      </c>
      <c r="AI562" s="440">
        <v>733.3266779161296</v>
      </c>
      <c r="AJ562" s="438">
        <v>715.39482475128216</v>
      </c>
      <c r="AK562" s="428">
        <f t="shared" si="82"/>
        <v>711.92161788781561</v>
      </c>
      <c r="AL562" s="487">
        <f t="shared" si="83"/>
        <v>3.4732068634665438</v>
      </c>
      <c r="AM562" s="429">
        <v>9</v>
      </c>
      <c r="AN562" s="429">
        <v>9</v>
      </c>
    </row>
    <row r="563" spans="1:40">
      <c r="A563" s="434">
        <v>832</v>
      </c>
      <c r="B563" s="435" t="s">
        <v>292</v>
      </c>
      <c r="C563" s="436">
        <v>3825</v>
      </c>
      <c r="D563" s="497">
        <v>993.28083874647916</v>
      </c>
      <c r="E563" s="497">
        <v>985.1431350540139</v>
      </c>
      <c r="F563" s="498">
        <v>984.84658924001724</v>
      </c>
      <c r="G563" s="498">
        <v>984.84658924001724</v>
      </c>
      <c r="H563" s="502">
        <f t="shared" si="75"/>
        <v>0</v>
      </c>
      <c r="I563" s="491">
        <v>611.85728317275061</v>
      </c>
      <c r="J563" s="491">
        <v>619.44443215895467</v>
      </c>
      <c r="K563" s="500">
        <v>625.37430389783628</v>
      </c>
      <c r="L563" s="500">
        <v>625.37430389783628</v>
      </c>
      <c r="M563" s="488">
        <f t="shared" si="76"/>
        <v>0</v>
      </c>
      <c r="N563" s="440">
        <v>1605.1381219192297</v>
      </c>
      <c r="O563" s="440">
        <v>1604.5875672129685</v>
      </c>
      <c r="P563" s="438">
        <v>1610.2208931378536</v>
      </c>
      <c r="Q563" s="438">
        <v>1610.2208931378536</v>
      </c>
      <c r="R563" s="487">
        <f t="shared" si="77"/>
        <v>0</v>
      </c>
      <c r="S563" s="440">
        <v>480.21673416751673</v>
      </c>
      <c r="T563" s="440">
        <v>480.21673416751673</v>
      </c>
      <c r="U563" s="438">
        <v>480.42945339430577</v>
      </c>
      <c r="V563" s="438">
        <v>480.42945339430577</v>
      </c>
      <c r="W563" s="487">
        <f t="shared" si="78"/>
        <v>0</v>
      </c>
      <c r="X563" s="440">
        <v>2085.3548560867462</v>
      </c>
      <c r="Y563" s="440">
        <v>2084.8043013804854</v>
      </c>
      <c r="Z563" s="438">
        <v>2090.6503465321593</v>
      </c>
      <c r="AA563" s="438">
        <v>2090.6503465321593</v>
      </c>
      <c r="AB563" s="487">
        <f t="shared" si="79"/>
        <v>0</v>
      </c>
      <c r="AC563" s="440">
        <v>203.76163486027238</v>
      </c>
      <c r="AD563" s="440">
        <v>202.51812383790448</v>
      </c>
      <c r="AE563" s="440">
        <v>202.51812383790448</v>
      </c>
      <c r="AF563" s="438">
        <f t="shared" si="80"/>
        <v>200.11550485588398</v>
      </c>
      <c r="AG563" s="487">
        <f t="shared" si="81"/>
        <v>2.4026189820204991</v>
      </c>
      <c r="AH563" s="440">
        <v>2289.116490947019</v>
      </c>
      <c r="AI563" s="440">
        <v>2287.32242521839</v>
      </c>
      <c r="AJ563" s="438">
        <v>2293.1684703700639</v>
      </c>
      <c r="AK563" s="428">
        <f t="shared" si="82"/>
        <v>2290.7658513880433</v>
      </c>
      <c r="AL563" s="487">
        <f t="shared" si="83"/>
        <v>2.4026189820206127</v>
      </c>
      <c r="AM563" s="429">
        <v>17</v>
      </c>
      <c r="AN563" s="429">
        <v>17</v>
      </c>
    </row>
    <row r="564" spans="1:40">
      <c r="A564" s="434">
        <v>833</v>
      </c>
      <c r="B564" s="435" t="s">
        <v>293</v>
      </c>
      <c r="C564" s="436">
        <v>1691</v>
      </c>
      <c r="D564" s="497">
        <v>163.62684283231366</v>
      </c>
      <c r="E564" s="497">
        <v>161.97371481628483</v>
      </c>
      <c r="F564" s="498">
        <v>159.66365631587118</v>
      </c>
      <c r="G564" s="498">
        <v>159.66365631587118</v>
      </c>
      <c r="H564" s="502">
        <f t="shared" si="75"/>
        <v>0</v>
      </c>
      <c r="I564" s="491">
        <v>545.66244397792411</v>
      </c>
      <c r="J564" s="491">
        <v>534.09737437838498</v>
      </c>
      <c r="K564" s="500">
        <v>543.57480114496173</v>
      </c>
      <c r="L564" s="500">
        <v>543.57480114496173</v>
      </c>
      <c r="M564" s="488">
        <f t="shared" si="76"/>
        <v>0</v>
      </c>
      <c r="N564" s="440">
        <v>709.28928681023774</v>
      </c>
      <c r="O564" s="440">
        <v>696.07108919466975</v>
      </c>
      <c r="P564" s="438">
        <v>703.23845746083293</v>
      </c>
      <c r="Q564" s="438">
        <v>703.23845746083293</v>
      </c>
      <c r="R564" s="487">
        <f t="shared" si="77"/>
        <v>0</v>
      </c>
      <c r="S564" s="440">
        <v>222.09191817322798</v>
      </c>
      <c r="T564" s="440">
        <v>222.09191817322798</v>
      </c>
      <c r="U564" s="438">
        <v>222.70392971905562</v>
      </c>
      <c r="V564" s="438">
        <v>222.70392971905562</v>
      </c>
      <c r="W564" s="487">
        <f t="shared" si="78"/>
        <v>0</v>
      </c>
      <c r="X564" s="440">
        <v>931.38120498346564</v>
      </c>
      <c r="Y564" s="440">
        <v>918.16300736789776</v>
      </c>
      <c r="Z564" s="438">
        <v>925.94238717988844</v>
      </c>
      <c r="AA564" s="438">
        <v>925.94238717988844</v>
      </c>
      <c r="AB564" s="487">
        <f t="shared" si="79"/>
        <v>0</v>
      </c>
      <c r="AC564" s="440">
        <v>201.31805789115472</v>
      </c>
      <c r="AD564" s="440">
        <v>200.66480433745858</v>
      </c>
      <c r="AE564" s="440">
        <v>200.66480433745858</v>
      </c>
      <c r="AF564" s="438">
        <f t="shared" si="80"/>
        <v>198.16446550052305</v>
      </c>
      <c r="AG564" s="487">
        <f t="shared" si="81"/>
        <v>2.5003388369355264</v>
      </c>
      <c r="AH564" s="440">
        <v>1132.6992628746204</v>
      </c>
      <c r="AI564" s="440">
        <v>1118.8278117053565</v>
      </c>
      <c r="AJ564" s="438">
        <v>1126.607191517347</v>
      </c>
      <c r="AK564" s="428">
        <f t="shared" si="82"/>
        <v>1124.1068526804115</v>
      </c>
      <c r="AL564" s="487">
        <f t="shared" si="83"/>
        <v>2.500338836935498</v>
      </c>
      <c r="AM564" s="429">
        <v>2</v>
      </c>
      <c r="AN564" s="429">
        <v>2</v>
      </c>
    </row>
    <row r="565" spans="1:40">
      <c r="A565" s="434">
        <v>834</v>
      </c>
      <c r="B565" s="435" t="s">
        <v>294</v>
      </c>
      <c r="C565" s="436">
        <v>5879</v>
      </c>
      <c r="D565" s="497">
        <v>177.35103221028305</v>
      </c>
      <c r="E565" s="497">
        <v>175.56779821153995</v>
      </c>
      <c r="F565" s="498">
        <v>175.61817417293011</v>
      </c>
      <c r="G565" s="498">
        <v>175.61817417293011</v>
      </c>
      <c r="H565" s="502">
        <f t="shared" si="75"/>
        <v>0</v>
      </c>
      <c r="I565" s="491">
        <v>380.94336946642642</v>
      </c>
      <c r="J565" s="491">
        <v>387.14588690784262</v>
      </c>
      <c r="K565" s="500">
        <v>379.94275880807186</v>
      </c>
      <c r="L565" s="500">
        <v>379.94275880807186</v>
      </c>
      <c r="M565" s="488">
        <f t="shared" si="76"/>
        <v>0</v>
      </c>
      <c r="N565" s="440">
        <v>558.29440167670941</v>
      </c>
      <c r="O565" s="440">
        <v>562.7136851193826</v>
      </c>
      <c r="P565" s="438">
        <v>555.560932981002</v>
      </c>
      <c r="Q565" s="438">
        <v>555.560932981002</v>
      </c>
      <c r="R565" s="487">
        <f t="shared" si="77"/>
        <v>0</v>
      </c>
      <c r="S565" s="440">
        <v>273.21967375277956</v>
      </c>
      <c r="T565" s="440">
        <v>273.21967375277956</v>
      </c>
      <c r="U565" s="438">
        <v>271.4109549318934</v>
      </c>
      <c r="V565" s="438">
        <v>271.4109549318934</v>
      </c>
      <c r="W565" s="487">
        <f t="shared" si="78"/>
        <v>0</v>
      </c>
      <c r="X565" s="440">
        <v>831.51407542948891</v>
      </c>
      <c r="Y565" s="440">
        <v>835.9333588721621</v>
      </c>
      <c r="Z565" s="438">
        <v>826.97188791289523</v>
      </c>
      <c r="AA565" s="438">
        <v>826.97188791289523</v>
      </c>
      <c r="AB565" s="487">
        <f t="shared" si="79"/>
        <v>0</v>
      </c>
      <c r="AC565" s="440">
        <v>188.51564215343768</v>
      </c>
      <c r="AD565" s="440">
        <v>187.49005646690031</v>
      </c>
      <c r="AE565" s="440">
        <v>187.49005646690031</v>
      </c>
      <c r="AF565" s="438">
        <f t="shared" si="80"/>
        <v>185.23634451853448</v>
      </c>
      <c r="AG565" s="487">
        <f t="shared" si="81"/>
        <v>2.253711948365833</v>
      </c>
      <c r="AH565" s="440">
        <v>1020.0297175829267</v>
      </c>
      <c r="AI565" s="440">
        <v>1023.4234153390626</v>
      </c>
      <c r="AJ565" s="438">
        <v>1014.4619443797956</v>
      </c>
      <c r="AK565" s="428">
        <f t="shared" si="82"/>
        <v>1012.2082324314297</v>
      </c>
      <c r="AL565" s="487">
        <f t="shared" si="83"/>
        <v>2.2537119483658898</v>
      </c>
      <c r="AM565" s="429">
        <v>5</v>
      </c>
      <c r="AN565" s="429">
        <v>5</v>
      </c>
    </row>
    <row r="566" spans="1:40">
      <c r="A566" s="434">
        <v>837</v>
      </c>
      <c r="B566" s="435" t="s">
        <v>295</v>
      </c>
      <c r="C566" s="436">
        <v>249009</v>
      </c>
      <c r="D566" s="497">
        <v>44.566580949930525</v>
      </c>
      <c r="E566" s="497">
        <v>43.30467173668854</v>
      </c>
      <c r="F566" s="498">
        <v>43.895047824265376</v>
      </c>
      <c r="G566" s="498">
        <v>43.895047824265376</v>
      </c>
      <c r="H566" s="502">
        <f t="shared" si="75"/>
        <v>0</v>
      </c>
      <c r="I566" s="491">
        <v>-200.8650316920446</v>
      </c>
      <c r="J566" s="491">
        <v>-194.73457728505565</v>
      </c>
      <c r="K566" s="500">
        <v>-206.49806981425439</v>
      </c>
      <c r="L566" s="500">
        <v>-206.49806981425439</v>
      </c>
      <c r="M566" s="488">
        <f t="shared" si="76"/>
        <v>0</v>
      </c>
      <c r="N566" s="440">
        <v>-156.29845074211406</v>
      </c>
      <c r="O566" s="440">
        <v>-151.42990554836712</v>
      </c>
      <c r="P566" s="438">
        <v>-162.60302198998903</v>
      </c>
      <c r="Q566" s="438">
        <v>-162.60302198998903</v>
      </c>
      <c r="R566" s="487">
        <f t="shared" si="77"/>
        <v>0</v>
      </c>
      <c r="S566" s="440">
        <v>4.3836278071260555</v>
      </c>
      <c r="T566" s="440">
        <v>4.3836278071260555</v>
      </c>
      <c r="U566" s="438">
        <v>4.9624537332221506</v>
      </c>
      <c r="V566" s="438">
        <v>4.9624537332221506</v>
      </c>
      <c r="W566" s="487">
        <f t="shared" si="78"/>
        <v>0</v>
      </c>
      <c r="X566" s="440">
        <v>-151.91482293498802</v>
      </c>
      <c r="Y566" s="440">
        <v>-147.04627774124106</v>
      </c>
      <c r="Z566" s="438">
        <v>-157.64056825676687</v>
      </c>
      <c r="AA566" s="438">
        <v>-157.64056825676687</v>
      </c>
      <c r="AB566" s="487">
        <f t="shared" si="79"/>
        <v>0</v>
      </c>
      <c r="AC566" s="440">
        <v>150.02741753246673</v>
      </c>
      <c r="AD566" s="440">
        <v>149.45294876511167</v>
      </c>
      <c r="AE566" s="440">
        <v>149.45294876511167</v>
      </c>
      <c r="AF566" s="438">
        <f t="shared" si="80"/>
        <v>147.46495259249343</v>
      </c>
      <c r="AG566" s="487">
        <f t="shared" si="81"/>
        <v>1.9879961726182387</v>
      </c>
      <c r="AH566" s="440">
        <v>-1.8874054025212783</v>
      </c>
      <c r="AI566" s="440">
        <v>2.4066710238706035</v>
      </c>
      <c r="AJ566" s="438">
        <v>-8.1876194916552123</v>
      </c>
      <c r="AK566" s="428">
        <f t="shared" si="82"/>
        <v>-10.175615664273437</v>
      </c>
      <c r="AL566" s="487">
        <f t="shared" si="83"/>
        <v>1.9879961726182245</v>
      </c>
      <c r="AM566" s="429">
        <v>6</v>
      </c>
      <c r="AN566" s="429">
        <v>6</v>
      </c>
    </row>
    <row r="567" spans="1:40">
      <c r="A567" s="434">
        <v>844</v>
      </c>
      <c r="B567" s="435" t="s">
        <v>296</v>
      </c>
      <c r="C567" s="436">
        <v>1441</v>
      </c>
      <c r="D567" s="497">
        <v>-86.05295294491809</v>
      </c>
      <c r="E567" s="497">
        <v>-85.812937133085356</v>
      </c>
      <c r="F567" s="498">
        <v>-83.701010050546003</v>
      </c>
      <c r="G567" s="498">
        <v>-83.701010050546003</v>
      </c>
      <c r="H567" s="502">
        <f t="shared" si="75"/>
        <v>0</v>
      </c>
      <c r="I567" s="491">
        <v>19.639520713214079</v>
      </c>
      <c r="J567" s="491">
        <v>28.754845425794443</v>
      </c>
      <c r="K567" s="500">
        <v>36.550987570336304</v>
      </c>
      <c r="L567" s="500">
        <v>36.550987570336304</v>
      </c>
      <c r="M567" s="488">
        <f t="shared" si="76"/>
        <v>0</v>
      </c>
      <c r="N567" s="440">
        <v>-66.413432231704022</v>
      </c>
      <c r="O567" s="440">
        <v>-57.058091707290906</v>
      </c>
      <c r="P567" s="438">
        <v>-47.150022480209707</v>
      </c>
      <c r="Q567" s="438">
        <v>-47.150022480209707</v>
      </c>
      <c r="R567" s="487">
        <f t="shared" si="77"/>
        <v>0</v>
      </c>
      <c r="S567" s="440">
        <v>520.04294401240531</v>
      </c>
      <c r="T567" s="440">
        <v>520.04294401240531</v>
      </c>
      <c r="U567" s="438">
        <v>521.64989944194508</v>
      </c>
      <c r="V567" s="438">
        <v>521.64989944194508</v>
      </c>
      <c r="W567" s="487">
        <f t="shared" si="78"/>
        <v>0</v>
      </c>
      <c r="X567" s="440">
        <v>453.62951178070125</v>
      </c>
      <c r="Y567" s="440">
        <v>462.98485230511437</v>
      </c>
      <c r="Z567" s="438">
        <v>474.49987696173537</v>
      </c>
      <c r="AA567" s="438">
        <v>474.49987696173537</v>
      </c>
      <c r="AB567" s="487">
        <f t="shared" si="79"/>
        <v>0</v>
      </c>
      <c r="AC567" s="440">
        <v>255.26648005859647</v>
      </c>
      <c r="AD567" s="440">
        <v>253.00018996730046</v>
      </c>
      <c r="AE567" s="440">
        <v>253.00018996730046</v>
      </c>
      <c r="AF567" s="438">
        <f t="shared" si="80"/>
        <v>248.75395775541702</v>
      </c>
      <c r="AG567" s="487">
        <f t="shared" si="81"/>
        <v>4.2462322118834379</v>
      </c>
      <c r="AH567" s="440">
        <v>708.89599183929772</v>
      </c>
      <c r="AI567" s="440">
        <v>715.98504227241483</v>
      </c>
      <c r="AJ567" s="438">
        <v>727.50006692903582</v>
      </c>
      <c r="AK567" s="428">
        <f t="shared" si="82"/>
        <v>723.25383471715247</v>
      </c>
      <c r="AL567" s="487">
        <f t="shared" si="83"/>
        <v>4.2462322118833526</v>
      </c>
      <c r="AM567" s="429">
        <v>11</v>
      </c>
      <c r="AN567" s="429">
        <v>11</v>
      </c>
    </row>
    <row r="568" spans="1:40">
      <c r="A568" s="434">
        <v>845</v>
      </c>
      <c r="B568" s="435" t="s">
        <v>297</v>
      </c>
      <c r="C568" s="436">
        <v>2863</v>
      </c>
      <c r="D568" s="497">
        <v>817.10393431252544</v>
      </c>
      <c r="E568" s="497">
        <v>810.35260106064447</v>
      </c>
      <c r="F568" s="498">
        <v>811.5996516027335</v>
      </c>
      <c r="G568" s="498">
        <v>811.5996516027335</v>
      </c>
      <c r="H568" s="502">
        <f t="shared" si="75"/>
        <v>0</v>
      </c>
      <c r="I568" s="491">
        <v>3.9812655265477459</v>
      </c>
      <c r="J568" s="491">
        <v>10.405110420806469</v>
      </c>
      <c r="K568" s="500">
        <v>20.741129467653451</v>
      </c>
      <c r="L568" s="500">
        <v>20.741129467653451</v>
      </c>
      <c r="M568" s="488">
        <f t="shared" si="76"/>
        <v>0</v>
      </c>
      <c r="N568" s="440">
        <v>821.08519983907308</v>
      </c>
      <c r="O568" s="440">
        <v>820.757711481451</v>
      </c>
      <c r="P568" s="438">
        <v>832.34078107038704</v>
      </c>
      <c r="Q568" s="438">
        <v>832.34078107038704</v>
      </c>
      <c r="R568" s="487">
        <f t="shared" si="77"/>
        <v>0</v>
      </c>
      <c r="S568" s="440">
        <v>440.27081277989686</v>
      </c>
      <c r="T568" s="440">
        <v>440.27081277989686</v>
      </c>
      <c r="U568" s="438">
        <v>438.35425360143012</v>
      </c>
      <c r="V568" s="438">
        <v>438.35425360143012</v>
      </c>
      <c r="W568" s="487">
        <f t="shared" si="78"/>
        <v>0</v>
      </c>
      <c r="X568" s="440">
        <v>1261.35601261897</v>
      </c>
      <c r="Y568" s="440">
        <v>1261.0285242613479</v>
      </c>
      <c r="Z568" s="438">
        <v>1270.6950346718172</v>
      </c>
      <c r="AA568" s="438">
        <v>1270.6950346718172</v>
      </c>
      <c r="AB568" s="487">
        <f t="shared" si="79"/>
        <v>0</v>
      </c>
      <c r="AC568" s="440">
        <v>208.89526723852464</v>
      </c>
      <c r="AD568" s="440">
        <v>208.17453921952196</v>
      </c>
      <c r="AE568" s="440">
        <v>208.17453921952196</v>
      </c>
      <c r="AF568" s="438">
        <f t="shared" si="80"/>
        <v>206.01743949850427</v>
      </c>
      <c r="AG568" s="487">
        <f t="shared" si="81"/>
        <v>2.157099721017687</v>
      </c>
      <c r="AH568" s="440">
        <v>1470.2512798574946</v>
      </c>
      <c r="AI568" s="440">
        <v>1469.20306348087</v>
      </c>
      <c r="AJ568" s="438">
        <v>1478.8695738913391</v>
      </c>
      <c r="AK568" s="428">
        <f t="shared" si="82"/>
        <v>1476.7124741703215</v>
      </c>
      <c r="AL568" s="487">
        <f t="shared" si="83"/>
        <v>2.1570997210176301</v>
      </c>
      <c r="AM568" s="429">
        <v>19</v>
      </c>
      <c r="AN568" s="429">
        <v>19</v>
      </c>
    </row>
    <row r="569" spans="1:40">
      <c r="A569" s="434">
        <v>846</v>
      </c>
      <c r="B569" s="435" t="s">
        <v>298</v>
      </c>
      <c r="C569" s="436">
        <v>4862</v>
      </c>
      <c r="D569" s="497">
        <v>206.86421825721342</v>
      </c>
      <c r="E569" s="497">
        <v>204.88574673218977</v>
      </c>
      <c r="F569" s="498">
        <v>206.25192567254709</v>
      </c>
      <c r="G569" s="498">
        <v>206.25192567254709</v>
      </c>
      <c r="H569" s="502">
        <f t="shared" ref="H569:H605" si="84">F569-G569</f>
        <v>0</v>
      </c>
      <c r="I569" s="491">
        <v>275.3774782206284</v>
      </c>
      <c r="J569" s="491">
        <v>281.47270870863565</v>
      </c>
      <c r="K569" s="500">
        <v>283.35641076367631</v>
      </c>
      <c r="L569" s="500">
        <v>283.35641076367631</v>
      </c>
      <c r="M569" s="488">
        <f t="shared" ref="M569:M605" si="85">K569-L569</f>
        <v>0</v>
      </c>
      <c r="N569" s="440">
        <v>482.2416964778418</v>
      </c>
      <c r="O569" s="440">
        <v>486.35845544082542</v>
      </c>
      <c r="P569" s="438">
        <v>489.6083364362234</v>
      </c>
      <c r="Q569" s="438">
        <v>489.6083364362234</v>
      </c>
      <c r="R569" s="487">
        <f t="shared" ref="R569:R605" si="86">P569-Q569</f>
        <v>0</v>
      </c>
      <c r="S569" s="440">
        <v>590.42554554025412</v>
      </c>
      <c r="T569" s="440">
        <v>590.42554554025412</v>
      </c>
      <c r="U569" s="438">
        <v>585.37872270357707</v>
      </c>
      <c r="V569" s="438">
        <v>585.37872270357707</v>
      </c>
      <c r="W569" s="487">
        <f t="shared" ref="W569:W605" si="87">U569-V569</f>
        <v>0</v>
      </c>
      <c r="X569" s="440">
        <v>1072.667242018096</v>
      </c>
      <c r="Y569" s="440">
        <v>1076.7840009810795</v>
      </c>
      <c r="Z569" s="438">
        <v>1074.9870591398003</v>
      </c>
      <c r="AA569" s="438">
        <v>1074.9870591398003</v>
      </c>
      <c r="AB569" s="487">
        <f t="shared" ref="AB569:AB605" si="88">Z569-AA569</f>
        <v>0</v>
      </c>
      <c r="AC569" s="440">
        <v>235.76807395574593</v>
      </c>
      <c r="AD569" s="440">
        <v>233.50666671224243</v>
      </c>
      <c r="AE569" s="440">
        <v>233.50666671224243</v>
      </c>
      <c r="AF569" s="438">
        <f t="shared" ref="AF569:AF605" si="89">AF267/C267</f>
        <v>234.09671865113523</v>
      </c>
      <c r="AG569" s="487">
        <f t="shared" ref="AG569:AG605" si="90">AE569-AF569</f>
        <v>-0.59005193889279894</v>
      </c>
      <c r="AH569" s="440">
        <v>1308.4353159738421</v>
      </c>
      <c r="AI569" s="440">
        <v>1310.2906676933221</v>
      </c>
      <c r="AJ569" s="438">
        <v>1308.4937258520429</v>
      </c>
      <c r="AK569" s="428">
        <f t="shared" ref="AK569:AK605" si="91">AK267/C267</f>
        <v>1309.0837777909358</v>
      </c>
      <c r="AL569" s="487">
        <f t="shared" ref="AL569:AL605" si="92">AJ569-AK569</f>
        <v>-0.59005193889288421</v>
      </c>
      <c r="AM569" s="429">
        <v>14</v>
      </c>
      <c r="AN569" s="429">
        <v>14</v>
      </c>
    </row>
    <row r="570" spans="1:40">
      <c r="A570" s="434">
        <v>848</v>
      </c>
      <c r="B570" s="435" t="s">
        <v>299</v>
      </c>
      <c r="C570" s="436">
        <v>4160</v>
      </c>
      <c r="D570" s="497">
        <v>253.89713730560425</v>
      </c>
      <c r="E570" s="497">
        <v>251.50722041899348</v>
      </c>
      <c r="F570" s="498">
        <v>252.9121247754471</v>
      </c>
      <c r="G570" s="498">
        <v>252.9121247754471</v>
      </c>
      <c r="H570" s="502">
        <f t="shared" si="84"/>
        <v>0</v>
      </c>
      <c r="I570" s="491">
        <v>54.445453685529586</v>
      </c>
      <c r="J570" s="491">
        <v>-12.933933333923981</v>
      </c>
      <c r="K570" s="500">
        <v>-12.379405999408315</v>
      </c>
      <c r="L570" s="500">
        <v>-12.379405999408315</v>
      </c>
      <c r="M570" s="488">
        <f t="shared" si="85"/>
        <v>0</v>
      </c>
      <c r="N570" s="440">
        <v>308.34259099113382</v>
      </c>
      <c r="O570" s="440">
        <v>238.5732870850695</v>
      </c>
      <c r="P570" s="438">
        <v>240.53271877603876</v>
      </c>
      <c r="Q570" s="438">
        <v>240.53271877603876</v>
      </c>
      <c r="R570" s="487">
        <f t="shared" si="86"/>
        <v>0</v>
      </c>
      <c r="S570" s="440">
        <v>614.1165128872068</v>
      </c>
      <c r="T570" s="440">
        <v>614.1165128872068</v>
      </c>
      <c r="U570" s="438">
        <v>614.48705867543686</v>
      </c>
      <c r="V570" s="438">
        <v>614.48705867543686</v>
      </c>
      <c r="W570" s="487">
        <f t="shared" si="87"/>
        <v>0</v>
      </c>
      <c r="X570" s="440">
        <v>922.45910387834067</v>
      </c>
      <c r="Y570" s="440">
        <v>852.68979997227632</v>
      </c>
      <c r="Z570" s="438">
        <v>855.01977745147576</v>
      </c>
      <c r="AA570" s="438">
        <v>855.01977745147576</v>
      </c>
      <c r="AB570" s="487">
        <f t="shared" si="88"/>
        <v>0</v>
      </c>
      <c r="AC570" s="440">
        <v>239.55361343680175</v>
      </c>
      <c r="AD570" s="440">
        <v>237.59053172858552</v>
      </c>
      <c r="AE570" s="440">
        <v>237.59053172858552</v>
      </c>
      <c r="AF570" s="438">
        <f t="shared" si="89"/>
        <v>234.81972914931282</v>
      </c>
      <c r="AG570" s="487">
        <f t="shared" si="90"/>
        <v>2.7708025792726971</v>
      </c>
      <c r="AH570" s="440">
        <v>1162.0127173151425</v>
      </c>
      <c r="AI570" s="440">
        <v>1090.2803317008618</v>
      </c>
      <c r="AJ570" s="438">
        <v>1092.6103091800612</v>
      </c>
      <c r="AK570" s="428">
        <f t="shared" si="91"/>
        <v>1089.8395066007886</v>
      </c>
      <c r="AL570" s="487">
        <f t="shared" si="92"/>
        <v>2.7708025792726403</v>
      </c>
      <c r="AM570" s="429">
        <v>12</v>
      </c>
      <c r="AN570" s="429">
        <v>12</v>
      </c>
    </row>
    <row r="571" spans="1:40">
      <c r="A571" s="434">
        <v>849</v>
      </c>
      <c r="B571" s="435" t="s">
        <v>300</v>
      </c>
      <c r="C571" s="436">
        <v>2903</v>
      </c>
      <c r="D571" s="497">
        <v>676.98575188510085</v>
      </c>
      <c r="E571" s="497">
        <v>671.30823419977196</v>
      </c>
      <c r="F571" s="498">
        <v>669.91352088518443</v>
      </c>
      <c r="G571" s="498">
        <v>669.91352088518443</v>
      </c>
      <c r="H571" s="502">
        <f t="shared" si="84"/>
        <v>0</v>
      </c>
      <c r="I571" s="491">
        <v>231.85283093122791</v>
      </c>
      <c r="J571" s="491">
        <v>238.34554813941804</v>
      </c>
      <c r="K571" s="500">
        <v>230.2028346678307</v>
      </c>
      <c r="L571" s="500">
        <v>230.2028346678307</v>
      </c>
      <c r="M571" s="488">
        <f t="shared" si="85"/>
        <v>0</v>
      </c>
      <c r="N571" s="440">
        <v>908.83858281632877</v>
      </c>
      <c r="O571" s="440">
        <v>909.65378233919</v>
      </c>
      <c r="P571" s="438">
        <v>900.11635555301518</v>
      </c>
      <c r="Q571" s="438">
        <v>900.11635555301518</v>
      </c>
      <c r="R571" s="487">
        <f t="shared" si="86"/>
        <v>0</v>
      </c>
      <c r="S571" s="440">
        <v>556.95278412500033</v>
      </c>
      <c r="T571" s="440">
        <v>556.95278412500033</v>
      </c>
      <c r="U571" s="438">
        <v>557.90758202052905</v>
      </c>
      <c r="V571" s="438">
        <v>557.90758202052905</v>
      </c>
      <c r="W571" s="487">
        <f t="shared" si="87"/>
        <v>0</v>
      </c>
      <c r="X571" s="440">
        <v>1465.7913669413292</v>
      </c>
      <c r="Y571" s="440">
        <v>1466.6065664641903</v>
      </c>
      <c r="Z571" s="438">
        <v>1458.0239375735441</v>
      </c>
      <c r="AA571" s="438">
        <v>1458.0239375735441</v>
      </c>
      <c r="AB571" s="487">
        <f t="shared" si="88"/>
        <v>0</v>
      </c>
      <c r="AC571" s="440">
        <v>240.69437847099516</v>
      </c>
      <c r="AD571" s="440">
        <v>239.11882710340075</v>
      </c>
      <c r="AE571" s="440">
        <v>239.11882710340075</v>
      </c>
      <c r="AF571" s="438">
        <f t="shared" si="89"/>
        <v>240.09808516010861</v>
      </c>
      <c r="AG571" s="487">
        <f t="shared" si="90"/>
        <v>-0.97925805670786303</v>
      </c>
      <c r="AH571" s="440">
        <v>1706.4857454123246</v>
      </c>
      <c r="AI571" s="440">
        <v>1705.725393567591</v>
      </c>
      <c r="AJ571" s="438">
        <v>1697.1427646769448</v>
      </c>
      <c r="AK571" s="428">
        <f t="shared" si="91"/>
        <v>1698.1220227336528</v>
      </c>
      <c r="AL571" s="487">
        <f t="shared" si="92"/>
        <v>-0.97925805670797672</v>
      </c>
      <c r="AM571" s="429">
        <v>16</v>
      </c>
      <c r="AN571" s="429">
        <v>16</v>
      </c>
    </row>
    <row r="572" spans="1:40">
      <c r="A572" s="434">
        <v>850</v>
      </c>
      <c r="B572" s="435" t="s">
        <v>301</v>
      </c>
      <c r="C572" s="436">
        <v>2407</v>
      </c>
      <c r="D572" s="497">
        <v>505.16959257765444</v>
      </c>
      <c r="E572" s="497">
        <v>500.88011079552405</v>
      </c>
      <c r="F572" s="498">
        <v>497.44977821921998</v>
      </c>
      <c r="G572" s="498">
        <v>497.44977821921998</v>
      </c>
      <c r="H572" s="502">
        <f t="shared" si="84"/>
        <v>0</v>
      </c>
      <c r="I572" s="491">
        <v>73.24302324697021</v>
      </c>
      <c r="J572" s="491">
        <v>146.79460642232175</v>
      </c>
      <c r="K572" s="500">
        <v>144.18063565833211</v>
      </c>
      <c r="L572" s="500">
        <v>144.18063565833211</v>
      </c>
      <c r="M572" s="488">
        <f t="shared" si="85"/>
        <v>0</v>
      </c>
      <c r="N572" s="440">
        <v>578.41261582462471</v>
      </c>
      <c r="O572" s="440">
        <v>647.6747172178458</v>
      </c>
      <c r="P572" s="438">
        <v>641.63041387755209</v>
      </c>
      <c r="Q572" s="438">
        <v>641.63041387755209</v>
      </c>
      <c r="R572" s="487">
        <f t="shared" si="86"/>
        <v>0</v>
      </c>
      <c r="S572" s="440">
        <v>378.51317586503706</v>
      </c>
      <c r="T572" s="440">
        <v>378.51317586503706</v>
      </c>
      <c r="U572" s="438">
        <v>379.23501782791539</v>
      </c>
      <c r="V572" s="438">
        <v>379.23501782791539</v>
      </c>
      <c r="W572" s="487">
        <f t="shared" si="87"/>
        <v>0</v>
      </c>
      <c r="X572" s="440">
        <v>956.92579168966176</v>
      </c>
      <c r="Y572" s="440">
        <v>1026.1878930828827</v>
      </c>
      <c r="Z572" s="438">
        <v>1020.8654317054675</v>
      </c>
      <c r="AA572" s="438">
        <v>1020.8654317054675</v>
      </c>
      <c r="AB572" s="487">
        <f t="shared" si="88"/>
        <v>0</v>
      </c>
      <c r="AC572" s="440">
        <v>173.28996795015593</v>
      </c>
      <c r="AD572" s="440">
        <v>172.52685392112576</v>
      </c>
      <c r="AE572" s="440">
        <v>172.52685392112576</v>
      </c>
      <c r="AF572" s="438">
        <f t="shared" si="89"/>
        <v>167.68220541672838</v>
      </c>
      <c r="AG572" s="487">
        <f t="shared" si="90"/>
        <v>4.8446485043973837</v>
      </c>
      <c r="AH572" s="440">
        <v>1130.2157596398176</v>
      </c>
      <c r="AI572" s="440">
        <v>1198.7147470040086</v>
      </c>
      <c r="AJ572" s="438">
        <v>1193.3922856265933</v>
      </c>
      <c r="AK572" s="428">
        <f t="shared" si="91"/>
        <v>1188.547637122196</v>
      </c>
      <c r="AL572" s="487">
        <f t="shared" si="92"/>
        <v>4.8446485043973553</v>
      </c>
      <c r="AM572" s="429">
        <v>13</v>
      </c>
      <c r="AN572" s="429">
        <v>13</v>
      </c>
    </row>
    <row r="573" spans="1:40">
      <c r="A573" s="434">
        <v>851</v>
      </c>
      <c r="B573" s="435" t="s">
        <v>302</v>
      </c>
      <c r="C573" s="436">
        <v>21227</v>
      </c>
      <c r="D573" s="497">
        <v>368.77826616622963</v>
      </c>
      <c r="E573" s="497">
        <v>365.40537305594881</v>
      </c>
      <c r="F573" s="498">
        <v>363.15380029544269</v>
      </c>
      <c r="G573" s="498">
        <v>363.15380029544269</v>
      </c>
      <c r="H573" s="502">
        <f t="shared" si="84"/>
        <v>0</v>
      </c>
      <c r="I573" s="491">
        <v>-299.2451749202815</v>
      </c>
      <c r="J573" s="491">
        <v>-320.66713718253078</v>
      </c>
      <c r="K573" s="500">
        <v>-328.74548623337603</v>
      </c>
      <c r="L573" s="500">
        <v>-328.74548623337603</v>
      </c>
      <c r="M573" s="488">
        <f t="shared" si="85"/>
        <v>0</v>
      </c>
      <c r="N573" s="440">
        <v>69.533091245948128</v>
      </c>
      <c r="O573" s="440">
        <v>44.738235873418041</v>
      </c>
      <c r="P573" s="438">
        <v>34.408314062066665</v>
      </c>
      <c r="Q573" s="438">
        <v>34.408314062066665</v>
      </c>
      <c r="R573" s="487">
        <f t="shared" si="86"/>
        <v>0</v>
      </c>
      <c r="S573" s="440">
        <v>282.86264195776579</v>
      </c>
      <c r="T573" s="440">
        <v>282.86264195776579</v>
      </c>
      <c r="U573" s="438">
        <v>282.75452881445329</v>
      </c>
      <c r="V573" s="438">
        <v>282.75452881445329</v>
      </c>
      <c r="W573" s="487">
        <f t="shared" si="87"/>
        <v>0</v>
      </c>
      <c r="X573" s="440">
        <v>352.39573320371392</v>
      </c>
      <c r="Y573" s="440">
        <v>327.60087783118382</v>
      </c>
      <c r="Z573" s="438">
        <v>317.16284287651996</v>
      </c>
      <c r="AA573" s="438">
        <v>317.16284287651996</v>
      </c>
      <c r="AB573" s="487">
        <f t="shared" si="88"/>
        <v>0</v>
      </c>
      <c r="AC573" s="440">
        <v>157.28223769410181</v>
      </c>
      <c r="AD573" s="440">
        <v>156.93300011112106</v>
      </c>
      <c r="AE573" s="440">
        <v>156.93300011112106</v>
      </c>
      <c r="AF573" s="438">
        <f t="shared" si="89"/>
        <v>154.21983938972809</v>
      </c>
      <c r="AG573" s="487">
        <f t="shared" si="90"/>
        <v>2.7131607213929669</v>
      </c>
      <c r="AH573" s="440">
        <v>509.67797089781578</v>
      </c>
      <c r="AI573" s="440">
        <v>484.53387794230485</v>
      </c>
      <c r="AJ573" s="438">
        <v>474.09584298764099</v>
      </c>
      <c r="AK573" s="428">
        <f t="shared" si="91"/>
        <v>471.38268226624803</v>
      </c>
      <c r="AL573" s="487">
        <f t="shared" si="92"/>
        <v>2.7131607213929669</v>
      </c>
      <c r="AM573" s="429">
        <v>19</v>
      </c>
      <c r="AN573" s="429">
        <v>19</v>
      </c>
    </row>
    <row r="574" spans="1:40">
      <c r="A574" s="434">
        <v>853</v>
      </c>
      <c r="B574" s="435" t="s">
        <v>303</v>
      </c>
      <c r="C574" s="436">
        <v>197900</v>
      </c>
      <c r="D574" s="497">
        <v>150.08739629472612</v>
      </c>
      <c r="E574" s="497">
        <v>148.16719693857922</v>
      </c>
      <c r="F574" s="498">
        <v>148.57196505314738</v>
      </c>
      <c r="G574" s="498">
        <v>148.57196505314738</v>
      </c>
      <c r="H574" s="502">
        <f t="shared" si="84"/>
        <v>0</v>
      </c>
      <c r="I574" s="491">
        <v>-171.41200968583576</v>
      </c>
      <c r="J574" s="491">
        <v>-160.50001559532879</v>
      </c>
      <c r="K574" s="500">
        <v>-162.31623978867387</v>
      </c>
      <c r="L574" s="500">
        <v>-162.31623978867387</v>
      </c>
      <c r="M574" s="488">
        <f t="shared" si="85"/>
        <v>0</v>
      </c>
      <c r="N574" s="440">
        <v>-21.324613391109612</v>
      </c>
      <c r="O574" s="440">
        <v>-12.332818656749552</v>
      </c>
      <c r="P574" s="438">
        <v>-13.744274735526492</v>
      </c>
      <c r="Q574" s="438">
        <v>-13.744274735526492</v>
      </c>
      <c r="R574" s="487">
        <f t="shared" si="86"/>
        <v>0</v>
      </c>
      <c r="S574" s="440">
        <v>-15.246200836502256</v>
      </c>
      <c r="T574" s="440">
        <v>-15.246200836502256</v>
      </c>
      <c r="U574" s="438">
        <v>-15.218406921613838</v>
      </c>
      <c r="V574" s="438">
        <v>-15.218406921613838</v>
      </c>
      <c r="W574" s="487">
        <f t="shared" si="87"/>
        <v>0</v>
      </c>
      <c r="X574" s="440">
        <v>-36.570814227611869</v>
      </c>
      <c r="Y574" s="440">
        <v>-27.57901949325181</v>
      </c>
      <c r="Z574" s="438">
        <v>-28.96268165714033</v>
      </c>
      <c r="AA574" s="438">
        <v>-28.96268165714033</v>
      </c>
      <c r="AB574" s="487">
        <f t="shared" si="88"/>
        <v>0</v>
      </c>
      <c r="AC574" s="440">
        <v>162.71661012293842</v>
      </c>
      <c r="AD574" s="440">
        <v>162.09207189210156</v>
      </c>
      <c r="AE574" s="440">
        <v>162.09207189210156</v>
      </c>
      <c r="AF574" s="438">
        <f t="shared" si="89"/>
        <v>160.25841758762775</v>
      </c>
      <c r="AG574" s="487">
        <f t="shared" si="90"/>
        <v>1.8336543044738107</v>
      </c>
      <c r="AH574" s="440">
        <v>126.14579589532656</v>
      </c>
      <c r="AI574" s="440">
        <v>134.51305239884977</v>
      </c>
      <c r="AJ574" s="438">
        <v>133.12939023496122</v>
      </c>
      <c r="AK574" s="428">
        <f t="shared" si="91"/>
        <v>131.29573593048741</v>
      </c>
      <c r="AL574" s="487">
        <f t="shared" si="92"/>
        <v>1.8336543044738107</v>
      </c>
      <c r="AM574" s="429">
        <v>2</v>
      </c>
      <c r="AN574" s="429">
        <v>2</v>
      </c>
    </row>
    <row r="575" spans="1:40">
      <c r="A575" s="434">
        <v>854</v>
      </c>
      <c r="B575" s="435" t="s">
        <v>304</v>
      </c>
      <c r="C575" s="436">
        <v>3262</v>
      </c>
      <c r="D575" s="497">
        <v>405.24780963482789</v>
      </c>
      <c r="E575" s="497">
        <v>401.69888238697786</v>
      </c>
      <c r="F575" s="498">
        <v>396.42477224479387</v>
      </c>
      <c r="G575" s="498">
        <v>396.42477224479387</v>
      </c>
      <c r="H575" s="502">
        <f t="shared" si="84"/>
        <v>0</v>
      </c>
      <c r="I575" s="491">
        <v>-231.29970842328055</v>
      </c>
      <c r="J575" s="491">
        <v>-221.93637055987512</v>
      </c>
      <c r="K575" s="500">
        <v>-223.04387228752307</v>
      </c>
      <c r="L575" s="500">
        <v>-223.04387228752307</v>
      </c>
      <c r="M575" s="488">
        <f t="shared" si="85"/>
        <v>0</v>
      </c>
      <c r="N575" s="440">
        <v>173.94810121154737</v>
      </c>
      <c r="O575" s="440">
        <v>179.76251182710277</v>
      </c>
      <c r="P575" s="438">
        <v>173.38089995727083</v>
      </c>
      <c r="Q575" s="438">
        <v>173.38089995727083</v>
      </c>
      <c r="R575" s="487">
        <f t="shared" si="86"/>
        <v>0</v>
      </c>
      <c r="S575" s="440">
        <v>404.36773176699108</v>
      </c>
      <c r="T575" s="440">
        <v>404.36773176699108</v>
      </c>
      <c r="U575" s="438">
        <v>403.46833534672675</v>
      </c>
      <c r="V575" s="438">
        <v>403.46833534672675</v>
      </c>
      <c r="W575" s="487">
        <f t="shared" si="87"/>
        <v>0</v>
      </c>
      <c r="X575" s="440">
        <v>578.31583297853842</v>
      </c>
      <c r="Y575" s="440">
        <v>584.13024359409383</v>
      </c>
      <c r="Z575" s="438">
        <v>576.8492353039976</v>
      </c>
      <c r="AA575" s="438">
        <v>576.8492353039976</v>
      </c>
      <c r="AB575" s="487">
        <f t="shared" si="88"/>
        <v>0</v>
      </c>
      <c r="AC575" s="440">
        <v>209.28970147324549</v>
      </c>
      <c r="AD575" s="440">
        <v>207.96722775546183</v>
      </c>
      <c r="AE575" s="440">
        <v>207.96722775546183</v>
      </c>
      <c r="AF575" s="438">
        <f t="shared" si="89"/>
        <v>205.71553094268342</v>
      </c>
      <c r="AG575" s="487">
        <f t="shared" si="90"/>
        <v>2.2516968127784196</v>
      </c>
      <c r="AH575" s="440">
        <v>787.60553445178402</v>
      </c>
      <c r="AI575" s="440">
        <v>792.09747134955569</v>
      </c>
      <c r="AJ575" s="438">
        <v>784.81646305945935</v>
      </c>
      <c r="AK575" s="428">
        <f t="shared" si="91"/>
        <v>782.56476624668096</v>
      </c>
      <c r="AL575" s="487">
        <f t="shared" si="92"/>
        <v>2.2516968127783912</v>
      </c>
      <c r="AM575" s="429">
        <v>19</v>
      </c>
      <c r="AN575" s="429">
        <v>19</v>
      </c>
    </row>
    <row r="576" spans="1:40">
      <c r="A576" s="434">
        <v>857</v>
      </c>
      <c r="B576" s="435" t="s">
        <v>305</v>
      </c>
      <c r="C576" s="436">
        <v>2394</v>
      </c>
      <c r="D576" s="497">
        <v>8.9193633249056354</v>
      </c>
      <c r="E576" s="497">
        <v>8.3311263429746543</v>
      </c>
      <c r="F576" s="498">
        <v>8.100596446683884</v>
      </c>
      <c r="G576" s="498">
        <v>8.100596446683884</v>
      </c>
      <c r="H576" s="502">
        <f t="shared" si="84"/>
        <v>0</v>
      </c>
      <c r="I576" s="491">
        <v>-773.85692200714902</v>
      </c>
      <c r="J576" s="491">
        <v>-762.95395987026484</v>
      </c>
      <c r="K576" s="500">
        <v>-761.32742752734964</v>
      </c>
      <c r="L576" s="500">
        <v>-761.32742752734964</v>
      </c>
      <c r="M576" s="488">
        <f t="shared" si="85"/>
        <v>0</v>
      </c>
      <c r="N576" s="440">
        <v>-764.93755868224343</v>
      </c>
      <c r="O576" s="440">
        <v>-754.62283352729025</v>
      </c>
      <c r="P576" s="438">
        <v>-753.22683108066576</v>
      </c>
      <c r="Q576" s="438">
        <v>-753.22683108066576</v>
      </c>
      <c r="R576" s="487">
        <f t="shared" si="86"/>
        <v>0</v>
      </c>
      <c r="S576" s="440">
        <v>469.88909761415624</v>
      </c>
      <c r="T576" s="440">
        <v>469.88909761415624</v>
      </c>
      <c r="U576" s="438">
        <v>470.38369142474619</v>
      </c>
      <c r="V576" s="438">
        <v>470.38369142474619</v>
      </c>
      <c r="W576" s="487">
        <f t="shared" si="87"/>
        <v>0</v>
      </c>
      <c r="X576" s="440">
        <v>-295.04846106808714</v>
      </c>
      <c r="Y576" s="440">
        <v>-284.73373591313401</v>
      </c>
      <c r="Z576" s="438">
        <v>-282.84313965591957</v>
      </c>
      <c r="AA576" s="438">
        <v>-282.84313965591957</v>
      </c>
      <c r="AB576" s="487">
        <f t="shared" si="88"/>
        <v>0</v>
      </c>
      <c r="AC576" s="440">
        <v>221.01877367715923</v>
      </c>
      <c r="AD576" s="440">
        <v>218.82466491608847</v>
      </c>
      <c r="AE576" s="440">
        <v>218.82466491608847</v>
      </c>
      <c r="AF576" s="438">
        <f t="shared" si="89"/>
        <v>216.60331273685333</v>
      </c>
      <c r="AG576" s="487">
        <f t="shared" si="90"/>
        <v>2.2213521792351401</v>
      </c>
      <c r="AH576" s="440">
        <v>-74.029687390927904</v>
      </c>
      <c r="AI576" s="440">
        <v>-65.909070997045518</v>
      </c>
      <c r="AJ576" s="438">
        <v>-64.01847473983112</v>
      </c>
      <c r="AK576" s="428">
        <f t="shared" si="91"/>
        <v>-66.23982691906626</v>
      </c>
      <c r="AL576" s="487">
        <f t="shared" si="92"/>
        <v>2.2213521792351401</v>
      </c>
      <c r="AM576" s="429">
        <v>11</v>
      </c>
      <c r="AN576" s="429">
        <v>11</v>
      </c>
    </row>
    <row r="577" spans="1:40">
      <c r="A577" s="434">
        <v>858</v>
      </c>
      <c r="B577" s="435" t="s">
        <v>306</v>
      </c>
      <c r="C577" s="436">
        <v>40384</v>
      </c>
      <c r="D577" s="497">
        <v>531.95976142811207</v>
      </c>
      <c r="E577" s="497">
        <v>527.36518267578685</v>
      </c>
      <c r="F577" s="498">
        <v>526.04515866928091</v>
      </c>
      <c r="G577" s="498">
        <v>526.04515866928091</v>
      </c>
      <c r="H577" s="502">
        <f t="shared" si="84"/>
        <v>0</v>
      </c>
      <c r="I577" s="491">
        <v>173.63061854184079</v>
      </c>
      <c r="J577" s="491">
        <v>183.66026958611394</v>
      </c>
      <c r="K577" s="500">
        <v>176.18373315368578</v>
      </c>
      <c r="L577" s="500">
        <v>176.18373315368578</v>
      </c>
      <c r="M577" s="488">
        <f t="shared" si="85"/>
        <v>0</v>
      </c>
      <c r="N577" s="440">
        <v>705.59037996995289</v>
      </c>
      <c r="O577" s="440">
        <v>711.0254522619008</v>
      </c>
      <c r="P577" s="438">
        <v>702.2288918229666</v>
      </c>
      <c r="Q577" s="438">
        <v>702.2288918229666</v>
      </c>
      <c r="R577" s="487">
        <f t="shared" si="86"/>
        <v>0</v>
      </c>
      <c r="S577" s="440">
        <v>-22.105449013866568</v>
      </c>
      <c r="T577" s="440">
        <v>-22.105449013866568</v>
      </c>
      <c r="U577" s="438">
        <v>-22.294515015536447</v>
      </c>
      <c r="V577" s="438">
        <v>-22.294515015536447</v>
      </c>
      <c r="W577" s="487">
        <f t="shared" si="87"/>
        <v>0</v>
      </c>
      <c r="X577" s="440">
        <v>683.48493095608637</v>
      </c>
      <c r="Y577" s="440">
        <v>688.92000324803416</v>
      </c>
      <c r="Z577" s="438">
        <v>679.93437680743023</v>
      </c>
      <c r="AA577" s="438">
        <v>679.93437680743023</v>
      </c>
      <c r="AB577" s="487">
        <f t="shared" si="88"/>
        <v>0</v>
      </c>
      <c r="AC577" s="440">
        <v>114.27716705217244</v>
      </c>
      <c r="AD577" s="440">
        <v>114.90053978966725</v>
      </c>
      <c r="AE577" s="440">
        <v>114.90053978966725</v>
      </c>
      <c r="AF577" s="438">
        <f t="shared" si="89"/>
        <v>112.0002469487396</v>
      </c>
      <c r="AG577" s="487">
        <f t="shared" si="90"/>
        <v>2.9002928409276478</v>
      </c>
      <c r="AH577" s="440">
        <v>797.76209800825882</v>
      </c>
      <c r="AI577" s="440">
        <v>803.82054303770144</v>
      </c>
      <c r="AJ577" s="438">
        <v>794.8349165970975</v>
      </c>
      <c r="AK577" s="428">
        <f t="shared" si="91"/>
        <v>791.9346237561698</v>
      </c>
      <c r="AL577" s="487">
        <f t="shared" si="92"/>
        <v>2.9002928409277047</v>
      </c>
      <c r="AM577" s="429">
        <v>1</v>
      </c>
      <c r="AN577" s="430">
        <v>33</v>
      </c>
    </row>
    <row r="578" spans="1:40">
      <c r="A578" s="434">
        <v>859</v>
      </c>
      <c r="B578" s="435" t="s">
        <v>307</v>
      </c>
      <c r="C578" s="436">
        <v>6562</v>
      </c>
      <c r="D578" s="497">
        <v>1560.9492199408587</v>
      </c>
      <c r="E578" s="497">
        <v>1548.5191102507708</v>
      </c>
      <c r="F578" s="498">
        <v>1546.1191107763129</v>
      </c>
      <c r="G578" s="498">
        <v>1546.1191107763129</v>
      </c>
      <c r="H578" s="502">
        <f t="shared" si="84"/>
        <v>0</v>
      </c>
      <c r="I578" s="491">
        <v>-568.21117038503462</v>
      </c>
      <c r="J578" s="491">
        <v>-557.12847849832258</v>
      </c>
      <c r="K578" s="500">
        <v>-563.30432426836001</v>
      </c>
      <c r="L578" s="500">
        <v>-563.30432426836001</v>
      </c>
      <c r="M578" s="488">
        <f t="shared" si="85"/>
        <v>0</v>
      </c>
      <c r="N578" s="440">
        <v>992.7380495558242</v>
      </c>
      <c r="O578" s="440">
        <v>991.39063175244803</v>
      </c>
      <c r="P578" s="438">
        <v>982.81478650795282</v>
      </c>
      <c r="Q578" s="438">
        <v>982.81478650795282</v>
      </c>
      <c r="R578" s="487">
        <f t="shared" si="86"/>
        <v>0</v>
      </c>
      <c r="S578" s="440">
        <v>704.15123382507034</v>
      </c>
      <c r="T578" s="440">
        <v>704.15123382507034</v>
      </c>
      <c r="U578" s="438">
        <v>704.41418288551415</v>
      </c>
      <c r="V578" s="438">
        <v>704.41418288551415</v>
      </c>
      <c r="W578" s="487">
        <f t="shared" si="87"/>
        <v>0</v>
      </c>
      <c r="X578" s="440">
        <v>1696.8892833808943</v>
      </c>
      <c r="Y578" s="440">
        <v>1695.5418655775181</v>
      </c>
      <c r="Z578" s="438">
        <v>1687.2289693934672</v>
      </c>
      <c r="AA578" s="438">
        <v>1687.2289693934672</v>
      </c>
      <c r="AB578" s="487">
        <f t="shared" si="88"/>
        <v>0</v>
      </c>
      <c r="AC578" s="440">
        <v>148.09172449535063</v>
      </c>
      <c r="AD578" s="440">
        <v>147.6985005584142</v>
      </c>
      <c r="AE578" s="440">
        <v>147.6985005584142</v>
      </c>
      <c r="AF578" s="438">
        <f t="shared" si="89"/>
        <v>143.85772237345719</v>
      </c>
      <c r="AG578" s="487">
        <f t="shared" si="90"/>
        <v>3.8407781849570028</v>
      </c>
      <c r="AH578" s="440">
        <v>1844.981007876245</v>
      </c>
      <c r="AI578" s="440">
        <v>1843.2403661359326</v>
      </c>
      <c r="AJ578" s="438">
        <v>1834.9274699518814</v>
      </c>
      <c r="AK578" s="428">
        <f t="shared" si="91"/>
        <v>1831.0866917669246</v>
      </c>
      <c r="AL578" s="487">
        <f t="shared" si="92"/>
        <v>3.8407781849568892</v>
      </c>
      <c r="AM578" s="429">
        <v>17</v>
      </c>
      <c r="AN578" s="429">
        <v>17</v>
      </c>
    </row>
    <row r="579" spans="1:40">
      <c r="A579" s="434">
        <v>886</v>
      </c>
      <c r="B579" s="435" t="s">
        <v>308</v>
      </c>
      <c r="C579" s="436">
        <v>12599</v>
      </c>
      <c r="D579" s="497">
        <v>304.09537494181018</v>
      </c>
      <c r="E579" s="497">
        <v>301.26917616483638</v>
      </c>
      <c r="F579" s="498">
        <v>301.74058107723334</v>
      </c>
      <c r="G579" s="498">
        <v>301.74058107723334</v>
      </c>
      <c r="H579" s="502">
        <f t="shared" si="84"/>
        <v>0</v>
      </c>
      <c r="I579" s="491">
        <v>-157.63435105376385</v>
      </c>
      <c r="J579" s="491">
        <v>-151.37263751001791</v>
      </c>
      <c r="K579" s="500">
        <v>-157.47643728076503</v>
      </c>
      <c r="L579" s="500">
        <v>-157.47643728076503</v>
      </c>
      <c r="M579" s="488">
        <f t="shared" si="85"/>
        <v>0</v>
      </c>
      <c r="N579" s="440">
        <v>146.4610238880463</v>
      </c>
      <c r="O579" s="440">
        <v>149.89653865481844</v>
      </c>
      <c r="P579" s="438">
        <v>144.26414379646829</v>
      </c>
      <c r="Q579" s="438">
        <v>144.26414379646829</v>
      </c>
      <c r="R579" s="487">
        <f t="shared" si="86"/>
        <v>0</v>
      </c>
      <c r="S579" s="440">
        <v>289.98571379016886</v>
      </c>
      <c r="T579" s="440">
        <v>289.98571379016886</v>
      </c>
      <c r="U579" s="438">
        <v>287.17956945336044</v>
      </c>
      <c r="V579" s="438">
        <v>287.17956945336044</v>
      </c>
      <c r="W579" s="487">
        <f t="shared" si="87"/>
        <v>0</v>
      </c>
      <c r="X579" s="440">
        <v>436.44673767821519</v>
      </c>
      <c r="Y579" s="440">
        <v>439.88225244498733</v>
      </c>
      <c r="Z579" s="438">
        <v>431.4437132498287</v>
      </c>
      <c r="AA579" s="438">
        <v>431.4437132498287</v>
      </c>
      <c r="AB579" s="487">
        <f t="shared" si="88"/>
        <v>0</v>
      </c>
      <c r="AC579" s="440">
        <v>154.29846323885411</v>
      </c>
      <c r="AD579" s="440">
        <v>153.67348474421792</v>
      </c>
      <c r="AE579" s="440">
        <v>153.67348474421792</v>
      </c>
      <c r="AF579" s="438">
        <f t="shared" si="89"/>
        <v>151.38057834145377</v>
      </c>
      <c r="AG579" s="487">
        <f t="shared" si="90"/>
        <v>2.2929064027641459</v>
      </c>
      <c r="AH579" s="440">
        <v>590.74520091706927</v>
      </c>
      <c r="AI579" s="440">
        <v>593.55573718920527</v>
      </c>
      <c r="AJ579" s="438">
        <v>585.11719799404671</v>
      </c>
      <c r="AK579" s="428">
        <f t="shared" si="91"/>
        <v>582.82429159128242</v>
      </c>
      <c r="AL579" s="487">
        <f t="shared" si="92"/>
        <v>2.292906402764288</v>
      </c>
      <c r="AM579" s="429">
        <v>4</v>
      </c>
      <c r="AN579" s="429">
        <v>4</v>
      </c>
    </row>
    <row r="580" spans="1:40">
      <c r="A580" s="434">
        <v>887</v>
      </c>
      <c r="B580" s="435" t="s">
        <v>309</v>
      </c>
      <c r="C580" s="436">
        <v>4569</v>
      </c>
      <c r="D580" s="497">
        <v>32.877854309460041</v>
      </c>
      <c r="E580" s="497">
        <v>32.04107181345843</v>
      </c>
      <c r="F580" s="498">
        <v>28.100161901582446</v>
      </c>
      <c r="G580" s="498">
        <v>28.100161901582446</v>
      </c>
      <c r="H580" s="502">
        <f t="shared" si="84"/>
        <v>0</v>
      </c>
      <c r="I580" s="491">
        <v>-244.37856136682785</v>
      </c>
      <c r="J580" s="491">
        <v>-237.03638087344873</v>
      </c>
      <c r="K580" s="500">
        <v>-240.81229114265662</v>
      </c>
      <c r="L580" s="500">
        <v>-240.81229114265662</v>
      </c>
      <c r="M580" s="488">
        <f t="shared" si="85"/>
        <v>0</v>
      </c>
      <c r="N580" s="440">
        <v>-211.5007070573678</v>
      </c>
      <c r="O580" s="440">
        <v>-204.99530905999032</v>
      </c>
      <c r="P580" s="438">
        <v>-212.71212924107417</v>
      </c>
      <c r="Q580" s="438">
        <v>-212.71212924107417</v>
      </c>
      <c r="R580" s="487">
        <f t="shared" si="86"/>
        <v>0</v>
      </c>
      <c r="S580" s="440">
        <v>564.27535087063791</v>
      </c>
      <c r="T580" s="440">
        <v>564.27535087063791</v>
      </c>
      <c r="U580" s="438">
        <v>564.71704710578035</v>
      </c>
      <c r="V580" s="438">
        <v>564.71704710578035</v>
      </c>
      <c r="W580" s="487">
        <f t="shared" si="87"/>
        <v>0</v>
      </c>
      <c r="X580" s="440">
        <v>352.77464381327013</v>
      </c>
      <c r="Y580" s="440">
        <v>359.28004181064762</v>
      </c>
      <c r="Z580" s="438">
        <v>352.00491786470621</v>
      </c>
      <c r="AA580" s="438">
        <v>352.00491786470621</v>
      </c>
      <c r="AB580" s="487">
        <f t="shared" si="88"/>
        <v>0</v>
      </c>
      <c r="AC580" s="440">
        <v>231.93465051457861</v>
      </c>
      <c r="AD580" s="440">
        <v>229.98553045214103</v>
      </c>
      <c r="AE580" s="440">
        <v>229.98553045214103</v>
      </c>
      <c r="AF580" s="438">
        <f t="shared" si="89"/>
        <v>227.0212583330906</v>
      </c>
      <c r="AG580" s="487">
        <f t="shared" si="90"/>
        <v>2.9642721190504346</v>
      </c>
      <c r="AH580" s="440">
        <v>584.70929432784874</v>
      </c>
      <c r="AI580" s="440">
        <v>589.26557226278862</v>
      </c>
      <c r="AJ580" s="438">
        <v>581.99044831684716</v>
      </c>
      <c r="AK580" s="428">
        <f t="shared" si="91"/>
        <v>579.02617619779676</v>
      </c>
      <c r="AL580" s="487">
        <f t="shared" si="92"/>
        <v>2.9642721190504062</v>
      </c>
      <c r="AM580" s="429">
        <v>6</v>
      </c>
      <c r="AN580" s="429">
        <v>6</v>
      </c>
    </row>
    <row r="581" spans="1:40">
      <c r="A581" s="434">
        <v>889</v>
      </c>
      <c r="B581" s="435" t="s">
        <v>310</v>
      </c>
      <c r="C581" s="436">
        <v>2523</v>
      </c>
      <c r="D581" s="497">
        <v>759.25999919069477</v>
      </c>
      <c r="E581" s="497">
        <v>752.97078966515437</v>
      </c>
      <c r="F581" s="498">
        <v>751.87537864447881</v>
      </c>
      <c r="G581" s="498">
        <v>751.87537864447881</v>
      </c>
      <c r="H581" s="502">
        <f t="shared" si="84"/>
        <v>0</v>
      </c>
      <c r="I581" s="491">
        <v>532.38203446902605</v>
      </c>
      <c r="J581" s="491">
        <v>500.84374487525116</v>
      </c>
      <c r="K581" s="500">
        <v>504.94088219166821</v>
      </c>
      <c r="L581" s="500">
        <v>504.94088219166821</v>
      </c>
      <c r="M581" s="488">
        <f t="shared" si="85"/>
        <v>0</v>
      </c>
      <c r="N581" s="440">
        <v>1291.6420336597209</v>
      </c>
      <c r="O581" s="440">
        <v>1253.8145345404055</v>
      </c>
      <c r="P581" s="438">
        <v>1256.816260836147</v>
      </c>
      <c r="Q581" s="438">
        <v>1256.816260836147</v>
      </c>
      <c r="R581" s="487">
        <f t="shared" si="86"/>
        <v>0</v>
      </c>
      <c r="S581" s="440">
        <v>454.9595379223926</v>
      </c>
      <c r="T581" s="440">
        <v>454.9595379223926</v>
      </c>
      <c r="U581" s="438">
        <v>454.02560033053049</v>
      </c>
      <c r="V581" s="438">
        <v>454.02560033053049</v>
      </c>
      <c r="W581" s="487">
        <f t="shared" si="87"/>
        <v>0</v>
      </c>
      <c r="X581" s="440">
        <v>1746.6015715821134</v>
      </c>
      <c r="Y581" s="440">
        <v>1708.7740724627981</v>
      </c>
      <c r="Z581" s="438">
        <v>1710.8418611666775</v>
      </c>
      <c r="AA581" s="438">
        <v>1710.8418611666775</v>
      </c>
      <c r="AB581" s="487">
        <f t="shared" si="88"/>
        <v>0</v>
      </c>
      <c r="AC581" s="440">
        <v>222.49334257876131</v>
      </c>
      <c r="AD581" s="440">
        <v>221.29295728632653</v>
      </c>
      <c r="AE581" s="440">
        <v>221.29295728632653</v>
      </c>
      <c r="AF581" s="438">
        <f t="shared" si="89"/>
        <v>219.17729005445386</v>
      </c>
      <c r="AG581" s="487">
        <f t="shared" si="90"/>
        <v>2.1156672318726635</v>
      </c>
      <c r="AH581" s="440">
        <v>1969.0949141608749</v>
      </c>
      <c r="AI581" s="440">
        <v>1930.0670297491245</v>
      </c>
      <c r="AJ581" s="438">
        <v>1932.1348184530041</v>
      </c>
      <c r="AK581" s="428">
        <f t="shared" si="91"/>
        <v>1930.0191512211313</v>
      </c>
      <c r="AL581" s="487">
        <f t="shared" si="92"/>
        <v>2.1156672318727487</v>
      </c>
      <c r="AM581" s="429">
        <v>17</v>
      </c>
      <c r="AN581" s="429">
        <v>17</v>
      </c>
    </row>
    <row r="582" spans="1:40">
      <c r="A582" s="434">
        <v>890</v>
      </c>
      <c r="B582" s="435" t="s">
        <v>311</v>
      </c>
      <c r="C582" s="436">
        <v>1180</v>
      </c>
      <c r="D582" s="497">
        <v>1640.3897734305913</v>
      </c>
      <c r="E582" s="497">
        <v>1627.2081575621812</v>
      </c>
      <c r="F582" s="498">
        <v>1622.2913952853582</v>
      </c>
      <c r="G582" s="498">
        <v>1622.2913952853582</v>
      </c>
      <c r="H582" s="502">
        <f t="shared" si="84"/>
        <v>0</v>
      </c>
      <c r="I582" s="491">
        <v>224.58372314385679</v>
      </c>
      <c r="J582" s="491">
        <v>233.4354522189264</v>
      </c>
      <c r="K582" s="500">
        <v>288.80549883069745</v>
      </c>
      <c r="L582" s="500">
        <v>288.80549883069745</v>
      </c>
      <c r="M582" s="488">
        <f t="shared" si="85"/>
        <v>0</v>
      </c>
      <c r="N582" s="440">
        <v>1864.9734965744481</v>
      </c>
      <c r="O582" s="440">
        <v>1860.6436097811074</v>
      </c>
      <c r="P582" s="438">
        <v>1911.0968941160556</v>
      </c>
      <c r="Q582" s="438">
        <v>1911.0968941160556</v>
      </c>
      <c r="R582" s="487">
        <f t="shared" si="86"/>
        <v>0</v>
      </c>
      <c r="S582" s="440">
        <v>373.61408832424922</v>
      </c>
      <c r="T582" s="440">
        <v>373.61408832424922</v>
      </c>
      <c r="U582" s="438">
        <v>360.41257870977074</v>
      </c>
      <c r="V582" s="438">
        <v>360.41257870977074</v>
      </c>
      <c r="W582" s="487">
        <f t="shared" si="87"/>
        <v>0</v>
      </c>
      <c r="X582" s="440">
        <v>2238.5875848986975</v>
      </c>
      <c r="Y582" s="440">
        <v>2234.2576981053571</v>
      </c>
      <c r="Z582" s="438">
        <v>2271.5094728258264</v>
      </c>
      <c r="AA582" s="438">
        <v>2271.5094728258264</v>
      </c>
      <c r="AB582" s="487">
        <f t="shared" si="88"/>
        <v>0</v>
      </c>
      <c r="AC582" s="440">
        <v>203.41982697763359</v>
      </c>
      <c r="AD582" s="440">
        <v>202.34068240875715</v>
      </c>
      <c r="AE582" s="440">
        <v>202.34068240875715</v>
      </c>
      <c r="AF582" s="438">
        <f t="shared" si="89"/>
        <v>201.46018418310987</v>
      </c>
      <c r="AG582" s="487">
        <f t="shared" si="90"/>
        <v>0.88049822564727265</v>
      </c>
      <c r="AH582" s="440">
        <v>2442.0074118763309</v>
      </c>
      <c r="AI582" s="440">
        <v>2436.5983805141141</v>
      </c>
      <c r="AJ582" s="438">
        <v>2473.8501552345833</v>
      </c>
      <c r="AK582" s="428">
        <f t="shared" si="91"/>
        <v>2472.9696570089363</v>
      </c>
      <c r="AL582" s="487">
        <f t="shared" si="92"/>
        <v>0.88049822564698843</v>
      </c>
      <c r="AM582" s="429">
        <v>19</v>
      </c>
      <c r="AN582" s="429">
        <v>19</v>
      </c>
    </row>
    <row r="583" spans="1:40">
      <c r="A583" s="434">
        <v>892</v>
      </c>
      <c r="B583" s="435" t="s">
        <v>312</v>
      </c>
      <c r="C583" s="436">
        <v>3592</v>
      </c>
      <c r="D583" s="497">
        <v>1097.6215993557876</v>
      </c>
      <c r="E583" s="497">
        <v>1088.73568925772</v>
      </c>
      <c r="F583" s="498">
        <v>1088.6001653173723</v>
      </c>
      <c r="G583" s="498">
        <v>1088.6001653173723</v>
      </c>
      <c r="H583" s="502">
        <f t="shared" si="84"/>
        <v>0</v>
      </c>
      <c r="I583" s="491">
        <v>113.71243564538554</v>
      </c>
      <c r="J583" s="491">
        <v>118.99277797351513</v>
      </c>
      <c r="K583" s="500">
        <v>127.0071121107102</v>
      </c>
      <c r="L583" s="500">
        <v>127.0071121107102</v>
      </c>
      <c r="M583" s="488">
        <f t="shared" si="85"/>
        <v>0</v>
      </c>
      <c r="N583" s="440">
        <v>1211.3340350011729</v>
      </c>
      <c r="O583" s="440">
        <v>1207.7284672312351</v>
      </c>
      <c r="P583" s="438">
        <v>1215.6072774280826</v>
      </c>
      <c r="Q583" s="438">
        <v>1215.6072774280826</v>
      </c>
      <c r="R583" s="487">
        <f t="shared" si="86"/>
        <v>0</v>
      </c>
      <c r="S583" s="440">
        <v>589.61294949661567</v>
      </c>
      <c r="T583" s="440">
        <v>589.61294949661567</v>
      </c>
      <c r="U583" s="438">
        <v>583.02144625456287</v>
      </c>
      <c r="V583" s="438">
        <v>583.02144625456287</v>
      </c>
      <c r="W583" s="487">
        <f t="shared" si="87"/>
        <v>0</v>
      </c>
      <c r="X583" s="440">
        <v>1800.9469844977889</v>
      </c>
      <c r="Y583" s="440">
        <v>1797.3414167278506</v>
      </c>
      <c r="Z583" s="438">
        <v>1798.6287236826454</v>
      </c>
      <c r="AA583" s="438">
        <v>1798.6287236826454</v>
      </c>
      <c r="AB583" s="487">
        <f t="shared" si="88"/>
        <v>0</v>
      </c>
      <c r="AC583" s="440">
        <v>166.47205081618728</v>
      </c>
      <c r="AD583" s="440">
        <v>165.80592944017883</v>
      </c>
      <c r="AE583" s="440">
        <v>165.80592944017883</v>
      </c>
      <c r="AF583" s="438">
        <f t="shared" si="89"/>
        <v>161.28120851274778</v>
      </c>
      <c r="AG583" s="487">
        <f t="shared" si="90"/>
        <v>4.5247209274310478</v>
      </c>
      <c r="AH583" s="440">
        <v>1967.4190353139761</v>
      </c>
      <c r="AI583" s="440">
        <v>1963.1473461680296</v>
      </c>
      <c r="AJ583" s="438">
        <v>1964.4346531228243</v>
      </c>
      <c r="AK583" s="428">
        <f t="shared" si="91"/>
        <v>1959.9099321953931</v>
      </c>
      <c r="AL583" s="487">
        <f t="shared" si="92"/>
        <v>4.5247209274311899</v>
      </c>
      <c r="AM583" s="429">
        <v>13</v>
      </c>
      <c r="AN583" s="429">
        <v>13</v>
      </c>
    </row>
    <row r="584" spans="1:40">
      <c r="A584" s="434">
        <v>893</v>
      </c>
      <c r="B584" s="435" t="s">
        <v>313</v>
      </c>
      <c r="C584" s="436">
        <v>7434</v>
      </c>
      <c r="D584" s="497">
        <v>869.36164913190703</v>
      </c>
      <c r="E584" s="497">
        <v>862.2597941444867</v>
      </c>
      <c r="F584" s="498">
        <v>863.84892446854622</v>
      </c>
      <c r="G584" s="498">
        <v>863.84892446854622</v>
      </c>
      <c r="H584" s="502">
        <f t="shared" si="84"/>
        <v>0</v>
      </c>
      <c r="I584" s="491">
        <v>-103.01318904652867</v>
      </c>
      <c r="J584" s="491">
        <v>-115.37746345360678</v>
      </c>
      <c r="K584" s="500">
        <v>-123.49941481114951</v>
      </c>
      <c r="L584" s="500">
        <v>-123.49941481114951</v>
      </c>
      <c r="M584" s="488">
        <f t="shared" si="85"/>
        <v>0</v>
      </c>
      <c r="N584" s="440">
        <v>766.34846008537829</v>
      </c>
      <c r="O584" s="440">
        <v>746.88233069087994</v>
      </c>
      <c r="P584" s="438">
        <v>740.34950965739665</v>
      </c>
      <c r="Q584" s="438">
        <v>740.34950965739665</v>
      </c>
      <c r="R584" s="487">
        <f t="shared" si="86"/>
        <v>0</v>
      </c>
      <c r="S584" s="440">
        <v>321.7522399511077</v>
      </c>
      <c r="T584" s="440">
        <v>321.7522399511077</v>
      </c>
      <c r="U584" s="438">
        <v>322.24533761370839</v>
      </c>
      <c r="V584" s="438">
        <v>322.24533761370839</v>
      </c>
      <c r="W584" s="487">
        <f t="shared" si="87"/>
        <v>0</v>
      </c>
      <c r="X584" s="440">
        <v>1088.1007000364859</v>
      </c>
      <c r="Y584" s="440">
        <v>1068.6345706419877</v>
      </c>
      <c r="Z584" s="438">
        <v>1062.5948472711052</v>
      </c>
      <c r="AA584" s="438">
        <v>1062.5948472711052</v>
      </c>
      <c r="AB584" s="487">
        <f t="shared" si="88"/>
        <v>0</v>
      </c>
      <c r="AC584" s="440">
        <v>206.12046336655072</v>
      </c>
      <c r="AD584" s="440">
        <v>204.85140202103719</v>
      </c>
      <c r="AE584" s="440">
        <v>204.85140202103719</v>
      </c>
      <c r="AF584" s="438">
        <f t="shared" si="89"/>
        <v>203.99657983608142</v>
      </c>
      <c r="AG584" s="487">
        <f t="shared" si="90"/>
        <v>0.8548221849557649</v>
      </c>
      <c r="AH584" s="440">
        <v>1294.2211634030368</v>
      </c>
      <c r="AI584" s="440">
        <v>1273.4859726630248</v>
      </c>
      <c r="AJ584" s="438">
        <v>1267.4462492921423</v>
      </c>
      <c r="AK584" s="428">
        <f t="shared" si="91"/>
        <v>1266.5914271071865</v>
      </c>
      <c r="AL584" s="487">
        <f t="shared" si="92"/>
        <v>0.8548221849557649</v>
      </c>
      <c r="AM584" s="429">
        <v>15</v>
      </c>
      <c r="AN584" s="429">
        <v>15</v>
      </c>
    </row>
    <row r="585" spans="1:40">
      <c r="A585" s="434">
        <v>895</v>
      </c>
      <c r="B585" s="435" t="s">
        <v>314</v>
      </c>
      <c r="C585" s="436">
        <v>15092</v>
      </c>
      <c r="D585" s="497">
        <v>119.65062023936866</v>
      </c>
      <c r="E585" s="497">
        <v>118.2917341207162</v>
      </c>
      <c r="F585" s="498">
        <v>119.36217187665208</v>
      </c>
      <c r="G585" s="498">
        <v>119.36217187665208</v>
      </c>
      <c r="H585" s="502">
        <f t="shared" si="84"/>
        <v>0</v>
      </c>
      <c r="I585" s="491">
        <v>69.644074447679955</v>
      </c>
      <c r="J585" s="491">
        <v>85.163497675867205</v>
      </c>
      <c r="K585" s="500">
        <v>64.773435917863139</v>
      </c>
      <c r="L585" s="500">
        <v>64.773435917863139</v>
      </c>
      <c r="M585" s="488">
        <f t="shared" si="85"/>
        <v>0</v>
      </c>
      <c r="N585" s="440">
        <v>189.2946946870486</v>
      </c>
      <c r="O585" s="440">
        <v>203.4552317965834</v>
      </c>
      <c r="P585" s="438">
        <v>184.13560779451524</v>
      </c>
      <c r="Q585" s="438">
        <v>184.13560779451524</v>
      </c>
      <c r="R585" s="487">
        <f t="shared" si="86"/>
        <v>0</v>
      </c>
      <c r="S585" s="440">
        <v>116.82345841210375</v>
      </c>
      <c r="T585" s="440">
        <v>116.82345841210375</v>
      </c>
      <c r="U585" s="438">
        <v>118.91046431189362</v>
      </c>
      <c r="V585" s="438">
        <v>118.91046431189362</v>
      </c>
      <c r="W585" s="487">
        <f t="shared" si="87"/>
        <v>0</v>
      </c>
      <c r="X585" s="440">
        <v>306.11815309915238</v>
      </c>
      <c r="Y585" s="440">
        <v>320.27869020868718</v>
      </c>
      <c r="Z585" s="438">
        <v>303.04607210640887</v>
      </c>
      <c r="AA585" s="438">
        <v>303.04607210640887</v>
      </c>
      <c r="AB585" s="487">
        <f t="shared" si="88"/>
        <v>0</v>
      </c>
      <c r="AC585" s="440">
        <v>175.21838473281923</v>
      </c>
      <c r="AD585" s="440">
        <v>174.55251062088863</v>
      </c>
      <c r="AE585" s="440">
        <v>174.55251062088863</v>
      </c>
      <c r="AF585" s="438">
        <f t="shared" si="89"/>
        <v>172.50307830737725</v>
      </c>
      <c r="AG585" s="487">
        <f t="shared" si="90"/>
        <v>2.0494323135113746</v>
      </c>
      <c r="AH585" s="440">
        <v>481.33653783197167</v>
      </c>
      <c r="AI585" s="440">
        <v>494.83120082957578</v>
      </c>
      <c r="AJ585" s="438">
        <v>477.59858272729747</v>
      </c>
      <c r="AK585" s="428">
        <f t="shared" si="91"/>
        <v>475.54915041378609</v>
      </c>
      <c r="AL585" s="487">
        <f t="shared" si="92"/>
        <v>2.0494323135113746</v>
      </c>
      <c r="AM585" s="429">
        <v>2</v>
      </c>
      <c r="AN585" s="429">
        <v>2</v>
      </c>
    </row>
    <row r="586" spans="1:40">
      <c r="A586" s="434">
        <v>905</v>
      </c>
      <c r="B586" s="435" t="s">
        <v>315</v>
      </c>
      <c r="C586" s="436">
        <v>67988</v>
      </c>
      <c r="D586" s="497">
        <v>326.36390681776197</v>
      </c>
      <c r="E586" s="497">
        <v>323.2082253668699</v>
      </c>
      <c r="F586" s="498">
        <v>323.77498056751108</v>
      </c>
      <c r="G586" s="498">
        <v>323.77498056751108</v>
      </c>
      <c r="H586" s="502">
        <f t="shared" si="84"/>
        <v>0</v>
      </c>
      <c r="I586" s="491">
        <v>-404.17795896122266</v>
      </c>
      <c r="J586" s="491">
        <v>-358.04965331606746</v>
      </c>
      <c r="K586" s="500">
        <v>-367.97412611197274</v>
      </c>
      <c r="L586" s="500">
        <v>-367.97412611197274</v>
      </c>
      <c r="M586" s="488">
        <f t="shared" si="85"/>
        <v>0</v>
      </c>
      <c r="N586" s="440">
        <v>-77.814052143460685</v>
      </c>
      <c r="O586" s="440">
        <v>-34.84142794919758</v>
      </c>
      <c r="P586" s="438">
        <v>-44.199145544461658</v>
      </c>
      <c r="Q586" s="438">
        <v>-44.199145544461658</v>
      </c>
      <c r="R586" s="487">
        <f t="shared" si="86"/>
        <v>0</v>
      </c>
      <c r="S586" s="440">
        <v>47.021495749725432</v>
      </c>
      <c r="T586" s="440">
        <v>47.021495749725432</v>
      </c>
      <c r="U586" s="438">
        <v>46.76577032439063</v>
      </c>
      <c r="V586" s="438">
        <v>46.76577032439063</v>
      </c>
      <c r="W586" s="487">
        <f t="shared" si="87"/>
        <v>0</v>
      </c>
      <c r="X586" s="440">
        <v>-30.792556393735261</v>
      </c>
      <c r="Y586" s="440">
        <v>12.18006780052785</v>
      </c>
      <c r="Z586" s="438">
        <v>2.5666247799289712</v>
      </c>
      <c r="AA586" s="438">
        <v>2.5666247799289712</v>
      </c>
      <c r="AB586" s="487">
        <f t="shared" si="88"/>
        <v>0</v>
      </c>
      <c r="AC586" s="440">
        <v>158.20202966329626</v>
      </c>
      <c r="AD586" s="440">
        <v>157.44274687161715</v>
      </c>
      <c r="AE586" s="440">
        <v>157.44274687161715</v>
      </c>
      <c r="AF586" s="438">
        <f t="shared" si="89"/>
        <v>155.72078427873953</v>
      </c>
      <c r="AG586" s="487">
        <f t="shared" si="90"/>
        <v>1.7219625928776168</v>
      </c>
      <c r="AH586" s="440">
        <v>127.40947326956098</v>
      </c>
      <c r="AI586" s="440">
        <v>169.62281467214501</v>
      </c>
      <c r="AJ586" s="438">
        <v>160.00937165154613</v>
      </c>
      <c r="AK586" s="428">
        <f t="shared" si="91"/>
        <v>158.28740905866849</v>
      </c>
      <c r="AL586" s="487">
        <f t="shared" si="92"/>
        <v>1.7219625928776452</v>
      </c>
      <c r="AM586" s="429">
        <v>15</v>
      </c>
      <c r="AN586" s="429">
        <v>15</v>
      </c>
    </row>
    <row r="587" spans="1:40">
      <c r="A587" s="434">
        <v>908</v>
      </c>
      <c r="B587" s="435" t="s">
        <v>316</v>
      </c>
      <c r="C587" s="436">
        <v>20703</v>
      </c>
      <c r="D587" s="497">
        <v>228.72042625019043</v>
      </c>
      <c r="E587" s="497">
        <v>226.45457941140577</v>
      </c>
      <c r="F587" s="498">
        <v>227.62025474057359</v>
      </c>
      <c r="G587" s="498">
        <v>227.62025474057359</v>
      </c>
      <c r="H587" s="502">
        <f t="shared" si="84"/>
        <v>0</v>
      </c>
      <c r="I587" s="491">
        <v>-215.62239949730773</v>
      </c>
      <c r="J587" s="491">
        <v>-210.33443162047638</v>
      </c>
      <c r="K587" s="500">
        <v>-216.70895495754851</v>
      </c>
      <c r="L587" s="500">
        <v>-216.70895495754851</v>
      </c>
      <c r="M587" s="488">
        <f t="shared" si="85"/>
        <v>0</v>
      </c>
      <c r="N587" s="440">
        <v>13.098026752882726</v>
      </c>
      <c r="O587" s="440">
        <v>16.120147790929394</v>
      </c>
      <c r="P587" s="438">
        <v>10.911299783025076</v>
      </c>
      <c r="Q587" s="438">
        <v>10.911299783025076</v>
      </c>
      <c r="R587" s="487">
        <f t="shared" si="86"/>
        <v>0</v>
      </c>
      <c r="S587" s="440">
        <v>206.457057099796</v>
      </c>
      <c r="T587" s="440">
        <v>206.457057099796</v>
      </c>
      <c r="U587" s="438">
        <v>206.80057525746116</v>
      </c>
      <c r="V587" s="438">
        <v>206.80057525746116</v>
      </c>
      <c r="W587" s="487">
        <f t="shared" si="87"/>
        <v>0</v>
      </c>
      <c r="X587" s="440">
        <v>219.55508385267871</v>
      </c>
      <c r="Y587" s="440">
        <v>222.5772048907254</v>
      </c>
      <c r="Z587" s="438">
        <v>217.71187504048623</v>
      </c>
      <c r="AA587" s="438">
        <v>217.71187504048623</v>
      </c>
      <c r="AB587" s="487">
        <f t="shared" si="88"/>
        <v>0</v>
      </c>
      <c r="AC587" s="440">
        <v>142.09940004059774</v>
      </c>
      <c r="AD587" s="440">
        <v>141.95316254952439</v>
      </c>
      <c r="AE587" s="440">
        <v>141.95316254952439</v>
      </c>
      <c r="AF587" s="438">
        <f t="shared" si="89"/>
        <v>138.30827818365273</v>
      </c>
      <c r="AG587" s="487">
        <f t="shared" si="90"/>
        <v>3.6448843658716612</v>
      </c>
      <c r="AH587" s="440">
        <v>361.65448389327651</v>
      </c>
      <c r="AI587" s="440">
        <v>364.53036744024979</v>
      </c>
      <c r="AJ587" s="438">
        <v>359.66503759001063</v>
      </c>
      <c r="AK587" s="428">
        <f t="shared" si="91"/>
        <v>356.02015322413899</v>
      </c>
      <c r="AL587" s="487">
        <f t="shared" si="92"/>
        <v>3.6448843658716328</v>
      </c>
      <c r="AM587" s="429">
        <v>6</v>
      </c>
      <c r="AN587" s="429">
        <v>6</v>
      </c>
    </row>
    <row r="588" spans="1:40">
      <c r="A588" s="434">
        <v>915</v>
      </c>
      <c r="B588" s="435" t="s">
        <v>317</v>
      </c>
      <c r="C588" s="436">
        <v>19759</v>
      </c>
      <c r="D588" s="497">
        <v>-95.242908601194586</v>
      </c>
      <c r="E588" s="497">
        <v>-95.20138642614576</v>
      </c>
      <c r="F588" s="498">
        <v>-96.276014208616658</v>
      </c>
      <c r="G588" s="498">
        <v>-96.276014208616658</v>
      </c>
      <c r="H588" s="502">
        <f t="shared" si="84"/>
        <v>0</v>
      </c>
      <c r="I588" s="491">
        <v>-72.31527240467662</v>
      </c>
      <c r="J588" s="491">
        <v>-65.754171497550033</v>
      </c>
      <c r="K588" s="500">
        <v>-69.769038090200297</v>
      </c>
      <c r="L588" s="500">
        <v>-69.769038090200297</v>
      </c>
      <c r="M588" s="488">
        <f t="shared" si="85"/>
        <v>0</v>
      </c>
      <c r="N588" s="440">
        <v>-167.55818100587121</v>
      </c>
      <c r="O588" s="440">
        <v>-160.95555792369578</v>
      </c>
      <c r="P588" s="438">
        <v>-166.04505229881696</v>
      </c>
      <c r="Q588" s="438">
        <v>-166.04505229881696</v>
      </c>
      <c r="R588" s="487">
        <f t="shared" si="86"/>
        <v>0</v>
      </c>
      <c r="S588" s="440">
        <v>306.9055092109341</v>
      </c>
      <c r="T588" s="440">
        <v>306.9055092109341</v>
      </c>
      <c r="U588" s="438">
        <v>307.43948987085543</v>
      </c>
      <c r="V588" s="438">
        <v>307.43948987085543</v>
      </c>
      <c r="W588" s="487">
        <f t="shared" si="87"/>
        <v>0</v>
      </c>
      <c r="X588" s="440">
        <v>139.34732820506287</v>
      </c>
      <c r="Y588" s="440">
        <v>145.94995128723829</v>
      </c>
      <c r="Z588" s="438">
        <v>141.39443757203847</v>
      </c>
      <c r="AA588" s="438">
        <v>141.39443757203847</v>
      </c>
      <c r="AB588" s="487">
        <f t="shared" si="88"/>
        <v>0</v>
      </c>
      <c r="AC588" s="440">
        <v>171.07580458593628</v>
      </c>
      <c r="AD588" s="440">
        <v>170.19879371455292</v>
      </c>
      <c r="AE588" s="440">
        <v>170.19879371455292</v>
      </c>
      <c r="AF588" s="438">
        <f t="shared" si="89"/>
        <v>167.54255693006087</v>
      </c>
      <c r="AG588" s="487">
        <f t="shared" si="90"/>
        <v>2.6562367844920516</v>
      </c>
      <c r="AH588" s="440">
        <v>310.42313279099915</v>
      </c>
      <c r="AI588" s="440">
        <v>316.14874500179121</v>
      </c>
      <c r="AJ588" s="438">
        <v>311.59323128659139</v>
      </c>
      <c r="AK588" s="428">
        <f t="shared" si="91"/>
        <v>308.93699450209937</v>
      </c>
      <c r="AL588" s="487">
        <f t="shared" si="92"/>
        <v>2.6562367844920232</v>
      </c>
      <c r="AM588" s="429">
        <v>11</v>
      </c>
      <c r="AN588" s="429">
        <v>11</v>
      </c>
    </row>
    <row r="589" spans="1:40">
      <c r="A589" s="434">
        <v>918</v>
      </c>
      <c r="B589" s="435" t="s">
        <v>318</v>
      </c>
      <c r="C589" s="436">
        <v>2228</v>
      </c>
      <c r="D589" s="497">
        <v>155.37157968389221</v>
      </c>
      <c r="E589" s="497">
        <v>153.68923943857322</v>
      </c>
      <c r="F589" s="498">
        <v>155.20983448051695</v>
      </c>
      <c r="G589" s="498">
        <v>155.20983448051695</v>
      </c>
      <c r="H589" s="502">
        <f t="shared" si="84"/>
        <v>0</v>
      </c>
      <c r="I589" s="491">
        <v>-64.675299142627523</v>
      </c>
      <c r="J589" s="491">
        <v>-57.906311659412985</v>
      </c>
      <c r="K589" s="500">
        <v>-63.400657160058245</v>
      </c>
      <c r="L589" s="500">
        <v>-63.400657160058245</v>
      </c>
      <c r="M589" s="488">
        <f t="shared" si="85"/>
        <v>0</v>
      </c>
      <c r="N589" s="440">
        <v>90.696280541264699</v>
      </c>
      <c r="O589" s="440">
        <v>95.782927779160232</v>
      </c>
      <c r="P589" s="438">
        <v>91.809177320458701</v>
      </c>
      <c r="Q589" s="438">
        <v>91.809177320458701</v>
      </c>
      <c r="R589" s="487">
        <f t="shared" si="86"/>
        <v>0</v>
      </c>
      <c r="S589" s="440">
        <v>416.6038542045452</v>
      </c>
      <c r="T589" s="440">
        <v>416.6038542045452</v>
      </c>
      <c r="U589" s="438">
        <v>414.91059991176428</v>
      </c>
      <c r="V589" s="438">
        <v>414.91059991176428</v>
      </c>
      <c r="W589" s="487">
        <f t="shared" si="87"/>
        <v>0</v>
      </c>
      <c r="X589" s="440">
        <v>507.30013474580988</v>
      </c>
      <c r="Y589" s="440">
        <v>512.38678198370542</v>
      </c>
      <c r="Z589" s="438">
        <v>506.71977723222295</v>
      </c>
      <c r="AA589" s="438">
        <v>506.71977723222295</v>
      </c>
      <c r="AB589" s="487">
        <f t="shared" si="88"/>
        <v>0</v>
      </c>
      <c r="AC589" s="440">
        <v>234.01489680848653</v>
      </c>
      <c r="AD589" s="440">
        <v>231.99640761740298</v>
      </c>
      <c r="AE589" s="440">
        <v>231.99640761740298</v>
      </c>
      <c r="AF589" s="438">
        <f t="shared" si="89"/>
        <v>228.96623828184056</v>
      </c>
      <c r="AG589" s="487">
        <f t="shared" si="90"/>
        <v>3.0301693355624195</v>
      </c>
      <c r="AH589" s="440">
        <v>741.31503155429641</v>
      </c>
      <c r="AI589" s="440">
        <v>744.38318960110837</v>
      </c>
      <c r="AJ589" s="438">
        <v>738.71618484962596</v>
      </c>
      <c r="AK589" s="428">
        <f t="shared" si="91"/>
        <v>735.68601551406357</v>
      </c>
      <c r="AL589" s="487">
        <f t="shared" si="92"/>
        <v>3.0301693355623911</v>
      </c>
      <c r="AM589" s="429">
        <v>2</v>
      </c>
      <c r="AN589" s="429">
        <v>2</v>
      </c>
    </row>
    <row r="590" spans="1:40">
      <c r="A590" s="434">
        <v>921</v>
      </c>
      <c r="B590" s="435" t="s">
        <v>319</v>
      </c>
      <c r="C590" s="436">
        <v>1894</v>
      </c>
      <c r="D590" s="497">
        <v>80.399140577087934</v>
      </c>
      <c r="E590" s="497">
        <v>79.319609035563985</v>
      </c>
      <c r="F590" s="498">
        <v>79.839860101034731</v>
      </c>
      <c r="G590" s="498">
        <v>79.839860101034731</v>
      </c>
      <c r="H590" s="502">
        <f t="shared" si="84"/>
        <v>0</v>
      </c>
      <c r="I590" s="491">
        <v>344.75867014147826</v>
      </c>
      <c r="J590" s="491">
        <v>353.81899434051184</v>
      </c>
      <c r="K590" s="500">
        <v>351.80817637946961</v>
      </c>
      <c r="L590" s="500">
        <v>351.80817637946961</v>
      </c>
      <c r="M590" s="488">
        <f t="shared" si="85"/>
        <v>0</v>
      </c>
      <c r="N590" s="440">
        <v>425.15781071856622</v>
      </c>
      <c r="O590" s="440">
        <v>433.13860337607582</v>
      </c>
      <c r="P590" s="438">
        <v>431.64803648050435</v>
      </c>
      <c r="Q590" s="438">
        <v>431.64803648050435</v>
      </c>
      <c r="R590" s="487">
        <f t="shared" si="86"/>
        <v>0</v>
      </c>
      <c r="S590" s="440">
        <v>559.91091678705595</v>
      </c>
      <c r="T590" s="440">
        <v>559.91091678705595</v>
      </c>
      <c r="U590" s="438">
        <v>560.02828668685765</v>
      </c>
      <c r="V590" s="438">
        <v>560.02828668685765</v>
      </c>
      <c r="W590" s="487">
        <f t="shared" si="87"/>
        <v>0</v>
      </c>
      <c r="X590" s="440">
        <v>985.06872750562206</v>
      </c>
      <c r="Y590" s="440">
        <v>993.04952016313177</v>
      </c>
      <c r="Z590" s="438">
        <v>991.67632316736194</v>
      </c>
      <c r="AA590" s="438">
        <v>991.67632316736194</v>
      </c>
      <c r="AB590" s="487">
        <f t="shared" si="88"/>
        <v>0</v>
      </c>
      <c r="AC590" s="440">
        <v>261.56781302719668</v>
      </c>
      <c r="AD590" s="440">
        <v>259.03345578327566</v>
      </c>
      <c r="AE590" s="440">
        <v>259.03345578327566</v>
      </c>
      <c r="AF590" s="438">
        <f t="shared" si="89"/>
        <v>258.62148987893073</v>
      </c>
      <c r="AG590" s="487">
        <f t="shared" si="90"/>
        <v>0.41196590434492464</v>
      </c>
      <c r="AH590" s="440">
        <v>1246.6365405328188</v>
      </c>
      <c r="AI590" s="440">
        <v>1252.0829759464073</v>
      </c>
      <c r="AJ590" s="438">
        <v>1250.7097789506377</v>
      </c>
      <c r="AK590" s="428">
        <f t="shared" si="91"/>
        <v>1250.2978130462925</v>
      </c>
      <c r="AL590" s="487">
        <f t="shared" si="92"/>
        <v>0.41196590434515201</v>
      </c>
      <c r="AM590" s="429">
        <v>11</v>
      </c>
      <c r="AN590" s="429">
        <v>11</v>
      </c>
    </row>
    <row r="591" spans="1:40">
      <c r="A591" s="434">
        <v>922</v>
      </c>
      <c r="B591" s="435" t="s">
        <v>320</v>
      </c>
      <c r="C591" s="436">
        <v>4501</v>
      </c>
      <c r="D591" s="497">
        <v>598.69035667994058</v>
      </c>
      <c r="E591" s="497">
        <v>593.68544905609122</v>
      </c>
      <c r="F591" s="498">
        <v>595.46747628865171</v>
      </c>
      <c r="G591" s="498">
        <v>595.46747628865171</v>
      </c>
      <c r="H591" s="502">
        <f t="shared" si="84"/>
        <v>0</v>
      </c>
      <c r="I591" s="491">
        <v>-101.63088858000251</v>
      </c>
      <c r="J591" s="491">
        <v>-95.933596988332695</v>
      </c>
      <c r="K591" s="500">
        <v>-120.69798812882217</v>
      </c>
      <c r="L591" s="500">
        <v>-120.69798812882217</v>
      </c>
      <c r="M591" s="488">
        <f t="shared" si="85"/>
        <v>0</v>
      </c>
      <c r="N591" s="440">
        <v>497.05946809993804</v>
      </c>
      <c r="O591" s="440">
        <v>497.75185206775853</v>
      </c>
      <c r="P591" s="438">
        <v>474.76948815982951</v>
      </c>
      <c r="Q591" s="438">
        <v>474.76948815982951</v>
      </c>
      <c r="R591" s="487">
        <f t="shared" si="86"/>
        <v>0</v>
      </c>
      <c r="S591" s="440">
        <v>277.37828702189046</v>
      </c>
      <c r="T591" s="440">
        <v>277.37828702189046</v>
      </c>
      <c r="U591" s="438">
        <v>278.33795097454635</v>
      </c>
      <c r="V591" s="438">
        <v>278.33795097454635</v>
      </c>
      <c r="W591" s="487">
        <f t="shared" si="87"/>
        <v>0</v>
      </c>
      <c r="X591" s="440">
        <v>774.43775512182856</v>
      </c>
      <c r="Y591" s="440">
        <v>775.13013908964899</v>
      </c>
      <c r="Z591" s="438">
        <v>753.10743913437591</v>
      </c>
      <c r="AA591" s="438">
        <v>753.10743913437591</v>
      </c>
      <c r="AB591" s="487">
        <f t="shared" si="88"/>
        <v>0</v>
      </c>
      <c r="AC591" s="440">
        <v>159.49359273965396</v>
      </c>
      <c r="AD591" s="440">
        <v>158.97123481657226</v>
      </c>
      <c r="AE591" s="440">
        <v>158.97123481657226</v>
      </c>
      <c r="AF591" s="438">
        <f t="shared" si="89"/>
        <v>154.92908397189686</v>
      </c>
      <c r="AG591" s="487">
        <f t="shared" si="90"/>
        <v>4.0421508446754046</v>
      </c>
      <c r="AH591" s="440">
        <v>933.93134786148255</v>
      </c>
      <c r="AI591" s="440">
        <v>934.10137390622128</v>
      </c>
      <c r="AJ591" s="438">
        <v>912.07867395094809</v>
      </c>
      <c r="AK591" s="428">
        <f t="shared" si="91"/>
        <v>908.03652310627274</v>
      </c>
      <c r="AL591" s="487">
        <f t="shared" si="92"/>
        <v>4.0421508446753478</v>
      </c>
      <c r="AM591" s="429">
        <v>6</v>
      </c>
      <c r="AN591" s="429">
        <v>6</v>
      </c>
    </row>
    <row r="592" spans="1:40">
      <c r="A592" s="434">
        <v>924</v>
      </c>
      <c r="B592" s="435" t="s">
        <v>321</v>
      </c>
      <c r="C592" s="436">
        <v>2946</v>
      </c>
      <c r="D592" s="497">
        <v>331.76537495993091</v>
      </c>
      <c r="E592" s="497">
        <v>328.85643262824067</v>
      </c>
      <c r="F592" s="498">
        <v>331.31395090025501</v>
      </c>
      <c r="G592" s="498">
        <v>331.31395090025501</v>
      </c>
      <c r="H592" s="502">
        <f t="shared" si="84"/>
        <v>0</v>
      </c>
      <c r="I592" s="491">
        <v>-34.205019137771203</v>
      </c>
      <c r="J592" s="491">
        <v>-26.92257363653404</v>
      </c>
      <c r="K592" s="500">
        <v>-43.502764345440248</v>
      </c>
      <c r="L592" s="500">
        <v>-43.502764345440248</v>
      </c>
      <c r="M592" s="488">
        <f t="shared" si="85"/>
        <v>0</v>
      </c>
      <c r="N592" s="440">
        <v>297.56035582215969</v>
      </c>
      <c r="O592" s="440">
        <v>301.93385899170664</v>
      </c>
      <c r="P592" s="438">
        <v>287.81118655481475</v>
      </c>
      <c r="Q592" s="438">
        <v>287.81118655481475</v>
      </c>
      <c r="R592" s="487">
        <f t="shared" si="86"/>
        <v>0</v>
      </c>
      <c r="S592" s="440">
        <v>545.66589693541812</v>
      </c>
      <c r="T592" s="440">
        <v>545.66589693541812</v>
      </c>
      <c r="U592" s="438">
        <v>556.07084387356281</v>
      </c>
      <c r="V592" s="438">
        <v>556.07084387356281</v>
      </c>
      <c r="W592" s="487">
        <f t="shared" si="87"/>
        <v>0</v>
      </c>
      <c r="X592" s="440">
        <v>843.22625275757775</v>
      </c>
      <c r="Y592" s="440">
        <v>847.59975592712465</v>
      </c>
      <c r="Z592" s="438">
        <v>843.88203042837745</v>
      </c>
      <c r="AA592" s="438">
        <v>843.88203042837745</v>
      </c>
      <c r="AB592" s="487">
        <f t="shared" si="88"/>
        <v>0</v>
      </c>
      <c r="AC592" s="440">
        <v>246.3089481514356</v>
      </c>
      <c r="AD592" s="440">
        <v>244.17435954934118</v>
      </c>
      <c r="AE592" s="440">
        <v>244.17435954934118</v>
      </c>
      <c r="AF592" s="438">
        <f t="shared" si="89"/>
        <v>244.53497826009755</v>
      </c>
      <c r="AG592" s="487">
        <f t="shared" si="90"/>
        <v>-0.36061871075636986</v>
      </c>
      <c r="AH592" s="440">
        <v>1089.5352009090134</v>
      </c>
      <c r="AI592" s="440">
        <v>1091.7741154764658</v>
      </c>
      <c r="AJ592" s="438">
        <v>1088.0563899777187</v>
      </c>
      <c r="AK592" s="428">
        <f t="shared" si="91"/>
        <v>1088.4170086884751</v>
      </c>
      <c r="AL592" s="487">
        <f t="shared" si="92"/>
        <v>-0.36061871075639829</v>
      </c>
      <c r="AM592" s="429">
        <v>16</v>
      </c>
      <c r="AN592" s="429">
        <v>16</v>
      </c>
    </row>
    <row r="593" spans="1:40">
      <c r="A593" s="434">
        <v>925</v>
      </c>
      <c r="B593" s="435" t="s">
        <v>322</v>
      </c>
      <c r="C593" s="436">
        <v>3427</v>
      </c>
      <c r="D593" s="497">
        <v>365.10732261924159</v>
      </c>
      <c r="E593" s="497">
        <v>361.89160333704189</v>
      </c>
      <c r="F593" s="498">
        <v>362.20769066744271</v>
      </c>
      <c r="G593" s="498">
        <v>362.20769066744271</v>
      </c>
      <c r="H593" s="502">
        <f t="shared" si="84"/>
        <v>0</v>
      </c>
      <c r="I593" s="491">
        <v>599.81947325174906</v>
      </c>
      <c r="J593" s="491">
        <v>565.87690021964465</v>
      </c>
      <c r="K593" s="500">
        <v>564.77813550681333</v>
      </c>
      <c r="L593" s="500">
        <v>564.77813550681333</v>
      </c>
      <c r="M593" s="488">
        <f t="shared" si="85"/>
        <v>0</v>
      </c>
      <c r="N593" s="440">
        <v>964.92679587099065</v>
      </c>
      <c r="O593" s="440">
        <v>927.76850355668648</v>
      </c>
      <c r="P593" s="438">
        <v>926.98582617425598</v>
      </c>
      <c r="Q593" s="438">
        <v>926.98582617425598</v>
      </c>
      <c r="R593" s="487">
        <f t="shared" si="86"/>
        <v>0</v>
      </c>
      <c r="S593" s="440">
        <v>-5.9371446351693828</v>
      </c>
      <c r="T593" s="440">
        <v>-5.9371446351693828</v>
      </c>
      <c r="U593" s="438">
        <v>-5.9576278379730203</v>
      </c>
      <c r="V593" s="438">
        <v>-5.9576278379730203</v>
      </c>
      <c r="W593" s="487">
        <f t="shared" si="87"/>
        <v>0</v>
      </c>
      <c r="X593" s="440">
        <v>958.98965123582127</v>
      </c>
      <c r="Y593" s="440">
        <v>921.83135892151711</v>
      </c>
      <c r="Z593" s="438">
        <v>921.02819833628303</v>
      </c>
      <c r="AA593" s="438">
        <v>921.02819833628303</v>
      </c>
      <c r="AB593" s="487">
        <f t="shared" si="88"/>
        <v>0</v>
      </c>
      <c r="AC593" s="440">
        <v>239.77709962009752</v>
      </c>
      <c r="AD593" s="440">
        <v>238.29567989666887</v>
      </c>
      <c r="AE593" s="440">
        <v>238.29567989666887</v>
      </c>
      <c r="AF593" s="438">
        <f t="shared" si="89"/>
        <v>239.43109043630139</v>
      </c>
      <c r="AG593" s="487">
        <f t="shared" si="90"/>
        <v>-1.1354105396325167</v>
      </c>
      <c r="AH593" s="440">
        <v>1198.7667508559186</v>
      </c>
      <c r="AI593" s="440">
        <v>1160.1270388181858</v>
      </c>
      <c r="AJ593" s="438">
        <v>1159.323878232952</v>
      </c>
      <c r="AK593" s="428">
        <f t="shared" si="91"/>
        <v>1160.4592887725844</v>
      </c>
      <c r="AL593" s="487">
        <f t="shared" si="92"/>
        <v>-1.135410539632403</v>
      </c>
      <c r="AM593" s="429">
        <v>11</v>
      </c>
      <c r="AN593" s="429">
        <v>11</v>
      </c>
    </row>
    <row r="594" spans="1:40">
      <c r="A594" s="434">
        <v>927</v>
      </c>
      <c r="B594" s="435" t="s">
        <v>323</v>
      </c>
      <c r="C594" s="436">
        <v>28913</v>
      </c>
      <c r="D594" s="497">
        <v>473.24041490898441</v>
      </c>
      <c r="E594" s="497">
        <v>468.95777463895178</v>
      </c>
      <c r="F594" s="498">
        <v>467.08617546483873</v>
      </c>
      <c r="G594" s="498">
        <v>467.08617546483873</v>
      </c>
      <c r="H594" s="502">
        <f t="shared" si="84"/>
        <v>0</v>
      </c>
      <c r="I594" s="491">
        <v>45.914758248393532</v>
      </c>
      <c r="J594" s="491">
        <v>51.537249961601688</v>
      </c>
      <c r="K594" s="500">
        <v>35.147915485951465</v>
      </c>
      <c r="L594" s="500">
        <v>35.147915485951465</v>
      </c>
      <c r="M594" s="488">
        <f t="shared" si="85"/>
        <v>0</v>
      </c>
      <c r="N594" s="440">
        <v>519.15517315737793</v>
      </c>
      <c r="O594" s="440">
        <v>520.49502460055339</v>
      </c>
      <c r="P594" s="438">
        <v>502.23409095079023</v>
      </c>
      <c r="Q594" s="438">
        <v>502.23409095079023</v>
      </c>
      <c r="R594" s="487">
        <f t="shared" si="86"/>
        <v>0</v>
      </c>
      <c r="S594" s="440">
        <v>90.421331205346206</v>
      </c>
      <c r="T594" s="440">
        <v>90.421331205346206</v>
      </c>
      <c r="U594" s="438">
        <v>90.697613283760703</v>
      </c>
      <c r="V594" s="438">
        <v>90.697613283760703</v>
      </c>
      <c r="W594" s="487">
        <f t="shared" si="87"/>
        <v>0</v>
      </c>
      <c r="X594" s="440">
        <v>609.57650436272422</v>
      </c>
      <c r="Y594" s="440">
        <v>610.91635580589957</v>
      </c>
      <c r="Z594" s="438">
        <v>592.93170423455092</v>
      </c>
      <c r="AA594" s="438">
        <v>592.93170423455092</v>
      </c>
      <c r="AB594" s="487">
        <f t="shared" si="88"/>
        <v>0</v>
      </c>
      <c r="AC594" s="440">
        <v>144.35649625449136</v>
      </c>
      <c r="AD594" s="440">
        <v>144.34921773478038</v>
      </c>
      <c r="AE594" s="440">
        <v>144.34921773478038</v>
      </c>
      <c r="AF594" s="438">
        <f t="shared" si="89"/>
        <v>139.32080180989195</v>
      </c>
      <c r="AG594" s="487">
        <f t="shared" si="90"/>
        <v>5.028415924888435</v>
      </c>
      <c r="AH594" s="440">
        <v>753.9330006172155</v>
      </c>
      <c r="AI594" s="440">
        <v>755.26557354067995</v>
      </c>
      <c r="AJ594" s="438">
        <v>737.28092196933119</v>
      </c>
      <c r="AK594" s="428">
        <f t="shared" si="91"/>
        <v>732.25250604444284</v>
      </c>
      <c r="AL594" s="487">
        <f t="shared" si="92"/>
        <v>5.0284159248883498</v>
      </c>
      <c r="AM594" s="429">
        <v>1</v>
      </c>
      <c r="AN594" s="430">
        <v>34</v>
      </c>
    </row>
    <row r="595" spans="1:40">
      <c r="A595" s="434">
        <v>931</v>
      </c>
      <c r="B595" s="435" t="s">
        <v>324</v>
      </c>
      <c r="C595" s="436">
        <v>5951</v>
      </c>
      <c r="D595" s="497">
        <v>112.34264813635475</v>
      </c>
      <c r="E595" s="497">
        <v>110.92537744595643</v>
      </c>
      <c r="F595" s="498">
        <v>110.18170640849078</v>
      </c>
      <c r="G595" s="498">
        <v>110.18170640849078</v>
      </c>
      <c r="H595" s="502">
        <f t="shared" si="84"/>
        <v>0</v>
      </c>
      <c r="I595" s="491">
        <v>607.45003287370366</v>
      </c>
      <c r="J595" s="491">
        <v>615.27842444669238</v>
      </c>
      <c r="K595" s="500">
        <v>618.94139119221938</v>
      </c>
      <c r="L595" s="500">
        <v>618.94139119221938</v>
      </c>
      <c r="M595" s="488">
        <f t="shared" si="85"/>
        <v>0</v>
      </c>
      <c r="N595" s="440">
        <v>719.79268101005846</v>
      </c>
      <c r="O595" s="440">
        <v>726.20380189264881</v>
      </c>
      <c r="P595" s="438">
        <v>729.12309760071014</v>
      </c>
      <c r="Q595" s="438">
        <v>729.12309760071014</v>
      </c>
      <c r="R595" s="487">
        <f t="shared" si="86"/>
        <v>0</v>
      </c>
      <c r="S595" s="440">
        <v>398.18479779133258</v>
      </c>
      <c r="T595" s="440">
        <v>398.18479779133258</v>
      </c>
      <c r="U595" s="438">
        <v>398.63750747683582</v>
      </c>
      <c r="V595" s="438">
        <v>398.63750747683582</v>
      </c>
      <c r="W595" s="487">
        <f t="shared" si="87"/>
        <v>0</v>
      </c>
      <c r="X595" s="440">
        <v>1117.977478801391</v>
      </c>
      <c r="Y595" s="440">
        <v>1124.3885996839815</v>
      </c>
      <c r="Z595" s="438">
        <v>1127.7606050775462</v>
      </c>
      <c r="AA595" s="438">
        <v>1127.7606050775462</v>
      </c>
      <c r="AB595" s="487">
        <f t="shared" si="88"/>
        <v>0</v>
      </c>
      <c r="AC595" s="440">
        <v>222.59963387497797</v>
      </c>
      <c r="AD595" s="440">
        <v>220.9616972039139</v>
      </c>
      <c r="AE595" s="440">
        <v>220.9616972039139</v>
      </c>
      <c r="AF595" s="438">
        <f t="shared" si="89"/>
        <v>220.08306042331367</v>
      </c>
      <c r="AG595" s="487">
        <f t="shared" si="90"/>
        <v>0.87863678060023176</v>
      </c>
      <c r="AH595" s="440">
        <v>1340.5771126763689</v>
      </c>
      <c r="AI595" s="440">
        <v>1345.3502968878954</v>
      </c>
      <c r="AJ595" s="438">
        <v>1348.7223022814601</v>
      </c>
      <c r="AK595" s="428">
        <f t="shared" si="91"/>
        <v>1347.8436655008597</v>
      </c>
      <c r="AL595" s="487">
        <f t="shared" si="92"/>
        <v>0.87863678060034545</v>
      </c>
      <c r="AM595" s="429">
        <v>13</v>
      </c>
      <c r="AN595" s="429">
        <v>13</v>
      </c>
    </row>
    <row r="596" spans="1:40">
      <c r="A596" s="434">
        <v>934</v>
      </c>
      <c r="B596" s="435" t="s">
        <v>325</v>
      </c>
      <c r="C596" s="436">
        <v>2671</v>
      </c>
      <c r="D596" s="497">
        <v>55.52643890789647</v>
      </c>
      <c r="E596" s="497">
        <v>54.774001123877198</v>
      </c>
      <c r="F596" s="498">
        <v>56.465842189461362</v>
      </c>
      <c r="G596" s="498">
        <v>56.465842189461362</v>
      </c>
      <c r="H596" s="502">
        <f t="shared" si="84"/>
        <v>0</v>
      </c>
      <c r="I596" s="491">
        <v>81.231459224977797</v>
      </c>
      <c r="J596" s="491">
        <v>107.24723513742252</v>
      </c>
      <c r="K596" s="500">
        <v>98.481831925841561</v>
      </c>
      <c r="L596" s="500">
        <v>98.481831925841561</v>
      </c>
      <c r="M596" s="488">
        <f t="shared" si="85"/>
        <v>0</v>
      </c>
      <c r="N596" s="440">
        <v>136.75789813287426</v>
      </c>
      <c r="O596" s="440">
        <v>162.02123626129972</v>
      </c>
      <c r="P596" s="438">
        <v>154.94767411530293</v>
      </c>
      <c r="Q596" s="438">
        <v>154.94767411530293</v>
      </c>
      <c r="R596" s="487">
        <f t="shared" si="86"/>
        <v>0</v>
      </c>
      <c r="S596" s="440">
        <v>457.94995127307629</v>
      </c>
      <c r="T596" s="440">
        <v>457.94995127307629</v>
      </c>
      <c r="U596" s="438">
        <v>458.56375464014036</v>
      </c>
      <c r="V596" s="438">
        <v>458.56375464014036</v>
      </c>
      <c r="W596" s="487">
        <f t="shared" si="87"/>
        <v>0</v>
      </c>
      <c r="X596" s="440">
        <v>594.70784940595058</v>
      </c>
      <c r="Y596" s="440">
        <v>619.97118753437599</v>
      </c>
      <c r="Z596" s="438">
        <v>613.51142875544326</v>
      </c>
      <c r="AA596" s="438">
        <v>613.51142875544326</v>
      </c>
      <c r="AB596" s="487">
        <f t="shared" si="88"/>
        <v>0</v>
      </c>
      <c r="AC596" s="440">
        <v>213.99795576684019</v>
      </c>
      <c r="AD596" s="440">
        <v>212.29622236732237</v>
      </c>
      <c r="AE596" s="440">
        <v>212.29622236732237</v>
      </c>
      <c r="AF596" s="438">
        <f t="shared" si="89"/>
        <v>210.37030712304923</v>
      </c>
      <c r="AG596" s="487">
        <f t="shared" si="90"/>
        <v>1.925915244273142</v>
      </c>
      <c r="AH596" s="440">
        <v>808.70580517279075</v>
      </c>
      <c r="AI596" s="440">
        <v>832.26740990169844</v>
      </c>
      <c r="AJ596" s="438">
        <v>825.80765112276561</v>
      </c>
      <c r="AK596" s="428">
        <f t="shared" si="91"/>
        <v>823.88173587849235</v>
      </c>
      <c r="AL596" s="487">
        <f t="shared" si="92"/>
        <v>1.9259152442732557</v>
      </c>
      <c r="AM596" s="429">
        <v>14</v>
      </c>
      <c r="AN596" s="429">
        <v>14</v>
      </c>
    </row>
    <row r="597" spans="1:40">
      <c r="A597" s="434">
        <v>935</v>
      </c>
      <c r="B597" s="435" t="s">
        <v>326</v>
      </c>
      <c r="C597" s="436">
        <v>2985</v>
      </c>
      <c r="D597" s="497">
        <v>46.297543483924628</v>
      </c>
      <c r="E597" s="497">
        <v>45.47863057280405</v>
      </c>
      <c r="F597" s="498">
        <v>41.620695381876438</v>
      </c>
      <c r="G597" s="498">
        <v>41.620695381876438</v>
      </c>
      <c r="H597" s="502">
        <f t="shared" si="84"/>
        <v>0</v>
      </c>
      <c r="I597" s="491">
        <v>-0.75732403202675846</v>
      </c>
      <c r="J597" s="491">
        <v>6.5031207126640398</v>
      </c>
      <c r="K597" s="500">
        <v>0.97225813396546878</v>
      </c>
      <c r="L597" s="500">
        <v>0.97225813396546878</v>
      </c>
      <c r="M597" s="488">
        <f t="shared" si="85"/>
        <v>0</v>
      </c>
      <c r="N597" s="440">
        <v>45.540219451897869</v>
      </c>
      <c r="O597" s="440">
        <v>51.981751285468086</v>
      </c>
      <c r="P597" s="438">
        <v>42.592953515841906</v>
      </c>
      <c r="Q597" s="438">
        <v>42.592953515841906</v>
      </c>
      <c r="R597" s="487">
        <f t="shared" si="86"/>
        <v>0</v>
      </c>
      <c r="S597" s="440">
        <v>362.57845156061967</v>
      </c>
      <c r="T597" s="440">
        <v>362.57845156061967</v>
      </c>
      <c r="U597" s="438">
        <v>363.50108801784199</v>
      </c>
      <c r="V597" s="438">
        <v>363.50108801784199</v>
      </c>
      <c r="W597" s="487">
        <f t="shared" si="87"/>
        <v>0</v>
      </c>
      <c r="X597" s="440">
        <v>408.11867101251755</v>
      </c>
      <c r="Y597" s="440">
        <v>414.56020284608775</v>
      </c>
      <c r="Z597" s="438">
        <v>406.09404153368394</v>
      </c>
      <c r="AA597" s="438">
        <v>406.09404153368394</v>
      </c>
      <c r="AB597" s="487">
        <f t="shared" si="88"/>
        <v>0</v>
      </c>
      <c r="AC597" s="440">
        <v>213.50602881320592</v>
      </c>
      <c r="AD597" s="440">
        <v>211.90712816691712</v>
      </c>
      <c r="AE597" s="440">
        <v>211.90712816691712</v>
      </c>
      <c r="AF597" s="438">
        <f t="shared" si="89"/>
        <v>208.53846738420859</v>
      </c>
      <c r="AG597" s="487">
        <f t="shared" si="90"/>
        <v>3.3686607827085311</v>
      </c>
      <c r="AH597" s="440">
        <v>621.6246998257235</v>
      </c>
      <c r="AI597" s="440">
        <v>626.46733101300481</v>
      </c>
      <c r="AJ597" s="438">
        <v>618.00116970060105</v>
      </c>
      <c r="AK597" s="428">
        <f t="shared" si="91"/>
        <v>614.63250891789244</v>
      </c>
      <c r="AL597" s="487">
        <f t="shared" si="92"/>
        <v>3.3686607827086164</v>
      </c>
      <c r="AM597" s="429">
        <v>8</v>
      </c>
      <c r="AN597" s="429">
        <v>8</v>
      </c>
    </row>
    <row r="598" spans="1:40">
      <c r="A598" s="434">
        <v>936</v>
      </c>
      <c r="B598" s="435" t="s">
        <v>327</v>
      </c>
      <c r="C598" s="436">
        <v>6395</v>
      </c>
      <c r="D598" s="497">
        <v>132.21081943495514</v>
      </c>
      <c r="E598" s="497">
        <v>130.74070756826833</v>
      </c>
      <c r="F598" s="498">
        <v>132.46334988702702</v>
      </c>
      <c r="G598" s="498">
        <v>132.46334988702702</v>
      </c>
      <c r="H598" s="502">
        <f t="shared" si="84"/>
        <v>0</v>
      </c>
      <c r="I598" s="491">
        <v>391.45574288015104</v>
      </c>
      <c r="J598" s="491">
        <v>395.30207651640234</v>
      </c>
      <c r="K598" s="500">
        <v>392.71515506188382</v>
      </c>
      <c r="L598" s="500">
        <v>392.71515506188382</v>
      </c>
      <c r="M598" s="488">
        <f t="shared" si="85"/>
        <v>0</v>
      </c>
      <c r="N598" s="440">
        <v>523.66656231510615</v>
      </c>
      <c r="O598" s="440">
        <v>526.04278408467064</v>
      </c>
      <c r="P598" s="438">
        <v>525.17850494891093</v>
      </c>
      <c r="Q598" s="438">
        <v>525.17850494891093</v>
      </c>
      <c r="R598" s="487">
        <f t="shared" si="86"/>
        <v>0</v>
      </c>
      <c r="S598" s="440">
        <v>313.55018488107322</v>
      </c>
      <c r="T598" s="440">
        <v>313.55018488107322</v>
      </c>
      <c r="U598" s="438">
        <v>313.96371132582794</v>
      </c>
      <c r="V598" s="438">
        <v>313.96371132582794</v>
      </c>
      <c r="W598" s="487">
        <f t="shared" si="87"/>
        <v>0</v>
      </c>
      <c r="X598" s="440">
        <v>837.21674719617943</v>
      </c>
      <c r="Y598" s="440">
        <v>839.59296896574381</v>
      </c>
      <c r="Z598" s="438">
        <v>839.14221627473876</v>
      </c>
      <c r="AA598" s="438">
        <v>839.14221627473876</v>
      </c>
      <c r="AB598" s="487">
        <f t="shared" si="88"/>
        <v>0</v>
      </c>
      <c r="AC598" s="440">
        <v>224.78135954934314</v>
      </c>
      <c r="AD598" s="440">
        <v>222.99449519500297</v>
      </c>
      <c r="AE598" s="440">
        <v>222.99449519500297</v>
      </c>
      <c r="AF598" s="438">
        <f t="shared" si="89"/>
        <v>221.51354418751001</v>
      </c>
      <c r="AG598" s="487">
        <f t="shared" si="90"/>
        <v>1.4809510074929619</v>
      </c>
      <c r="AH598" s="440">
        <v>1061.9981067455226</v>
      </c>
      <c r="AI598" s="440">
        <v>1062.5874641607468</v>
      </c>
      <c r="AJ598" s="438">
        <v>1062.1367114697418</v>
      </c>
      <c r="AK598" s="428">
        <f t="shared" si="91"/>
        <v>1060.6557604622487</v>
      </c>
      <c r="AL598" s="487">
        <f t="shared" si="92"/>
        <v>1.480951007493104</v>
      </c>
      <c r="AM598" s="429">
        <v>6</v>
      </c>
      <c r="AN598" s="429">
        <v>6</v>
      </c>
    </row>
    <row r="599" spans="1:40">
      <c r="A599" s="434">
        <v>946</v>
      </c>
      <c r="B599" s="435" t="s">
        <v>328</v>
      </c>
      <c r="C599" s="436">
        <v>6287</v>
      </c>
      <c r="D599" s="497">
        <v>809.51192475619314</v>
      </c>
      <c r="E599" s="497">
        <v>802.89099774765066</v>
      </c>
      <c r="F599" s="498">
        <v>802.40372240910506</v>
      </c>
      <c r="G599" s="498">
        <v>802.40372240910506</v>
      </c>
      <c r="H599" s="502">
        <f t="shared" si="84"/>
        <v>0</v>
      </c>
      <c r="I599" s="491">
        <v>-64.359538614499314</v>
      </c>
      <c r="J599" s="491">
        <v>-57.01292783058414</v>
      </c>
      <c r="K599" s="500">
        <v>-66.30972719619129</v>
      </c>
      <c r="L599" s="500">
        <v>-66.30972719619129</v>
      </c>
      <c r="M599" s="488">
        <f t="shared" si="85"/>
        <v>0</v>
      </c>
      <c r="N599" s="440">
        <v>745.15238614169391</v>
      </c>
      <c r="O599" s="440">
        <v>745.87806991706657</v>
      </c>
      <c r="P599" s="438">
        <v>736.09399521291368</v>
      </c>
      <c r="Q599" s="438">
        <v>736.09399521291368</v>
      </c>
      <c r="R599" s="487">
        <f t="shared" si="86"/>
        <v>0</v>
      </c>
      <c r="S599" s="440">
        <v>343.92654716812262</v>
      </c>
      <c r="T599" s="440">
        <v>343.92654716812262</v>
      </c>
      <c r="U599" s="438">
        <v>345.27497863933309</v>
      </c>
      <c r="V599" s="438">
        <v>345.27497863933309</v>
      </c>
      <c r="W599" s="487">
        <f t="shared" si="87"/>
        <v>0</v>
      </c>
      <c r="X599" s="440">
        <v>1089.0789333098164</v>
      </c>
      <c r="Y599" s="440">
        <v>1089.8046170851892</v>
      </c>
      <c r="Z599" s="438">
        <v>1081.3689738522469</v>
      </c>
      <c r="AA599" s="438">
        <v>1081.3689738522469</v>
      </c>
      <c r="AB599" s="487">
        <f t="shared" si="88"/>
        <v>0</v>
      </c>
      <c r="AC599" s="440">
        <v>219.81853750467417</v>
      </c>
      <c r="AD599" s="440">
        <v>218.62466509805003</v>
      </c>
      <c r="AE599" s="440">
        <v>218.62466509805003</v>
      </c>
      <c r="AF599" s="438">
        <f t="shared" si="89"/>
        <v>216.96121268841119</v>
      </c>
      <c r="AG599" s="487">
        <f t="shared" si="90"/>
        <v>1.6634524096388361</v>
      </c>
      <c r="AH599" s="440">
        <v>1308.8974708144906</v>
      </c>
      <c r="AI599" s="440">
        <v>1308.4292821832391</v>
      </c>
      <c r="AJ599" s="438">
        <v>1299.9936389502968</v>
      </c>
      <c r="AK599" s="428">
        <f t="shared" si="91"/>
        <v>1298.3301865406579</v>
      </c>
      <c r="AL599" s="487">
        <f t="shared" si="92"/>
        <v>1.6634524096389214</v>
      </c>
      <c r="AM599" s="429">
        <v>15</v>
      </c>
      <c r="AN599" s="429">
        <v>15</v>
      </c>
    </row>
    <row r="600" spans="1:40">
      <c r="A600" s="434">
        <v>976</v>
      </c>
      <c r="B600" s="435" t="s">
        <v>329</v>
      </c>
      <c r="C600" s="436">
        <v>3788</v>
      </c>
      <c r="D600" s="497">
        <v>495.23854995209598</v>
      </c>
      <c r="E600" s="497">
        <v>490.95993421997105</v>
      </c>
      <c r="F600" s="498">
        <v>489.61474623768078</v>
      </c>
      <c r="G600" s="498">
        <v>489.61474623768078</v>
      </c>
      <c r="H600" s="502">
        <f t="shared" si="84"/>
        <v>0</v>
      </c>
      <c r="I600" s="491">
        <v>-155.06122694267395</v>
      </c>
      <c r="J600" s="491">
        <v>-145.73996350922619</v>
      </c>
      <c r="K600" s="500">
        <v>-125.56272506732658</v>
      </c>
      <c r="L600" s="500">
        <v>-125.56272506732658</v>
      </c>
      <c r="M600" s="488">
        <f t="shared" si="85"/>
        <v>0</v>
      </c>
      <c r="N600" s="440">
        <v>340.17732300942203</v>
      </c>
      <c r="O600" s="440">
        <v>345.21997071074486</v>
      </c>
      <c r="P600" s="438">
        <v>364.05202117035418</v>
      </c>
      <c r="Q600" s="438">
        <v>364.05202117035418</v>
      </c>
      <c r="R600" s="487">
        <f t="shared" si="86"/>
        <v>0</v>
      </c>
      <c r="S600" s="440">
        <v>499.78951562708238</v>
      </c>
      <c r="T600" s="440">
        <v>499.78951562708238</v>
      </c>
      <c r="U600" s="438">
        <v>498.0649859132638</v>
      </c>
      <c r="V600" s="438">
        <v>498.0649859132638</v>
      </c>
      <c r="W600" s="487">
        <f t="shared" si="87"/>
        <v>0</v>
      </c>
      <c r="X600" s="440">
        <v>839.96683863650446</v>
      </c>
      <c r="Y600" s="440">
        <v>845.00948633782718</v>
      </c>
      <c r="Z600" s="438">
        <v>862.11700708361798</v>
      </c>
      <c r="AA600" s="438">
        <v>862.11700708361798</v>
      </c>
      <c r="AB600" s="487">
        <f t="shared" si="88"/>
        <v>0</v>
      </c>
      <c r="AC600" s="440">
        <v>220.73203065054776</v>
      </c>
      <c r="AD600" s="440">
        <v>219.66436141467653</v>
      </c>
      <c r="AE600" s="440">
        <v>219.66436141467653</v>
      </c>
      <c r="AF600" s="438">
        <f t="shared" si="89"/>
        <v>217.2046154073694</v>
      </c>
      <c r="AG600" s="487">
        <f t="shared" si="90"/>
        <v>2.4597460073071318</v>
      </c>
      <c r="AH600" s="440">
        <v>1060.698869287052</v>
      </c>
      <c r="AI600" s="440">
        <v>1064.6738477525037</v>
      </c>
      <c r="AJ600" s="438">
        <v>1081.7813684982946</v>
      </c>
      <c r="AK600" s="428">
        <f t="shared" si="91"/>
        <v>1079.3216224909875</v>
      </c>
      <c r="AL600" s="487">
        <f t="shared" si="92"/>
        <v>2.4597460073071034</v>
      </c>
      <c r="AM600" s="429">
        <v>19</v>
      </c>
      <c r="AN600" s="429">
        <v>19</v>
      </c>
    </row>
    <row r="601" spans="1:40">
      <c r="A601" s="434">
        <v>977</v>
      </c>
      <c r="B601" s="435" t="s">
        <v>330</v>
      </c>
      <c r="C601" s="436">
        <v>15293</v>
      </c>
      <c r="D601" s="497">
        <v>655.9815219844736</v>
      </c>
      <c r="E601" s="497">
        <v>650.43390969985865</v>
      </c>
      <c r="F601" s="498">
        <v>649.38064956307949</v>
      </c>
      <c r="G601" s="498">
        <v>649.38064956307949</v>
      </c>
      <c r="H601" s="502">
        <f t="shared" si="84"/>
        <v>0</v>
      </c>
      <c r="I601" s="491">
        <v>-120.10242023309442</v>
      </c>
      <c r="J601" s="491">
        <v>-114.80562392225809</v>
      </c>
      <c r="K601" s="500">
        <v>-132.01608213303086</v>
      </c>
      <c r="L601" s="500">
        <v>-132.01608213303086</v>
      </c>
      <c r="M601" s="488">
        <f t="shared" si="85"/>
        <v>0</v>
      </c>
      <c r="N601" s="440">
        <v>535.87910175137915</v>
      </c>
      <c r="O601" s="440">
        <v>535.62828577760047</v>
      </c>
      <c r="P601" s="438">
        <v>517.36456743004862</v>
      </c>
      <c r="Q601" s="438">
        <v>517.36456743004862</v>
      </c>
      <c r="R601" s="487">
        <f t="shared" si="86"/>
        <v>0</v>
      </c>
      <c r="S601" s="440">
        <v>425.66842440453536</v>
      </c>
      <c r="T601" s="440">
        <v>425.66842440453536</v>
      </c>
      <c r="U601" s="438">
        <v>426.79225627424455</v>
      </c>
      <c r="V601" s="438">
        <v>426.79225627424455</v>
      </c>
      <c r="W601" s="487">
        <f t="shared" si="87"/>
        <v>0</v>
      </c>
      <c r="X601" s="440">
        <v>961.54752615591462</v>
      </c>
      <c r="Y601" s="440">
        <v>961.29671018213594</v>
      </c>
      <c r="Z601" s="438">
        <v>944.15682370429329</v>
      </c>
      <c r="AA601" s="438">
        <v>944.15682370429329</v>
      </c>
      <c r="AB601" s="487">
        <f t="shared" si="88"/>
        <v>0</v>
      </c>
      <c r="AC601" s="440">
        <v>162.4868923679775</v>
      </c>
      <c r="AD601" s="440">
        <v>161.3581788568053</v>
      </c>
      <c r="AE601" s="440">
        <v>161.3581788568053</v>
      </c>
      <c r="AF601" s="438">
        <f t="shared" si="89"/>
        <v>159.11941955079774</v>
      </c>
      <c r="AG601" s="487">
        <f t="shared" si="90"/>
        <v>2.2387593060075517</v>
      </c>
      <c r="AH601" s="440">
        <v>1124.0344185238921</v>
      </c>
      <c r="AI601" s="440">
        <v>1122.6548890389411</v>
      </c>
      <c r="AJ601" s="438">
        <v>1105.5150025610985</v>
      </c>
      <c r="AK601" s="428">
        <f t="shared" si="91"/>
        <v>1103.276243255091</v>
      </c>
      <c r="AL601" s="487">
        <f t="shared" si="92"/>
        <v>2.2387593060075233</v>
      </c>
      <c r="AM601" s="429">
        <v>17</v>
      </c>
      <c r="AN601" s="429">
        <v>17</v>
      </c>
    </row>
    <row r="602" spans="1:40">
      <c r="A602" s="434">
        <v>980</v>
      </c>
      <c r="B602" s="435" t="s">
        <v>331</v>
      </c>
      <c r="C602" s="436">
        <v>33607</v>
      </c>
      <c r="D602" s="497">
        <v>658.74783711559451</v>
      </c>
      <c r="E602" s="497">
        <v>653.17180694210708</v>
      </c>
      <c r="F602" s="498">
        <v>652.79963967762865</v>
      </c>
      <c r="G602" s="498">
        <v>652.79963967762865</v>
      </c>
      <c r="H602" s="502">
        <f t="shared" si="84"/>
        <v>0</v>
      </c>
      <c r="I602" s="491">
        <v>-62.017868014821801</v>
      </c>
      <c r="J602" s="491">
        <v>-48.186317021359741</v>
      </c>
      <c r="K602" s="500">
        <v>-55.465969122457473</v>
      </c>
      <c r="L602" s="500">
        <v>-55.465969122457473</v>
      </c>
      <c r="M602" s="488">
        <f t="shared" si="85"/>
        <v>0</v>
      </c>
      <c r="N602" s="440">
        <v>596.72996910077268</v>
      </c>
      <c r="O602" s="440">
        <v>604.98548992074745</v>
      </c>
      <c r="P602" s="438">
        <v>597.33367055517101</v>
      </c>
      <c r="Q602" s="438">
        <v>597.33367055517101</v>
      </c>
      <c r="R602" s="487">
        <f t="shared" si="86"/>
        <v>0</v>
      </c>
      <c r="S602" s="440">
        <v>163.19213208099777</v>
      </c>
      <c r="T602" s="440">
        <v>163.19213208099777</v>
      </c>
      <c r="U602" s="438">
        <v>163.16406184444591</v>
      </c>
      <c r="V602" s="438">
        <v>163.16406184444591</v>
      </c>
      <c r="W602" s="487">
        <f t="shared" si="87"/>
        <v>0</v>
      </c>
      <c r="X602" s="440">
        <v>759.92210118177047</v>
      </c>
      <c r="Y602" s="440">
        <v>768.17762200174514</v>
      </c>
      <c r="Z602" s="438">
        <v>760.49773239961701</v>
      </c>
      <c r="AA602" s="438">
        <v>760.49773239961701</v>
      </c>
      <c r="AB602" s="487">
        <f t="shared" si="88"/>
        <v>0</v>
      </c>
      <c r="AC602" s="440">
        <v>129.1081742257013</v>
      </c>
      <c r="AD602" s="440">
        <v>129.16161403420398</v>
      </c>
      <c r="AE602" s="440">
        <v>129.16161403420398</v>
      </c>
      <c r="AF602" s="438">
        <f t="shared" si="89"/>
        <v>125.59792048308245</v>
      </c>
      <c r="AG602" s="487">
        <f t="shared" si="90"/>
        <v>3.5636935511215313</v>
      </c>
      <c r="AH602" s="440">
        <v>889.03027540747166</v>
      </c>
      <c r="AI602" s="440">
        <v>897.33923603594917</v>
      </c>
      <c r="AJ602" s="438">
        <v>889.65934643382093</v>
      </c>
      <c r="AK602" s="428">
        <f t="shared" si="91"/>
        <v>886.09565288269948</v>
      </c>
      <c r="AL602" s="487">
        <f t="shared" si="92"/>
        <v>3.563693551121446</v>
      </c>
      <c r="AM602" s="429">
        <v>6</v>
      </c>
      <c r="AN602" s="429">
        <v>6</v>
      </c>
    </row>
    <row r="603" spans="1:40">
      <c r="A603" s="434">
        <v>981</v>
      </c>
      <c r="B603" s="435" t="s">
        <v>332</v>
      </c>
      <c r="C603" s="436">
        <v>2237</v>
      </c>
      <c r="D603" s="497">
        <v>-76.915448268690938</v>
      </c>
      <c r="E603" s="497">
        <v>-76.719914242257147</v>
      </c>
      <c r="F603" s="498">
        <v>-77.134797948062982</v>
      </c>
      <c r="G603" s="498">
        <v>-77.134797948062982</v>
      </c>
      <c r="H603" s="502">
        <f t="shared" si="84"/>
        <v>0</v>
      </c>
      <c r="I603" s="491">
        <v>389.77871637927245</v>
      </c>
      <c r="J603" s="491">
        <v>395.93867492106392</v>
      </c>
      <c r="K603" s="500">
        <v>384.89436792497378</v>
      </c>
      <c r="L603" s="500">
        <v>384.89436792497378</v>
      </c>
      <c r="M603" s="488">
        <f t="shared" si="85"/>
        <v>0</v>
      </c>
      <c r="N603" s="440">
        <v>312.86326811058149</v>
      </c>
      <c r="O603" s="440">
        <v>319.21876067880675</v>
      </c>
      <c r="P603" s="438">
        <v>307.75956997691083</v>
      </c>
      <c r="Q603" s="438">
        <v>307.75956997691083</v>
      </c>
      <c r="R603" s="487">
        <f t="shared" si="86"/>
        <v>0</v>
      </c>
      <c r="S603" s="440">
        <v>501.80276560225604</v>
      </c>
      <c r="T603" s="440">
        <v>501.80276560225604</v>
      </c>
      <c r="U603" s="438">
        <v>502.33040543010912</v>
      </c>
      <c r="V603" s="438">
        <v>502.33040543010912</v>
      </c>
      <c r="W603" s="487">
        <f t="shared" si="87"/>
        <v>0</v>
      </c>
      <c r="X603" s="440">
        <v>814.66603371283747</v>
      </c>
      <c r="Y603" s="440">
        <v>821.02152628106285</v>
      </c>
      <c r="Z603" s="438">
        <v>810.08997540701989</v>
      </c>
      <c r="AA603" s="438">
        <v>810.08997540701989</v>
      </c>
      <c r="AB603" s="487">
        <f t="shared" si="88"/>
        <v>0</v>
      </c>
      <c r="AC603" s="440">
        <v>228.02723063955085</v>
      </c>
      <c r="AD603" s="440">
        <v>226.18899111544579</v>
      </c>
      <c r="AE603" s="440">
        <v>226.18899111544579</v>
      </c>
      <c r="AF603" s="438">
        <f t="shared" si="89"/>
        <v>226.46176794260478</v>
      </c>
      <c r="AG603" s="487">
        <f t="shared" si="90"/>
        <v>-0.27277682715899232</v>
      </c>
      <c r="AH603" s="440">
        <v>1042.6932643523883</v>
      </c>
      <c r="AI603" s="440">
        <v>1047.2105173965085</v>
      </c>
      <c r="AJ603" s="438">
        <v>1036.2789665224657</v>
      </c>
      <c r="AK603" s="428">
        <f t="shared" si="91"/>
        <v>1036.5517433496245</v>
      </c>
      <c r="AL603" s="487">
        <f t="shared" si="92"/>
        <v>-0.27277682715885021</v>
      </c>
      <c r="AM603" s="429">
        <v>5</v>
      </c>
      <c r="AN603" s="429">
        <v>5</v>
      </c>
    </row>
    <row r="604" spans="1:40">
      <c r="A604" s="434">
        <v>989</v>
      </c>
      <c r="B604" s="435" t="s">
        <v>333</v>
      </c>
      <c r="C604" s="436">
        <v>5406</v>
      </c>
      <c r="D604" s="497">
        <v>209.11645391982339</v>
      </c>
      <c r="E604" s="497">
        <v>207.0462123435737</v>
      </c>
      <c r="F604" s="498">
        <v>209.77922475441778</v>
      </c>
      <c r="G604" s="498">
        <v>209.77922475441778</v>
      </c>
      <c r="H604" s="502">
        <f t="shared" si="84"/>
        <v>0</v>
      </c>
      <c r="I604" s="491">
        <v>-333.32849100976358</v>
      </c>
      <c r="J604" s="491">
        <v>-323.44911799392918</v>
      </c>
      <c r="K604" s="500">
        <v>-329.34477063864034</v>
      </c>
      <c r="L604" s="500">
        <v>-329.34477063864034</v>
      </c>
      <c r="M604" s="488">
        <f t="shared" si="85"/>
        <v>0</v>
      </c>
      <c r="N604" s="440">
        <v>-124.21203708994017</v>
      </c>
      <c r="O604" s="440">
        <v>-116.40290565035548</v>
      </c>
      <c r="P604" s="438">
        <v>-119.56554588422253</v>
      </c>
      <c r="Q604" s="438">
        <v>-119.56554588422253</v>
      </c>
      <c r="R604" s="487">
        <f t="shared" si="86"/>
        <v>0</v>
      </c>
      <c r="S604" s="440">
        <v>379.79750324816979</v>
      </c>
      <c r="T604" s="440">
        <v>379.79750324816979</v>
      </c>
      <c r="U604" s="438">
        <v>378.2714150482285</v>
      </c>
      <c r="V604" s="438">
        <v>378.2714150482285</v>
      </c>
      <c r="W604" s="487">
        <f t="shared" si="87"/>
        <v>0</v>
      </c>
      <c r="X604" s="440">
        <v>255.58546615822959</v>
      </c>
      <c r="Y604" s="440">
        <v>263.39459759781431</v>
      </c>
      <c r="Z604" s="438">
        <v>258.70586916400595</v>
      </c>
      <c r="AA604" s="438">
        <v>258.70586916400595</v>
      </c>
      <c r="AB604" s="487">
        <f t="shared" si="88"/>
        <v>0</v>
      </c>
      <c r="AC604" s="440">
        <v>217.1107175023642</v>
      </c>
      <c r="AD604" s="440">
        <v>215.32856754430316</v>
      </c>
      <c r="AE604" s="440">
        <v>215.32856754430316</v>
      </c>
      <c r="AF604" s="438">
        <f t="shared" si="89"/>
        <v>212.77786453686269</v>
      </c>
      <c r="AG604" s="487">
        <f t="shared" si="90"/>
        <v>2.5507030074404611</v>
      </c>
      <c r="AH604" s="440">
        <v>472.69618366059376</v>
      </c>
      <c r="AI604" s="440">
        <v>478.72316514211752</v>
      </c>
      <c r="AJ604" s="438">
        <v>474.03443670830916</v>
      </c>
      <c r="AK604" s="428">
        <f t="shared" si="91"/>
        <v>471.48373370086864</v>
      </c>
      <c r="AL604" s="487">
        <f t="shared" si="92"/>
        <v>2.5507030074405179</v>
      </c>
      <c r="AM604" s="429">
        <v>14</v>
      </c>
      <c r="AN604" s="429">
        <v>14</v>
      </c>
    </row>
    <row r="605" spans="1:40">
      <c r="A605" s="434">
        <v>992</v>
      </c>
      <c r="B605" s="435" t="s">
        <v>334</v>
      </c>
      <c r="C605" s="436">
        <v>18120</v>
      </c>
      <c r="D605" s="497">
        <v>191.52028477644359</v>
      </c>
      <c r="E605" s="497">
        <v>189.41735419051892</v>
      </c>
      <c r="F605" s="498">
        <v>187.95484399393567</v>
      </c>
      <c r="G605" s="498">
        <v>187.95484399393567</v>
      </c>
      <c r="H605" s="502">
        <f t="shared" si="84"/>
        <v>0</v>
      </c>
      <c r="I605" s="491">
        <v>-40.411425777469326</v>
      </c>
      <c r="J605" s="491">
        <v>-26.135752448444848</v>
      </c>
      <c r="K605" s="500">
        <v>-33.575338657772498</v>
      </c>
      <c r="L605" s="500">
        <v>-33.575338657772498</v>
      </c>
      <c r="M605" s="488">
        <f t="shared" si="85"/>
        <v>0</v>
      </c>
      <c r="N605" s="440">
        <v>151.10885899897426</v>
      </c>
      <c r="O605" s="440">
        <v>163.28160174207409</v>
      </c>
      <c r="P605" s="438">
        <v>154.37950533616319</v>
      </c>
      <c r="Q605" s="438">
        <v>154.37950533616319</v>
      </c>
      <c r="R605" s="487">
        <f t="shared" si="86"/>
        <v>0</v>
      </c>
      <c r="S605" s="440">
        <v>285.1908958751884</v>
      </c>
      <c r="T605" s="440">
        <v>285.1908958751884</v>
      </c>
      <c r="U605" s="438">
        <v>284.79544392252666</v>
      </c>
      <c r="V605" s="438">
        <v>284.79544392252666</v>
      </c>
      <c r="W605" s="487">
        <f t="shared" si="87"/>
        <v>0</v>
      </c>
      <c r="X605" s="440">
        <v>436.29975487416266</v>
      </c>
      <c r="Y605" s="440">
        <v>448.47249761726249</v>
      </c>
      <c r="Z605" s="438">
        <v>439.17494925868982</v>
      </c>
      <c r="AA605" s="438">
        <v>439.17494925868982</v>
      </c>
      <c r="AB605" s="487">
        <f t="shared" si="88"/>
        <v>0</v>
      </c>
      <c r="AC605" s="440">
        <v>167.02485794084913</v>
      </c>
      <c r="AD605" s="440">
        <v>166.10717523375479</v>
      </c>
      <c r="AE605" s="440">
        <v>166.10717523375479</v>
      </c>
      <c r="AF605" s="438">
        <f t="shared" si="89"/>
        <v>161.9371531312764</v>
      </c>
      <c r="AG605" s="487">
        <f t="shared" si="90"/>
        <v>4.1700221024783843</v>
      </c>
      <c r="AH605" s="440">
        <v>603.32461281501185</v>
      </c>
      <c r="AI605" s="440">
        <v>614.57967285101734</v>
      </c>
      <c r="AJ605" s="438">
        <v>605.28212449244461</v>
      </c>
      <c r="AK605" s="428">
        <f t="shared" si="91"/>
        <v>601.11210238996614</v>
      </c>
      <c r="AL605" s="487">
        <f t="shared" si="92"/>
        <v>4.1700221024784696</v>
      </c>
      <c r="AM605" s="429">
        <v>13</v>
      </c>
      <c r="AN605" s="429">
        <v>13</v>
      </c>
    </row>
  </sheetData>
  <autoFilter ref="A312:AN312" xr:uid="{E3331529-FC26-411D-B61D-BDD7ACD3E157}">
    <sortState xmlns:xlrd2="http://schemas.microsoft.com/office/spreadsheetml/2017/richdata2" ref="A313:AN605">
      <sortCondition ref="A312"/>
    </sortState>
  </autoFilter>
  <phoneticPr fontId="43" type="noConversion"/>
  <conditionalFormatting sqref="C313:C604">
    <cfRule type="cellIs" dxfId="15" priority="1" operator="lessThan">
      <formula>0</formula>
    </cfRule>
  </conditionalFormatting>
  <conditionalFormatting sqref="C11:D302">
    <cfRule type="cellIs" dxfId="14" priority="2" operator="lessThan">
      <formula>0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322D22068AB8154EA34214C28E2762B1" ma:contentTypeVersion="10" ma:contentTypeDescription="Luo uusi asiakirja." ma:contentTypeScope="" ma:versionID="0a71a09966c25a2e8ea1722bfb2b2a32">
  <xsd:schema xmlns:xsd="http://www.w3.org/2001/XMLSchema" xmlns:xs="http://www.w3.org/2001/XMLSchema" xmlns:p="http://schemas.microsoft.com/office/2006/metadata/properties" xmlns:ns2="55a2cc34-794c-4dc7-898e-8fa2029c8187" xmlns:ns3="ab5ad7e9-ff32-4915-8f05-2a6d5c545421" targetNamespace="http://schemas.microsoft.com/office/2006/metadata/properties" ma:root="true" ma:fieldsID="4416ee8580da3aab23028e0190c4a610" ns2:_="" ns3:_="">
    <xsd:import namespace="55a2cc34-794c-4dc7-898e-8fa2029c8187"/>
    <xsd:import namespace="ab5ad7e9-ff32-4915-8f05-2a6d5c54542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5a2cc34-794c-4dc7-898e-8fa2029c818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MediaServiceAutoTags" ma:internalName="MediaServiceAutoTags" ma:readOnly="true">
      <xsd:simpleType>
        <xsd:restriction base="dms:Text"/>
      </xsd:simpleType>
    </xsd:element>
    <xsd:element name="MediaServiceOCR" ma:index="11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3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b5ad7e9-ff32-4915-8f05-2a6d5c54542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9D28DDB-56BA-4294-93FF-083D1E16236F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06A9DAB6-6E97-4529-8BFC-F112BA566EE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5a2cc34-794c-4dc7-898e-8fa2029c8187"/>
    <ds:schemaRef ds:uri="ab5ad7e9-ff32-4915-8f05-2a6d5c54542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FAE1D6DA-792B-477A-BEB1-DFE13B20777B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20</vt:i4>
      </vt:variant>
    </vt:vector>
  </HeadingPairs>
  <TitlesOfParts>
    <vt:vector size="20" baseType="lpstr">
      <vt:lpstr>Tietoa aineistosta</vt:lpstr>
      <vt:lpstr>Vos-laskelma</vt:lpstr>
      <vt:lpstr>Vos-laskelma_€as</vt:lpstr>
      <vt:lpstr>Vos-muutos2023-24</vt:lpstr>
      <vt:lpstr>Kotikuntakorvaukset</vt:lpstr>
      <vt:lpstr>Vos-laskelma, €as</vt:lpstr>
      <vt:lpstr>Vertailu_1</vt:lpstr>
      <vt:lpstr>Vertailu_2</vt:lpstr>
      <vt:lpstr>Vertailu_3</vt:lpstr>
      <vt:lpstr>Vuodet_2024-27</vt:lpstr>
      <vt:lpstr>Vuodet_2024-27_€as</vt:lpstr>
      <vt:lpstr>Mk-hva</vt:lpstr>
      <vt:lpstr>Mk-hva_€as</vt:lpstr>
      <vt:lpstr>Kuntakoko</vt:lpstr>
      <vt:lpstr>Muutos2023-24-mk-hva-kuntakoko</vt:lpstr>
      <vt:lpstr>Pp-vos-erittely</vt:lpstr>
      <vt:lpstr>Siirtolaskelmavertailu</vt:lpstr>
      <vt:lpstr>Siirtolaskelmavertailu2</vt:lpstr>
      <vt:lpstr>VMpp-vos-erittely</vt:lpstr>
      <vt:lpstr>Perushinnat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KUNTALIITTO Excel Template</dc:title>
  <dc:subject/>
  <dc:creator>Riikonen Olli</dc:creator>
  <cp:keywords/>
  <dc:description/>
  <cp:lastModifiedBy>Riikonen Olli</cp:lastModifiedBy>
  <cp:revision/>
  <dcterms:created xsi:type="dcterms:W3CDTF">2016-10-23T13:00:51Z</dcterms:created>
  <dcterms:modified xsi:type="dcterms:W3CDTF">2024-12-17T10:58:04Z</dcterms:modified>
  <cp:category/>
  <cp:contentStatus/>
</cp:coreProperties>
</file>